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64011"/>
  <bookViews>
    <workbookView xWindow="0" yWindow="0" windowWidth="28800" windowHeight="18000" tabRatio="783"/>
  </bookViews>
  <sheets>
    <sheet name="A-Summary" sheetId="2" r:id="rId1"/>
    <sheet name="C-HH_AL_Aggregation" sheetId="3" r:id="rId2"/>
    <sheet name="D-Results_JointAnalysis" sheetId="10" r:id="rId3"/>
    <sheet name="C-H2R_Estimation" sheetId="7" r:id="rId4"/>
    <sheet name="D-Results_PiN" sheetId="9" state="hidden" r:id="rId5"/>
    <sheet name="E-REF_HNO_pop" sheetId="6" r:id="rId6"/>
    <sheet name="Indicators &amp; Thresholds - Final" sheetId="13" r:id="rId7"/>
  </sheets>
  <externalReferences>
    <externalReference r:id="rId8"/>
  </externalReferences>
  <definedNames>
    <definedName name="_xlnm._FilterDatabase" localSheetId="1" hidden="1">'C-HH_AL_Aggregation'!$A$1:$I$10463</definedName>
    <definedName name="PieChartValues">#REF!</definedName>
    <definedName name="PieChartValues2">#REF!</definedName>
    <definedName name="PieChartValues3">[1]!Table13473[[Arrivals]:[Blank]]</definedName>
    <definedName name="PieChartValues4">[1]!Table13473[[Arrivals]:[Blank]]</definedName>
    <definedName name="PieChartValues5">#REF!</definedName>
    <definedName name="PieChartValues9">#REF!</definedName>
    <definedName name="PieChartValuesA">#REF!</definedName>
  </definedNames>
  <calcPr calcId="162913"/>
  <pivotCaches>
    <pivotCache cacheId="1088"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4" i="2" l="1"/>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13" i="2"/>
  <c r="I2" i="3" l="1"/>
  <c r="I11332" i="3" l="1"/>
  <c r="I11333" i="3"/>
  <c r="I11334" i="3"/>
  <c r="I11335" i="3"/>
  <c r="I11336" i="3"/>
  <c r="I11337" i="3"/>
  <c r="I11338" i="3"/>
  <c r="I11339" i="3"/>
  <c r="I11340" i="3"/>
  <c r="I11341" i="3"/>
  <c r="I11342" i="3"/>
  <c r="I11343" i="3"/>
  <c r="I11344" i="3"/>
  <c r="I11345" i="3"/>
  <c r="I11346" i="3"/>
  <c r="I11347" i="3"/>
  <c r="I11348" i="3"/>
  <c r="I11349" i="3"/>
  <c r="I11350" i="3"/>
  <c r="I11351" i="3"/>
  <c r="I11352" i="3"/>
  <c r="I11353" i="3"/>
  <c r="I11354" i="3"/>
  <c r="I11355" i="3"/>
  <c r="I11356" i="3"/>
  <c r="I11357" i="3"/>
  <c r="I11358" i="3"/>
  <c r="I11359" i="3"/>
  <c r="I11360"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I7045" i="3"/>
  <c r="I7046" i="3"/>
  <c r="I7047" i="3"/>
  <c r="I7048" i="3"/>
  <c r="I7049" i="3"/>
  <c r="I7050" i="3"/>
  <c r="I7051" i="3"/>
  <c r="I7052" i="3"/>
  <c r="I7053" i="3"/>
  <c r="I7054" i="3"/>
  <c r="I7055" i="3"/>
  <c r="I7056" i="3"/>
  <c r="I7057" i="3"/>
  <c r="I7058" i="3"/>
  <c r="I7059" i="3"/>
  <c r="I7060" i="3"/>
  <c r="I7061" i="3"/>
  <c r="I7062" i="3"/>
  <c r="I7063" i="3"/>
  <c r="I7064" i="3"/>
  <c r="I7065" i="3"/>
  <c r="I7066" i="3"/>
  <c r="I7067" i="3"/>
  <c r="I7068" i="3"/>
  <c r="I7069" i="3"/>
  <c r="I7070" i="3"/>
  <c r="I7071" i="3"/>
  <c r="I7072" i="3"/>
  <c r="I7073" i="3"/>
  <c r="I7074" i="3"/>
  <c r="I7075" i="3"/>
  <c r="I7076" i="3"/>
  <c r="I7077" i="3"/>
  <c r="I7078" i="3"/>
  <c r="I7079" i="3"/>
  <c r="I7080" i="3"/>
  <c r="I7081" i="3"/>
  <c r="I7082" i="3"/>
  <c r="I7083" i="3"/>
  <c r="I7084" i="3"/>
  <c r="I7085" i="3"/>
  <c r="I7086" i="3"/>
  <c r="I7087" i="3"/>
  <c r="I7088" i="3"/>
  <c r="I7089" i="3"/>
  <c r="I7090" i="3"/>
  <c r="I7091" i="3"/>
  <c r="I7092" i="3"/>
  <c r="I7093" i="3"/>
  <c r="I7094" i="3"/>
  <c r="I7095" i="3"/>
  <c r="I7096" i="3"/>
  <c r="I7097" i="3"/>
  <c r="I7098" i="3"/>
  <c r="I7099" i="3"/>
  <c r="I7100" i="3"/>
  <c r="I7101" i="3"/>
  <c r="I7102" i="3"/>
  <c r="I7103" i="3"/>
  <c r="I7104" i="3"/>
  <c r="I7105" i="3"/>
  <c r="I7106" i="3"/>
  <c r="I7107" i="3"/>
  <c r="I7108" i="3"/>
  <c r="I7109" i="3"/>
  <c r="I7110" i="3"/>
  <c r="I7111" i="3"/>
  <c r="I7112" i="3"/>
  <c r="I7113" i="3"/>
  <c r="I7114" i="3"/>
  <c r="I7115" i="3"/>
  <c r="I7116" i="3"/>
  <c r="I7117" i="3"/>
  <c r="I7118" i="3"/>
  <c r="I7119" i="3"/>
  <c r="I7120" i="3"/>
  <c r="I7121" i="3"/>
  <c r="I7122" i="3"/>
  <c r="I7123" i="3"/>
  <c r="I7124" i="3"/>
  <c r="I7125" i="3"/>
  <c r="I7126" i="3"/>
  <c r="I7127" i="3"/>
  <c r="I7128" i="3"/>
  <c r="I7129" i="3"/>
  <c r="I7130" i="3"/>
  <c r="I7131" i="3"/>
  <c r="I7132" i="3"/>
  <c r="I7133" i="3"/>
  <c r="I7134" i="3"/>
  <c r="I7135" i="3"/>
  <c r="I7136" i="3"/>
  <c r="I7137" i="3"/>
  <c r="I7138" i="3"/>
  <c r="I7139" i="3"/>
  <c r="I7140" i="3"/>
  <c r="I7141" i="3"/>
  <c r="I7142" i="3"/>
  <c r="I7143" i="3"/>
  <c r="I7144" i="3"/>
  <c r="I7145" i="3"/>
  <c r="I7146" i="3"/>
  <c r="I7147" i="3"/>
  <c r="I7148" i="3"/>
  <c r="I7149" i="3"/>
  <c r="I7150" i="3"/>
  <c r="I7151" i="3"/>
  <c r="I7152" i="3"/>
  <c r="I7153" i="3"/>
  <c r="I7154" i="3"/>
  <c r="I7155" i="3"/>
  <c r="I7156" i="3"/>
  <c r="I7157" i="3"/>
  <c r="I7158" i="3"/>
  <c r="I7159" i="3"/>
  <c r="I7160" i="3"/>
  <c r="I7161" i="3"/>
  <c r="I7162" i="3"/>
  <c r="I7163" i="3"/>
  <c r="I7164" i="3"/>
  <c r="I7165" i="3"/>
  <c r="I7166" i="3"/>
  <c r="I7167" i="3"/>
  <c r="I7168" i="3"/>
  <c r="I7169" i="3"/>
  <c r="I7170" i="3"/>
  <c r="I7171" i="3"/>
  <c r="I7172" i="3"/>
  <c r="I7173" i="3"/>
  <c r="I7174" i="3"/>
  <c r="I7175" i="3"/>
  <c r="I7176" i="3"/>
  <c r="I7177" i="3"/>
  <c r="I7178" i="3"/>
  <c r="I7179" i="3"/>
  <c r="I7180" i="3"/>
  <c r="I7181" i="3"/>
  <c r="I7182" i="3"/>
  <c r="I7183" i="3"/>
  <c r="I7184" i="3"/>
  <c r="I7185" i="3"/>
  <c r="I7186" i="3"/>
  <c r="I7187" i="3"/>
  <c r="I7188" i="3"/>
  <c r="I7189" i="3"/>
  <c r="I7190" i="3"/>
  <c r="I7191" i="3"/>
  <c r="I7192" i="3"/>
  <c r="I7193" i="3"/>
  <c r="I7194" i="3"/>
  <c r="I7195" i="3"/>
  <c r="I7196" i="3"/>
  <c r="I7197" i="3"/>
  <c r="I7198" i="3"/>
  <c r="I7199" i="3"/>
  <c r="I7200" i="3"/>
  <c r="I7201" i="3"/>
  <c r="I7202" i="3"/>
  <c r="I7203" i="3"/>
  <c r="I7204" i="3"/>
  <c r="I7205" i="3"/>
  <c r="I7206" i="3"/>
  <c r="I7207" i="3"/>
  <c r="I7208" i="3"/>
  <c r="I7209" i="3"/>
  <c r="I7210" i="3"/>
  <c r="I7211" i="3"/>
  <c r="I7212" i="3"/>
  <c r="I7213" i="3"/>
  <c r="I7214" i="3"/>
  <c r="I7215" i="3"/>
  <c r="I7216" i="3"/>
  <c r="I7217" i="3"/>
  <c r="I7218" i="3"/>
  <c r="I7219" i="3"/>
  <c r="I7220" i="3"/>
  <c r="I7221" i="3"/>
  <c r="I7222" i="3"/>
  <c r="I7223" i="3"/>
  <c r="I7224" i="3"/>
  <c r="I7225" i="3"/>
  <c r="I7226" i="3"/>
  <c r="I7227" i="3"/>
  <c r="I7228" i="3"/>
  <c r="I7229" i="3"/>
  <c r="I7230" i="3"/>
  <c r="I7231" i="3"/>
  <c r="I7232" i="3"/>
  <c r="I7233" i="3"/>
  <c r="I7234" i="3"/>
  <c r="I7235" i="3"/>
  <c r="I7236" i="3"/>
  <c r="I7237" i="3"/>
  <c r="I7238" i="3"/>
  <c r="I7239" i="3"/>
  <c r="I7240" i="3"/>
  <c r="I7241" i="3"/>
  <c r="I7242" i="3"/>
  <c r="I7243" i="3"/>
  <c r="I7244" i="3"/>
  <c r="I7245" i="3"/>
  <c r="I7246" i="3"/>
  <c r="I7247" i="3"/>
  <c r="I7248" i="3"/>
  <c r="I7249" i="3"/>
  <c r="I7250" i="3"/>
  <c r="I7251" i="3"/>
  <c r="I7252" i="3"/>
  <c r="I7253" i="3"/>
  <c r="I7254" i="3"/>
  <c r="I7255" i="3"/>
  <c r="I7256" i="3"/>
  <c r="I7257" i="3"/>
  <c r="I7258" i="3"/>
  <c r="I7259" i="3"/>
  <c r="I7260" i="3"/>
  <c r="I7261" i="3"/>
  <c r="I7262" i="3"/>
  <c r="I7263" i="3"/>
  <c r="I7264" i="3"/>
  <c r="I7265" i="3"/>
  <c r="I7266" i="3"/>
  <c r="I7267" i="3"/>
  <c r="I7268" i="3"/>
  <c r="I7269" i="3"/>
  <c r="I7270" i="3"/>
  <c r="I7271" i="3"/>
  <c r="I7272" i="3"/>
  <c r="I7273" i="3"/>
  <c r="I7274" i="3"/>
  <c r="I7275" i="3"/>
  <c r="I7276" i="3"/>
  <c r="I7277" i="3"/>
  <c r="I7278" i="3"/>
  <c r="I7279" i="3"/>
  <c r="I7280" i="3"/>
  <c r="I7281" i="3"/>
  <c r="I7282" i="3"/>
  <c r="I7283" i="3"/>
  <c r="I7284" i="3"/>
  <c r="I7285" i="3"/>
  <c r="I7286" i="3"/>
  <c r="I7287" i="3"/>
  <c r="I7288" i="3"/>
  <c r="I7289" i="3"/>
  <c r="I7290" i="3"/>
  <c r="I7291" i="3"/>
  <c r="I7292" i="3"/>
  <c r="I7293" i="3"/>
  <c r="I7294" i="3"/>
  <c r="I7295" i="3"/>
  <c r="I7296" i="3"/>
  <c r="I7297" i="3"/>
  <c r="I7298" i="3"/>
  <c r="I7299" i="3"/>
  <c r="I7300" i="3"/>
  <c r="I7301" i="3"/>
  <c r="I7302" i="3"/>
  <c r="I7303" i="3"/>
  <c r="I7304" i="3"/>
  <c r="I7305" i="3"/>
  <c r="I7306" i="3"/>
  <c r="I7307" i="3"/>
  <c r="I7308" i="3"/>
  <c r="I7309" i="3"/>
  <c r="I7310" i="3"/>
  <c r="I7311" i="3"/>
  <c r="I7312" i="3"/>
  <c r="I7313" i="3"/>
  <c r="I7314" i="3"/>
  <c r="I7315" i="3"/>
  <c r="I7316" i="3"/>
  <c r="I7317" i="3"/>
  <c r="I7318" i="3"/>
  <c r="I7319" i="3"/>
  <c r="I7320" i="3"/>
  <c r="I7321" i="3"/>
  <c r="I7322" i="3"/>
  <c r="I7323" i="3"/>
  <c r="I7324" i="3"/>
  <c r="I7325" i="3"/>
  <c r="I7326" i="3"/>
  <c r="I7327" i="3"/>
  <c r="I7328" i="3"/>
  <c r="I7329" i="3"/>
  <c r="I7330" i="3"/>
  <c r="I7331" i="3"/>
  <c r="I7332" i="3"/>
  <c r="I7333" i="3"/>
  <c r="I7334" i="3"/>
  <c r="I7335" i="3"/>
  <c r="I7336" i="3"/>
  <c r="I7337" i="3"/>
  <c r="I7338" i="3"/>
  <c r="I7339" i="3"/>
  <c r="I7340" i="3"/>
  <c r="I7341" i="3"/>
  <c r="I7342" i="3"/>
  <c r="I7343" i="3"/>
  <c r="I7344" i="3"/>
  <c r="I7345" i="3"/>
  <c r="I7346" i="3"/>
  <c r="I7347" i="3"/>
  <c r="I7348" i="3"/>
  <c r="I7349" i="3"/>
  <c r="I7350" i="3"/>
  <c r="I7351" i="3"/>
  <c r="I7352" i="3"/>
  <c r="I7353" i="3"/>
  <c r="I7354" i="3"/>
  <c r="I7355" i="3"/>
  <c r="I7356" i="3"/>
  <c r="I7357" i="3"/>
  <c r="I7358" i="3"/>
  <c r="I7359" i="3"/>
  <c r="I7360" i="3"/>
  <c r="I7361" i="3"/>
  <c r="I7362" i="3"/>
  <c r="I7363" i="3"/>
  <c r="I7364" i="3"/>
  <c r="I7365" i="3"/>
  <c r="I7366" i="3"/>
  <c r="I7367" i="3"/>
  <c r="I7368" i="3"/>
  <c r="I7369" i="3"/>
  <c r="I7370" i="3"/>
  <c r="I7371" i="3"/>
  <c r="I7372" i="3"/>
  <c r="I7373" i="3"/>
  <c r="I7374" i="3"/>
  <c r="I7375" i="3"/>
  <c r="I7376" i="3"/>
  <c r="I7377" i="3"/>
  <c r="I7378" i="3"/>
  <c r="I7379" i="3"/>
  <c r="I7380" i="3"/>
  <c r="I7381" i="3"/>
  <c r="I7382" i="3"/>
  <c r="I7383" i="3"/>
  <c r="I7384" i="3"/>
  <c r="I7385" i="3"/>
  <c r="I7386" i="3"/>
  <c r="I7387" i="3"/>
  <c r="I7388" i="3"/>
  <c r="I7389" i="3"/>
  <c r="I7390" i="3"/>
  <c r="I7391" i="3"/>
  <c r="I7392" i="3"/>
  <c r="I7393" i="3"/>
  <c r="I7394" i="3"/>
  <c r="I7395" i="3"/>
  <c r="I7396" i="3"/>
  <c r="I7397" i="3"/>
  <c r="I7398" i="3"/>
  <c r="I7399" i="3"/>
  <c r="I7400" i="3"/>
  <c r="I7401" i="3"/>
  <c r="I7402" i="3"/>
  <c r="I7403" i="3"/>
  <c r="I7404" i="3"/>
  <c r="I7405" i="3"/>
  <c r="I7406" i="3"/>
  <c r="I7407" i="3"/>
  <c r="I7408" i="3"/>
  <c r="I7409" i="3"/>
  <c r="I7410" i="3"/>
  <c r="I7411" i="3"/>
  <c r="I7412" i="3"/>
  <c r="I7413" i="3"/>
  <c r="I7414" i="3"/>
  <c r="I7415" i="3"/>
  <c r="I7416" i="3"/>
  <c r="I7417" i="3"/>
  <c r="I7418" i="3"/>
  <c r="I7419" i="3"/>
  <c r="I7420" i="3"/>
  <c r="I7421" i="3"/>
  <c r="I7422" i="3"/>
  <c r="I7423" i="3"/>
  <c r="I7424" i="3"/>
  <c r="I7425" i="3"/>
  <c r="I7426" i="3"/>
  <c r="I7427" i="3"/>
  <c r="I7428" i="3"/>
  <c r="I7429" i="3"/>
  <c r="I7430" i="3"/>
  <c r="I7431" i="3"/>
  <c r="I7432" i="3"/>
  <c r="I7433" i="3"/>
  <c r="I7434" i="3"/>
  <c r="I7435" i="3"/>
  <c r="I7436" i="3"/>
  <c r="I7437" i="3"/>
  <c r="I7438" i="3"/>
  <c r="I7439" i="3"/>
  <c r="I7440" i="3"/>
  <c r="I7441" i="3"/>
  <c r="I7442" i="3"/>
  <c r="I7443" i="3"/>
  <c r="I7444" i="3"/>
  <c r="I7445" i="3"/>
  <c r="I7446" i="3"/>
  <c r="I7447" i="3"/>
  <c r="I7448" i="3"/>
  <c r="I7449" i="3"/>
  <c r="I7450" i="3"/>
  <c r="I7451" i="3"/>
  <c r="I7452" i="3"/>
  <c r="I7453" i="3"/>
  <c r="I7454" i="3"/>
  <c r="I7455" i="3"/>
  <c r="I7456" i="3"/>
  <c r="I7457" i="3"/>
  <c r="I7458" i="3"/>
  <c r="I7459" i="3"/>
  <c r="I7460" i="3"/>
  <c r="I7461" i="3"/>
  <c r="I7462" i="3"/>
  <c r="I7463" i="3"/>
  <c r="I7464" i="3"/>
  <c r="I7465" i="3"/>
  <c r="I7466" i="3"/>
  <c r="I7467" i="3"/>
  <c r="I7468" i="3"/>
  <c r="I7469" i="3"/>
  <c r="I7470" i="3"/>
  <c r="I7471" i="3"/>
  <c r="I7472" i="3"/>
  <c r="I7473" i="3"/>
  <c r="I7474" i="3"/>
  <c r="I7475" i="3"/>
  <c r="I7476" i="3"/>
  <c r="I7477" i="3"/>
  <c r="I7478" i="3"/>
  <c r="I7479" i="3"/>
  <c r="I7480" i="3"/>
  <c r="I7481" i="3"/>
  <c r="I7482" i="3"/>
  <c r="I7483" i="3"/>
  <c r="I7484" i="3"/>
  <c r="I7485" i="3"/>
  <c r="I7486" i="3"/>
  <c r="I7487" i="3"/>
  <c r="I7488" i="3"/>
  <c r="I7489" i="3"/>
  <c r="I7490" i="3"/>
  <c r="I7491" i="3"/>
  <c r="I7492" i="3"/>
  <c r="I7493" i="3"/>
  <c r="I7494" i="3"/>
  <c r="I7495" i="3"/>
  <c r="I7496" i="3"/>
  <c r="I7497" i="3"/>
  <c r="I7498" i="3"/>
  <c r="I7499" i="3"/>
  <c r="I7500" i="3"/>
  <c r="I7501" i="3"/>
  <c r="I7502" i="3"/>
  <c r="I7503" i="3"/>
  <c r="I7504" i="3"/>
  <c r="I7505" i="3"/>
  <c r="I7506" i="3"/>
  <c r="I7507" i="3"/>
  <c r="I7508" i="3"/>
  <c r="I7509" i="3"/>
  <c r="I7510" i="3"/>
  <c r="I7511" i="3"/>
  <c r="I7512" i="3"/>
  <c r="I7513" i="3"/>
  <c r="I7514" i="3"/>
  <c r="I7515" i="3"/>
  <c r="I7516" i="3"/>
  <c r="I7517" i="3"/>
  <c r="I7518" i="3"/>
  <c r="I7519" i="3"/>
  <c r="I7520" i="3"/>
  <c r="I7521" i="3"/>
  <c r="I7522" i="3"/>
  <c r="I7523" i="3"/>
  <c r="I7524" i="3"/>
  <c r="I7525" i="3"/>
  <c r="I7526" i="3"/>
  <c r="I7527" i="3"/>
  <c r="I7528" i="3"/>
  <c r="I7529" i="3"/>
  <c r="I7530" i="3"/>
  <c r="I7531" i="3"/>
  <c r="I7532" i="3"/>
  <c r="I7533" i="3"/>
  <c r="I7534" i="3"/>
  <c r="I7535" i="3"/>
  <c r="I7536" i="3"/>
  <c r="I7537" i="3"/>
  <c r="I7538" i="3"/>
  <c r="I7539" i="3"/>
  <c r="I7540" i="3"/>
  <c r="I7541" i="3"/>
  <c r="I7542" i="3"/>
  <c r="I7543" i="3"/>
  <c r="I7544" i="3"/>
  <c r="I7545" i="3"/>
  <c r="I7546" i="3"/>
  <c r="I7547" i="3"/>
  <c r="I7548" i="3"/>
  <c r="I7549" i="3"/>
  <c r="I7550" i="3"/>
  <c r="I7551" i="3"/>
  <c r="I7552" i="3"/>
  <c r="I7553" i="3"/>
  <c r="I7554" i="3"/>
  <c r="I7555" i="3"/>
  <c r="I7556" i="3"/>
  <c r="I7557" i="3"/>
  <c r="I7558" i="3"/>
  <c r="I7559" i="3"/>
  <c r="I7560" i="3"/>
  <c r="I7561" i="3"/>
  <c r="I7562" i="3"/>
  <c r="I7563" i="3"/>
  <c r="I7564" i="3"/>
  <c r="I7565" i="3"/>
  <c r="I7566" i="3"/>
  <c r="I7567" i="3"/>
  <c r="I7568" i="3"/>
  <c r="I7569" i="3"/>
  <c r="I7570" i="3"/>
  <c r="I7571" i="3"/>
  <c r="I7572" i="3"/>
  <c r="I7573" i="3"/>
  <c r="I7574" i="3"/>
  <c r="I7575" i="3"/>
  <c r="I7576" i="3"/>
  <c r="I7577" i="3"/>
  <c r="I7578" i="3"/>
  <c r="I7579" i="3"/>
  <c r="I7580" i="3"/>
  <c r="I7581" i="3"/>
  <c r="I7582" i="3"/>
  <c r="I7583" i="3"/>
  <c r="I7584" i="3"/>
  <c r="I7585" i="3"/>
  <c r="I7586" i="3"/>
  <c r="I7587" i="3"/>
  <c r="I7588" i="3"/>
  <c r="I7589" i="3"/>
  <c r="I7590" i="3"/>
  <c r="I7591" i="3"/>
  <c r="I7592" i="3"/>
  <c r="I7593" i="3"/>
  <c r="I7594" i="3"/>
  <c r="I7595" i="3"/>
  <c r="I7596" i="3"/>
  <c r="I7597" i="3"/>
  <c r="I7598" i="3"/>
  <c r="I7599" i="3"/>
  <c r="I7600" i="3"/>
  <c r="I7601" i="3"/>
  <c r="I7602" i="3"/>
  <c r="I7603" i="3"/>
  <c r="I7604" i="3"/>
  <c r="I7605" i="3"/>
  <c r="I7606" i="3"/>
  <c r="I7607" i="3"/>
  <c r="I7608" i="3"/>
  <c r="I7609" i="3"/>
  <c r="I7610" i="3"/>
  <c r="I7611" i="3"/>
  <c r="I7612" i="3"/>
  <c r="I7613" i="3"/>
  <c r="I7614" i="3"/>
  <c r="I7615" i="3"/>
  <c r="I7616" i="3"/>
  <c r="I7617" i="3"/>
  <c r="I7618" i="3"/>
  <c r="I7619" i="3"/>
  <c r="I7620" i="3"/>
  <c r="I7621" i="3"/>
  <c r="I7622" i="3"/>
  <c r="I7623" i="3"/>
  <c r="I7624" i="3"/>
  <c r="I7625" i="3"/>
  <c r="I7626" i="3"/>
  <c r="I7627" i="3"/>
  <c r="I7628" i="3"/>
  <c r="I7629" i="3"/>
  <c r="I7630" i="3"/>
  <c r="I7631" i="3"/>
  <c r="I7632" i="3"/>
  <c r="I7633" i="3"/>
  <c r="I7634" i="3"/>
  <c r="I7635" i="3"/>
  <c r="I7636" i="3"/>
  <c r="I7637" i="3"/>
  <c r="I7638" i="3"/>
  <c r="I7639" i="3"/>
  <c r="I7640" i="3"/>
  <c r="I7641" i="3"/>
  <c r="I7642" i="3"/>
  <c r="I7643" i="3"/>
  <c r="I7644" i="3"/>
  <c r="I7645" i="3"/>
  <c r="I7646" i="3"/>
  <c r="I7647" i="3"/>
  <c r="I7648" i="3"/>
  <c r="I7649" i="3"/>
  <c r="I7650" i="3"/>
  <c r="I7651" i="3"/>
  <c r="I7652" i="3"/>
  <c r="I7653" i="3"/>
  <c r="I7654" i="3"/>
  <c r="I7655" i="3"/>
  <c r="I7656" i="3"/>
  <c r="I7657" i="3"/>
  <c r="I7658" i="3"/>
  <c r="I7659" i="3"/>
  <c r="I7660" i="3"/>
  <c r="I7661" i="3"/>
  <c r="I7662" i="3"/>
  <c r="I7663" i="3"/>
  <c r="I7664" i="3"/>
  <c r="I7665" i="3"/>
  <c r="I7666" i="3"/>
  <c r="I7667" i="3"/>
  <c r="I7668" i="3"/>
  <c r="I7669" i="3"/>
  <c r="I7670" i="3"/>
  <c r="I7671" i="3"/>
  <c r="I7672" i="3"/>
  <c r="I7673" i="3"/>
  <c r="I7674" i="3"/>
  <c r="I7675" i="3"/>
  <c r="I7676" i="3"/>
  <c r="I7677" i="3"/>
  <c r="I7678" i="3"/>
  <c r="I7679" i="3"/>
  <c r="I7680" i="3"/>
  <c r="I7681" i="3"/>
  <c r="I7682" i="3"/>
  <c r="I7683" i="3"/>
  <c r="I7684" i="3"/>
  <c r="I7685" i="3"/>
  <c r="I7686" i="3"/>
  <c r="I7687" i="3"/>
  <c r="I7688" i="3"/>
  <c r="I7689" i="3"/>
  <c r="I7690" i="3"/>
  <c r="I7691" i="3"/>
  <c r="I7692" i="3"/>
  <c r="I7693" i="3"/>
  <c r="I7694" i="3"/>
  <c r="I7695" i="3"/>
  <c r="I7696" i="3"/>
  <c r="I7697" i="3"/>
  <c r="I7698" i="3"/>
  <c r="I7699" i="3"/>
  <c r="I7700" i="3"/>
  <c r="I7701" i="3"/>
  <c r="I7702" i="3"/>
  <c r="I7703" i="3"/>
  <c r="I7704" i="3"/>
  <c r="I7705" i="3"/>
  <c r="I7706" i="3"/>
  <c r="I7707" i="3"/>
  <c r="I7708" i="3"/>
  <c r="I7709" i="3"/>
  <c r="I7710" i="3"/>
  <c r="I7711" i="3"/>
  <c r="I7712" i="3"/>
  <c r="I7713" i="3"/>
  <c r="I7714" i="3"/>
  <c r="I7715" i="3"/>
  <c r="I7716" i="3"/>
  <c r="I7717" i="3"/>
  <c r="I7718" i="3"/>
  <c r="I7719" i="3"/>
  <c r="I7720" i="3"/>
  <c r="I7721" i="3"/>
  <c r="I7722" i="3"/>
  <c r="I7723" i="3"/>
  <c r="I7724" i="3"/>
  <c r="I7725" i="3"/>
  <c r="I7726" i="3"/>
  <c r="I7727" i="3"/>
  <c r="I7728" i="3"/>
  <c r="I7729" i="3"/>
  <c r="I7730" i="3"/>
  <c r="I7731" i="3"/>
  <c r="I7732" i="3"/>
  <c r="I7733" i="3"/>
  <c r="I7734" i="3"/>
  <c r="I7735" i="3"/>
  <c r="I7736" i="3"/>
  <c r="I7737" i="3"/>
  <c r="I7738" i="3"/>
  <c r="I7739" i="3"/>
  <c r="I7740" i="3"/>
  <c r="I7741" i="3"/>
  <c r="I7742" i="3"/>
  <c r="I7743" i="3"/>
  <c r="I7744" i="3"/>
  <c r="I7745" i="3"/>
  <c r="I7746" i="3"/>
  <c r="I7747" i="3"/>
  <c r="I7748" i="3"/>
  <c r="I7749" i="3"/>
  <c r="I7750" i="3"/>
  <c r="I7751" i="3"/>
  <c r="I7752" i="3"/>
  <c r="I7753" i="3"/>
  <c r="I7754" i="3"/>
  <c r="I7755" i="3"/>
  <c r="I7756" i="3"/>
  <c r="I7757" i="3"/>
  <c r="I7758" i="3"/>
  <c r="I7759" i="3"/>
  <c r="I7760" i="3"/>
  <c r="I7761" i="3"/>
  <c r="I7762" i="3"/>
  <c r="I7763" i="3"/>
  <c r="I7764" i="3"/>
  <c r="I7765" i="3"/>
  <c r="I7766" i="3"/>
  <c r="I7767" i="3"/>
  <c r="I7768" i="3"/>
  <c r="I7769" i="3"/>
  <c r="I7770" i="3"/>
  <c r="I7771" i="3"/>
  <c r="I7772" i="3"/>
  <c r="I7773" i="3"/>
  <c r="I7774" i="3"/>
  <c r="I7775" i="3"/>
  <c r="I7776" i="3"/>
  <c r="I7777" i="3"/>
  <c r="I7778" i="3"/>
  <c r="I7779" i="3"/>
  <c r="I7780" i="3"/>
  <c r="I7781" i="3"/>
  <c r="I7782" i="3"/>
  <c r="I7783" i="3"/>
  <c r="I7784" i="3"/>
  <c r="I7785" i="3"/>
  <c r="I7786" i="3"/>
  <c r="I7787" i="3"/>
  <c r="I7788" i="3"/>
  <c r="I7789" i="3"/>
  <c r="I7790" i="3"/>
  <c r="I7791" i="3"/>
  <c r="I7792" i="3"/>
  <c r="I7793" i="3"/>
  <c r="I7794" i="3"/>
  <c r="I7795" i="3"/>
  <c r="I7796" i="3"/>
  <c r="I7797" i="3"/>
  <c r="I7798" i="3"/>
  <c r="I7799" i="3"/>
  <c r="I7800" i="3"/>
  <c r="I7801" i="3"/>
  <c r="I7802" i="3"/>
  <c r="I7803" i="3"/>
  <c r="I7804" i="3"/>
  <c r="I7805" i="3"/>
  <c r="I7806" i="3"/>
  <c r="I7807" i="3"/>
  <c r="I7808" i="3"/>
  <c r="I7809" i="3"/>
  <c r="I7810" i="3"/>
  <c r="I7811" i="3"/>
  <c r="I7812" i="3"/>
  <c r="I7813" i="3"/>
  <c r="I7814" i="3"/>
  <c r="I7815" i="3"/>
  <c r="I7816" i="3"/>
  <c r="I7817" i="3"/>
  <c r="I7818" i="3"/>
  <c r="I7819" i="3"/>
  <c r="I7820" i="3"/>
  <c r="I7821" i="3"/>
  <c r="I7822" i="3"/>
  <c r="I7823" i="3"/>
  <c r="I7824" i="3"/>
  <c r="I7825" i="3"/>
  <c r="I7826" i="3"/>
  <c r="I7827" i="3"/>
  <c r="I7828" i="3"/>
  <c r="I7829" i="3"/>
  <c r="I7830" i="3"/>
  <c r="I7831" i="3"/>
  <c r="I7832" i="3"/>
  <c r="I7833" i="3"/>
  <c r="I7834" i="3"/>
  <c r="I7835" i="3"/>
  <c r="I7836" i="3"/>
  <c r="I7837" i="3"/>
  <c r="I7838" i="3"/>
  <c r="I7839" i="3"/>
  <c r="I7840" i="3"/>
  <c r="I7841" i="3"/>
  <c r="I7842" i="3"/>
  <c r="I7843" i="3"/>
  <c r="I7844" i="3"/>
  <c r="I7845" i="3"/>
  <c r="I7846" i="3"/>
  <c r="I7847" i="3"/>
  <c r="I7848" i="3"/>
  <c r="I7849" i="3"/>
  <c r="I7850" i="3"/>
  <c r="I7851" i="3"/>
  <c r="I7852" i="3"/>
  <c r="I7853" i="3"/>
  <c r="I7854" i="3"/>
  <c r="I7855" i="3"/>
  <c r="I7856" i="3"/>
  <c r="I7857" i="3"/>
  <c r="I7858" i="3"/>
  <c r="I7859" i="3"/>
  <c r="I7860" i="3"/>
  <c r="I7861" i="3"/>
  <c r="I7862" i="3"/>
  <c r="I7863" i="3"/>
  <c r="I7864" i="3"/>
  <c r="I7865" i="3"/>
  <c r="I7866" i="3"/>
  <c r="I7867" i="3"/>
  <c r="I7868" i="3"/>
  <c r="I7869" i="3"/>
  <c r="I7870" i="3"/>
  <c r="I7871" i="3"/>
  <c r="I7872" i="3"/>
  <c r="I7873" i="3"/>
  <c r="I7874" i="3"/>
  <c r="I7875" i="3"/>
  <c r="I7876" i="3"/>
  <c r="I7877" i="3"/>
  <c r="I7878" i="3"/>
  <c r="I7879" i="3"/>
  <c r="I7880" i="3"/>
  <c r="I7881" i="3"/>
  <c r="I7882" i="3"/>
  <c r="I7883" i="3"/>
  <c r="I7884" i="3"/>
  <c r="I7885" i="3"/>
  <c r="I7886" i="3"/>
  <c r="I7887" i="3"/>
  <c r="I7888" i="3"/>
  <c r="I7889" i="3"/>
  <c r="I7890" i="3"/>
  <c r="I7891" i="3"/>
  <c r="I7892" i="3"/>
  <c r="I7893" i="3"/>
  <c r="I7894" i="3"/>
  <c r="I7895" i="3"/>
  <c r="I7896" i="3"/>
  <c r="I7897" i="3"/>
  <c r="I7898" i="3"/>
  <c r="I7899" i="3"/>
  <c r="I7900" i="3"/>
  <c r="I7901" i="3"/>
  <c r="I7902" i="3"/>
  <c r="I7903" i="3"/>
  <c r="I7904" i="3"/>
  <c r="I7905" i="3"/>
  <c r="I7906" i="3"/>
  <c r="I7907" i="3"/>
  <c r="I7908" i="3"/>
  <c r="I7909" i="3"/>
  <c r="I7910" i="3"/>
  <c r="I7911" i="3"/>
  <c r="I7912" i="3"/>
  <c r="I7913" i="3"/>
  <c r="I7914" i="3"/>
  <c r="I7915" i="3"/>
  <c r="I7916" i="3"/>
  <c r="I7917" i="3"/>
  <c r="I7918" i="3"/>
  <c r="I7919" i="3"/>
  <c r="I7920" i="3"/>
  <c r="I7921" i="3"/>
  <c r="I7922" i="3"/>
  <c r="I7923" i="3"/>
  <c r="I7924" i="3"/>
  <c r="I7925" i="3"/>
  <c r="I7926" i="3"/>
  <c r="I7927" i="3"/>
  <c r="I7928" i="3"/>
  <c r="I7929" i="3"/>
  <c r="I7930" i="3"/>
  <c r="I7931" i="3"/>
  <c r="I7932" i="3"/>
  <c r="I7933" i="3"/>
  <c r="I7934" i="3"/>
  <c r="I7935" i="3"/>
  <c r="I7936" i="3"/>
  <c r="I7937" i="3"/>
  <c r="I7938" i="3"/>
  <c r="I7939" i="3"/>
  <c r="I7940" i="3"/>
  <c r="I7941" i="3"/>
  <c r="I7942" i="3"/>
  <c r="I7943" i="3"/>
  <c r="I7944" i="3"/>
  <c r="I7945" i="3"/>
  <c r="I7946" i="3"/>
  <c r="I7947" i="3"/>
  <c r="I7948" i="3"/>
  <c r="I7949" i="3"/>
  <c r="I7950" i="3"/>
  <c r="I7951" i="3"/>
  <c r="I7952" i="3"/>
  <c r="I7953" i="3"/>
  <c r="I7954" i="3"/>
  <c r="I7955" i="3"/>
  <c r="I7956" i="3"/>
  <c r="I7957" i="3"/>
  <c r="I7958" i="3"/>
  <c r="I7959" i="3"/>
  <c r="I7960" i="3"/>
  <c r="I7961" i="3"/>
  <c r="I7962" i="3"/>
  <c r="I7963" i="3"/>
  <c r="I7964" i="3"/>
  <c r="I7965" i="3"/>
  <c r="I7966" i="3"/>
  <c r="I7967" i="3"/>
  <c r="I7968" i="3"/>
  <c r="I7969" i="3"/>
  <c r="I7970" i="3"/>
  <c r="I7971" i="3"/>
  <c r="I7972" i="3"/>
  <c r="I7973" i="3"/>
  <c r="I7974" i="3"/>
  <c r="I7975" i="3"/>
  <c r="I7976" i="3"/>
  <c r="I7977" i="3"/>
  <c r="I7978" i="3"/>
  <c r="I7979" i="3"/>
  <c r="I7980" i="3"/>
  <c r="I7981" i="3"/>
  <c r="I7982" i="3"/>
  <c r="I7983" i="3"/>
  <c r="I7984" i="3"/>
  <c r="I7985" i="3"/>
  <c r="I7986" i="3"/>
  <c r="I7987" i="3"/>
  <c r="I7988" i="3"/>
  <c r="I7989" i="3"/>
  <c r="I7990" i="3"/>
  <c r="I7991" i="3"/>
  <c r="I7992" i="3"/>
  <c r="I7993" i="3"/>
  <c r="I7994" i="3"/>
  <c r="I7995" i="3"/>
  <c r="I7996" i="3"/>
  <c r="I7997" i="3"/>
  <c r="I7998" i="3"/>
  <c r="I7999" i="3"/>
  <c r="I8000" i="3"/>
  <c r="I8001" i="3"/>
  <c r="I8002" i="3"/>
  <c r="I8003" i="3"/>
  <c r="I8004" i="3"/>
  <c r="I8005" i="3"/>
  <c r="I8006" i="3"/>
  <c r="I8007" i="3"/>
  <c r="I8008" i="3"/>
  <c r="I8009" i="3"/>
  <c r="I8010" i="3"/>
  <c r="I8011" i="3"/>
  <c r="I8012" i="3"/>
  <c r="I8013" i="3"/>
  <c r="I8014" i="3"/>
  <c r="I8015" i="3"/>
  <c r="I8016" i="3"/>
  <c r="I8017" i="3"/>
  <c r="I8018" i="3"/>
  <c r="I8019" i="3"/>
  <c r="I8020" i="3"/>
  <c r="I8021" i="3"/>
  <c r="I8022" i="3"/>
  <c r="I8023" i="3"/>
  <c r="I8024" i="3"/>
  <c r="I8025" i="3"/>
  <c r="I8026" i="3"/>
  <c r="I8027" i="3"/>
  <c r="I8028" i="3"/>
  <c r="I8029" i="3"/>
  <c r="I8030" i="3"/>
  <c r="I8031" i="3"/>
  <c r="I8032" i="3"/>
  <c r="I8033" i="3"/>
  <c r="I8034" i="3"/>
  <c r="I8035" i="3"/>
  <c r="I8036" i="3"/>
  <c r="I8037" i="3"/>
  <c r="I8038" i="3"/>
  <c r="I8039" i="3"/>
  <c r="I8040" i="3"/>
  <c r="I8041" i="3"/>
  <c r="I8042" i="3"/>
  <c r="I8043" i="3"/>
  <c r="I8044" i="3"/>
  <c r="I8045" i="3"/>
  <c r="I8046" i="3"/>
  <c r="I8047" i="3"/>
  <c r="I8048" i="3"/>
  <c r="I8049" i="3"/>
  <c r="I8050" i="3"/>
  <c r="I8051" i="3"/>
  <c r="I8052" i="3"/>
  <c r="I8053" i="3"/>
  <c r="I8054" i="3"/>
  <c r="I8055" i="3"/>
  <c r="I8056" i="3"/>
  <c r="I8057" i="3"/>
  <c r="I8058" i="3"/>
  <c r="I8059" i="3"/>
  <c r="I8060" i="3"/>
  <c r="I8061" i="3"/>
  <c r="I8062" i="3"/>
  <c r="I8063" i="3"/>
  <c r="I8064" i="3"/>
  <c r="I8065" i="3"/>
  <c r="I8066" i="3"/>
  <c r="I8067" i="3"/>
  <c r="I8068" i="3"/>
  <c r="I8069" i="3"/>
  <c r="I8070" i="3"/>
  <c r="I8071" i="3"/>
  <c r="I8072" i="3"/>
  <c r="I8073" i="3"/>
  <c r="I8074" i="3"/>
  <c r="I8075" i="3"/>
  <c r="I8076" i="3"/>
  <c r="I8077" i="3"/>
  <c r="I8078" i="3"/>
  <c r="I8079" i="3"/>
  <c r="I8080" i="3"/>
  <c r="I8081" i="3"/>
  <c r="I8082" i="3"/>
  <c r="I8083" i="3"/>
  <c r="I8084" i="3"/>
  <c r="I8085" i="3"/>
  <c r="I8086" i="3"/>
  <c r="I8087" i="3"/>
  <c r="I8088" i="3"/>
  <c r="I8089" i="3"/>
  <c r="I8090" i="3"/>
  <c r="I8091" i="3"/>
  <c r="I8092" i="3"/>
  <c r="I8093" i="3"/>
  <c r="I8094" i="3"/>
  <c r="I8095" i="3"/>
  <c r="I8096" i="3"/>
  <c r="I8097" i="3"/>
  <c r="I8098" i="3"/>
  <c r="I8099" i="3"/>
  <c r="I8100" i="3"/>
  <c r="I8101" i="3"/>
  <c r="I8102" i="3"/>
  <c r="I8103" i="3"/>
  <c r="I8104" i="3"/>
  <c r="I8105" i="3"/>
  <c r="I8106" i="3"/>
  <c r="I8107" i="3"/>
  <c r="I8108" i="3"/>
  <c r="I8109" i="3"/>
  <c r="I8110" i="3"/>
  <c r="I8111" i="3"/>
  <c r="I8112" i="3"/>
  <c r="I8113" i="3"/>
  <c r="I8114" i="3"/>
  <c r="I8115" i="3"/>
  <c r="I8116" i="3"/>
  <c r="I8117" i="3"/>
  <c r="I8118" i="3"/>
  <c r="I8119" i="3"/>
  <c r="I8120" i="3"/>
  <c r="I8121" i="3"/>
  <c r="I8122" i="3"/>
  <c r="I8123" i="3"/>
  <c r="I8124" i="3"/>
  <c r="I8125" i="3"/>
  <c r="I8126" i="3"/>
  <c r="I8127" i="3"/>
  <c r="I8128" i="3"/>
  <c r="I8129" i="3"/>
  <c r="I8130" i="3"/>
  <c r="I8131" i="3"/>
  <c r="I8132" i="3"/>
  <c r="I8133" i="3"/>
  <c r="I8134" i="3"/>
  <c r="I8135" i="3"/>
  <c r="I8136" i="3"/>
  <c r="I8137" i="3"/>
  <c r="I8138" i="3"/>
  <c r="I8139" i="3"/>
  <c r="I8140" i="3"/>
  <c r="I8141" i="3"/>
  <c r="I8142" i="3"/>
  <c r="I8143" i="3"/>
  <c r="I8144" i="3"/>
  <c r="I8145" i="3"/>
  <c r="I8146" i="3"/>
  <c r="I8147" i="3"/>
  <c r="I8148" i="3"/>
  <c r="I8149" i="3"/>
  <c r="I8150" i="3"/>
  <c r="I8151" i="3"/>
  <c r="I8152" i="3"/>
  <c r="I8153" i="3"/>
  <c r="I8154" i="3"/>
  <c r="I8155" i="3"/>
  <c r="I8156" i="3"/>
  <c r="I8157" i="3"/>
  <c r="I8158" i="3"/>
  <c r="I8159" i="3"/>
  <c r="I8160" i="3"/>
  <c r="I8161" i="3"/>
  <c r="I8162" i="3"/>
  <c r="I8163" i="3"/>
  <c r="I8164" i="3"/>
  <c r="I8165" i="3"/>
  <c r="I8166" i="3"/>
  <c r="I8167" i="3"/>
  <c r="I8168" i="3"/>
  <c r="I8169" i="3"/>
  <c r="I8170" i="3"/>
  <c r="I8171" i="3"/>
  <c r="I8172" i="3"/>
  <c r="I8173" i="3"/>
  <c r="I8174" i="3"/>
  <c r="I8175" i="3"/>
  <c r="I8176" i="3"/>
  <c r="I8177" i="3"/>
  <c r="I8178" i="3"/>
  <c r="I8179" i="3"/>
  <c r="I8180" i="3"/>
  <c r="I8181" i="3"/>
  <c r="I8182" i="3"/>
  <c r="I8183" i="3"/>
  <c r="I8184" i="3"/>
  <c r="I8185" i="3"/>
  <c r="I8186" i="3"/>
  <c r="I8187" i="3"/>
  <c r="I8188" i="3"/>
  <c r="I8189" i="3"/>
  <c r="I8190" i="3"/>
  <c r="I8191" i="3"/>
  <c r="I8192" i="3"/>
  <c r="I8193" i="3"/>
  <c r="I8194" i="3"/>
  <c r="I8195" i="3"/>
  <c r="I8196" i="3"/>
  <c r="I8197" i="3"/>
  <c r="I8198" i="3"/>
  <c r="I8199" i="3"/>
  <c r="I8200" i="3"/>
  <c r="I8201" i="3"/>
  <c r="I8202" i="3"/>
  <c r="I8203" i="3"/>
  <c r="I8204" i="3"/>
  <c r="I8205" i="3"/>
  <c r="I8206" i="3"/>
  <c r="I8207" i="3"/>
  <c r="I8208" i="3"/>
  <c r="I8209" i="3"/>
  <c r="I8210" i="3"/>
  <c r="I8211" i="3"/>
  <c r="I8212" i="3"/>
  <c r="I8213" i="3"/>
  <c r="I8214" i="3"/>
  <c r="I8215" i="3"/>
  <c r="I8216" i="3"/>
  <c r="I8217" i="3"/>
  <c r="I8218" i="3"/>
  <c r="I8219" i="3"/>
  <c r="I8220" i="3"/>
  <c r="I8221" i="3"/>
  <c r="I8222" i="3"/>
  <c r="I8223" i="3"/>
  <c r="I8224" i="3"/>
  <c r="I8225" i="3"/>
  <c r="I8226" i="3"/>
  <c r="I8227" i="3"/>
  <c r="I8228" i="3"/>
  <c r="I8229" i="3"/>
  <c r="I8230" i="3"/>
  <c r="I8231" i="3"/>
  <c r="I8232" i="3"/>
  <c r="I8233" i="3"/>
  <c r="I8234" i="3"/>
  <c r="I8235" i="3"/>
  <c r="I8236" i="3"/>
  <c r="I8237" i="3"/>
  <c r="I8238" i="3"/>
  <c r="I8239" i="3"/>
  <c r="I8240" i="3"/>
  <c r="I8241" i="3"/>
  <c r="I8242" i="3"/>
  <c r="I8243" i="3"/>
  <c r="I8244" i="3"/>
  <c r="I8245" i="3"/>
  <c r="I8246" i="3"/>
  <c r="I8247" i="3"/>
  <c r="I8248" i="3"/>
  <c r="I8249" i="3"/>
  <c r="I8250" i="3"/>
  <c r="I8251" i="3"/>
  <c r="I8252" i="3"/>
  <c r="I8253" i="3"/>
  <c r="I8254" i="3"/>
  <c r="I8255" i="3"/>
  <c r="I8256" i="3"/>
  <c r="I8257" i="3"/>
  <c r="I8258" i="3"/>
  <c r="I8259" i="3"/>
  <c r="I8260" i="3"/>
  <c r="I8261" i="3"/>
  <c r="I8262" i="3"/>
  <c r="I8263" i="3"/>
  <c r="I8264" i="3"/>
  <c r="I8265" i="3"/>
  <c r="I8266" i="3"/>
  <c r="I8267" i="3"/>
  <c r="I8268" i="3"/>
  <c r="I8269" i="3"/>
  <c r="I8270" i="3"/>
  <c r="I8271" i="3"/>
  <c r="I8272" i="3"/>
  <c r="I8273" i="3"/>
  <c r="I8274" i="3"/>
  <c r="I8275" i="3"/>
  <c r="I8276" i="3"/>
  <c r="I8277" i="3"/>
  <c r="I8278" i="3"/>
  <c r="I8279" i="3"/>
  <c r="I8280" i="3"/>
  <c r="I8281" i="3"/>
  <c r="I8282" i="3"/>
  <c r="I8283" i="3"/>
  <c r="I8284" i="3"/>
  <c r="I8285" i="3"/>
  <c r="I8286" i="3"/>
  <c r="I8287" i="3"/>
  <c r="I8288" i="3"/>
  <c r="I8289" i="3"/>
  <c r="I8290" i="3"/>
  <c r="I8291" i="3"/>
  <c r="I8292" i="3"/>
  <c r="I8293" i="3"/>
  <c r="I8294" i="3"/>
  <c r="I8295" i="3"/>
  <c r="I8296" i="3"/>
  <c r="I8297" i="3"/>
  <c r="I8298" i="3"/>
  <c r="I8299" i="3"/>
  <c r="I8300" i="3"/>
  <c r="I8301" i="3"/>
  <c r="I8302" i="3"/>
  <c r="I8303" i="3"/>
  <c r="I8304" i="3"/>
  <c r="I8305" i="3"/>
  <c r="I8306" i="3"/>
  <c r="I8307" i="3"/>
  <c r="I8308" i="3"/>
  <c r="I8309" i="3"/>
  <c r="I8310" i="3"/>
  <c r="I8311" i="3"/>
  <c r="I8312" i="3"/>
  <c r="I8313" i="3"/>
  <c r="I8314" i="3"/>
  <c r="I8315" i="3"/>
  <c r="I8316" i="3"/>
  <c r="I8317" i="3"/>
  <c r="I8318" i="3"/>
  <c r="I8319" i="3"/>
  <c r="I8320" i="3"/>
  <c r="I8321" i="3"/>
  <c r="I8322" i="3"/>
  <c r="I8323" i="3"/>
  <c r="I8324" i="3"/>
  <c r="I8325" i="3"/>
  <c r="I8326" i="3"/>
  <c r="I8327" i="3"/>
  <c r="I8328" i="3"/>
  <c r="I8329" i="3"/>
  <c r="I8330" i="3"/>
  <c r="I8331" i="3"/>
  <c r="I8332" i="3"/>
  <c r="I8333" i="3"/>
  <c r="I8334" i="3"/>
  <c r="I8335" i="3"/>
  <c r="I8336" i="3"/>
  <c r="I8337" i="3"/>
  <c r="I8338" i="3"/>
  <c r="I8339" i="3"/>
  <c r="I8340" i="3"/>
  <c r="I8341" i="3"/>
  <c r="I8342" i="3"/>
  <c r="I8343" i="3"/>
  <c r="I8344" i="3"/>
  <c r="I8345" i="3"/>
  <c r="I8346" i="3"/>
  <c r="I8347" i="3"/>
  <c r="I8348" i="3"/>
  <c r="I8349" i="3"/>
  <c r="I8350" i="3"/>
  <c r="I8351" i="3"/>
  <c r="I8352" i="3"/>
  <c r="I8353" i="3"/>
  <c r="I8354" i="3"/>
  <c r="I8355" i="3"/>
  <c r="I8356" i="3"/>
  <c r="I8357" i="3"/>
  <c r="I8358" i="3"/>
  <c r="I8359" i="3"/>
  <c r="I8360" i="3"/>
  <c r="I8361" i="3"/>
  <c r="I8362" i="3"/>
  <c r="I8363" i="3"/>
  <c r="I8364" i="3"/>
  <c r="I8365" i="3"/>
  <c r="I8366" i="3"/>
  <c r="I8367" i="3"/>
  <c r="I8368" i="3"/>
  <c r="I8369" i="3"/>
  <c r="I8370" i="3"/>
  <c r="I8371" i="3"/>
  <c r="I8372" i="3"/>
  <c r="I8373" i="3"/>
  <c r="I8374" i="3"/>
  <c r="I8375" i="3"/>
  <c r="I8376" i="3"/>
  <c r="I8377" i="3"/>
  <c r="I8378" i="3"/>
  <c r="I8379" i="3"/>
  <c r="I8380" i="3"/>
  <c r="I8381" i="3"/>
  <c r="I8382" i="3"/>
  <c r="I8383" i="3"/>
  <c r="I8384" i="3"/>
  <c r="I8385" i="3"/>
  <c r="I8386" i="3"/>
  <c r="I8387" i="3"/>
  <c r="I8388" i="3"/>
  <c r="I8389" i="3"/>
  <c r="I8390" i="3"/>
  <c r="I8391" i="3"/>
  <c r="I8392" i="3"/>
  <c r="I8393" i="3"/>
  <c r="I8394" i="3"/>
  <c r="I8395" i="3"/>
  <c r="I8396" i="3"/>
  <c r="I8397" i="3"/>
  <c r="I8398" i="3"/>
  <c r="I8399" i="3"/>
  <c r="I8400" i="3"/>
  <c r="I8401" i="3"/>
  <c r="I8402" i="3"/>
  <c r="I8403" i="3"/>
  <c r="I8404" i="3"/>
  <c r="I8405" i="3"/>
  <c r="I8406" i="3"/>
  <c r="I8407" i="3"/>
  <c r="I8408" i="3"/>
  <c r="I8409" i="3"/>
  <c r="I8410" i="3"/>
  <c r="I8411" i="3"/>
  <c r="I8412" i="3"/>
  <c r="I8413" i="3"/>
  <c r="I8414" i="3"/>
  <c r="I8415" i="3"/>
  <c r="I8416" i="3"/>
  <c r="I8417" i="3"/>
  <c r="I8418" i="3"/>
  <c r="I8419" i="3"/>
  <c r="I8420" i="3"/>
  <c r="I8421" i="3"/>
  <c r="I8422" i="3"/>
  <c r="I8423" i="3"/>
  <c r="I8424" i="3"/>
  <c r="I8425" i="3"/>
  <c r="I8426" i="3"/>
  <c r="I8427" i="3"/>
  <c r="I8428" i="3"/>
  <c r="I8429" i="3"/>
  <c r="I8430" i="3"/>
  <c r="I8431" i="3"/>
  <c r="I8432" i="3"/>
  <c r="I8433" i="3"/>
  <c r="I8434" i="3"/>
  <c r="I8435" i="3"/>
  <c r="I8436" i="3"/>
  <c r="I8437" i="3"/>
  <c r="I8438" i="3"/>
  <c r="I8439" i="3"/>
  <c r="I8440" i="3"/>
  <c r="I8441" i="3"/>
  <c r="I8442" i="3"/>
  <c r="I8443" i="3"/>
  <c r="I8444" i="3"/>
  <c r="I8445" i="3"/>
  <c r="I8446" i="3"/>
  <c r="I8447" i="3"/>
  <c r="I8448" i="3"/>
  <c r="I8449" i="3"/>
  <c r="I8450" i="3"/>
  <c r="I8451" i="3"/>
  <c r="I8452" i="3"/>
  <c r="I8453" i="3"/>
  <c r="I8454" i="3"/>
  <c r="I8455" i="3"/>
  <c r="I8456" i="3"/>
  <c r="I8457" i="3"/>
  <c r="I8458" i="3"/>
  <c r="I8459" i="3"/>
  <c r="I8460" i="3"/>
  <c r="I8461" i="3"/>
  <c r="I8462" i="3"/>
  <c r="I8463" i="3"/>
  <c r="I8464" i="3"/>
  <c r="I8465" i="3"/>
  <c r="I8466" i="3"/>
  <c r="I8467" i="3"/>
  <c r="I8468" i="3"/>
  <c r="I8469" i="3"/>
  <c r="I8470" i="3"/>
  <c r="I8471" i="3"/>
  <c r="I8472" i="3"/>
  <c r="I8473" i="3"/>
  <c r="I8474" i="3"/>
  <c r="I8475" i="3"/>
  <c r="I8476" i="3"/>
  <c r="I8477" i="3"/>
  <c r="I8478" i="3"/>
  <c r="I8479" i="3"/>
  <c r="I8480" i="3"/>
  <c r="I8481" i="3"/>
  <c r="I8482" i="3"/>
  <c r="I8483" i="3"/>
  <c r="I8484" i="3"/>
  <c r="I8485" i="3"/>
  <c r="I8486" i="3"/>
  <c r="I8487" i="3"/>
  <c r="I8488" i="3"/>
  <c r="I8489" i="3"/>
  <c r="I8490" i="3"/>
  <c r="I8491" i="3"/>
  <c r="I8492" i="3"/>
  <c r="I8493" i="3"/>
  <c r="I8494" i="3"/>
  <c r="I8495" i="3"/>
  <c r="I8496" i="3"/>
  <c r="I8497" i="3"/>
  <c r="I8498" i="3"/>
  <c r="I8499" i="3"/>
  <c r="I8500" i="3"/>
  <c r="I8501" i="3"/>
  <c r="I8502" i="3"/>
  <c r="I8503" i="3"/>
  <c r="I8504" i="3"/>
  <c r="I8505" i="3"/>
  <c r="I8506" i="3"/>
  <c r="I8507" i="3"/>
  <c r="I8508" i="3"/>
  <c r="I8509" i="3"/>
  <c r="I8510" i="3"/>
  <c r="I8511" i="3"/>
  <c r="I8512" i="3"/>
  <c r="I8513" i="3"/>
  <c r="I8514" i="3"/>
  <c r="I8515" i="3"/>
  <c r="I8516" i="3"/>
  <c r="I8517" i="3"/>
  <c r="I8518" i="3"/>
  <c r="I8519" i="3"/>
  <c r="I8520" i="3"/>
  <c r="I8521" i="3"/>
  <c r="I8522" i="3"/>
  <c r="I8523" i="3"/>
  <c r="I8524" i="3"/>
  <c r="I8525" i="3"/>
  <c r="I8526" i="3"/>
  <c r="I8527" i="3"/>
  <c r="I8528" i="3"/>
  <c r="I8529" i="3"/>
  <c r="I8530" i="3"/>
  <c r="I8531" i="3"/>
  <c r="I8532" i="3"/>
  <c r="I8533" i="3"/>
  <c r="I8534" i="3"/>
  <c r="I8535" i="3"/>
  <c r="I8536" i="3"/>
  <c r="I8537" i="3"/>
  <c r="I8538" i="3"/>
  <c r="I8539" i="3"/>
  <c r="I8540" i="3"/>
  <c r="I8541" i="3"/>
  <c r="I8542" i="3"/>
  <c r="I8543" i="3"/>
  <c r="I8544" i="3"/>
  <c r="I8545" i="3"/>
  <c r="I8546" i="3"/>
  <c r="I8547" i="3"/>
  <c r="I8548" i="3"/>
  <c r="I8549" i="3"/>
  <c r="I8550" i="3"/>
  <c r="I8551" i="3"/>
  <c r="I8552" i="3"/>
  <c r="I8553" i="3"/>
  <c r="I8554" i="3"/>
  <c r="I8555" i="3"/>
  <c r="I8556" i="3"/>
  <c r="I8557" i="3"/>
  <c r="I8558" i="3"/>
  <c r="I8559" i="3"/>
  <c r="I8560" i="3"/>
  <c r="I8561" i="3"/>
  <c r="I8562" i="3"/>
  <c r="I8563" i="3"/>
  <c r="I8564" i="3"/>
  <c r="I8565" i="3"/>
  <c r="I8566" i="3"/>
  <c r="I8567" i="3"/>
  <c r="I8568" i="3"/>
  <c r="I8569" i="3"/>
  <c r="I8570" i="3"/>
  <c r="I8571" i="3"/>
  <c r="I8572" i="3"/>
  <c r="I8573" i="3"/>
  <c r="I8574" i="3"/>
  <c r="I8575" i="3"/>
  <c r="I8576" i="3"/>
  <c r="I8577" i="3"/>
  <c r="I8578" i="3"/>
  <c r="I8579" i="3"/>
  <c r="I8580" i="3"/>
  <c r="I8581" i="3"/>
  <c r="I8582" i="3"/>
  <c r="I8583" i="3"/>
  <c r="I8584" i="3"/>
  <c r="I8585" i="3"/>
  <c r="I8586" i="3"/>
  <c r="I8587" i="3"/>
  <c r="I8588" i="3"/>
  <c r="I8589" i="3"/>
  <c r="I8590" i="3"/>
  <c r="I8591" i="3"/>
  <c r="I8592" i="3"/>
  <c r="I8593" i="3"/>
  <c r="I8594" i="3"/>
  <c r="I8595" i="3"/>
  <c r="I8596" i="3"/>
  <c r="I8597" i="3"/>
  <c r="I8598" i="3"/>
  <c r="I8599" i="3"/>
  <c r="I8600" i="3"/>
  <c r="I8601" i="3"/>
  <c r="I8602" i="3"/>
  <c r="I8603" i="3"/>
  <c r="I8604" i="3"/>
  <c r="I8605" i="3"/>
  <c r="I8606" i="3"/>
  <c r="I8607" i="3"/>
  <c r="I8608" i="3"/>
  <c r="I8609" i="3"/>
  <c r="I8610" i="3"/>
  <c r="I8611" i="3"/>
  <c r="I8612" i="3"/>
  <c r="I8613" i="3"/>
  <c r="I8614" i="3"/>
  <c r="I8615" i="3"/>
  <c r="I8616" i="3"/>
  <c r="I8617" i="3"/>
  <c r="I8618" i="3"/>
  <c r="I8619" i="3"/>
  <c r="I8620" i="3"/>
  <c r="I8621" i="3"/>
  <c r="I8622" i="3"/>
  <c r="I8623" i="3"/>
  <c r="I8624" i="3"/>
  <c r="I8625" i="3"/>
  <c r="I8626" i="3"/>
  <c r="I8627" i="3"/>
  <c r="I8628" i="3"/>
  <c r="I8629" i="3"/>
  <c r="I8630" i="3"/>
  <c r="I8631" i="3"/>
  <c r="I8632" i="3"/>
  <c r="I8633" i="3"/>
  <c r="I8634" i="3"/>
  <c r="I8635" i="3"/>
  <c r="I8636" i="3"/>
  <c r="I8637" i="3"/>
  <c r="I8638" i="3"/>
  <c r="I8639" i="3"/>
  <c r="I8640" i="3"/>
  <c r="I8641" i="3"/>
  <c r="I8642" i="3"/>
  <c r="I8643" i="3"/>
  <c r="I8644" i="3"/>
  <c r="I8645" i="3"/>
  <c r="I8646" i="3"/>
  <c r="I8647" i="3"/>
  <c r="I8648" i="3"/>
  <c r="I8649" i="3"/>
  <c r="I8650" i="3"/>
  <c r="I8651" i="3"/>
  <c r="I8652" i="3"/>
  <c r="I8653" i="3"/>
  <c r="I8654" i="3"/>
  <c r="I8655" i="3"/>
  <c r="I8656" i="3"/>
  <c r="I8657" i="3"/>
  <c r="I8658" i="3"/>
  <c r="I8659" i="3"/>
  <c r="I8660" i="3"/>
  <c r="I8661" i="3"/>
  <c r="I8662" i="3"/>
  <c r="I8663" i="3"/>
  <c r="I8664" i="3"/>
  <c r="I8665" i="3"/>
  <c r="I8666" i="3"/>
  <c r="I8667" i="3"/>
  <c r="I8668" i="3"/>
  <c r="I8669" i="3"/>
  <c r="I8670" i="3"/>
  <c r="I8671" i="3"/>
  <c r="I8672" i="3"/>
  <c r="I8673" i="3"/>
  <c r="I8674" i="3"/>
  <c r="I8675" i="3"/>
  <c r="I8676" i="3"/>
  <c r="I8677" i="3"/>
  <c r="I8678" i="3"/>
  <c r="I8679" i="3"/>
  <c r="I8680" i="3"/>
  <c r="I8681" i="3"/>
  <c r="I8682" i="3"/>
  <c r="I8683" i="3"/>
  <c r="I8684" i="3"/>
  <c r="I8685" i="3"/>
  <c r="I8686" i="3"/>
  <c r="I8687" i="3"/>
  <c r="I8688" i="3"/>
  <c r="I8689" i="3"/>
  <c r="I8690" i="3"/>
  <c r="I8691" i="3"/>
  <c r="I8692" i="3"/>
  <c r="I8693" i="3"/>
  <c r="I8694" i="3"/>
  <c r="I8695" i="3"/>
  <c r="I8696" i="3"/>
  <c r="I8697" i="3"/>
  <c r="I8698" i="3"/>
  <c r="I8699" i="3"/>
  <c r="I8700" i="3"/>
  <c r="I8701" i="3"/>
  <c r="I8702" i="3"/>
  <c r="I8703" i="3"/>
  <c r="I8704" i="3"/>
  <c r="I8705" i="3"/>
  <c r="I8706" i="3"/>
  <c r="I8707" i="3"/>
  <c r="I8708" i="3"/>
  <c r="I8709" i="3"/>
  <c r="I8710" i="3"/>
  <c r="I8711" i="3"/>
  <c r="I8712" i="3"/>
  <c r="I8713" i="3"/>
  <c r="I8714" i="3"/>
  <c r="I8715" i="3"/>
  <c r="I8716" i="3"/>
  <c r="I8717" i="3"/>
  <c r="I8718" i="3"/>
  <c r="I8719" i="3"/>
  <c r="I8720" i="3"/>
  <c r="I8721" i="3"/>
  <c r="I8722" i="3"/>
  <c r="I8723" i="3"/>
  <c r="I8724" i="3"/>
  <c r="I8725" i="3"/>
  <c r="I8726" i="3"/>
  <c r="I8727" i="3"/>
  <c r="I8728" i="3"/>
  <c r="I8729" i="3"/>
  <c r="I8730" i="3"/>
  <c r="I8731" i="3"/>
  <c r="I8732" i="3"/>
  <c r="I8733" i="3"/>
  <c r="I8734" i="3"/>
  <c r="I8735" i="3"/>
  <c r="I8736" i="3"/>
  <c r="I8737" i="3"/>
  <c r="I8738" i="3"/>
  <c r="I8739" i="3"/>
  <c r="I8740" i="3"/>
  <c r="I8741" i="3"/>
  <c r="I8742" i="3"/>
  <c r="I8743" i="3"/>
  <c r="I8744" i="3"/>
  <c r="I8745" i="3"/>
  <c r="I8746" i="3"/>
  <c r="I8747" i="3"/>
  <c r="I8748" i="3"/>
  <c r="I8749" i="3"/>
  <c r="I8750" i="3"/>
  <c r="I8751" i="3"/>
  <c r="I8752" i="3"/>
  <c r="I8753" i="3"/>
  <c r="I8754" i="3"/>
  <c r="I8755" i="3"/>
  <c r="I8756" i="3"/>
  <c r="I8757" i="3"/>
  <c r="I8758" i="3"/>
  <c r="I8759" i="3"/>
  <c r="I8760" i="3"/>
  <c r="I8761" i="3"/>
  <c r="I8762" i="3"/>
  <c r="I8763" i="3"/>
  <c r="I8764" i="3"/>
  <c r="I8765" i="3"/>
  <c r="I8766" i="3"/>
  <c r="I8767" i="3"/>
  <c r="I8768" i="3"/>
  <c r="I8769" i="3"/>
  <c r="I8770" i="3"/>
  <c r="I8771" i="3"/>
  <c r="I8772" i="3"/>
  <c r="I8773" i="3"/>
  <c r="I8774" i="3"/>
  <c r="I8775" i="3"/>
  <c r="I8776" i="3"/>
  <c r="I8777" i="3"/>
  <c r="I8778" i="3"/>
  <c r="I8779" i="3"/>
  <c r="I8780" i="3"/>
  <c r="I8781" i="3"/>
  <c r="I8782" i="3"/>
  <c r="I8783" i="3"/>
  <c r="I8784" i="3"/>
  <c r="I8785" i="3"/>
  <c r="I8786" i="3"/>
  <c r="I8787" i="3"/>
  <c r="I8788" i="3"/>
  <c r="I8789" i="3"/>
  <c r="I8790" i="3"/>
  <c r="I8791" i="3"/>
  <c r="I8792" i="3"/>
  <c r="I8793" i="3"/>
  <c r="I8794" i="3"/>
  <c r="I8795" i="3"/>
  <c r="I8796" i="3"/>
  <c r="I8797" i="3"/>
  <c r="I8798" i="3"/>
  <c r="I8799" i="3"/>
  <c r="I8800" i="3"/>
  <c r="I8801" i="3"/>
  <c r="I8802" i="3"/>
  <c r="I8803" i="3"/>
  <c r="I8804" i="3"/>
  <c r="I8805" i="3"/>
  <c r="I8806" i="3"/>
  <c r="I8807" i="3"/>
  <c r="I8808" i="3"/>
  <c r="I8809" i="3"/>
  <c r="I8810" i="3"/>
  <c r="I8811" i="3"/>
  <c r="I8812" i="3"/>
  <c r="I8813" i="3"/>
  <c r="I8814" i="3"/>
  <c r="I8815" i="3"/>
  <c r="I8816" i="3"/>
  <c r="I8817" i="3"/>
  <c r="I8818" i="3"/>
  <c r="I8819" i="3"/>
  <c r="I8820" i="3"/>
  <c r="I8821" i="3"/>
  <c r="I8822" i="3"/>
  <c r="I8823" i="3"/>
  <c r="I8824" i="3"/>
  <c r="I8825" i="3"/>
  <c r="I8826" i="3"/>
  <c r="I8827" i="3"/>
  <c r="I8828" i="3"/>
  <c r="I8829" i="3"/>
  <c r="I8830" i="3"/>
  <c r="I8831" i="3"/>
  <c r="I8832" i="3"/>
  <c r="I8833" i="3"/>
  <c r="I8834" i="3"/>
  <c r="I8835" i="3"/>
  <c r="I8836" i="3"/>
  <c r="I8837" i="3"/>
  <c r="I8838" i="3"/>
  <c r="I8839" i="3"/>
  <c r="I8840" i="3"/>
  <c r="I8841" i="3"/>
  <c r="I8842" i="3"/>
  <c r="I8843" i="3"/>
  <c r="I8844" i="3"/>
  <c r="I8845" i="3"/>
  <c r="I8846" i="3"/>
  <c r="I8847" i="3"/>
  <c r="I8848" i="3"/>
  <c r="I8849" i="3"/>
  <c r="I8850" i="3"/>
  <c r="I8851" i="3"/>
  <c r="I8852" i="3"/>
  <c r="I8853" i="3"/>
  <c r="I8854" i="3"/>
  <c r="I8855" i="3"/>
  <c r="I8856" i="3"/>
  <c r="I8857" i="3"/>
  <c r="I8858" i="3"/>
  <c r="I8859" i="3"/>
  <c r="I8860" i="3"/>
  <c r="I8861" i="3"/>
  <c r="I8862" i="3"/>
  <c r="I8863" i="3"/>
  <c r="I8864" i="3"/>
  <c r="I8865" i="3"/>
  <c r="I8866" i="3"/>
  <c r="I8867" i="3"/>
  <c r="I8868" i="3"/>
  <c r="I8869" i="3"/>
  <c r="I8870" i="3"/>
  <c r="I8871" i="3"/>
  <c r="I8872" i="3"/>
  <c r="I8873" i="3"/>
  <c r="I8874" i="3"/>
  <c r="I8875" i="3"/>
  <c r="I8876" i="3"/>
  <c r="I8877" i="3"/>
  <c r="I8878" i="3"/>
  <c r="I8879" i="3"/>
  <c r="I8880" i="3"/>
  <c r="I8881" i="3"/>
  <c r="I8882" i="3"/>
  <c r="I8883" i="3"/>
  <c r="I8884" i="3"/>
  <c r="I8885" i="3"/>
  <c r="I8886" i="3"/>
  <c r="I8887" i="3"/>
  <c r="I8888" i="3"/>
  <c r="I8889" i="3"/>
  <c r="I8890" i="3"/>
  <c r="I8891" i="3"/>
  <c r="I8892" i="3"/>
  <c r="I8893" i="3"/>
  <c r="I8894" i="3"/>
  <c r="I8895" i="3"/>
  <c r="I8896" i="3"/>
  <c r="I8897" i="3"/>
  <c r="I8898" i="3"/>
  <c r="I8899" i="3"/>
  <c r="I8900" i="3"/>
  <c r="I8901" i="3"/>
  <c r="I8902" i="3"/>
  <c r="I8903" i="3"/>
  <c r="I8904" i="3"/>
  <c r="I8905" i="3"/>
  <c r="I8906" i="3"/>
  <c r="I8907" i="3"/>
  <c r="I8908" i="3"/>
  <c r="I8909" i="3"/>
  <c r="I8910" i="3"/>
  <c r="I8911" i="3"/>
  <c r="I8912" i="3"/>
  <c r="I8913" i="3"/>
  <c r="I8914" i="3"/>
  <c r="I8915" i="3"/>
  <c r="I8916" i="3"/>
  <c r="I8917" i="3"/>
  <c r="I8918" i="3"/>
  <c r="I8919" i="3"/>
  <c r="I8920" i="3"/>
  <c r="I8921" i="3"/>
  <c r="I8922" i="3"/>
  <c r="I8923" i="3"/>
  <c r="I8924" i="3"/>
  <c r="I8925" i="3"/>
  <c r="I8926" i="3"/>
  <c r="I8927" i="3"/>
  <c r="I8928" i="3"/>
  <c r="I8929" i="3"/>
  <c r="I8930" i="3"/>
  <c r="I8931" i="3"/>
  <c r="I8932" i="3"/>
  <c r="I8933" i="3"/>
  <c r="I8934" i="3"/>
  <c r="I8935" i="3"/>
  <c r="I8936" i="3"/>
  <c r="I8937" i="3"/>
  <c r="I8938" i="3"/>
  <c r="I8939" i="3"/>
  <c r="I8940" i="3"/>
  <c r="I8941" i="3"/>
  <c r="I8942" i="3"/>
  <c r="I8943" i="3"/>
  <c r="I8944" i="3"/>
  <c r="I8945" i="3"/>
  <c r="I8946" i="3"/>
  <c r="I8947" i="3"/>
  <c r="I8948" i="3"/>
  <c r="I8949" i="3"/>
  <c r="I8950" i="3"/>
  <c r="I8951" i="3"/>
  <c r="I8952" i="3"/>
  <c r="I8953" i="3"/>
  <c r="I8954" i="3"/>
  <c r="I8955" i="3"/>
  <c r="I8956" i="3"/>
  <c r="I8957" i="3"/>
  <c r="I8958" i="3"/>
  <c r="I8959" i="3"/>
  <c r="I8960" i="3"/>
  <c r="I8961" i="3"/>
  <c r="I8962" i="3"/>
  <c r="I8963" i="3"/>
  <c r="I8964" i="3"/>
  <c r="I8965" i="3"/>
  <c r="I8966" i="3"/>
  <c r="I8967" i="3"/>
  <c r="I8968" i="3"/>
  <c r="I8969" i="3"/>
  <c r="I8970" i="3"/>
  <c r="I8971" i="3"/>
  <c r="I8972" i="3"/>
  <c r="I8973" i="3"/>
  <c r="I8974" i="3"/>
  <c r="I8975" i="3"/>
  <c r="I8976" i="3"/>
  <c r="I8977" i="3"/>
  <c r="I8978" i="3"/>
  <c r="I8979" i="3"/>
  <c r="I8980" i="3"/>
  <c r="I8981" i="3"/>
  <c r="I8982" i="3"/>
  <c r="I8983" i="3"/>
  <c r="I8984" i="3"/>
  <c r="I8985" i="3"/>
  <c r="I8986" i="3"/>
  <c r="I8987" i="3"/>
  <c r="I8988" i="3"/>
  <c r="I8989" i="3"/>
  <c r="I8990" i="3"/>
  <c r="I8991" i="3"/>
  <c r="I8992" i="3"/>
  <c r="I8993" i="3"/>
  <c r="I8994" i="3"/>
  <c r="I8995" i="3"/>
  <c r="I8996" i="3"/>
  <c r="I8997" i="3"/>
  <c r="I8998" i="3"/>
  <c r="I8999" i="3"/>
  <c r="I9000" i="3"/>
  <c r="I9001" i="3"/>
  <c r="I9002" i="3"/>
  <c r="I9003" i="3"/>
  <c r="I9004" i="3"/>
  <c r="I9005" i="3"/>
  <c r="I9006" i="3"/>
  <c r="I9007" i="3"/>
  <c r="I9008" i="3"/>
  <c r="I9009" i="3"/>
  <c r="I9010" i="3"/>
  <c r="I9011" i="3"/>
  <c r="I9012" i="3"/>
  <c r="I9013" i="3"/>
  <c r="I9014" i="3"/>
  <c r="I9015" i="3"/>
  <c r="I9016" i="3"/>
  <c r="I9017" i="3"/>
  <c r="I9018" i="3"/>
  <c r="I9019" i="3"/>
  <c r="I9020" i="3"/>
  <c r="I9021" i="3"/>
  <c r="I9022" i="3"/>
  <c r="I9023" i="3"/>
  <c r="I9024" i="3"/>
  <c r="I9025" i="3"/>
  <c r="I9026" i="3"/>
  <c r="I9027" i="3"/>
  <c r="I9028" i="3"/>
  <c r="I9029" i="3"/>
  <c r="I9030" i="3"/>
  <c r="I9031" i="3"/>
  <c r="I9032" i="3"/>
  <c r="I9033" i="3"/>
  <c r="I9034" i="3"/>
  <c r="I9035" i="3"/>
  <c r="I9036" i="3"/>
  <c r="I9037" i="3"/>
  <c r="I9038" i="3"/>
  <c r="I9039" i="3"/>
  <c r="I9040" i="3"/>
  <c r="I9041" i="3"/>
  <c r="I9042" i="3"/>
  <c r="I9043" i="3"/>
  <c r="I9044" i="3"/>
  <c r="I9045" i="3"/>
  <c r="I9046" i="3"/>
  <c r="I9047" i="3"/>
  <c r="I9048" i="3"/>
  <c r="I9049" i="3"/>
  <c r="I9050" i="3"/>
  <c r="I9051" i="3"/>
  <c r="I9052" i="3"/>
  <c r="I9053" i="3"/>
  <c r="I9054" i="3"/>
  <c r="I9055" i="3"/>
  <c r="I9056" i="3"/>
  <c r="I9057" i="3"/>
  <c r="I9058" i="3"/>
  <c r="I9059" i="3"/>
  <c r="I9060" i="3"/>
  <c r="I9061" i="3"/>
  <c r="I9062" i="3"/>
  <c r="I9063" i="3"/>
  <c r="I9064" i="3"/>
  <c r="I9065" i="3"/>
  <c r="I9066" i="3"/>
  <c r="I9067" i="3"/>
  <c r="I9068" i="3"/>
  <c r="I9069" i="3"/>
  <c r="I9070" i="3"/>
  <c r="I9071" i="3"/>
  <c r="I9072" i="3"/>
  <c r="I9073" i="3"/>
  <c r="I9074" i="3"/>
  <c r="I9075" i="3"/>
  <c r="I9076" i="3"/>
  <c r="I9077" i="3"/>
  <c r="I9078" i="3"/>
  <c r="I9079" i="3"/>
  <c r="I9080" i="3"/>
  <c r="I9081" i="3"/>
  <c r="I9082" i="3"/>
  <c r="I9083" i="3"/>
  <c r="I9084" i="3"/>
  <c r="I9085" i="3"/>
  <c r="I9086" i="3"/>
  <c r="I9087" i="3"/>
  <c r="I9088" i="3"/>
  <c r="I9089" i="3"/>
  <c r="I9090" i="3"/>
  <c r="I9091" i="3"/>
  <c r="I9092" i="3"/>
  <c r="I9093" i="3"/>
  <c r="I9094" i="3"/>
  <c r="I9095" i="3"/>
  <c r="I9096" i="3"/>
  <c r="I9097" i="3"/>
  <c r="I9098" i="3"/>
  <c r="I9099" i="3"/>
  <c r="I9100" i="3"/>
  <c r="I9101" i="3"/>
  <c r="I9102" i="3"/>
  <c r="I9103" i="3"/>
  <c r="I9104" i="3"/>
  <c r="I9105" i="3"/>
  <c r="I9106" i="3"/>
  <c r="I9107" i="3"/>
  <c r="I9108" i="3"/>
  <c r="I9109" i="3"/>
  <c r="I9110" i="3"/>
  <c r="I9111" i="3"/>
  <c r="I9112" i="3"/>
  <c r="I9113" i="3"/>
  <c r="I9114" i="3"/>
  <c r="I9115" i="3"/>
  <c r="I9116" i="3"/>
  <c r="I9117" i="3"/>
  <c r="I9118" i="3"/>
  <c r="I9119" i="3"/>
  <c r="I9120" i="3"/>
  <c r="I9121" i="3"/>
  <c r="I9122" i="3"/>
  <c r="I9123" i="3"/>
  <c r="I9124" i="3"/>
  <c r="I9125" i="3"/>
  <c r="I9126" i="3"/>
  <c r="I9127" i="3"/>
  <c r="I9128" i="3"/>
  <c r="I9129" i="3"/>
  <c r="I9130" i="3"/>
  <c r="I9131" i="3"/>
  <c r="I9132" i="3"/>
  <c r="I9133" i="3"/>
  <c r="I9134" i="3"/>
  <c r="I9135" i="3"/>
  <c r="I9136" i="3"/>
  <c r="I9137" i="3"/>
  <c r="I9138" i="3"/>
  <c r="I9139" i="3"/>
  <c r="I9140" i="3"/>
  <c r="I9141" i="3"/>
  <c r="I9142" i="3"/>
  <c r="I9143" i="3"/>
  <c r="I9144" i="3"/>
  <c r="I9145" i="3"/>
  <c r="I9146" i="3"/>
  <c r="I9147" i="3"/>
  <c r="I9148" i="3"/>
  <c r="I9149" i="3"/>
  <c r="I9150" i="3"/>
  <c r="I9151" i="3"/>
  <c r="I9152" i="3"/>
  <c r="I9153" i="3"/>
  <c r="I9154" i="3"/>
  <c r="I9155" i="3"/>
  <c r="I9156" i="3"/>
  <c r="I9157" i="3"/>
  <c r="I9158" i="3"/>
  <c r="I9159" i="3"/>
  <c r="I9160" i="3"/>
  <c r="I9161" i="3"/>
  <c r="I9162" i="3"/>
  <c r="I9163" i="3"/>
  <c r="I9164" i="3"/>
  <c r="I9165" i="3"/>
  <c r="I9166" i="3"/>
  <c r="I9167" i="3"/>
  <c r="I9168" i="3"/>
  <c r="I9169" i="3"/>
  <c r="I9170" i="3"/>
  <c r="I9171" i="3"/>
  <c r="I9172" i="3"/>
  <c r="I9173" i="3"/>
  <c r="I9174" i="3"/>
  <c r="I9175" i="3"/>
  <c r="I9176" i="3"/>
  <c r="I9177" i="3"/>
  <c r="I9178" i="3"/>
  <c r="I9179" i="3"/>
  <c r="I9180" i="3"/>
  <c r="I9181" i="3"/>
  <c r="I9182" i="3"/>
  <c r="I9183" i="3"/>
  <c r="I9184" i="3"/>
  <c r="I9185" i="3"/>
  <c r="I9186" i="3"/>
  <c r="I9187" i="3"/>
  <c r="I9188" i="3"/>
  <c r="I9189" i="3"/>
  <c r="I9190" i="3"/>
  <c r="I9191" i="3"/>
  <c r="I9192" i="3"/>
  <c r="I9193" i="3"/>
  <c r="I9194" i="3"/>
  <c r="I9195" i="3"/>
  <c r="I9196" i="3"/>
  <c r="I9197" i="3"/>
  <c r="I9198" i="3"/>
  <c r="I9199" i="3"/>
  <c r="I9200" i="3"/>
  <c r="I9201" i="3"/>
  <c r="I9202" i="3"/>
  <c r="I9203" i="3"/>
  <c r="I9204" i="3"/>
  <c r="I9205" i="3"/>
  <c r="I9206" i="3"/>
  <c r="I9207" i="3"/>
  <c r="I9208" i="3"/>
  <c r="I9209" i="3"/>
  <c r="I9210" i="3"/>
  <c r="I9211" i="3"/>
  <c r="I9212" i="3"/>
  <c r="I9213" i="3"/>
  <c r="I9214" i="3"/>
  <c r="I9215" i="3"/>
  <c r="I9216" i="3"/>
  <c r="I9217" i="3"/>
  <c r="I9218" i="3"/>
  <c r="I9219" i="3"/>
  <c r="I9220" i="3"/>
  <c r="I9221" i="3"/>
  <c r="I9222" i="3"/>
  <c r="I9223" i="3"/>
  <c r="I9224" i="3"/>
  <c r="I9225" i="3"/>
  <c r="I9226" i="3"/>
  <c r="I9227" i="3"/>
  <c r="I9228" i="3"/>
  <c r="I9229" i="3"/>
  <c r="I9230" i="3"/>
  <c r="I9231" i="3"/>
  <c r="I9232" i="3"/>
  <c r="I9233" i="3"/>
  <c r="I9234" i="3"/>
  <c r="I9235" i="3"/>
  <c r="I9236" i="3"/>
  <c r="I9237" i="3"/>
  <c r="I9238" i="3"/>
  <c r="I9239" i="3"/>
  <c r="I9240" i="3"/>
  <c r="I9241" i="3"/>
  <c r="I9242" i="3"/>
  <c r="I9243" i="3"/>
  <c r="I9244" i="3"/>
  <c r="I9245" i="3"/>
  <c r="I9246" i="3"/>
  <c r="I9247" i="3"/>
  <c r="I9248" i="3"/>
  <c r="I9249" i="3"/>
  <c r="I9250" i="3"/>
  <c r="I9251" i="3"/>
  <c r="I9252" i="3"/>
  <c r="I9253" i="3"/>
  <c r="I9254" i="3"/>
  <c r="I9255" i="3"/>
  <c r="I9256" i="3"/>
  <c r="I9257" i="3"/>
  <c r="I9258" i="3"/>
  <c r="I9259" i="3"/>
  <c r="I9260" i="3"/>
  <c r="I9261" i="3"/>
  <c r="I9262" i="3"/>
  <c r="I9263" i="3"/>
  <c r="I9264" i="3"/>
  <c r="I9265" i="3"/>
  <c r="I9266" i="3"/>
  <c r="I9267" i="3"/>
  <c r="I9268" i="3"/>
  <c r="I9269" i="3"/>
  <c r="I9270" i="3"/>
  <c r="I9271" i="3"/>
  <c r="I9272" i="3"/>
  <c r="I9273" i="3"/>
  <c r="I9274" i="3"/>
  <c r="I9275" i="3"/>
  <c r="I9276" i="3"/>
  <c r="I9277" i="3"/>
  <c r="I9278" i="3"/>
  <c r="I9279" i="3"/>
  <c r="I9280" i="3"/>
  <c r="I9281" i="3"/>
  <c r="I9282" i="3"/>
  <c r="I9283" i="3"/>
  <c r="I9284" i="3"/>
  <c r="I9285" i="3"/>
  <c r="I9286" i="3"/>
  <c r="I9287" i="3"/>
  <c r="I9288" i="3"/>
  <c r="I9289" i="3"/>
  <c r="I9290" i="3"/>
  <c r="I9291" i="3"/>
  <c r="I9292" i="3"/>
  <c r="I9293" i="3"/>
  <c r="I9294" i="3"/>
  <c r="I9295" i="3"/>
  <c r="I9296" i="3"/>
  <c r="I9297" i="3"/>
  <c r="I9298" i="3"/>
  <c r="I9299" i="3"/>
  <c r="I9300" i="3"/>
  <c r="I9301" i="3"/>
  <c r="I9302" i="3"/>
  <c r="I9303" i="3"/>
  <c r="I9304" i="3"/>
  <c r="I9305" i="3"/>
  <c r="I9306" i="3"/>
  <c r="I9307" i="3"/>
  <c r="I9308" i="3"/>
  <c r="I9309" i="3"/>
  <c r="I9310" i="3"/>
  <c r="I9311" i="3"/>
  <c r="I9312" i="3"/>
  <c r="I9313" i="3"/>
  <c r="I9314" i="3"/>
  <c r="I9315" i="3"/>
  <c r="I9316" i="3"/>
  <c r="I9317" i="3"/>
  <c r="I9318" i="3"/>
  <c r="I9319" i="3"/>
  <c r="I9320" i="3"/>
  <c r="I9321" i="3"/>
  <c r="I9322" i="3"/>
  <c r="I9323" i="3"/>
  <c r="I9324" i="3"/>
  <c r="I9325" i="3"/>
  <c r="I9326" i="3"/>
  <c r="I9327" i="3"/>
  <c r="I9328" i="3"/>
  <c r="I9329" i="3"/>
  <c r="I9330" i="3"/>
  <c r="I9331" i="3"/>
  <c r="I9332" i="3"/>
  <c r="I9333" i="3"/>
  <c r="I9334" i="3"/>
  <c r="I9335" i="3"/>
  <c r="I9336" i="3"/>
  <c r="I9337" i="3"/>
  <c r="I9338" i="3"/>
  <c r="I9339" i="3"/>
  <c r="I9340" i="3"/>
  <c r="I9341" i="3"/>
  <c r="I9342" i="3"/>
  <c r="I9343" i="3"/>
  <c r="I9344" i="3"/>
  <c r="I9345" i="3"/>
  <c r="I9346" i="3"/>
  <c r="I9347" i="3"/>
  <c r="I9348" i="3"/>
  <c r="I9349" i="3"/>
  <c r="I9350" i="3"/>
  <c r="I9351" i="3"/>
  <c r="I9352" i="3"/>
  <c r="I9353" i="3"/>
  <c r="I9354" i="3"/>
  <c r="I9355" i="3"/>
  <c r="I9356" i="3"/>
  <c r="I9357" i="3"/>
  <c r="I9358" i="3"/>
  <c r="I9359" i="3"/>
  <c r="I9360" i="3"/>
  <c r="I9361" i="3"/>
  <c r="I9362" i="3"/>
  <c r="I9363" i="3"/>
  <c r="I9364" i="3"/>
  <c r="I9365" i="3"/>
  <c r="I9366" i="3"/>
  <c r="I9367" i="3"/>
  <c r="I9368" i="3"/>
  <c r="I9369" i="3"/>
  <c r="I9370" i="3"/>
  <c r="I9371" i="3"/>
  <c r="I9372" i="3"/>
  <c r="I9373" i="3"/>
  <c r="I9374" i="3"/>
  <c r="I9375" i="3"/>
  <c r="I9376" i="3"/>
  <c r="I9377" i="3"/>
  <c r="I9378" i="3"/>
  <c r="I9379" i="3"/>
  <c r="I9380" i="3"/>
  <c r="I9381" i="3"/>
  <c r="I9382" i="3"/>
  <c r="I9383" i="3"/>
  <c r="I9384" i="3"/>
  <c r="I9385" i="3"/>
  <c r="I9386" i="3"/>
  <c r="I9387" i="3"/>
  <c r="I9388" i="3"/>
  <c r="I9389" i="3"/>
  <c r="I9390" i="3"/>
  <c r="I9391" i="3"/>
  <c r="I9392" i="3"/>
  <c r="I9393" i="3"/>
  <c r="I9394" i="3"/>
  <c r="I9395" i="3"/>
  <c r="I9396" i="3"/>
  <c r="I9397" i="3"/>
  <c r="I9398" i="3"/>
  <c r="I9399" i="3"/>
  <c r="I9400" i="3"/>
  <c r="I9401" i="3"/>
  <c r="I9402" i="3"/>
  <c r="I9403" i="3"/>
  <c r="I9404" i="3"/>
  <c r="I9405" i="3"/>
  <c r="I9406" i="3"/>
  <c r="I9407" i="3"/>
  <c r="I9408" i="3"/>
  <c r="I9409" i="3"/>
  <c r="I9410" i="3"/>
  <c r="I9411" i="3"/>
  <c r="I9412" i="3"/>
  <c r="I9413" i="3"/>
  <c r="I9414" i="3"/>
  <c r="I9415" i="3"/>
  <c r="I9416" i="3"/>
  <c r="I9417" i="3"/>
  <c r="I9418" i="3"/>
  <c r="I9419" i="3"/>
  <c r="I9420" i="3"/>
  <c r="I9421" i="3"/>
  <c r="I9422" i="3"/>
  <c r="I9423" i="3"/>
  <c r="I9424" i="3"/>
  <c r="I9425" i="3"/>
  <c r="I9426" i="3"/>
  <c r="I9427" i="3"/>
  <c r="I9428" i="3"/>
  <c r="I9429" i="3"/>
  <c r="I9430" i="3"/>
  <c r="I9431" i="3"/>
  <c r="I9432" i="3"/>
  <c r="I9433" i="3"/>
  <c r="I9434" i="3"/>
  <c r="I9435" i="3"/>
  <c r="I9436" i="3"/>
  <c r="I9437" i="3"/>
  <c r="I9438" i="3"/>
  <c r="I9439" i="3"/>
  <c r="I9440" i="3"/>
  <c r="I9441" i="3"/>
  <c r="I9442" i="3"/>
  <c r="I9443" i="3"/>
  <c r="I9444" i="3"/>
  <c r="I9445" i="3"/>
  <c r="I9446" i="3"/>
  <c r="I9447" i="3"/>
  <c r="I9448" i="3"/>
  <c r="I9449" i="3"/>
  <c r="I9450" i="3"/>
  <c r="I9451" i="3"/>
  <c r="I9452" i="3"/>
  <c r="I9453" i="3"/>
  <c r="I9454" i="3"/>
  <c r="I9455" i="3"/>
  <c r="I9456" i="3"/>
  <c r="I9457" i="3"/>
  <c r="I9458" i="3"/>
  <c r="I9459" i="3"/>
  <c r="I9460" i="3"/>
  <c r="I9461" i="3"/>
  <c r="I9462" i="3"/>
  <c r="I9463" i="3"/>
  <c r="I9464" i="3"/>
  <c r="I9465" i="3"/>
  <c r="I9466" i="3"/>
  <c r="I9467" i="3"/>
  <c r="I9468" i="3"/>
  <c r="I9469" i="3"/>
  <c r="I9470" i="3"/>
  <c r="I9471" i="3"/>
  <c r="I9472" i="3"/>
  <c r="I9473" i="3"/>
  <c r="I9474" i="3"/>
  <c r="I9475" i="3"/>
  <c r="I9476" i="3"/>
  <c r="I9477" i="3"/>
  <c r="I9478" i="3"/>
  <c r="I9479" i="3"/>
  <c r="I9480" i="3"/>
  <c r="I9481" i="3"/>
  <c r="I9482" i="3"/>
  <c r="I9483" i="3"/>
  <c r="I9484" i="3"/>
  <c r="I9485" i="3"/>
  <c r="I9486" i="3"/>
  <c r="I9487" i="3"/>
  <c r="I9488" i="3"/>
  <c r="I9489" i="3"/>
  <c r="I9490" i="3"/>
  <c r="I9491" i="3"/>
  <c r="I9492" i="3"/>
  <c r="I9493" i="3"/>
  <c r="I9494" i="3"/>
  <c r="I9495" i="3"/>
  <c r="I9496" i="3"/>
  <c r="I9497" i="3"/>
  <c r="I9498" i="3"/>
  <c r="I9499" i="3"/>
  <c r="I9500" i="3"/>
  <c r="I9501" i="3"/>
  <c r="I9502" i="3"/>
  <c r="I9503" i="3"/>
  <c r="I9504" i="3"/>
  <c r="I9505" i="3"/>
  <c r="I9506" i="3"/>
  <c r="I9507" i="3"/>
  <c r="I9508" i="3"/>
  <c r="I9509" i="3"/>
  <c r="I9510" i="3"/>
  <c r="I9511" i="3"/>
  <c r="I9512" i="3"/>
  <c r="I9513" i="3"/>
  <c r="I9514" i="3"/>
  <c r="I9515" i="3"/>
  <c r="I9516" i="3"/>
  <c r="I9517" i="3"/>
  <c r="I9518" i="3"/>
  <c r="I9519" i="3"/>
  <c r="I9520" i="3"/>
  <c r="I9521" i="3"/>
  <c r="I9522" i="3"/>
  <c r="I9523" i="3"/>
  <c r="I9524" i="3"/>
  <c r="I9525" i="3"/>
  <c r="I9526" i="3"/>
  <c r="I9527" i="3"/>
  <c r="I9528" i="3"/>
  <c r="I9529" i="3"/>
  <c r="I9530" i="3"/>
  <c r="I9531" i="3"/>
  <c r="I9532" i="3"/>
  <c r="I9533" i="3"/>
  <c r="I9534" i="3"/>
  <c r="I9535" i="3"/>
  <c r="I9536" i="3"/>
  <c r="I9537" i="3"/>
  <c r="I9538" i="3"/>
  <c r="I9539" i="3"/>
  <c r="I9540" i="3"/>
  <c r="I9541" i="3"/>
  <c r="I9542" i="3"/>
  <c r="I9543" i="3"/>
  <c r="I9544" i="3"/>
  <c r="I9545" i="3"/>
  <c r="I9546" i="3"/>
  <c r="I9547" i="3"/>
  <c r="I9548" i="3"/>
  <c r="I9549" i="3"/>
  <c r="I9550" i="3"/>
  <c r="I9551" i="3"/>
  <c r="I9552" i="3"/>
  <c r="I9553" i="3"/>
  <c r="I9554" i="3"/>
  <c r="I9555" i="3"/>
  <c r="I9556" i="3"/>
  <c r="I9557" i="3"/>
  <c r="I9558" i="3"/>
  <c r="I9559" i="3"/>
  <c r="I9560" i="3"/>
  <c r="I9561" i="3"/>
  <c r="I9562" i="3"/>
  <c r="I9563" i="3"/>
  <c r="I9564" i="3"/>
  <c r="I9565" i="3"/>
  <c r="I9566" i="3"/>
  <c r="I9567" i="3"/>
  <c r="I9568" i="3"/>
  <c r="I9569" i="3"/>
  <c r="I9570" i="3"/>
  <c r="I9571" i="3"/>
  <c r="I9572" i="3"/>
  <c r="I9573" i="3"/>
  <c r="I9574" i="3"/>
  <c r="I9575" i="3"/>
  <c r="I9576" i="3"/>
  <c r="I9577" i="3"/>
  <c r="I9578" i="3"/>
  <c r="I9579" i="3"/>
  <c r="I9580" i="3"/>
  <c r="I9581" i="3"/>
  <c r="I9582" i="3"/>
  <c r="I9583" i="3"/>
  <c r="I9584" i="3"/>
  <c r="I9585" i="3"/>
  <c r="I9586" i="3"/>
  <c r="I9587" i="3"/>
  <c r="I9588" i="3"/>
  <c r="I9589" i="3"/>
  <c r="I9590" i="3"/>
  <c r="I9591" i="3"/>
  <c r="I9592" i="3"/>
  <c r="I9593" i="3"/>
  <c r="I9594" i="3"/>
  <c r="I9595" i="3"/>
  <c r="I9596" i="3"/>
  <c r="I9597" i="3"/>
  <c r="I9598" i="3"/>
  <c r="I9599" i="3"/>
  <c r="I9600" i="3"/>
  <c r="I9601" i="3"/>
  <c r="I9602" i="3"/>
  <c r="I9603" i="3"/>
  <c r="I9604" i="3"/>
  <c r="I9605" i="3"/>
  <c r="I9606" i="3"/>
  <c r="I9607" i="3"/>
  <c r="I9608" i="3"/>
  <c r="I9609" i="3"/>
  <c r="I9610" i="3"/>
  <c r="I9611" i="3"/>
  <c r="I9612" i="3"/>
  <c r="I9613" i="3"/>
  <c r="I9614" i="3"/>
  <c r="I9615" i="3"/>
  <c r="I9616" i="3"/>
  <c r="I9617" i="3"/>
  <c r="I9618" i="3"/>
  <c r="I9619" i="3"/>
  <c r="I9620" i="3"/>
  <c r="I9621" i="3"/>
  <c r="I9622" i="3"/>
  <c r="I9623" i="3"/>
  <c r="I9624" i="3"/>
  <c r="I9625" i="3"/>
  <c r="I9626" i="3"/>
  <c r="I9627" i="3"/>
  <c r="I9628" i="3"/>
  <c r="I9629" i="3"/>
  <c r="I9630" i="3"/>
  <c r="I9631" i="3"/>
  <c r="I9632" i="3"/>
  <c r="I9633" i="3"/>
  <c r="I9634" i="3"/>
  <c r="I9635" i="3"/>
  <c r="I9636" i="3"/>
  <c r="I9637" i="3"/>
  <c r="I9638" i="3"/>
  <c r="I9639" i="3"/>
  <c r="I9640" i="3"/>
  <c r="I9641" i="3"/>
  <c r="I9642" i="3"/>
  <c r="I9643" i="3"/>
  <c r="I9644" i="3"/>
  <c r="I9645" i="3"/>
  <c r="I9646" i="3"/>
  <c r="I9647" i="3"/>
  <c r="I9648" i="3"/>
  <c r="I9649" i="3"/>
  <c r="I9650" i="3"/>
  <c r="I9651" i="3"/>
  <c r="I9652" i="3"/>
  <c r="I9653" i="3"/>
  <c r="I9654" i="3"/>
  <c r="I9655" i="3"/>
  <c r="I9656" i="3"/>
  <c r="I9657" i="3"/>
  <c r="I9658" i="3"/>
  <c r="I9659" i="3"/>
  <c r="I9660" i="3"/>
  <c r="I9661" i="3"/>
  <c r="I9662" i="3"/>
  <c r="I9663" i="3"/>
  <c r="I9664" i="3"/>
  <c r="I9665" i="3"/>
  <c r="I9666" i="3"/>
  <c r="I9667" i="3"/>
  <c r="I9668" i="3"/>
  <c r="I9669" i="3"/>
  <c r="I9670" i="3"/>
  <c r="I9671" i="3"/>
  <c r="I9672" i="3"/>
  <c r="I9673" i="3"/>
  <c r="I9674" i="3"/>
  <c r="I9675" i="3"/>
  <c r="I9676" i="3"/>
  <c r="I9677" i="3"/>
  <c r="I9678" i="3"/>
  <c r="I9679" i="3"/>
  <c r="I9680" i="3"/>
  <c r="I9681" i="3"/>
  <c r="I9682" i="3"/>
  <c r="I9683" i="3"/>
  <c r="I9684" i="3"/>
  <c r="I9685" i="3"/>
  <c r="I9686" i="3"/>
  <c r="I9687" i="3"/>
  <c r="I9688" i="3"/>
  <c r="I9689" i="3"/>
  <c r="I9690" i="3"/>
  <c r="I9691" i="3"/>
  <c r="I9692" i="3"/>
  <c r="I9693" i="3"/>
  <c r="I9694" i="3"/>
  <c r="I9695" i="3"/>
  <c r="I9696" i="3"/>
  <c r="I9697" i="3"/>
  <c r="I9698" i="3"/>
  <c r="I9699" i="3"/>
  <c r="I9700" i="3"/>
  <c r="I9701" i="3"/>
  <c r="I9702" i="3"/>
  <c r="I9703" i="3"/>
  <c r="I9704" i="3"/>
  <c r="I9705" i="3"/>
  <c r="I9706" i="3"/>
  <c r="I9707" i="3"/>
  <c r="I9708" i="3"/>
  <c r="I9709" i="3"/>
  <c r="I9710" i="3"/>
  <c r="I9711" i="3"/>
  <c r="I9712" i="3"/>
  <c r="I9713" i="3"/>
  <c r="I9714" i="3"/>
  <c r="I9715" i="3"/>
  <c r="I9716" i="3"/>
  <c r="I9717" i="3"/>
  <c r="I9718" i="3"/>
  <c r="I9719" i="3"/>
  <c r="I9720" i="3"/>
  <c r="I9721" i="3"/>
  <c r="I9722" i="3"/>
  <c r="I9723" i="3"/>
  <c r="I9724" i="3"/>
  <c r="I9725" i="3"/>
  <c r="I9726" i="3"/>
  <c r="I9727" i="3"/>
  <c r="I9728" i="3"/>
  <c r="I9729" i="3"/>
  <c r="I9730" i="3"/>
  <c r="I9731" i="3"/>
  <c r="I9732" i="3"/>
  <c r="I9733" i="3"/>
  <c r="I9734" i="3"/>
  <c r="I9735" i="3"/>
  <c r="I9736" i="3"/>
  <c r="I9737" i="3"/>
  <c r="I9738" i="3"/>
  <c r="I9739" i="3"/>
  <c r="I9740" i="3"/>
  <c r="I9741" i="3"/>
  <c r="I9742" i="3"/>
  <c r="I9743" i="3"/>
  <c r="I9744" i="3"/>
  <c r="I9745" i="3"/>
  <c r="I9746" i="3"/>
  <c r="I9747" i="3"/>
  <c r="I9748" i="3"/>
  <c r="I9749" i="3"/>
  <c r="I9750" i="3"/>
  <c r="I9751" i="3"/>
  <c r="I9752" i="3"/>
  <c r="I9753" i="3"/>
  <c r="I9754" i="3"/>
  <c r="I9755" i="3"/>
  <c r="I9756" i="3"/>
  <c r="I9757" i="3"/>
  <c r="I9758" i="3"/>
  <c r="I9759" i="3"/>
  <c r="I9760" i="3"/>
  <c r="I9761" i="3"/>
  <c r="I9762" i="3"/>
  <c r="I9763" i="3"/>
  <c r="I9764" i="3"/>
  <c r="I9765" i="3"/>
  <c r="I9766" i="3"/>
  <c r="I9767" i="3"/>
  <c r="I9768" i="3"/>
  <c r="I9769" i="3"/>
  <c r="I9770" i="3"/>
  <c r="I9771" i="3"/>
  <c r="I9772" i="3"/>
  <c r="I9773" i="3"/>
  <c r="I9774" i="3"/>
  <c r="I9775" i="3"/>
  <c r="I9776" i="3"/>
  <c r="I9777" i="3"/>
  <c r="I9778" i="3"/>
  <c r="I9779" i="3"/>
  <c r="I9780" i="3"/>
  <c r="I9781" i="3"/>
  <c r="I9782" i="3"/>
  <c r="I9783" i="3"/>
  <c r="I9784" i="3"/>
  <c r="I9785" i="3"/>
  <c r="I9786" i="3"/>
  <c r="I9787" i="3"/>
  <c r="I9788" i="3"/>
  <c r="I9789" i="3"/>
  <c r="I9790" i="3"/>
  <c r="I9791" i="3"/>
  <c r="I9792" i="3"/>
  <c r="I9793" i="3"/>
  <c r="I9794" i="3"/>
  <c r="I9795" i="3"/>
  <c r="I9796" i="3"/>
  <c r="I9797" i="3"/>
  <c r="I9798" i="3"/>
  <c r="I9799" i="3"/>
  <c r="I9800" i="3"/>
  <c r="I9801" i="3"/>
  <c r="I9802" i="3"/>
  <c r="I9803" i="3"/>
  <c r="I9804" i="3"/>
  <c r="I9805" i="3"/>
  <c r="I9806" i="3"/>
  <c r="I9807" i="3"/>
  <c r="I9808" i="3"/>
  <c r="I9809" i="3"/>
  <c r="I9810" i="3"/>
  <c r="I9811" i="3"/>
  <c r="I9812" i="3"/>
  <c r="I9813" i="3"/>
  <c r="I9814" i="3"/>
  <c r="I9815" i="3"/>
  <c r="I9816" i="3"/>
  <c r="I9817" i="3"/>
  <c r="I9818" i="3"/>
  <c r="I9819" i="3"/>
  <c r="I9820" i="3"/>
  <c r="I9821" i="3"/>
  <c r="I9822" i="3"/>
  <c r="I9823" i="3"/>
  <c r="I9824" i="3"/>
  <c r="I9825" i="3"/>
  <c r="I9826" i="3"/>
  <c r="I9827" i="3"/>
  <c r="I9828" i="3"/>
  <c r="I9829" i="3"/>
  <c r="I9830" i="3"/>
  <c r="I9831" i="3"/>
  <c r="I9832" i="3"/>
  <c r="I9833" i="3"/>
  <c r="I9834" i="3"/>
  <c r="I9835" i="3"/>
  <c r="I9836" i="3"/>
  <c r="I9837" i="3"/>
  <c r="I9838" i="3"/>
  <c r="I9839" i="3"/>
  <c r="I9840" i="3"/>
  <c r="I9841" i="3"/>
  <c r="I9842" i="3"/>
  <c r="I9843" i="3"/>
  <c r="I9844" i="3"/>
  <c r="I9845" i="3"/>
  <c r="I9846" i="3"/>
  <c r="I9847" i="3"/>
  <c r="I9848" i="3"/>
  <c r="I9849" i="3"/>
  <c r="I9850" i="3"/>
  <c r="I9851" i="3"/>
  <c r="I9852" i="3"/>
  <c r="I9853" i="3"/>
  <c r="I9854" i="3"/>
  <c r="I9855" i="3"/>
  <c r="I9856" i="3"/>
  <c r="I9857" i="3"/>
  <c r="I9858" i="3"/>
  <c r="I9859" i="3"/>
  <c r="I9860" i="3"/>
  <c r="I9861" i="3"/>
  <c r="I9862" i="3"/>
  <c r="I9863" i="3"/>
  <c r="I9864" i="3"/>
  <c r="I9865" i="3"/>
  <c r="I9866" i="3"/>
  <c r="I9867" i="3"/>
  <c r="I9868" i="3"/>
  <c r="I9869" i="3"/>
  <c r="I9870" i="3"/>
  <c r="I9871" i="3"/>
  <c r="I9872" i="3"/>
  <c r="I9873" i="3"/>
  <c r="I9874" i="3"/>
  <c r="I9875" i="3"/>
  <c r="I9876" i="3"/>
  <c r="I9877" i="3"/>
  <c r="I9878" i="3"/>
  <c r="I9879" i="3"/>
  <c r="I9880" i="3"/>
  <c r="I9881" i="3"/>
  <c r="I9882" i="3"/>
  <c r="I9883" i="3"/>
  <c r="I9884" i="3"/>
  <c r="I9885" i="3"/>
  <c r="I9886" i="3"/>
  <c r="I9887" i="3"/>
  <c r="I9888" i="3"/>
  <c r="I9889" i="3"/>
  <c r="I9890" i="3"/>
  <c r="I9891" i="3"/>
  <c r="I9892" i="3"/>
  <c r="I9893" i="3"/>
  <c r="I9894" i="3"/>
  <c r="I9895" i="3"/>
  <c r="I9896" i="3"/>
  <c r="I9897" i="3"/>
  <c r="I9898" i="3"/>
  <c r="I9899" i="3"/>
  <c r="I9900" i="3"/>
  <c r="I9901" i="3"/>
  <c r="I9902" i="3"/>
  <c r="I9903" i="3"/>
  <c r="I9904" i="3"/>
  <c r="I9905" i="3"/>
  <c r="I9906" i="3"/>
  <c r="I9907" i="3"/>
  <c r="I9908" i="3"/>
  <c r="I9909" i="3"/>
  <c r="I9910" i="3"/>
  <c r="I9911" i="3"/>
  <c r="I9912" i="3"/>
  <c r="I9913" i="3"/>
  <c r="I9914" i="3"/>
  <c r="I9915" i="3"/>
  <c r="I9916" i="3"/>
  <c r="I9917" i="3"/>
  <c r="I9918" i="3"/>
  <c r="I9919" i="3"/>
  <c r="I9920" i="3"/>
  <c r="I9921" i="3"/>
  <c r="I9922" i="3"/>
  <c r="I9923" i="3"/>
  <c r="I9924" i="3"/>
  <c r="I9925" i="3"/>
  <c r="I9926" i="3"/>
  <c r="I9927" i="3"/>
  <c r="I9928" i="3"/>
  <c r="I9929" i="3"/>
  <c r="I9930" i="3"/>
  <c r="I9931" i="3"/>
  <c r="I9932" i="3"/>
  <c r="I9933" i="3"/>
  <c r="I9934" i="3"/>
  <c r="I9935" i="3"/>
  <c r="I9936" i="3"/>
  <c r="I9937" i="3"/>
  <c r="I9938" i="3"/>
  <c r="I9939" i="3"/>
  <c r="I9940" i="3"/>
  <c r="I9941" i="3"/>
  <c r="I9942" i="3"/>
  <c r="I9943" i="3"/>
  <c r="I9944" i="3"/>
  <c r="I9945" i="3"/>
  <c r="I9946" i="3"/>
  <c r="I9947" i="3"/>
  <c r="I9948" i="3"/>
  <c r="I9949" i="3"/>
  <c r="I9950" i="3"/>
  <c r="I9951" i="3"/>
  <c r="I9952" i="3"/>
  <c r="I9953" i="3"/>
  <c r="I9954" i="3"/>
  <c r="I9955" i="3"/>
  <c r="I9956" i="3"/>
  <c r="I9957" i="3"/>
  <c r="I9958" i="3"/>
  <c r="I9959" i="3"/>
  <c r="I9960" i="3"/>
  <c r="I9961" i="3"/>
  <c r="I9962" i="3"/>
  <c r="I9963" i="3"/>
  <c r="I9964" i="3"/>
  <c r="I9965" i="3"/>
  <c r="I9966" i="3"/>
  <c r="I9967" i="3"/>
  <c r="I9968" i="3"/>
  <c r="I9969" i="3"/>
  <c r="I9970" i="3"/>
  <c r="I9971" i="3"/>
  <c r="I9972" i="3"/>
  <c r="I9973" i="3"/>
  <c r="I9974" i="3"/>
  <c r="I9975" i="3"/>
  <c r="I9976" i="3"/>
  <c r="I9977" i="3"/>
  <c r="I9978" i="3"/>
  <c r="I9979" i="3"/>
  <c r="I9980" i="3"/>
  <c r="I9981" i="3"/>
  <c r="I9982" i="3"/>
  <c r="I9983" i="3"/>
  <c r="I9984" i="3"/>
  <c r="I9985" i="3"/>
  <c r="I9986" i="3"/>
  <c r="I9987" i="3"/>
  <c r="I9988" i="3"/>
  <c r="I9989" i="3"/>
  <c r="I9990" i="3"/>
  <c r="I9991" i="3"/>
  <c r="I9992" i="3"/>
  <c r="I9993" i="3"/>
  <c r="I9994" i="3"/>
  <c r="I9995" i="3"/>
  <c r="I9996" i="3"/>
  <c r="I9997" i="3"/>
  <c r="I9998" i="3"/>
  <c r="I9999" i="3"/>
  <c r="I10000" i="3"/>
  <c r="I10001" i="3"/>
  <c r="I10002" i="3"/>
  <c r="I10003" i="3"/>
  <c r="I10004" i="3"/>
  <c r="I10005" i="3"/>
  <c r="I10006" i="3"/>
  <c r="I10007" i="3"/>
  <c r="I10008" i="3"/>
  <c r="I10009" i="3"/>
  <c r="I10010" i="3"/>
  <c r="I10011" i="3"/>
  <c r="I10012" i="3"/>
  <c r="I10013" i="3"/>
  <c r="I10014" i="3"/>
  <c r="I10015" i="3"/>
  <c r="I10016" i="3"/>
  <c r="I10017" i="3"/>
  <c r="I10018" i="3"/>
  <c r="I10019" i="3"/>
  <c r="I10020" i="3"/>
  <c r="I10021" i="3"/>
  <c r="I10022" i="3"/>
  <c r="I10023" i="3"/>
  <c r="I10024" i="3"/>
  <c r="I10025" i="3"/>
  <c r="I10026" i="3"/>
  <c r="I10027" i="3"/>
  <c r="I10028" i="3"/>
  <c r="I10029" i="3"/>
  <c r="I10030" i="3"/>
  <c r="I10031" i="3"/>
  <c r="I10032" i="3"/>
  <c r="I10033" i="3"/>
  <c r="I10034" i="3"/>
  <c r="I10035" i="3"/>
  <c r="I10036" i="3"/>
  <c r="I10037" i="3"/>
  <c r="I10038" i="3"/>
  <c r="I10039" i="3"/>
  <c r="I10040" i="3"/>
  <c r="I10041" i="3"/>
  <c r="I10042" i="3"/>
  <c r="I10043" i="3"/>
  <c r="I10044" i="3"/>
  <c r="I10045" i="3"/>
  <c r="I10046" i="3"/>
  <c r="I10047" i="3"/>
  <c r="I10048" i="3"/>
  <c r="I10049" i="3"/>
  <c r="I10050" i="3"/>
  <c r="I10051" i="3"/>
  <c r="I10052" i="3"/>
  <c r="I10053" i="3"/>
  <c r="I10054" i="3"/>
  <c r="I10055" i="3"/>
  <c r="I10056" i="3"/>
  <c r="I10057" i="3"/>
  <c r="I10058" i="3"/>
  <c r="I10059" i="3"/>
  <c r="I10060" i="3"/>
  <c r="I10061" i="3"/>
  <c r="I10062" i="3"/>
  <c r="I10063" i="3"/>
  <c r="I10064" i="3"/>
  <c r="I10065" i="3"/>
  <c r="I10066" i="3"/>
  <c r="I10067" i="3"/>
  <c r="I10068" i="3"/>
  <c r="I10069" i="3"/>
  <c r="I10070" i="3"/>
  <c r="I10071" i="3"/>
  <c r="I10072" i="3"/>
  <c r="I10073" i="3"/>
  <c r="I10074" i="3"/>
  <c r="I10075" i="3"/>
  <c r="I10076" i="3"/>
  <c r="I10077" i="3"/>
  <c r="I10078" i="3"/>
  <c r="I10079" i="3"/>
  <c r="I10080" i="3"/>
  <c r="I10081" i="3"/>
  <c r="I10082" i="3"/>
  <c r="I10083" i="3"/>
  <c r="I10084" i="3"/>
  <c r="I10085" i="3"/>
  <c r="I10086" i="3"/>
  <c r="I10087" i="3"/>
  <c r="I10088" i="3"/>
  <c r="I10089" i="3"/>
  <c r="I10090" i="3"/>
  <c r="I10091" i="3"/>
  <c r="I10092" i="3"/>
  <c r="I10093" i="3"/>
  <c r="I10094" i="3"/>
  <c r="I10095" i="3"/>
  <c r="I10096" i="3"/>
  <c r="I10097" i="3"/>
  <c r="I10098" i="3"/>
  <c r="I10099" i="3"/>
  <c r="I10100" i="3"/>
  <c r="I10101" i="3"/>
  <c r="I10102" i="3"/>
  <c r="I10103" i="3"/>
  <c r="I10104" i="3"/>
  <c r="I10105" i="3"/>
  <c r="I10106" i="3"/>
  <c r="I10107" i="3"/>
  <c r="I10108" i="3"/>
  <c r="I10109" i="3"/>
  <c r="I10110" i="3"/>
  <c r="I10111" i="3"/>
  <c r="I10112" i="3"/>
  <c r="I10113" i="3"/>
  <c r="I10114" i="3"/>
  <c r="I10115" i="3"/>
  <c r="I10116" i="3"/>
  <c r="I10117" i="3"/>
  <c r="I10118" i="3"/>
  <c r="I10119" i="3"/>
  <c r="I10120" i="3"/>
  <c r="I10121" i="3"/>
  <c r="I10122" i="3"/>
  <c r="I10123" i="3"/>
  <c r="I10124" i="3"/>
  <c r="I10125" i="3"/>
  <c r="I10126" i="3"/>
  <c r="I10127" i="3"/>
  <c r="I10128" i="3"/>
  <c r="I10129" i="3"/>
  <c r="I10130" i="3"/>
  <c r="I10131" i="3"/>
  <c r="I10132" i="3"/>
  <c r="I10133" i="3"/>
  <c r="I10134" i="3"/>
  <c r="I10135" i="3"/>
  <c r="I10136" i="3"/>
  <c r="I10137" i="3"/>
  <c r="I10138" i="3"/>
  <c r="I10139" i="3"/>
  <c r="I10140" i="3"/>
  <c r="I10141" i="3"/>
  <c r="I10142" i="3"/>
  <c r="I10143" i="3"/>
  <c r="I10144" i="3"/>
  <c r="I10145" i="3"/>
  <c r="I10146" i="3"/>
  <c r="I10147" i="3"/>
  <c r="I10148" i="3"/>
  <c r="I10149" i="3"/>
  <c r="I10150" i="3"/>
  <c r="I10151" i="3"/>
  <c r="I10152" i="3"/>
  <c r="I10153" i="3"/>
  <c r="I10154" i="3"/>
  <c r="I10155" i="3"/>
  <c r="I10156" i="3"/>
  <c r="I10157" i="3"/>
  <c r="I10158" i="3"/>
  <c r="I10159" i="3"/>
  <c r="I10160" i="3"/>
  <c r="I10161" i="3"/>
  <c r="I10162" i="3"/>
  <c r="I10163" i="3"/>
  <c r="I10164" i="3"/>
  <c r="I10165" i="3"/>
  <c r="I10166" i="3"/>
  <c r="I10167" i="3"/>
  <c r="I10168" i="3"/>
  <c r="I10169" i="3"/>
  <c r="I10170" i="3"/>
  <c r="I10171" i="3"/>
  <c r="I10172" i="3"/>
  <c r="I10173" i="3"/>
  <c r="I10174" i="3"/>
  <c r="I10175" i="3"/>
  <c r="I10176" i="3"/>
  <c r="I10177" i="3"/>
  <c r="I10178" i="3"/>
  <c r="I10179" i="3"/>
  <c r="I10180" i="3"/>
  <c r="I10181" i="3"/>
  <c r="I10182" i="3"/>
  <c r="I10183" i="3"/>
  <c r="I10184" i="3"/>
  <c r="I10185" i="3"/>
  <c r="I10186" i="3"/>
  <c r="I10187" i="3"/>
  <c r="I10188" i="3"/>
  <c r="I10189" i="3"/>
  <c r="I10190" i="3"/>
  <c r="I10191" i="3"/>
  <c r="I10192" i="3"/>
  <c r="I10193" i="3"/>
  <c r="I10194" i="3"/>
  <c r="I10195" i="3"/>
  <c r="I10196" i="3"/>
  <c r="I10197" i="3"/>
  <c r="I10198" i="3"/>
  <c r="I10199" i="3"/>
  <c r="I10200" i="3"/>
  <c r="I10201" i="3"/>
  <c r="I10202" i="3"/>
  <c r="I10203" i="3"/>
  <c r="I10204" i="3"/>
  <c r="I10205" i="3"/>
  <c r="I10206" i="3"/>
  <c r="I10207" i="3"/>
  <c r="I10208" i="3"/>
  <c r="I10209" i="3"/>
  <c r="I10210" i="3"/>
  <c r="I10211" i="3"/>
  <c r="I10212" i="3"/>
  <c r="I10213" i="3"/>
  <c r="I10214" i="3"/>
  <c r="I10215" i="3"/>
  <c r="I10216" i="3"/>
  <c r="I10217" i="3"/>
  <c r="I10218" i="3"/>
  <c r="I10219" i="3"/>
  <c r="I10220" i="3"/>
  <c r="I10221" i="3"/>
  <c r="I10222" i="3"/>
  <c r="I10223" i="3"/>
  <c r="I10224" i="3"/>
  <c r="I10225" i="3"/>
  <c r="I10226" i="3"/>
  <c r="I10227" i="3"/>
  <c r="I10228" i="3"/>
  <c r="I10229" i="3"/>
  <c r="I10230" i="3"/>
  <c r="I10231" i="3"/>
  <c r="I10232" i="3"/>
  <c r="I10233" i="3"/>
  <c r="I10234" i="3"/>
  <c r="I10235" i="3"/>
  <c r="I10236" i="3"/>
  <c r="I10237" i="3"/>
  <c r="I10238" i="3"/>
  <c r="I10239" i="3"/>
  <c r="I10240" i="3"/>
  <c r="I10241" i="3"/>
  <c r="I10242" i="3"/>
  <c r="I10243" i="3"/>
  <c r="I10244" i="3"/>
  <c r="I10245" i="3"/>
  <c r="I10246" i="3"/>
  <c r="I10247" i="3"/>
  <c r="I10248" i="3"/>
  <c r="I10249" i="3"/>
  <c r="I10250" i="3"/>
  <c r="I10251" i="3"/>
  <c r="I10252" i="3"/>
  <c r="I10253" i="3"/>
  <c r="I10254" i="3"/>
  <c r="I10255" i="3"/>
  <c r="I10256" i="3"/>
  <c r="I10257" i="3"/>
  <c r="I10258" i="3"/>
  <c r="I10259" i="3"/>
  <c r="I10260" i="3"/>
  <c r="I10261" i="3"/>
  <c r="I10262" i="3"/>
  <c r="I10263" i="3"/>
  <c r="I10264" i="3"/>
  <c r="I10265" i="3"/>
  <c r="I10266" i="3"/>
  <c r="I10267" i="3"/>
  <c r="I10268" i="3"/>
  <c r="I10269" i="3"/>
  <c r="I10270" i="3"/>
  <c r="I10271" i="3"/>
  <c r="I10272" i="3"/>
  <c r="I10273" i="3"/>
  <c r="I10274" i="3"/>
  <c r="I10275" i="3"/>
  <c r="I10276" i="3"/>
  <c r="I10277" i="3"/>
  <c r="I10278" i="3"/>
  <c r="I10279" i="3"/>
  <c r="I10280" i="3"/>
  <c r="I10281" i="3"/>
  <c r="I10282" i="3"/>
  <c r="I10283" i="3"/>
  <c r="I10284" i="3"/>
  <c r="I10285" i="3"/>
  <c r="I10286" i="3"/>
  <c r="I10287" i="3"/>
  <c r="I10288" i="3"/>
  <c r="I10289" i="3"/>
  <c r="I10290" i="3"/>
  <c r="I10291" i="3"/>
  <c r="I10292" i="3"/>
  <c r="I10293" i="3"/>
  <c r="I10294" i="3"/>
  <c r="I10295" i="3"/>
  <c r="I10296" i="3"/>
  <c r="I10297" i="3"/>
  <c r="I10298" i="3"/>
  <c r="I10299" i="3"/>
  <c r="I10300" i="3"/>
  <c r="I10301" i="3"/>
  <c r="I10302" i="3"/>
  <c r="I10303" i="3"/>
  <c r="I10304" i="3"/>
  <c r="I10305" i="3"/>
  <c r="I10306" i="3"/>
  <c r="I10307" i="3"/>
  <c r="I10308" i="3"/>
  <c r="I10309" i="3"/>
  <c r="I10310" i="3"/>
  <c r="I10311" i="3"/>
  <c r="I10312" i="3"/>
  <c r="I10313" i="3"/>
  <c r="I10314" i="3"/>
  <c r="I10315" i="3"/>
  <c r="I10316" i="3"/>
  <c r="I10317" i="3"/>
  <c r="I10318" i="3"/>
  <c r="I10319" i="3"/>
  <c r="I10320" i="3"/>
  <c r="I10321" i="3"/>
  <c r="I10322" i="3"/>
  <c r="I10323" i="3"/>
  <c r="I10324" i="3"/>
  <c r="I10325" i="3"/>
  <c r="I10326" i="3"/>
  <c r="I10327" i="3"/>
  <c r="I10328" i="3"/>
  <c r="I10329" i="3"/>
  <c r="I10330" i="3"/>
  <c r="I10331" i="3"/>
  <c r="I10332" i="3"/>
  <c r="I10333" i="3"/>
  <c r="I10334" i="3"/>
  <c r="I10335" i="3"/>
  <c r="I10336" i="3"/>
  <c r="I10337" i="3"/>
  <c r="I10338" i="3"/>
  <c r="I10339" i="3"/>
  <c r="I10340" i="3"/>
  <c r="I10341" i="3"/>
  <c r="I10342" i="3"/>
  <c r="I10343" i="3"/>
  <c r="I10344" i="3"/>
  <c r="I10345" i="3"/>
  <c r="I10346" i="3"/>
  <c r="I10347" i="3"/>
  <c r="I10348" i="3"/>
  <c r="I10349" i="3"/>
  <c r="I10350" i="3"/>
  <c r="I10351" i="3"/>
  <c r="I10352" i="3"/>
  <c r="I10353" i="3"/>
  <c r="I10354" i="3"/>
  <c r="I10355" i="3"/>
  <c r="I10356" i="3"/>
  <c r="I10357" i="3"/>
  <c r="I10358" i="3"/>
  <c r="I10359" i="3"/>
  <c r="I10360" i="3"/>
  <c r="I10361" i="3"/>
  <c r="I10362" i="3"/>
  <c r="I10363" i="3"/>
  <c r="I10364" i="3"/>
  <c r="I10365" i="3"/>
  <c r="I10366" i="3"/>
  <c r="I10367" i="3"/>
  <c r="I10368" i="3"/>
  <c r="I10369" i="3"/>
  <c r="I10370" i="3"/>
  <c r="I10371" i="3"/>
  <c r="I10372" i="3"/>
  <c r="I10373" i="3"/>
  <c r="I10374" i="3"/>
  <c r="I10375" i="3"/>
  <c r="I10376" i="3"/>
  <c r="I10377" i="3"/>
  <c r="I10378" i="3"/>
  <c r="I10379" i="3"/>
  <c r="I10380" i="3"/>
  <c r="I10381" i="3"/>
  <c r="I10382" i="3"/>
  <c r="I10383" i="3"/>
  <c r="I10384" i="3"/>
  <c r="I10385" i="3"/>
  <c r="I10386" i="3"/>
  <c r="I10387" i="3"/>
  <c r="I10388" i="3"/>
  <c r="I10389" i="3"/>
  <c r="I10390" i="3"/>
  <c r="I10391" i="3"/>
  <c r="I10392" i="3"/>
  <c r="I10393" i="3"/>
  <c r="I10394" i="3"/>
  <c r="I10395" i="3"/>
  <c r="I10396" i="3"/>
  <c r="I10397" i="3"/>
  <c r="I10398" i="3"/>
  <c r="I10399" i="3"/>
  <c r="I10400" i="3"/>
  <c r="I10401" i="3"/>
  <c r="I10402" i="3"/>
  <c r="I10403" i="3"/>
  <c r="I10404" i="3"/>
  <c r="I10405" i="3"/>
  <c r="I10406" i="3"/>
  <c r="I10407" i="3"/>
  <c r="I10408" i="3"/>
  <c r="I10409" i="3"/>
  <c r="I10410" i="3"/>
  <c r="I10411" i="3"/>
  <c r="I10412" i="3"/>
  <c r="I10413" i="3"/>
  <c r="I10414" i="3"/>
  <c r="I10415" i="3"/>
  <c r="I10416" i="3"/>
  <c r="I10417" i="3"/>
  <c r="I10418" i="3"/>
  <c r="I10419" i="3"/>
  <c r="I10420" i="3"/>
  <c r="I10421" i="3"/>
  <c r="I10422" i="3"/>
  <c r="I10423" i="3"/>
  <c r="I10424" i="3"/>
  <c r="I10425" i="3"/>
  <c r="I10426" i="3"/>
  <c r="I10427" i="3"/>
  <c r="I10428" i="3"/>
  <c r="I10429" i="3"/>
  <c r="I10430" i="3"/>
  <c r="I10431" i="3"/>
  <c r="I10432" i="3"/>
  <c r="I10433" i="3"/>
  <c r="I10434" i="3"/>
  <c r="I10435" i="3"/>
  <c r="I10436" i="3"/>
  <c r="I10437" i="3"/>
  <c r="I10438" i="3"/>
  <c r="I10439" i="3"/>
  <c r="I10440" i="3"/>
  <c r="I10441" i="3"/>
  <c r="I10442" i="3"/>
  <c r="I10443" i="3"/>
  <c r="I10444" i="3"/>
  <c r="I10445" i="3"/>
  <c r="I10446" i="3"/>
  <c r="I10447" i="3"/>
  <c r="I10448" i="3"/>
  <c r="I10449" i="3"/>
  <c r="I10450" i="3"/>
  <c r="I10451" i="3"/>
  <c r="I10452" i="3"/>
  <c r="I10453" i="3"/>
  <c r="I10454" i="3"/>
  <c r="I10455" i="3"/>
  <c r="I10456" i="3"/>
  <c r="I10457" i="3"/>
  <c r="I10458" i="3"/>
  <c r="I10459" i="3"/>
  <c r="I10460" i="3"/>
  <c r="I10461" i="3"/>
  <c r="I10462" i="3"/>
  <c r="I10463" i="3"/>
  <c r="I10464" i="3"/>
  <c r="I10465" i="3"/>
  <c r="I10466" i="3"/>
  <c r="I10467" i="3"/>
  <c r="I10468" i="3"/>
  <c r="I10469" i="3"/>
  <c r="I10470" i="3"/>
  <c r="I10471" i="3"/>
  <c r="I10472" i="3"/>
  <c r="I10473" i="3"/>
  <c r="I10474" i="3"/>
  <c r="I10475" i="3"/>
  <c r="I10476" i="3"/>
  <c r="I10477" i="3"/>
  <c r="I10478" i="3"/>
  <c r="I10479" i="3"/>
  <c r="I10480" i="3"/>
  <c r="I10481" i="3"/>
  <c r="I10482" i="3"/>
  <c r="I10483" i="3"/>
  <c r="I10484" i="3"/>
  <c r="I10485" i="3"/>
  <c r="I10486" i="3"/>
  <c r="I10487" i="3"/>
  <c r="I10488" i="3"/>
  <c r="I10489" i="3"/>
  <c r="I10490" i="3"/>
  <c r="I10491" i="3"/>
  <c r="I10492" i="3"/>
  <c r="I10493" i="3"/>
  <c r="I10494" i="3"/>
  <c r="I10495" i="3"/>
  <c r="I10496" i="3"/>
  <c r="I10497" i="3"/>
  <c r="I10498" i="3"/>
  <c r="I10499" i="3"/>
  <c r="I10500" i="3"/>
  <c r="I10501" i="3"/>
  <c r="I10502" i="3"/>
  <c r="I10503" i="3"/>
  <c r="I10504" i="3"/>
  <c r="I10505" i="3"/>
  <c r="I10506" i="3"/>
  <c r="I10507" i="3"/>
  <c r="I10508" i="3"/>
  <c r="I10509" i="3"/>
  <c r="I10510" i="3"/>
  <c r="I10511" i="3"/>
  <c r="I10512" i="3"/>
  <c r="I10513" i="3"/>
  <c r="I10514" i="3"/>
  <c r="I10515" i="3"/>
  <c r="I10516" i="3"/>
  <c r="I10517" i="3"/>
  <c r="I10518" i="3"/>
  <c r="I10519" i="3"/>
  <c r="I10520" i="3"/>
  <c r="I10521" i="3"/>
  <c r="I10522" i="3"/>
  <c r="I10523" i="3"/>
  <c r="I10524" i="3"/>
  <c r="I10525" i="3"/>
  <c r="I10526" i="3"/>
  <c r="I10527" i="3"/>
  <c r="I10528" i="3"/>
  <c r="I10529" i="3"/>
  <c r="I10530" i="3"/>
  <c r="I10531" i="3"/>
  <c r="I10532" i="3"/>
  <c r="I10533" i="3"/>
  <c r="I10534" i="3"/>
  <c r="I10535" i="3"/>
  <c r="I10536" i="3"/>
  <c r="I10537" i="3"/>
  <c r="I10538" i="3"/>
  <c r="I10539" i="3"/>
  <c r="I10540" i="3"/>
  <c r="I10541" i="3"/>
  <c r="I10542" i="3"/>
  <c r="I10543" i="3"/>
  <c r="I10544" i="3"/>
  <c r="I10545" i="3"/>
  <c r="I10546" i="3"/>
  <c r="I10547" i="3"/>
  <c r="I10548" i="3"/>
  <c r="I10549" i="3"/>
  <c r="I10550" i="3"/>
  <c r="I10551" i="3"/>
  <c r="I10552" i="3"/>
  <c r="I10553" i="3"/>
  <c r="I10554" i="3"/>
  <c r="I10555" i="3"/>
  <c r="I10556" i="3"/>
  <c r="I10557" i="3"/>
  <c r="I10558" i="3"/>
  <c r="I10559" i="3"/>
  <c r="I10560" i="3"/>
  <c r="I10561" i="3"/>
  <c r="I10562" i="3"/>
  <c r="I10563" i="3"/>
  <c r="I10564" i="3"/>
  <c r="I10565" i="3"/>
  <c r="I10566" i="3"/>
  <c r="I10567" i="3"/>
  <c r="I10568" i="3"/>
  <c r="I10569" i="3"/>
  <c r="I10570" i="3"/>
  <c r="I10571" i="3"/>
  <c r="I10572" i="3"/>
  <c r="I10573" i="3"/>
  <c r="I10574" i="3"/>
  <c r="I10575" i="3"/>
  <c r="I10576" i="3"/>
  <c r="I10577" i="3"/>
  <c r="I10578" i="3"/>
  <c r="I10579" i="3"/>
  <c r="I10580" i="3"/>
  <c r="I10581" i="3"/>
  <c r="I10582" i="3"/>
  <c r="I10583" i="3"/>
  <c r="I10584" i="3"/>
  <c r="I10585" i="3"/>
  <c r="I10586" i="3"/>
  <c r="I10587" i="3"/>
  <c r="I10588" i="3"/>
  <c r="I10589" i="3"/>
  <c r="I10590" i="3"/>
  <c r="I10591" i="3"/>
  <c r="I10592" i="3"/>
  <c r="I10593" i="3"/>
  <c r="I10594" i="3"/>
  <c r="I10595" i="3"/>
  <c r="I10596" i="3"/>
  <c r="I10597" i="3"/>
  <c r="I10598" i="3"/>
  <c r="I10599" i="3"/>
  <c r="I10600" i="3"/>
  <c r="I10601" i="3"/>
  <c r="I10602" i="3"/>
  <c r="I10603" i="3"/>
  <c r="I10604" i="3"/>
  <c r="I10605" i="3"/>
  <c r="I10606" i="3"/>
  <c r="I10607" i="3"/>
  <c r="I10608" i="3"/>
  <c r="I10609" i="3"/>
  <c r="I10610" i="3"/>
  <c r="I10611" i="3"/>
  <c r="I10612" i="3"/>
  <c r="I10613" i="3"/>
  <c r="I10614" i="3"/>
  <c r="I10615" i="3"/>
  <c r="I10616" i="3"/>
  <c r="I10617" i="3"/>
  <c r="I10618" i="3"/>
  <c r="I10619" i="3"/>
  <c r="I10620" i="3"/>
  <c r="I10621" i="3"/>
  <c r="I10622" i="3"/>
  <c r="I10623" i="3"/>
  <c r="I10624" i="3"/>
  <c r="I10625" i="3"/>
  <c r="I10626" i="3"/>
  <c r="I10627" i="3"/>
  <c r="I10628" i="3"/>
  <c r="I10629" i="3"/>
  <c r="I10630" i="3"/>
  <c r="I10631" i="3"/>
  <c r="I10632" i="3"/>
  <c r="I10633" i="3"/>
  <c r="I10634" i="3"/>
  <c r="I10635" i="3"/>
  <c r="I10636" i="3"/>
  <c r="I10637" i="3"/>
  <c r="I10638" i="3"/>
  <c r="I10639" i="3"/>
  <c r="I10640" i="3"/>
  <c r="I10641" i="3"/>
  <c r="I10642" i="3"/>
  <c r="I10643" i="3"/>
  <c r="I10644" i="3"/>
  <c r="I10645" i="3"/>
  <c r="I10646" i="3"/>
  <c r="I10647" i="3"/>
  <c r="I10648" i="3"/>
  <c r="I10649" i="3"/>
  <c r="I10650" i="3"/>
  <c r="I10651" i="3"/>
  <c r="I10652" i="3"/>
  <c r="I10653" i="3"/>
  <c r="I10654" i="3"/>
  <c r="I10655" i="3"/>
  <c r="I10656" i="3"/>
  <c r="I10657" i="3"/>
  <c r="I10658" i="3"/>
  <c r="I10659" i="3"/>
  <c r="I10660" i="3"/>
  <c r="I10661" i="3"/>
  <c r="I10662" i="3"/>
  <c r="I10663" i="3"/>
  <c r="I10664" i="3"/>
  <c r="I10665" i="3"/>
  <c r="I10666" i="3"/>
  <c r="I10667" i="3"/>
  <c r="I10668" i="3"/>
  <c r="I10669" i="3"/>
  <c r="I10670" i="3"/>
  <c r="I10671" i="3"/>
  <c r="I10672" i="3"/>
  <c r="I10673" i="3"/>
  <c r="I10674" i="3"/>
  <c r="I10675" i="3"/>
  <c r="I10676" i="3"/>
  <c r="I10677" i="3"/>
  <c r="I10678" i="3"/>
  <c r="I10679" i="3"/>
  <c r="I10680" i="3"/>
  <c r="I10681" i="3"/>
  <c r="I10682" i="3"/>
  <c r="I10683" i="3"/>
  <c r="I10684" i="3"/>
  <c r="I10685" i="3"/>
  <c r="I10686" i="3"/>
  <c r="I10687" i="3"/>
  <c r="I10688" i="3"/>
  <c r="I10689" i="3"/>
  <c r="I10690" i="3"/>
  <c r="I10691" i="3"/>
  <c r="I10692" i="3"/>
  <c r="I10693" i="3"/>
  <c r="I10694" i="3"/>
  <c r="I10695" i="3"/>
  <c r="I10696" i="3"/>
  <c r="I10697" i="3"/>
  <c r="I10698" i="3"/>
  <c r="I10699" i="3"/>
  <c r="I10700" i="3"/>
  <c r="I10701" i="3"/>
  <c r="I10702" i="3"/>
  <c r="I10703" i="3"/>
  <c r="I10704" i="3"/>
  <c r="I10705" i="3"/>
  <c r="I10706" i="3"/>
  <c r="I10707" i="3"/>
  <c r="I10708" i="3"/>
  <c r="I10709" i="3"/>
  <c r="I10710" i="3"/>
  <c r="I10711" i="3"/>
  <c r="I10712" i="3"/>
  <c r="I10713" i="3"/>
  <c r="I10714" i="3"/>
  <c r="I10715" i="3"/>
  <c r="I10716" i="3"/>
  <c r="I10717" i="3"/>
  <c r="I10718" i="3"/>
  <c r="I10719" i="3"/>
  <c r="I10720" i="3"/>
  <c r="I10721" i="3"/>
  <c r="I10722" i="3"/>
  <c r="I10723" i="3"/>
  <c r="I10724" i="3"/>
  <c r="I10725" i="3"/>
  <c r="I10726" i="3"/>
  <c r="I10727" i="3"/>
  <c r="I10728" i="3"/>
  <c r="I10729" i="3"/>
  <c r="I10730" i="3"/>
  <c r="I10731" i="3"/>
  <c r="I10732" i="3"/>
  <c r="I10733" i="3"/>
  <c r="I10734" i="3"/>
  <c r="I10735" i="3"/>
  <c r="I10736" i="3"/>
  <c r="I10737" i="3"/>
  <c r="I10738" i="3"/>
  <c r="I10739" i="3"/>
  <c r="I10740" i="3"/>
  <c r="I10741" i="3"/>
  <c r="I10742" i="3"/>
  <c r="I10743" i="3"/>
  <c r="I10744" i="3"/>
  <c r="I10745" i="3"/>
  <c r="I10746" i="3"/>
  <c r="I10747" i="3"/>
  <c r="I10748" i="3"/>
  <c r="I10749" i="3"/>
  <c r="I10750" i="3"/>
  <c r="I10751" i="3"/>
  <c r="I10752" i="3"/>
  <c r="I10753" i="3"/>
  <c r="I10754" i="3"/>
  <c r="I10755" i="3"/>
  <c r="I10756" i="3"/>
  <c r="I10757" i="3"/>
  <c r="I10758" i="3"/>
  <c r="I10759" i="3"/>
  <c r="I10760" i="3"/>
  <c r="I10761" i="3"/>
  <c r="I10762" i="3"/>
  <c r="I10763" i="3"/>
  <c r="I10764" i="3"/>
  <c r="I10765" i="3"/>
  <c r="I10766" i="3"/>
  <c r="I10767" i="3"/>
  <c r="I10768" i="3"/>
  <c r="I10769" i="3"/>
  <c r="I10770" i="3"/>
  <c r="I10771" i="3"/>
  <c r="I10772" i="3"/>
  <c r="I10773" i="3"/>
  <c r="I10774" i="3"/>
  <c r="I10775" i="3"/>
  <c r="I10776" i="3"/>
  <c r="I10777" i="3"/>
  <c r="I10778" i="3"/>
  <c r="I10779" i="3"/>
  <c r="I10780" i="3"/>
  <c r="I10781" i="3"/>
  <c r="I10782" i="3"/>
  <c r="I10783" i="3"/>
  <c r="I10784" i="3"/>
  <c r="I10785" i="3"/>
  <c r="I10786" i="3"/>
  <c r="I10787" i="3"/>
  <c r="I10788" i="3"/>
  <c r="I10789" i="3"/>
  <c r="I10790" i="3"/>
  <c r="I10791" i="3"/>
  <c r="I10792" i="3"/>
  <c r="I10793" i="3"/>
  <c r="I10794" i="3"/>
  <c r="I10795" i="3"/>
  <c r="I10796" i="3"/>
  <c r="I10797" i="3"/>
  <c r="I10798" i="3"/>
  <c r="I10799" i="3"/>
  <c r="I10800" i="3"/>
  <c r="I10801" i="3"/>
  <c r="I10802" i="3"/>
  <c r="I10803" i="3"/>
  <c r="I10804" i="3"/>
  <c r="I10805" i="3"/>
  <c r="I10806" i="3"/>
  <c r="I10807" i="3"/>
  <c r="I10808" i="3"/>
  <c r="I10809" i="3"/>
  <c r="I10810" i="3"/>
  <c r="I10811" i="3"/>
  <c r="I10812" i="3"/>
  <c r="I10813" i="3"/>
  <c r="I10814" i="3"/>
  <c r="I10815" i="3"/>
  <c r="I10816" i="3"/>
  <c r="I10817" i="3"/>
  <c r="I10818" i="3"/>
  <c r="I10819" i="3"/>
  <c r="I10820" i="3"/>
  <c r="I10821" i="3"/>
  <c r="I10822" i="3"/>
  <c r="I10823" i="3"/>
  <c r="I10824" i="3"/>
  <c r="I10825" i="3"/>
  <c r="I10826" i="3"/>
  <c r="I10827" i="3"/>
  <c r="I10828" i="3"/>
  <c r="I10829" i="3"/>
  <c r="I10830" i="3"/>
  <c r="I10831" i="3"/>
  <c r="I10832" i="3"/>
  <c r="I10833" i="3"/>
  <c r="I10834" i="3"/>
  <c r="I10835" i="3"/>
  <c r="I10836" i="3"/>
  <c r="I10837" i="3"/>
  <c r="I10838" i="3"/>
  <c r="I10839" i="3"/>
  <c r="I10840" i="3"/>
  <c r="I10841" i="3"/>
  <c r="I10842" i="3"/>
  <c r="I10843" i="3"/>
  <c r="I10844" i="3"/>
  <c r="I10845" i="3"/>
  <c r="I10846" i="3"/>
  <c r="I10847" i="3"/>
  <c r="I10848" i="3"/>
  <c r="I10849" i="3"/>
  <c r="I10850" i="3"/>
  <c r="I10851" i="3"/>
  <c r="I10852" i="3"/>
  <c r="I10853" i="3"/>
  <c r="I10854" i="3"/>
  <c r="I10855" i="3"/>
  <c r="I10856" i="3"/>
  <c r="I10857" i="3"/>
  <c r="I10858" i="3"/>
  <c r="I10859" i="3"/>
  <c r="I10860" i="3"/>
  <c r="I10861" i="3"/>
  <c r="I10862" i="3"/>
  <c r="I10863" i="3"/>
  <c r="I10864" i="3"/>
  <c r="I10865" i="3"/>
  <c r="I10866" i="3"/>
  <c r="I10867" i="3"/>
  <c r="I10868" i="3"/>
  <c r="I10869" i="3"/>
  <c r="I10870" i="3"/>
  <c r="I10871" i="3"/>
  <c r="I10872" i="3"/>
  <c r="I10873" i="3"/>
  <c r="I10874" i="3"/>
  <c r="I10875" i="3"/>
  <c r="I10876" i="3"/>
  <c r="I10877" i="3"/>
  <c r="I10878" i="3"/>
  <c r="I10879" i="3"/>
  <c r="I10880" i="3"/>
  <c r="I10881" i="3"/>
  <c r="I10882" i="3"/>
  <c r="I10883" i="3"/>
  <c r="I10884" i="3"/>
  <c r="I10885" i="3"/>
  <c r="I10886" i="3"/>
  <c r="I10887" i="3"/>
  <c r="I10888" i="3"/>
  <c r="I10889" i="3"/>
  <c r="I10890" i="3"/>
  <c r="I10891" i="3"/>
  <c r="I10892" i="3"/>
  <c r="I10893" i="3"/>
  <c r="I10894" i="3"/>
  <c r="I10895" i="3"/>
  <c r="I10896" i="3"/>
  <c r="I10897" i="3"/>
  <c r="I10898" i="3"/>
  <c r="I10899" i="3"/>
  <c r="I10900" i="3"/>
  <c r="I10901" i="3"/>
  <c r="I10902" i="3"/>
  <c r="I10903" i="3"/>
  <c r="I10904" i="3"/>
  <c r="I10905" i="3"/>
  <c r="I10906" i="3"/>
  <c r="I10907" i="3"/>
  <c r="I10908" i="3"/>
  <c r="I10909" i="3"/>
  <c r="I10910" i="3"/>
  <c r="I10911" i="3"/>
  <c r="I10912" i="3"/>
  <c r="I10913" i="3"/>
  <c r="I10914" i="3"/>
  <c r="I10915" i="3"/>
  <c r="I10916" i="3"/>
  <c r="I10917" i="3"/>
  <c r="I10918" i="3"/>
  <c r="I10919" i="3"/>
  <c r="I10920" i="3"/>
  <c r="I10921" i="3"/>
  <c r="I10922" i="3"/>
  <c r="I10923" i="3"/>
  <c r="I10924" i="3"/>
  <c r="I10925" i="3"/>
  <c r="I10926" i="3"/>
  <c r="I10927" i="3"/>
  <c r="I10928" i="3"/>
  <c r="I10929" i="3"/>
  <c r="I10930" i="3"/>
  <c r="I10931" i="3"/>
  <c r="I10932" i="3"/>
  <c r="I10933" i="3"/>
  <c r="I10934" i="3"/>
  <c r="I10935" i="3"/>
  <c r="I10936" i="3"/>
  <c r="I10937" i="3"/>
  <c r="I10938" i="3"/>
  <c r="I10939" i="3"/>
  <c r="I10940" i="3"/>
  <c r="I10941" i="3"/>
  <c r="I10942" i="3"/>
  <c r="I10943" i="3"/>
  <c r="I10944" i="3"/>
  <c r="I10945" i="3"/>
  <c r="I10946" i="3"/>
  <c r="I10947" i="3"/>
  <c r="I10948" i="3"/>
  <c r="I10949" i="3"/>
  <c r="I10950" i="3"/>
  <c r="I10951" i="3"/>
  <c r="I10952" i="3"/>
  <c r="I10953" i="3"/>
  <c r="I10954" i="3"/>
  <c r="I10955" i="3"/>
  <c r="I10956" i="3"/>
  <c r="I10957" i="3"/>
  <c r="I10958" i="3"/>
  <c r="I10959" i="3"/>
  <c r="I10960" i="3"/>
  <c r="I10961" i="3"/>
  <c r="I10962" i="3"/>
  <c r="I10963" i="3"/>
  <c r="I10964" i="3"/>
  <c r="I10965" i="3"/>
  <c r="I10966" i="3"/>
  <c r="I10967" i="3"/>
  <c r="I10968" i="3"/>
  <c r="I10969" i="3"/>
  <c r="I10970" i="3"/>
  <c r="I10971" i="3"/>
  <c r="I10972" i="3"/>
  <c r="I10973" i="3"/>
  <c r="I10974" i="3"/>
  <c r="I10975" i="3"/>
  <c r="I10976" i="3"/>
  <c r="I10977" i="3"/>
  <c r="I10978" i="3"/>
  <c r="I10979" i="3"/>
  <c r="I10980" i="3"/>
  <c r="I10981" i="3"/>
  <c r="I10982" i="3"/>
  <c r="I10983" i="3"/>
  <c r="I10984" i="3"/>
  <c r="I10985" i="3"/>
  <c r="I10986" i="3"/>
  <c r="I10987" i="3"/>
  <c r="I10988" i="3"/>
  <c r="I10989" i="3"/>
  <c r="I10990" i="3"/>
  <c r="I10991" i="3"/>
  <c r="I10992" i="3"/>
  <c r="I10993" i="3"/>
  <c r="I10994" i="3"/>
  <c r="I10995" i="3"/>
  <c r="I10996" i="3"/>
  <c r="I10997" i="3"/>
  <c r="I10998" i="3"/>
  <c r="I10999" i="3"/>
  <c r="I11000" i="3"/>
  <c r="I11001" i="3"/>
  <c r="I11002" i="3"/>
  <c r="I11003" i="3"/>
  <c r="I11004" i="3"/>
  <c r="I11005" i="3"/>
  <c r="I11006" i="3"/>
  <c r="I11007" i="3"/>
  <c r="I11008" i="3"/>
  <c r="I11009" i="3"/>
  <c r="I11010" i="3"/>
  <c r="I11011" i="3"/>
  <c r="I11012" i="3"/>
  <c r="I11013" i="3"/>
  <c r="I11014" i="3"/>
  <c r="I11015" i="3"/>
  <c r="I11016" i="3"/>
  <c r="I11017" i="3"/>
  <c r="I11018" i="3"/>
  <c r="I11019" i="3"/>
  <c r="I11020" i="3"/>
  <c r="I11021" i="3"/>
  <c r="I11022" i="3"/>
  <c r="I11023" i="3"/>
  <c r="I11024" i="3"/>
  <c r="I11025" i="3"/>
  <c r="I11026" i="3"/>
  <c r="I11027" i="3"/>
  <c r="I11028" i="3"/>
  <c r="I11029" i="3"/>
  <c r="I11030" i="3"/>
  <c r="I11031" i="3"/>
  <c r="I11032" i="3"/>
  <c r="I11033" i="3"/>
  <c r="I11034" i="3"/>
  <c r="I11035" i="3"/>
  <c r="I11036" i="3"/>
  <c r="I11037" i="3"/>
  <c r="I11038" i="3"/>
  <c r="I11039" i="3"/>
  <c r="I11040" i="3"/>
  <c r="I11041" i="3"/>
  <c r="I11042" i="3"/>
  <c r="I11043" i="3"/>
  <c r="I11044" i="3"/>
  <c r="I11045" i="3"/>
  <c r="I11046" i="3"/>
  <c r="I11047" i="3"/>
  <c r="I11048" i="3"/>
  <c r="I11049" i="3"/>
  <c r="I11050" i="3"/>
  <c r="I11051" i="3"/>
  <c r="I11052" i="3"/>
  <c r="I11053" i="3"/>
  <c r="I11054" i="3"/>
  <c r="I11055" i="3"/>
  <c r="I11056" i="3"/>
  <c r="I11057" i="3"/>
  <c r="I11058" i="3"/>
  <c r="I11059" i="3"/>
  <c r="I11060" i="3"/>
  <c r="I11061" i="3"/>
  <c r="I11062" i="3"/>
  <c r="I11063" i="3"/>
  <c r="I11064" i="3"/>
  <c r="I11065" i="3"/>
  <c r="I11066" i="3"/>
  <c r="I11067" i="3"/>
  <c r="I11068" i="3"/>
  <c r="I11069" i="3"/>
  <c r="I11070" i="3"/>
  <c r="I11071" i="3"/>
  <c r="I11072" i="3"/>
  <c r="I11073" i="3"/>
  <c r="I11074" i="3"/>
  <c r="I11075" i="3"/>
  <c r="I11076" i="3"/>
  <c r="I11077" i="3"/>
  <c r="I11078" i="3"/>
  <c r="I11079" i="3"/>
  <c r="I11080" i="3"/>
  <c r="I11081" i="3"/>
  <c r="I11082" i="3"/>
  <c r="I11083" i="3"/>
  <c r="I11084" i="3"/>
  <c r="I11085" i="3"/>
  <c r="I11086" i="3"/>
  <c r="I11087" i="3"/>
  <c r="I11088" i="3"/>
  <c r="I11089" i="3"/>
  <c r="I11090" i="3"/>
  <c r="I11091" i="3"/>
  <c r="I11092" i="3"/>
  <c r="I11093" i="3"/>
  <c r="I11094" i="3"/>
  <c r="I11095" i="3"/>
  <c r="I11096" i="3"/>
  <c r="I11097" i="3"/>
  <c r="I11098" i="3"/>
  <c r="I11099" i="3"/>
  <c r="I11100" i="3"/>
  <c r="I11101" i="3"/>
  <c r="I11102" i="3"/>
  <c r="I11103" i="3"/>
  <c r="I11104" i="3"/>
  <c r="I11105" i="3"/>
  <c r="I11106" i="3"/>
  <c r="I11107" i="3"/>
  <c r="I11108" i="3"/>
  <c r="I11109" i="3"/>
  <c r="I11110" i="3"/>
  <c r="I11111" i="3"/>
  <c r="I11112" i="3"/>
  <c r="I11113" i="3"/>
  <c r="I11114" i="3"/>
  <c r="I11115" i="3"/>
  <c r="I11116" i="3"/>
  <c r="I11117" i="3"/>
  <c r="I11118" i="3"/>
  <c r="I11119" i="3"/>
  <c r="I11120" i="3"/>
  <c r="I11121" i="3"/>
  <c r="I11122" i="3"/>
  <c r="I11123" i="3"/>
  <c r="I11124" i="3"/>
  <c r="I11125" i="3"/>
  <c r="I11126" i="3"/>
  <c r="I11127" i="3"/>
  <c r="I11128" i="3"/>
  <c r="I11129" i="3"/>
  <c r="I11130" i="3"/>
  <c r="I11131" i="3"/>
  <c r="I11132" i="3"/>
  <c r="I11133" i="3"/>
  <c r="I11134" i="3"/>
  <c r="I11135" i="3"/>
  <c r="I11136" i="3"/>
  <c r="I11137" i="3"/>
  <c r="I11138" i="3"/>
  <c r="I11139" i="3"/>
  <c r="I11140" i="3"/>
  <c r="I11141" i="3"/>
  <c r="I11142" i="3"/>
  <c r="I11143" i="3"/>
  <c r="I11144" i="3"/>
  <c r="I11145" i="3"/>
  <c r="I11146" i="3"/>
  <c r="I11147" i="3"/>
  <c r="I11148" i="3"/>
  <c r="I11149" i="3"/>
  <c r="I11150" i="3"/>
  <c r="I11151" i="3"/>
  <c r="I11152" i="3"/>
  <c r="I11153" i="3"/>
  <c r="I11154" i="3"/>
  <c r="I11155" i="3"/>
  <c r="I11156" i="3"/>
  <c r="I11157" i="3"/>
  <c r="I11158" i="3"/>
  <c r="I11159" i="3"/>
  <c r="I11160" i="3"/>
  <c r="I11161" i="3"/>
  <c r="I11162" i="3"/>
  <c r="I11163" i="3"/>
  <c r="I11164" i="3"/>
  <c r="I11165" i="3"/>
  <c r="I11166" i="3"/>
  <c r="I11167" i="3"/>
  <c r="I11168" i="3"/>
  <c r="I11169" i="3"/>
  <c r="I11170" i="3"/>
  <c r="I11171" i="3"/>
  <c r="I11172" i="3"/>
  <c r="I11173" i="3"/>
  <c r="I11174" i="3"/>
  <c r="I11175" i="3"/>
  <c r="I11176" i="3"/>
  <c r="I11177" i="3"/>
  <c r="I11178" i="3"/>
  <c r="I11179" i="3"/>
  <c r="I11180" i="3"/>
  <c r="I11181" i="3"/>
  <c r="I11182" i="3"/>
  <c r="I11183" i="3"/>
  <c r="I11184" i="3"/>
  <c r="I11185" i="3"/>
  <c r="I11186" i="3"/>
  <c r="I11187" i="3"/>
  <c r="I11188" i="3"/>
  <c r="I11189" i="3"/>
  <c r="I11190" i="3"/>
  <c r="I11191" i="3"/>
  <c r="I11192" i="3"/>
  <c r="I11193" i="3"/>
  <c r="I11194" i="3"/>
  <c r="I11195" i="3"/>
  <c r="I11196" i="3"/>
  <c r="I11197" i="3"/>
  <c r="I11198" i="3"/>
  <c r="I11199" i="3"/>
  <c r="I11200" i="3"/>
  <c r="I11201" i="3"/>
  <c r="I11202" i="3"/>
  <c r="I11203" i="3"/>
  <c r="I11204" i="3"/>
  <c r="I11205" i="3"/>
  <c r="I11206" i="3"/>
  <c r="I11207" i="3"/>
  <c r="I11208" i="3"/>
  <c r="I11209" i="3"/>
  <c r="I11210" i="3"/>
  <c r="I11211" i="3"/>
  <c r="I11212" i="3"/>
  <c r="I11213" i="3"/>
  <c r="I11214" i="3"/>
  <c r="I11215" i="3"/>
  <c r="I11216" i="3"/>
  <c r="I11217" i="3"/>
  <c r="I11218" i="3"/>
  <c r="I11219" i="3"/>
  <c r="I11220" i="3"/>
  <c r="I11221" i="3"/>
  <c r="I11222" i="3"/>
  <c r="I11223" i="3"/>
  <c r="I11224" i="3"/>
  <c r="I11225" i="3"/>
  <c r="I11226" i="3"/>
  <c r="I11227" i="3"/>
  <c r="I11228" i="3"/>
  <c r="I11229" i="3"/>
  <c r="I11230" i="3"/>
  <c r="I11231" i="3"/>
  <c r="I11232" i="3"/>
  <c r="I11233" i="3"/>
  <c r="I11234" i="3"/>
  <c r="I11235" i="3"/>
  <c r="I11236" i="3"/>
  <c r="I11237" i="3"/>
  <c r="I11238" i="3"/>
  <c r="I11239" i="3"/>
  <c r="I11240" i="3"/>
  <c r="I11241" i="3"/>
  <c r="I11242" i="3"/>
  <c r="I11243" i="3"/>
  <c r="I11244" i="3"/>
  <c r="I11245" i="3"/>
  <c r="I11246" i="3"/>
  <c r="I11247" i="3"/>
  <c r="I11248" i="3"/>
  <c r="I11249" i="3"/>
  <c r="I11250" i="3"/>
  <c r="I11251" i="3"/>
  <c r="I11252" i="3"/>
  <c r="I11253" i="3"/>
  <c r="I11254" i="3"/>
  <c r="I11255" i="3"/>
  <c r="I11256" i="3"/>
  <c r="I11257" i="3"/>
  <c r="I11258" i="3"/>
  <c r="I11259" i="3"/>
  <c r="I11260" i="3"/>
  <c r="I11261" i="3"/>
  <c r="I11262" i="3"/>
  <c r="I11263" i="3"/>
  <c r="I11264" i="3"/>
  <c r="I11265" i="3"/>
  <c r="I11266" i="3"/>
  <c r="I11267" i="3"/>
  <c r="I11268" i="3"/>
  <c r="I11269" i="3"/>
  <c r="I11270" i="3"/>
  <c r="I11271" i="3"/>
  <c r="I11272" i="3"/>
  <c r="I11273" i="3"/>
  <c r="I11274" i="3"/>
  <c r="I11275" i="3"/>
  <c r="I11276" i="3"/>
  <c r="I11277" i="3"/>
  <c r="I11278" i="3"/>
  <c r="I11279" i="3"/>
  <c r="I11280" i="3"/>
  <c r="I11281" i="3"/>
  <c r="I11282" i="3"/>
  <c r="I11283" i="3"/>
  <c r="I11284" i="3"/>
  <c r="I11285" i="3"/>
  <c r="I11286" i="3"/>
  <c r="I11287" i="3"/>
  <c r="I11288" i="3"/>
  <c r="I11289" i="3"/>
  <c r="I11290" i="3"/>
  <c r="I11291" i="3"/>
  <c r="I11292" i="3"/>
  <c r="I11293" i="3"/>
  <c r="I11294" i="3"/>
  <c r="I11295" i="3"/>
  <c r="I11296" i="3"/>
  <c r="I11297" i="3"/>
  <c r="I11298" i="3"/>
  <c r="I11299" i="3"/>
  <c r="I11300" i="3"/>
  <c r="I11301" i="3"/>
  <c r="I11302" i="3"/>
  <c r="I11303" i="3"/>
  <c r="I11304" i="3"/>
  <c r="I11305" i="3"/>
  <c r="I11306" i="3"/>
  <c r="I11307" i="3"/>
  <c r="I11308" i="3"/>
  <c r="I11309" i="3"/>
  <c r="I11310" i="3"/>
  <c r="I11311" i="3"/>
  <c r="I11312" i="3"/>
  <c r="I11313" i="3"/>
  <c r="I11314" i="3"/>
  <c r="I11315" i="3"/>
  <c r="I11316" i="3"/>
  <c r="I11317" i="3"/>
  <c r="I11318" i="3"/>
  <c r="I11319" i="3"/>
  <c r="I11320" i="3"/>
  <c r="I11321" i="3"/>
  <c r="I11322" i="3"/>
  <c r="I11323" i="3"/>
  <c r="I11324" i="3"/>
  <c r="I11325" i="3"/>
  <c r="I11326" i="3"/>
  <c r="I11327" i="3"/>
  <c r="I11328" i="3"/>
  <c r="I11329" i="3"/>
  <c r="I11330" i="3"/>
  <c r="I11331" i="3"/>
  <c r="AP8" i="10" l="1"/>
  <c r="AP9" i="10"/>
  <c r="AP10" i="10"/>
  <c r="AP11" i="10"/>
  <c r="AP12" i="10"/>
  <c r="AP13" i="10"/>
  <c r="AP14" i="10"/>
  <c r="AP15" i="10"/>
  <c r="AP16" i="10"/>
  <c r="AP17" i="10"/>
  <c r="AP18" i="10"/>
  <c r="AP19" i="10"/>
  <c r="AP20" i="10"/>
  <c r="AP21" i="10"/>
  <c r="AP22" i="10"/>
  <c r="AP23" i="10"/>
  <c r="AP24" i="10"/>
  <c r="AP25" i="10"/>
  <c r="AP26" i="10"/>
  <c r="AP27" i="10"/>
  <c r="AP28" i="10"/>
  <c r="AP29" i="10"/>
  <c r="AP30" i="10"/>
  <c r="AP31" i="10"/>
  <c r="AP32" i="10"/>
  <c r="AP33" i="10"/>
  <c r="AP34" i="10"/>
  <c r="AP35" i="10"/>
  <c r="AP36" i="10"/>
  <c r="AP37" i="10"/>
  <c r="AP38" i="10"/>
  <c r="AP39" i="10"/>
  <c r="AP40" i="10"/>
  <c r="AP41" i="10"/>
  <c r="AP42" i="10"/>
  <c r="AP43" i="10"/>
  <c r="AP44" i="10"/>
  <c r="AP45" i="10"/>
  <c r="AP46" i="10"/>
  <c r="AP47" i="10"/>
  <c r="AP48" i="10"/>
  <c r="AP49" i="10"/>
  <c r="AP50" i="10"/>
  <c r="AP51" i="10"/>
  <c r="AP52" i="10"/>
  <c r="AP53" i="10"/>
  <c r="AP54" i="10"/>
  <c r="AP55" i="10"/>
  <c r="AP56" i="10"/>
  <c r="AP57" i="10"/>
  <c r="AP58" i="10"/>
  <c r="AP59" i="10"/>
  <c r="AP60" i="10"/>
  <c r="AP61" i="10"/>
  <c r="AP62" i="10"/>
  <c r="AO8" i="10"/>
  <c r="AO9" i="10"/>
  <c r="AO10" i="10"/>
  <c r="AO11" i="10"/>
  <c r="AO12" i="10"/>
  <c r="AO13" i="10"/>
  <c r="AO14" i="10"/>
  <c r="AO15" i="10"/>
  <c r="AO16" i="10"/>
  <c r="AO17" i="10"/>
  <c r="AO18" i="10"/>
  <c r="AO19" i="10"/>
  <c r="AO20" i="10"/>
  <c r="AO21" i="10"/>
  <c r="AO22" i="10"/>
  <c r="AO23" i="10"/>
  <c r="AO24" i="10"/>
  <c r="AO25" i="10"/>
  <c r="AO26" i="10"/>
  <c r="AO27" i="10"/>
  <c r="AO28" i="10"/>
  <c r="AO29" i="10"/>
  <c r="AO30" i="10"/>
  <c r="AO31" i="10"/>
  <c r="AO32" i="10"/>
  <c r="AO33" i="10"/>
  <c r="AO34" i="10"/>
  <c r="AO35" i="10"/>
  <c r="AO36" i="10"/>
  <c r="AO37" i="10"/>
  <c r="AO38" i="10"/>
  <c r="AO39" i="10"/>
  <c r="AO40" i="10"/>
  <c r="AO41" i="10"/>
  <c r="AO42" i="10"/>
  <c r="AO43" i="10"/>
  <c r="AO44" i="10"/>
  <c r="AO45" i="10"/>
  <c r="AO46" i="10"/>
  <c r="AO47" i="10"/>
  <c r="AO48" i="10"/>
  <c r="AO49" i="10"/>
  <c r="AO50" i="10"/>
  <c r="AO51" i="10"/>
  <c r="AO52" i="10"/>
  <c r="AO53" i="10"/>
  <c r="AO54" i="10"/>
  <c r="AO55" i="10"/>
  <c r="AO56" i="10"/>
  <c r="AO57" i="10"/>
  <c r="AO58" i="10"/>
  <c r="AO59" i="10"/>
  <c r="AO60" i="10"/>
  <c r="AO61" i="10"/>
  <c r="AO62" i="10"/>
  <c r="AN8" i="10"/>
  <c r="AN9" i="10"/>
  <c r="AN10" i="10"/>
  <c r="AN11" i="10"/>
  <c r="AN12" i="10"/>
  <c r="AN13" i="10"/>
  <c r="AN14" i="10"/>
  <c r="AN15" i="10"/>
  <c r="AN16" i="10"/>
  <c r="AN17" i="10"/>
  <c r="AN18" i="10"/>
  <c r="AN19" i="10"/>
  <c r="AN20" i="10"/>
  <c r="AN21" i="10"/>
  <c r="AN22" i="10"/>
  <c r="AN23" i="10"/>
  <c r="AN24" i="10"/>
  <c r="AN25" i="10"/>
  <c r="AN26" i="10"/>
  <c r="AN27" i="10"/>
  <c r="AN28" i="10"/>
  <c r="AN29" i="10"/>
  <c r="AN30" i="10"/>
  <c r="AN31" i="10"/>
  <c r="AN32" i="10"/>
  <c r="AN33" i="10"/>
  <c r="AN34" i="10"/>
  <c r="AN35" i="10"/>
  <c r="AN36" i="10"/>
  <c r="AN37" i="10"/>
  <c r="AN38" i="10"/>
  <c r="AN39" i="10"/>
  <c r="AN40" i="10"/>
  <c r="AN41" i="10"/>
  <c r="AN42" i="10"/>
  <c r="AN43" i="10"/>
  <c r="AN44" i="10"/>
  <c r="AN45" i="10"/>
  <c r="AN46" i="10"/>
  <c r="AN47" i="10"/>
  <c r="AN48" i="10"/>
  <c r="AN49" i="10"/>
  <c r="AN50" i="10"/>
  <c r="AN51" i="10"/>
  <c r="AN52" i="10"/>
  <c r="AN53" i="10"/>
  <c r="AN54" i="10"/>
  <c r="AN55" i="10"/>
  <c r="AN56" i="10"/>
  <c r="AN57" i="10"/>
  <c r="AN58" i="10"/>
  <c r="AN59" i="10"/>
  <c r="AN60" i="10"/>
  <c r="AN61" i="10"/>
  <c r="AN62" i="10"/>
  <c r="AM8" i="10"/>
  <c r="AM9" i="10"/>
  <c r="AM10" i="10"/>
  <c r="AM11" i="10"/>
  <c r="AM12"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46" i="10"/>
  <c r="AM47" i="10"/>
  <c r="AM48" i="10"/>
  <c r="AM49" i="10"/>
  <c r="AM50" i="10"/>
  <c r="AM51" i="10"/>
  <c r="AM52" i="10"/>
  <c r="AM53" i="10"/>
  <c r="AM54" i="10"/>
  <c r="AM55" i="10"/>
  <c r="AM56" i="10"/>
  <c r="AM57" i="10"/>
  <c r="AM58" i="10"/>
  <c r="AM59" i="10"/>
  <c r="AM60" i="10"/>
  <c r="AM61" i="10"/>
  <c r="AM62" i="10"/>
  <c r="AL8" i="10"/>
  <c r="AL9" i="10"/>
  <c r="AL10" i="10"/>
  <c r="AL11" i="10"/>
  <c r="AL12" i="10"/>
  <c r="AL13" i="10"/>
  <c r="AL14" i="10"/>
  <c r="AL15" i="10"/>
  <c r="AL16" i="10"/>
  <c r="AL17" i="10"/>
  <c r="AL18" i="10"/>
  <c r="AL19" i="10"/>
  <c r="AL20" i="10"/>
  <c r="AL21" i="10"/>
  <c r="AL22" i="10"/>
  <c r="AL23" i="10"/>
  <c r="AL24" i="10"/>
  <c r="AL25" i="10"/>
  <c r="AL26" i="10"/>
  <c r="AL27" i="10"/>
  <c r="AL28" i="10"/>
  <c r="AL29" i="10"/>
  <c r="AL30" i="10"/>
  <c r="AL31" i="10"/>
  <c r="AL32" i="10"/>
  <c r="AL33" i="10"/>
  <c r="AL34" i="10"/>
  <c r="AL35" i="10"/>
  <c r="AL36" i="10"/>
  <c r="AL37" i="10"/>
  <c r="AL38" i="10"/>
  <c r="AL39" i="10"/>
  <c r="AL40" i="10"/>
  <c r="AL41" i="10"/>
  <c r="AL42" i="10"/>
  <c r="AL43" i="10"/>
  <c r="AL44" i="10"/>
  <c r="AL45" i="10"/>
  <c r="AL46" i="10"/>
  <c r="AL47" i="10"/>
  <c r="AL48" i="10"/>
  <c r="AL49" i="10"/>
  <c r="AL50" i="10"/>
  <c r="AL51" i="10"/>
  <c r="AL52" i="10"/>
  <c r="AL53" i="10"/>
  <c r="AL54" i="10"/>
  <c r="AL55" i="10"/>
  <c r="AL56" i="10"/>
  <c r="AL57" i="10"/>
  <c r="AL58" i="10"/>
  <c r="AL59" i="10"/>
  <c r="AL60" i="10"/>
  <c r="AL61" i="10"/>
  <c r="AL62" i="10"/>
  <c r="AN58" i="7" l="1"/>
  <c r="AM58" i="7"/>
  <c r="AL58" i="7"/>
  <c r="AK58" i="7"/>
  <c r="AH58" i="7"/>
  <c r="AG58" i="7"/>
  <c r="AF58" i="7"/>
  <c r="AE58" i="7"/>
  <c r="AB58" i="7"/>
  <c r="AA58" i="7"/>
  <c r="Z58" i="7"/>
  <c r="Y58" i="7"/>
  <c r="V58" i="7"/>
  <c r="U58" i="7"/>
  <c r="T58" i="7"/>
  <c r="S58" i="7"/>
  <c r="P58" i="7"/>
  <c r="O58" i="7"/>
  <c r="N58" i="7"/>
  <c r="M58" i="7"/>
  <c r="D58" i="7"/>
  <c r="C58" i="7"/>
  <c r="AN57" i="7"/>
  <c r="AM57" i="7"/>
  <c r="AL57" i="7"/>
  <c r="AK57" i="7"/>
  <c r="AH57" i="7"/>
  <c r="AG57" i="7"/>
  <c r="AF57" i="7"/>
  <c r="AE57" i="7"/>
  <c r="AB57" i="7"/>
  <c r="AA57" i="7"/>
  <c r="Z57" i="7"/>
  <c r="Y57" i="7"/>
  <c r="V57" i="7"/>
  <c r="U57" i="7"/>
  <c r="T57" i="7"/>
  <c r="S57" i="7"/>
  <c r="P57" i="7"/>
  <c r="O57" i="7"/>
  <c r="N57" i="7"/>
  <c r="M57" i="7"/>
  <c r="D57" i="7"/>
  <c r="C57" i="7"/>
  <c r="BI43" i="7"/>
  <c r="AX43" i="7"/>
  <c r="AW43" i="7"/>
  <c r="AV43" i="7"/>
  <c r="BI42" i="7"/>
  <c r="AX42" i="7"/>
  <c r="AW42" i="7"/>
  <c r="AV42" i="7"/>
  <c r="AX41" i="7"/>
  <c r="AW41" i="7"/>
  <c r="AV41" i="7"/>
  <c r="AX40" i="7"/>
  <c r="AW40" i="7"/>
  <c r="AV40" i="7"/>
  <c r="AX39" i="7"/>
  <c r="AW39" i="7"/>
  <c r="AV39" i="7"/>
  <c r="AW53" i="10"/>
  <c r="AV53" i="10"/>
  <c r="AU53" i="10"/>
  <c r="AT53" i="10"/>
  <c r="AS53" i="10"/>
  <c r="AG53" i="10"/>
  <c r="AF53" i="10"/>
  <c r="AE53" i="10"/>
  <c r="AD53" i="10"/>
  <c r="AC53" i="10"/>
  <c r="Z53" i="10"/>
  <c r="AA53" i="10" s="1"/>
  <c r="Y53" i="10"/>
  <c r="X53" i="10"/>
  <c r="W53" i="10"/>
  <c r="V53" i="10"/>
  <c r="AW52" i="10"/>
  <c r="BO41" i="7" s="1"/>
  <c r="AV52" i="10"/>
  <c r="BN41" i="7" s="1"/>
  <c r="AU52" i="10"/>
  <c r="AT52" i="10"/>
  <c r="BL41" i="7" s="1"/>
  <c r="AS52" i="10"/>
  <c r="BK41" i="7" s="1"/>
  <c r="AG52" i="10"/>
  <c r="AF52" i="10"/>
  <c r="AE52" i="10"/>
  <c r="AD52" i="10"/>
  <c r="AC52" i="10"/>
  <c r="Z52" i="10"/>
  <c r="Y52" i="10"/>
  <c r="X52" i="10"/>
  <c r="W52" i="10"/>
  <c r="V52" i="10"/>
  <c r="AW51" i="10"/>
  <c r="BO40" i="7" s="1"/>
  <c r="AV51" i="10"/>
  <c r="BN40" i="7" s="1"/>
  <c r="AU51" i="10"/>
  <c r="BM40" i="7" s="1"/>
  <c r="AT51" i="10"/>
  <c r="BL40" i="7" s="1"/>
  <c r="AS51" i="10"/>
  <c r="BK40" i="7" s="1"/>
  <c r="AG51" i="10"/>
  <c r="AF51" i="10"/>
  <c r="AE51" i="10"/>
  <c r="AD51" i="10"/>
  <c r="AC51" i="10"/>
  <c r="Z51" i="10"/>
  <c r="Y51" i="10"/>
  <c r="X51" i="10"/>
  <c r="W51" i="10"/>
  <c r="V51" i="10"/>
  <c r="BJ41" i="7" l="1"/>
  <c r="BM41" i="7"/>
  <c r="BJ40" i="7"/>
  <c r="BI41" i="7"/>
  <c r="BI40" i="7"/>
  <c r="AA51" i="10"/>
  <c r="AZ40" i="7" s="1"/>
  <c r="AA52" i="10"/>
  <c r="AZ41" i="7" s="1"/>
  <c r="AQ52" i="10"/>
  <c r="AQ53" i="10"/>
  <c r="AH51" i="10"/>
  <c r="BA40" i="7" s="1"/>
  <c r="AH52" i="10"/>
  <c r="BA41" i="7" s="1"/>
  <c r="AX52" i="10"/>
  <c r="AH53" i="10"/>
  <c r="AX53" i="10"/>
  <c r="AX51" i="10"/>
  <c r="AQ51" i="10"/>
  <c r="Y28" i="7"/>
  <c r="S29" i="7"/>
  <c r="T29" i="7"/>
  <c r="U29" i="7"/>
  <c r="V29" i="7"/>
  <c r="Y29" i="7"/>
  <c r="Z29" i="7"/>
  <c r="AA29" i="7"/>
  <c r="AB29" i="7"/>
  <c r="AE29" i="7"/>
  <c r="AF29" i="7"/>
  <c r="AG29" i="7"/>
  <c r="AH29" i="7"/>
  <c r="AK29" i="7"/>
  <c r="AL29" i="7"/>
  <c r="AM29" i="7"/>
  <c r="AN29" i="7"/>
  <c r="S30" i="7"/>
  <c r="T30" i="7"/>
  <c r="U30" i="7"/>
  <c r="V30" i="7"/>
  <c r="Y30" i="7"/>
  <c r="Z30" i="7"/>
  <c r="AA30" i="7"/>
  <c r="AB30" i="7"/>
  <c r="AE30" i="7"/>
  <c r="AF30" i="7"/>
  <c r="AG30" i="7"/>
  <c r="AH30" i="7"/>
  <c r="AK30" i="7"/>
  <c r="AL30" i="7"/>
  <c r="AM30" i="7"/>
  <c r="AN30" i="7"/>
  <c r="S31" i="7"/>
  <c r="T31" i="7"/>
  <c r="U31" i="7"/>
  <c r="V31" i="7"/>
  <c r="Y31" i="7"/>
  <c r="Z31" i="7"/>
  <c r="AA31" i="7"/>
  <c r="AB31" i="7"/>
  <c r="AE31" i="7"/>
  <c r="AF31" i="7"/>
  <c r="AG31" i="7"/>
  <c r="AH31" i="7"/>
  <c r="AK31" i="7"/>
  <c r="AL31" i="7"/>
  <c r="AM31" i="7"/>
  <c r="AN31" i="7"/>
  <c r="S32" i="7"/>
  <c r="T32" i="7"/>
  <c r="U32" i="7"/>
  <c r="V32" i="7"/>
  <c r="Y32" i="7"/>
  <c r="Z32" i="7"/>
  <c r="AA32" i="7"/>
  <c r="AB32" i="7"/>
  <c r="AE32" i="7"/>
  <c r="AF32" i="7"/>
  <c r="AG32" i="7"/>
  <c r="AH32" i="7"/>
  <c r="AK32" i="7"/>
  <c r="AL32" i="7"/>
  <c r="AM32" i="7"/>
  <c r="AN32" i="7"/>
  <c r="S33" i="7"/>
  <c r="T33" i="7"/>
  <c r="U33" i="7"/>
  <c r="V33" i="7"/>
  <c r="Y33" i="7"/>
  <c r="Z33" i="7"/>
  <c r="AA33" i="7"/>
  <c r="AB33" i="7"/>
  <c r="AE33" i="7"/>
  <c r="AF33" i="7"/>
  <c r="AG33" i="7"/>
  <c r="AH33" i="7"/>
  <c r="AK33" i="7"/>
  <c r="AL33" i="7"/>
  <c r="AM33" i="7"/>
  <c r="AN33" i="7"/>
  <c r="S34" i="7"/>
  <c r="T34" i="7"/>
  <c r="U34" i="7"/>
  <c r="V34" i="7"/>
  <c r="Y34" i="7"/>
  <c r="Z34" i="7"/>
  <c r="AA34" i="7"/>
  <c r="AB34" i="7"/>
  <c r="AE34" i="7"/>
  <c r="AF34" i="7"/>
  <c r="AG34" i="7"/>
  <c r="AH34" i="7"/>
  <c r="AK34" i="7"/>
  <c r="AL34" i="7"/>
  <c r="AM34" i="7"/>
  <c r="AN34" i="7"/>
  <c r="S35" i="7"/>
  <c r="T35" i="7"/>
  <c r="U35" i="7"/>
  <c r="V35" i="7"/>
  <c r="Y35" i="7"/>
  <c r="Z35" i="7"/>
  <c r="AA35" i="7"/>
  <c r="AB35" i="7"/>
  <c r="AE35" i="7"/>
  <c r="AF35" i="7"/>
  <c r="AG35" i="7"/>
  <c r="AH35" i="7"/>
  <c r="AK35" i="7"/>
  <c r="AL35" i="7"/>
  <c r="AM35" i="7"/>
  <c r="AN35" i="7"/>
  <c r="S36" i="7"/>
  <c r="T36" i="7"/>
  <c r="U36" i="7"/>
  <c r="V36" i="7"/>
  <c r="Y36" i="7"/>
  <c r="Z36" i="7"/>
  <c r="AA36" i="7"/>
  <c r="AB36" i="7"/>
  <c r="AE36" i="7"/>
  <c r="AF36" i="7"/>
  <c r="AG36" i="7"/>
  <c r="AH36" i="7"/>
  <c r="AK36" i="7"/>
  <c r="AL36" i="7"/>
  <c r="AM36" i="7"/>
  <c r="AN36" i="7"/>
  <c r="S37" i="7"/>
  <c r="T37" i="7"/>
  <c r="U37" i="7"/>
  <c r="V37" i="7"/>
  <c r="Y37" i="7"/>
  <c r="Z37" i="7"/>
  <c r="AA37" i="7"/>
  <c r="AB37" i="7"/>
  <c r="AE37" i="7"/>
  <c r="AF37" i="7"/>
  <c r="AG37" i="7"/>
  <c r="AH37" i="7"/>
  <c r="AK37" i="7"/>
  <c r="AL37" i="7"/>
  <c r="AM37" i="7"/>
  <c r="AN37" i="7"/>
  <c r="S38" i="7"/>
  <c r="T38" i="7"/>
  <c r="U38" i="7"/>
  <c r="V38" i="7"/>
  <c r="Y38" i="7"/>
  <c r="Z38" i="7"/>
  <c r="AA38" i="7"/>
  <c r="AB38" i="7"/>
  <c r="AE38" i="7"/>
  <c r="AF38" i="7"/>
  <c r="AG38" i="7"/>
  <c r="AH38" i="7"/>
  <c r="AK38" i="7"/>
  <c r="AL38" i="7"/>
  <c r="AM38" i="7"/>
  <c r="AN38" i="7"/>
  <c r="S39" i="7"/>
  <c r="T39" i="7"/>
  <c r="U39" i="7"/>
  <c r="V39" i="7"/>
  <c r="Y39" i="7"/>
  <c r="Z39" i="7"/>
  <c r="AA39" i="7"/>
  <c r="AB39" i="7"/>
  <c r="AE39" i="7"/>
  <c r="AF39" i="7"/>
  <c r="AG39" i="7"/>
  <c r="AH39" i="7"/>
  <c r="AK39" i="7"/>
  <c r="AL39" i="7"/>
  <c r="AM39" i="7"/>
  <c r="AN39" i="7"/>
  <c r="S40" i="7"/>
  <c r="T40" i="7"/>
  <c r="U40" i="7"/>
  <c r="V40" i="7"/>
  <c r="Y40" i="7"/>
  <c r="Z40" i="7"/>
  <c r="AA40" i="7"/>
  <c r="AB40" i="7"/>
  <c r="AE40" i="7"/>
  <c r="AF40" i="7"/>
  <c r="AG40" i="7"/>
  <c r="AH40" i="7"/>
  <c r="AK40" i="7"/>
  <c r="AL40" i="7"/>
  <c r="AM40" i="7"/>
  <c r="AN40" i="7"/>
  <c r="S41" i="7"/>
  <c r="T41" i="7"/>
  <c r="U41" i="7"/>
  <c r="V41" i="7"/>
  <c r="Y41" i="7"/>
  <c r="Z41" i="7"/>
  <c r="AA41" i="7"/>
  <c r="AB41" i="7"/>
  <c r="AE41" i="7"/>
  <c r="AF41" i="7"/>
  <c r="AG41" i="7"/>
  <c r="AH41" i="7"/>
  <c r="AK41" i="7"/>
  <c r="AL41" i="7"/>
  <c r="AM41" i="7"/>
  <c r="AN41" i="7"/>
  <c r="S42" i="7"/>
  <c r="T42" i="7"/>
  <c r="U42" i="7"/>
  <c r="V42" i="7"/>
  <c r="Y42" i="7"/>
  <c r="Z42" i="7"/>
  <c r="AA42" i="7"/>
  <c r="AB42" i="7"/>
  <c r="AE42" i="7"/>
  <c r="AF42" i="7"/>
  <c r="AG42" i="7"/>
  <c r="AH42" i="7"/>
  <c r="AK42" i="7"/>
  <c r="AL42" i="7"/>
  <c r="AM42" i="7"/>
  <c r="AN42" i="7"/>
  <c r="S43" i="7"/>
  <c r="T43" i="7"/>
  <c r="U43" i="7"/>
  <c r="V43" i="7"/>
  <c r="Y43" i="7"/>
  <c r="Z43" i="7"/>
  <c r="AA43" i="7"/>
  <c r="AB43" i="7"/>
  <c r="AE43" i="7"/>
  <c r="AF43" i="7"/>
  <c r="AG43" i="7"/>
  <c r="AH43" i="7"/>
  <c r="AK43" i="7"/>
  <c r="AL43" i="7"/>
  <c r="AM43" i="7"/>
  <c r="AN43" i="7"/>
  <c r="S44" i="7"/>
  <c r="T44" i="7"/>
  <c r="U44" i="7"/>
  <c r="V44" i="7"/>
  <c r="Y44" i="7"/>
  <c r="Z44" i="7"/>
  <c r="AA44" i="7"/>
  <c r="AB44" i="7"/>
  <c r="AE44" i="7"/>
  <c r="AF44" i="7"/>
  <c r="AG44" i="7"/>
  <c r="AH44" i="7"/>
  <c r="AK44" i="7"/>
  <c r="AL44" i="7"/>
  <c r="AM44" i="7"/>
  <c r="AN44" i="7"/>
  <c r="S45" i="7"/>
  <c r="T45" i="7"/>
  <c r="U45" i="7"/>
  <c r="V45" i="7"/>
  <c r="Y45" i="7"/>
  <c r="Z45" i="7"/>
  <c r="AA45" i="7"/>
  <c r="AB45" i="7"/>
  <c r="AE45" i="7"/>
  <c r="AF45" i="7"/>
  <c r="AG45" i="7"/>
  <c r="AH45" i="7"/>
  <c r="AK45" i="7"/>
  <c r="AL45" i="7"/>
  <c r="AM45" i="7"/>
  <c r="AN45" i="7"/>
  <c r="S46" i="7"/>
  <c r="T46" i="7"/>
  <c r="U46" i="7"/>
  <c r="V46" i="7"/>
  <c r="Y46" i="7"/>
  <c r="Z46" i="7"/>
  <c r="AA46" i="7"/>
  <c r="AB46" i="7"/>
  <c r="AE46" i="7"/>
  <c r="AF46" i="7"/>
  <c r="AG46" i="7"/>
  <c r="AH46" i="7"/>
  <c r="AK46" i="7"/>
  <c r="AL46" i="7"/>
  <c r="AM46" i="7"/>
  <c r="AN46" i="7"/>
  <c r="S47" i="7"/>
  <c r="T47" i="7"/>
  <c r="U47" i="7"/>
  <c r="V47" i="7"/>
  <c r="Y47" i="7"/>
  <c r="Z47" i="7"/>
  <c r="AA47" i="7"/>
  <c r="AB47" i="7"/>
  <c r="AE47" i="7"/>
  <c r="AF47" i="7"/>
  <c r="AG47" i="7"/>
  <c r="AH47" i="7"/>
  <c r="AK47" i="7"/>
  <c r="AL47" i="7"/>
  <c r="AM47" i="7"/>
  <c r="AN47" i="7"/>
  <c r="S48" i="7"/>
  <c r="T48" i="7"/>
  <c r="U48" i="7"/>
  <c r="V48" i="7"/>
  <c r="Y48" i="7"/>
  <c r="Z48" i="7"/>
  <c r="AA48" i="7"/>
  <c r="AB48" i="7"/>
  <c r="AE48" i="7"/>
  <c r="AF48" i="7"/>
  <c r="AG48" i="7"/>
  <c r="AH48" i="7"/>
  <c r="AK48" i="7"/>
  <c r="AL48" i="7"/>
  <c r="AM48" i="7"/>
  <c r="AN48" i="7"/>
  <c r="S49" i="7"/>
  <c r="T49" i="7"/>
  <c r="U49" i="7"/>
  <c r="V49" i="7"/>
  <c r="Y49" i="7"/>
  <c r="Z49" i="7"/>
  <c r="AA49" i="7"/>
  <c r="AB49" i="7"/>
  <c r="AE49" i="7"/>
  <c r="AF49" i="7"/>
  <c r="AG49" i="7"/>
  <c r="AH49" i="7"/>
  <c r="AK49" i="7"/>
  <c r="AL49" i="7"/>
  <c r="AM49" i="7"/>
  <c r="AN49" i="7"/>
  <c r="S50" i="7"/>
  <c r="T50" i="7"/>
  <c r="U50" i="7"/>
  <c r="V50" i="7"/>
  <c r="Y50" i="7"/>
  <c r="Z50" i="7"/>
  <c r="AA50" i="7"/>
  <c r="AB50" i="7"/>
  <c r="AE50" i="7"/>
  <c r="AF50" i="7"/>
  <c r="AG50" i="7"/>
  <c r="AH50" i="7"/>
  <c r="AK50" i="7"/>
  <c r="AL50" i="7"/>
  <c r="AM50" i="7"/>
  <c r="AN50" i="7"/>
  <c r="S51" i="7"/>
  <c r="T51" i="7"/>
  <c r="U51" i="7"/>
  <c r="V51" i="7"/>
  <c r="Y51" i="7"/>
  <c r="Z51" i="7"/>
  <c r="AA51" i="7"/>
  <c r="AB51" i="7"/>
  <c r="AE51" i="7"/>
  <c r="AF51" i="7"/>
  <c r="AG51" i="7"/>
  <c r="AH51" i="7"/>
  <c r="AK51" i="7"/>
  <c r="AL51" i="7"/>
  <c r="AM51" i="7"/>
  <c r="AN51" i="7"/>
  <c r="S52" i="7"/>
  <c r="T52" i="7"/>
  <c r="U52" i="7"/>
  <c r="V52" i="7"/>
  <c r="Y52" i="7"/>
  <c r="Z52" i="7"/>
  <c r="AA52" i="7"/>
  <c r="AB52" i="7"/>
  <c r="AE52" i="7"/>
  <c r="AF52" i="7"/>
  <c r="AG52" i="7"/>
  <c r="AH52" i="7"/>
  <c r="AK52" i="7"/>
  <c r="AL52" i="7"/>
  <c r="AM52" i="7"/>
  <c r="AN52" i="7"/>
  <c r="S53" i="7"/>
  <c r="T53" i="7"/>
  <c r="U53" i="7"/>
  <c r="V53" i="7"/>
  <c r="Y53" i="7"/>
  <c r="Z53" i="7"/>
  <c r="AA53" i="7"/>
  <c r="AB53" i="7"/>
  <c r="AE53" i="7"/>
  <c r="AF53" i="7"/>
  <c r="AG53" i="7"/>
  <c r="AH53" i="7"/>
  <c r="AK53" i="7"/>
  <c r="AL53" i="7"/>
  <c r="AM53" i="7"/>
  <c r="AN53" i="7"/>
  <c r="S54" i="7"/>
  <c r="T54" i="7"/>
  <c r="U54" i="7"/>
  <c r="V54" i="7"/>
  <c r="Y54" i="7"/>
  <c r="Z54" i="7"/>
  <c r="AA54" i="7"/>
  <c r="AB54" i="7"/>
  <c r="AE54" i="7"/>
  <c r="AF54" i="7"/>
  <c r="AG54" i="7"/>
  <c r="AH54" i="7"/>
  <c r="AK54" i="7"/>
  <c r="AL54" i="7"/>
  <c r="AM54" i="7"/>
  <c r="AN54" i="7"/>
  <c r="S55" i="7"/>
  <c r="T55" i="7"/>
  <c r="U55" i="7"/>
  <c r="V55" i="7"/>
  <c r="Y55" i="7"/>
  <c r="Z55" i="7"/>
  <c r="AA55" i="7"/>
  <c r="AB55" i="7"/>
  <c r="AE55" i="7"/>
  <c r="AF55" i="7"/>
  <c r="AG55" i="7"/>
  <c r="AH55" i="7"/>
  <c r="AK55" i="7"/>
  <c r="AL55" i="7"/>
  <c r="AM55" i="7"/>
  <c r="AN55" i="7"/>
  <c r="S56" i="7"/>
  <c r="T56" i="7"/>
  <c r="U56" i="7"/>
  <c r="V56" i="7"/>
  <c r="Y56" i="7"/>
  <c r="Z56" i="7"/>
  <c r="AA56" i="7"/>
  <c r="AB56" i="7"/>
  <c r="AE56" i="7"/>
  <c r="AF56" i="7"/>
  <c r="AG56" i="7"/>
  <c r="AH56" i="7"/>
  <c r="AK56" i="7"/>
  <c r="AL56" i="7"/>
  <c r="AM56" i="7"/>
  <c r="AN56" i="7"/>
  <c r="S59" i="7"/>
  <c r="T59" i="7"/>
  <c r="U59" i="7"/>
  <c r="V59" i="7"/>
  <c r="Y59" i="7"/>
  <c r="Z59" i="7"/>
  <c r="AA59" i="7"/>
  <c r="AB59" i="7"/>
  <c r="AE59" i="7"/>
  <c r="AF59" i="7"/>
  <c r="AG59" i="7"/>
  <c r="AH59" i="7"/>
  <c r="AK59" i="7"/>
  <c r="AL59" i="7"/>
  <c r="AM59" i="7"/>
  <c r="AN59" i="7"/>
  <c r="S60" i="7"/>
  <c r="T60" i="7"/>
  <c r="U60" i="7"/>
  <c r="V60" i="7"/>
  <c r="Y60" i="7"/>
  <c r="Z60" i="7"/>
  <c r="AA60" i="7"/>
  <c r="AB60" i="7"/>
  <c r="AE60" i="7"/>
  <c r="AF60" i="7"/>
  <c r="AG60" i="7"/>
  <c r="AH60" i="7"/>
  <c r="AK60" i="7"/>
  <c r="AL60" i="7"/>
  <c r="AM60" i="7"/>
  <c r="AN60" i="7"/>
  <c r="AN28" i="7"/>
  <c r="AM28" i="7"/>
  <c r="AL28" i="7"/>
  <c r="AK28" i="7"/>
  <c r="AH28" i="7"/>
  <c r="AG28" i="7"/>
  <c r="AF28" i="7"/>
  <c r="AE28" i="7"/>
  <c r="AB28" i="7"/>
  <c r="AA28" i="7"/>
  <c r="Z28" i="7"/>
  <c r="V28" i="7"/>
  <c r="U28" i="7"/>
  <c r="T28" i="7"/>
  <c r="S28" i="7"/>
  <c r="M29" i="7"/>
  <c r="N29" i="7"/>
  <c r="O29" i="7"/>
  <c r="P29" i="7"/>
  <c r="M30" i="7"/>
  <c r="N30" i="7"/>
  <c r="O30" i="7"/>
  <c r="P30" i="7"/>
  <c r="M31" i="7"/>
  <c r="N31" i="7"/>
  <c r="O31" i="7"/>
  <c r="P31" i="7"/>
  <c r="M32" i="7"/>
  <c r="N32" i="7"/>
  <c r="O32" i="7"/>
  <c r="P32" i="7"/>
  <c r="M33" i="7"/>
  <c r="N33" i="7"/>
  <c r="O33" i="7"/>
  <c r="P33" i="7"/>
  <c r="M34" i="7"/>
  <c r="N34" i="7"/>
  <c r="O34" i="7"/>
  <c r="P34" i="7"/>
  <c r="M35" i="7"/>
  <c r="N35" i="7"/>
  <c r="O35" i="7"/>
  <c r="P35" i="7"/>
  <c r="M36" i="7"/>
  <c r="N36" i="7"/>
  <c r="O36" i="7"/>
  <c r="P36" i="7"/>
  <c r="M37" i="7"/>
  <c r="N37" i="7"/>
  <c r="O37" i="7"/>
  <c r="P37" i="7"/>
  <c r="M38" i="7"/>
  <c r="N38" i="7"/>
  <c r="O38" i="7"/>
  <c r="P38" i="7"/>
  <c r="M39" i="7"/>
  <c r="N39" i="7"/>
  <c r="O39" i="7"/>
  <c r="P39" i="7"/>
  <c r="M40" i="7"/>
  <c r="N40" i="7"/>
  <c r="O40" i="7"/>
  <c r="P40" i="7"/>
  <c r="M41" i="7"/>
  <c r="N41" i="7"/>
  <c r="O41" i="7"/>
  <c r="P41" i="7"/>
  <c r="M42" i="7"/>
  <c r="N42" i="7"/>
  <c r="O42" i="7"/>
  <c r="P42" i="7"/>
  <c r="M43" i="7"/>
  <c r="N43" i="7"/>
  <c r="O43" i="7"/>
  <c r="P43" i="7"/>
  <c r="M44" i="7"/>
  <c r="N44" i="7"/>
  <c r="O44" i="7"/>
  <c r="P44" i="7"/>
  <c r="M45" i="7"/>
  <c r="N45" i="7"/>
  <c r="O45" i="7"/>
  <c r="P45" i="7"/>
  <c r="M46" i="7"/>
  <c r="N46" i="7"/>
  <c r="O46" i="7"/>
  <c r="P46" i="7"/>
  <c r="M47" i="7"/>
  <c r="N47" i="7"/>
  <c r="O47" i="7"/>
  <c r="P47" i="7"/>
  <c r="M48" i="7"/>
  <c r="N48" i="7"/>
  <c r="O48" i="7"/>
  <c r="P48" i="7"/>
  <c r="M49" i="7"/>
  <c r="N49" i="7"/>
  <c r="O49" i="7"/>
  <c r="P49" i="7"/>
  <c r="M50" i="7"/>
  <c r="N50" i="7"/>
  <c r="O50" i="7"/>
  <c r="P50" i="7"/>
  <c r="M51" i="7"/>
  <c r="N51" i="7"/>
  <c r="O51" i="7"/>
  <c r="P51" i="7"/>
  <c r="M52" i="7"/>
  <c r="N52" i="7"/>
  <c r="O52" i="7"/>
  <c r="P52" i="7"/>
  <c r="M53" i="7"/>
  <c r="N53" i="7"/>
  <c r="O53" i="7"/>
  <c r="P53" i="7"/>
  <c r="M54" i="7"/>
  <c r="N54" i="7"/>
  <c r="O54" i="7"/>
  <c r="P54" i="7"/>
  <c r="M55" i="7"/>
  <c r="N55" i="7"/>
  <c r="O55" i="7"/>
  <c r="P55" i="7"/>
  <c r="M56" i="7"/>
  <c r="N56" i="7"/>
  <c r="O56" i="7"/>
  <c r="P56" i="7"/>
  <c r="M59" i="7"/>
  <c r="N59" i="7"/>
  <c r="O59" i="7"/>
  <c r="P59" i="7"/>
  <c r="M60" i="7"/>
  <c r="N60" i="7"/>
  <c r="O60" i="7"/>
  <c r="P60" i="7"/>
  <c r="P28" i="7"/>
  <c r="O28" i="7"/>
  <c r="N28" i="7"/>
  <c r="M28" i="7"/>
  <c r="Y3" i="7"/>
  <c r="AN4" i="7"/>
  <c r="AN5" i="7"/>
  <c r="AN6" i="7"/>
  <c r="AN7" i="7"/>
  <c r="AN8" i="7"/>
  <c r="AN9" i="7"/>
  <c r="AN10" i="7"/>
  <c r="AN11" i="7"/>
  <c r="AN12" i="7"/>
  <c r="AN13" i="7"/>
  <c r="AN14" i="7"/>
  <c r="AN15" i="7"/>
  <c r="AN16" i="7"/>
  <c r="AN17" i="7"/>
  <c r="AN18" i="7"/>
  <c r="AN19" i="7"/>
  <c r="AN20" i="7"/>
  <c r="AN21" i="7"/>
  <c r="AN22" i="7"/>
  <c r="AM4" i="7"/>
  <c r="AM5" i="7"/>
  <c r="AM6" i="7"/>
  <c r="AM7" i="7"/>
  <c r="AM8" i="7"/>
  <c r="AM9" i="7"/>
  <c r="AM10" i="7"/>
  <c r="AM11" i="7"/>
  <c r="AM12" i="7"/>
  <c r="AM13" i="7"/>
  <c r="AM14" i="7"/>
  <c r="AM15" i="7"/>
  <c r="AM16" i="7"/>
  <c r="AM17" i="7"/>
  <c r="AM18" i="7"/>
  <c r="AM19" i="7"/>
  <c r="AM20" i="7"/>
  <c r="AM21" i="7"/>
  <c r="AM22" i="7"/>
  <c r="AL4" i="7"/>
  <c r="AL5" i="7"/>
  <c r="AL6" i="7"/>
  <c r="AL7" i="7"/>
  <c r="AL8" i="7"/>
  <c r="AL9" i="7"/>
  <c r="AL10" i="7"/>
  <c r="AL11" i="7"/>
  <c r="AL12" i="7"/>
  <c r="AL13" i="7"/>
  <c r="AL14" i="7"/>
  <c r="AL15" i="7"/>
  <c r="AL16" i="7"/>
  <c r="AL17" i="7"/>
  <c r="AL18" i="7"/>
  <c r="AL19" i="7"/>
  <c r="AL20" i="7"/>
  <c r="AL21" i="7"/>
  <c r="AL22" i="7"/>
  <c r="AK4" i="7"/>
  <c r="AK5" i="7"/>
  <c r="AK6" i="7"/>
  <c r="AK7" i="7"/>
  <c r="AK8" i="7"/>
  <c r="AK9" i="7"/>
  <c r="AK10" i="7"/>
  <c r="AK11" i="7"/>
  <c r="AK12" i="7"/>
  <c r="AK13" i="7"/>
  <c r="AK14" i="7"/>
  <c r="AK15" i="7"/>
  <c r="AK16" i="7"/>
  <c r="AK17" i="7"/>
  <c r="AK18" i="7"/>
  <c r="AK19" i="7"/>
  <c r="AK20" i="7"/>
  <c r="AK21" i="7"/>
  <c r="AK22" i="7"/>
  <c r="AH4" i="7"/>
  <c r="AH5" i="7"/>
  <c r="AH6" i="7"/>
  <c r="AH7" i="7"/>
  <c r="AH8" i="7"/>
  <c r="AH9" i="7"/>
  <c r="AH10" i="7"/>
  <c r="AH11" i="7"/>
  <c r="AH12" i="7"/>
  <c r="AH13" i="7"/>
  <c r="AH14" i="7"/>
  <c r="AH15" i="7"/>
  <c r="AH16" i="7"/>
  <c r="AH17" i="7"/>
  <c r="AH18" i="7"/>
  <c r="AH19" i="7"/>
  <c r="AH20" i="7"/>
  <c r="AH21" i="7"/>
  <c r="AH22" i="7"/>
  <c r="AG4" i="7"/>
  <c r="AG5" i="7"/>
  <c r="AG6" i="7"/>
  <c r="AG7" i="7"/>
  <c r="AG8" i="7"/>
  <c r="AG9" i="7"/>
  <c r="AG10" i="7"/>
  <c r="AG11" i="7"/>
  <c r="AG12" i="7"/>
  <c r="AG13" i="7"/>
  <c r="AG14" i="7"/>
  <c r="AG15" i="7"/>
  <c r="AG16" i="7"/>
  <c r="AG17" i="7"/>
  <c r="AG18" i="7"/>
  <c r="AG19" i="7"/>
  <c r="AG20" i="7"/>
  <c r="AG21" i="7"/>
  <c r="AG22" i="7"/>
  <c r="AF4" i="7"/>
  <c r="AF5" i="7"/>
  <c r="AF6" i="7"/>
  <c r="AF7" i="7"/>
  <c r="AF8" i="7"/>
  <c r="AF9" i="7"/>
  <c r="AF10" i="7"/>
  <c r="AF11" i="7"/>
  <c r="AF12" i="7"/>
  <c r="AF13" i="7"/>
  <c r="AF14" i="7"/>
  <c r="AF15" i="7"/>
  <c r="AF16" i="7"/>
  <c r="AF17" i="7"/>
  <c r="AF18" i="7"/>
  <c r="AF19" i="7"/>
  <c r="AF20" i="7"/>
  <c r="AF21" i="7"/>
  <c r="AF22" i="7"/>
  <c r="AE4" i="7"/>
  <c r="AE5" i="7"/>
  <c r="AE6" i="7"/>
  <c r="AE7" i="7"/>
  <c r="AE8" i="7"/>
  <c r="AE9" i="7"/>
  <c r="AE10" i="7"/>
  <c r="AE11" i="7"/>
  <c r="AE12" i="7"/>
  <c r="AE13" i="7"/>
  <c r="AE14" i="7"/>
  <c r="AE15" i="7"/>
  <c r="AE16" i="7"/>
  <c r="AE17" i="7"/>
  <c r="AE18" i="7"/>
  <c r="AE19" i="7"/>
  <c r="AE20" i="7"/>
  <c r="AE21" i="7"/>
  <c r="AE22" i="7"/>
  <c r="AB4" i="7"/>
  <c r="AB5" i="7"/>
  <c r="AB6" i="7"/>
  <c r="AB7" i="7"/>
  <c r="AB8" i="7"/>
  <c r="AB9" i="7"/>
  <c r="AB10" i="7"/>
  <c r="AB11" i="7"/>
  <c r="AB12" i="7"/>
  <c r="AB13" i="7"/>
  <c r="AB14" i="7"/>
  <c r="AB15" i="7"/>
  <c r="AB16" i="7"/>
  <c r="AB17" i="7"/>
  <c r="AB18" i="7"/>
  <c r="AB19" i="7"/>
  <c r="AB20" i="7"/>
  <c r="AB21" i="7"/>
  <c r="AB22" i="7"/>
  <c r="AA4" i="7"/>
  <c r="AA5" i="7"/>
  <c r="AA6" i="7"/>
  <c r="AA7" i="7"/>
  <c r="AA8" i="7"/>
  <c r="AA9" i="7"/>
  <c r="AA10" i="7"/>
  <c r="AA11" i="7"/>
  <c r="AA12" i="7"/>
  <c r="AA13" i="7"/>
  <c r="AA14" i="7"/>
  <c r="AA15" i="7"/>
  <c r="AA16" i="7"/>
  <c r="AA17" i="7"/>
  <c r="AA18" i="7"/>
  <c r="AA19" i="7"/>
  <c r="AA20" i="7"/>
  <c r="AA21" i="7"/>
  <c r="AA22" i="7"/>
  <c r="Z4" i="7"/>
  <c r="Z5" i="7"/>
  <c r="Z6" i="7"/>
  <c r="Z7" i="7"/>
  <c r="Z8" i="7"/>
  <c r="Z9" i="7"/>
  <c r="Z10" i="7"/>
  <c r="Z11" i="7"/>
  <c r="Z12" i="7"/>
  <c r="Z13" i="7"/>
  <c r="Z14" i="7"/>
  <c r="Z15" i="7"/>
  <c r="Z16" i="7"/>
  <c r="Z17" i="7"/>
  <c r="Z18" i="7"/>
  <c r="Z19" i="7"/>
  <c r="Z20" i="7"/>
  <c r="Z21" i="7"/>
  <c r="Z22" i="7"/>
  <c r="Y4" i="7"/>
  <c r="Y5" i="7"/>
  <c r="Y6" i="7"/>
  <c r="Y7" i="7"/>
  <c r="Y8" i="7"/>
  <c r="Y9" i="7"/>
  <c r="Y10" i="7"/>
  <c r="Y11" i="7"/>
  <c r="Y12" i="7"/>
  <c r="Y13" i="7"/>
  <c r="Y14" i="7"/>
  <c r="Y15" i="7"/>
  <c r="Y16" i="7"/>
  <c r="Y17" i="7"/>
  <c r="Y18" i="7"/>
  <c r="Y19" i="7"/>
  <c r="Y20" i="7"/>
  <c r="Y21" i="7"/>
  <c r="Y22" i="7"/>
  <c r="AN3" i="7"/>
  <c r="AM3" i="7"/>
  <c r="AL3" i="7"/>
  <c r="AK3" i="7"/>
  <c r="AH3" i="7"/>
  <c r="AG3" i="7"/>
  <c r="AF3" i="7"/>
  <c r="AE3" i="7"/>
  <c r="AB3" i="7"/>
  <c r="AA3" i="7"/>
  <c r="Z3" i="7"/>
  <c r="V4" i="7"/>
  <c r="V5" i="7"/>
  <c r="V6" i="7"/>
  <c r="V7" i="7"/>
  <c r="V8" i="7"/>
  <c r="V9" i="7"/>
  <c r="V10" i="7"/>
  <c r="V11" i="7"/>
  <c r="V12" i="7"/>
  <c r="V13" i="7"/>
  <c r="V14" i="7"/>
  <c r="V15" i="7"/>
  <c r="V16" i="7"/>
  <c r="V17" i="7"/>
  <c r="V18" i="7"/>
  <c r="V19" i="7"/>
  <c r="V20" i="7"/>
  <c r="V21" i="7"/>
  <c r="V22" i="7"/>
  <c r="U4" i="7"/>
  <c r="U5" i="7"/>
  <c r="U6" i="7"/>
  <c r="U7" i="7"/>
  <c r="U8" i="7"/>
  <c r="U9" i="7"/>
  <c r="U10" i="7"/>
  <c r="U11" i="7"/>
  <c r="U12" i="7"/>
  <c r="U13" i="7"/>
  <c r="U14" i="7"/>
  <c r="U15" i="7"/>
  <c r="U16" i="7"/>
  <c r="U17" i="7"/>
  <c r="U18" i="7"/>
  <c r="U19" i="7"/>
  <c r="U20" i="7"/>
  <c r="U21" i="7"/>
  <c r="U22" i="7"/>
  <c r="T4" i="7"/>
  <c r="T5" i="7"/>
  <c r="T6" i="7"/>
  <c r="T7" i="7"/>
  <c r="T8" i="7"/>
  <c r="T9" i="7"/>
  <c r="T10" i="7"/>
  <c r="T11" i="7"/>
  <c r="T12" i="7"/>
  <c r="T13" i="7"/>
  <c r="T14" i="7"/>
  <c r="T15" i="7"/>
  <c r="T16" i="7"/>
  <c r="T17" i="7"/>
  <c r="T18" i="7"/>
  <c r="T19" i="7"/>
  <c r="T20" i="7"/>
  <c r="T21" i="7"/>
  <c r="T22" i="7"/>
  <c r="S4" i="7"/>
  <c r="S5" i="7"/>
  <c r="S6" i="7"/>
  <c r="S7" i="7"/>
  <c r="S8" i="7"/>
  <c r="S9" i="7"/>
  <c r="S10" i="7"/>
  <c r="S11" i="7"/>
  <c r="S12" i="7"/>
  <c r="S13" i="7"/>
  <c r="S14" i="7"/>
  <c r="S15" i="7"/>
  <c r="S16" i="7"/>
  <c r="S17" i="7"/>
  <c r="S18" i="7"/>
  <c r="S19" i="7"/>
  <c r="S20" i="7"/>
  <c r="S21" i="7"/>
  <c r="S22" i="7"/>
  <c r="V3" i="7"/>
  <c r="U3" i="7"/>
  <c r="T3" i="7"/>
  <c r="S3" i="7"/>
  <c r="P4" i="7"/>
  <c r="P5" i="7"/>
  <c r="P6" i="7"/>
  <c r="P7" i="7"/>
  <c r="P8" i="7"/>
  <c r="P9" i="7"/>
  <c r="P10" i="7"/>
  <c r="P11" i="7"/>
  <c r="P12" i="7"/>
  <c r="P13" i="7"/>
  <c r="P14" i="7"/>
  <c r="P15" i="7"/>
  <c r="P16" i="7"/>
  <c r="P17" i="7"/>
  <c r="P18" i="7"/>
  <c r="P19" i="7"/>
  <c r="P20" i="7"/>
  <c r="P21" i="7"/>
  <c r="P22" i="7"/>
  <c r="O4" i="7"/>
  <c r="O5" i="7"/>
  <c r="O6" i="7"/>
  <c r="O7" i="7"/>
  <c r="O8" i="7"/>
  <c r="O9" i="7"/>
  <c r="O10" i="7"/>
  <c r="O11" i="7"/>
  <c r="O12" i="7"/>
  <c r="O13" i="7"/>
  <c r="O14" i="7"/>
  <c r="O15" i="7"/>
  <c r="O16" i="7"/>
  <c r="O17" i="7"/>
  <c r="O18" i="7"/>
  <c r="O19" i="7"/>
  <c r="O20" i="7"/>
  <c r="O21" i="7"/>
  <c r="O22" i="7"/>
  <c r="N4" i="7"/>
  <c r="N5" i="7"/>
  <c r="N6" i="7"/>
  <c r="N7" i="7"/>
  <c r="N8" i="7"/>
  <c r="N9" i="7"/>
  <c r="N10" i="7"/>
  <c r="N11" i="7"/>
  <c r="N12" i="7"/>
  <c r="N13" i="7"/>
  <c r="N14" i="7"/>
  <c r="N15" i="7"/>
  <c r="N16" i="7"/>
  <c r="N17" i="7"/>
  <c r="N18" i="7"/>
  <c r="N19" i="7"/>
  <c r="N20" i="7"/>
  <c r="N21" i="7"/>
  <c r="N22" i="7"/>
  <c r="M4" i="7"/>
  <c r="M5" i="7"/>
  <c r="M6" i="7"/>
  <c r="M7" i="7"/>
  <c r="M8" i="7"/>
  <c r="M9" i="7"/>
  <c r="M10" i="7"/>
  <c r="M11" i="7"/>
  <c r="M12" i="7"/>
  <c r="M13" i="7"/>
  <c r="M14" i="7"/>
  <c r="M15" i="7"/>
  <c r="M16" i="7"/>
  <c r="M17" i="7"/>
  <c r="M18" i="7"/>
  <c r="M19" i="7"/>
  <c r="M20" i="7"/>
  <c r="M21" i="7"/>
  <c r="M22" i="7"/>
  <c r="M3" i="7"/>
  <c r="N3" i="7"/>
  <c r="P3" i="7"/>
  <c r="O3" i="7"/>
  <c r="BH40" i="7" l="1"/>
  <c r="BH41" i="7"/>
  <c r="F13" i="9"/>
  <c r="G13" i="9"/>
  <c r="H13" i="9"/>
  <c r="I13" i="9"/>
  <c r="F19" i="9"/>
  <c r="G19" i="9"/>
  <c r="H19" i="9"/>
  <c r="I19" i="9"/>
  <c r="F28" i="9"/>
  <c r="G28" i="9"/>
  <c r="H28" i="9"/>
  <c r="I28" i="9"/>
  <c r="F32" i="9"/>
  <c r="G32" i="9"/>
  <c r="H32" i="9"/>
  <c r="I32" i="9"/>
  <c r="F33" i="9"/>
  <c r="G33" i="9"/>
  <c r="H33" i="9"/>
  <c r="I33" i="9"/>
  <c r="F48" i="9"/>
  <c r="G48" i="9"/>
  <c r="H48" i="9"/>
  <c r="I48" i="9"/>
  <c r="F49" i="9"/>
  <c r="G49" i="9"/>
  <c r="H49" i="9"/>
  <c r="I49" i="9"/>
  <c r="F51" i="9"/>
  <c r="G51" i="9"/>
  <c r="H51" i="9"/>
  <c r="I51" i="9"/>
  <c r="F54" i="9"/>
  <c r="G54" i="9"/>
  <c r="H54" i="9"/>
  <c r="I54" i="9"/>
  <c r="F61" i="9"/>
  <c r="G61" i="9"/>
  <c r="H61" i="9"/>
  <c r="I61" i="9"/>
  <c r="F62" i="9"/>
  <c r="G62" i="9"/>
  <c r="H62" i="9"/>
  <c r="I62" i="9"/>
  <c r="F65" i="9"/>
  <c r="G65" i="9"/>
  <c r="H65" i="9"/>
  <c r="I65" i="9"/>
  <c r="F66" i="9"/>
  <c r="G66" i="9"/>
  <c r="H66" i="9"/>
  <c r="I66" i="9"/>
  <c r="F67" i="9"/>
  <c r="G67" i="9"/>
  <c r="H67" i="9"/>
  <c r="I67" i="9"/>
  <c r="F70" i="9"/>
  <c r="G70" i="9"/>
  <c r="H70" i="9"/>
  <c r="I70" i="9"/>
  <c r="F73" i="9"/>
  <c r="G73" i="9"/>
  <c r="H73" i="9"/>
  <c r="I73" i="9"/>
  <c r="I3" i="9"/>
  <c r="H3" i="9"/>
  <c r="G3" i="9"/>
  <c r="F3" i="9"/>
  <c r="E19" i="9"/>
  <c r="E28" i="9"/>
  <c r="E32" i="9"/>
  <c r="E33" i="9"/>
  <c r="E48" i="9"/>
  <c r="E49" i="9"/>
  <c r="E51" i="9"/>
  <c r="E54" i="9"/>
  <c r="E61" i="9"/>
  <c r="E62" i="9"/>
  <c r="E65" i="9"/>
  <c r="E66" i="9"/>
  <c r="E67" i="9"/>
  <c r="E70" i="9"/>
  <c r="E73" i="9"/>
  <c r="E13" i="9"/>
  <c r="E3" i="9"/>
  <c r="V5" i="10"/>
  <c r="C13" i="9"/>
  <c r="C19" i="9"/>
  <c r="C28" i="9"/>
  <c r="C32" i="9"/>
  <c r="C33" i="9"/>
  <c r="C48" i="9"/>
  <c r="C49" i="9"/>
  <c r="C51" i="9"/>
  <c r="C54" i="9"/>
  <c r="C61" i="9"/>
  <c r="C62" i="9"/>
  <c r="C65" i="9"/>
  <c r="C66" i="9"/>
  <c r="C67" i="9"/>
  <c r="C70" i="9"/>
  <c r="C73" i="9"/>
  <c r="AX54" i="7" l="1"/>
  <c r="AW54" i="7"/>
  <c r="AV54" i="7"/>
  <c r="D7" i="7"/>
  <c r="C7" i="7"/>
  <c r="C4" i="7" l="1"/>
  <c r="C5" i="7"/>
  <c r="C6" i="7"/>
  <c r="C8" i="7"/>
  <c r="C9" i="7"/>
  <c r="C10" i="7"/>
  <c r="C11" i="7"/>
  <c r="C12" i="7"/>
  <c r="C13" i="7"/>
  <c r="C14" i="7"/>
  <c r="C15" i="7"/>
  <c r="C16" i="7"/>
  <c r="C17" i="7"/>
  <c r="C18" i="7"/>
  <c r="C19" i="7"/>
  <c r="C20" i="7"/>
  <c r="C21" i="7"/>
  <c r="C22" i="7"/>
  <c r="C3" i="7"/>
  <c r="AC6" i="10"/>
  <c r="AD6" i="10"/>
  <c r="AE6" i="10"/>
  <c r="AF6" i="10"/>
  <c r="AG6" i="10"/>
  <c r="AC7" i="10"/>
  <c r="AD7" i="10"/>
  <c r="AE7" i="10"/>
  <c r="AF7" i="10"/>
  <c r="AG7" i="10"/>
  <c r="AC8" i="10"/>
  <c r="AD8" i="10"/>
  <c r="AE8" i="10"/>
  <c r="AF8" i="10"/>
  <c r="AG8" i="10"/>
  <c r="AC9" i="10"/>
  <c r="AD9" i="10"/>
  <c r="AE9" i="10"/>
  <c r="AF9" i="10"/>
  <c r="AG9" i="10"/>
  <c r="AC10" i="10"/>
  <c r="AD10" i="10"/>
  <c r="AE10" i="10"/>
  <c r="AF10" i="10"/>
  <c r="AG10" i="10"/>
  <c r="AC11" i="10"/>
  <c r="AD11" i="10"/>
  <c r="AE11" i="10"/>
  <c r="AF11" i="10"/>
  <c r="AG11" i="10"/>
  <c r="AC12" i="10"/>
  <c r="AD12" i="10"/>
  <c r="AE12" i="10"/>
  <c r="AF12" i="10"/>
  <c r="AG12" i="10"/>
  <c r="AC13" i="10"/>
  <c r="AD13" i="10"/>
  <c r="AE13" i="10"/>
  <c r="AF13" i="10"/>
  <c r="AG13" i="10"/>
  <c r="AC14" i="10"/>
  <c r="AD14" i="10"/>
  <c r="AE14" i="10"/>
  <c r="AF14" i="10"/>
  <c r="AG14" i="10"/>
  <c r="AC15" i="10"/>
  <c r="AD15" i="10"/>
  <c r="AE15" i="10"/>
  <c r="AF15" i="10"/>
  <c r="AG15" i="10"/>
  <c r="AC16" i="10"/>
  <c r="AD16" i="10"/>
  <c r="AE16" i="10"/>
  <c r="AF16" i="10"/>
  <c r="AG16" i="10"/>
  <c r="AC17" i="10"/>
  <c r="AD17" i="10"/>
  <c r="AE17" i="10"/>
  <c r="AF17" i="10"/>
  <c r="AG17" i="10"/>
  <c r="AC18" i="10"/>
  <c r="AD18" i="10"/>
  <c r="AE18" i="10"/>
  <c r="AF18" i="10"/>
  <c r="AG18" i="10"/>
  <c r="AC19" i="10"/>
  <c r="AD19" i="10"/>
  <c r="AE19" i="10"/>
  <c r="AF19" i="10"/>
  <c r="AG19" i="10"/>
  <c r="AC20" i="10"/>
  <c r="AD20" i="10"/>
  <c r="AE20" i="10"/>
  <c r="AF20" i="10"/>
  <c r="AG20" i="10"/>
  <c r="AC21" i="10"/>
  <c r="AD21" i="10"/>
  <c r="AE21" i="10"/>
  <c r="AF21" i="10"/>
  <c r="AG21" i="10"/>
  <c r="AC22" i="10"/>
  <c r="AD22" i="10"/>
  <c r="AE22" i="10"/>
  <c r="AF22" i="10"/>
  <c r="AG22" i="10"/>
  <c r="AC23" i="10"/>
  <c r="AD23" i="10"/>
  <c r="AE23" i="10"/>
  <c r="AF23" i="10"/>
  <c r="AG23" i="10"/>
  <c r="AC24" i="10"/>
  <c r="AD24" i="10"/>
  <c r="AE24" i="10"/>
  <c r="AF24" i="10"/>
  <c r="AG24" i="10"/>
  <c r="AC25" i="10"/>
  <c r="AD25" i="10"/>
  <c r="AE25" i="10"/>
  <c r="AF25" i="10"/>
  <c r="AG25" i="10"/>
  <c r="AC26" i="10"/>
  <c r="AD26" i="10"/>
  <c r="AE26" i="10"/>
  <c r="AF26" i="10"/>
  <c r="AG26" i="10"/>
  <c r="AC27" i="10"/>
  <c r="AD27" i="10"/>
  <c r="AE27" i="10"/>
  <c r="AF27" i="10"/>
  <c r="AG27" i="10"/>
  <c r="AC28" i="10"/>
  <c r="AD28" i="10"/>
  <c r="AE28" i="10"/>
  <c r="AF28" i="10"/>
  <c r="AG28" i="10"/>
  <c r="AC29" i="10"/>
  <c r="AD29" i="10"/>
  <c r="AE29" i="10"/>
  <c r="AF29" i="10"/>
  <c r="AG29" i="10"/>
  <c r="AC30" i="10"/>
  <c r="AD30" i="10"/>
  <c r="AE30" i="10"/>
  <c r="AF30" i="10"/>
  <c r="AG30" i="10"/>
  <c r="AC31" i="10"/>
  <c r="AD31" i="10"/>
  <c r="AE31" i="10"/>
  <c r="AF31" i="10"/>
  <c r="AG31" i="10"/>
  <c r="AC32" i="10"/>
  <c r="AD32" i="10"/>
  <c r="AE32" i="10"/>
  <c r="AF32" i="10"/>
  <c r="AG32" i="10"/>
  <c r="AC33" i="10"/>
  <c r="AD33" i="10"/>
  <c r="AE33" i="10"/>
  <c r="AF33" i="10"/>
  <c r="AG33" i="10"/>
  <c r="AC34" i="10"/>
  <c r="AD34" i="10"/>
  <c r="AE34" i="10"/>
  <c r="AF34" i="10"/>
  <c r="AG34" i="10"/>
  <c r="AC35" i="10"/>
  <c r="AD35" i="10"/>
  <c r="AE35" i="10"/>
  <c r="AF35" i="10"/>
  <c r="AG35" i="10"/>
  <c r="AC36" i="10"/>
  <c r="AD36" i="10"/>
  <c r="AE36" i="10"/>
  <c r="AF36" i="10"/>
  <c r="AG36" i="10"/>
  <c r="AC37" i="10"/>
  <c r="AD37" i="10"/>
  <c r="AE37" i="10"/>
  <c r="AF37" i="10"/>
  <c r="AG37" i="10"/>
  <c r="AC38" i="10"/>
  <c r="AD38" i="10"/>
  <c r="AE38" i="10"/>
  <c r="AF38" i="10"/>
  <c r="AG38" i="10"/>
  <c r="AC39" i="10"/>
  <c r="AD39" i="10"/>
  <c r="AE39" i="10"/>
  <c r="AF39" i="10"/>
  <c r="AG39" i="10"/>
  <c r="AC40" i="10"/>
  <c r="AD40" i="10"/>
  <c r="AE40" i="10"/>
  <c r="AF40" i="10"/>
  <c r="AG40" i="10"/>
  <c r="AC41" i="10"/>
  <c r="AD41" i="10"/>
  <c r="AE41" i="10"/>
  <c r="AF41" i="10"/>
  <c r="AG41" i="10"/>
  <c r="AC42" i="10"/>
  <c r="AD42" i="10"/>
  <c r="AE42" i="10"/>
  <c r="AF42" i="10"/>
  <c r="AG42" i="10"/>
  <c r="AC43" i="10"/>
  <c r="AD43" i="10"/>
  <c r="AE43" i="10"/>
  <c r="AF43" i="10"/>
  <c r="AG43" i="10"/>
  <c r="AC44" i="10"/>
  <c r="AD44" i="10"/>
  <c r="AE44" i="10"/>
  <c r="AF44" i="10"/>
  <c r="AG44" i="10"/>
  <c r="AC45" i="10"/>
  <c r="AD45" i="10"/>
  <c r="AE45" i="10"/>
  <c r="AF45" i="10"/>
  <c r="AG45" i="10"/>
  <c r="AC46" i="10"/>
  <c r="AD46" i="10"/>
  <c r="AE46" i="10"/>
  <c r="AF46" i="10"/>
  <c r="AG46" i="10"/>
  <c r="AC47" i="10"/>
  <c r="AD47" i="10"/>
  <c r="AE47" i="10"/>
  <c r="AF47" i="10"/>
  <c r="AG47" i="10"/>
  <c r="AC48" i="10"/>
  <c r="AD48" i="10"/>
  <c r="AE48" i="10"/>
  <c r="AF48" i="10"/>
  <c r="AG48" i="10"/>
  <c r="AC49" i="10"/>
  <c r="AD49" i="10"/>
  <c r="AE49" i="10"/>
  <c r="AF49" i="10"/>
  <c r="AG49" i="10"/>
  <c r="AC50" i="10"/>
  <c r="AD50" i="10"/>
  <c r="AE50" i="10"/>
  <c r="AF50" i="10"/>
  <c r="AG50" i="10"/>
  <c r="AC54" i="10"/>
  <c r="AD54" i="10"/>
  <c r="AE54" i="10"/>
  <c r="AF54" i="10"/>
  <c r="AG54" i="10"/>
  <c r="AC55" i="10"/>
  <c r="AD55" i="10"/>
  <c r="AE55" i="10"/>
  <c r="AF55" i="10"/>
  <c r="AG55" i="10"/>
  <c r="AC56" i="10"/>
  <c r="AD56" i="10"/>
  <c r="AE56" i="10"/>
  <c r="AF56" i="10"/>
  <c r="AG56" i="10"/>
  <c r="AC57" i="10"/>
  <c r="AD57" i="10"/>
  <c r="AE57" i="10"/>
  <c r="AF57" i="10"/>
  <c r="AG57" i="10"/>
  <c r="AC58" i="10"/>
  <c r="AD58" i="10"/>
  <c r="AE58" i="10"/>
  <c r="AF58" i="10"/>
  <c r="AG58" i="10"/>
  <c r="AC59" i="10"/>
  <c r="AD59" i="10"/>
  <c r="AE59" i="10"/>
  <c r="AF59" i="10"/>
  <c r="AG59" i="10"/>
  <c r="AC60" i="10"/>
  <c r="AD60" i="10"/>
  <c r="AE60" i="10"/>
  <c r="AF60" i="10"/>
  <c r="AG60" i="10"/>
  <c r="AC61" i="10"/>
  <c r="AD61" i="10"/>
  <c r="AE61" i="10"/>
  <c r="AF61" i="10"/>
  <c r="AG61" i="10"/>
  <c r="AC62" i="10"/>
  <c r="AD62" i="10"/>
  <c r="AE62" i="10"/>
  <c r="AF62" i="10"/>
  <c r="AG62" i="10"/>
  <c r="X6" i="10"/>
  <c r="Y6" i="10"/>
  <c r="Z6" i="10"/>
  <c r="X7" i="10"/>
  <c r="Y7" i="10"/>
  <c r="Z7" i="10"/>
  <c r="X8" i="10"/>
  <c r="Y8" i="10"/>
  <c r="Z8" i="10"/>
  <c r="X9" i="10"/>
  <c r="Y9" i="10"/>
  <c r="Z9" i="10"/>
  <c r="X10" i="10"/>
  <c r="Y10" i="10"/>
  <c r="Z10" i="10"/>
  <c r="X11" i="10"/>
  <c r="Y11" i="10"/>
  <c r="Z11" i="10"/>
  <c r="X12" i="10"/>
  <c r="Y12" i="10"/>
  <c r="Z12" i="10"/>
  <c r="X13" i="10"/>
  <c r="Y13" i="10"/>
  <c r="Z13" i="10"/>
  <c r="X14" i="10"/>
  <c r="Y14" i="10"/>
  <c r="Z14" i="10"/>
  <c r="X15" i="10"/>
  <c r="Y15" i="10"/>
  <c r="Z15" i="10"/>
  <c r="X16" i="10"/>
  <c r="Y16" i="10"/>
  <c r="Z16" i="10"/>
  <c r="X17" i="10"/>
  <c r="Y17" i="10"/>
  <c r="Z17" i="10"/>
  <c r="X18" i="10"/>
  <c r="Y18" i="10"/>
  <c r="Z18" i="10"/>
  <c r="X19" i="10"/>
  <c r="Y19" i="10"/>
  <c r="Z19" i="10"/>
  <c r="X20" i="10"/>
  <c r="Y20" i="10"/>
  <c r="Z20" i="10"/>
  <c r="X21" i="10"/>
  <c r="Y21" i="10"/>
  <c r="Z21" i="10"/>
  <c r="X22" i="10"/>
  <c r="Y22" i="10"/>
  <c r="Z22" i="10"/>
  <c r="X23" i="10"/>
  <c r="Y23" i="10"/>
  <c r="Z23" i="10"/>
  <c r="X24" i="10"/>
  <c r="Y24" i="10"/>
  <c r="Z24" i="10"/>
  <c r="X25" i="10"/>
  <c r="Y25" i="10"/>
  <c r="Z25" i="10"/>
  <c r="X26" i="10"/>
  <c r="Y26" i="10"/>
  <c r="Z26" i="10"/>
  <c r="X27" i="10"/>
  <c r="Y27" i="10"/>
  <c r="Z27" i="10"/>
  <c r="X28" i="10"/>
  <c r="Y28" i="10"/>
  <c r="Z28" i="10"/>
  <c r="X29" i="10"/>
  <c r="Y29" i="10"/>
  <c r="Z29" i="10"/>
  <c r="X30" i="10"/>
  <c r="Y30" i="10"/>
  <c r="Z30" i="10"/>
  <c r="X31" i="10"/>
  <c r="Y31" i="10"/>
  <c r="Z31" i="10"/>
  <c r="X32" i="10"/>
  <c r="Y32" i="10"/>
  <c r="Z32" i="10"/>
  <c r="X33" i="10"/>
  <c r="Y33" i="10"/>
  <c r="Z33" i="10"/>
  <c r="X34" i="10"/>
  <c r="Y34" i="10"/>
  <c r="Z34" i="10"/>
  <c r="X35" i="10"/>
  <c r="Y35" i="10"/>
  <c r="Z35" i="10"/>
  <c r="X36" i="10"/>
  <c r="Y36" i="10"/>
  <c r="Z36" i="10"/>
  <c r="X37" i="10"/>
  <c r="Y37" i="10"/>
  <c r="Z37" i="10"/>
  <c r="X38" i="10"/>
  <c r="Y38" i="10"/>
  <c r="Z38" i="10"/>
  <c r="X39" i="10"/>
  <c r="Y39" i="10"/>
  <c r="Z39" i="10"/>
  <c r="X40" i="10"/>
  <c r="Y40" i="10"/>
  <c r="Z40" i="10"/>
  <c r="X41" i="10"/>
  <c r="Y41" i="10"/>
  <c r="Z41" i="10"/>
  <c r="X42" i="10"/>
  <c r="Y42" i="10"/>
  <c r="Z42" i="10"/>
  <c r="X43" i="10"/>
  <c r="Y43" i="10"/>
  <c r="Z43" i="10"/>
  <c r="X44" i="10"/>
  <c r="Y44" i="10"/>
  <c r="Z44" i="10"/>
  <c r="X45" i="10"/>
  <c r="Y45" i="10"/>
  <c r="Z45" i="10"/>
  <c r="X46" i="10"/>
  <c r="Y46" i="10"/>
  <c r="Z46" i="10"/>
  <c r="X47" i="10"/>
  <c r="Y47" i="10"/>
  <c r="Z47" i="10"/>
  <c r="X48" i="10"/>
  <c r="Y48" i="10"/>
  <c r="Z48" i="10"/>
  <c r="X49" i="10"/>
  <c r="Y49" i="10"/>
  <c r="Z49" i="10"/>
  <c r="X50" i="10"/>
  <c r="Y50" i="10"/>
  <c r="Z50" i="10"/>
  <c r="X54" i="10"/>
  <c r="Y54" i="10"/>
  <c r="Z54" i="10"/>
  <c r="X55" i="10"/>
  <c r="Y55" i="10"/>
  <c r="Z55" i="10"/>
  <c r="X56" i="10"/>
  <c r="Y56" i="10"/>
  <c r="Z56" i="10"/>
  <c r="X57" i="10"/>
  <c r="Y57" i="10"/>
  <c r="Z57" i="10"/>
  <c r="X58" i="10"/>
  <c r="Y58" i="10"/>
  <c r="Z58" i="10"/>
  <c r="X59" i="10"/>
  <c r="Y59" i="10"/>
  <c r="Z59" i="10"/>
  <c r="X60" i="10"/>
  <c r="Y60" i="10"/>
  <c r="Z60" i="10"/>
  <c r="X61" i="10"/>
  <c r="Y61" i="10"/>
  <c r="Z61" i="10"/>
  <c r="X62" i="10"/>
  <c r="Y62" i="10"/>
  <c r="Z62" i="10"/>
  <c r="W6" i="10"/>
  <c r="W7"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6" i="10"/>
  <c r="W47" i="10"/>
  <c r="W48" i="10"/>
  <c r="W49" i="10"/>
  <c r="W50" i="10"/>
  <c r="W54" i="10"/>
  <c r="W55" i="10"/>
  <c r="W56" i="10"/>
  <c r="W57" i="10"/>
  <c r="W58" i="10"/>
  <c r="W59" i="10"/>
  <c r="W60" i="10"/>
  <c r="W61" i="10"/>
  <c r="W62" i="10"/>
  <c r="AG5" i="10"/>
  <c r="AW5" i="10"/>
  <c r="AF5" i="10"/>
  <c r="AV5" i="10"/>
  <c r="AE5" i="10"/>
  <c r="AU5" i="10"/>
  <c r="AD5" i="10"/>
  <c r="AT5" i="10"/>
  <c r="AC5" i="10"/>
  <c r="AS5" i="10"/>
  <c r="Z5" i="10"/>
  <c r="AP5" i="10"/>
  <c r="Y5" i="10"/>
  <c r="AO5" i="10"/>
  <c r="X5" i="10"/>
  <c r="AN5" i="10"/>
  <c r="W5" i="10"/>
  <c r="AM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4" i="10"/>
  <c r="V55" i="10"/>
  <c r="V56" i="10"/>
  <c r="V57" i="10"/>
  <c r="V58" i="10"/>
  <c r="V59" i="10"/>
  <c r="V60" i="10"/>
  <c r="V61" i="10"/>
  <c r="V62" i="10"/>
  <c r="AL5" i="10"/>
  <c r="AV3" i="7"/>
  <c r="AW3" i="7"/>
  <c r="AX3" i="7"/>
  <c r="AV4" i="7"/>
  <c r="AW4" i="7"/>
  <c r="AX4" i="7"/>
  <c r="AV5" i="7"/>
  <c r="AW5" i="7"/>
  <c r="AX5" i="7"/>
  <c r="AV6" i="7"/>
  <c r="AW6" i="7"/>
  <c r="AX6" i="7"/>
  <c r="AV7" i="7"/>
  <c r="AW7" i="7"/>
  <c r="AX7" i="7"/>
  <c r="AV8" i="7"/>
  <c r="AW8" i="7"/>
  <c r="AX8" i="7"/>
  <c r="AV9" i="7"/>
  <c r="AW9" i="7"/>
  <c r="AX9" i="7"/>
  <c r="AV10" i="7"/>
  <c r="AW10" i="7"/>
  <c r="AX10" i="7"/>
  <c r="AV11" i="7"/>
  <c r="AW11" i="7"/>
  <c r="AX11" i="7"/>
  <c r="AV12" i="7"/>
  <c r="AW12" i="7"/>
  <c r="AX12" i="7"/>
  <c r="AV13" i="7"/>
  <c r="AW13" i="7"/>
  <c r="AX13" i="7"/>
  <c r="AV14" i="7"/>
  <c r="AW14" i="7"/>
  <c r="AX14" i="7"/>
  <c r="AV15" i="7"/>
  <c r="AW15" i="7"/>
  <c r="AX15" i="7"/>
  <c r="AV16" i="7"/>
  <c r="AW16" i="7"/>
  <c r="AX16" i="7"/>
  <c r="AV17" i="7"/>
  <c r="AW17" i="7"/>
  <c r="AX17" i="7"/>
  <c r="AV18" i="7"/>
  <c r="AW18" i="7"/>
  <c r="AX18" i="7"/>
  <c r="AV19" i="7"/>
  <c r="AW19" i="7"/>
  <c r="AX19" i="7"/>
  <c r="AV20" i="7"/>
  <c r="AW20" i="7"/>
  <c r="AX20" i="7"/>
  <c r="AV21" i="7"/>
  <c r="AW21" i="7"/>
  <c r="AX21" i="7"/>
  <c r="AV22" i="7"/>
  <c r="AW22" i="7"/>
  <c r="AX22" i="7"/>
  <c r="AV23" i="7"/>
  <c r="AW23" i="7"/>
  <c r="AX23" i="7"/>
  <c r="AV24" i="7"/>
  <c r="AW24" i="7"/>
  <c r="AX24" i="7"/>
  <c r="AV25" i="7"/>
  <c r="AW25" i="7"/>
  <c r="AX25" i="7"/>
  <c r="AV26" i="7"/>
  <c r="AW26" i="7"/>
  <c r="AX26" i="7"/>
  <c r="AV27" i="7"/>
  <c r="AW27" i="7"/>
  <c r="AX27" i="7"/>
  <c r="AV28" i="7"/>
  <c r="AW28" i="7"/>
  <c r="AX28" i="7"/>
  <c r="AV29" i="7"/>
  <c r="AW29" i="7"/>
  <c r="AX29" i="7"/>
  <c r="AV30" i="7"/>
  <c r="AW30" i="7"/>
  <c r="AX30" i="7"/>
  <c r="AV31" i="7"/>
  <c r="AW31" i="7"/>
  <c r="AX31" i="7"/>
  <c r="AV32" i="7"/>
  <c r="AW32" i="7"/>
  <c r="AX32" i="7"/>
  <c r="AV33" i="7"/>
  <c r="AW33" i="7"/>
  <c r="AX33" i="7"/>
  <c r="AV34" i="7"/>
  <c r="AW34" i="7"/>
  <c r="AX34" i="7"/>
  <c r="AV35" i="7"/>
  <c r="AW35" i="7"/>
  <c r="AX35" i="7"/>
  <c r="AV36" i="7"/>
  <c r="AW36" i="7"/>
  <c r="AX36" i="7"/>
  <c r="AV37" i="7"/>
  <c r="AW37" i="7"/>
  <c r="AX37" i="7"/>
  <c r="AV38" i="7"/>
  <c r="AW38" i="7"/>
  <c r="AX38" i="7"/>
  <c r="AV44" i="7"/>
  <c r="AW44" i="7"/>
  <c r="K55" i="7" s="1"/>
  <c r="AX44" i="7"/>
  <c r="AV45" i="7"/>
  <c r="AW45" i="7"/>
  <c r="AX45" i="7"/>
  <c r="AV46" i="7"/>
  <c r="AW46" i="7"/>
  <c r="AX46" i="7"/>
  <c r="AV47" i="7"/>
  <c r="AW47" i="7"/>
  <c r="AX47" i="7"/>
  <c r="AV48" i="7"/>
  <c r="AW48" i="7"/>
  <c r="AX48" i="7"/>
  <c r="AV49" i="7"/>
  <c r="AW49" i="7"/>
  <c r="AX49" i="7"/>
  <c r="AV50" i="7"/>
  <c r="AW50" i="7"/>
  <c r="AX50" i="7"/>
  <c r="AV51" i="7"/>
  <c r="AW51" i="7"/>
  <c r="AX51" i="7"/>
  <c r="AV52" i="7"/>
  <c r="AW52" i="7"/>
  <c r="AX52" i="7"/>
  <c r="AV53" i="7"/>
  <c r="AW53" i="7"/>
  <c r="AX53" i="7"/>
  <c r="AV55" i="7"/>
  <c r="AW55" i="7"/>
  <c r="AX55" i="7"/>
  <c r="AV56" i="7"/>
  <c r="AW56" i="7"/>
  <c r="AX56" i="7"/>
  <c r="AV57" i="7"/>
  <c r="AW57" i="7"/>
  <c r="AX57" i="7"/>
  <c r="AV58" i="7"/>
  <c r="AW58" i="7"/>
  <c r="AX58" i="7"/>
  <c r="AV59" i="7"/>
  <c r="AW59" i="7"/>
  <c r="AX59" i="7"/>
  <c r="AV60" i="7"/>
  <c r="AW60" i="7"/>
  <c r="AX60" i="7"/>
  <c r="AV61" i="7"/>
  <c r="AW61" i="7"/>
  <c r="AX61" i="7"/>
  <c r="AV62" i="7"/>
  <c r="AW62" i="7"/>
  <c r="AX62" i="7"/>
  <c r="AV63" i="7"/>
  <c r="AW63" i="7"/>
  <c r="AX63" i="7"/>
  <c r="AV64" i="7"/>
  <c r="AW64" i="7"/>
  <c r="AX64" i="7"/>
  <c r="AV65" i="7"/>
  <c r="AW65" i="7"/>
  <c r="AX65" i="7"/>
  <c r="AV66" i="7"/>
  <c r="AW66" i="7"/>
  <c r="AX66" i="7"/>
  <c r="AV67" i="7"/>
  <c r="AW67" i="7"/>
  <c r="AX67" i="7"/>
  <c r="AV68" i="7"/>
  <c r="AW68" i="7"/>
  <c r="AX68" i="7"/>
  <c r="AV69" i="7"/>
  <c r="AW69" i="7"/>
  <c r="AX69" i="7"/>
  <c r="AV70" i="7"/>
  <c r="AW70" i="7"/>
  <c r="AX70" i="7"/>
  <c r="AV71" i="7"/>
  <c r="AW71" i="7"/>
  <c r="AX71" i="7"/>
  <c r="AV72" i="7"/>
  <c r="AW72" i="7"/>
  <c r="AX72" i="7"/>
  <c r="AV73" i="7"/>
  <c r="AW73" i="7"/>
  <c r="AX73" i="7"/>
  <c r="AV74" i="7"/>
  <c r="AW74" i="7"/>
  <c r="AX74" i="7"/>
  <c r="AV75" i="7"/>
  <c r="AW75" i="7"/>
  <c r="AX75" i="7"/>
  <c r="AX2" i="7"/>
  <c r="AW2" i="7"/>
  <c r="AV2"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9" i="7"/>
  <c r="D60" i="7"/>
  <c r="D28" i="7"/>
  <c r="D3" i="7"/>
  <c r="D4" i="7"/>
  <c r="D5" i="7"/>
  <c r="D6" i="7"/>
  <c r="D8" i="7"/>
  <c r="D9" i="7"/>
  <c r="D10" i="7"/>
  <c r="D11" i="7"/>
  <c r="D12" i="7"/>
  <c r="D13" i="7"/>
  <c r="D14" i="7"/>
  <c r="D15" i="7"/>
  <c r="D16" i="7"/>
  <c r="D17" i="7"/>
  <c r="D18" i="7"/>
  <c r="D19" i="7"/>
  <c r="D20" i="7"/>
  <c r="D21" i="7"/>
  <c r="D22" i="7"/>
  <c r="J17" i="7" l="1"/>
  <c r="J58" i="7"/>
  <c r="I58" i="7"/>
  <c r="L58" i="7"/>
  <c r="K58" i="7"/>
  <c r="K57" i="7"/>
  <c r="J57" i="7"/>
  <c r="I57" i="7"/>
  <c r="L57" i="7"/>
  <c r="J49" i="7"/>
  <c r="AH25" i="10"/>
  <c r="AA25" i="10"/>
  <c r="J46" i="7"/>
  <c r="L47" i="7"/>
  <c r="L51" i="7"/>
  <c r="J31" i="7"/>
  <c r="J47" i="7"/>
  <c r="K34" i="7"/>
  <c r="K47" i="7"/>
  <c r="K51" i="7"/>
  <c r="I47" i="7"/>
  <c r="I51" i="7"/>
  <c r="J18" i="7"/>
  <c r="K21" i="7"/>
  <c r="L22" i="7"/>
  <c r="K22" i="7"/>
  <c r="I22" i="7"/>
  <c r="J22" i="7"/>
  <c r="K9" i="7"/>
  <c r="I9" i="7"/>
  <c r="L10" i="7"/>
  <c r="K10" i="7"/>
  <c r="I10" i="7"/>
  <c r="L9" i="7"/>
  <c r="I44" i="7"/>
  <c r="L44" i="7"/>
  <c r="J40" i="7"/>
  <c r="L55" i="7"/>
  <c r="I55" i="7"/>
  <c r="J35" i="7"/>
  <c r="J28" i="7"/>
  <c r="L11" i="7"/>
  <c r="K11" i="7"/>
  <c r="I11" i="7"/>
  <c r="L17" i="7"/>
  <c r="J19" i="7"/>
  <c r="I17" i="7"/>
  <c r="L45" i="7"/>
  <c r="L53" i="7"/>
  <c r="L46" i="7"/>
  <c r="L54" i="7"/>
  <c r="K32" i="7"/>
  <c r="L31" i="7"/>
  <c r="K45" i="7"/>
  <c r="K53" i="7"/>
  <c r="J43" i="7"/>
  <c r="I45" i="7"/>
  <c r="I53" i="7"/>
  <c r="L32" i="7"/>
  <c r="K46" i="7"/>
  <c r="K54" i="7"/>
  <c r="J32" i="7"/>
  <c r="I46" i="7"/>
  <c r="I54" i="7"/>
  <c r="K31" i="7"/>
  <c r="J29" i="7"/>
  <c r="J45" i="7"/>
  <c r="I31" i="7"/>
  <c r="J54" i="7"/>
  <c r="I32" i="7"/>
  <c r="J15" i="7"/>
  <c r="J4" i="7"/>
  <c r="K56" i="7"/>
  <c r="J52" i="7"/>
  <c r="K18" i="7"/>
  <c r="K30" i="7"/>
  <c r="K50" i="7"/>
  <c r="J50" i="7"/>
  <c r="J30" i="7"/>
  <c r="L3" i="7"/>
  <c r="J6" i="7"/>
  <c r="K12" i="7"/>
  <c r="I12" i="7"/>
  <c r="J12" i="7"/>
  <c r="I3" i="7"/>
  <c r="L7" i="7"/>
  <c r="K7" i="7"/>
  <c r="K3" i="7"/>
  <c r="I7" i="7"/>
  <c r="L12" i="7"/>
  <c r="L59" i="7"/>
  <c r="K44" i="7"/>
  <c r="K59" i="7"/>
  <c r="I59" i="7"/>
  <c r="L37" i="7"/>
  <c r="L38" i="7"/>
  <c r="K37" i="7"/>
  <c r="I37" i="7"/>
  <c r="K38" i="7"/>
  <c r="I38" i="7"/>
  <c r="J59" i="7"/>
  <c r="J21" i="7"/>
  <c r="I18" i="7"/>
  <c r="L8" i="7"/>
  <c r="L16" i="7"/>
  <c r="J16" i="7"/>
  <c r="K8" i="7"/>
  <c r="K16" i="7"/>
  <c r="I8" i="7"/>
  <c r="I16" i="7"/>
  <c r="J8" i="7"/>
  <c r="J60" i="7"/>
  <c r="J10" i="7"/>
  <c r="I21" i="7"/>
  <c r="L6" i="7"/>
  <c r="J9" i="7"/>
  <c r="I6" i="7"/>
  <c r="L21" i="7"/>
  <c r="J11" i="7"/>
  <c r="K17" i="7"/>
  <c r="L49" i="7"/>
  <c r="L39" i="7"/>
  <c r="I49" i="7"/>
  <c r="K39" i="7"/>
  <c r="J53" i="7"/>
  <c r="I39" i="7"/>
  <c r="K6" i="7"/>
  <c r="K52" i="7"/>
  <c r="L18" i="7"/>
  <c r="L60" i="7"/>
  <c r="K60" i="7"/>
  <c r="I60" i="7"/>
  <c r="I13" i="7"/>
  <c r="L13" i="7"/>
  <c r="K13" i="7"/>
  <c r="K28" i="7"/>
  <c r="L42" i="7"/>
  <c r="L35" i="7"/>
  <c r="K42" i="7"/>
  <c r="I42" i="7"/>
  <c r="I28" i="7"/>
  <c r="K35" i="7"/>
  <c r="J33" i="7"/>
  <c r="I35" i="7"/>
  <c r="L28" i="7"/>
  <c r="J42" i="7"/>
  <c r="L30" i="7"/>
  <c r="L50" i="7"/>
  <c r="L40" i="7"/>
  <c r="K40" i="7"/>
  <c r="I40" i="7"/>
  <c r="I52" i="7"/>
  <c r="J56" i="7"/>
  <c r="L41" i="7"/>
  <c r="K36" i="7"/>
  <c r="K48" i="7"/>
  <c r="I36" i="7"/>
  <c r="K41" i="7"/>
  <c r="I41" i="7"/>
  <c r="L36" i="7"/>
  <c r="L48" i="7"/>
  <c r="J36" i="7"/>
  <c r="J48" i="7"/>
  <c r="I30" i="7"/>
  <c r="I50" i="7"/>
  <c r="J41" i="7"/>
  <c r="I48" i="7"/>
  <c r="L33" i="7"/>
  <c r="J38" i="7"/>
  <c r="I33" i="7"/>
  <c r="J37" i="7"/>
  <c r="I56" i="7"/>
  <c r="L34" i="7"/>
  <c r="K49" i="7"/>
  <c r="J39" i="7"/>
  <c r="L56" i="7"/>
  <c r="I34" i="7"/>
  <c r="J34" i="7"/>
  <c r="K33" i="7"/>
  <c r="J51" i="7"/>
  <c r="L52" i="7"/>
  <c r="L29" i="7"/>
  <c r="L43" i="7"/>
  <c r="K29" i="7"/>
  <c r="I29" i="7"/>
  <c r="K43" i="7"/>
  <c r="I43" i="7"/>
  <c r="J44" i="7"/>
  <c r="J55" i="7"/>
  <c r="J7" i="7"/>
  <c r="J3" i="7"/>
  <c r="K19" i="7"/>
  <c r="I19" i="7"/>
  <c r="K4" i="7"/>
  <c r="K20" i="7"/>
  <c r="I4" i="7"/>
  <c r="I20" i="7"/>
  <c r="L5" i="7"/>
  <c r="I5" i="7"/>
  <c r="L14" i="7"/>
  <c r="K14" i="7"/>
  <c r="J5" i="7"/>
  <c r="J13" i="7"/>
  <c r="I14" i="7"/>
  <c r="L15" i="7"/>
  <c r="L19" i="7"/>
  <c r="K15" i="7"/>
  <c r="J14" i="7"/>
  <c r="I15" i="7"/>
  <c r="L4" i="7"/>
  <c r="L20" i="7"/>
  <c r="K5" i="7"/>
  <c r="J20" i="7"/>
  <c r="AH23" i="10"/>
  <c r="AH15" i="10"/>
  <c r="AA40" i="10"/>
  <c r="AH40" i="10"/>
  <c r="AA60" i="10"/>
  <c r="AH47" i="10"/>
  <c r="AH5" i="10"/>
  <c r="BA2" i="7" s="1"/>
  <c r="AA58" i="10"/>
  <c r="AA23" i="10"/>
  <c r="AH49" i="10"/>
  <c r="AH9" i="10"/>
  <c r="AA47" i="10"/>
  <c r="AA39" i="10"/>
  <c r="AA31" i="10"/>
  <c r="AZ24" i="7" s="1"/>
  <c r="AA15" i="10"/>
  <c r="AA7" i="10"/>
  <c r="AZ4" i="7" s="1"/>
  <c r="AH60" i="10"/>
  <c r="AH41" i="10"/>
  <c r="AH17" i="10"/>
  <c r="AH24" i="10"/>
  <c r="AH16" i="10"/>
  <c r="AA59" i="10"/>
  <c r="AH59" i="10"/>
  <c r="AA50" i="10"/>
  <c r="AA26" i="10"/>
  <c r="AH57" i="10"/>
  <c r="AH46" i="10"/>
  <c r="AH38" i="10"/>
  <c r="BA30" i="7" s="1"/>
  <c r="AH22" i="10"/>
  <c r="AA44" i="10"/>
  <c r="AA36" i="10"/>
  <c r="AA28" i="10"/>
  <c r="AA20" i="10"/>
  <c r="AA12" i="10"/>
  <c r="AH55" i="10"/>
  <c r="AH28" i="10"/>
  <c r="AA57" i="10"/>
  <c r="AA46" i="10"/>
  <c r="AA30" i="10"/>
  <c r="AH50" i="10"/>
  <c r="AH26" i="10"/>
  <c r="AH18" i="10"/>
  <c r="AH10" i="10"/>
  <c r="BA6" i="7" s="1"/>
  <c r="AA43" i="10"/>
  <c r="AA35" i="10"/>
  <c r="AA27" i="10"/>
  <c r="AZ20" i="7" s="1"/>
  <c r="AA19" i="10"/>
  <c r="AA11" i="10"/>
  <c r="AH56" i="10"/>
  <c r="BA74" i="7" s="1"/>
  <c r="AH45" i="10"/>
  <c r="AH37" i="10"/>
  <c r="AH29" i="10"/>
  <c r="AH21" i="10"/>
  <c r="BA16" i="7" s="1"/>
  <c r="AH13" i="10"/>
  <c r="AA48" i="10"/>
  <c r="AA32" i="10"/>
  <c r="AA24" i="10"/>
  <c r="AZ18" i="7" s="1"/>
  <c r="AA16" i="10"/>
  <c r="AH48" i="10"/>
  <c r="AA45" i="10"/>
  <c r="AA21" i="10"/>
  <c r="AH27" i="10"/>
  <c r="BA20" i="7" s="1"/>
  <c r="AH19" i="10"/>
  <c r="H4" i="9"/>
  <c r="E4" i="9"/>
  <c r="BB2" i="7" s="1"/>
  <c r="AA10" i="10"/>
  <c r="AA55" i="10"/>
  <c r="AZ43" i="7" s="1"/>
  <c r="BO2" i="7"/>
  <c r="I4" i="9"/>
  <c r="AA49" i="10"/>
  <c r="AA41" i="10"/>
  <c r="AA33" i="10"/>
  <c r="AA22" i="10"/>
  <c r="BL2" i="7"/>
  <c r="F4" i="9"/>
  <c r="AA62" i="10"/>
  <c r="AA54" i="10"/>
  <c r="AZ42" i="7" s="1"/>
  <c r="AA8" i="10"/>
  <c r="G4" i="9"/>
  <c r="AA56" i="10"/>
  <c r="AA13" i="10"/>
  <c r="BN2" i="7"/>
  <c r="AX5" i="10"/>
  <c r="C4" i="9" s="1"/>
  <c r="BJ2" i="7"/>
  <c r="BK2" i="7"/>
  <c r="AQ5" i="10"/>
  <c r="BM2" i="7"/>
  <c r="AX76" i="7"/>
  <c r="AW76" i="7"/>
  <c r="AV76" i="7"/>
  <c r="AH33" i="10"/>
  <c r="AA17" i="10"/>
  <c r="AA9" i="10"/>
  <c r="AH58" i="10"/>
  <c r="AH39" i="10"/>
  <c r="AH31" i="10"/>
  <c r="AH7" i="10"/>
  <c r="BA4" i="7" s="1"/>
  <c r="AA38" i="10"/>
  <c r="AZ30" i="7" s="1"/>
  <c r="AH61" i="10"/>
  <c r="AH42" i="10"/>
  <c r="AH34" i="10"/>
  <c r="BI2" i="7"/>
  <c r="AA37" i="10"/>
  <c r="AZ29" i="7" s="1"/>
  <c r="AA61" i="10"/>
  <c r="AA42" i="10"/>
  <c r="AA34" i="10"/>
  <c r="AA18" i="10"/>
  <c r="AH30" i="10"/>
  <c r="BA23" i="7" s="1"/>
  <c r="AH14" i="10"/>
  <c r="AH6" i="10"/>
  <c r="BA3" i="7" s="1"/>
  <c r="AA29" i="10"/>
  <c r="AZ22" i="7" s="1"/>
  <c r="AH62" i="10"/>
  <c r="AH54" i="10"/>
  <c r="AH43" i="10"/>
  <c r="BA33" i="7" s="1"/>
  <c r="AH35" i="10"/>
  <c r="AH11" i="10"/>
  <c r="BA7" i="7" s="1"/>
  <c r="AH44" i="10"/>
  <c r="AH36" i="10"/>
  <c r="BA28" i="7" s="1"/>
  <c r="AH20" i="10"/>
  <c r="BA15" i="7" s="1"/>
  <c r="AH12" i="10"/>
  <c r="AA5" i="10"/>
  <c r="AZ2" i="7" s="1"/>
  <c r="AA14" i="10"/>
  <c r="AZ9" i="7" s="1"/>
  <c r="AA6" i="10"/>
  <c r="AZ3" i="7" s="1"/>
  <c r="AH32" i="10"/>
  <c r="BA25" i="7" s="1"/>
  <c r="AH8" i="10"/>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9" i="7"/>
  <c r="C60" i="7"/>
  <c r="BA34" i="7" l="1"/>
  <c r="AZ35" i="7"/>
  <c r="AZ26" i="7"/>
  <c r="BA9" i="7"/>
  <c r="AZ45" i="7"/>
  <c r="BA68" i="7"/>
  <c r="AZ11" i="7"/>
  <c r="BA46" i="7"/>
  <c r="BA35" i="7"/>
  <c r="BA13" i="7"/>
  <c r="AZ8" i="7"/>
  <c r="BA27" i="7"/>
  <c r="BA49" i="7"/>
  <c r="BA12" i="7"/>
  <c r="AZ6" i="7"/>
  <c r="AZ14" i="7"/>
  <c r="BA47" i="7"/>
  <c r="AZ36" i="7"/>
  <c r="AZ47" i="7"/>
  <c r="AZ12" i="7"/>
  <c r="AZ13" i="7"/>
  <c r="BA38" i="7"/>
  <c r="BA73" i="7"/>
  <c r="BA43" i="7"/>
  <c r="BA5" i="7"/>
  <c r="BA71" i="7"/>
  <c r="BA10" i="7"/>
  <c r="BA72" i="7"/>
  <c r="BA42" i="7"/>
  <c r="BA48" i="7"/>
  <c r="BA45" i="7"/>
  <c r="BA8" i="7"/>
  <c r="BA75" i="7"/>
  <c r="AZ49" i="7"/>
  <c r="AZ7" i="7"/>
  <c r="BA44" i="7"/>
  <c r="BA39" i="7"/>
  <c r="AZ44" i="7"/>
  <c r="AZ39" i="7"/>
  <c r="AZ46" i="7"/>
  <c r="AZ38" i="7"/>
  <c r="AZ10" i="7"/>
  <c r="BA67" i="7"/>
  <c r="BA66" i="7"/>
  <c r="AZ5" i="7"/>
  <c r="BA11" i="7"/>
  <c r="AZ48" i="7"/>
  <c r="W57" i="7"/>
  <c r="X57" i="7" s="1"/>
  <c r="AC57" i="7"/>
  <c r="AD57" i="7" s="1"/>
  <c r="Q57" i="7"/>
  <c r="R57" i="7" s="1"/>
  <c r="AI57" i="7"/>
  <c r="AJ57" i="7" s="1"/>
  <c r="AO57" i="7"/>
  <c r="Q58" i="7"/>
  <c r="R58" i="7" s="1"/>
  <c r="W58" i="7"/>
  <c r="X58" i="7" s="1"/>
  <c r="AC58" i="7"/>
  <c r="AD58" i="7" s="1"/>
  <c r="AO58" i="7"/>
  <c r="AI58" i="7"/>
  <c r="AJ58" i="7" s="1"/>
  <c r="AZ34" i="7"/>
  <c r="BA18" i="7"/>
  <c r="BA31" i="7"/>
  <c r="BA69" i="7"/>
  <c r="BA14" i="7"/>
  <c r="BA29" i="7"/>
  <c r="AZ23" i="7"/>
  <c r="AZ28" i="7"/>
  <c r="BA36" i="7"/>
  <c r="AZ32" i="7"/>
  <c r="BA37" i="7"/>
  <c r="BA26" i="7"/>
  <c r="AZ16" i="7"/>
  <c r="AZ27" i="7"/>
  <c r="BA19" i="7"/>
  <c r="AZ15" i="7"/>
  <c r="AZ19" i="7"/>
  <c r="AZ31" i="7"/>
  <c r="AZ17" i="7"/>
  <c r="BA17" i="7"/>
  <c r="BA70" i="7"/>
  <c r="BA24" i="7"/>
  <c r="AZ25" i="7"/>
  <c r="BA22" i="7"/>
  <c r="AZ33" i="7"/>
  <c r="BA21" i="7"/>
  <c r="AZ21" i="7"/>
  <c r="AZ37" i="7"/>
  <c r="BA32" i="7"/>
  <c r="Q14" i="7"/>
  <c r="R14" i="7" s="1"/>
  <c r="AC14" i="7"/>
  <c r="AD14" i="7" s="1"/>
  <c r="W14" i="7"/>
  <c r="X14" i="7" s="1"/>
  <c r="AO14" i="7"/>
  <c r="AP14" i="7" s="1"/>
  <c r="AI14" i="7"/>
  <c r="AJ14" i="7" s="1"/>
  <c r="AI4" i="7"/>
  <c r="AJ4" i="7" s="1"/>
  <c r="W4" i="7"/>
  <c r="X4" i="7" s="1"/>
  <c r="AC4" i="7"/>
  <c r="AD4" i="7" s="1"/>
  <c r="Q4" i="7"/>
  <c r="R4" i="7" s="1"/>
  <c r="AO4" i="7"/>
  <c r="AP4" i="7" s="1"/>
  <c r="W56" i="7"/>
  <c r="X56" i="7" s="1"/>
  <c r="Q56" i="7"/>
  <c r="R56" i="7" s="1"/>
  <c r="AO56" i="7"/>
  <c r="AP56" i="7" s="1"/>
  <c r="AI56" i="7"/>
  <c r="AJ56" i="7" s="1"/>
  <c r="AC56" i="7"/>
  <c r="AD56" i="7" s="1"/>
  <c r="AI30" i="7"/>
  <c r="AJ30" i="7" s="1"/>
  <c r="AO30" i="7"/>
  <c r="AC30" i="7"/>
  <c r="AD30" i="7" s="1"/>
  <c r="Q30" i="7"/>
  <c r="R30" i="7" s="1"/>
  <c r="W30" i="7"/>
  <c r="X30" i="7" s="1"/>
  <c r="W52" i="7"/>
  <c r="X52" i="7" s="1"/>
  <c r="AO52" i="7"/>
  <c r="AP52" i="7" s="1"/>
  <c r="AC52" i="7"/>
  <c r="AD52" i="7" s="1"/>
  <c r="Q52" i="7"/>
  <c r="R52" i="7" s="1"/>
  <c r="AI52" i="7"/>
  <c r="AJ52" i="7" s="1"/>
  <c r="Q35" i="7"/>
  <c r="R35" i="7" s="1"/>
  <c r="AI35" i="7"/>
  <c r="AJ35" i="7" s="1"/>
  <c r="AO35" i="7"/>
  <c r="AC35" i="7"/>
  <c r="AD35" i="7" s="1"/>
  <c r="W35" i="7"/>
  <c r="X35" i="7" s="1"/>
  <c r="AO42" i="7"/>
  <c r="AP42" i="7" s="1"/>
  <c r="AC42" i="7"/>
  <c r="AD42" i="7" s="1"/>
  <c r="Q42" i="7"/>
  <c r="R42" i="7" s="1"/>
  <c r="AI42" i="7"/>
  <c r="AJ42" i="7" s="1"/>
  <c r="W42" i="7"/>
  <c r="X42" i="7" s="1"/>
  <c r="AO60" i="7"/>
  <c r="AI60" i="7"/>
  <c r="AJ60" i="7" s="1"/>
  <c r="W60" i="7"/>
  <c r="X60" i="7" s="1"/>
  <c r="Q60" i="7"/>
  <c r="R60" i="7" s="1"/>
  <c r="AC60" i="7"/>
  <c r="AD60" i="7" s="1"/>
  <c r="AI38" i="7"/>
  <c r="AJ38" i="7" s="1"/>
  <c r="AO38" i="7"/>
  <c r="AP38" i="7" s="1"/>
  <c r="Q38" i="7"/>
  <c r="R38" i="7" s="1"/>
  <c r="AC38" i="7"/>
  <c r="AD38" i="7" s="1"/>
  <c r="W38" i="7"/>
  <c r="X38" i="7" s="1"/>
  <c r="AO31" i="7"/>
  <c r="AP31" i="7" s="1"/>
  <c r="AC31" i="7"/>
  <c r="AD31" i="7" s="1"/>
  <c r="Q31" i="7"/>
  <c r="R31" i="7" s="1"/>
  <c r="AI31" i="7"/>
  <c r="AJ31" i="7" s="1"/>
  <c r="W31" i="7"/>
  <c r="X31" i="7" s="1"/>
  <c r="W54" i="7"/>
  <c r="X54" i="7" s="1"/>
  <c r="Q54" i="7"/>
  <c r="R54" i="7" s="1"/>
  <c r="AO54" i="7"/>
  <c r="AP54" i="7" s="1"/>
  <c r="AI54" i="7"/>
  <c r="AJ54" i="7" s="1"/>
  <c r="AC54" i="7"/>
  <c r="AD54" i="7" s="1"/>
  <c r="AI11" i="7"/>
  <c r="Q11" i="7"/>
  <c r="R11" i="7" s="1"/>
  <c r="AO11" i="7"/>
  <c r="AP11" i="7" s="1"/>
  <c r="AC11" i="7"/>
  <c r="AD11" i="7" s="1"/>
  <c r="W11" i="7"/>
  <c r="X11" i="7" s="1"/>
  <c r="AI5" i="7"/>
  <c r="AJ5" i="7" s="1"/>
  <c r="AC5" i="7"/>
  <c r="Q5" i="7"/>
  <c r="R5" i="7" s="1"/>
  <c r="AO5" i="7"/>
  <c r="AP5" i="7" s="1"/>
  <c r="W5" i="7"/>
  <c r="X5" i="7" s="1"/>
  <c r="AI43" i="7"/>
  <c r="AJ43" i="7" s="1"/>
  <c r="Q43" i="7"/>
  <c r="R43" i="7" s="1"/>
  <c r="W43" i="7"/>
  <c r="X43" i="7" s="1"/>
  <c r="AO43" i="7"/>
  <c r="AP43" i="7" s="1"/>
  <c r="AC43" i="7"/>
  <c r="AD43" i="7" s="1"/>
  <c r="W48" i="7"/>
  <c r="X48" i="7" s="1"/>
  <c r="AC48" i="7"/>
  <c r="AD48" i="7" s="1"/>
  <c r="AI48" i="7"/>
  <c r="AJ48" i="7" s="1"/>
  <c r="AO48" i="7"/>
  <c r="AP48" i="7" s="1"/>
  <c r="Q48" i="7"/>
  <c r="R48" i="7" s="1"/>
  <c r="AI41" i="7"/>
  <c r="AJ41" i="7" s="1"/>
  <c r="W41" i="7"/>
  <c r="X41" i="7" s="1"/>
  <c r="AO41" i="7"/>
  <c r="AP41" i="7" s="1"/>
  <c r="Q41" i="7"/>
  <c r="R41" i="7" s="1"/>
  <c r="AC41" i="7"/>
  <c r="AD41" i="7" s="1"/>
  <c r="AI40" i="7"/>
  <c r="AJ40" i="7" s="1"/>
  <c r="AO40" i="7"/>
  <c r="AP40" i="7" s="1"/>
  <c r="Q40" i="7"/>
  <c r="R40" i="7" s="1"/>
  <c r="AC40" i="7"/>
  <c r="AD40" i="7" s="1"/>
  <c r="W40" i="7"/>
  <c r="X40" i="7" s="1"/>
  <c r="AI49" i="7"/>
  <c r="AJ49" i="7" s="1"/>
  <c r="Q49" i="7"/>
  <c r="R49" i="7" s="1"/>
  <c r="W49" i="7"/>
  <c r="X49" i="7" s="1"/>
  <c r="AO49" i="7"/>
  <c r="AP49" i="7" s="1"/>
  <c r="AC49" i="7"/>
  <c r="AD49" i="7" s="1"/>
  <c r="AI18" i="7"/>
  <c r="AJ18" i="7" s="1"/>
  <c r="AC18" i="7"/>
  <c r="AD18" i="7" s="1"/>
  <c r="AO18" i="7"/>
  <c r="AP18" i="7" s="1"/>
  <c r="Q18" i="7"/>
  <c r="R18" i="7" s="1"/>
  <c r="W18" i="7"/>
  <c r="X18" i="7" s="1"/>
  <c r="W12" i="7"/>
  <c r="X12" i="7" s="1"/>
  <c r="AC12" i="7"/>
  <c r="AD12" i="7" s="1"/>
  <c r="Q12" i="7"/>
  <c r="R12" i="7" s="1"/>
  <c r="AO12" i="7"/>
  <c r="AP12" i="7" s="1"/>
  <c r="AI12" i="7"/>
  <c r="Q46" i="7"/>
  <c r="R46" i="7" s="1"/>
  <c r="AC46" i="7"/>
  <c r="AD46" i="7" s="1"/>
  <c r="AI46" i="7"/>
  <c r="AJ46" i="7" s="1"/>
  <c r="AO46" i="7"/>
  <c r="AP46" i="7" s="1"/>
  <c r="W46" i="7"/>
  <c r="X46" i="7" s="1"/>
  <c r="Q17" i="7"/>
  <c r="R17" i="7" s="1"/>
  <c r="AC17" i="7"/>
  <c r="AD17" i="7" s="1"/>
  <c r="W17" i="7"/>
  <c r="X17" i="7" s="1"/>
  <c r="AO17" i="7"/>
  <c r="AP17" i="7" s="1"/>
  <c r="AI17" i="7"/>
  <c r="AO55" i="7"/>
  <c r="AI55" i="7"/>
  <c r="AJ55" i="7" s="1"/>
  <c r="AC55" i="7"/>
  <c r="AD55" i="7" s="1"/>
  <c r="W55" i="7"/>
  <c r="X55" i="7" s="1"/>
  <c r="Q55" i="7"/>
  <c r="R55" i="7" s="1"/>
  <c r="Q44" i="7"/>
  <c r="R44" i="7" s="1"/>
  <c r="AC44" i="7"/>
  <c r="AD44" i="7" s="1"/>
  <c r="AI44" i="7"/>
  <c r="AJ44" i="7" s="1"/>
  <c r="AO44" i="7"/>
  <c r="AP44" i="7" s="1"/>
  <c r="W44" i="7"/>
  <c r="X44" i="7" s="1"/>
  <c r="Q22" i="7"/>
  <c r="R22" i="7" s="1"/>
  <c r="AC22" i="7"/>
  <c r="AD22" i="7" s="1"/>
  <c r="W22" i="7"/>
  <c r="X22" i="7" s="1"/>
  <c r="AO22" i="7"/>
  <c r="AP22" i="7" s="1"/>
  <c r="AI22" i="7"/>
  <c r="W33" i="7"/>
  <c r="X33" i="7" s="1"/>
  <c r="Q33" i="7"/>
  <c r="R33" i="7" s="1"/>
  <c r="AO33" i="7"/>
  <c r="AP33" i="7" s="1"/>
  <c r="AC33" i="7"/>
  <c r="AD33" i="7" s="1"/>
  <c r="AI33" i="7"/>
  <c r="AJ33" i="7" s="1"/>
  <c r="AI39" i="7"/>
  <c r="AJ39" i="7" s="1"/>
  <c r="AC39" i="7"/>
  <c r="AD39" i="7" s="1"/>
  <c r="Q39" i="7"/>
  <c r="R39" i="7" s="1"/>
  <c r="W39" i="7"/>
  <c r="X39" i="7" s="1"/>
  <c r="AO39" i="7"/>
  <c r="AP39" i="7" s="1"/>
  <c r="AC21" i="7"/>
  <c r="AD21" i="7" s="1"/>
  <c r="Q21" i="7"/>
  <c r="R21" i="7" s="1"/>
  <c r="AO21" i="7"/>
  <c r="AP21" i="7" s="1"/>
  <c r="W21" i="7"/>
  <c r="X21" i="7" s="1"/>
  <c r="BC64" i="7" s="1"/>
  <c r="AI21" i="7"/>
  <c r="W16" i="7"/>
  <c r="X16" i="7" s="1"/>
  <c r="AO16" i="7"/>
  <c r="AP16" i="7" s="1"/>
  <c r="Q16" i="7"/>
  <c r="R16" i="7" s="1"/>
  <c r="AI16" i="7"/>
  <c r="AC16" i="7"/>
  <c r="AD16" i="7" s="1"/>
  <c r="AC37" i="7"/>
  <c r="AD37" i="7" s="1"/>
  <c r="AI37" i="7"/>
  <c r="AJ37" i="7" s="1"/>
  <c r="W37" i="7"/>
  <c r="X37" i="7" s="1"/>
  <c r="AO37" i="7"/>
  <c r="AP37" i="7" s="1"/>
  <c r="Q37" i="7"/>
  <c r="R37" i="7" s="1"/>
  <c r="AC59" i="7"/>
  <c r="AD59" i="7" s="1"/>
  <c r="AO59" i="7"/>
  <c r="AP59" i="7" s="1"/>
  <c r="Q59" i="7"/>
  <c r="R59" i="7" s="1"/>
  <c r="AI59" i="7"/>
  <c r="AJ59" i="7" s="1"/>
  <c r="W59" i="7"/>
  <c r="X59" i="7" s="1"/>
  <c r="AI32" i="7"/>
  <c r="AJ32" i="7" s="1"/>
  <c r="W32" i="7"/>
  <c r="X32" i="7" s="1"/>
  <c r="Q32" i="7"/>
  <c r="R32" i="7" s="1"/>
  <c r="AO32" i="7"/>
  <c r="AP32" i="7" s="1"/>
  <c r="AC32" i="7"/>
  <c r="AD32" i="7" s="1"/>
  <c r="AC53" i="7"/>
  <c r="AD53" i="7" s="1"/>
  <c r="AI53" i="7"/>
  <c r="AJ53" i="7" s="1"/>
  <c r="W53" i="7"/>
  <c r="X53" i="7" s="1"/>
  <c r="AO53" i="7"/>
  <c r="AP53" i="7" s="1"/>
  <c r="Q53" i="7"/>
  <c r="R53" i="7" s="1"/>
  <c r="AI9" i="7"/>
  <c r="AJ9" i="7" s="1"/>
  <c r="Q9" i="7"/>
  <c r="R9" i="7" s="1"/>
  <c r="AC9" i="7"/>
  <c r="AD9" i="7" s="1"/>
  <c r="W9" i="7"/>
  <c r="X9" i="7" s="1"/>
  <c r="AO9" i="7"/>
  <c r="AP9" i="7" s="1"/>
  <c r="Q51" i="7"/>
  <c r="R51" i="7" s="1"/>
  <c r="AI51" i="7"/>
  <c r="AJ51" i="7" s="1"/>
  <c r="W51" i="7"/>
  <c r="X51" i="7" s="1"/>
  <c r="AO51" i="7"/>
  <c r="AP51" i="7" s="1"/>
  <c r="AC51" i="7"/>
  <c r="AD51" i="7" s="1"/>
  <c r="AI15" i="7"/>
  <c r="AJ15" i="7" s="1"/>
  <c r="AC15" i="7"/>
  <c r="AD15" i="7" s="1"/>
  <c r="Q15" i="7"/>
  <c r="R15" i="7" s="1"/>
  <c r="W15" i="7"/>
  <c r="X15" i="7" s="1"/>
  <c r="AO15" i="7"/>
  <c r="AP15" i="7" s="1"/>
  <c r="Q20" i="7"/>
  <c r="R20" i="7" s="1"/>
  <c r="AO20" i="7"/>
  <c r="AP20" i="7" s="1"/>
  <c r="AI20" i="7"/>
  <c r="AJ20" i="7" s="1"/>
  <c r="W20" i="7"/>
  <c r="X20" i="7" s="1"/>
  <c r="AC20" i="7"/>
  <c r="AD20" i="7" s="1"/>
  <c r="AO19" i="7"/>
  <c r="AP19" i="7" s="1"/>
  <c r="AC19" i="7"/>
  <c r="AD19" i="7" s="1"/>
  <c r="W19" i="7"/>
  <c r="X19" i="7" s="1"/>
  <c r="AI19" i="7"/>
  <c r="AJ19" i="7" s="1"/>
  <c r="Q19" i="7"/>
  <c r="R19" i="7" s="1"/>
  <c r="AI29" i="7"/>
  <c r="AJ29" i="7" s="1"/>
  <c r="W29" i="7"/>
  <c r="X29" i="7" s="1"/>
  <c r="AO29" i="7"/>
  <c r="AP29" i="7" s="1"/>
  <c r="Q29" i="7"/>
  <c r="R29" i="7" s="1"/>
  <c r="AC29" i="7"/>
  <c r="AD29" i="7" s="1"/>
  <c r="AC34" i="7"/>
  <c r="AD34" i="7" s="1"/>
  <c r="Q34" i="7"/>
  <c r="R34" i="7" s="1"/>
  <c r="W34" i="7"/>
  <c r="X34" i="7" s="1"/>
  <c r="AO34" i="7"/>
  <c r="AP34" i="7" s="1"/>
  <c r="AI34" i="7"/>
  <c r="AJ34" i="7" s="1"/>
  <c r="W50" i="7"/>
  <c r="X50" i="7" s="1"/>
  <c r="AO50" i="7"/>
  <c r="AC50" i="7"/>
  <c r="AD50" i="7" s="1"/>
  <c r="Q50" i="7"/>
  <c r="R50" i="7" s="1"/>
  <c r="AI50" i="7"/>
  <c r="AJ50" i="7" s="1"/>
  <c r="AC36" i="7"/>
  <c r="AD36" i="7" s="1"/>
  <c r="W36" i="7"/>
  <c r="X36" i="7" s="1"/>
  <c r="AO36" i="7"/>
  <c r="AP36" i="7" s="1"/>
  <c r="Q36" i="7"/>
  <c r="R36" i="7" s="1"/>
  <c r="AI36" i="7"/>
  <c r="AJ36" i="7" s="1"/>
  <c r="AI28" i="7"/>
  <c r="AJ28" i="7" s="1"/>
  <c r="Q28" i="7"/>
  <c r="R28" i="7" s="1"/>
  <c r="W28" i="7"/>
  <c r="X28" i="7" s="1"/>
  <c r="AO28" i="7"/>
  <c r="AC28" i="7"/>
  <c r="AD28" i="7" s="1"/>
  <c r="AC13" i="7"/>
  <c r="AD13" i="7" s="1"/>
  <c r="Q13" i="7"/>
  <c r="R13" i="7" s="1"/>
  <c r="AO13" i="7"/>
  <c r="AP13" i="7" s="1"/>
  <c r="W13" i="7"/>
  <c r="X13" i="7" s="1"/>
  <c r="AI13" i="7"/>
  <c r="AJ13" i="7" s="1"/>
  <c r="AO6" i="7"/>
  <c r="AP6" i="7" s="1"/>
  <c r="AI6" i="7"/>
  <c r="Q6" i="7"/>
  <c r="R6" i="7" s="1"/>
  <c r="AC6" i="7"/>
  <c r="AD6" i="7" s="1"/>
  <c r="W6" i="7"/>
  <c r="X6" i="7" s="1"/>
  <c r="AO8" i="7"/>
  <c r="AP8" i="7" s="1"/>
  <c r="W8" i="7"/>
  <c r="X8" i="7" s="1"/>
  <c r="Q8" i="7"/>
  <c r="R8" i="7" s="1"/>
  <c r="AI8" i="7"/>
  <c r="AC8" i="7"/>
  <c r="AD8" i="7" s="1"/>
  <c r="W7" i="7"/>
  <c r="X7" i="7" s="1"/>
  <c r="AO7" i="7"/>
  <c r="AI7" i="7"/>
  <c r="AJ7" i="7" s="1"/>
  <c r="AC7" i="7"/>
  <c r="AD7" i="7" s="1"/>
  <c r="Q7" i="7"/>
  <c r="R7" i="7" s="1"/>
  <c r="Q3" i="7"/>
  <c r="AO3" i="7"/>
  <c r="AI3" i="7"/>
  <c r="W3" i="7"/>
  <c r="AC3" i="7"/>
  <c r="AI45" i="7"/>
  <c r="AJ45" i="7" s="1"/>
  <c r="AC45" i="7"/>
  <c r="AD45" i="7" s="1"/>
  <c r="W45" i="7"/>
  <c r="X45" i="7" s="1"/>
  <c r="AO45" i="7"/>
  <c r="AP45" i="7" s="1"/>
  <c r="Q45" i="7"/>
  <c r="R45" i="7" s="1"/>
  <c r="W10" i="7"/>
  <c r="X10" i="7" s="1"/>
  <c r="AI10" i="7"/>
  <c r="AJ10" i="7" s="1"/>
  <c r="AC10" i="7"/>
  <c r="AD10" i="7" s="1"/>
  <c r="AO10" i="7"/>
  <c r="AP10" i="7" s="1"/>
  <c r="Q10" i="7"/>
  <c r="R10" i="7" s="1"/>
  <c r="AO47" i="7"/>
  <c r="AP47" i="7" s="1"/>
  <c r="W47" i="7"/>
  <c r="X47" i="7" s="1"/>
  <c r="AC47" i="7"/>
  <c r="AD47" i="7" s="1"/>
  <c r="Q47" i="7"/>
  <c r="R47" i="7" s="1"/>
  <c r="AI47" i="7"/>
  <c r="AJ47" i="7" s="1"/>
  <c r="BH2" i="7"/>
  <c r="BE57" i="7" l="1"/>
  <c r="BC57" i="7"/>
  <c r="BC54" i="7"/>
  <c r="BL54" i="7" s="1"/>
  <c r="BC61" i="7"/>
  <c r="BE61" i="7"/>
  <c r="BN61" i="7" s="1"/>
  <c r="BE51" i="7"/>
  <c r="AQ58" i="7"/>
  <c r="AP58" i="7"/>
  <c r="AQ57" i="7"/>
  <c r="AP57" i="7"/>
  <c r="BI71" i="7" s="1"/>
  <c r="BI61" i="7"/>
  <c r="BC63" i="7"/>
  <c r="BC62" i="7"/>
  <c r="BI53" i="7"/>
  <c r="BI57" i="7"/>
  <c r="BC60" i="7"/>
  <c r="BI60" i="7"/>
  <c r="BI65" i="7"/>
  <c r="BC53" i="7"/>
  <c r="BL53" i="7" s="1"/>
  <c r="BE62" i="7"/>
  <c r="BC56" i="7"/>
  <c r="BL56" i="7" s="1"/>
  <c r="BC58" i="7"/>
  <c r="BI55" i="7"/>
  <c r="BE63" i="7"/>
  <c r="BI52" i="7"/>
  <c r="BI58" i="7"/>
  <c r="BI59" i="7"/>
  <c r="BC55" i="7"/>
  <c r="BC65" i="7"/>
  <c r="BL65" i="7" s="1"/>
  <c r="BC51" i="7"/>
  <c r="BI63" i="7"/>
  <c r="BE54" i="7"/>
  <c r="BN54" i="7" s="1"/>
  <c r="BI56" i="7"/>
  <c r="BC59" i="7"/>
  <c r="BI64" i="7"/>
  <c r="BC52" i="7"/>
  <c r="BL52" i="7" s="1"/>
  <c r="BE52" i="7"/>
  <c r="BI51" i="7"/>
  <c r="AQ7" i="7"/>
  <c r="AP7" i="7"/>
  <c r="BJ54" i="7" s="1"/>
  <c r="BB59" i="7"/>
  <c r="BB58" i="7"/>
  <c r="BD54" i="7"/>
  <c r="BM54" i="7" s="1"/>
  <c r="BB53" i="7"/>
  <c r="BB63" i="7"/>
  <c r="BB64" i="7"/>
  <c r="BB55" i="7"/>
  <c r="BB60" i="7"/>
  <c r="BB52" i="7"/>
  <c r="BB61" i="7"/>
  <c r="BF60" i="7"/>
  <c r="BO60" i="7" s="1"/>
  <c r="BF65" i="7"/>
  <c r="BO65" i="7" s="1"/>
  <c r="BF64" i="7"/>
  <c r="BO64" i="7" s="1"/>
  <c r="BF52" i="7"/>
  <c r="BO52" i="7" s="1"/>
  <c r="BF56" i="7"/>
  <c r="BO56" i="7" s="1"/>
  <c r="BI73" i="7"/>
  <c r="BF55" i="7"/>
  <c r="BO55" i="7" s="1"/>
  <c r="BI68" i="7"/>
  <c r="BI70" i="7"/>
  <c r="BF61" i="7"/>
  <c r="BO61" i="7" s="1"/>
  <c r="BF57" i="7"/>
  <c r="BO57" i="7" s="1"/>
  <c r="BF59" i="7"/>
  <c r="BO59" i="7" s="1"/>
  <c r="BF53" i="7"/>
  <c r="BO53" i="7" s="1"/>
  <c r="BF58" i="7"/>
  <c r="BO58" i="7" s="1"/>
  <c r="BF51" i="7"/>
  <c r="BO51" i="7" s="1"/>
  <c r="BF63" i="7"/>
  <c r="BO63" i="7" s="1"/>
  <c r="BB57" i="7"/>
  <c r="BB56" i="7"/>
  <c r="BB62" i="7"/>
  <c r="BB65" i="7"/>
  <c r="BB51" i="7"/>
  <c r="BB54" i="7"/>
  <c r="BK54" i="7" s="1"/>
  <c r="BD61" i="7"/>
  <c r="BJ61" i="7"/>
  <c r="BD53" i="7"/>
  <c r="BD56" i="7"/>
  <c r="BD60" i="7"/>
  <c r="BD64" i="7"/>
  <c r="BD65" i="7"/>
  <c r="BJ63" i="7"/>
  <c r="BD63" i="7"/>
  <c r="BJ51" i="7"/>
  <c r="BD51" i="7"/>
  <c r="BD59" i="7"/>
  <c r="BD57" i="7"/>
  <c r="BJ57" i="7"/>
  <c r="BD58" i="7"/>
  <c r="BD62" i="7"/>
  <c r="BJ62" i="7"/>
  <c r="BD55" i="7"/>
  <c r="AQ18" i="7"/>
  <c r="BA61" i="7" s="1"/>
  <c r="BN57" i="7"/>
  <c r="AQ6" i="7"/>
  <c r="AJ6" i="7"/>
  <c r="AQ11" i="7"/>
  <c r="AJ11" i="7"/>
  <c r="BE58" i="7" s="1"/>
  <c r="AQ21" i="7"/>
  <c r="BA64" i="7" s="1"/>
  <c r="AJ21" i="7"/>
  <c r="BE64" i="7" s="1"/>
  <c r="AQ8" i="7"/>
  <c r="AJ8" i="7"/>
  <c r="AQ28" i="7"/>
  <c r="AZ50" i="7" s="1"/>
  <c r="AP28" i="7"/>
  <c r="BI50" i="7" s="1"/>
  <c r="AQ5" i="7"/>
  <c r="BA52" i="7" s="1"/>
  <c r="AD5" i="7"/>
  <c r="AQ30" i="7"/>
  <c r="AP30" i="7"/>
  <c r="BI66" i="7" s="1"/>
  <c r="AQ12" i="7"/>
  <c r="AJ12" i="7"/>
  <c r="BE56" i="7" s="1"/>
  <c r="AQ17" i="7"/>
  <c r="AJ17" i="7"/>
  <c r="AQ22" i="7"/>
  <c r="BA65" i="7" s="1"/>
  <c r="AJ22" i="7"/>
  <c r="BE65" i="7" s="1"/>
  <c r="AQ35" i="7"/>
  <c r="AP35" i="7"/>
  <c r="BI69" i="7" s="1"/>
  <c r="AQ16" i="7"/>
  <c r="AJ16" i="7"/>
  <c r="BE60" i="7" s="1"/>
  <c r="AQ50" i="7"/>
  <c r="AP50" i="7"/>
  <c r="AQ55" i="7"/>
  <c r="AP55" i="7"/>
  <c r="BI62" i="7" s="1"/>
  <c r="AQ60" i="7"/>
  <c r="AP60" i="7"/>
  <c r="AQ15" i="7"/>
  <c r="AQ52" i="7"/>
  <c r="AZ61" i="7" s="1"/>
  <c r="AQ19" i="7"/>
  <c r="BA62" i="7" s="1"/>
  <c r="AQ33" i="7"/>
  <c r="AQ10" i="7"/>
  <c r="AQ31" i="7"/>
  <c r="AZ51" i="7" s="1"/>
  <c r="AQ14" i="7"/>
  <c r="AQ43" i="7"/>
  <c r="AQ51" i="7"/>
  <c r="AQ9" i="7"/>
  <c r="AQ13" i="7"/>
  <c r="AQ20" i="7"/>
  <c r="BA63" i="7" s="1"/>
  <c r="AQ41" i="7"/>
  <c r="AQ45" i="7"/>
  <c r="AQ40" i="7"/>
  <c r="AZ69" i="7" s="1"/>
  <c r="AQ46" i="7"/>
  <c r="AQ36" i="7"/>
  <c r="AQ56" i="7"/>
  <c r="AQ49" i="7"/>
  <c r="AQ32" i="7"/>
  <c r="AZ52" i="7" s="1"/>
  <c r="AQ39" i="7"/>
  <c r="AQ34" i="7"/>
  <c r="AZ68" i="7" s="1"/>
  <c r="AQ48" i="7"/>
  <c r="AQ37" i="7"/>
  <c r="AQ4" i="7"/>
  <c r="BA51" i="7" s="1"/>
  <c r="AQ54" i="7"/>
  <c r="AZ63" i="7" s="1"/>
  <c r="AQ59" i="7"/>
  <c r="AZ65" i="7" s="1"/>
  <c r="AQ44" i="7"/>
  <c r="AQ53" i="7"/>
  <c r="AZ62" i="7" s="1"/>
  <c r="AQ29" i="7"/>
  <c r="AQ42" i="7"/>
  <c r="AQ38" i="7"/>
  <c r="AZ57" i="7" s="1"/>
  <c r="AQ47" i="7"/>
  <c r="AZ64" i="7" l="1"/>
  <c r="AZ71" i="7"/>
  <c r="BF62" i="7"/>
  <c r="BO62" i="7" s="1"/>
  <c r="J83" i="2"/>
  <c r="AZ75" i="7"/>
  <c r="AZ59" i="7"/>
  <c r="AZ66" i="7"/>
  <c r="AZ58" i="7"/>
  <c r="BA60" i="7"/>
  <c r="BA56" i="7"/>
  <c r="AZ70" i="7"/>
  <c r="F43" i="2"/>
  <c r="J71" i="2"/>
  <c r="BA54" i="7"/>
  <c r="AZ55" i="7"/>
  <c r="AZ73" i="7"/>
  <c r="BA57" i="7"/>
  <c r="AZ74" i="7"/>
  <c r="BA59" i="7"/>
  <c r="BA55" i="7"/>
  <c r="BA58" i="7"/>
  <c r="BJ56" i="7"/>
  <c r="AZ56" i="7"/>
  <c r="AZ60" i="7"/>
  <c r="AZ53" i="7"/>
  <c r="BE53" i="7"/>
  <c r="BG53" i="7" s="1"/>
  <c r="BJ60" i="7"/>
  <c r="AZ72" i="7"/>
  <c r="AZ54" i="7"/>
  <c r="AZ67" i="7"/>
  <c r="BA53" i="7"/>
  <c r="J29" i="2"/>
  <c r="J38" i="2"/>
  <c r="J75" i="2"/>
  <c r="J43" i="2"/>
  <c r="J23" i="2"/>
  <c r="J61" i="2"/>
  <c r="J77" i="2"/>
  <c r="J58" i="2"/>
  <c r="J59" i="2"/>
  <c r="J64" i="2"/>
  <c r="J76" i="2"/>
  <c r="J80" i="2"/>
  <c r="BI75" i="7"/>
  <c r="BI54" i="7"/>
  <c r="BH54" i="7" s="1"/>
  <c r="BF54" i="7"/>
  <c r="BG54" i="7" s="1"/>
  <c r="BI67" i="7"/>
  <c r="BI74" i="7"/>
  <c r="BI72" i="7"/>
  <c r="BJ58" i="7"/>
  <c r="BJ65" i="7"/>
  <c r="BE59" i="7"/>
  <c r="BG59" i="7" s="1"/>
  <c r="BE55" i="7"/>
  <c r="I43" i="2" s="1"/>
  <c r="BJ53" i="7"/>
  <c r="BJ55" i="7"/>
  <c r="BJ59" i="7"/>
  <c r="BH59" i="7" s="1"/>
  <c r="BJ64" i="7"/>
  <c r="BD52" i="7"/>
  <c r="AY52" i="7" s="1"/>
  <c r="BJ52" i="7"/>
  <c r="BK57" i="7"/>
  <c r="AY61" i="7"/>
  <c r="G83" i="2"/>
  <c r="BG57" i="7"/>
  <c r="BG51" i="7"/>
  <c r="K23" i="2" s="1"/>
  <c r="BG61" i="7"/>
  <c r="K75" i="2" s="1"/>
  <c r="I61" i="2"/>
  <c r="I75" i="2"/>
  <c r="G42" i="2"/>
  <c r="AY51" i="7"/>
  <c r="AY63" i="7"/>
  <c r="G29" i="2"/>
  <c r="BG60" i="7"/>
  <c r="AY64" i="7"/>
  <c r="BN64" i="7"/>
  <c r="I80" i="2"/>
  <c r="BM51" i="7"/>
  <c r="H23" i="2"/>
  <c r="BL58" i="7"/>
  <c r="BK62" i="7"/>
  <c r="F76" i="2"/>
  <c r="BN52" i="7"/>
  <c r="I29" i="2"/>
  <c r="BM60" i="7"/>
  <c r="H59" i="2"/>
  <c r="BN63" i="7"/>
  <c r="I77" i="2"/>
  <c r="BL62" i="7"/>
  <c r="G76" i="2"/>
  <c r="BM53" i="7"/>
  <c r="BK64" i="7"/>
  <c r="F80" i="2"/>
  <c r="F71" i="2"/>
  <c r="BG63" i="7"/>
  <c r="K77" i="2" s="1"/>
  <c r="BN51" i="7"/>
  <c r="I23" i="2"/>
  <c r="BK55" i="7"/>
  <c r="F38" i="2"/>
  <c r="AY65" i="7"/>
  <c r="BN65" i="7"/>
  <c r="I83" i="2"/>
  <c r="AY58" i="7"/>
  <c r="BN58" i="7"/>
  <c r="BK65" i="7"/>
  <c r="F83" i="2"/>
  <c r="BM59" i="7"/>
  <c r="H58" i="2"/>
  <c r="BK51" i="7"/>
  <c r="F23" i="2"/>
  <c r="BH56" i="7"/>
  <c r="BM56" i="7"/>
  <c r="H42" i="2"/>
  <c r="AY62" i="7"/>
  <c r="BN62" i="7"/>
  <c r="I76" i="2"/>
  <c r="BL60" i="7"/>
  <c r="G59" i="2"/>
  <c r="BM62" i="7"/>
  <c r="H76" i="2"/>
  <c r="AY60" i="7"/>
  <c r="BN60" i="7"/>
  <c r="I59" i="2"/>
  <c r="BL51" i="7"/>
  <c r="G23" i="2"/>
  <c r="H64" i="2"/>
  <c r="BM64" i="7"/>
  <c r="H80" i="2"/>
  <c r="BK56" i="7"/>
  <c r="F42" i="2"/>
  <c r="BL64" i="7"/>
  <c r="G80" i="2"/>
  <c r="BG58" i="7"/>
  <c r="K61" i="2" s="1"/>
  <c r="G61" i="2"/>
  <c r="BK52" i="7"/>
  <c r="F29" i="2"/>
  <c r="BK53" i="7"/>
  <c r="BM63" i="7"/>
  <c r="H77" i="2"/>
  <c r="BM61" i="7"/>
  <c r="H75" i="2"/>
  <c r="BG62" i="7"/>
  <c r="K76" i="2" s="1"/>
  <c r="F61" i="2"/>
  <c r="BG64" i="7"/>
  <c r="K80" i="2" s="1"/>
  <c r="BM65" i="7"/>
  <c r="H83" i="2"/>
  <c r="BM55" i="7"/>
  <c r="H38" i="2"/>
  <c r="G71" i="2"/>
  <c r="BL55" i="7"/>
  <c r="G38" i="2"/>
  <c r="G64" i="2"/>
  <c r="BK63" i="7"/>
  <c r="F77" i="2"/>
  <c r="BL63" i="7"/>
  <c r="G77" i="2"/>
  <c r="AY56" i="7"/>
  <c r="BN56" i="7"/>
  <c r="I42" i="2"/>
  <c r="I71" i="2"/>
  <c r="F64" i="2"/>
  <c r="H71" i="2"/>
  <c r="BK59" i="7"/>
  <c r="F58" i="2"/>
  <c r="BK60" i="7"/>
  <c r="F59" i="2"/>
  <c r="BK58" i="7"/>
  <c r="BM58" i="7"/>
  <c r="BK61" i="7"/>
  <c r="F75" i="2"/>
  <c r="BL61" i="7"/>
  <c r="G75" i="2"/>
  <c r="BL57" i="7"/>
  <c r="G43" i="2"/>
  <c r="BL59" i="7"/>
  <c r="G58" i="2"/>
  <c r="H61" i="2"/>
  <c r="AY57" i="7"/>
  <c r="BM57" i="7"/>
  <c r="H43" i="2"/>
  <c r="BG65" i="7"/>
  <c r="K83" i="2" s="1"/>
  <c r="BG56" i="7"/>
  <c r="BH62" i="7"/>
  <c r="BH63" i="7"/>
  <c r="BH61" i="7"/>
  <c r="BH57" i="7"/>
  <c r="BH51" i="7"/>
  <c r="BN53" i="7" l="1"/>
  <c r="AY53" i="7"/>
  <c r="I64" i="2"/>
  <c r="BH60" i="7"/>
  <c r="K42" i="2"/>
  <c r="K59" i="2"/>
  <c r="J42" i="2"/>
  <c r="K58" i="2"/>
  <c r="K71" i="2"/>
  <c r="K64" i="2"/>
  <c r="AY54" i="7"/>
  <c r="BO54" i="7"/>
  <c r="BH52" i="7"/>
  <c r="BN59" i="7"/>
  <c r="BH55" i="7"/>
  <c r="AY59" i="7"/>
  <c r="I58" i="2"/>
  <c r="BH53" i="7"/>
  <c r="BH64" i="7"/>
  <c r="BM52" i="7"/>
  <c r="H29" i="2"/>
  <c r="BG52" i="7"/>
  <c r="K29" i="2" s="1"/>
  <c r="AY55" i="7"/>
  <c r="BN55" i="7"/>
  <c r="I38" i="2"/>
  <c r="BG55" i="7"/>
  <c r="K38" i="2" s="1"/>
  <c r="BH58" i="7"/>
  <c r="BH65" i="7"/>
  <c r="K43" i="2" l="1"/>
  <c r="AS47" i="10"/>
  <c r="AT47" i="10"/>
  <c r="AU47" i="10"/>
  <c r="AV47" i="10"/>
  <c r="AW47" i="10"/>
  <c r="AS48" i="10"/>
  <c r="AT48" i="10"/>
  <c r="AU48" i="10"/>
  <c r="AV48" i="10"/>
  <c r="AW48" i="10"/>
  <c r="AS49" i="10"/>
  <c r="AT49" i="10"/>
  <c r="AU49" i="10"/>
  <c r="AV49" i="10"/>
  <c r="AW49" i="10"/>
  <c r="AS50" i="10"/>
  <c r="AT50" i="10"/>
  <c r="AU50" i="10"/>
  <c r="AV50" i="10"/>
  <c r="AW50" i="10"/>
  <c r="AS54" i="10"/>
  <c r="AT54" i="10"/>
  <c r="AU54" i="10"/>
  <c r="AV54" i="10"/>
  <c r="AW54" i="10"/>
  <c r="AS55" i="10"/>
  <c r="AT55" i="10"/>
  <c r="AU55" i="10"/>
  <c r="AV55" i="10"/>
  <c r="AW55" i="10"/>
  <c r="AS56" i="10"/>
  <c r="BB74" i="7" s="1"/>
  <c r="F72" i="2" s="1"/>
  <c r="AT56" i="10"/>
  <c r="BC74" i="7" s="1"/>
  <c r="G72" i="2" s="1"/>
  <c r="AU56" i="10"/>
  <c r="AV56" i="10"/>
  <c r="BE74" i="7" s="1"/>
  <c r="I72" i="2" s="1"/>
  <c r="AW56" i="10"/>
  <c r="BF74" i="7" s="1"/>
  <c r="J72" i="2" s="1"/>
  <c r="AS57" i="10"/>
  <c r="AT57" i="10"/>
  <c r="AU57" i="10"/>
  <c r="AV57" i="10"/>
  <c r="AW57" i="10"/>
  <c r="AS58" i="10"/>
  <c r="AT58" i="10"/>
  <c r="AU58" i="10"/>
  <c r="AV58" i="10"/>
  <c r="AW58" i="10"/>
  <c r="AS59" i="10"/>
  <c r="AT59" i="10"/>
  <c r="AU59" i="10"/>
  <c r="AV59" i="10"/>
  <c r="AW59" i="10"/>
  <c r="AS60" i="10"/>
  <c r="AT60" i="10"/>
  <c r="AU60" i="10"/>
  <c r="AV60" i="10"/>
  <c r="AW60" i="10"/>
  <c r="AS61" i="10"/>
  <c r="AT61" i="10"/>
  <c r="AU61" i="10"/>
  <c r="AV61" i="10"/>
  <c r="AW61" i="10"/>
  <c r="AS62" i="10"/>
  <c r="AT62" i="10"/>
  <c r="AU62" i="10"/>
  <c r="AV62" i="10"/>
  <c r="AW62" i="10"/>
  <c r="AS20" i="10"/>
  <c r="AT20" i="10"/>
  <c r="AU20" i="10"/>
  <c r="AV20" i="10"/>
  <c r="AW20" i="10"/>
  <c r="AS21" i="10"/>
  <c r="AT21" i="10"/>
  <c r="AU21" i="10"/>
  <c r="AV21" i="10"/>
  <c r="AW21" i="10"/>
  <c r="AS22" i="10"/>
  <c r="AT22" i="10"/>
  <c r="AU22" i="10"/>
  <c r="AV22" i="10"/>
  <c r="AW22" i="10"/>
  <c r="AS23" i="10"/>
  <c r="AT23" i="10"/>
  <c r="AU23" i="10"/>
  <c r="AV23" i="10"/>
  <c r="AW23" i="10"/>
  <c r="AS24" i="10"/>
  <c r="AT24" i="10"/>
  <c r="AU24" i="10"/>
  <c r="AV24" i="10"/>
  <c r="AW24" i="10"/>
  <c r="AS25" i="10"/>
  <c r="AT25" i="10"/>
  <c r="AU25" i="10"/>
  <c r="AV25" i="10"/>
  <c r="AW25" i="10"/>
  <c r="AS26" i="10"/>
  <c r="AT26" i="10"/>
  <c r="AU26" i="10"/>
  <c r="AV26" i="10"/>
  <c r="AW26" i="10"/>
  <c r="AS27" i="10"/>
  <c r="AT27" i="10"/>
  <c r="AU27" i="10"/>
  <c r="AV27" i="10"/>
  <c r="AW27" i="10"/>
  <c r="AS28" i="10"/>
  <c r="AT28" i="10"/>
  <c r="AU28" i="10"/>
  <c r="AV28" i="10"/>
  <c r="AW28" i="10"/>
  <c r="AS29" i="10"/>
  <c r="AT29" i="10"/>
  <c r="AU29" i="10"/>
  <c r="AV29" i="10"/>
  <c r="AW29" i="10"/>
  <c r="AS30" i="10"/>
  <c r="AT30" i="10"/>
  <c r="AU30" i="10"/>
  <c r="AV30" i="10"/>
  <c r="AW30" i="10"/>
  <c r="AS31" i="10"/>
  <c r="AT31" i="10"/>
  <c r="AU31" i="10"/>
  <c r="AV31" i="10"/>
  <c r="AW31" i="10"/>
  <c r="AS32" i="10"/>
  <c r="AT32" i="10"/>
  <c r="AU32" i="10"/>
  <c r="AV32" i="10"/>
  <c r="AW32" i="10"/>
  <c r="AS33" i="10"/>
  <c r="AT33" i="10"/>
  <c r="AU33" i="10"/>
  <c r="G37" i="9" s="1"/>
  <c r="AV33" i="10"/>
  <c r="AW33" i="10"/>
  <c r="AS34" i="10"/>
  <c r="AT34" i="10"/>
  <c r="AU34" i="10"/>
  <c r="AV34" i="10"/>
  <c r="AW34" i="10"/>
  <c r="AS35" i="10"/>
  <c r="AT35" i="10"/>
  <c r="AU35" i="10"/>
  <c r="AV35" i="10"/>
  <c r="AW35" i="10"/>
  <c r="AS36" i="10"/>
  <c r="AT36" i="10"/>
  <c r="AU36" i="10"/>
  <c r="AV36" i="10"/>
  <c r="AW36" i="10"/>
  <c r="AS37" i="10"/>
  <c r="AT37" i="10"/>
  <c r="AU37" i="10"/>
  <c r="AV37" i="10"/>
  <c r="AW37" i="10"/>
  <c r="AS38" i="10"/>
  <c r="AT38" i="10"/>
  <c r="AU38" i="10"/>
  <c r="AV38" i="10"/>
  <c r="AW38" i="10"/>
  <c r="AS39" i="10"/>
  <c r="AT39" i="10"/>
  <c r="AU39" i="10"/>
  <c r="AV39" i="10"/>
  <c r="AW39" i="10"/>
  <c r="AS40" i="10"/>
  <c r="AT40" i="10"/>
  <c r="AU40" i="10"/>
  <c r="AV40" i="10"/>
  <c r="AW40" i="10"/>
  <c r="AS41" i="10"/>
  <c r="AT41" i="10"/>
  <c r="AU41" i="10"/>
  <c r="AV41" i="10"/>
  <c r="AW41" i="10"/>
  <c r="AS42" i="10"/>
  <c r="AT42" i="10"/>
  <c r="AU42" i="10"/>
  <c r="G46" i="9" s="1"/>
  <c r="AV42" i="10"/>
  <c r="AW42" i="10"/>
  <c r="AS43" i="10"/>
  <c r="AT43" i="10"/>
  <c r="AU43" i="10"/>
  <c r="AV43" i="10"/>
  <c r="AW43" i="10"/>
  <c r="AS44" i="10"/>
  <c r="AT44" i="10"/>
  <c r="AU44" i="10"/>
  <c r="AV44" i="10"/>
  <c r="AW44" i="10"/>
  <c r="AS45" i="10"/>
  <c r="AT45" i="10"/>
  <c r="AU45" i="10"/>
  <c r="AV45" i="10"/>
  <c r="AW45" i="10"/>
  <c r="AS46" i="10"/>
  <c r="AT46" i="10"/>
  <c r="AU46" i="10"/>
  <c r="AV46" i="10"/>
  <c r="AW46" i="10"/>
  <c r="BE75" i="7" l="1"/>
  <c r="BB75" i="7"/>
  <c r="BF75" i="7"/>
  <c r="BC75" i="7"/>
  <c r="BJ39" i="7"/>
  <c r="G53" i="9"/>
  <c r="BE73" i="7"/>
  <c r="BN73" i="7" s="1"/>
  <c r="BN43" i="7"/>
  <c r="BF72" i="7"/>
  <c r="BO72" i="7" s="1"/>
  <c r="BO42" i="7"/>
  <c r="BB72" i="7"/>
  <c r="BK72" i="7" s="1"/>
  <c r="BK42" i="7"/>
  <c r="BM39" i="7"/>
  <c r="BI39" i="7"/>
  <c r="BE71" i="7"/>
  <c r="BN71" i="7" s="1"/>
  <c r="BJ43" i="7"/>
  <c r="BH43" i="7" s="1"/>
  <c r="BM43" i="7"/>
  <c r="BE72" i="7"/>
  <c r="BN42" i="7"/>
  <c r="BL39" i="7"/>
  <c r="BC73" i="7"/>
  <c r="BL43" i="7"/>
  <c r="BD72" i="7"/>
  <c r="BM42" i="7"/>
  <c r="BJ42" i="7"/>
  <c r="BH42" i="7" s="1"/>
  <c r="BO39" i="7"/>
  <c r="BK39" i="7"/>
  <c r="BC71" i="7"/>
  <c r="BL71" i="7" s="1"/>
  <c r="BF73" i="7"/>
  <c r="BO43" i="7"/>
  <c r="BB73" i="7"/>
  <c r="F60" i="2" s="1"/>
  <c r="BK43" i="7"/>
  <c r="BC72" i="7"/>
  <c r="BL72" i="7" s="1"/>
  <c r="BL42" i="7"/>
  <c r="BN39" i="7"/>
  <c r="BF71" i="7"/>
  <c r="BO71" i="7" s="1"/>
  <c r="BB71" i="7"/>
  <c r="BK71" i="7" s="1"/>
  <c r="G34" i="9"/>
  <c r="BF70" i="7"/>
  <c r="BO70" i="7" s="1"/>
  <c r="BB70" i="7"/>
  <c r="BK70" i="7" s="1"/>
  <c r="F27" i="9"/>
  <c r="BF68" i="7"/>
  <c r="BO68" i="7" s="1"/>
  <c r="BE70" i="7"/>
  <c r="BN70" i="7" s="1"/>
  <c r="I27" i="9"/>
  <c r="E27" i="9"/>
  <c r="BE68" i="7"/>
  <c r="BN68" i="7" s="1"/>
  <c r="G43" i="9"/>
  <c r="BE69" i="7"/>
  <c r="BN69" i="7" s="1"/>
  <c r="H37" i="9"/>
  <c r="BB68" i="7"/>
  <c r="BK68" i="7" s="1"/>
  <c r="G31" i="9"/>
  <c r="BD70" i="7"/>
  <c r="H27" i="9"/>
  <c r="G38" i="9"/>
  <c r="BC69" i="7"/>
  <c r="G37" i="2" s="1"/>
  <c r="F37" i="9"/>
  <c r="G29" i="9"/>
  <c r="G22" i="9"/>
  <c r="BC70" i="7"/>
  <c r="BL70" i="7" s="1"/>
  <c r="BF69" i="7"/>
  <c r="J37" i="2" s="1"/>
  <c r="I37" i="9"/>
  <c r="BB69" i="7"/>
  <c r="BK69" i="7" s="1"/>
  <c r="E37" i="9"/>
  <c r="BC68" i="7"/>
  <c r="BL68" i="7" s="1"/>
  <c r="G68" i="9"/>
  <c r="BD74" i="7"/>
  <c r="H72" i="2" s="1"/>
  <c r="G76" i="9"/>
  <c r="BD75" i="7"/>
  <c r="G59" i="9"/>
  <c r="BD40" i="7" s="1"/>
  <c r="BD71" i="7"/>
  <c r="G39" i="9"/>
  <c r="BD69" i="7"/>
  <c r="G64" i="9"/>
  <c r="BD43" i="7" s="1"/>
  <c r="BD73" i="7"/>
  <c r="G24" i="9"/>
  <c r="BD68" i="7"/>
  <c r="I56" i="9"/>
  <c r="I53" i="9"/>
  <c r="H52" i="9"/>
  <c r="I46" i="9"/>
  <c r="H45" i="9"/>
  <c r="H23" i="9"/>
  <c r="E74" i="9"/>
  <c r="G41" i="9"/>
  <c r="I29" i="9"/>
  <c r="G72" i="9"/>
  <c r="I71" i="9"/>
  <c r="H55" i="9"/>
  <c r="I40" i="9"/>
  <c r="I31" i="9"/>
  <c r="H30" i="9"/>
  <c r="G23" i="9"/>
  <c r="AX35" i="10"/>
  <c r="F56" i="9"/>
  <c r="I55" i="9"/>
  <c r="H53" i="9"/>
  <c r="H46" i="9"/>
  <c r="I30" i="9"/>
  <c r="H29" i="9"/>
  <c r="F72" i="9"/>
  <c r="BC46" i="7" s="1"/>
  <c r="H71" i="9"/>
  <c r="I75" i="9"/>
  <c r="E72" i="9"/>
  <c r="G71" i="9"/>
  <c r="I69" i="9"/>
  <c r="AX21" i="10"/>
  <c r="BM31" i="7"/>
  <c r="G45" i="9"/>
  <c r="BL28" i="7"/>
  <c r="F42" i="9"/>
  <c r="BL16" i="7"/>
  <c r="F23" i="9"/>
  <c r="F47" i="9"/>
  <c r="E24" i="9"/>
  <c r="H59" i="9"/>
  <c r="BE40" i="7" s="1"/>
  <c r="BK32" i="7"/>
  <c r="E46" i="9"/>
  <c r="BK24" i="7"/>
  <c r="E36" i="9"/>
  <c r="BK16" i="7"/>
  <c r="E23" i="9"/>
  <c r="H50" i="9"/>
  <c r="E47" i="9"/>
  <c r="BL74" i="7"/>
  <c r="F68" i="9"/>
  <c r="BN72" i="7"/>
  <c r="H63" i="9"/>
  <c r="BE42" i="7" s="1"/>
  <c r="I58" i="9"/>
  <c r="I63" i="9"/>
  <c r="BF42" i="7" s="1"/>
  <c r="J73" i="2" s="1"/>
  <c r="BK36" i="7"/>
  <c r="E56" i="9"/>
  <c r="BK28" i="7"/>
  <c r="E42" i="9"/>
  <c r="BK20" i="7"/>
  <c r="E30" i="9"/>
  <c r="BM36" i="7"/>
  <c r="G56" i="9"/>
  <c r="G42" i="9"/>
  <c r="BM20" i="7"/>
  <c r="G30" i="9"/>
  <c r="BL35" i="7"/>
  <c r="F55" i="9"/>
  <c r="BL31" i="7"/>
  <c r="F45" i="9"/>
  <c r="BL27" i="7"/>
  <c r="F41" i="9"/>
  <c r="BL23" i="7"/>
  <c r="F35" i="9"/>
  <c r="BL19" i="7"/>
  <c r="F29" i="9"/>
  <c r="BL15" i="7"/>
  <c r="F22" i="9"/>
  <c r="BN36" i="7"/>
  <c r="H56" i="9"/>
  <c r="AX42" i="10"/>
  <c r="G50" i="9"/>
  <c r="AX38" i="10"/>
  <c r="BO27" i="7"/>
  <c r="I41" i="9"/>
  <c r="BN26" i="7"/>
  <c r="H40" i="9"/>
  <c r="AX32" i="10"/>
  <c r="BO22" i="7"/>
  <c r="I34" i="9"/>
  <c r="BF22" i="7" s="1"/>
  <c r="BN21" i="7"/>
  <c r="H31" i="9"/>
  <c r="BO17" i="7"/>
  <c r="I25" i="9"/>
  <c r="AX20" i="10"/>
  <c r="C22" i="9" s="1"/>
  <c r="F76" i="9"/>
  <c r="BN49" i="7"/>
  <c r="H75" i="9"/>
  <c r="AX59" i="10"/>
  <c r="C72" i="9" s="1"/>
  <c r="BL46" i="7"/>
  <c r="F71" i="9"/>
  <c r="BN45" i="7"/>
  <c r="H69" i="9"/>
  <c r="BK74" i="7"/>
  <c r="E68" i="9"/>
  <c r="AX54" i="10"/>
  <c r="C63" i="9" s="1"/>
  <c r="G63" i="9"/>
  <c r="BD42" i="7" s="1"/>
  <c r="BO44" i="7"/>
  <c r="I60" i="9"/>
  <c r="F59" i="9"/>
  <c r="BC40" i="7" s="1"/>
  <c r="H58" i="9"/>
  <c r="BK35" i="7"/>
  <c r="E55" i="9"/>
  <c r="BK31" i="7"/>
  <c r="E45" i="9"/>
  <c r="BK27" i="7"/>
  <c r="E41" i="9"/>
  <c r="BK23" i="7"/>
  <c r="E35" i="9"/>
  <c r="BK19" i="7"/>
  <c r="E29" i="9"/>
  <c r="BK15" i="7"/>
  <c r="E22" i="9"/>
  <c r="AX43" i="10"/>
  <c r="F50" i="9"/>
  <c r="AX39" i="10"/>
  <c r="BO28" i="7"/>
  <c r="I42" i="9"/>
  <c r="BN27" i="7"/>
  <c r="H41" i="9"/>
  <c r="I39" i="9"/>
  <c r="BO23" i="7"/>
  <c r="I35" i="9"/>
  <c r="BN22" i="7"/>
  <c r="H34" i="9"/>
  <c r="AX25" i="10"/>
  <c r="G27" i="9"/>
  <c r="BO18" i="7"/>
  <c r="I26" i="9"/>
  <c r="BN17" i="7"/>
  <c r="H25" i="9"/>
  <c r="BE17" i="7" s="1"/>
  <c r="BK75" i="7"/>
  <c r="E76" i="9"/>
  <c r="BB49" i="7" s="1"/>
  <c r="BM49" i="7"/>
  <c r="G75" i="9"/>
  <c r="BD49" i="7" s="1"/>
  <c r="BO48" i="7"/>
  <c r="I74" i="9"/>
  <c r="BK46" i="7"/>
  <c r="E71" i="9"/>
  <c r="BB46" i="7" s="1"/>
  <c r="BM45" i="7"/>
  <c r="G69" i="9"/>
  <c r="I64" i="9"/>
  <c r="F63" i="9"/>
  <c r="BC42" i="7" s="1"/>
  <c r="G73" i="2" s="1"/>
  <c r="BN44" i="7"/>
  <c r="H60" i="9"/>
  <c r="BE41" i="7" s="1"/>
  <c r="E59" i="9"/>
  <c r="BB40" i="7" s="1"/>
  <c r="BM38" i="7"/>
  <c r="G58" i="9"/>
  <c r="I57" i="9"/>
  <c r="BL32" i="7"/>
  <c r="F46" i="9"/>
  <c r="BM35" i="7"/>
  <c r="G55" i="9"/>
  <c r="BD35" i="7" s="1"/>
  <c r="BM26" i="7"/>
  <c r="G40" i="9"/>
  <c r="G26" i="9"/>
  <c r="BL34" i="7"/>
  <c r="F53" i="9"/>
  <c r="BL30" i="7"/>
  <c r="F44" i="9"/>
  <c r="BC30" i="7" s="1"/>
  <c r="BL26" i="7"/>
  <c r="F40" i="9"/>
  <c r="BC28" i="7" s="1"/>
  <c r="BL22" i="7"/>
  <c r="F34" i="9"/>
  <c r="BL18" i="7"/>
  <c r="F26" i="9"/>
  <c r="E50" i="9"/>
  <c r="BO29" i="7"/>
  <c r="I43" i="9"/>
  <c r="BN28" i="7"/>
  <c r="H42" i="9"/>
  <c r="H39" i="9"/>
  <c r="I36" i="9"/>
  <c r="H35" i="9"/>
  <c r="H26" i="9"/>
  <c r="I24" i="9"/>
  <c r="F75" i="9"/>
  <c r="H74" i="9"/>
  <c r="BL45" i="7"/>
  <c r="F69" i="9"/>
  <c r="H64" i="9"/>
  <c r="BE43" i="7" s="1"/>
  <c r="E63" i="9"/>
  <c r="BB42" i="7" s="1"/>
  <c r="G60" i="9"/>
  <c r="F58" i="9"/>
  <c r="H57" i="9"/>
  <c r="BM30" i="7"/>
  <c r="G44" i="9"/>
  <c r="BD30" i="7" s="1"/>
  <c r="BL24" i="7"/>
  <c r="F36" i="9"/>
  <c r="BK34" i="7"/>
  <c r="E53" i="9"/>
  <c r="BK26" i="7"/>
  <c r="E40" i="9"/>
  <c r="BK18" i="7"/>
  <c r="E26" i="9"/>
  <c r="I47" i="9"/>
  <c r="BO30" i="7"/>
  <c r="I44" i="9"/>
  <c r="BN29" i="7"/>
  <c r="H43" i="9"/>
  <c r="BO25" i="7"/>
  <c r="I38" i="9"/>
  <c r="BN24" i="7"/>
  <c r="H36" i="9"/>
  <c r="H24" i="9"/>
  <c r="BO15" i="7"/>
  <c r="I22" i="9"/>
  <c r="BK49" i="7"/>
  <c r="E75" i="9"/>
  <c r="BM48" i="7"/>
  <c r="G74" i="9"/>
  <c r="BD47" i="7" s="1"/>
  <c r="BO47" i="7"/>
  <c r="I72" i="9"/>
  <c r="BK45" i="7"/>
  <c r="E69" i="9"/>
  <c r="BL44" i="7"/>
  <c r="F60" i="9"/>
  <c r="BK38" i="7"/>
  <c r="E58" i="9"/>
  <c r="G57" i="9"/>
  <c r="BL20" i="7"/>
  <c r="F30" i="9"/>
  <c r="I50" i="9"/>
  <c r="J50" i="9" s="1"/>
  <c r="BN75" i="7"/>
  <c r="H76" i="9"/>
  <c r="BM33" i="7"/>
  <c r="G52" i="9"/>
  <c r="BM17" i="7"/>
  <c r="G25" i="9"/>
  <c r="BK30" i="7"/>
  <c r="E44" i="9"/>
  <c r="BB30" i="7" s="1"/>
  <c r="BK22" i="7"/>
  <c r="E34" i="9"/>
  <c r="BM24" i="7"/>
  <c r="G36" i="9"/>
  <c r="BD25" i="7" s="1"/>
  <c r="BL33" i="7"/>
  <c r="F52" i="9"/>
  <c r="BL29" i="7"/>
  <c r="F43" i="9"/>
  <c r="BC29" i="7" s="1"/>
  <c r="BL25" i="7"/>
  <c r="F38" i="9"/>
  <c r="BL21" i="7"/>
  <c r="F31" i="9"/>
  <c r="BL17" i="7"/>
  <c r="F25" i="9"/>
  <c r="BO33" i="7"/>
  <c r="I52" i="9"/>
  <c r="H47" i="9"/>
  <c r="BO31" i="7"/>
  <c r="I45" i="9"/>
  <c r="BN30" i="7"/>
  <c r="H44" i="9"/>
  <c r="F39" i="9"/>
  <c r="BN25" i="7"/>
  <c r="H38" i="9"/>
  <c r="BO16" i="7"/>
  <c r="I23" i="9"/>
  <c r="BN15" i="7"/>
  <c r="H22" i="9"/>
  <c r="BE16" i="7" s="1"/>
  <c r="BL48" i="7"/>
  <c r="F74" i="9"/>
  <c r="BC48" i="7" s="1"/>
  <c r="BN47" i="7"/>
  <c r="H72" i="9"/>
  <c r="BO74" i="7"/>
  <c r="I68" i="9"/>
  <c r="F64" i="9"/>
  <c r="BC43" i="7" s="1"/>
  <c r="G74" i="2" s="1"/>
  <c r="BK44" i="7"/>
  <c r="E60" i="9"/>
  <c r="BL37" i="7"/>
  <c r="F57" i="9"/>
  <c r="BC37" i="7" s="1"/>
  <c r="BM23" i="7"/>
  <c r="G35" i="9"/>
  <c r="BD23" i="7" s="1"/>
  <c r="BK33" i="7"/>
  <c r="E52" i="9"/>
  <c r="BK29" i="7"/>
  <c r="E43" i="9"/>
  <c r="BK25" i="7"/>
  <c r="E38" i="9"/>
  <c r="BK21" i="7"/>
  <c r="E31" i="9"/>
  <c r="BK17" i="7"/>
  <c r="E25" i="9"/>
  <c r="AX41" i="10"/>
  <c r="G47" i="9"/>
  <c r="E39" i="9"/>
  <c r="F24" i="9"/>
  <c r="I76" i="9"/>
  <c r="BF49" i="7" s="1"/>
  <c r="H68" i="9"/>
  <c r="BE44" i="7" s="1"/>
  <c r="I78" i="2" s="1"/>
  <c r="E64" i="9"/>
  <c r="BB43" i="7" s="1"/>
  <c r="I59" i="9"/>
  <c r="BF40" i="7" s="1"/>
  <c r="BK37" i="7"/>
  <c r="E57" i="9"/>
  <c r="BI22" i="7"/>
  <c r="BM22" i="7"/>
  <c r="BL36" i="7"/>
  <c r="BO35" i="7"/>
  <c r="BN34" i="7"/>
  <c r="BN32" i="7"/>
  <c r="AX36" i="10"/>
  <c r="C42" i="9" s="1"/>
  <c r="AX30" i="10"/>
  <c r="BO20" i="7"/>
  <c r="BN19" i="7"/>
  <c r="AX24" i="10"/>
  <c r="AX60" i="10"/>
  <c r="C74" i="9" s="1"/>
  <c r="BL47" i="7"/>
  <c r="BN46" i="7"/>
  <c r="AX56" i="10"/>
  <c r="C68" i="9" s="1"/>
  <c r="AX47" i="10"/>
  <c r="BI32" i="7"/>
  <c r="BM32" i="7"/>
  <c r="BI15" i="7"/>
  <c r="BM15" i="7"/>
  <c r="BI29" i="7"/>
  <c r="BM29" i="7"/>
  <c r="BI21" i="7"/>
  <c r="BM21" i="7"/>
  <c r="BO36" i="7"/>
  <c r="BN35" i="7"/>
  <c r="AX37" i="10"/>
  <c r="BO26" i="7"/>
  <c r="AX31" i="10"/>
  <c r="C36" i="9" s="1"/>
  <c r="BO21" i="7"/>
  <c r="BN20" i="7"/>
  <c r="AX62" i="10"/>
  <c r="C76" i="9" s="1"/>
  <c r="BO49" i="7"/>
  <c r="BK47" i="7"/>
  <c r="BM46" i="7"/>
  <c r="BO45" i="7"/>
  <c r="AX49" i="10"/>
  <c r="C59" i="9" s="1"/>
  <c r="BO38" i="7"/>
  <c r="BN38" i="7"/>
  <c r="BI19" i="7"/>
  <c r="BM19" i="7"/>
  <c r="BO37" i="7"/>
  <c r="BI27" i="7"/>
  <c r="BM27" i="7"/>
  <c r="AX44" i="10"/>
  <c r="AX40" i="10"/>
  <c r="BO24" i="7"/>
  <c r="BN23" i="7"/>
  <c r="AX26" i="10"/>
  <c r="BN18" i="7"/>
  <c r="BL49" i="7"/>
  <c r="BN48" i="7"/>
  <c r="AX58" i="10"/>
  <c r="C71" i="9" s="1"/>
  <c r="BM44" i="7"/>
  <c r="BL38" i="7"/>
  <c r="BN37" i="7"/>
  <c r="BI18" i="7"/>
  <c r="BM18" i="7"/>
  <c r="AX45" i="10"/>
  <c r="AX33" i="10"/>
  <c r="AX27" i="10"/>
  <c r="AX55" i="10"/>
  <c r="C64" i="9" s="1"/>
  <c r="BI37" i="7"/>
  <c r="BM37" i="7"/>
  <c r="BI34" i="7"/>
  <c r="BM34" i="7"/>
  <c r="BI25" i="7"/>
  <c r="BM25" i="7"/>
  <c r="BJ36" i="7"/>
  <c r="AX46" i="10"/>
  <c r="BJ26" i="7"/>
  <c r="AX34" i="10"/>
  <c r="BJ21" i="7"/>
  <c r="AX28" i="10"/>
  <c r="AX22" i="10"/>
  <c r="BJ49" i="7"/>
  <c r="AX61" i="10"/>
  <c r="C75" i="9" s="1"/>
  <c r="BJ45" i="7"/>
  <c r="AX57" i="10"/>
  <c r="C69" i="9" s="1"/>
  <c r="AX48" i="10"/>
  <c r="BI28" i="7"/>
  <c r="BM28" i="7"/>
  <c r="BI16" i="7"/>
  <c r="BM16" i="7"/>
  <c r="BO34" i="7"/>
  <c r="BN33" i="7"/>
  <c r="BO32" i="7"/>
  <c r="BN31" i="7"/>
  <c r="BJ22" i="7"/>
  <c r="AX29" i="10"/>
  <c r="BO19" i="7"/>
  <c r="BJ17" i="7"/>
  <c r="AX23" i="10"/>
  <c r="BN16" i="7"/>
  <c r="BK48" i="7"/>
  <c r="BM47" i="7"/>
  <c r="BO46" i="7"/>
  <c r="BJ44" i="7"/>
  <c r="AX50" i="10"/>
  <c r="C60" i="9" s="1"/>
  <c r="BJ29" i="7"/>
  <c r="BJ24" i="7"/>
  <c r="BI46" i="7"/>
  <c r="BJ38" i="7"/>
  <c r="BJ75" i="7"/>
  <c r="AQ31" i="10"/>
  <c r="BI24" i="7"/>
  <c r="AQ39" i="10"/>
  <c r="D45" i="9" s="1"/>
  <c r="BI31" i="7"/>
  <c r="AQ38" i="10"/>
  <c r="BI30" i="7"/>
  <c r="BJ28" i="7"/>
  <c r="BJ23" i="7"/>
  <c r="BJ18" i="7"/>
  <c r="BJ48" i="7"/>
  <c r="BJ74" i="7"/>
  <c r="BJ37" i="7"/>
  <c r="BI36" i="7"/>
  <c r="BI20" i="7"/>
  <c r="BJ70" i="7"/>
  <c r="BJ30" i="7"/>
  <c r="BJ25" i="7"/>
  <c r="BJ15" i="7"/>
  <c r="BL75" i="7"/>
  <c r="BJ47" i="7"/>
  <c r="BJ72" i="7"/>
  <c r="BI35" i="7"/>
  <c r="BJ33" i="7"/>
  <c r="BJ31" i="7"/>
  <c r="BJ16" i="7"/>
  <c r="BI49" i="7"/>
  <c r="BI45" i="7"/>
  <c r="BI38" i="7"/>
  <c r="BJ71" i="7"/>
  <c r="BJ34" i="7"/>
  <c r="BJ32" i="7"/>
  <c r="BJ19" i="7"/>
  <c r="BJ46" i="7"/>
  <c r="BI44" i="7"/>
  <c r="BI26" i="7"/>
  <c r="AQ43" i="10"/>
  <c r="BI33" i="7"/>
  <c r="AQ23" i="10"/>
  <c r="BI17" i="7"/>
  <c r="BJ35" i="7"/>
  <c r="BJ69" i="7"/>
  <c r="BJ20" i="7"/>
  <c r="F37" i="2"/>
  <c r="BI48" i="7"/>
  <c r="BJ73" i="7"/>
  <c r="BJ68" i="7"/>
  <c r="AQ30" i="10"/>
  <c r="BI23" i="7"/>
  <c r="BJ27" i="7"/>
  <c r="BI47" i="7"/>
  <c r="AQ45" i="10"/>
  <c r="AQ58" i="10"/>
  <c r="D71" i="9" s="1"/>
  <c r="AQ47" i="10"/>
  <c r="AQ44" i="10"/>
  <c r="D50" i="9" s="1"/>
  <c r="AQ46" i="10"/>
  <c r="AQ57" i="10"/>
  <c r="AQ36" i="10"/>
  <c r="AQ37" i="10"/>
  <c r="AQ60" i="10"/>
  <c r="D74" i="9" s="1"/>
  <c r="AQ20" i="10"/>
  <c r="AQ21" i="10"/>
  <c r="AQ59" i="10"/>
  <c r="D72" i="9" s="1"/>
  <c r="AQ61" i="10"/>
  <c r="D75" i="9" s="1"/>
  <c r="AQ50" i="10"/>
  <c r="D60" i="9" s="1"/>
  <c r="AQ48" i="10"/>
  <c r="AQ40" i="10"/>
  <c r="D46" i="9" s="1"/>
  <c r="AQ35" i="10"/>
  <c r="AQ34" i="10"/>
  <c r="AQ32" i="10"/>
  <c r="D36" i="9" s="1"/>
  <c r="AQ29" i="10"/>
  <c r="AQ28" i="10"/>
  <c r="AQ27" i="10"/>
  <c r="AQ26" i="10"/>
  <c r="AQ24" i="10"/>
  <c r="J13" i="9"/>
  <c r="J19" i="9"/>
  <c r="J28" i="9"/>
  <c r="J32" i="9"/>
  <c r="J33" i="9"/>
  <c r="J48" i="9"/>
  <c r="J49" i="9"/>
  <c r="J51" i="9"/>
  <c r="J54" i="9"/>
  <c r="J61" i="9"/>
  <c r="J62" i="9"/>
  <c r="J65" i="9"/>
  <c r="J66" i="9"/>
  <c r="J67" i="9"/>
  <c r="J70" i="9"/>
  <c r="J73" i="9"/>
  <c r="J3" i="9"/>
  <c r="BE45" i="7"/>
  <c r="BD21" i="7"/>
  <c r="BD22" i="7"/>
  <c r="D12" i="9"/>
  <c r="D13" i="9"/>
  <c r="D19" i="9"/>
  <c r="D28" i="9"/>
  <c r="D32" i="9"/>
  <c r="D33" i="9"/>
  <c r="D37" i="9"/>
  <c r="D48" i="9"/>
  <c r="D49" i="9"/>
  <c r="D51" i="9"/>
  <c r="D54" i="9"/>
  <c r="D59" i="9"/>
  <c r="D61" i="9"/>
  <c r="D62" i="9"/>
  <c r="D63" i="9"/>
  <c r="D64" i="9"/>
  <c r="D65" i="9"/>
  <c r="D66" i="9"/>
  <c r="D67" i="9"/>
  <c r="D68" i="9"/>
  <c r="D70" i="9"/>
  <c r="D73" i="9"/>
  <c r="C3" i="9"/>
  <c r="D3" i="9"/>
  <c r="AW6" i="10"/>
  <c r="AW7" i="10"/>
  <c r="AW8" i="10"/>
  <c r="AW9" i="10"/>
  <c r="AW10" i="10"/>
  <c r="AW11" i="10"/>
  <c r="AW12" i="10"/>
  <c r="AW13" i="10"/>
  <c r="AW14" i="10"/>
  <c r="AW15" i="10"/>
  <c r="AW16" i="10"/>
  <c r="AW17" i="10"/>
  <c r="AW18" i="10"/>
  <c r="AW19" i="10"/>
  <c r="I20" i="9" s="1"/>
  <c r="J20" i="9" s="1"/>
  <c r="AV6" i="10"/>
  <c r="AV7" i="10"/>
  <c r="AV8" i="10"/>
  <c r="AV9" i="10"/>
  <c r="AV10" i="10"/>
  <c r="AV11" i="10"/>
  <c r="AV12" i="10"/>
  <c r="AV13" i="10"/>
  <c r="AV14" i="10"/>
  <c r="AV15" i="10"/>
  <c r="AV16" i="10"/>
  <c r="AV17" i="10"/>
  <c r="AV18" i="10"/>
  <c r="AV19" i="10"/>
  <c r="AU6" i="10"/>
  <c r="AU7" i="10"/>
  <c r="AU8" i="10"/>
  <c r="AU9" i="10"/>
  <c r="AU10" i="10"/>
  <c r="AU11" i="10"/>
  <c r="AU12" i="10"/>
  <c r="AU13" i="10"/>
  <c r="AU14" i="10"/>
  <c r="AU15" i="10"/>
  <c r="AU16" i="10"/>
  <c r="G16" i="9" s="1"/>
  <c r="AU17" i="10"/>
  <c r="AU18" i="10"/>
  <c r="G18" i="9" s="1"/>
  <c r="AU19" i="10"/>
  <c r="G20" i="9" s="1"/>
  <c r="AT6" i="10"/>
  <c r="AT7" i="10"/>
  <c r="AT8" i="10"/>
  <c r="AT9" i="10"/>
  <c r="AT10" i="10"/>
  <c r="AT11" i="10"/>
  <c r="AT12" i="10"/>
  <c r="AT13" i="10"/>
  <c r="AT14" i="10"/>
  <c r="AT15" i="10"/>
  <c r="AT16" i="10"/>
  <c r="AT17" i="10"/>
  <c r="AT18" i="10"/>
  <c r="AT19" i="10"/>
  <c r="AS6" i="10"/>
  <c r="AS7" i="10"/>
  <c r="AS8" i="10"/>
  <c r="AS9" i="10"/>
  <c r="AS10" i="10"/>
  <c r="AS11" i="10"/>
  <c r="AS12" i="10"/>
  <c r="AS13" i="10"/>
  <c r="AS14" i="10"/>
  <c r="E14" i="9" s="1"/>
  <c r="AS15" i="10"/>
  <c r="AS16" i="10"/>
  <c r="E16" i="9" s="1"/>
  <c r="AS17" i="10"/>
  <c r="E17" i="9" s="1"/>
  <c r="AS18" i="10"/>
  <c r="E18" i="9" s="1"/>
  <c r="AS19" i="10"/>
  <c r="AP6" i="10"/>
  <c r="AP7" i="10"/>
  <c r="AO6" i="10"/>
  <c r="AO7" i="10"/>
  <c r="AN6" i="10"/>
  <c r="AN7" i="10"/>
  <c r="AM6" i="10"/>
  <c r="AM7" i="10"/>
  <c r="AL6" i="10"/>
  <c r="AL7" i="10"/>
  <c r="BC20" i="7" l="1"/>
  <c r="BE22" i="7"/>
  <c r="BB29" i="7"/>
  <c r="BC49" i="7"/>
  <c r="G86" i="2" s="1"/>
  <c r="BC33" i="7"/>
  <c r="BF24" i="7"/>
  <c r="BF29" i="7"/>
  <c r="BG29" i="7" s="1"/>
  <c r="BB21" i="7"/>
  <c r="C43" i="9"/>
  <c r="BB45" i="7"/>
  <c r="BD46" i="7"/>
  <c r="H82" i="2" s="1"/>
  <c r="BF31" i="7"/>
  <c r="BH39" i="7"/>
  <c r="BE23" i="7"/>
  <c r="BB17" i="7"/>
  <c r="BD20" i="7"/>
  <c r="BD48" i="7"/>
  <c r="H85" i="2" s="1"/>
  <c r="BB47" i="7"/>
  <c r="F84" i="2" s="1"/>
  <c r="BE21" i="7"/>
  <c r="I40" i="2" s="1"/>
  <c r="BD31" i="7"/>
  <c r="BD16" i="7"/>
  <c r="BD27" i="7"/>
  <c r="BC32" i="7"/>
  <c r="BE28" i="7"/>
  <c r="BB66" i="7"/>
  <c r="BK66" i="7" s="1"/>
  <c r="BF66" i="7"/>
  <c r="J22" i="2" s="1"/>
  <c r="BC67" i="7"/>
  <c r="G30" i="2" s="1"/>
  <c r="BF16" i="7"/>
  <c r="BC25" i="7"/>
  <c r="G46" i="2" s="1"/>
  <c r="J37" i="9"/>
  <c r="BL69" i="7"/>
  <c r="BK73" i="7"/>
  <c r="J68" i="9"/>
  <c r="BG42" i="7"/>
  <c r="BE30" i="7"/>
  <c r="I52" i="2" s="1"/>
  <c r="BG40" i="7"/>
  <c r="BE48" i="7"/>
  <c r="I85" i="2" s="1"/>
  <c r="BF23" i="7"/>
  <c r="J44" i="2" s="1"/>
  <c r="D22" i="9"/>
  <c r="B22" i="9" s="1"/>
  <c r="D34" i="9"/>
  <c r="D43" i="9"/>
  <c r="BC21" i="7"/>
  <c r="BE29" i="7"/>
  <c r="BF28" i="7"/>
  <c r="BE24" i="7"/>
  <c r="BF33" i="7"/>
  <c r="J55" i="2" s="1"/>
  <c r="BD33" i="7"/>
  <c r="H55" i="2" s="1"/>
  <c r="BD17" i="7"/>
  <c r="H33" i="2" s="1"/>
  <c r="BF25" i="7"/>
  <c r="BF30" i="7"/>
  <c r="BC45" i="7"/>
  <c r="G81" i="2" s="1"/>
  <c r="BD45" i="7"/>
  <c r="H81" i="2" s="1"/>
  <c r="BF18" i="7"/>
  <c r="J35" i="2" s="1"/>
  <c r="BD32" i="7"/>
  <c r="H54" i="2" s="1"/>
  <c r="BC17" i="7"/>
  <c r="G33" i="2" s="1"/>
  <c r="BC31" i="7"/>
  <c r="G53" i="2" s="1"/>
  <c r="BD29" i="7"/>
  <c r="BB25" i="7"/>
  <c r="BB33" i="7"/>
  <c r="F55" i="2" s="1"/>
  <c r="BE47" i="7"/>
  <c r="I84" i="2" s="1"/>
  <c r="BC24" i="7"/>
  <c r="G45" i="2" s="1"/>
  <c r="BD24" i="7"/>
  <c r="H45" i="2" s="1"/>
  <c r="BC38" i="7"/>
  <c r="G67" i="2" s="1"/>
  <c r="BC39" i="7"/>
  <c r="G68" i="2" s="1"/>
  <c r="BB19" i="7"/>
  <c r="BB27" i="7"/>
  <c r="F48" i="2" s="1"/>
  <c r="BB35" i="7"/>
  <c r="BE49" i="7"/>
  <c r="I86" i="2" s="1"/>
  <c r="BF17" i="7"/>
  <c r="J33" i="2" s="1"/>
  <c r="BC23" i="7"/>
  <c r="BG23" i="7" s="1"/>
  <c r="BF38" i="7"/>
  <c r="BF39" i="7"/>
  <c r="J68" i="2" s="1"/>
  <c r="BE46" i="7"/>
  <c r="BE32" i="7"/>
  <c r="BE31" i="7"/>
  <c r="BD19" i="7"/>
  <c r="BB44" i="7"/>
  <c r="F78" i="2" s="1"/>
  <c r="BB41" i="7"/>
  <c r="F70" i="2" s="1"/>
  <c r="BB38" i="7"/>
  <c r="BB39" i="7"/>
  <c r="BD44" i="7"/>
  <c r="BD41" i="7"/>
  <c r="H70" i="2" s="1"/>
  <c r="J64" i="9"/>
  <c r="AY43" i="7" s="1"/>
  <c r="BF43" i="7"/>
  <c r="BG43" i="7" s="1"/>
  <c r="BF44" i="7"/>
  <c r="J78" i="2" s="1"/>
  <c r="BF41" i="7"/>
  <c r="J70" i="2" s="1"/>
  <c r="BF27" i="7"/>
  <c r="BB20" i="7"/>
  <c r="BB24" i="7"/>
  <c r="BC16" i="7"/>
  <c r="G32" i="2" s="1"/>
  <c r="BC47" i="7"/>
  <c r="G84" i="2" s="1"/>
  <c r="BE35" i="7"/>
  <c r="BF32" i="7"/>
  <c r="J54" i="2" s="1"/>
  <c r="BC66" i="7"/>
  <c r="BL66" i="7" s="1"/>
  <c r="BE66" i="7"/>
  <c r="BN66" i="7" s="1"/>
  <c r="C30" i="9"/>
  <c r="BB22" i="7"/>
  <c r="F41" i="2" s="1"/>
  <c r="BC22" i="7"/>
  <c r="BG22" i="7" s="1"/>
  <c r="BD38" i="7"/>
  <c r="BD39" i="7"/>
  <c r="H68" i="2" s="1"/>
  <c r="BB23" i="7"/>
  <c r="BB31" i="7"/>
  <c r="BE38" i="7"/>
  <c r="BE39" i="7"/>
  <c r="I68" i="2" s="1"/>
  <c r="BC19" i="7"/>
  <c r="BC27" i="7"/>
  <c r="G48" i="2" s="1"/>
  <c r="BC35" i="7"/>
  <c r="BD28" i="7"/>
  <c r="BE19" i="7"/>
  <c r="BE20" i="7"/>
  <c r="BF46" i="7"/>
  <c r="BB48" i="7"/>
  <c r="F85" i="2" s="1"/>
  <c r="BE33" i="7"/>
  <c r="I55" i="2" s="1"/>
  <c r="BB67" i="7"/>
  <c r="F30" i="2" s="1"/>
  <c r="BD67" i="7"/>
  <c r="H30" i="2" s="1"/>
  <c r="BF67" i="7"/>
  <c r="J30" i="2" s="1"/>
  <c r="BE25" i="7"/>
  <c r="BC44" i="7"/>
  <c r="G78" i="2" s="1"/>
  <c r="BC41" i="7"/>
  <c r="BE27" i="7"/>
  <c r="BB28" i="7"/>
  <c r="BB16" i="7"/>
  <c r="F32" i="2" s="1"/>
  <c r="BB32" i="7"/>
  <c r="F54" i="2" s="1"/>
  <c r="BF21" i="7"/>
  <c r="BO69" i="7"/>
  <c r="I37" i="2"/>
  <c r="AY69" i="7"/>
  <c r="J49" i="2"/>
  <c r="F57" i="2"/>
  <c r="I49" i="2"/>
  <c r="C46" i="9"/>
  <c r="B46" i="9" s="1"/>
  <c r="C47" i="9"/>
  <c r="D44" i="9"/>
  <c r="C25" i="9"/>
  <c r="C53" i="9"/>
  <c r="D31" i="9"/>
  <c r="D41" i="9"/>
  <c r="D55" i="9"/>
  <c r="C58" i="9"/>
  <c r="B58" i="9" s="1"/>
  <c r="C40" i="9"/>
  <c r="C57" i="9"/>
  <c r="C35" i="9"/>
  <c r="C27" i="9"/>
  <c r="C41" i="9"/>
  <c r="D30" i="9"/>
  <c r="C29" i="9"/>
  <c r="C44" i="9"/>
  <c r="C23" i="9"/>
  <c r="D52" i="9"/>
  <c r="E21" i="9"/>
  <c r="BB15" i="7" s="1"/>
  <c r="E20" i="9"/>
  <c r="F20" i="9"/>
  <c r="H20" i="9"/>
  <c r="D47" i="9"/>
  <c r="D35" i="9"/>
  <c r="B35" i="9" s="1"/>
  <c r="C24" i="9"/>
  <c r="C55" i="9"/>
  <c r="C26" i="9"/>
  <c r="C52" i="9"/>
  <c r="C50" i="9"/>
  <c r="B50" i="9" s="1"/>
  <c r="C39" i="9"/>
  <c r="C37" i="9"/>
  <c r="B37" i="9" s="1"/>
  <c r="D39" i="9"/>
  <c r="D29" i="9"/>
  <c r="D38" i="9"/>
  <c r="D58" i="9"/>
  <c r="D42" i="9"/>
  <c r="B42" i="9" s="1"/>
  <c r="D25" i="9"/>
  <c r="B25" i="9" s="1"/>
  <c r="C34" i="9"/>
  <c r="B34" i="9" s="1"/>
  <c r="C31" i="9"/>
  <c r="C56" i="9"/>
  <c r="C45" i="9"/>
  <c r="B45" i="9" s="1"/>
  <c r="C38" i="9"/>
  <c r="B38" i="9" s="1"/>
  <c r="H12" i="9"/>
  <c r="BE67" i="7"/>
  <c r="I30" i="2" s="1"/>
  <c r="G7" i="9"/>
  <c r="BD66" i="7"/>
  <c r="BJ66" i="7"/>
  <c r="F49" i="2"/>
  <c r="G57" i="2"/>
  <c r="I57" i="2"/>
  <c r="I74" i="2"/>
  <c r="F74" i="2"/>
  <c r="J34" i="2"/>
  <c r="H17" i="9"/>
  <c r="BE13" i="7" s="1"/>
  <c r="G34" i="2"/>
  <c r="BG71" i="7"/>
  <c r="F73" i="2"/>
  <c r="I73" i="2"/>
  <c r="AY72" i="7"/>
  <c r="J69" i="2"/>
  <c r="F34" i="2"/>
  <c r="BH18" i="7"/>
  <c r="G10" i="9"/>
  <c r="E6" i="9"/>
  <c r="BB4" i="7" s="1"/>
  <c r="I6" i="9"/>
  <c r="BF4" i="7" s="1"/>
  <c r="AY73" i="7"/>
  <c r="BG74" i="7"/>
  <c r="AY70" i="7"/>
  <c r="BG69" i="7"/>
  <c r="AY75" i="7"/>
  <c r="BN74" i="7"/>
  <c r="G60" i="2"/>
  <c r="G69" i="2"/>
  <c r="AY74" i="7"/>
  <c r="G6" i="9"/>
  <c r="BD4" i="7" s="1"/>
  <c r="G49" i="2"/>
  <c r="J60" i="2"/>
  <c r="BG70" i="7"/>
  <c r="AY68" i="7"/>
  <c r="BG72" i="7"/>
  <c r="K73" i="2" s="1"/>
  <c r="AY71" i="7"/>
  <c r="H14" i="9"/>
  <c r="E11" i="9"/>
  <c r="BG68" i="7"/>
  <c r="K34" i="2" s="1"/>
  <c r="BH37" i="7"/>
  <c r="I69" i="2"/>
  <c r="BG73" i="7"/>
  <c r="BO73" i="7"/>
  <c r="F11" i="9"/>
  <c r="I16" i="9"/>
  <c r="I34" i="2"/>
  <c r="H9" i="9"/>
  <c r="BL73" i="7"/>
  <c r="H18" i="9"/>
  <c r="I14" i="9"/>
  <c r="BG75" i="7"/>
  <c r="J86" i="2"/>
  <c r="BO75" i="7"/>
  <c r="I17" i="9"/>
  <c r="I60" i="2"/>
  <c r="E5" i="9"/>
  <c r="BB3" i="7" s="1"/>
  <c r="I5" i="9"/>
  <c r="BF3" i="7" s="1"/>
  <c r="BM12" i="7"/>
  <c r="G17" i="9"/>
  <c r="BD12" i="7" s="1"/>
  <c r="E10" i="9"/>
  <c r="BB8" i="7" s="1"/>
  <c r="BL7" i="7"/>
  <c r="F10" i="9"/>
  <c r="G5" i="9"/>
  <c r="BD3" i="7" s="1"/>
  <c r="H10" i="9"/>
  <c r="E12" i="9"/>
  <c r="I12" i="9"/>
  <c r="J12" i="9" s="1"/>
  <c r="BL6" i="7"/>
  <c r="F9" i="9"/>
  <c r="BO10" i="7"/>
  <c r="I15" i="9"/>
  <c r="J57" i="2"/>
  <c r="F69" i="2"/>
  <c r="BH22" i="7"/>
  <c r="BM10" i="7"/>
  <c r="G15" i="9"/>
  <c r="BL13" i="7"/>
  <c r="F18" i="9"/>
  <c r="BM9" i="7"/>
  <c r="G14" i="9"/>
  <c r="F86" i="2"/>
  <c r="BN14" i="7"/>
  <c r="H21" i="9"/>
  <c r="BL5" i="7"/>
  <c r="F8" i="9"/>
  <c r="BN5" i="7"/>
  <c r="H8" i="9"/>
  <c r="BL4" i="7"/>
  <c r="F6" i="9"/>
  <c r="BC4" i="7" s="1"/>
  <c r="BN4" i="7"/>
  <c r="H6" i="9"/>
  <c r="BE4" i="7" s="1"/>
  <c r="AX13" i="10"/>
  <c r="C12" i="9" s="1"/>
  <c r="B12" i="9" s="1"/>
  <c r="G12" i="9"/>
  <c r="F16" i="9"/>
  <c r="BL3" i="7"/>
  <c r="F5" i="9"/>
  <c r="BC3" i="7" s="1"/>
  <c r="BN11" i="7"/>
  <c r="H16" i="9"/>
  <c r="BN3" i="7"/>
  <c r="H5" i="9"/>
  <c r="BE3" i="7" s="1"/>
  <c r="BO7" i="7"/>
  <c r="I10" i="9"/>
  <c r="E7" i="9"/>
  <c r="I7" i="9"/>
  <c r="BH21" i="7"/>
  <c r="BN8" i="7"/>
  <c r="H11" i="9"/>
  <c r="F21" i="9"/>
  <c r="F7" i="9"/>
  <c r="BM8" i="7"/>
  <c r="G11" i="9"/>
  <c r="BO8" i="7"/>
  <c r="I11" i="9"/>
  <c r="E9" i="9"/>
  <c r="BK10" i="7"/>
  <c r="E15" i="9"/>
  <c r="BB10" i="7" s="1"/>
  <c r="F15" i="9"/>
  <c r="BM14" i="7"/>
  <c r="G21" i="9"/>
  <c r="BM6" i="7"/>
  <c r="G9" i="9"/>
  <c r="BD7" i="7" s="1"/>
  <c r="BN10" i="7"/>
  <c r="H15" i="9"/>
  <c r="I21" i="9"/>
  <c r="I9" i="9"/>
  <c r="F12" i="9"/>
  <c r="AX19" i="10"/>
  <c r="AX11" i="10"/>
  <c r="C10" i="9" s="1"/>
  <c r="BL12" i="7"/>
  <c r="F17" i="9"/>
  <c r="BC12" i="7" s="1"/>
  <c r="BK5" i="7"/>
  <c r="E8" i="9"/>
  <c r="BL9" i="7"/>
  <c r="F14" i="9"/>
  <c r="G8" i="9"/>
  <c r="I18" i="9"/>
  <c r="BO5" i="7"/>
  <c r="I8" i="9"/>
  <c r="AX18" i="10"/>
  <c r="C18" i="9" s="1"/>
  <c r="AX10" i="10"/>
  <c r="C9" i="9" s="1"/>
  <c r="H7" i="9"/>
  <c r="BK6" i="7"/>
  <c r="BK4" i="7"/>
  <c r="BK8" i="7"/>
  <c r="BL8" i="7"/>
  <c r="BI4" i="7"/>
  <c r="BM4" i="7"/>
  <c r="BF36" i="7"/>
  <c r="BO12" i="7"/>
  <c r="BO4" i="7"/>
  <c r="AX17" i="10"/>
  <c r="C17" i="9" s="1"/>
  <c r="AX9" i="10"/>
  <c r="C8" i="9" s="1"/>
  <c r="BB36" i="7"/>
  <c r="F65" i="2" s="1"/>
  <c r="BK12" i="7"/>
  <c r="BC34" i="7"/>
  <c r="BL11" i="7"/>
  <c r="BO6" i="7"/>
  <c r="BB26" i="7"/>
  <c r="BK9" i="7"/>
  <c r="BI13" i="7"/>
  <c r="BM13" i="7"/>
  <c r="BE26" i="7"/>
  <c r="BN9" i="7"/>
  <c r="BK3" i="7"/>
  <c r="BB18" i="7"/>
  <c r="F36" i="2" s="1"/>
  <c r="BK7" i="7"/>
  <c r="BI11" i="7"/>
  <c r="BM11" i="7"/>
  <c r="BI3" i="7"/>
  <c r="BM3" i="7"/>
  <c r="BN7" i="7"/>
  <c r="BF34" i="7"/>
  <c r="J62" i="2" s="1"/>
  <c r="BO11" i="7"/>
  <c r="BO3" i="7"/>
  <c r="AX16" i="10"/>
  <c r="C16" i="9" s="1"/>
  <c r="AX8" i="10"/>
  <c r="C7" i="9" s="1"/>
  <c r="BN6" i="7"/>
  <c r="BJ10" i="7"/>
  <c r="AX15" i="10"/>
  <c r="C15" i="9" s="1"/>
  <c r="BJ4" i="7"/>
  <c r="AX7" i="10"/>
  <c r="C6" i="9" s="1"/>
  <c r="BB37" i="7"/>
  <c r="BK13" i="7"/>
  <c r="BE37" i="7"/>
  <c r="I67" i="2" s="1"/>
  <c r="BN13" i="7"/>
  <c r="BF26" i="7"/>
  <c r="BO9" i="7"/>
  <c r="AX14" i="10"/>
  <c r="C14" i="9" s="1"/>
  <c r="AX6" i="10"/>
  <c r="C5" i="9" s="1"/>
  <c r="BH28" i="7"/>
  <c r="BE36" i="7"/>
  <c r="I65" i="2" s="1"/>
  <c r="BN12" i="7"/>
  <c r="BI7" i="7"/>
  <c r="BM7" i="7"/>
  <c r="BJ8" i="7"/>
  <c r="AX12" i="10"/>
  <c r="C11" i="9" s="1"/>
  <c r="BL14" i="7"/>
  <c r="BB34" i="7"/>
  <c r="F62" i="2" s="1"/>
  <c r="BK11" i="7"/>
  <c r="BL10" i="7"/>
  <c r="BO14" i="7"/>
  <c r="BK14" i="7"/>
  <c r="BI5" i="7"/>
  <c r="BM5" i="7"/>
  <c r="BF37" i="7"/>
  <c r="BO13" i="7"/>
  <c r="BH29" i="7"/>
  <c r="BH32" i="7"/>
  <c r="BH46" i="7"/>
  <c r="BH25" i="7"/>
  <c r="BJ13" i="7"/>
  <c r="BJ6" i="7"/>
  <c r="BJ12" i="7"/>
  <c r="BH34" i="7"/>
  <c r="BI10" i="7"/>
  <c r="BI14" i="7"/>
  <c r="BD36" i="7"/>
  <c r="H65" i="2" s="1"/>
  <c r="BI12" i="7"/>
  <c r="BJ11" i="7"/>
  <c r="F79" i="2"/>
  <c r="F52" i="2"/>
  <c r="G40" i="2"/>
  <c r="H79" i="2"/>
  <c r="H52" i="2"/>
  <c r="H32" i="2"/>
  <c r="I82" i="2"/>
  <c r="I46" i="2"/>
  <c r="J41" i="2"/>
  <c r="BH33" i="7"/>
  <c r="BM71" i="7"/>
  <c r="H69" i="2"/>
  <c r="BH15" i="7"/>
  <c r="G56" i="2"/>
  <c r="I54" i="2"/>
  <c r="J48" i="2"/>
  <c r="BG25" i="7"/>
  <c r="BH44" i="7"/>
  <c r="BM72" i="7"/>
  <c r="H73" i="2"/>
  <c r="BI9" i="7"/>
  <c r="BJ9" i="7"/>
  <c r="BJ3" i="7"/>
  <c r="G55" i="2"/>
  <c r="H41" i="2"/>
  <c r="I53" i="2"/>
  <c r="I44" i="2"/>
  <c r="I33" i="2"/>
  <c r="J55" i="9"/>
  <c r="BF35" i="7"/>
  <c r="J56" i="2"/>
  <c r="J29" i="9"/>
  <c r="BF19" i="7"/>
  <c r="J36" i="2" s="1"/>
  <c r="BH68" i="7"/>
  <c r="BH26" i="7"/>
  <c r="H37" i="2"/>
  <c r="BH72" i="7"/>
  <c r="BH36" i="7"/>
  <c r="BH31" i="7"/>
  <c r="G39" i="2"/>
  <c r="BI8" i="7"/>
  <c r="BJ67" i="7"/>
  <c r="F68" i="2"/>
  <c r="F40" i="2"/>
  <c r="H84" i="2"/>
  <c r="H48" i="2"/>
  <c r="H40" i="2"/>
  <c r="I79" i="2"/>
  <c r="I32" i="2"/>
  <c r="J72" i="9"/>
  <c r="BF47" i="7"/>
  <c r="J46" i="2"/>
  <c r="BH47" i="7"/>
  <c r="BH27" i="7"/>
  <c r="I81" i="2"/>
  <c r="J30" i="9"/>
  <c r="BF20" i="7"/>
  <c r="BM68" i="7"/>
  <c r="H34" i="2"/>
  <c r="BH71" i="7"/>
  <c r="F56" i="2"/>
  <c r="F39" i="2"/>
  <c r="G79" i="2"/>
  <c r="H56" i="2"/>
  <c r="H39" i="2"/>
  <c r="I70" i="2"/>
  <c r="I51" i="2"/>
  <c r="J45" i="2"/>
  <c r="BH17" i="7"/>
  <c r="BH38" i="7"/>
  <c r="BH19" i="7"/>
  <c r="BM74" i="7"/>
  <c r="H78" i="2"/>
  <c r="BH24" i="7"/>
  <c r="BI6" i="7"/>
  <c r="BJ14" i="7"/>
  <c r="BJ7" i="7"/>
  <c r="F82" i="2"/>
  <c r="F46" i="2"/>
  <c r="G70" i="2"/>
  <c r="G52" i="2"/>
  <c r="H46" i="2"/>
  <c r="I41" i="2"/>
  <c r="J53" i="2"/>
  <c r="H57" i="2"/>
  <c r="BM73" i="7"/>
  <c r="H74" i="2"/>
  <c r="BM69" i="7"/>
  <c r="H49" i="2"/>
  <c r="BH45" i="7"/>
  <c r="BM70" i="7"/>
  <c r="H60" i="2"/>
  <c r="BH74" i="7"/>
  <c r="F51" i="2"/>
  <c r="H51" i="2"/>
  <c r="F81" i="2"/>
  <c r="F45" i="2"/>
  <c r="G85" i="2"/>
  <c r="G51" i="2"/>
  <c r="I48" i="2"/>
  <c r="J69" i="9"/>
  <c r="BF45" i="7"/>
  <c r="J81" i="2" s="1"/>
  <c r="J52" i="2"/>
  <c r="BH73" i="7"/>
  <c r="BH69" i="7"/>
  <c r="BH49" i="7"/>
  <c r="BH35" i="7"/>
  <c r="BH70" i="7"/>
  <c r="BH30" i="7"/>
  <c r="BM75" i="7"/>
  <c r="H86" i="2"/>
  <c r="G82" i="2"/>
  <c r="J74" i="9"/>
  <c r="BF48" i="7"/>
  <c r="J85" i="2" s="1"/>
  <c r="BJ5" i="7"/>
  <c r="F53" i="2"/>
  <c r="F44" i="2"/>
  <c r="F33" i="2"/>
  <c r="H53" i="2"/>
  <c r="H44" i="2"/>
  <c r="I56" i="2"/>
  <c r="I39" i="2"/>
  <c r="BH23" i="7"/>
  <c r="BH16" i="7"/>
  <c r="BH48" i="7"/>
  <c r="BH20" i="7"/>
  <c r="BH75" i="7"/>
  <c r="J75" i="9"/>
  <c r="J52" i="9"/>
  <c r="BB9" i="7"/>
  <c r="J43" i="9"/>
  <c r="J42" i="9"/>
  <c r="J36" i="9"/>
  <c r="J31" i="9"/>
  <c r="J34" i="9"/>
  <c r="J60" i="9"/>
  <c r="J56" i="9"/>
  <c r="D23" i="9"/>
  <c r="J44" i="9"/>
  <c r="D69" i="9"/>
  <c r="B69" i="9" s="1"/>
  <c r="B68" i="9"/>
  <c r="J39" i="9"/>
  <c r="J47" i="9"/>
  <c r="J71" i="9"/>
  <c r="J63" i="9"/>
  <c r="AY42" i="7" s="1"/>
  <c r="J59" i="9"/>
  <c r="AY40" i="7" s="1"/>
  <c r="J58" i="9"/>
  <c r="J45" i="9"/>
  <c r="J46" i="9"/>
  <c r="J41" i="9"/>
  <c r="J38" i="9"/>
  <c r="J35" i="9"/>
  <c r="J25" i="9"/>
  <c r="J23" i="9"/>
  <c r="J22" i="9"/>
  <c r="BB14" i="7"/>
  <c r="BB13" i="7"/>
  <c r="BB12" i="7"/>
  <c r="BD11" i="7"/>
  <c r="BB11" i="7"/>
  <c r="AQ15" i="10"/>
  <c r="BC2" i="7"/>
  <c r="AQ16" i="10"/>
  <c r="B71" i="9"/>
  <c r="BF2" i="7"/>
  <c r="BD2" i="7"/>
  <c r="B73" i="9"/>
  <c r="B65" i="9"/>
  <c r="B61" i="9"/>
  <c r="B33" i="9"/>
  <c r="AQ14" i="10"/>
  <c r="AQ12" i="10"/>
  <c r="AQ7" i="10"/>
  <c r="B66" i="9"/>
  <c r="J40" i="9"/>
  <c r="B60" i="9"/>
  <c r="B49" i="9"/>
  <c r="B75" i="9"/>
  <c r="B67" i="9"/>
  <c r="B59" i="9"/>
  <c r="B74" i="9"/>
  <c r="B19" i="9"/>
  <c r="B63" i="9"/>
  <c r="B54" i="9"/>
  <c r="B36" i="9"/>
  <c r="B28" i="9"/>
  <c r="B70" i="9"/>
  <c r="B62" i="9"/>
  <c r="B51" i="9"/>
  <c r="B13" i="9"/>
  <c r="D53" i="9"/>
  <c r="D40" i="9"/>
  <c r="BC18" i="7"/>
  <c r="G35" i="2" s="1"/>
  <c r="BD34" i="7"/>
  <c r="H62" i="2" s="1"/>
  <c r="AQ19" i="10"/>
  <c r="D20" i="9" s="1"/>
  <c r="AQ11" i="10"/>
  <c r="B3" i="9"/>
  <c r="BC36" i="7"/>
  <c r="G65" i="2" s="1"/>
  <c r="BC26" i="7"/>
  <c r="G47" i="2" s="1"/>
  <c r="J24" i="9"/>
  <c r="BE34" i="7"/>
  <c r="I62" i="2" s="1"/>
  <c r="AQ18" i="10"/>
  <c r="AQ10" i="10"/>
  <c r="BD18" i="7"/>
  <c r="H35" i="2" s="1"/>
  <c r="BE2" i="7"/>
  <c r="AQ6" i="10"/>
  <c r="AQ17" i="10"/>
  <c r="AQ9" i="10"/>
  <c r="J76" i="9"/>
  <c r="D27" i="9"/>
  <c r="BD26" i="7"/>
  <c r="H47" i="2" s="1"/>
  <c r="B72" i="9"/>
  <c r="B64" i="9"/>
  <c r="B48" i="9"/>
  <c r="B32" i="9"/>
  <c r="J51" i="2" l="1"/>
  <c r="AY36" i="7"/>
  <c r="G44" i="2"/>
  <c r="B31" i="9"/>
  <c r="BG24" i="7"/>
  <c r="B43" i="9"/>
  <c r="BG44" i="7"/>
  <c r="I45" i="2"/>
  <c r="J74" i="2"/>
  <c r="AY26" i="7"/>
  <c r="BB5" i="7"/>
  <c r="G41" i="2"/>
  <c r="K74" i="2"/>
  <c r="B29" i="9"/>
  <c r="B47" i="9"/>
  <c r="BG38" i="7"/>
  <c r="BO66" i="7"/>
  <c r="J67" i="2"/>
  <c r="G22" i="2"/>
  <c r="F35" i="2"/>
  <c r="BG46" i="7"/>
  <c r="G63" i="2"/>
  <c r="BG17" i="7"/>
  <c r="K33" i="2" s="1"/>
  <c r="B23" i="9"/>
  <c r="BE8" i="7"/>
  <c r="BG28" i="7"/>
  <c r="BG32" i="7"/>
  <c r="BG31" i="7"/>
  <c r="K53" i="2" s="1"/>
  <c r="G54" i="2"/>
  <c r="BG49" i="7"/>
  <c r="BG33" i="7"/>
  <c r="K55" i="2" s="1"/>
  <c r="K69" i="2"/>
  <c r="BG16" i="7"/>
  <c r="AY46" i="7"/>
  <c r="B55" i="9"/>
  <c r="F63" i="2"/>
  <c r="J32" i="2"/>
  <c r="BG30" i="7"/>
  <c r="BD5" i="7"/>
  <c r="H17" i="2" s="1"/>
  <c r="BF5" i="7"/>
  <c r="J17" i="2" s="1"/>
  <c r="BD13" i="7"/>
  <c r="H27" i="2" s="1"/>
  <c r="B30" i="9"/>
  <c r="BK67" i="7"/>
  <c r="BF12" i="7"/>
  <c r="J26" i="2" s="1"/>
  <c r="AY20" i="7"/>
  <c r="B44" i="9"/>
  <c r="BG21" i="7"/>
  <c r="AY25" i="7"/>
  <c r="G62" i="2"/>
  <c r="BF13" i="7"/>
  <c r="J27" i="2" s="1"/>
  <c r="K57" i="2"/>
  <c r="BG27" i="7"/>
  <c r="K51" i="2" s="1"/>
  <c r="AY16" i="7"/>
  <c r="AY28" i="7"/>
  <c r="AY49" i="7"/>
  <c r="AY22" i="7"/>
  <c r="AY32" i="7"/>
  <c r="AY21" i="7"/>
  <c r="F67" i="2"/>
  <c r="AY23" i="7"/>
  <c r="AY31" i="7"/>
  <c r="K44" i="2"/>
  <c r="BC9" i="7"/>
  <c r="G21" i="2" s="1"/>
  <c r="BE10" i="7"/>
  <c r="I24" i="2" s="1"/>
  <c r="BD8" i="7"/>
  <c r="H20" i="2" s="1"/>
  <c r="BE7" i="7"/>
  <c r="AY24" i="7"/>
  <c r="AY33" i="7"/>
  <c r="BF14" i="7"/>
  <c r="J28" i="2" s="1"/>
  <c r="BE5" i="7"/>
  <c r="I17" i="2" s="1"/>
  <c r="BE14" i="7"/>
  <c r="I28" i="2" s="1"/>
  <c r="BE15" i="7"/>
  <c r="I31" i="2" s="1"/>
  <c r="BD9" i="7"/>
  <c r="H21" i="2" s="1"/>
  <c r="BD10" i="7"/>
  <c r="H24" i="2" s="1"/>
  <c r="BF9" i="7"/>
  <c r="J21" i="2" s="1"/>
  <c r="BE12" i="7"/>
  <c r="BG12" i="7" s="1"/>
  <c r="AY39" i="7"/>
  <c r="AY44" i="7"/>
  <c r="AY41" i="7"/>
  <c r="AY45" i="7"/>
  <c r="AY47" i="7"/>
  <c r="BD14" i="7"/>
  <c r="BD15" i="7"/>
  <c r="H31" i="2" s="1"/>
  <c r="BC14" i="7"/>
  <c r="G28" i="2" s="1"/>
  <c r="BC15" i="7"/>
  <c r="G31" i="2" s="1"/>
  <c r="BF7" i="7"/>
  <c r="J19" i="2" s="1"/>
  <c r="BE11" i="7"/>
  <c r="I25" i="2" s="1"/>
  <c r="BC11" i="7"/>
  <c r="BB7" i="7"/>
  <c r="F19" i="2" s="1"/>
  <c r="BF11" i="7"/>
  <c r="BG41" i="7"/>
  <c r="K70" i="2" s="1"/>
  <c r="BG39" i="7"/>
  <c r="K68" i="2" s="1"/>
  <c r="AY27" i="7"/>
  <c r="AY30" i="7"/>
  <c r="AY29" i="7"/>
  <c r="BB6" i="7"/>
  <c r="F18" i="2" s="1"/>
  <c r="BC5" i="7"/>
  <c r="G17" i="2" s="1"/>
  <c r="BC13" i="7"/>
  <c r="G27" i="2" s="1"/>
  <c r="BC8" i="7"/>
  <c r="G20" i="2" s="1"/>
  <c r="BE9" i="7"/>
  <c r="I21" i="2" s="1"/>
  <c r="AY17" i="7"/>
  <c r="AY48" i="7"/>
  <c r="BF6" i="7"/>
  <c r="BD6" i="7"/>
  <c r="H18" i="2" s="1"/>
  <c r="BC10" i="7"/>
  <c r="G24" i="2" s="1"/>
  <c r="BF8" i="7"/>
  <c r="J20" i="2" s="1"/>
  <c r="BC6" i="7"/>
  <c r="G18" i="2" s="1"/>
  <c r="BC7" i="7"/>
  <c r="G19" i="2" s="1"/>
  <c r="BE6" i="7"/>
  <c r="I18" i="2" s="1"/>
  <c r="B41" i="9"/>
  <c r="BF15" i="7"/>
  <c r="K60" i="2"/>
  <c r="K46" i="2"/>
  <c r="K56" i="2"/>
  <c r="K45" i="2"/>
  <c r="F66" i="2"/>
  <c r="J63" i="2"/>
  <c r="J66" i="2"/>
  <c r="K78" i="2"/>
  <c r="K72" i="2"/>
  <c r="K41" i="2"/>
  <c r="K86" i="2"/>
  <c r="J50" i="2"/>
  <c r="J47" i="2"/>
  <c r="I50" i="2"/>
  <c r="I47" i="2"/>
  <c r="F50" i="2"/>
  <c r="F47" i="2"/>
  <c r="K49" i="2"/>
  <c r="K37" i="2"/>
  <c r="B39" i="9"/>
  <c r="B52" i="9"/>
  <c r="C21" i="9"/>
  <c r="C20" i="9"/>
  <c r="B20" i="9" s="1"/>
  <c r="BG67" i="7"/>
  <c r="F17" i="2"/>
  <c r="BL67" i="7"/>
  <c r="BG66" i="7"/>
  <c r="BH4" i="7"/>
  <c r="BO67" i="7"/>
  <c r="AY67" i="7"/>
  <c r="BH3" i="7"/>
  <c r="F22" i="2"/>
  <c r="BG34" i="7"/>
  <c r="BG36" i="7"/>
  <c r="BG26" i="7"/>
  <c r="I66" i="2"/>
  <c r="BH13" i="7"/>
  <c r="BI76" i="7"/>
  <c r="I15" i="2"/>
  <c r="J26" i="9"/>
  <c r="AY18" i="7" s="1"/>
  <c r="BE18" i="7"/>
  <c r="I35" i="2" s="1"/>
  <c r="H16" i="2"/>
  <c r="H14" i="2"/>
  <c r="F31" i="2"/>
  <c r="J15" i="9"/>
  <c r="BF10" i="7"/>
  <c r="J24" i="2" s="1"/>
  <c r="J84" i="2"/>
  <c r="BG48" i="7"/>
  <c r="K85" i="2" s="1"/>
  <c r="H15" i="2"/>
  <c r="BH14" i="7"/>
  <c r="F24" i="2"/>
  <c r="J79" i="2"/>
  <c r="BG45" i="7"/>
  <c r="K79" i="2" s="1"/>
  <c r="J82" i="2"/>
  <c r="BG47" i="7"/>
  <c r="K82" i="2" s="1"/>
  <c r="BM67" i="7"/>
  <c r="H22" i="2"/>
  <c r="J39" i="2"/>
  <c r="BG19" i="7"/>
  <c r="AY66" i="7"/>
  <c r="BM66" i="7"/>
  <c r="I14" i="2"/>
  <c r="J16" i="2"/>
  <c r="BG4" i="7"/>
  <c r="K16" i="2" s="1"/>
  <c r="I16" i="2"/>
  <c r="I20" i="2"/>
  <c r="F28" i="2"/>
  <c r="BH67" i="7"/>
  <c r="BH66" i="7"/>
  <c r="F27" i="2"/>
  <c r="J40" i="2"/>
  <c r="BG20" i="7"/>
  <c r="K40" i="2" s="1"/>
  <c r="H36" i="2"/>
  <c r="G26" i="2"/>
  <c r="J4" i="9"/>
  <c r="AY2" i="7" s="1"/>
  <c r="F20" i="2"/>
  <c r="F26" i="2"/>
  <c r="F15" i="2"/>
  <c r="F25" i="2"/>
  <c r="BH5" i="7"/>
  <c r="BH6" i="7"/>
  <c r="BH11" i="7"/>
  <c r="BN67" i="7"/>
  <c r="I22" i="2"/>
  <c r="F14" i="2"/>
  <c r="H63" i="2"/>
  <c r="G16" i="2"/>
  <c r="J18" i="2"/>
  <c r="H26" i="2"/>
  <c r="BH12" i="7"/>
  <c r="I63" i="2"/>
  <c r="J31" i="2"/>
  <c r="G50" i="2"/>
  <c r="G36" i="2"/>
  <c r="F16" i="2"/>
  <c r="G15" i="2"/>
  <c r="I19" i="2"/>
  <c r="J15" i="2"/>
  <c r="BG3" i="7"/>
  <c r="K15" i="2" s="1"/>
  <c r="BH9" i="7"/>
  <c r="BH10" i="7"/>
  <c r="H50" i="2"/>
  <c r="H19" i="2"/>
  <c r="J57" i="9"/>
  <c r="AY37" i="7" s="1"/>
  <c r="BD37" i="7"/>
  <c r="BG37" i="7" s="1"/>
  <c r="G66" i="2"/>
  <c r="G14" i="2"/>
  <c r="I27" i="2"/>
  <c r="F21" i="2"/>
  <c r="BH7" i="7"/>
  <c r="BH8" i="7"/>
  <c r="BG35" i="7"/>
  <c r="J65" i="2"/>
  <c r="H25" i="2"/>
  <c r="E77" i="9"/>
  <c r="J14" i="9"/>
  <c r="H77" i="9"/>
  <c r="G77" i="9"/>
  <c r="I77" i="9"/>
  <c r="F77" i="9"/>
  <c r="D14" i="9"/>
  <c r="B14" i="9" s="1"/>
  <c r="D15" i="9"/>
  <c r="B15" i="9" s="1"/>
  <c r="J9" i="9"/>
  <c r="D4" i="9"/>
  <c r="B4" i="9" s="1"/>
  <c r="J21" i="9"/>
  <c r="J17" i="9"/>
  <c r="J53" i="9"/>
  <c r="AY34" i="7" s="1"/>
  <c r="J27" i="9"/>
  <c r="J16" i="9"/>
  <c r="D21" i="9"/>
  <c r="J18" i="9"/>
  <c r="D18" i="9"/>
  <c r="J10" i="9"/>
  <c r="D11" i="9"/>
  <c r="B11" i="9" s="1"/>
  <c r="J8" i="9"/>
  <c r="D10" i="9"/>
  <c r="D9" i="9"/>
  <c r="J5" i="9"/>
  <c r="AY3" i="7" s="1"/>
  <c r="J7" i="9"/>
  <c r="J6" i="9"/>
  <c r="D8" i="9"/>
  <c r="D7" i="9"/>
  <c r="B53" i="9"/>
  <c r="D6" i="9"/>
  <c r="B6" i="9" s="1"/>
  <c r="D5" i="9"/>
  <c r="B40" i="9"/>
  <c r="D24" i="9"/>
  <c r="D56" i="9"/>
  <c r="B56" i="9" s="1"/>
  <c r="D57" i="9"/>
  <c r="D16" i="9"/>
  <c r="B16" i="9" s="1"/>
  <c r="D26" i="9"/>
  <c r="B26" i="9" s="1"/>
  <c r="B27" i="9"/>
  <c r="D76" i="9"/>
  <c r="B76" i="9" s="1"/>
  <c r="D17" i="9"/>
  <c r="B17" i="9" s="1"/>
  <c r="J11" i="9"/>
  <c r="K67" i="2" l="1"/>
  <c r="K54" i="2"/>
  <c r="K52" i="2"/>
  <c r="BG9" i="7"/>
  <c r="K21" i="2" s="1"/>
  <c r="BG5" i="7"/>
  <c r="K17" i="2" s="1"/>
  <c r="AY12" i="7"/>
  <c r="BG13" i="7"/>
  <c r="K27" i="2" s="1"/>
  <c r="K48" i="2"/>
  <c r="K65" i="2"/>
  <c r="AY8" i="7"/>
  <c r="BG11" i="7"/>
  <c r="BG7" i="7"/>
  <c r="K19" i="2" s="1"/>
  <c r="BG14" i="7"/>
  <c r="K28" i="2" s="1"/>
  <c r="H28" i="2"/>
  <c r="BG6" i="7"/>
  <c r="K18" i="2" s="1"/>
  <c r="K26" i="2"/>
  <c r="BG8" i="7"/>
  <c r="K20" i="2" s="1"/>
  <c r="I26" i="2"/>
  <c r="BG15" i="7"/>
  <c r="K32" i="2" s="1"/>
  <c r="G25" i="2"/>
  <c r="AY7" i="7"/>
  <c r="AY11" i="7"/>
  <c r="AY14" i="7"/>
  <c r="AY5" i="7"/>
  <c r="AY13" i="7"/>
  <c r="AY6" i="7"/>
  <c r="AY38" i="7"/>
  <c r="AY10" i="7"/>
  <c r="AY35" i="7"/>
  <c r="AY19" i="7"/>
  <c r="AY9" i="7"/>
  <c r="AY15" i="7"/>
  <c r="K66" i="2"/>
  <c r="K63" i="2"/>
  <c r="K22" i="2"/>
  <c r="K30" i="2"/>
  <c r="H66" i="2"/>
  <c r="K39" i="2"/>
  <c r="K62" i="2"/>
  <c r="K84" i="2"/>
  <c r="K50" i="2"/>
  <c r="K47" i="2"/>
  <c r="K81" i="2"/>
  <c r="H67" i="2"/>
  <c r="I36" i="2"/>
  <c r="BG18" i="7"/>
  <c r="J14" i="2"/>
  <c r="BG2" i="7"/>
  <c r="K14" i="2" s="1"/>
  <c r="BG10" i="7"/>
  <c r="J25" i="2"/>
  <c r="AY4" i="7"/>
  <c r="B21" i="9"/>
  <c r="B57" i="9"/>
  <c r="B18" i="9"/>
  <c r="B9" i="9"/>
  <c r="B10" i="9"/>
  <c r="B24" i="9"/>
  <c r="J77" i="9"/>
  <c r="K87" i="2"/>
  <c r="B8" i="9"/>
  <c r="B5" i="9"/>
  <c r="B7" i="9"/>
  <c r="E87" i="2"/>
  <c r="C77" i="9"/>
  <c r="D77" i="9"/>
  <c r="K25" i="2" l="1"/>
  <c r="K31" i="2"/>
  <c r="K24" i="2"/>
  <c r="K36" i="2"/>
  <c r="K35" i="2"/>
  <c r="B77" i="9"/>
  <c r="R3" i="7" l="1"/>
  <c r="X3" i="7"/>
  <c r="BC50" i="7" s="1"/>
  <c r="AJ3" i="7"/>
  <c r="BE50" i="7" s="1"/>
  <c r="BB50" i="7" l="1"/>
  <c r="BK50" i="7" s="1"/>
  <c r="BK76" i="7" s="1"/>
  <c r="C8" i="2" s="1"/>
  <c r="C9" i="2" s="1"/>
  <c r="AP3" i="7"/>
  <c r="BF50" i="7" s="1"/>
  <c r="I13" i="2"/>
  <c r="BN50" i="7"/>
  <c r="BN76" i="7" s="1"/>
  <c r="F8" i="2" s="1"/>
  <c r="F9" i="2" s="1"/>
  <c r="G13" i="2"/>
  <c r="BL50" i="7"/>
  <c r="BL76" i="7" s="1"/>
  <c r="D8" i="2" s="1"/>
  <c r="D9" i="2" s="1"/>
  <c r="F13" i="2" l="1"/>
  <c r="J13" i="2"/>
  <c r="BO50" i="7"/>
  <c r="BO76" i="7" s="1"/>
  <c r="G8" i="2" s="1"/>
  <c r="G9" i="2" s="1"/>
  <c r="AQ3" i="7"/>
  <c r="BA50" i="7" s="1"/>
  <c r="AD3" i="7"/>
  <c r="BJ50" i="7" s="1"/>
  <c r="BH50" i="7" s="1"/>
  <c r="BD50" i="7" l="1"/>
  <c r="BM50" i="7" s="1"/>
  <c r="BM76" i="7" s="1"/>
  <c r="E8" i="2" s="1"/>
  <c r="E9" i="2" s="1"/>
  <c r="BH76" i="7"/>
  <c r="C87" i="2"/>
  <c r="D87" i="2"/>
  <c r="BJ76" i="7"/>
  <c r="H13" i="2" l="1"/>
  <c r="AY50" i="7"/>
  <c r="BG50" i="7"/>
  <c r="K13" i="2" s="1"/>
</calcChain>
</file>

<file path=xl/sharedStrings.xml><?xml version="1.0" encoding="utf-8"?>
<sst xmlns="http://schemas.openxmlformats.org/spreadsheetml/2006/main" count="46746" uniqueCount="11821">
  <si>
    <t>Phase</t>
  </si>
  <si>
    <t>Minimal</t>
  </si>
  <si>
    <t>Stress</t>
  </si>
  <si>
    <t>Severe</t>
  </si>
  <si>
    <t>Extreme</t>
  </si>
  <si>
    <t>Catastrophic</t>
  </si>
  <si>
    <t>Profile</t>
  </si>
  <si>
    <t>Total population</t>
  </si>
  <si>
    <t>Affected</t>
  </si>
  <si>
    <t>PiN</t>
  </si>
  <si>
    <t>Urgent PiN</t>
  </si>
  <si>
    <t xml:space="preserve">PIN </t>
  </si>
  <si>
    <t>% PIN</t>
  </si>
  <si>
    <t>Severity Scoring</t>
  </si>
  <si>
    <t>District</t>
  </si>
  <si>
    <t>Total</t>
  </si>
  <si>
    <t>Non-displaced</t>
  </si>
  <si>
    <t>Displaced</t>
  </si>
  <si>
    <t>Severity Class</t>
  </si>
  <si>
    <t>Name</t>
  </si>
  <si>
    <t>Key reference outcome</t>
  </si>
  <si>
    <t>Potential Response objectives</t>
  </si>
  <si>
    <t>None / Minimal</t>
  </si>
  <si>
    <t>●        Living Standards are acceptable (taking into account the context): possibility of having some signs of deterioration and/or inadequate social basic services, possible needs for strengthening the Legal framework.</t>
  </si>
  <si>
    <t>Building</t>
  </si>
  <si>
    <t>Afgooye</t>
  </si>
  <si>
    <t>●        Ability to afford/meet all essential basic needs without adopting unsustainable Coping Mechanisms (such as erosion/depletion of assets).</t>
  </si>
  <si>
    <t>Resilience</t>
  </si>
  <si>
    <t>Afmadow</t>
  </si>
  <si>
    <t>●         No or minimal/low risk of impact on Physical and Mental Wellbeing.</t>
  </si>
  <si>
    <t>&amp;</t>
  </si>
  <si>
    <t>Baardheere</t>
  </si>
  <si>
    <t xml:space="preserve"> Supporting</t>
  </si>
  <si>
    <t>Badhaadhe</t>
  </si>
  <si>
    <t>Disaster Risk Reduction</t>
  </si>
  <si>
    <t>Baidoa</t>
  </si>
  <si>
    <t>●        Living Standards under stress, leading to adoption of coping strategies (that reduce ability to protect or invest in livelihoods).</t>
  </si>
  <si>
    <t>Supporting</t>
  </si>
  <si>
    <t>Baki</t>
  </si>
  <si>
    <t>●        Inability to afford/meet some basic needs without adopting stressed, unsustainable and/or short-term reversible Coping Mechanisms.</t>
  </si>
  <si>
    <t>Balcad</t>
  </si>
  <si>
    <t>●        Minimal impact on Physical and Mental Wellbeing (stressed Physical and Mental Wellbeing) overall.</t>
  </si>
  <si>
    <t xml:space="preserve"> &amp;</t>
  </si>
  <si>
    <t>Banadir</t>
  </si>
  <si>
    <t>●        Possibility of having some localized/targeted incidents of violence (including human rights violations).</t>
  </si>
  <si>
    <t xml:space="preserve"> Protecting</t>
  </si>
  <si>
    <t>Livelihoods</t>
  </si>
  <si>
    <t>Baraawe</t>
  </si>
  <si>
    <t>●        Degrading Living Standards (from usual/typical), leading to adoption of negative Coping Mechanisms with threat of irreversible harm (such as accelerated erosion/depletion of assets). Reduced access/availability of social/basic goods and services</t>
  </si>
  <si>
    <t>Protecting</t>
  </si>
  <si>
    <t>●        Inability to meet some basic needs without adopting crisis/emergency - short/medium term irreversible - Coping Mechanisms.</t>
  </si>
  <si>
    <t>●        Degrading Physical and Mental Wellbeing. Physical and mental harm resulting in a loss of dignity.</t>
  </si>
  <si>
    <t>Berbera</t>
  </si>
  <si>
    <t xml:space="preserve"> Preventing &amp; Mitigating</t>
  </si>
  <si>
    <t>Borama</t>
  </si>
  <si>
    <t>Risk of extreme deterioration</t>
  </si>
  <si>
    <t>Bossaso</t>
  </si>
  <si>
    <t>of Humanitarian conditions</t>
  </si>
  <si>
    <t>Bu'aale</t>
  </si>
  <si>
    <t>●        Collapse of Living Standards, with survival based on humanitarian assistance and/or long term irreversible extreme coping strategies.</t>
  </si>
  <si>
    <t>Saving</t>
  </si>
  <si>
    <t>●        Extreme loss/liquidation of livelihood assets that will lead to large gaps/needs in the short term.</t>
  </si>
  <si>
    <t>Lives &amp; Livelihoods</t>
  </si>
  <si>
    <t>Burco</t>
  </si>
  <si>
    <t>●        Widespread grave violations of human rights. Presence of irreversible harm and heightened mortality</t>
  </si>
  <si>
    <t>Burtinle</t>
  </si>
  <si>
    <t>●        Total collapse of Living Standards</t>
  </si>
  <si>
    <t>Reverting/Preventing</t>
  </si>
  <si>
    <t>Buuhoodle</t>
  </si>
  <si>
    <t>●        Near/Full exhaustion of coping options.</t>
  </si>
  <si>
    <t>Widespread death and/or</t>
  </si>
  <si>
    <t>●        Last resort Coping Mechanisms/exhausted.</t>
  </si>
  <si>
    <t>Total collapse of livelihoods</t>
  </si>
  <si>
    <t>Cabudwaaq</t>
  </si>
  <si>
    <t>●        Widespread mortality (CDR, U5DR) and/or irreversible harm. Widespread physical and mental irreversible harm leading to excess mortality.</t>
  </si>
  <si>
    <t>Cadaado</t>
  </si>
  <si>
    <t>●        Widespread grave violations of human rights.</t>
  </si>
  <si>
    <t>Cadale</t>
  </si>
  <si>
    <t>Caluula</t>
  </si>
  <si>
    <t>Caynabo</t>
  </si>
  <si>
    <t>Ceerigaabo</t>
  </si>
  <si>
    <t>Diinsoor</t>
  </si>
  <si>
    <t>Doolow</t>
  </si>
  <si>
    <t>Eyl</t>
  </si>
  <si>
    <t>Gaalkacyo</t>
  </si>
  <si>
    <t>Galdogob</t>
  </si>
  <si>
    <t>Gebiley</t>
  </si>
  <si>
    <t>Hargeysa</t>
  </si>
  <si>
    <t>Hobyo</t>
  </si>
  <si>
    <t>Iskushuban</t>
  </si>
  <si>
    <t>Jalalaqsi</t>
  </si>
  <si>
    <t>Jamaame</t>
  </si>
  <si>
    <t>Jilib</t>
  </si>
  <si>
    <t>Kismayo</t>
  </si>
  <si>
    <t>Kurtunwaarey</t>
  </si>
  <si>
    <t>Laasqoray</t>
  </si>
  <si>
    <t>Lughaye</t>
  </si>
  <si>
    <t>Luuq</t>
  </si>
  <si>
    <t>Marka</t>
  </si>
  <si>
    <t>Owdweyne</t>
  </si>
  <si>
    <t>Qandala</t>
  </si>
  <si>
    <t>Qardho</t>
  </si>
  <si>
    <t>Qoryooley</t>
  </si>
  <si>
    <t>Saakow</t>
  </si>
  <si>
    <t>Sablaale</t>
  </si>
  <si>
    <t>Sheikh</t>
  </si>
  <si>
    <t>Taleex</t>
  </si>
  <si>
    <t>Tayeeglow</t>
  </si>
  <si>
    <t>Waajid</t>
  </si>
  <si>
    <t>Xardheere</t>
  </si>
  <si>
    <t>Xudun</t>
  </si>
  <si>
    <t>Zeylac</t>
  </si>
  <si>
    <t>Somalia</t>
  </si>
  <si>
    <t>SEVERITY 1</t>
  </si>
  <si>
    <t>SEVERITY 2</t>
  </si>
  <si>
    <t>SEVERITY 3</t>
  </si>
  <si>
    <t>SEVERITY 4</t>
  </si>
  <si>
    <t>SEVERITY 5</t>
  </si>
  <si>
    <t>Survey question(s)</t>
  </si>
  <si>
    <t>Survey response(s)</t>
  </si>
  <si>
    <t>uuid</t>
  </si>
  <si>
    <t>KEY</t>
  </si>
  <si>
    <t>Area</t>
  </si>
  <si>
    <t>Population group</t>
  </si>
  <si>
    <t>Displaced - disaggregation</t>
  </si>
  <si>
    <t>Non-displaced - disaggregation</t>
  </si>
  <si>
    <t>Total Population - disaggregation</t>
  </si>
  <si>
    <t>Region</t>
  </si>
  <si>
    <t>Total population estimate</t>
  </si>
  <si>
    <t>of whom IDPs</t>
  </si>
  <si>
    <t>of whom non-displaced</t>
  </si>
  <si>
    <t>Children</t>
  </si>
  <si>
    <t>Men</t>
  </si>
  <si>
    <t>Women</t>
  </si>
  <si>
    <t>Elderly</t>
  </si>
  <si>
    <t>Subtotal - displaced</t>
  </si>
  <si>
    <t>Awdal</t>
  </si>
  <si>
    <t>Woqooyi Galbeed</t>
  </si>
  <si>
    <t>Togdheer</t>
  </si>
  <si>
    <t>Sool</t>
  </si>
  <si>
    <t>Sanaag</t>
  </si>
  <si>
    <t>Bari</t>
  </si>
  <si>
    <t>Bandarbayla</t>
  </si>
  <si>
    <t>Nugaal</t>
  </si>
  <si>
    <t>Garowe</t>
  </si>
  <si>
    <t>Mudug</t>
  </si>
  <si>
    <t>Jariiban</t>
  </si>
  <si>
    <t>Galgaduud</t>
  </si>
  <si>
    <t>Dhuusamarreeb</t>
  </si>
  <si>
    <t>Hiraan</t>
  </si>
  <si>
    <t>Middle Shabelle</t>
  </si>
  <si>
    <t>Jowhar</t>
  </si>
  <si>
    <t>Lower Shabelle</t>
  </si>
  <si>
    <t>Bay</t>
  </si>
  <si>
    <t>Bakool</t>
  </si>
  <si>
    <t>Xudur</t>
  </si>
  <si>
    <t>Gedo</t>
  </si>
  <si>
    <t>Garbahaarey</t>
  </si>
  <si>
    <t>Middle Juba</t>
  </si>
  <si>
    <t>Lower Juba</t>
  </si>
  <si>
    <t>Severity Phase</t>
  </si>
  <si>
    <t>FINAL_HH_Score</t>
  </si>
  <si>
    <t xml:space="preserve">Step 5. Estimate the percentage of households falling under each severity class. </t>
  </si>
  <si>
    <t>Add sector PINs, assistance information (Risk / projections - forthcoming) to the output table.</t>
  </si>
  <si>
    <t>Estimated JIAF PIN
(Severity classes 3, 4 &amp; 5)</t>
  </si>
  <si>
    <t xml:space="preserve">WASH </t>
  </si>
  <si>
    <t>Food</t>
  </si>
  <si>
    <t>Health</t>
  </si>
  <si>
    <t>etc.</t>
  </si>
  <si>
    <t>Already ongoing assistance?</t>
  </si>
  <si>
    <t>Projections?</t>
  </si>
  <si>
    <t>HNO PIN estimate is:</t>
  </si>
  <si>
    <t>Rationale</t>
  </si>
  <si>
    <t>Grand Total</t>
  </si>
  <si>
    <r>
      <t xml:space="preserve">Risks? 
</t>
    </r>
    <r>
      <rPr>
        <b/>
        <i/>
        <sz val="10"/>
        <rFont val="Calibri"/>
        <family val="2"/>
        <scheme val="minor"/>
      </rPr>
      <t>Flooding, Desert Locusts, Covid-19, Conflict, Evictions</t>
    </r>
  </si>
  <si>
    <t>IDP</t>
  </si>
  <si>
    <t>HC</t>
  </si>
  <si>
    <t>Taleex_HC</t>
  </si>
  <si>
    <t>Garbahaarey_IDP</t>
  </si>
  <si>
    <t>Qoryooley_HC</t>
  </si>
  <si>
    <t>Sheikh_HC</t>
  </si>
  <si>
    <t>Caynabo_IDP</t>
  </si>
  <si>
    <t>Laas_Caanood_IDP</t>
  </si>
  <si>
    <t>Laas_Caanood</t>
  </si>
  <si>
    <t>Caynabo_HC</t>
  </si>
  <si>
    <t>Burco_HC</t>
  </si>
  <si>
    <t>Laasqoray_HC</t>
  </si>
  <si>
    <t>Gebiley_IDP</t>
  </si>
  <si>
    <t>Kismayo_HC</t>
  </si>
  <si>
    <t>Cadaado_HC</t>
  </si>
  <si>
    <t>Belet_Xaawo_HC</t>
  </si>
  <si>
    <t>Belet_Xaawo</t>
  </si>
  <si>
    <t>Zeylac_HC</t>
  </si>
  <si>
    <t>Afmadow_HC</t>
  </si>
  <si>
    <t>Kismayo_IDP</t>
  </si>
  <si>
    <t>Jowhar_HC</t>
  </si>
  <si>
    <t>Hobyo_HC</t>
  </si>
  <si>
    <t>Ceerigaabo_HC</t>
  </si>
  <si>
    <t>Borama_HC</t>
  </si>
  <si>
    <t>Qardho_IDP</t>
  </si>
  <si>
    <t>Baardheere_IDP</t>
  </si>
  <si>
    <t>Xudur_HC</t>
  </si>
  <si>
    <t>Wanla_Weyn_HC</t>
  </si>
  <si>
    <t>Wanla_Weyn</t>
  </si>
  <si>
    <t>Cabudwaaq_IDP</t>
  </si>
  <si>
    <t>Belet_Xaawo_IDP</t>
  </si>
  <si>
    <t>Berbera_IDP</t>
  </si>
  <si>
    <t>Luuq_IDP</t>
  </si>
  <si>
    <t>Jowhar_IDP</t>
  </si>
  <si>
    <t>Doolow_HC</t>
  </si>
  <si>
    <t>Luuq_HC</t>
  </si>
  <si>
    <t>Hargeysa_IDP</t>
  </si>
  <si>
    <t>Gebiley_HC</t>
  </si>
  <si>
    <t>Waajid_HC</t>
  </si>
  <si>
    <t>Marka_HC</t>
  </si>
  <si>
    <t>Baki_HC</t>
  </si>
  <si>
    <t>Bandarbayla_HC</t>
  </si>
  <si>
    <t>Doolow_IDP</t>
  </si>
  <si>
    <t>Ceel_Waaq_IDP</t>
  </si>
  <si>
    <t>Ceel_Waaq</t>
  </si>
  <si>
    <t>Lughaye_HC</t>
  </si>
  <si>
    <t>Jariiban_HC</t>
  </si>
  <si>
    <t>Balcad_HC</t>
  </si>
  <si>
    <t>Garbahaarey_HC</t>
  </si>
  <si>
    <t>Laas_Caanood_HC</t>
  </si>
  <si>
    <t>Berbera_HC</t>
  </si>
  <si>
    <t>Balcad_IDP</t>
  </si>
  <si>
    <t>Belet_Weyne_IDP</t>
  </si>
  <si>
    <t>Belet_Weyne</t>
  </si>
  <si>
    <t>Wanla_Weyn_IDP</t>
  </si>
  <si>
    <t>Belet_Weyne_HC</t>
  </si>
  <si>
    <t>Baidoa_HC</t>
  </si>
  <si>
    <t>Owdweyne_HC</t>
  </si>
  <si>
    <t>Eyl_HC</t>
  </si>
  <si>
    <t>Ceel_Afweyn_HC</t>
  </si>
  <si>
    <t>Ceel_Afweyn</t>
  </si>
  <si>
    <t>Ceel_Waaq_HC</t>
  </si>
  <si>
    <t>Burco_IDP</t>
  </si>
  <si>
    <t>Galdogob_HC</t>
  </si>
  <si>
    <t>Badhaadhe_HC</t>
  </si>
  <si>
    <t>Afgooye_IDP</t>
  </si>
  <si>
    <t>Baidoa_IDP</t>
  </si>
  <si>
    <t>Dhuusamarreeb_IDP</t>
  </si>
  <si>
    <t>Burtinle_HC</t>
  </si>
  <si>
    <t>Burtinle_IDP</t>
  </si>
  <si>
    <t>Ceel_Buur</t>
  </si>
  <si>
    <t>Cadaado_IDP</t>
  </si>
  <si>
    <t>Xudun_IDP</t>
  </si>
  <si>
    <t>Ceerigaabo_IDP</t>
  </si>
  <si>
    <t>Buuhoodle_IDP</t>
  </si>
  <si>
    <t>Bulo_Burto</t>
  </si>
  <si>
    <t>Afmadow_IDP</t>
  </si>
  <si>
    <t>Borama_IDP</t>
  </si>
  <si>
    <t>Ceel_Afweyn_IDP</t>
  </si>
  <si>
    <t>Buuhoodle_HC</t>
  </si>
  <si>
    <t>Hargeysa_HC</t>
  </si>
  <si>
    <t>Afgooye_HC</t>
  </si>
  <si>
    <t>Waajid_IDP</t>
  </si>
  <si>
    <t>Galdogob_IDP</t>
  </si>
  <si>
    <t>Laasqoray_IDP</t>
  </si>
  <si>
    <t>Iskushuban_HC</t>
  </si>
  <si>
    <t>Bossaso_HC</t>
  </si>
  <si>
    <t>Baardheere_HC</t>
  </si>
  <si>
    <t>Bossaso_IDP</t>
  </si>
  <si>
    <t>Garowe_IDP</t>
  </si>
  <si>
    <t>Lughaye_IDP</t>
  </si>
  <si>
    <t>Garowe_HC</t>
  </si>
  <si>
    <t>Xudun_HC</t>
  </si>
  <si>
    <t>Qardho_HC</t>
  </si>
  <si>
    <t>Buur_Hakaba_HC</t>
  </si>
  <si>
    <t>Buur_Hakaba</t>
  </si>
  <si>
    <t>Cabudwaaq_HC</t>
  </si>
  <si>
    <t>Ceel_Barde_IDP</t>
  </si>
  <si>
    <t>Ceel_Barde</t>
  </si>
  <si>
    <t>Owdweyne_IDP</t>
  </si>
  <si>
    <t>Baki_IDP</t>
  </si>
  <si>
    <t>Sheikh_IDP</t>
  </si>
  <si>
    <t>Ceel_Barde_HC</t>
  </si>
  <si>
    <t>Dhuusamarreeb_HC</t>
  </si>
  <si>
    <t>Xudur_IDP</t>
  </si>
  <si>
    <t>Marka_IDP</t>
  </si>
  <si>
    <t>Ceel_Dheer</t>
  </si>
  <si>
    <t>Zeylac_IDP</t>
  </si>
  <si>
    <t>Badhaadhe_IDP</t>
  </si>
  <si>
    <t>Qoryooley_IDP</t>
  </si>
  <si>
    <t>Row Labels</t>
  </si>
  <si>
    <t>Column Labels</t>
  </si>
  <si>
    <t>Count of FINAL_HH_Score</t>
  </si>
  <si>
    <t>Banadir_HC</t>
  </si>
  <si>
    <t>Banadir_IDP</t>
  </si>
  <si>
    <t>Gaalkacyo_IDP</t>
  </si>
  <si>
    <t>Gaalkacyo_HC</t>
  </si>
  <si>
    <t>Adan_Yabaal</t>
  </si>
  <si>
    <t>Qansax_Dheere</t>
  </si>
  <si>
    <t>Rab_Dhuure</t>
  </si>
  <si>
    <t>JMCNA</t>
  </si>
  <si>
    <t>-</t>
  </si>
  <si>
    <t>HC Total</t>
  </si>
  <si>
    <t>IDP Total</t>
  </si>
  <si>
    <t>Number of people living in host communities per Severity Class</t>
  </si>
  <si>
    <t>Number of people living in IDP sites per Severity Class</t>
  </si>
  <si>
    <t>Caveat</t>
  </si>
  <si>
    <t>None</t>
  </si>
  <si>
    <t>Caution</t>
  </si>
  <si>
    <t>Insufficient data</t>
  </si>
  <si>
    <t>Host community</t>
  </si>
  <si>
    <t>IDPs</t>
  </si>
  <si>
    <t>Not_in_JMCNA</t>
  </si>
  <si>
    <t>Inaccessible</t>
  </si>
  <si>
    <t>Insufficient_data</t>
  </si>
  <si>
    <t>Neighbouring_district_1</t>
  </si>
  <si>
    <t>Neighbouring_district_2</t>
  </si>
  <si>
    <t>Neighbouring_district_3</t>
  </si>
  <si>
    <t>Neighbouring_district_4</t>
  </si>
  <si>
    <t>N1 HC_%P1</t>
  </si>
  <si>
    <t>N2 HC_%P1</t>
  </si>
  <si>
    <t>N3 HC_%P1</t>
  </si>
  <si>
    <t>N4 HC_%P1</t>
  </si>
  <si>
    <t>HC_%P1</t>
  </si>
  <si>
    <t>N1 HC_%P2</t>
  </si>
  <si>
    <t>N2 HC_%P2</t>
  </si>
  <si>
    <t>N3 HC_%P2</t>
  </si>
  <si>
    <t>N4 HC_%P2</t>
  </si>
  <si>
    <t>HC_%P2</t>
  </si>
  <si>
    <t>N1 HC_%P3</t>
  </si>
  <si>
    <t>N2 HC_%P3</t>
  </si>
  <si>
    <t>N3 HC_%P3</t>
  </si>
  <si>
    <t>N4 HC_%P3</t>
  </si>
  <si>
    <t>HC_%P3</t>
  </si>
  <si>
    <t>N1 HC_%P4</t>
  </si>
  <si>
    <t>N2 HC_%P4</t>
  </si>
  <si>
    <t>N3 HC_%P4</t>
  </si>
  <si>
    <t>N4 HC_%P4</t>
  </si>
  <si>
    <t>HC_%P4</t>
  </si>
  <si>
    <t>N1 IDP_%P1</t>
  </si>
  <si>
    <t>N2 IDP_%P1</t>
  </si>
  <si>
    <t>N3 IDP_%P1</t>
  </si>
  <si>
    <t>N4 IDP_%P1</t>
  </si>
  <si>
    <t>IDP_%P1</t>
  </si>
  <si>
    <t>N1 IDP_%P2</t>
  </si>
  <si>
    <t>N2 IDP_%P2</t>
  </si>
  <si>
    <t>N3 IDP_%P2</t>
  </si>
  <si>
    <t>N4 IDP_%P2</t>
  </si>
  <si>
    <t>IDP_%P2</t>
  </si>
  <si>
    <t>N1 IDP_%P3</t>
  </si>
  <si>
    <t>N2 IDP_%P3</t>
  </si>
  <si>
    <t>N3 IDP_%P3</t>
  </si>
  <si>
    <t>N4 IDP_%P3</t>
  </si>
  <si>
    <t>IDP_%P3</t>
  </si>
  <si>
    <t>N1 IDP_%P4</t>
  </si>
  <si>
    <t>N2 IDP_%P4</t>
  </si>
  <si>
    <t>N3 IDP_%P4</t>
  </si>
  <si>
    <t>N4 IDP_%P4</t>
  </si>
  <si>
    <t>IDP_%P4</t>
  </si>
  <si>
    <t>N1 IDP_%P5</t>
  </si>
  <si>
    <t>N2 IDP_%P5</t>
  </si>
  <si>
    <t>N3 IDP_%P5</t>
  </si>
  <si>
    <t>N4 IDP_%P5</t>
  </si>
  <si>
    <t>IDP_%P5</t>
  </si>
  <si>
    <t>N1 HC_%P5</t>
  </si>
  <si>
    <t>N2 HC_%P5</t>
  </si>
  <si>
    <t>N3 HC_%P5</t>
  </si>
  <si>
    <t>N4 HC_%P5</t>
  </si>
  <si>
    <t>HC_%P5</t>
  </si>
  <si>
    <t>Data available for host and IDP</t>
  </si>
  <si>
    <t>Host available, IDP through proximity</t>
  </si>
  <si>
    <t>Host and IDP data through proximity</t>
  </si>
  <si>
    <t>HC_Population</t>
  </si>
  <si>
    <t>IDP_Population</t>
  </si>
  <si>
    <t>Total_Population</t>
  </si>
  <si>
    <t>Data availability</t>
  </si>
  <si>
    <t>Pop_total</t>
  </si>
  <si>
    <t>Pop_IDP</t>
  </si>
  <si>
    <t>Pop_HC</t>
  </si>
  <si>
    <t>Severity total</t>
  </si>
  <si>
    <t>Severity IDP</t>
  </si>
  <si>
    <t>Severity HC</t>
  </si>
  <si>
    <t>HC_severity</t>
  </si>
  <si>
    <t>IDP_severity</t>
  </si>
  <si>
    <t>Percentage people living in IDP sites per Severity Class</t>
  </si>
  <si>
    <t>Percentage of people living in host communities per Severity Class</t>
  </si>
  <si>
    <t>Overall Severity class</t>
  </si>
  <si>
    <t xml:space="preserve">Overall Severity Class
</t>
  </si>
  <si>
    <t>HC_pop_P1</t>
  </si>
  <si>
    <t>HC_pop_P2</t>
  </si>
  <si>
    <t>HC_pop_P3</t>
  </si>
  <si>
    <t>HC_pop_P5</t>
  </si>
  <si>
    <t>HC_pop_P4</t>
  </si>
  <si>
    <t>IDP_pop_P5</t>
  </si>
  <si>
    <t>IDP_pop_P4</t>
  </si>
  <si>
    <t>IDP_pop_P3</t>
  </si>
  <si>
    <t>IDP_pop_P2</t>
  </si>
  <si>
    <t>IDP_pop_P1</t>
  </si>
  <si>
    <t>% population severity 1</t>
  </si>
  <si>
    <t>% population severity 2</t>
  </si>
  <si>
    <t>% population severity 3</t>
  </si>
  <si>
    <t>% population severity 4</t>
  </si>
  <si>
    <t>% population severity 5</t>
  </si>
  <si>
    <t>PiN IDP</t>
  </si>
  <si>
    <t>PiN HC</t>
  </si>
  <si>
    <t>PiN Total</t>
  </si>
  <si>
    <t>Pop total severity 1</t>
  </si>
  <si>
    <t>Pop total severity 2</t>
  </si>
  <si>
    <t>Pop total severity 3</t>
  </si>
  <si>
    <t>Pop total severity 4</t>
  </si>
  <si>
    <t>Pop total severity 5</t>
  </si>
  <si>
    <t>Weight_nb1</t>
  </si>
  <si>
    <t>Weight_nb2</t>
  </si>
  <si>
    <t>Weight_nb3</t>
  </si>
  <si>
    <t>Weight_nb4</t>
  </si>
  <si>
    <t>Indicator</t>
  </si>
  <si>
    <t>NA</t>
  </si>
  <si>
    <t>Yes</t>
  </si>
  <si>
    <t>No</t>
  </si>
  <si>
    <t>% of HHs with access to medical, legal and social services for women and girls</t>
  </si>
  <si>
    <t>% of HHs by most common barriers to accessing GBV services faced by women and girls</t>
  </si>
  <si>
    <t>% of HHs  with women and girls reporting lack of freedom to attend go about their duties/businessess</t>
  </si>
  <si>
    <t>% of HH in which women and girls/men and boys avoid areas because they feel unsafe there</t>
  </si>
  <si>
    <t>82f5a78c-76a6-4e9a-abe1-f8db16834de2</t>
  </si>
  <si>
    <t>2cf47e5d-2761-445c-b5d2-3e6a1e375f09</t>
  </si>
  <si>
    <t>98275616-3614-4e97-b22c-66724e154bc7</t>
  </si>
  <si>
    <t>a6bd8560-3b9b-4d3c-85d9-8041490229ea</t>
  </si>
  <si>
    <t>9e00fb5c-26f1-4440-bc2d-67c1274293f1</t>
  </si>
  <si>
    <t>a56bc794-a1d5-42e5-b7e5-fb690d8176ef</t>
  </si>
  <si>
    <t>8f8eb0c7-7227-40fc-91a0-eda8370b1b3b</t>
  </si>
  <si>
    <t>5cc299ce-ccba-4a41-83c6-0af53f99647c</t>
  </si>
  <si>
    <t>1714748b-1eb6-40a2-ba6d-a2f3784fed46</t>
  </si>
  <si>
    <t>1aa12941-d93a-4de0-ac1d-3c4034679afb</t>
  </si>
  <si>
    <t>5299571d-f2da-448c-9049-599f69275025</t>
  </si>
  <si>
    <t>Diinsoor_HC</t>
  </si>
  <si>
    <t>31e122e0-4b6c-406c-9916-70cb1227b10c</t>
  </si>
  <si>
    <t>ed5dcca3-a653-4155-ad96-38d1026c7044</t>
  </si>
  <si>
    <t>a842cb78-d56f-4380-a488-585264111ec5</t>
  </si>
  <si>
    <t>2b7531e1-b3bf-4c6c-8aff-edf2bc532802</t>
  </si>
  <si>
    <t>c502570a-7339-4e6f-b57c-a2c633e924f6</t>
  </si>
  <si>
    <t>48dd3549-cd27-4bd4-a682-510120340767</t>
  </si>
  <si>
    <t>b9a309f1-728e-4dc2-9720-a064de2c7c82</t>
  </si>
  <si>
    <t>65de0640-f71a-4325-8224-fb1b659b43bc</t>
  </si>
  <si>
    <t>616ded7c-3820-4fee-ba2f-d4de503b3fea</t>
  </si>
  <si>
    <t>e128c7d8-9a2a-4bcd-aa34-d3e9c3e4c3be</t>
  </si>
  <si>
    <t>26049539-7817-4686-8b70-7341408a8958</t>
  </si>
  <si>
    <t>f3888628-44c1-4e72-b84d-769643e69ef1</t>
  </si>
  <si>
    <t>80f4e9a0-b72f-4eee-8614-765c185ea2d6</t>
  </si>
  <si>
    <t>fac3d888-1e64-4e99-ac9a-09756037b46d</t>
  </si>
  <si>
    <t>0ce6a198-9a36-42f2-b80d-a4df63e373b3</t>
  </si>
  <si>
    <t>1b5e5a6c-5322-4f10-aa88-57ca559e7d51</t>
  </si>
  <si>
    <t>3114f03c-544b-4984-8bf3-a1d3c77ee075</t>
  </si>
  <si>
    <t>55b1ce03-af87-4a1c-9f0f-304515c74060</t>
  </si>
  <si>
    <t>24553be9-c6bc-4404-8067-56f5baa5a345</t>
  </si>
  <si>
    <t>15f41155-c0da-4804-856c-60e1ba7d4336</t>
  </si>
  <si>
    <t>73ef42a8-71a1-4989-9d3e-edbd76cfff79</t>
  </si>
  <si>
    <t>4b6b998a-bfc2-4d99-80e3-d6d114c684bf</t>
  </si>
  <si>
    <t>46b865cc-6a71-4482-b57e-7aab394078df</t>
  </si>
  <si>
    <t>02c32195-8360-49a0-b9ae-2e30f3e3f7cc</t>
  </si>
  <si>
    <t>af98e6a4-573d-43c1-bc13-7641b179d05c</t>
  </si>
  <si>
    <t>46f2efae-11db-4ad8-88b1-509f34ea0bbd</t>
  </si>
  <si>
    <t>dff2f08e-8368-4b2a-bda8-5c0d43cb024e</t>
  </si>
  <si>
    <t>077f7650-6527-4ecc-85e7-aa04aeed2446</t>
  </si>
  <si>
    <t>8d4ef627-d4a9-48f9-aecb-1bcb5f4f4fb9</t>
  </si>
  <si>
    <t>2fb96381-b536-415d-8c09-f7133ff3471e</t>
  </si>
  <si>
    <t>fa7cdbfb-38fa-4824-af18-ade0e484b771</t>
  </si>
  <si>
    <t>ae99ee18-d88f-4ce1-848f-c19aec97cf5c</t>
  </si>
  <si>
    <t>97cad0c2-8d0f-4ba7-b3e9-17f4b053e1f3</t>
  </si>
  <si>
    <t>2401300d-e44f-4c8f-be95-5a600c6ec929</t>
  </si>
  <si>
    <t>156fd682-d0c1-4715-85f8-b1f90a057c0e</t>
  </si>
  <si>
    <t>e979c2d0-d67c-4d64-89cc-58e16f37b375</t>
  </si>
  <si>
    <t>621dd2c0-0abd-4fbc-9ddd-bf0faf9f76a3</t>
  </si>
  <si>
    <t>0b02ae45-dcb2-4107-b9de-42f242742e94</t>
  </si>
  <si>
    <t>ae05caa9-5515-4547-b261-17db396c9a56</t>
  </si>
  <si>
    <t>aa01f995-4c97-4ea6-b6a7-c6069026ab68</t>
  </si>
  <si>
    <t>90b045e0-e989-492d-9630-63b7265823e5</t>
  </si>
  <si>
    <t>e1d78170-1589-4ad4-aa05-d1bd7b083c14</t>
  </si>
  <si>
    <t>72401935-ccb1-4bc9-b0bf-762a0783ccef</t>
  </si>
  <si>
    <t>b00fd642-5069-45df-a2ac-23edc754ebcf</t>
  </si>
  <si>
    <t>9eeac794-0bd5-4c70-86ba-7aeec576a7f4</t>
  </si>
  <si>
    <t>9a165675-6fc7-4b65-a7cc-4dfd975ded71</t>
  </si>
  <si>
    <t>8aa25c08-2e53-4d09-8d5c-aa3eca1bcdb1</t>
  </si>
  <si>
    <t>32976e32-4951-48d4-8668-47001dfaad6f</t>
  </si>
  <si>
    <t>5d7bf6ee-0ac8-448d-b235-506ca163df25</t>
  </si>
  <si>
    <t>bba154b9-7463-4795-b1dd-5fe2bed5b3fa</t>
  </si>
  <si>
    <t>4bea2f1f-1781-4c7a-aeea-10c62190e1ba</t>
  </si>
  <si>
    <t>ea28993e-f7ae-4df4-9106-624570825023</t>
  </si>
  <si>
    <t>a85154ab-6dcb-45fd-9f55-113ecb4c3b9c</t>
  </si>
  <si>
    <t>f3ce1fcc-5395-4bc5-8e0f-64dd87bfbd1c</t>
  </si>
  <si>
    <t>70d23e60-a203-4aae-bebb-ee5a80a04021</t>
  </si>
  <si>
    <t>08484e04-f006-47b4-bf64-e2ef144fe662</t>
  </si>
  <si>
    <t>abf070bb-fe7d-4f25-9c51-346cf9833e40</t>
  </si>
  <si>
    <t>f7d08cdc-6007-4c23-8d91-1c1eef34c1eb</t>
  </si>
  <si>
    <t>cb0a6964-85b0-457a-8022-e5d2e3ba2724</t>
  </si>
  <si>
    <t>82bdfdad-95b7-4991-91bf-fa8ab7471b79</t>
  </si>
  <si>
    <t>a62c975e-2ff7-45f6-9f5b-ae3b8b5df13d</t>
  </si>
  <si>
    <t>9b6a4c1a-3e02-4ee1-a40a-6f76c2cd5c20</t>
  </si>
  <si>
    <t>d99837df-3f12-40ce-a190-8ae209cba12c</t>
  </si>
  <si>
    <t>4657f805-b0c2-4286-9fd0-1bdef90c8d63</t>
  </si>
  <si>
    <t>22c5b4e8-0ed4-4a7e-a99e-c2fb06f91f00</t>
  </si>
  <si>
    <t>7238387a-e214-4c1e-b420-33f4a1819559</t>
  </si>
  <si>
    <t>9a3a480b-1aa6-4dc6-a110-c3d27198fc2b</t>
  </si>
  <si>
    <t>4a72a2d1-cb51-4865-b349-b70e631c442d</t>
  </si>
  <si>
    <t>d19dea0e-9e09-427e-b70f-3db64359a9a1</t>
  </si>
  <si>
    <t>90e235ef-8fdb-4541-8e74-f28a3f549230</t>
  </si>
  <si>
    <t>6e8418a2-5fae-4ea5-8b9f-e31989bee87d</t>
  </si>
  <si>
    <t>6d915b9e-bd1c-4c76-ae54-ad0766c90909</t>
  </si>
  <si>
    <t>f8095f6a-38ca-473e-b921-54182acccebd</t>
  </si>
  <si>
    <t>c367c717-b52e-43eb-b2bf-e5243400e35e</t>
  </si>
  <si>
    <t>8c14b7bf-8d97-41bf-a18d-1a2a6880f651</t>
  </si>
  <si>
    <t>bfa8a3b4-2e00-4843-8792-c07fcd03f20c</t>
  </si>
  <si>
    <t>d9987b99-9614-44a8-bc0e-673158145817</t>
  </si>
  <si>
    <t>63db750c-eb80-4478-bd93-6ce0d3f7428e</t>
  </si>
  <si>
    <t>9d50b51a-f604-400a-8f1e-82abed62c93f</t>
  </si>
  <si>
    <t>436c07a4-f685-484c-9110-c7bd4fdaf9a0</t>
  </si>
  <si>
    <t>71392159-09f0-4ec9-bc4b-9a0101ea4a12</t>
  </si>
  <si>
    <t>c10ae828-fc05-40cf-9346-62c46ddbadc0</t>
  </si>
  <si>
    <t>8a78ef1c-d27e-4868-86e9-0589afe8ae15</t>
  </si>
  <si>
    <t>3ce26170-ab0f-405e-9398-b5cd21d38dcd</t>
  </si>
  <si>
    <t>e000b164-8095-4195-a9a8-de83f97d02d9</t>
  </si>
  <si>
    <t>00159f03-3fcf-4d7b-91e8-c413dcbd0ff1</t>
  </si>
  <si>
    <t>50008eda-ae6a-439a-a38e-21cc3f360e1a</t>
  </si>
  <si>
    <t>5971eeee-4a3d-4b96-8ff6-8feb87bdc423</t>
  </si>
  <si>
    <t>3ce6dfc9-8780-4c1a-a58b-a36ba0a18a5f</t>
  </si>
  <si>
    <t>23adf57e-73da-4c67-97a8-9cb5c5bfeaf2</t>
  </si>
  <si>
    <t>4f3e14b2-1e7f-4905-8f88-6bc55b5e41d1</t>
  </si>
  <si>
    <t>41d35c45-50c7-4128-a596-e77dedc391cc</t>
  </si>
  <si>
    <t>2febe620-2a87-4d2b-81d9-5cde8d50984f</t>
  </si>
  <si>
    <t>9e767d2f-70df-47cf-bb40-8537c1c899cb</t>
  </si>
  <si>
    <t>ebd595a8-f58e-4b8c-9869-526f6ca8cb59</t>
  </si>
  <si>
    <t>7eb16fa8-42d5-4def-b92f-d202c485dbc6</t>
  </si>
  <si>
    <t>ac9efffb-9d3b-4a3f-bc02-b70c677d07f7</t>
  </si>
  <si>
    <t>1b8a3d68-ee96-4752-b173-a95be83048b0</t>
  </si>
  <si>
    <t>54bebfa0-625e-4246-b516-4d1e1602a16c</t>
  </si>
  <si>
    <t>d8eea19b-32e4-406a-a135-813e408f1d15</t>
  </si>
  <si>
    <t>b6583dd4-a055-4d3d-87ad-5d5b1f30d6e4</t>
  </si>
  <si>
    <t>5bd68ef8-30fb-4137-bc6e-4d13cd80176e</t>
  </si>
  <si>
    <t>87d1386e-0c68-46ac-b667-5070f31a52e8</t>
  </si>
  <si>
    <t>09fdbb23-d46a-4b20-b2c0-e7e9d6b64638</t>
  </si>
  <si>
    <t>1c428e0a-9edb-4f65-b45b-ec8c8eae2fce</t>
  </si>
  <si>
    <t>a8affc7f-2f33-4a9e-9335-97aeea80b2b0</t>
  </si>
  <si>
    <t>211886f3-52a0-4711-b127-d96718b0f336</t>
  </si>
  <si>
    <t>b810d799-4432-4d65-89f0-5fb040cd0228</t>
  </si>
  <si>
    <t>96f68e2f-716f-4924-ad3a-2fe8c80e2968</t>
  </si>
  <si>
    <t>b4b1d257-6939-4747-bac7-63606e14ad26</t>
  </si>
  <si>
    <t>546b6a1a-069b-4bf7-bc03-7ff46ed8253b</t>
  </si>
  <si>
    <t>39e852e0-9d66-4d78-9bf3-69b3e45308c9</t>
  </si>
  <si>
    <t>88eacacd-a9ad-48f2-8874-c5e585397d71</t>
  </si>
  <si>
    <t>68ffb113-c751-4fa6-b9e0-60d11fadf8a0</t>
  </si>
  <si>
    <t>163d376f-6c54-472e-9587-ae5bacd7e72f</t>
  </si>
  <si>
    <t>8c99d95b-edb1-4eee-9ffb-c1adfd2c1a38</t>
  </si>
  <si>
    <t>24658ac5-863b-4cd7-8a50-89e8d94442d9</t>
  </si>
  <si>
    <t>225916f0-d306-4f43-bf0e-f7225d4f2160</t>
  </si>
  <si>
    <t>9796487d-28f0-44dc-bb22-b3520d2d4898</t>
  </si>
  <si>
    <t>f948f93c-049c-446a-9a12-243b9da092d3</t>
  </si>
  <si>
    <t>f254930a-b4cc-4ffe-9a3d-f58b0fa44b92</t>
  </si>
  <si>
    <t>f37fc3fa-1454-47c3-939c-6a1b783c04bc</t>
  </si>
  <si>
    <t>f72c0491-e8ae-4bdc-8c61-86346c459fb6</t>
  </si>
  <si>
    <t>e5a60c5b-d8f8-4126-ae1c-580e8491a9a6</t>
  </si>
  <si>
    <t>61fcbe17-066f-40ae-9763-752139e5a2fd</t>
  </si>
  <si>
    <t>ae3dbdba-767d-4a51-88c6-dbc5abfe4e26</t>
  </si>
  <si>
    <t>dcd54827-d144-47dc-8376-7a1f0e4d23d2</t>
  </si>
  <si>
    <t>50a50176-7051-45fb-8fbd-24a105a874bf</t>
  </si>
  <si>
    <t>5cfb4457-25a2-4e3f-8d71-a54b1cd57f14</t>
  </si>
  <si>
    <t>9c98c4b4-039a-402f-b197-7c837eecda59</t>
  </si>
  <si>
    <t>97fddfe1-200e-482f-9a71-26a339a7e2a8</t>
  </si>
  <si>
    <t>f7486da6-a06c-4c81-9b60-65ebfce0c1c6</t>
  </si>
  <si>
    <t>51c4e607-6a15-4ad7-838c-84a22c217fb7</t>
  </si>
  <si>
    <t>8efac15c-b897-4ada-a8fa-fad480cefb9e</t>
  </si>
  <si>
    <t>1c8cef93-420b-4ebd-9862-b58e03634ce1</t>
  </si>
  <si>
    <t>691369ff-494a-4819-afca-43f2497648da</t>
  </si>
  <si>
    <t>6345b34f-69c8-47f0-96b7-7e782f4fdae2</t>
  </si>
  <si>
    <t>9f27b3ce-d41a-4b61-a00a-3c2b8c4594e1</t>
  </si>
  <si>
    <t>f550a181-6f84-460f-aae0-7a1e2d01e683</t>
  </si>
  <si>
    <t>a577c8c6-4230-4fc6-8267-07eaa16d6144</t>
  </si>
  <si>
    <t>b92157c8-477c-44d9-a866-2c356e0e7b84</t>
  </si>
  <si>
    <t>9e51af35-c4b0-4342-8503-c0d985efed0b</t>
  </si>
  <si>
    <t>b351bd06-05f0-4130-b14c-18de5a6d67b9</t>
  </si>
  <si>
    <t>9997c134-5d19-4172-903a-acf1d5193f3f</t>
  </si>
  <si>
    <t>c86fa1c3-9ec3-446c-b06c-c71331910f22</t>
  </si>
  <si>
    <t>7964c2a8-1a63-4003-9ad0-8991b1cb2e65</t>
  </si>
  <si>
    <t>393c3338-d030-4749-a61b-934dc4155553</t>
  </si>
  <si>
    <t>a7361351-85e0-4610-aa7c-f08fce72adc7</t>
  </si>
  <si>
    <t>54f3d3a9-ec5f-4692-98fe-a8de71490733</t>
  </si>
  <si>
    <t>0d76a870-b508-4b21-adb5-2c73891cb92c</t>
  </si>
  <si>
    <t>b0ef9341-033e-4434-8388-ff0563e8d501</t>
  </si>
  <si>
    <t>3227dee4-14bf-4f65-83ee-f8fd96f5892f</t>
  </si>
  <si>
    <t>b3c7391b-20c7-4777-8bcc-32047f974572</t>
  </si>
  <si>
    <t>42b43117-2288-4690-898a-551b3e514a43</t>
  </si>
  <si>
    <t>7326eb1c-f7e1-49e6-995c-11c594a3841d</t>
  </si>
  <si>
    <t>85aecbc0-84d6-4263-9202-8e970240d719</t>
  </si>
  <si>
    <t>2458d9a9-7d6a-41f3-9194-e796799a3372</t>
  </si>
  <si>
    <t>dc7ec489-bab6-4114-8561-a2e1b8152c6b</t>
  </si>
  <si>
    <t>c174ca7b-8f04-47d9-b48a-e4c4b12ef7f1</t>
  </si>
  <si>
    <t>e2b7764f-5e9d-44f0-92df-f5ea8f5558b1</t>
  </si>
  <si>
    <t>fcc0b9ac-6cf0-417f-8aa8-3e9c383c8a4c</t>
  </si>
  <si>
    <t>589554c8-bb9e-44f4-b942-e23244dadfeb</t>
  </si>
  <si>
    <t>e3904e6f-23fb-435b-a8eb-395e4d4aaa4c</t>
  </si>
  <si>
    <t>Bulo_Burto_HC</t>
  </si>
  <si>
    <t>86b567ff-c566-4945-adfb-30ceac10cc2a</t>
  </si>
  <si>
    <t>72a08013-7768-4139-a252-fc05404441e0</t>
  </si>
  <si>
    <t>6ba4a705-5434-49da-ab3b-d3dd68b0f694</t>
  </si>
  <si>
    <t>6f50f17c-d4c3-44cc-8a3f-caa5b79a77ca</t>
  </si>
  <si>
    <t>a11bc577-80b4-4e6d-9b25-6992bcccf98a</t>
  </si>
  <si>
    <t>d6484a79-846c-4a6a-aebe-f666f6dfc403</t>
  </si>
  <si>
    <t>ebf19d47-fee7-4d6f-8da2-3a368ff11050</t>
  </si>
  <si>
    <t>c002123a-b525-4084-b574-d9a51771ea75</t>
  </si>
  <si>
    <t>1930ca30-a19c-4e6b-a2b5-df439806f3fc</t>
  </si>
  <si>
    <t>44bcd599-b61d-44da-804f-b0666fe2a323</t>
  </si>
  <si>
    <t>2e97dea5-ad14-4965-9aec-b2e6ac7439cd</t>
  </si>
  <si>
    <t>679d6420-bcd4-4968-9159-957e8095b24c</t>
  </si>
  <si>
    <t>415a95e2-4309-4013-b0a8-9ab7b94d5d0a</t>
  </si>
  <si>
    <t>880bedd3-6a80-4d49-8f82-a7ab9a5c7796</t>
  </si>
  <si>
    <t>07431041-30b7-4b13-b784-c37a7b706965</t>
  </si>
  <si>
    <t>94f959a5-4d79-4593-9e64-ce7ea6157c53</t>
  </si>
  <si>
    <t>282a739c-863c-45f1-a8df-2b365e595526</t>
  </si>
  <si>
    <t>a546b762-67bc-4765-9bba-077469a60e96</t>
  </si>
  <si>
    <t>880cd236-6096-470d-9870-2e25d85abdbd</t>
  </si>
  <si>
    <t>d2b4ab9f-7954-4c5e-91ca-38736e7252c0</t>
  </si>
  <si>
    <t>68a3448e-caa3-4b48-b38a-9012876cecaa</t>
  </si>
  <si>
    <t>e4f8dbc7-f809-41f2-8b21-edf96ce0a110</t>
  </si>
  <si>
    <t>3dc87652-76d8-4b68-be19-717d6dc2ba87</t>
  </si>
  <si>
    <t>b34975bc-0093-451e-a611-990040ff5142</t>
  </si>
  <si>
    <t>77f0b6bd-2a89-4629-ba49-3a97f11ccf5f</t>
  </si>
  <si>
    <t>80bc61ff-59c6-4ea5-8ed7-40d5ce602539</t>
  </si>
  <si>
    <t>a2af5611-8881-404d-8a05-8e6ea9ed2177</t>
  </si>
  <si>
    <t>2b163e7c-d077-4951-b338-f5f0bfc15e99</t>
  </si>
  <si>
    <t>82af22d4-ba87-49d4-a50f-6f3c26b564a4</t>
  </si>
  <si>
    <t>d2e4f222-5838-4629-beb9-be858bc46f0e</t>
  </si>
  <si>
    <t>b08d1d5f-1186-4525-a6a1-2766a23e4a1e</t>
  </si>
  <si>
    <t>e7b8ea7b-373d-4dcc-aa78-35cad3ff36eb</t>
  </si>
  <si>
    <t>25e38ec0-5674-4176-8dbf-fc9ee8eae308</t>
  </si>
  <si>
    <t>e2f0b5ee-e707-41e4-9b1f-4b80e1683ea4</t>
  </si>
  <si>
    <t>031357e2-6867-4e6e-ae91-d8b1eef2cbcf</t>
  </si>
  <si>
    <t>0b963517-6988-45cd-9c2c-00161a7c0f3f</t>
  </si>
  <si>
    <t>1e16829b-48f4-45f4-9821-086dce564e0e</t>
  </si>
  <si>
    <t>fcdf7daf-f295-481c-a36f-f040d1d508ee</t>
  </si>
  <si>
    <t>d360a705-7c5e-42d7-a961-58ff9a9ba30f</t>
  </si>
  <si>
    <t>Cadale_HC</t>
  </si>
  <si>
    <t>836b82c3-110f-4639-a651-a25ea3d24d8c</t>
  </si>
  <si>
    <t>68cdde0d-6ed4-410b-ba17-d582aa089a81</t>
  </si>
  <si>
    <t>99d651e3-4945-4e9a-a16a-e4c91772561a</t>
  </si>
  <si>
    <t>f5b6f7c9-92de-4ae0-9608-052374dcf4fe</t>
  </si>
  <si>
    <t>c512d6ea-2b7b-4aa2-a43b-6602a8959edf</t>
  </si>
  <si>
    <t>c1f04731-6ba5-4c4e-8c7f-2845925261c9</t>
  </si>
  <si>
    <t>cf364f96-50c0-4189-a3b2-12e01fdb14d1</t>
  </si>
  <si>
    <t>5b737815-4ac3-443d-b74c-820539eaa782</t>
  </si>
  <si>
    <t>21ec3f16-f46b-4a11-8ccb-4162caf52a5c</t>
  </si>
  <si>
    <t>580329f6-b7ce-4cb8-abcc-6e2f487c0c89</t>
  </si>
  <si>
    <t>e2758f3a-6f84-42e2-95f2-c4292b0c1b08</t>
  </si>
  <si>
    <t>e87f2ede-a61e-4f03-8dfc-0051e12ed7be</t>
  </si>
  <si>
    <t>d8878b38-a2c0-419f-a259-9622aafc22db</t>
  </si>
  <si>
    <t>cd85df35-7a32-4952-885b-97c0426cb5af</t>
  </si>
  <si>
    <t>84d75e20-473a-4618-9472-b172a535a095</t>
  </si>
  <si>
    <t>12430d17-c433-4352-8503-14190738299f</t>
  </si>
  <si>
    <t>2409d6ae-7fcc-4847-a2fd-95b3d9efe5ed</t>
  </si>
  <si>
    <t>67da9e1c-9ad1-4f15-908a-8346ca70b305</t>
  </si>
  <si>
    <t>7c88c69b-e8fb-447f-a701-45beb9c7a5a1</t>
  </si>
  <si>
    <t>ed917f2a-0a6a-449c-88d2-cc71c7d89410</t>
  </si>
  <si>
    <t>8f749738-f008-44a3-904a-573316a70613</t>
  </si>
  <si>
    <t>590459e3-9b8f-4e5b-9ce5-99df95bd54f5</t>
  </si>
  <si>
    <t>7d7ba968-851c-434b-bc42-b11587fe7f9a</t>
  </si>
  <si>
    <t>e364554c-8c02-4c35-bf2d-2848b392e1ff</t>
  </si>
  <si>
    <t>7b5f9a7a-e785-407b-9f20-ad8cacb1f4b5</t>
  </si>
  <si>
    <t>0465ec7b-43a9-4d6b-99f5-b40835bcbd04</t>
  </si>
  <si>
    <t>cd44bd62-b543-4f57-8993-62a495b01c62</t>
  </si>
  <si>
    <t>196747d3-f11c-423c-9623-b15ca7b1cbf2</t>
  </si>
  <si>
    <t>6ba7a987-ad98-4644-b1f0-9a34393f6c8e</t>
  </si>
  <si>
    <t>e3411983-5b9c-420b-80f4-e22d28b68ec0</t>
  </si>
  <si>
    <t>38d9b9ee-0d46-4bb8-882e-d4c2704adb35</t>
  </si>
  <si>
    <t>993f72d6-3cef-4299-be76-ca0abc2e7e9e</t>
  </si>
  <si>
    <t>67ed6dc5-adec-476e-8d9d-a86e8b6af4b3</t>
  </si>
  <si>
    <t>af02e8ff-8f7e-4f94-96e8-a447b5a660c8</t>
  </si>
  <si>
    <t>bf244132-3ff0-492b-8fd7-2efb582f457a</t>
  </si>
  <si>
    <t>0b239e5c-acf7-4388-b4e5-b03926f3756e</t>
  </si>
  <si>
    <t>0f2793a1-bedf-4607-9c13-6d22e97de670</t>
  </si>
  <si>
    <t>0dd19cc7-09af-46a3-932e-e6e5b515c28d</t>
  </si>
  <si>
    <t>02597fe1-4d4d-4a38-b58a-37945c7697d4</t>
  </si>
  <si>
    <t>461bba07-9af3-4a23-a302-e09d4a0c5a37</t>
  </si>
  <si>
    <t>7cd2d3ff-5224-49f8-8196-ca81f40c6698</t>
  </si>
  <si>
    <t>fc91e216-169b-4306-89b9-1af9327e9a7a</t>
  </si>
  <si>
    <t>70054f9e-7b29-46ad-a473-e46441734d3c</t>
  </si>
  <si>
    <t>9ad09cb2-977b-4b60-ac35-fc765141acf0</t>
  </si>
  <si>
    <t>9845bc57-0b08-4e09-8b9a-6cb9de62cb99</t>
  </si>
  <si>
    <t>61696c45-5f91-4f6e-b971-5d621304581a</t>
  </si>
  <si>
    <t>1600f369-656f-45b7-9542-6728bef8b4b7</t>
  </si>
  <si>
    <t>6c63a169-934f-44ed-9249-3c132f600322</t>
  </si>
  <si>
    <t>936e10cf-cb74-48bc-a08b-03fb47894a55</t>
  </si>
  <si>
    <t>843dac91-3ffe-481b-9194-dfe90313c7d2</t>
  </si>
  <si>
    <t>47588123-46a4-4d17-8242-b607dc9c2ec7</t>
  </si>
  <si>
    <t>fa84ea03-ac32-466d-853c-e19f3565d972</t>
  </si>
  <si>
    <t>37d25740-4c18-440d-9ef9-a9a07547d58f</t>
  </si>
  <si>
    <t>44186f30-4658-4dad-922e-b57f78ce5a53</t>
  </si>
  <si>
    <t>b198062b-c4f5-4d67-a896-6ed1282e22b1</t>
  </si>
  <si>
    <t>59f192bb-6b88-4089-9f5a-dd672ea3c579</t>
  </si>
  <si>
    <t>25a96a7b-a222-4fbd-bee8-cbee387c456a</t>
  </si>
  <si>
    <t>2089dcfc-7a6f-4027-9007-d6ec0a03e0cf</t>
  </si>
  <si>
    <t>afc0b399-1585-4af5-be60-b88bef814bc3</t>
  </si>
  <si>
    <t>8c644e0b-9f3e-40b1-938f-20aad0d2948c</t>
  </si>
  <si>
    <t>d9c738e5-01cf-4cfe-bd43-bcb75158a4aa</t>
  </si>
  <si>
    <t>0b057b3e-0716-4390-8cb1-5049d76ebaf3</t>
  </si>
  <si>
    <t>e22d95f9-b49b-4ed3-abd4-ed810842498e</t>
  </si>
  <si>
    <t>1d2fc249-c113-4bf7-9d1e-fb5a09ca66bd</t>
  </si>
  <si>
    <t>c9955223-3231-4305-b6b8-c9f68dbf1977</t>
  </si>
  <si>
    <t>6ead8c71-ca46-4a70-b365-2b77169725b4</t>
  </si>
  <si>
    <t>da41e056-c724-474d-a8c4-6627dcf014fd</t>
  </si>
  <si>
    <t>313267df-1772-46eb-b91b-61bcc3c47b4e</t>
  </si>
  <si>
    <t>dbc6815c-9fbd-425e-a0f2-0b7a31b27550</t>
  </si>
  <si>
    <t>a934212a-dfe2-4c12-b420-c0c6c8cb06e0</t>
  </si>
  <si>
    <t>1d7b9a22-64e5-47b8-8dac-281a8d10ee7d</t>
  </si>
  <si>
    <t>b3c4e7ae-d00d-4e5c-9531-56629fceb3c5</t>
  </si>
  <si>
    <t>6a66c026-5e57-4c3c-bab4-136629679d09</t>
  </si>
  <si>
    <t>131c0a9b-b95d-4e87-b4ca-d97b85966c3e</t>
  </si>
  <si>
    <t>4ccc1303-2330-4594-b451-b059250dcde3</t>
  </si>
  <si>
    <t>d9d70495-1423-40be-895f-8d91ce88bea3</t>
  </si>
  <si>
    <t>790bd6f2-693b-4b8d-a9fd-d640599cbe97</t>
  </si>
  <si>
    <t>b37ba1f2-d2fb-46b2-94c6-597168dbfcd9</t>
  </si>
  <si>
    <t>1857caf5-aa49-4858-838c-12769c7443c8</t>
  </si>
  <si>
    <t>e6abcd29-225f-4475-b2e5-4b89fbba3def</t>
  </si>
  <si>
    <t>366344d8-cf40-419f-abd6-0c7d2596cef4</t>
  </si>
  <si>
    <t>7cdba23f-f7fc-4887-8885-d0e2ae64d854</t>
  </si>
  <si>
    <t>67a7ecb4-295d-4529-88d9-60cbf2b67968</t>
  </si>
  <si>
    <t>1dee1b5b-d497-4bb7-9474-c20ecf9254c3</t>
  </si>
  <si>
    <t>d61ae964-2b38-43d5-b7f6-3ae73af21f42</t>
  </si>
  <si>
    <t>09d69cd4-8af0-4e10-ae83-330b156bae5b</t>
  </si>
  <si>
    <t>a5fa8947-a444-4bf8-bb42-cb15bab76fae</t>
  </si>
  <si>
    <t>72459162-d2fc-4ede-84c7-34107b4a38ae</t>
  </si>
  <si>
    <t>a394dcf6-ad54-481f-a198-7af5d96bd64a</t>
  </si>
  <si>
    <t>06858bc4-6ee2-4527-bb1c-603a19a7dea6</t>
  </si>
  <si>
    <t>ea305c43-8de0-4acc-8cbf-d3e192485409</t>
  </si>
  <si>
    <t>18b3f625-1886-4a11-a549-17204019409c</t>
  </si>
  <si>
    <t>712132b3-3c0d-406e-9b39-191ee2fb5d7b</t>
  </si>
  <si>
    <t>362de66e-8557-4ac2-980f-acd486e2e5ed</t>
  </si>
  <si>
    <t>6accdb62-5baf-4f2e-ac4c-ec2ca88d9aae</t>
  </si>
  <si>
    <t>9f39db9f-d3fe-4f1f-bd47-09c75a3d7d9b</t>
  </si>
  <si>
    <t>0a45c245-2b5f-4282-a7df-4029901c8719</t>
  </si>
  <si>
    <t>a23bdbe0-0713-4b3d-8011-cf8127077ada</t>
  </si>
  <si>
    <t>06760216-8388-40ac-801d-956b3f0fc0f1</t>
  </si>
  <si>
    <t>7b72ef31-b332-4201-b9e7-ce550dad4bcd</t>
  </si>
  <si>
    <t>9c648aa6-cc32-49fd-9041-017fec270b64</t>
  </si>
  <si>
    <t>1e238b42-ee45-46ea-a0ec-3277bafb859e</t>
  </si>
  <si>
    <t>cd936d44-638a-4e50-842f-dc64bbd7d9ae</t>
  </si>
  <si>
    <t>c0b7bca5-de07-4eeb-b596-b1e243be1194</t>
  </si>
  <si>
    <t>887cbd25-391f-4f0e-b804-14544abd5ab4</t>
  </si>
  <si>
    <t>0fb006f6-9f37-4d81-ad61-b10c36cdc7ce</t>
  </si>
  <si>
    <t>ceec2cd9-5f32-4a3a-a715-e0aace47a22a</t>
  </si>
  <si>
    <t>7c3a2baf-16af-4cc0-bc14-7a2109a57315</t>
  </si>
  <si>
    <t>dc8e2d6e-8cad-4ecb-9e22-9967ab392a37</t>
  </si>
  <si>
    <t>a2ee0b34-dda6-48b2-af7c-97d6059c9c0e</t>
  </si>
  <si>
    <t>b255a947-a313-4490-833d-ca707ad6b0df</t>
  </si>
  <si>
    <t>dbb025cd-85a3-4478-b5ff-b2ae942b38e0</t>
  </si>
  <si>
    <t>399cd65b-7986-4ab4-9c4f-f2345c7b7ca8</t>
  </si>
  <si>
    <t>dc1385dc-f30f-4b96-b55e-b6081e22ab15</t>
  </si>
  <si>
    <t>27936ad6-4a8e-40f1-9f90-3a66d74aa370</t>
  </si>
  <si>
    <t>21947d4b-83c1-479d-b606-5831a02aae8f</t>
  </si>
  <si>
    <t>b5ec63b5-8e8d-452f-9a07-f35249f9a42c</t>
  </si>
  <si>
    <t>e0af9c98-7a5e-4cf1-9fad-31c12d80a9bf</t>
  </si>
  <si>
    <t>106ca927-504f-4924-91bd-ee7770eb1020</t>
  </si>
  <si>
    <t>8f8ecd25-f7ec-440f-a676-ca0e8c0a64f8</t>
  </si>
  <si>
    <t>2303f324-dac3-4b68-a16b-ee344c778498</t>
  </si>
  <si>
    <t>59225931-41e2-4dc9-bc3d-b2c50e0b5756</t>
  </si>
  <si>
    <t>569a61d3-00aa-4fea-876c-1c0861927f5a</t>
  </si>
  <si>
    <t>d984e719-40f0-4ce7-8929-d2e8d85952dc</t>
  </si>
  <si>
    <t>09802800-1579-4017-b985-b59858006223</t>
  </si>
  <si>
    <t>e39ab0b1-b84b-4c74-b65b-03a584d40c22</t>
  </si>
  <si>
    <t>c8f2c6e6-67f9-4a0f-b693-316f8b5c48d4</t>
  </si>
  <si>
    <t>680f7090-6b69-4f47-9f72-389bb400fc9f</t>
  </si>
  <si>
    <t>851790eb-becb-43cd-9057-c614e931e85c</t>
  </si>
  <si>
    <t>bae4ba51-1214-48ee-8a2d-364ef31575e6</t>
  </si>
  <si>
    <t>262675fb-cc44-405f-8058-16e241bc9b24</t>
  </si>
  <si>
    <t>2b370914-fab4-4d63-a485-e298d7b33d3c</t>
  </si>
  <si>
    <t>e071b078-5859-4cf8-bde0-f5995fa9a61b</t>
  </si>
  <si>
    <t>706c3f0a-0835-4d7c-b2c7-7a5a40b43487</t>
  </si>
  <si>
    <t>47bed40b-2f59-482f-a733-605f88feb530</t>
  </si>
  <si>
    <t>181f8114-f084-4a79-8531-f9bc3601e877</t>
  </si>
  <si>
    <t>727463eb-623f-48f8-a29b-b83f49c9973b</t>
  </si>
  <si>
    <t>dc60acf2-60ba-47a3-bc8b-90cedf6f0170</t>
  </si>
  <si>
    <t>b0eb4ca9-0735-4255-95cd-cc179b370110</t>
  </si>
  <si>
    <t>cb21c87a-75b7-471e-93a5-9424d486176e</t>
  </si>
  <si>
    <t>9a5f3c1b-be8a-4b94-9961-22dbd6b44906</t>
  </si>
  <si>
    <t>ff772e05-0f4c-4f9a-8411-aa0d57f33cb9</t>
  </si>
  <si>
    <t>f8233de2-ea87-49ba-9919-b51faa40fcc1</t>
  </si>
  <si>
    <t>f48aadaf-6017-45c9-9cda-84f638ecbdf6</t>
  </si>
  <si>
    <t>64523a6b-ca6a-46b2-a603-ca351b543fce</t>
  </si>
  <si>
    <t>9415b56a-ad55-4219-83e2-ed3eb6ba2cc8</t>
  </si>
  <si>
    <t>d87e9177-3581-4d41-9f43-f86bbc420380</t>
  </si>
  <si>
    <t>5a33a64a-7b88-4ebf-8455-8695bb324676</t>
  </si>
  <si>
    <t>343b8cbb-c529-4571-b9bc-187fc2d4a280</t>
  </si>
  <si>
    <t>364f655f-b6be-4ef6-9dd5-ee665ae48c95</t>
  </si>
  <si>
    <t>f86b4c52-c4a3-47da-a920-8ce7a4f63afb</t>
  </si>
  <si>
    <t>539e0943-9e6f-4b34-bb39-3d7d2e5c77d4</t>
  </si>
  <si>
    <t>aa74de8f-5735-49d6-9b26-cb1af9324e66</t>
  </si>
  <si>
    <t>77110dfc-dccf-4d65-97f0-d26a47586719</t>
  </si>
  <si>
    <t>15b40845-362a-4637-a523-0ca91daac058</t>
  </si>
  <si>
    <t>c0c8a428-20c5-410d-bf04-5e079598ac46</t>
  </si>
  <si>
    <t>be8e47f8-67b5-437b-839b-d12ab839aedd</t>
  </si>
  <si>
    <t>03a0f042-d325-4174-b397-8fef0ce96b41</t>
  </si>
  <si>
    <t>5425b755-2488-49ae-83d7-516a68b7c147</t>
  </si>
  <si>
    <t>63cd3abf-50f6-4a33-9607-237e53d2bd33</t>
  </si>
  <si>
    <t>71c01094-014f-468e-9f3b-60ca3eee4851</t>
  </si>
  <si>
    <t>94747798-74df-494e-80a6-ac3c637cd3c2</t>
  </si>
  <si>
    <t>8daeb225-6140-4a7a-9c3b-ed4d871daea9</t>
  </si>
  <si>
    <t>f9f058cb-402d-45a6-8c10-ec7efc039f11</t>
  </si>
  <si>
    <t>a3c8514b-e67b-4d2b-991d-abedfaa56414</t>
  </si>
  <si>
    <t>287e707f-7f18-4769-a227-353fadd61415</t>
  </si>
  <si>
    <t>b8acf22a-b7f7-431a-b19e-fadb2fac11d9</t>
  </si>
  <si>
    <t>0644aba7-0627-4400-9427-b8c48a4997d8</t>
  </si>
  <si>
    <t>71a77a32-aa03-4649-ab7e-1eb24a6f518f</t>
  </si>
  <si>
    <t>ddab8e5f-7da1-4858-9a9f-fe6711408f7c</t>
  </si>
  <si>
    <t>10958991-1151-4d03-b8a7-5865a0d14b88</t>
  </si>
  <si>
    <t>deeaf428-462d-472b-bf62-2f2dbf91c51e</t>
  </si>
  <si>
    <t>1291f32a-89b9-492c-92d0-8ec02feddc8b</t>
  </si>
  <si>
    <t>70ab4172-c406-43e5-a5b2-0261ae908f65</t>
  </si>
  <si>
    <t>91c99ef4-e4a6-4f2f-b040-27a4303a37ff</t>
  </si>
  <si>
    <t>71d3ed26-af0b-4ee5-b896-8a1bb08eafc0</t>
  </si>
  <si>
    <t>1bf2edda-0d9f-4e4f-a2bd-3d5735336008</t>
  </si>
  <si>
    <t>bea27753-a618-4aac-bfff-de9f4302c088</t>
  </si>
  <si>
    <t>ec515693-c107-434e-896f-66d7a452581c</t>
  </si>
  <si>
    <t>a53856cc-3250-4c4e-908f-ef81e1505537</t>
  </si>
  <si>
    <t>e43a1e49-2bb3-4e31-b870-9ee14f45daa4</t>
  </si>
  <si>
    <t>1d65f1c3-5159-46b3-8b70-2dc956dc26f6</t>
  </si>
  <si>
    <t>2b3a5295-5fdc-49f3-bab9-659eb4f82b4c</t>
  </si>
  <si>
    <t>4f4b4fbb-eb26-4e18-bce7-c636cbf5a043</t>
  </si>
  <si>
    <t>8b104d7f-32d5-49cd-942a-7cf334898a1d</t>
  </si>
  <si>
    <t>cc61d5ce-a1c7-4abc-abb4-4324b47df3bc</t>
  </si>
  <si>
    <t>91903414-cceb-4cdd-ba5f-eb546dcfb496</t>
  </si>
  <si>
    <t>e1e9ad7d-02aa-4a21-927c-6110001559a7</t>
  </si>
  <si>
    <t>c627ce55-4a26-4c7c-8346-980a79834f4f</t>
  </si>
  <si>
    <t>a506c65a-ecdf-44ef-8e09-4a872166f7a4</t>
  </si>
  <si>
    <t>49ada494-40e0-410f-b8c3-cd3205f0d102</t>
  </si>
  <si>
    <t>92c7084e-f12c-48ee-846c-7399b066d826</t>
  </si>
  <si>
    <t>d48fcedd-fbe9-476c-a09e-e488f269b4c8</t>
  </si>
  <si>
    <t>e6c383d9-1a81-4ef7-8ccd-ddd4811c7791</t>
  </si>
  <si>
    <t>17bf14d5-a398-4061-8d90-34f214e9442c</t>
  </si>
  <si>
    <t>7030239e-c327-4cbb-a7b0-7f59f06d3bd4</t>
  </si>
  <si>
    <t>4c542538-1701-4072-b492-443a5dee6ca3</t>
  </si>
  <si>
    <t>a3194621-a438-426e-9762-3e0499a0a153</t>
  </si>
  <si>
    <t>b32d5864-26c3-4430-909b-37bb8876b36f</t>
  </si>
  <si>
    <t>6fe583b3-bf64-4bb7-972d-41294893c813</t>
  </si>
  <si>
    <t>2f463251-1470-4386-9214-cb02699ba2b3</t>
  </si>
  <si>
    <t>cd0afa95-6975-473e-94a3-e71ece64b287</t>
  </si>
  <si>
    <t>4359e738-a1db-49b0-9057-439430769610</t>
  </si>
  <si>
    <t>ab2859dc-eadc-42a6-b7f0-f5cdf778a69d</t>
  </si>
  <si>
    <t>fed097da-2def-4323-ac3d-4a893500dfd9</t>
  </si>
  <si>
    <t>b2bc7d59-bc8b-480a-8628-ca77c8edd1a4</t>
  </si>
  <si>
    <t>5ccac74f-9f22-46d3-ad5d-880ac1343faf</t>
  </si>
  <si>
    <t>98ca8d10-6881-4f3f-8f79-8b73d2e96a9a</t>
  </si>
  <si>
    <t>a71a8daf-732b-4b5e-b3c0-81337bb21dd1</t>
  </si>
  <si>
    <t>5e710bef-bceb-42d3-af54-ffa962375f3e</t>
  </si>
  <si>
    <t>a2698b20-b396-4d8b-885e-fd49703c2752</t>
  </si>
  <si>
    <t>f34c595d-d57e-4265-87b8-794c097ad134</t>
  </si>
  <si>
    <t>953bc3af-2836-4606-9ec3-24b371207748</t>
  </si>
  <si>
    <t>281c3c81-055b-499b-a37f-fbd66c49dcb6</t>
  </si>
  <si>
    <t>a8955d49-87d7-48f6-abab-d44abbaf19ca</t>
  </si>
  <si>
    <t>2da57781-c0f4-4ee3-a47e-adbbae44727d</t>
  </si>
  <si>
    <t>c20cb7a6-0575-4fda-adfc-305eee25db2c</t>
  </si>
  <si>
    <t>3e6ac8dc-159e-486a-a387-a616b41a142e</t>
  </si>
  <si>
    <t>ae18de61-72ca-47c0-a98b-993859f9d5ca</t>
  </si>
  <si>
    <t>161adea8-2821-4391-9611-7268f3f78611</t>
  </si>
  <si>
    <t>4c37b91f-48a1-4626-a116-417c04d847de</t>
  </si>
  <si>
    <t>e114aebc-5255-43e0-a1cb-a554c82c64f6</t>
  </si>
  <si>
    <t>1a7947ad-3f83-4965-b5c4-bac29da406bb</t>
  </si>
  <si>
    <t>d60cd84f-ca74-4646-b397-b2f1a97d4c18</t>
  </si>
  <si>
    <t>7fb03543-9d80-4f3c-bd8d-a2e62d43aa18</t>
  </si>
  <si>
    <t>0b7c1127-1ffe-4bc7-b14c-bccd4ee684a1</t>
  </si>
  <si>
    <t>6a12a82e-45f3-42a9-8f10-5e56b9b84a01</t>
  </si>
  <si>
    <t>81cdc9ea-7282-4cac-a6a4-1883452961e8</t>
  </si>
  <si>
    <t>cc2cb5d5-3092-424c-9859-cc853219104d</t>
  </si>
  <si>
    <t>06bd3dd9-5b84-4c3d-9258-9b86828ecacf</t>
  </si>
  <si>
    <t>5bd42dc5-c623-4c7e-b02b-c990ccef7aa8</t>
  </si>
  <si>
    <t>60c3e3f3-0720-451c-9a58-f7b070d53069</t>
  </si>
  <si>
    <t>d2ece616-de5c-4b41-8483-6213982c91e4</t>
  </si>
  <si>
    <t>5fc06032-0116-4a9a-9b49-e6c55adf98f3</t>
  </si>
  <si>
    <t>9e79aeb8-34a9-4918-af1c-9caf388d58ef</t>
  </si>
  <si>
    <t>eefbfa7f-7a18-4c59-bf48-bfa3fc977bbb</t>
  </si>
  <si>
    <t>41abac9f-26e4-4146-8806-23f769fc53fa</t>
  </si>
  <si>
    <t>f7b6a346-df0f-46cf-bbdf-4e6ec0aaf200</t>
  </si>
  <si>
    <t>03137d82-3163-4707-8ac1-85689bb4de90</t>
  </si>
  <si>
    <t>4fa5ea63-467d-4941-9790-7f631d9b9acc</t>
  </si>
  <si>
    <t>4eeeac88-2d91-446a-a0c7-d70a550eea0d</t>
  </si>
  <si>
    <t>8daea81e-9125-448e-b0a2-96ba0cf9cf8b</t>
  </si>
  <si>
    <t>9b934d9d-cbac-4dd1-aeaa-584a4dfc3981</t>
  </si>
  <si>
    <t>e246ced5-3f9d-45ac-85cd-cb53fe2290f2</t>
  </si>
  <si>
    <t>53dfc384-f7c6-4652-8c11-e38cd974e338</t>
  </si>
  <si>
    <t>12409f08-bd94-4341-b6f0-927268fc6e41</t>
  </si>
  <si>
    <t>0d418136-0514-4128-9a32-3dbb34ee8439</t>
  </si>
  <si>
    <t>a475964a-59f1-42f0-b5b9-57f222b97aa3</t>
  </si>
  <si>
    <t>c5b97938-61a7-409f-bb15-53f674dfcb8b</t>
  </si>
  <si>
    <t>9c484502-8636-49f8-9e5c-850be9920e84</t>
  </si>
  <si>
    <t>ba73610d-be01-4f89-9b2e-8a2d63a1b040</t>
  </si>
  <si>
    <t>29751cf5-4fe6-465e-a9e7-a08deda709e9</t>
  </si>
  <si>
    <t>4f0345ba-9a30-4a26-8cbb-ed93ea3b312a</t>
  </si>
  <si>
    <t>f56e75c1-5544-4563-9565-50ec5e4c72f3</t>
  </si>
  <si>
    <t>45a95f06-26e7-40bc-b710-25e8205b0a12</t>
  </si>
  <si>
    <t>6288e272-6472-44e8-9d0b-c218e1ff7ab4</t>
  </si>
  <si>
    <t>5814d97c-3518-4c82-8431-869f015f1340</t>
  </si>
  <si>
    <t>3e59ffb5-54bb-490b-8ea6-926da68a1bd1</t>
  </si>
  <si>
    <t>411c9c30-a010-45b9-b0f2-d011ad816dfb</t>
  </si>
  <si>
    <t>77959510-0983-4e06-b7c1-6db98b718286</t>
  </si>
  <si>
    <t>d5a652ff-6556-47e6-b2ab-e780d36377a3</t>
  </si>
  <si>
    <t>ffd729bf-f0e1-4dcb-b97d-b9c656fbf612</t>
  </si>
  <si>
    <t>b40b3417-7732-4148-a557-9e22f0df6736</t>
  </si>
  <si>
    <t>2ee5ea13-8f09-4731-839e-080a89b44b0c</t>
  </si>
  <si>
    <t>4b38e5e6-67d7-40c5-8cd5-d02e7de59be9</t>
  </si>
  <si>
    <t>a35ca8af-02e5-4132-bd48-861c2bb3cf7b</t>
  </si>
  <si>
    <t>d6981a5f-663b-4287-a49b-99702d215891</t>
  </si>
  <si>
    <t>5a61f65a-f1ff-4296-8b13-7ba6b0eee39d</t>
  </si>
  <si>
    <t>5c5c210a-dc4d-461d-bc9c-198e53cf7200</t>
  </si>
  <si>
    <t>b74e9eba-ccb8-47fa-9478-357c16ff7cae</t>
  </si>
  <si>
    <t>15ab50df-ce32-4aba-971a-71eb1d4254d7</t>
  </si>
  <si>
    <t>152c95db-8d51-4fa4-97a0-11caf6511ffe</t>
  </si>
  <si>
    <t>34e0ecc8-178c-4883-9d6f-c17fc5d16c94</t>
  </si>
  <si>
    <t>a570529d-4709-4b5c-8f12-329e461ebe48</t>
  </si>
  <si>
    <t>6ceff5b9-de9d-4ead-bab4-7d985652f0d2</t>
  </si>
  <si>
    <t>414078c2-a9aa-4db9-bd22-300a0d07d187</t>
  </si>
  <si>
    <t>54d4f88c-2c18-4413-ab56-2bc5043632ca</t>
  </si>
  <si>
    <t>32a6c138-6c87-4151-bcdf-220c827eb5c4</t>
  </si>
  <si>
    <t>c45c15c5-973f-4e43-b910-507f9b0b0ca5</t>
  </si>
  <si>
    <t>d1bd8aa7-ee6d-471f-bb1f-5ab6b305c45d</t>
  </si>
  <si>
    <t>42f50117-92be-4c3c-94d0-2abe0c80db4c</t>
  </si>
  <si>
    <t>8cf4cf41-27bd-4ef4-a9a2-4566d356ccaa</t>
  </si>
  <si>
    <t>019f2fb0-e96b-41e3-a5a0-34f8e99272c2</t>
  </si>
  <si>
    <t>763a0ed4-b158-4419-975f-b265ee5d501b</t>
  </si>
  <si>
    <t>dd0342f1-5652-43a2-8fb0-6f5560b05148</t>
  </si>
  <si>
    <t>77b5618b-9d99-48b9-a25c-6e08079e4ff4</t>
  </si>
  <si>
    <t>b4d5019a-35ca-4e17-a6cf-be0507ef0a1e</t>
  </si>
  <si>
    <t>cdc8cd19-d087-47b6-9c92-f757f75a0d0a</t>
  </si>
  <si>
    <t>78348e52-6f63-49fe-97a3-cccf40609da3</t>
  </si>
  <si>
    <t>7d1bdffe-0c07-4f46-9132-8b21e425f5b7</t>
  </si>
  <si>
    <t>6e800f47-26e5-4c4a-a6c6-648e203f1bbf</t>
  </si>
  <si>
    <t>de6f1154-4388-402b-9f8a-badfbe246b42</t>
  </si>
  <si>
    <t>32aed017-2826-42ab-a746-093d882d68cc</t>
  </si>
  <si>
    <t>d1c4d232-f939-492f-a109-ff0bd92f5ad9</t>
  </si>
  <si>
    <t>ed544e43-e7da-4181-a377-ad24865ff4a9</t>
  </si>
  <si>
    <t>90470f69-eb82-46a7-adef-2fd57a746960</t>
  </si>
  <si>
    <t>708d688c-721b-4dd6-8e9a-408c58d2e86a</t>
  </si>
  <si>
    <t>478d28f6-4532-44b3-8f5d-034e17b81238</t>
  </si>
  <si>
    <t>ef651ebd-ddbf-4094-99f7-a58e0ac43675</t>
  </si>
  <si>
    <t>1e84b289-edc7-41d4-9c3f-c6c508ba13ca</t>
  </si>
  <si>
    <t>669aa276-0f94-4f23-a35e-2f818121ae01</t>
  </si>
  <si>
    <t>3fb0c922-74fd-40ed-91b1-e8b8166462b7</t>
  </si>
  <si>
    <t>0c111724-924b-446d-92d4-18494caeaa33</t>
  </si>
  <si>
    <t>a7c73579-e653-43f8-971d-eafda6b1f239</t>
  </si>
  <si>
    <t>60e879fb-233d-4d8d-a392-d2a8ec73183d</t>
  </si>
  <si>
    <t>697fe51c-52af-4f94-901b-38a62241eb17</t>
  </si>
  <si>
    <t>ffdb5083-dfcd-4ca3-af3c-17caba0fe3a1</t>
  </si>
  <si>
    <t>d944f749-c5d3-4f75-9ff0-c0784b8781d4</t>
  </si>
  <si>
    <t>db794f65-78e1-4a87-9a5a-a36986b8d4e2</t>
  </si>
  <si>
    <t>a9f3d2ea-2fc0-41c7-886d-28e5a358df31</t>
  </si>
  <si>
    <t>31b9e087-ef1f-4d0a-a8b1-e978d37f61ff</t>
  </si>
  <si>
    <t>f7bcc79e-686d-4669-ac87-a9350277b06f</t>
  </si>
  <si>
    <t>109d5dcf-2ba7-43b6-a5ac-3bc1692d6c34</t>
  </si>
  <si>
    <t>ca9e150d-1632-47f8-acac-aea425fb00c5</t>
  </si>
  <si>
    <t>7aef3ae5-90c7-4301-a3be-672d96a4bee7</t>
  </si>
  <si>
    <t>852061d9-66c6-48fc-927f-da35ccfa5017</t>
  </si>
  <si>
    <t>d64fad03-660f-42ee-ba37-14e81a1d9fa6</t>
  </si>
  <si>
    <t>395ebd5a-841c-4d0b-9463-eeddffc2f949</t>
  </si>
  <si>
    <t>b107f256-558c-40aa-9e3f-b57562f8ed25</t>
  </si>
  <si>
    <t>9a57ae16-4974-481a-810c-6a37bef3c1cb</t>
  </si>
  <si>
    <t>247c08d4-cbd6-4930-b704-d24ea19568bd</t>
  </si>
  <si>
    <t>de300b6b-793d-4f87-b106-d4f6028c1414</t>
  </si>
  <si>
    <t>47dc3f14-82c1-4d77-8da5-d7f2084455f7</t>
  </si>
  <si>
    <t>b775a523-c67e-4f54-9cd6-15e5bec0f7e9</t>
  </si>
  <si>
    <t>fc4b7a95-02ed-40fe-882f-9cadf9b66a4b</t>
  </si>
  <si>
    <t>30d38156-9f7e-4e63-849f-7e0980089b4d</t>
  </si>
  <si>
    <t>ff715eed-5143-414f-86bc-6a644bb3d014</t>
  </si>
  <si>
    <t>bb59e75a-4655-46d7-b634-54bb28258daa</t>
  </si>
  <si>
    <t>b56d8ccf-0220-4d3e-b88b-9ea18f80ddb4</t>
  </si>
  <si>
    <t>1ab7196e-94b3-449e-8325-f5f298282f0e</t>
  </si>
  <si>
    <t>d2fcd81f-8079-4a7c-8e0d-9413b0c93404</t>
  </si>
  <si>
    <t>5a17670c-44fe-42aa-96f1-ce2cff11d685</t>
  </si>
  <si>
    <t>ce1cd84e-5b17-43a8-8bfb-1d74951a40cf</t>
  </si>
  <si>
    <t>ba6bebd5-0f18-4a17-b644-0e43c08f0653</t>
  </si>
  <si>
    <t>1211b28c-22bf-43cf-ad7f-f8cb5c229732</t>
  </si>
  <si>
    <t>2611a108-9ffb-43e0-b19b-c993c6e27f03</t>
  </si>
  <si>
    <t>0d2c8524-ddaf-4d65-b4c6-4755eeff0564</t>
  </si>
  <si>
    <t>2efe1774-cb34-45dc-b7dc-806ac5caa11f</t>
  </si>
  <si>
    <t>efa88fa2-775e-49a6-ac5b-e01fb7a9a423</t>
  </si>
  <si>
    <t>a169ec4a-1238-4859-885b-c0fe74d79a7c</t>
  </si>
  <si>
    <t>a301bcbd-c0f7-4600-a672-f27de887fdbc</t>
  </si>
  <si>
    <t>c1299d39-804e-476d-b483-5465604e128b</t>
  </si>
  <si>
    <t>b3a2a45d-a6fd-462d-b638-8d0db2d31855</t>
  </si>
  <si>
    <t>3b90ef28-77dc-4b7b-b22d-95edee16ef04</t>
  </si>
  <si>
    <t>c5bf0847-5c9f-4d8e-a22f-e41c45a01491</t>
  </si>
  <si>
    <t>6b92a6ea-dee7-4be2-8ec3-f00a38b47e05</t>
  </si>
  <si>
    <t>569ebd82-ede5-4a5f-9164-35feeeec29f7</t>
  </si>
  <si>
    <t>ccb3b71e-73d9-4467-891c-fb63e303b0a2</t>
  </si>
  <si>
    <t>a2214cb3-277d-4f8d-b6fe-4bc0923407e4</t>
  </si>
  <si>
    <t>d4b0a763-bf22-432a-a8d3-5810b6dad189</t>
  </si>
  <si>
    <t>e57a8fd1-b08f-473c-918c-bb1f2e44e357</t>
  </si>
  <si>
    <t>b44a39e9-18fa-42ae-922b-2525ebe5019d</t>
  </si>
  <si>
    <t>36df3109-4e58-4c7a-9f51-15071880c810</t>
  </si>
  <si>
    <t>a9cf1c64-b146-4f73-b260-615f9bc2059d</t>
  </si>
  <si>
    <t>95e13b04-d194-4c34-96d6-46618fad60c6</t>
  </si>
  <si>
    <t>947852f9-839b-4a52-8161-acd26d0956b4</t>
  </si>
  <si>
    <t>7476e562-9f33-4ad7-bb1f-c40025139a5a</t>
  </si>
  <si>
    <t>96b23dd6-e757-43e8-a580-1ede643f46e0</t>
  </si>
  <si>
    <t>e966d48d-dc31-4586-9d46-8248e4df966b</t>
  </si>
  <si>
    <t>4315bea8-7f4a-42f2-8552-42aa5a8b3c3a</t>
  </si>
  <si>
    <t>bc8bc251-dc1e-45ce-9508-23c2ce60ded9</t>
  </si>
  <si>
    <t>7d25c72e-f00d-4088-839f-14967b27cdbd</t>
  </si>
  <si>
    <t>3b6d8ce3-e521-4152-b58b-36d86fd8662a</t>
  </si>
  <si>
    <t>93d37c96-410c-4d94-84d8-8ddf2ef1bf42</t>
  </si>
  <si>
    <t>d6e8173f-8151-484e-af2b-9553c1745015</t>
  </si>
  <si>
    <t>4135da90-7443-47fc-9d9b-59ee1553391e</t>
  </si>
  <si>
    <t>d42e1bdd-6d8f-43d1-aee5-645a93349ea6</t>
  </si>
  <si>
    <t>6902f40d-1c40-4fba-b38a-c6ffe1837b60</t>
  </si>
  <si>
    <t>60a0ed74-3984-4471-b16f-3574c94040e4</t>
  </si>
  <si>
    <t>2baf5f39-0723-42fd-b713-aa177ce607f6</t>
  </si>
  <si>
    <t>729fa8e6-ed73-4975-a37b-541fd98f01f0</t>
  </si>
  <si>
    <t>b55e7725-1a9d-408c-b357-9d6a3acd9a9b</t>
  </si>
  <si>
    <t>b67d801f-2018-41b9-818f-6792ef8213d8</t>
  </si>
  <si>
    <t>1d532065-1dc4-48ad-8258-dce6a655678b</t>
  </si>
  <si>
    <t>cf8d1ec0-59b2-4afd-a4c5-017d1aead22b</t>
  </si>
  <si>
    <t>5290338d-4e1e-494d-a9d7-b2e2e33498af</t>
  </si>
  <si>
    <t>ec531456-71ff-485d-a396-735172b73bed</t>
  </si>
  <si>
    <t>c9c952dd-b5f4-4f35-9741-ffdeaec508aa</t>
  </si>
  <si>
    <t>cd15c18e-147e-4786-85c3-0eae2d45c669</t>
  </si>
  <si>
    <t>2ae9fd98-6e5f-4fac-919a-2bd8a07bbb15</t>
  </si>
  <si>
    <t>18ac6f55-9962-4d88-ae18-cbfe7520e249</t>
  </si>
  <si>
    <t>e4c4d706-90a7-402b-877c-161cbd9fb91e</t>
  </si>
  <si>
    <t>15c9de98-cd06-4b6d-b567-3f142578feba</t>
  </si>
  <si>
    <t>585b546d-c9ca-4a4e-9629-39b89f24ccae</t>
  </si>
  <si>
    <t>6f3b074a-1a9e-4a78-a38c-24875f3b5abd</t>
  </si>
  <si>
    <t>ae31e453-ad4a-4cfc-8fa4-02a0121cd0e4</t>
  </si>
  <si>
    <t>c41c9fcd-b644-4eca-a9de-bec811688d53</t>
  </si>
  <si>
    <t>a113278c-4f0a-44ae-a31a-f45c55e902b6</t>
  </si>
  <si>
    <t>4f2610a2-39ab-40b9-89a8-88a5472c9dc7</t>
  </si>
  <si>
    <t>5c7c3eaa-a176-43bd-9e05-fb4dcfe2d0a7</t>
  </si>
  <si>
    <t>acce1e3f-6ced-49ec-8cea-5be1bc958e18</t>
  </si>
  <si>
    <t>986011a0-88e1-41dc-8daf-e25d9154bf27</t>
  </si>
  <si>
    <t>751ead66-2195-4a83-a20f-f980ae049c08</t>
  </si>
  <si>
    <t>f7b777b9-1c3f-4d19-93a1-2325dfab8c30</t>
  </si>
  <si>
    <t>9671ef98-c1c1-40a1-b23a-90ad7318137f</t>
  </si>
  <si>
    <t>7f2c941e-5d77-4c04-8085-4c0d4853c68b</t>
  </si>
  <si>
    <t>c6ac9f1c-53a3-4357-8cd0-5216889e2dda</t>
  </si>
  <si>
    <t>ffe29fd7-62e8-48a1-b11a-01700152dc64</t>
  </si>
  <si>
    <t>b853819d-a3a2-4bd8-9d80-9b5123e41a9f</t>
  </si>
  <si>
    <t>3f47f34d-1b7d-4760-b964-287278a40f35</t>
  </si>
  <si>
    <t>f6408dc3-5242-43b3-a0ab-f8b8801da47b</t>
  </si>
  <si>
    <t>0bab247a-6ee8-4a40-b43e-f0c1f346e0b8</t>
  </si>
  <si>
    <t>341f9eda-bb28-4743-8f38-07c16e589b6d</t>
  </si>
  <si>
    <t>d48d00aa-ed79-4dee-a79d-4ee7bd1df027</t>
  </si>
  <si>
    <t>95abb1c6-efdb-436e-a363-4660bd10eadb</t>
  </si>
  <si>
    <t>e5b166db-8675-4d41-9cee-eab3b6b6093f</t>
  </si>
  <si>
    <t>ca32ad1f-2773-4113-a678-002829f8ee2a</t>
  </si>
  <si>
    <t>cc105f66-e34a-4d07-acb9-5dda36131949</t>
  </si>
  <si>
    <t>df4a5788-13b1-45e7-b3ad-6c00a09f0742</t>
  </si>
  <si>
    <t>6b0d3de6-3a5e-49ce-9025-1af4606af84b</t>
  </si>
  <si>
    <t>40542e66-9fd4-483d-808d-8ece8f8edd2f</t>
  </si>
  <si>
    <t>e47f1e9a-0b83-4e7b-8ba2-1725c435a7e3</t>
  </si>
  <si>
    <t>ca048e1b-fde9-492d-85f4-6676c33f9927</t>
  </si>
  <si>
    <t>2b81faa3-d0cc-4225-bce1-28fe199d3bec</t>
  </si>
  <si>
    <t>0aa7984d-6fdf-46ff-8c6f-88152b02a5ab</t>
  </si>
  <si>
    <t>5b0e7b96-c3e7-4450-97db-cc6e5ec9cc6a</t>
  </si>
  <si>
    <t>366bf2b4-3792-45a5-af63-d60829b899c4</t>
  </si>
  <si>
    <t>3be55879-71cc-4332-8407-2adc18ce2b3c</t>
  </si>
  <si>
    <t>3dd5f700-6bdc-4ff8-824c-9c6b4a3dc1ad</t>
  </si>
  <si>
    <t>16673c9a-afa4-4b75-8f1a-fcbb83a871c4</t>
  </si>
  <si>
    <t>e305e276-1236-4c96-b18b-fcdda1e03d4e</t>
  </si>
  <si>
    <t>7b092b0d-956c-4ccf-8523-413846412831</t>
  </si>
  <si>
    <t>5d6ab31d-0b46-4da5-a1a9-9730c28e97e8</t>
  </si>
  <si>
    <t>41e134c3-c37a-4fc7-b12e-005a5fcc10a0</t>
  </si>
  <si>
    <t>9d49f065-5732-45ec-9a94-2d88fb071eda</t>
  </si>
  <si>
    <t>ce1636f3-45b7-40b4-bb96-77d4803b00c3</t>
  </si>
  <si>
    <t>eb5e2138-8de2-4357-ba9c-b626df190619</t>
  </si>
  <si>
    <t>c3f88b13-f15d-4555-b7a1-1c22729ebaa1</t>
  </si>
  <si>
    <t>a7539d68-6212-4bd3-ab02-2507933106a2</t>
  </si>
  <si>
    <t>89cdc8db-89b4-45fd-8051-32972e9ef0a5</t>
  </si>
  <si>
    <t>8662d4ba-bf81-4e15-9e90-0e828f31bcfc</t>
  </si>
  <si>
    <t>564cfed7-1f6a-441b-ae38-9f4dbe0a7eda</t>
  </si>
  <si>
    <t>31ee19c4-3c8b-4737-a8d0-fef7dbde0d78</t>
  </si>
  <si>
    <t>f1a438c7-c270-46a9-ac15-415a0da5082f</t>
  </si>
  <si>
    <t>4796329c-9f90-49ba-89c6-1fb41c9ae11b</t>
  </si>
  <si>
    <t>f7948852-aaae-40b1-b0d7-b26fd67a4414</t>
  </si>
  <si>
    <t>25a21611-1203-400d-a090-de0a0c20d203</t>
  </si>
  <si>
    <t>7c610e9d-95f6-4de1-a660-bb0e54e64c58</t>
  </si>
  <si>
    <t>193ca45e-6894-48a2-8440-d3b81965747f</t>
  </si>
  <si>
    <t>beb777d3-9299-4932-8e41-9894c4f29fc5</t>
  </si>
  <si>
    <t>6d84901e-952b-47df-a6b7-b99f2711f806</t>
  </si>
  <si>
    <t>c4918952-fdd2-4649-be38-bc8fd09503b2</t>
  </si>
  <si>
    <t>9f4cffd4-15e0-4ab1-88ab-513411829bd8</t>
  </si>
  <si>
    <t>df805f9e-9e02-4ea7-aa43-ba9c81162be5</t>
  </si>
  <si>
    <t>5f3f161f-7dcd-479d-87cb-dd8b16d20769</t>
  </si>
  <si>
    <t>e8abe9fa-6fb9-42f0-86ae-5a4187b8eb49</t>
  </si>
  <si>
    <t>c7477627-3d21-4325-851d-50183b0a710f</t>
  </si>
  <si>
    <t>941726e6-9f7e-4ef1-8664-095c9028bcf8</t>
  </si>
  <si>
    <t>a2703d5e-2e42-471b-b5d3-702614d028d7</t>
  </si>
  <si>
    <t>fffa3c91-e340-468c-b83e-aaa9649814d2</t>
  </si>
  <si>
    <t>4fc21ee5-1720-40ae-a533-d53af2b82818</t>
  </si>
  <si>
    <t>00dbb5ac-cdab-4af8-9d11-8d1d1156783e</t>
  </si>
  <si>
    <t>80469372-3385-4146-8dda-bfe5ee5a751b</t>
  </si>
  <si>
    <t>04fefa84-70f2-40d6-9b76-db1d32eaf876</t>
  </si>
  <si>
    <t>2b6c0477-f392-4b3d-a587-4e44b022702f</t>
  </si>
  <si>
    <t>73f2ed32-acc0-427b-9cb6-3c18ecfbd7de</t>
  </si>
  <si>
    <t>37836f15-eab6-426c-bce1-0f752440b212</t>
  </si>
  <si>
    <t>e889c38e-6021-4960-9df3-e15e0bd30227</t>
  </si>
  <si>
    <t>22a3317c-600a-41df-be6f-eca594accb92</t>
  </si>
  <si>
    <t>06acbbbf-c67d-4727-9742-4f92fcc0d461</t>
  </si>
  <si>
    <t>c7c8254b-2a86-4d82-b8e6-8704903cad6c</t>
  </si>
  <si>
    <t>7fbefd80-60a9-4f0a-add8-5623859e2821</t>
  </si>
  <si>
    <t>cf4646da-8cd9-4ad7-8604-755e75a95212</t>
  </si>
  <si>
    <t>84b06623-1f34-49f3-a6c9-fe66fd3c0efc</t>
  </si>
  <si>
    <t>b92df73c-9da2-4c98-8a96-fe9f84c8bc7a</t>
  </si>
  <si>
    <t>b79e4d8a-bc3f-4502-b2f6-ec05679f8236</t>
  </si>
  <si>
    <t>1bf311ed-a6f1-457d-85c7-7b2d65f6d308</t>
  </si>
  <si>
    <t>02121d72-e726-4a17-8ba4-b696c6280d66</t>
  </si>
  <si>
    <t>7a697d6b-9ccf-4344-9d53-52f9ef4b902f</t>
  </si>
  <si>
    <t>a64e09c4-a815-461c-b658-d08305a806b4</t>
  </si>
  <si>
    <t>f878d7df-85a6-449f-892a-b87f41ab93d3</t>
  </si>
  <si>
    <t>7c4e2ae1-6587-49ea-8fb0-b0f269eb5b48</t>
  </si>
  <si>
    <t>2b6b8c80-3e98-4cd0-a0c1-0d5c80b44f9f</t>
  </si>
  <si>
    <t>7364adc2-b842-4ae2-8b63-58ab41842614</t>
  </si>
  <si>
    <t>2ed51ff3-aad6-4ca0-8c0b-e17c5fc9733b</t>
  </si>
  <si>
    <t>a80cef7e-2b8d-47ff-b188-c4557626bc0e</t>
  </si>
  <si>
    <t>37b2c154-7bca-45e8-b6d2-ec1c8482bdaf</t>
  </si>
  <si>
    <t>06923d56-7970-45be-819f-bd99c079882c</t>
  </si>
  <si>
    <t>9ba1ffca-7547-4c12-8669-23ae3da4fd0b</t>
  </si>
  <si>
    <t>9a30416f-d02d-43be-ad0e-7282561b5a34</t>
  </si>
  <si>
    <t>fbe3f8f8-c5c1-487c-9fc8-8df079f98a51</t>
  </si>
  <si>
    <t>cfe18dc6-477d-4613-9c3e-6cbcd86308d5</t>
  </si>
  <si>
    <t>5b186413-2e65-46c6-8888-07b6b736d58a</t>
  </si>
  <si>
    <t>7d9938f8-1706-4be1-8f14-8d872bb328fa</t>
  </si>
  <si>
    <t>16fa9dcb-0b99-498e-b7fd-be4c691a4fe1</t>
  </si>
  <si>
    <t>61eb0f43-b60a-4522-bbae-fb977163e665</t>
  </si>
  <si>
    <t>8177ea38-e184-4df4-9e03-5fcb7941d009</t>
  </si>
  <si>
    <t>83495f23-5da2-4784-996f-2996d3ab36f5</t>
  </si>
  <si>
    <t>9cb69bc1-069e-4d1f-ac62-a7a6abe4de5a</t>
  </si>
  <si>
    <t>790d8b22-b1a1-48ed-953e-0dc029e335d5</t>
  </si>
  <si>
    <t>cd6c0817-3ef1-47c0-9ed6-2f9d492ff20e</t>
  </si>
  <si>
    <t>66db0f04-3f6d-4760-9e2e-024a056aefad</t>
  </si>
  <si>
    <t>3cdba4a6-4d69-4a84-9399-5fe7a643652b</t>
  </si>
  <si>
    <t>4af0f3b6-81e3-4269-b390-63724e57cca0</t>
  </si>
  <si>
    <t>a094941d-03b3-4587-943b-36ffc7d1559a</t>
  </si>
  <si>
    <t>0fd7e8bc-9ed2-4551-87ca-1e409c2ef9eb</t>
  </si>
  <si>
    <t>68a3cd8d-ebc5-4620-8252-edf0d6d40a26</t>
  </si>
  <si>
    <t>60022ab9-2f61-4d56-b77d-8882c00506f9</t>
  </si>
  <si>
    <t>01432ec7-ddaf-476d-ab92-f63cb924a553</t>
  </si>
  <si>
    <t>cbefd924-b51d-4764-9976-623af3151a7d</t>
  </si>
  <si>
    <t>b58dd31e-3788-4a91-9c54-87b21302d85d</t>
  </si>
  <si>
    <t>32e73640-e7a4-443a-8303-40bbfc27c1d2</t>
  </si>
  <si>
    <t>e3703d63-e2f1-4f82-8a70-1a791fe1f1bc</t>
  </si>
  <si>
    <t>8989dc66-db8f-49c2-b976-9961fc450209</t>
  </si>
  <si>
    <t>580e612d-fd67-4b64-a587-d4a574b38fc8</t>
  </si>
  <si>
    <t>2c60d66d-0b77-4400-a6f3-62af761359fc</t>
  </si>
  <si>
    <t>3b74d532-828a-4e57-a808-040c6584f167</t>
  </si>
  <si>
    <t>1b82090a-d463-4530-9c45-8dbcb05dddde</t>
  </si>
  <si>
    <t>fcdd80b9-340a-4964-aa5f-e5975f2453c3</t>
  </si>
  <si>
    <t>4472fc97-a8ef-4975-9f51-0cf457e25cc4</t>
  </si>
  <si>
    <t>2aeb87e7-3c34-4907-867a-96155fd45cca</t>
  </si>
  <si>
    <t>a6f30663-3772-4961-9dcf-157bedbc93b8</t>
  </si>
  <si>
    <t>136621c8-fa19-4c13-959f-5ee36dc9ee33</t>
  </si>
  <si>
    <t>44b05029-30df-4a4f-9f44-b30cd9110dc8</t>
  </si>
  <si>
    <t>f54a9c50-ce32-48ef-81e0-46744e6f414f</t>
  </si>
  <si>
    <t>3592b205-136a-48d4-8335-968a7e4f560a</t>
  </si>
  <si>
    <t>4e37902d-1a7a-46d0-871e-fc1de14dd8a8</t>
  </si>
  <si>
    <t>c0ca8340-e307-4863-a0d5-180bcd3d5f0b</t>
  </si>
  <si>
    <t>681ea0b0-47f2-4306-ae72-208596de427f</t>
  </si>
  <si>
    <t>cfe929a4-c988-41e9-b259-d19a04b79d0f</t>
  </si>
  <si>
    <t>cb1b4bbb-4b04-426d-af65-ea47d4d89338</t>
  </si>
  <si>
    <t>d6dd300d-b9bb-48ff-8416-b00bfd15da75</t>
  </si>
  <si>
    <t>3a1a30a2-056a-413d-931a-025a53b10688</t>
  </si>
  <si>
    <t>d00c5fe1-a312-45f9-8d18-2e71919190a2</t>
  </si>
  <si>
    <t>105859ab-93e6-467b-8f53-f935e69d4852</t>
  </si>
  <si>
    <t>1a45bd5a-83bd-44ed-8922-b10af4022638</t>
  </si>
  <si>
    <t>3f4b1bf0-9e0d-4f08-8356-f74f5ccb42c1</t>
  </si>
  <si>
    <t>924801c0-acdc-481c-95e2-c2710f562086</t>
  </si>
  <si>
    <t>1bd8757e-74d2-48e5-a0ce-a8eeabe7dc2e</t>
  </si>
  <si>
    <t>c1779075-0a83-4998-b0eb-ed5d9cfb5171</t>
  </si>
  <si>
    <t>067f740a-7a85-45ab-a5c6-c6aa95f9b99f</t>
  </si>
  <si>
    <t>a2fbcd4b-8b00-4e61-b0df-7b0beac834e4</t>
  </si>
  <si>
    <t>928e9931-c1db-4976-8982-27bded830f36</t>
  </si>
  <si>
    <t>f45ef1f1-f641-4331-b7f3-8f7da3dc6bbe</t>
  </si>
  <si>
    <t>732fa977-6af5-42c9-8efe-a8b6ab7657a0</t>
  </si>
  <si>
    <t>f659e49d-9806-4896-a907-404b20f3cc88</t>
  </si>
  <si>
    <t>556f10ee-5dad-4b66-9ea8-cde639b807da</t>
  </si>
  <si>
    <t>30f53c25-ae3a-4a6c-ad67-86efbff3e8da</t>
  </si>
  <si>
    <t>d678799b-0a27-456c-b5c2-4999d5cd269f</t>
  </si>
  <si>
    <t>15f45f34-e836-428d-a4c0-da9df548aa11</t>
  </si>
  <si>
    <t>1d486174-f1c0-4ce1-ac68-a09e68562f1c</t>
  </si>
  <si>
    <t>e07f8b3a-8825-4f5a-97b3-8abd7f2cd4bd</t>
  </si>
  <si>
    <t>0603f92f-4f4a-444d-af07-0d711af67922</t>
  </si>
  <si>
    <t>45e17f2e-d18c-4a99-800b-e616ec2cf1c9</t>
  </si>
  <si>
    <t>fb7e3dca-ec6e-4d92-9200-7bdcabaeba58</t>
  </si>
  <si>
    <t>2422446b-25e6-4e32-be56-8f63f6f7ab23</t>
  </si>
  <si>
    <t>23e05a8f-1ec7-4454-b75c-d19a74f74bf5</t>
  </si>
  <si>
    <t>21805fc4-9890-4749-90a9-e070c49f5175</t>
  </si>
  <si>
    <t>75abef90-b71c-4e55-be6d-fc2862139b72</t>
  </si>
  <si>
    <t>ba4ce3e2-7cf1-49e6-8286-e75bed424014</t>
  </si>
  <si>
    <t>8e04d581-7ff6-4254-b2ea-80a3aeeba769</t>
  </si>
  <si>
    <t>b5d8ddd2-bbc3-417a-a1d4-440158fc09ef</t>
  </si>
  <si>
    <t>4695f633-8b7d-4116-a952-18bd8e9d6020</t>
  </si>
  <si>
    <t>109fb7f0-a59c-46ce-bcb0-cfc719a2f293</t>
  </si>
  <si>
    <t>b7f67f8f-a42b-4ed3-a53b-1bf653d24750</t>
  </si>
  <si>
    <t>b787b821-9204-40d8-877f-b364e27919fa</t>
  </si>
  <si>
    <t>72a216b0-8b0b-4ebf-8c17-89de67bdbab5</t>
  </si>
  <si>
    <t>8f3a428b-d305-4230-a300-565d017829c1</t>
  </si>
  <si>
    <t>522877fd-00df-43a8-acfc-333d65d1d9c3</t>
  </si>
  <si>
    <t>d40d79b8-e07c-480c-a230-afcc79d1f71e</t>
  </si>
  <si>
    <t>817aedbe-9747-464b-a169-6ac335aa8fe5</t>
  </si>
  <si>
    <t>38d2f796-fbfc-4b58-8487-2a8c6eaa1b7a</t>
  </si>
  <si>
    <t>6b20b9bd-0d65-4be5-8263-05f674908e48</t>
  </si>
  <si>
    <t>be379782-f4a5-4d4b-8843-fd454f76da06</t>
  </si>
  <si>
    <t>f3205373-f229-473c-88bf-4e6425e9c962</t>
  </si>
  <si>
    <t>d667012e-bce8-422a-82d1-81b1aca6e0fe</t>
  </si>
  <si>
    <t>7efa7bef-87d5-46f5-97b4-c84cd500f476</t>
  </si>
  <si>
    <t>b080adff-e6f1-4438-898a-3d83677cd0ec</t>
  </si>
  <si>
    <t>6eb75999-35b8-4747-a8cc-1a0e29e7d233</t>
  </si>
  <si>
    <t>759de43b-4f11-4052-b399-e7376af4f971</t>
  </si>
  <si>
    <t>7042e3ca-d135-432d-b3aa-4ba6e5ddf10b</t>
  </si>
  <si>
    <t>152f10ef-d2f9-4f32-b732-998aad3d0963</t>
  </si>
  <si>
    <t>664ff5f8-b687-4a6d-becf-f938fcc4b1e7</t>
  </si>
  <si>
    <t>529aa519-56c7-42c6-a5c9-aea06779aedd</t>
  </si>
  <si>
    <t>b02a330c-72b7-4e30-b64c-d193e307ddae</t>
  </si>
  <si>
    <t>145b6b9c-09e2-4f31-98cd-e9a6f62d4ce9</t>
  </si>
  <si>
    <t>ba19dae3-781f-425b-92db-6b603e1021f8</t>
  </si>
  <si>
    <t>7e2940b2-329f-407c-a082-9ffc1ee190ab</t>
  </si>
  <si>
    <t>9b6055cf-99fc-4e10-b775-a33a95dd0ebf</t>
  </si>
  <si>
    <t>4ab6aa3d-54b6-4bc5-a3f1-9a30d9f2eedb</t>
  </si>
  <si>
    <t>525a7a58-2c09-4b42-9937-57e54dd67cff</t>
  </si>
  <si>
    <t>16246dd6-eb91-4636-9c21-0da95f2f17f3</t>
  </si>
  <si>
    <t>235d92c8-e844-4af4-9303-be2ecc81584f</t>
  </si>
  <si>
    <t>2a538f4d-0419-4612-b165-447863a05fa8</t>
  </si>
  <si>
    <t>05278dfc-fa0e-46e6-b5ff-387285781a82</t>
  </si>
  <si>
    <t>71a31223-8457-46ab-8a3a-24b9c37774be</t>
  </si>
  <si>
    <t>0a2cabf5-1781-4705-8a93-e56464e7d16f</t>
  </si>
  <si>
    <t>c5a4972f-711f-49f4-ae70-5324b26e484b</t>
  </si>
  <si>
    <t>e5435a54-4366-42c6-a249-fa4de1e52bb5</t>
  </si>
  <si>
    <t>93d460a7-68cd-4837-b85e-4c910ff86434</t>
  </si>
  <si>
    <t>ebe6d847-6b84-4c76-8d51-c6c35eff9f75</t>
  </si>
  <si>
    <t>ffa81aad-a94a-4053-a2d0-06a5f36a5856</t>
  </si>
  <si>
    <t>a5aba64c-7010-4cb9-be8f-eb4966e44538</t>
  </si>
  <si>
    <t>e99b7231-cea3-431a-9e36-92ec0ffd9fc2</t>
  </si>
  <si>
    <t>4f34656c-eb6f-447e-8f5a-43d2950a1dd0</t>
  </si>
  <si>
    <t>8c9f0cd8-f7d1-430b-bafc-24fc130c5d97</t>
  </si>
  <si>
    <t>adf78aab-1c2b-4155-9c89-3bb269d829d7</t>
  </si>
  <si>
    <t>362ad523-0b0d-4cb5-87ba-40f640e86aa8</t>
  </si>
  <si>
    <t>d5d8c15a-207e-4e78-9bf7-dd7e108fe7c3</t>
  </si>
  <si>
    <t>785cf8b1-f18f-45d4-8b6f-575d93ebf29a</t>
  </si>
  <si>
    <t>4b347c09-7378-43b8-88f4-f7f149958b26</t>
  </si>
  <si>
    <t>9fd4e645-2e33-4013-806a-7ec5dd8c3544</t>
  </si>
  <si>
    <t>6fe6f6cd-9001-4c7d-b5d8-f2c14b6bf8aa</t>
  </si>
  <si>
    <t>67793171-bf4f-4247-a4fd-aee8ea44f8ac</t>
  </si>
  <si>
    <t>1493a83f-1237-4e59-ad63-386841fcea1b</t>
  </si>
  <si>
    <t>3456f20f-9710-4b82-9f0d-abf8e94fdbca</t>
  </si>
  <si>
    <t>5d7f8972-4b35-4889-98ef-b236ee84a79c</t>
  </si>
  <si>
    <t>3980c1e0-3412-4daf-b58b-c17d12b96088</t>
  </si>
  <si>
    <t>0c1ed710-2284-4eb4-b6de-12ddf4fa6567</t>
  </si>
  <si>
    <t>4a327c57-83bb-446a-93d8-2f2dd19dc50c</t>
  </si>
  <si>
    <t>07c5b49e-fa84-4e21-821a-80f2d1718e62</t>
  </si>
  <si>
    <t>cce8c8fc-93bb-44ef-bb66-9ef705286dfd</t>
  </si>
  <si>
    <t>849a1e42-9030-4550-868d-c6b1b7313eb1</t>
  </si>
  <si>
    <t>db6cdbce-3d2a-427a-a75b-4e7740bdd6cf</t>
  </si>
  <si>
    <t>a8155536-cd29-4542-a647-f4b2cd23f28b</t>
  </si>
  <si>
    <t>c1d92246-162d-4136-aaff-cce8f0faf633</t>
  </si>
  <si>
    <t>231e89fe-2f3c-4e61-a201-072d8e073685</t>
  </si>
  <si>
    <t>037ca020-9c0e-436c-8139-8ff3bb6dd953</t>
  </si>
  <si>
    <t>016af0ce-d148-41f1-8d53-c18338287ea6</t>
  </si>
  <si>
    <t>6aa9c902-8f07-4996-ae75-eda2956a35d0</t>
  </si>
  <si>
    <t>d5d0383c-ded4-4a81-9492-6105300db13d</t>
  </si>
  <si>
    <t>2670b81f-d5eb-4430-b330-b20f31421923</t>
  </si>
  <si>
    <t>76882faf-8106-43b1-bb56-5c364ca5ef1a</t>
  </si>
  <si>
    <t>d4ecccd5-c369-4d14-be94-c62f02d2e57f</t>
  </si>
  <si>
    <t>ed2ea190-419c-46f3-9bc2-0f1c4b287f0e</t>
  </si>
  <si>
    <t>8e30fe7e-5ff5-4177-824e-c12f6e700bf2</t>
  </si>
  <si>
    <t>e7d39857-1022-4de0-afc9-12fd2ceb9221</t>
  </si>
  <si>
    <t>53898c9d-64b8-4f8a-be59-615787c7505d</t>
  </si>
  <si>
    <t>b4df96a1-cd03-4128-8fba-296b8982e20f</t>
  </si>
  <si>
    <t>7eee869e-b767-49c2-9227-713ead3f0c86</t>
  </si>
  <si>
    <t>4263e0ec-27ac-4330-be6d-5b9f7e472319</t>
  </si>
  <si>
    <t>b926b82e-ac79-4bf9-ae1d-b14aa8ddbc03</t>
  </si>
  <si>
    <t>7a4bccd1-53d5-4df1-bab7-d9f5ca327e39</t>
  </si>
  <si>
    <t>d2c5a666-73b9-4a7c-b6a2-b2bd7da22252</t>
  </si>
  <si>
    <t>4a22e128-f102-4278-b280-5194b3fb9844</t>
  </si>
  <si>
    <t>f853243d-0741-454d-81ff-2dfcb877f5a5</t>
  </si>
  <si>
    <t>61db1933-da1f-4c8b-be87-08427079b7d2</t>
  </si>
  <si>
    <t>68f1e4c2-b0d4-4560-9c07-2394798cf163</t>
  </si>
  <si>
    <t>8689c8bf-c3c8-49bd-90ed-483ba1b3f749</t>
  </si>
  <si>
    <t>afa75365-0a80-4624-b003-ade4a6297f08</t>
  </si>
  <si>
    <t>f402d1ac-dd92-424f-acd1-635d1f233e8f</t>
  </si>
  <si>
    <t>cbca29fa-cd32-4626-9b5e-c756c5e9ec1c</t>
  </si>
  <si>
    <t>cc8085b9-8094-434c-9a5e-31869b9b7dbd</t>
  </si>
  <si>
    <t>6f67636c-9051-4e27-801d-3a5c2441f393</t>
  </si>
  <si>
    <t>138ec84c-c21e-4541-968f-0116be2f909c</t>
  </si>
  <si>
    <t>d9764729-8d38-465a-887f-27c4eff8a5f5</t>
  </si>
  <si>
    <t>55ec334c-b4bf-419d-b805-c141015a2332</t>
  </si>
  <si>
    <t>d0cd0508-d418-4fde-b7f4-478b8b44502f</t>
  </si>
  <si>
    <t>d307f71a-a583-4032-b97a-553a759f6328</t>
  </si>
  <si>
    <t>a0fc6582-97ec-4ed5-a06e-ccc96f9457ea</t>
  </si>
  <si>
    <t>90334847-7df6-4322-8539-1ae9b1794a7a</t>
  </si>
  <si>
    <t>58a4e387-3f34-449d-aad3-96e12b76563c</t>
  </si>
  <si>
    <t>81ca96ff-f970-43bf-bfeb-9236fa69b1a1</t>
  </si>
  <si>
    <t>f7afccde-4f3b-4434-b95b-9021d935b235</t>
  </si>
  <si>
    <t>f508b66f-1255-4165-b868-d199e6838b09</t>
  </si>
  <si>
    <t>1b0af10b-2a99-4e54-be59-04c6c332322c</t>
  </si>
  <si>
    <t>8db3a02a-ac6a-46bc-ab0a-14c96954a1fa</t>
  </si>
  <si>
    <t>87da6b96-86f9-4ea5-8242-38f4c96f0854</t>
  </si>
  <si>
    <t>909e818b-c1bc-453b-9543-33b86439ed29</t>
  </si>
  <si>
    <t>a0762d75-5bff-431a-b84a-a65d92160eda</t>
  </si>
  <si>
    <t>e2ad1a5d-a951-4f5a-b34f-12979598158c</t>
  </si>
  <si>
    <t>52c2c84b-a9c7-40b4-906a-0972793e28a0</t>
  </si>
  <si>
    <t>a69946e9-c258-4627-aaf5-1e67d884c234</t>
  </si>
  <si>
    <t>e6c05bd3-44ba-42d7-a431-58ee5370fed1</t>
  </si>
  <si>
    <t>451b26cd-87c6-4761-a22c-cc57925b11b6</t>
  </si>
  <si>
    <t>1a874998-4494-4cef-bee6-b6abf2b4903f</t>
  </si>
  <si>
    <t>f39b777e-8c45-42a8-b9f4-b97d7ff01b28</t>
  </si>
  <si>
    <t>1d026cb8-526e-4ee2-9610-0c9a0f77703e</t>
  </si>
  <si>
    <t>c2a630bb-8cef-4a5b-9823-dc1ee5e511e8</t>
  </si>
  <si>
    <t>54d7015d-c08f-4e7a-9f9b-fcee3517053a</t>
  </si>
  <si>
    <t>17a2cc4e-4437-4a44-8a97-b7eb5cfb33b4</t>
  </si>
  <si>
    <t>c89f75dd-06eb-4e29-bdf2-6a7a80705d91</t>
  </si>
  <si>
    <t>8bcfa7cf-ce41-4fde-bfe7-aa59e1af1856</t>
  </si>
  <si>
    <t>d63553e0-0eff-426a-8f91-d8f8cbab33fd</t>
  </si>
  <si>
    <t>56910b02-cc8e-489d-9a03-17ff53183f20</t>
  </si>
  <si>
    <t>636bded7-a08b-4207-a5cc-acc218fb5e2f</t>
  </si>
  <si>
    <t>6f61eb3d-0d85-4292-bf89-ac11f48d4f66</t>
  </si>
  <si>
    <t>2b08ad88-d5d2-47cd-8c63-6749a82c9c8a</t>
  </si>
  <si>
    <t>9ed7ea84-e6e9-4383-b3f4-5755d0d3cdae</t>
  </si>
  <si>
    <t>985fac01-be66-4b12-9f0d-7a5e81125348</t>
  </si>
  <si>
    <t>9584197a-d99b-45fb-a4f4-ea0bdf1f06db</t>
  </si>
  <si>
    <t>ade3eeac-3912-4120-a850-50dfe0b85510</t>
  </si>
  <si>
    <t>fcfcd315-6db0-4dff-8f72-e0b03998194c</t>
  </si>
  <si>
    <t>c5cccc37-459c-42a8-ad90-32d08bd71efe</t>
  </si>
  <si>
    <t>2fc46438-2976-422f-b372-57575714af55</t>
  </si>
  <si>
    <t>55d67064-2e16-4a83-8483-a6e5462f3269</t>
  </si>
  <si>
    <t>cb9b0c17-4f6e-454b-b87f-0d392f14c15b</t>
  </si>
  <si>
    <t>b2244e54-878f-4196-8f7a-b9d79985f0d1</t>
  </si>
  <si>
    <t>cba32ab7-2e02-4707-8e4a-f38daaf09d17</t>
  </si>
  <si>
    <t>c7d34c3b-1260-4efd-8da0-1a1b989ecdec</t>
  </si>
  <si>
    <t>a16cee15-0721-42fe-86f5-dcd081beaa7a</t>
  </si>
  <si>
    <t>3777b8ba-e382-4e44-94dc-318301c2db93</t>
  </si>
  <si>
    <t>84423310-f0db-45a3-b974-fac28af3ad05</t>
  </si>
  <si>
    <t>fec797de-c18a-4cab-b86e-95aade8e16de</t>
  </si>
  <si>
    <t>37ecad21-8320-41c5-a0f2-165b8d0bdb36</t>
  </si>
  <si>
    <t>cd727c98-a671-4485-a88f-8afc0de6bced</t>
  </si>
  <si>
    <t>2da81820-a7c4-4939-864b-9ab5ec9437ff</t>
  </si>
  <si>
    <t>9e5bffff-944a-407a-9b7f-2a85ddd934b9</t>
  </si>
  <si>
    <t>62b919b4-2263-4920-bf78-98c7cef48d10</t>
  </si>
  <si>
    <t>454f8001-c044-4c81-9c66-38fd781655c8</t>
  </si>
  <si>
    <t>4b47f728-ea63-400c-b735-e3ee354ba57c</t>
  </si>
  <si>
    <t>e81bb0a8-087d-4d7a-acdb-55d278c2157a</t>
  </si>
  <si>
    <t>c667fcc2-7f2b-4d65-873a-0751ad158889</t>
  </si>
  <si>
    <t>285d9c88-473b-43da-a037-fc545e10402d</t>
  </si>
  <si>
    <t>02df16e4-32e3-40a6-9c37-3fa09659ad1e</t>
  </si>
  <si>
    <t>d8e5d143-168b-4e20-b028-7a7bb82483ba</t>
  </si>
  <si>
    <t>1dafdd9a-8d10-48af-9b74-405d9969718d</t>
  </si>
  <si>
    <t>e3514c3e-ac84-4ffb-9b6b-c49d4fffd655</t>
  </si>
  <si>
    <t>0d4de979-ab03-4db5-b757-897be1c7d771</t>
  </si>
  <si>
    <t>44cde89f-fe6c-4466-9dbd-0e94e75b3b11</t>
  </si>
  <si>
    <t>3b14ece7-326e-4a91-a8e3-886fc63b0c25</t>
  </si>
  <si>
    <t>8536d44b-661c-4df8-b73a-3b6f96e7fa05</t>
  </si>
  <si>
    <t>e77eaabd-966a-4414-bcd9-d06596b4c962</t>
  </si>
  <si>
    <t>b56350e2-44c4-4dc6-bcf8-b3e3a1656697</t>
  </si>
  <si>
    <t>39cec18b-c100-42ad-a68a-bb0f204fb78f</t>
  </si>
  <si>
    <t>3e8d0651-7212-420d-89b5-1281f309d499</t>
  </si>
  <si>
    <t>7f0ac7ca-abf9-4b54-85fa-cc3710299904</t>
  </si>
  <si>
    <t>ab907461-3ee4-44f7-ac52-33f15cee7e25</t>
  </si>
  <si>
    <t>8729be7b-8d41-4237-9b07-3d40efe30366</t>
  </si>
  <si>
    <t>f7802f49-58f6-402e-879b-0060306a3e6c</t>
  </si>
  <si>
    <t>c3919887-8e63-4450-9744-bbbd2b5653e8</t>
  </si>
  <si>
    <t>4b785e2c-4930-4d52-980a-0a1aa199825b</t>
  </si>
  <si>
    <t>2861b578-f61f-487e-adaa-7038d14355f5</t>
  </si>
  <si>
    <t>5f5cf1df-5767-4bad-998e-5af0512329de</t>
  </si>
  <si>
    <t>b8107e90-87d8-465f-8105-621a19fc09b5</t>
  </si>
  <si>
    <t>13db5982-2142-4d6d-ada3-7eabf940ca07</t>
  </si>
  <si>
    <t>4130924e-8431-4fb5-b150-4cddd7ef7a70</t>
  </si>
  <si>
    <t>9926c793-d316-4590-b2b2-fb1c2de0fca9</t>
  </si>
  <si>
    <t>67500c7b-3fdd-4beb-ac19-d9a33119b704</t>
  </si>
  <si>
    <t>462b9588-6f6f-4d6b-8836-0684b1e50db4</t>
  </si>
  <si>
    <t>fb5e7726-7b1b-4f59-9e3a-ecd13449cb46</t>
  </si>
  <si>
    <t>4a8b31ab-0e2d-4b1e-aae3-4ac7688708b4</t>
  </si>
  <si>
    <t>7d35b06b-d642-465a-9a78-73857d088b75</t>
  </si>
  <si>
    <t>b9aa3821-c92c-4acb-9bdc-dba292f38050</t>
  </si>
  <si>
    <t>f8b30646-c36f-426b-a8b9-6cb7f87462c6</t>
  </si>
  <si>
    <t>068da81e-a4dc-4d0b-b49a-550a98fb2c78</t>
  </si>
  <si>
    <t>ef1b24ae-a745-4e72-b5bf-27fc48b07b0a</t>
  </si>
  <si>
    <t>2ef4ee75-e4f8-442d-b2fe-27071e2cf557</t>
  </si>
  <si>
    <t>68953aa6-a33c-46c5-a8ed-c6a467feec1c</t>
  </si>
  <si>
    <t>24df3148-60d5-455f-8d14-f935654d91bc</t>
  </si>
  <si>
    <t>10804b59-486a-4eed-9074-6e7bd70fc52e</t>
  </si>
  <si>
    <t>0cb9f3f3-6a8f-4ba3-a736-d08d79795d8d</t>
  </si>
  <si>
    <t>77d575ce-c81a-4f4e-b1a2-f705cc65195f</t>
  </si>
  <si>
    <t>31f0ae30-ae87-465e-90b6-92cd9e333e17</t>
  </si>
  <si>
    <t>d5dc4ec1-3e4f-4867-a3e1-28f79f522490</t>
  </si>
  <si>
    <t>db69a494-49c6-46bd-aa06-3e3e7d5f97e5</t>
  </si>
  <si>
    <t>7abff82b-0f5c-46f6-a723-024899e7c46d</t>
  </si>
  <si>
    <t>229989f9-5c74-495c-b337-02685035e475</t>
  </si>
  <si>
    <t>26be0197-de51-4f5b-bfe8-c4b34c66886c</t>
  </si>
  <si>
    <t>fd9c3e6b-51b4-43be-9d56-0ac847436a2c</t>
  </si>
  <si>
    <t>172ef669-9004-49e2-a339-d5a6f5e543cc</t>
  </si>
  <si>
    <t>6927c73a-a424-4c16-8ad2-303f32573f20</t>
  </si>
  <si>
    <t>c18442d1-f50e-4050-92a0-48e4b1c1bb99</t>
  </si>
  <si>
    <t>f73fe582-4308-463e-ab60-22f638f8a8f4</t>
  </si>
  <si>
    <t>00dfb2a9-0d6a-4b50-a27a-4ef52038aa3d</t>
  </si>
  <si>
    <t>b5da475e-bb94-49ac-893f-b7300f9c2266</t>
  </si>
  <si>
    <t>f7cc04f3-8b28-4321-bad0-8f9635ff3023</t>
  </si>
  <si>
    <t>559bd6c6-9d1f-4c92-a1ed-c52aeab8773a</t>
  </si>
  <si>
    <t>3291c988-4dce-4cb6-9080-9d1bd0981b10</t>
  </si>
  <si>
    <t>0525af26-b70b-4b00-818f-625f9623340b</t>
  </si>
  <si>
    <t>bbf3e1e6-0ba8-47fc-8ae8-dfe48cbc2266</t>
  </si>
  <si>
    <t>11dd0a44-30b1-4917-84ea-ca08af982483</t>
  </si>
  <si>
    <t>9d56012c-ec59-40b0-9b71-edbd8ceb488f</t>
  </si>
  <si>
    <t>5154d9b1-fce4-4fb0-b958-89b0dc7457d1</t>
  </si>
  <si>
    <t>cec2f18f-7237-4a88-852f-0e84587b2d2e</t>
  </si>
  <si>
    <t>82bbd3f0-58c9-438a-a628-9c1ff8525618</t>
  </si>
  <si>
    <t>57c5a2bb-8a35-4502-81a2-0561204d2c3c</t>
  </si>
  <si>
    <t>eaa5bcae-6a8b-480c-a0da-6316bc47dd64</t>
  </si>
  <si>
    <t>d7b1adf3-1ed6-4d97-be50-b82e2b27d2e1</t>
  </si>
  <si>
    <t>b418eb3c-919b-4070-83f4-f4f0720d6601</t>
  </si>
  <si>
    <t>a6a5c252-2665-4966-978b-0acebce7525a</t>
  </si>
  <si>
    <t>6ae7c890-5304-46c8-b59c-6a133ee108ab</t>
  </si>
  <si>
    <t>dd7c2da3-f9d2-4388-baa5-4a5b1c5166c6</t>
  </si>
  <si>
    <t>50f1521c-8f77-438e-8d3a-1027eb1570b6</t>
  </si>
  <si>
    <t>0bafe27e-9879-425e-9c82-2a8db606408f</t>
  </si>
  <si>
    <t>be2938b5-d9d6-4878-8e40-d51f3227a0fa</t>
  </si>
  <si>
    <t>42190c65-511b-4552-98df-400ab1d709b1</t>
  </si>
  <si>
    <t>6fef2681-d57c-4cee-ac23-baf1143ce39c</t>
  </si>
  <si>
    <t>0d60a683-9d4e-4aa5-8f22-c73d3899e15c</t>
  </si>
  <si>
    <t>63f0739d-4509-4604-aea4-9568e6ef0369</t>
  </si>
  <si>
    <t>aa07e74d-0900-4424-a0f3-13e5c13a0637</t>
  </si>
  <si>
    <t>a2254507-5f48-48ff-a9eb-1a3358d6db69</t>
  </si>
  <si>
    <t>66d9a361-109e-4586-8063-2284c04d9dbd</t>
  </si>
  <si>
    <t>0df8a566-4668-417e-be00-0b619c4f30bc</t>
  </si>
  <si>
    <t>cae4c901-55ef-447f-a66c-50c4ad173a57</t>
  </si>
  <si>
    <t>9558a9f0-135b-43fb-8af1-a3ff197b8033</t>
  </si>
  <si>
    <t>a07f196a-268e-4af9-b21a-05c16cef1a5a</t>
  </si>
  <si>
    <t>7b89d2f5-8cd8-42f2-b231-04e3f25ff670</t>
  </si>
  <si>
    <t>60bdbdb0-1ea1-4943-8a12-0c67ec1f8da1</t>
  </si>
  <si>
    <t>dc046a78-74cf-4bc3-8aa3-91d470365682</t>
  </si>
  <si>
    <t>f28fc343-1eec-42e0-8df8-a5a48c3fec4d</t>
  </si>
  <si>
    <t>1db079dd-ae03-4050-96b9-a752c7e92f99</t>
  </si>
  <si>
    <t>10703d01-b395-4b91-8d7f-152ea6f0a70a</t>
  </si>
  <si>
    <t>fce09e11-7395-4f00-9746-91cab29d7f6b</t>
  </si>
  <si>
    <t>429493a4-7ed8-412d-9f7e-93e77eeb4d4c</t>
  </si>
  <si>
    <t>a0d2930c-d7f6-4419-b325-340d31ff6907</t>
  </si>
  <si>
    <t>54faf468-6446-4f7f-9150-6b13030e1e15</t>
  </si>
  <si>
    <t>d3b1d932-e6de-4433-88a3-948f6beb4bc4</t>
  </si>
  <si>
    <t>c191a613-c805-47d4-8110-8ad440b208c3</t>
  </si>
  <si>
    <t>b645927f-eb19-4cd3-a9b5-85975be94bd2</t>
  </si>
  <si>
    <t>5843c4af-7a7a-4b39-8997-244fdc720aa9</t>
  </si>
  <si>
    <t>3c6ec36f-73f0-4fc9-926b-92231e2f1d82</t>
  </si>
  <si>
    <t>f0419a9b-f8b1-4fb7-a28f-fed4cae7605a</t>
  </si>
  <si>
    <t>34ee54cf-f9d1-43d9-a6b4-96b3b702fd79</t>
  </si>
  <si>
    <t>0fef7d1a-73a5-44c4-8e37-7e075c1fabc2</t>
  </si>
  <si>
    <t>46cbd006-92c4-4a26-9191-5815117b5df3</t>
  </si>
  <si>
    <t>856beb8c-13cd-4287-8b66-d068cdfb0010</t>
  </si>
  <si>
    <t>676fc672-5d24-4d71-9d83-bbaa04ec1dc8</t>
  </si>
  <si>
    <t>6e0aafc9-6f4e-4866-8dbb-fa5a49f43ad5</t>
  </si>
  <si>
    <t>eabdf596-86fb-4c4d-994d-c2b912c9047a</t>
  </si>
  <si>
    <t>950e768d-b8f1-4dcb-854a-a865e15ccf25</t>
  </si>
  <si>
    <t>ce100f17-ce15-4c54-8383-a8290040530c</t>
  </si>
  <si>
    <t>a17b80b3-7c8e-4cb3-950d-b762e5207704</t>
  </si>
  <si>
    <t>773498d5-2a0c-4de1-9c61-c2ea24d4c233</t>
  </si>
  <si>
    <t>03dc63ff-c676-46fa-8d58-3a71c0369c1d</t>
  </si>
  <si>
    <t>17f1c2d3-bd97-439a-b413-d316de0f9102</t>
  </si>
  <si>
    <t>baed7a74-bcf0-4c26-b7f7-1ffc3aaeeabb</t>
  </si>
  <si>
    <t>edc12a40-b2e2-446c-a580-bc758e4263ee</t>
  </si>
  <si>
    <t>87c0ad8c-b7ea-4180-9140-c341028cc900</t>
  </si>
  <si>
    <t>a42c3626-c9e3-4502-9e1b-c924cc4a5237</t>
  </si>
  <si>
    <t>e89561a9-a8a8-48e9-b627-ee4a0cb9ca54</t>
  </si>
  <si>
    <t>d02d63c6-ca69-4562-829f-b269245a2d6e</t>
  </si>
  <si>
    <t>8713f80b-daed-403f-88ac-3f628c7e1600</t>
  </si>
  <si>
    <t>610042b2-e257-4887-a8a2-51e641740ae0</t>
  </si>
  <si>
    <t>e4ca8280-4cd3-435f-861f-7ffff37bdbe9</t>
  </si>
  <si>
    <t>ba8341ba-bad3-4fc0-80b0-0b93fe54cb97</t>
  </si>
  <si>
    <t>4a2b0557-788a-41f9-bda4-3f58f3d160e3</t>
  </si>
  <si>
    <t>a060eff2-ae57-4c37-bb89-d175e94559db</t>
  </si>
  <si>
    <t>31035c9c-a097-485c-bff1-7790c20323a4</t>
  </si>
  <si>
    <t>6517e82d-b19e-4442-8281-086e639568f2</t>
  </si>
  <si>
    <t>ac0f6bf0-1223-4c73-96a5-6ffcea097519</t>
  </si>
  <si>
    <t>9a0dedc5-0150-4364-bf65-04c51f688081</t>
  </si>
  <si>
    <t>bfd5375c-b407-44cc-a3dc-33d934c84901</t>
  </si>
  <si>
    <t>53f57799-baef-45db-a36d-c2e8312f553c</t>
  </si>
  <si>
    <t>cd34a40b-4867-46f4-8c1b-ad1140165426</t>
  </si>
  <si>
    <t>029f37b2-2d39-4c42-915f-34be7dd92506</t>
  </si>
  <si>
    <t>32dec90c-1cd4-46b3-880d-ffcccebbd1d0</t>
  </si>
  <si>
    <t>40111621-62c9-4b1e-bfca-ab4a8294204e</t>
  </si>
  <si>
    <t>c192735d-c732-450b-b04b-d07091f8e726</t>
  </si>
  <si>
    <t>3af67703-8d0d-4d0d-8d1f-699c80553d8b</t>
  </si>
  <si>
    <t>a13842e6-3f22-420f-b2b1-09e5c7694b2e</t>
  </si>
  <si>
    <t>2077cf3c-5241-4352-a262-5736ba84fbfe</t>
  </si>
  <si>
    <t>8dc54f7b-a7a2-41b0-8850-928caf033a46</t>
  </si>
  <si>
    <t>d0b02634-a98f-4d7e-95d4-0ffecba838f6</t>
  </si>
  <si>
    <t>66595be2-9609-4e50-8822-aba8eaba9588</t>
  </si>
  <si>
    <t>dce79d22-9fe9-4675-98c6-0c6d05da06dd</t>
  </si>
  <si>
    <t>338a79ee-075e-4dde-af61-2276f7ebbd57</t>
  </si>
  <si>
    <t>c77c48d3-0cac-497d-a6c0-fbe3db04eab7</t>
  </si>
  <si>
    <t>fe9c505b-7cdb-47c1-a878-3ade984693e5</t>
  </si>
  <si>
    <t>b794f22b-86a2-42ad-895c-04bf63a38fab</t>
  </si>
  <si>
    <t>f923355a-a109-4f67-a5d2-c4ad53b28b50</t>
  </si>
  <si>
    <t>66638003-8cb2-4f43-be4f-23068052d9d9</t>
  </si>
  <si>
    <t>7010482d-d092-4867-8983-68fd962dffe8</t>
  </si>
  <si>
    <t>79721e2d-f3b6-4eae-b664-8b1759916e37</t>
  </si>
  <si>
    <t>5adfb49c-a214-414f-8b62-6f1caeba3ec3</t>
  </si>
  <si>
    <t>10939ce4-d0b4-4ff8-a152-a3e399aa93dd</t>
  </si>
  <si>
    <t>6732a574-5da4-40bf-99c5-af6a82f0c768</t>
  </si>
  <si>
    <t>eed7955a-fa0f-4475-93a9-33627695ee35</t>
  </si>
  <si>
    <t>1c1d35bc-2a85-4a7d-a6c2-af22eaa394c5</t>
  </si>
  <si>
    <t>bd2c8ce8-1928-4f5a-a80d-4c6dcad1aee8</t>
  </si>
  <si>
    <t>cf6b0e48-89e3-4d4d-8243-0d82863388f7</t>
  </si>
  <si>
    <t>af7d32f5-91ea-4e38-94cb-47661f3307d8</t>
  </si>
  <si>
    <t>3a0ac701-9fa9-45a0-9d54-1a07d2b6dc59</t>
  </si>
  <si>
    <t>c0bc3d77-8d63-4cbf-8a97-5a32dd7e85ad</t>
  </si>
  <si>
    <t>2a781b64-6a78-488a-b530-b7b0f525197c</t>
  </si>
  <si>
    <t>fdb9cb4d-89bf-4728-8641-9219d2349d9b</t>
  </si>
  <si>
    <t>c875997b-ce71-43f9-b1e1-9073eec36f6e</t>
  </si>
  <si>
    <t>34858d5f-ba42-4b80-9300-c186d0732c70</t>
  </si>
  <si>
    <t>564cc063-9697-4bf1-9600-f09b1ba76d7b</t>
  </si>
  <si>
    <t>fef690a4-4a26-4f81-82fd-ee9b306d1713</t>
  </si>
  <si>
    <t>9396c0e1-eb82-402d-af8e-05d1983a83ea</t>
  </si>
  <si>
    <t>eed8bc18-0862-4f37-b292-2b32882d8ad2</t>
  </si>
  <si>
    <t>9f34c6aa-c52b-4d54-b45b-bdc81c217b76</t>
  </si>
  <si>
    <t>fe15f620-46eb-46e9-9f3a-d314be3fbd23</t>
  </si>
  <si>
    <t>e81d97f0-959b-4eb5-828b-10d066841d92</t>
  </si>
  <si>
    <t>9d4512eb-6ff8-491b-a072-723baab58f2e</t>
  </si>
  <si>
    <t>5f63dc19-36c6-481d-bf1c-f3153f4e2710</t>
  </si>
  <si>
    <t>5519fc2a-fabf-42f2-b9f5-2409469e03c9</t>
  </si>
  <si>
    <t>0abd5d66-32ad-48e9-835b-9e355c44b2e3</t>
  </si>
  <si>
    <t>8883d163-9d82-44f5-8a36-daa5b08a82f7</t>
  </si>
  <si>
    <t>44038a9f-e484-4e35-8376-deacf3bbc7dc</t>
  </si>
  <si>
    <t>12501be1-9d98-443f-98ab-e53262246337</t>
  </si>
  <si>
    <t>1a8639f4-deb8-462a-a8f9-f323412b777b</t>
  </si>
  <si>
    <t>1b90aa05-80ed-4096-a9d5-06bd8b3c1b65</t>
  </si>
  <si>
    <t>2f2030c6-cf2f-454f-bd70-8bb2131a2ed2</t>
  </si>
  <si>
    <t>638d554b-f16e-4916-bc9a-2068aadcabf3</t>
  </si>
  <si>
    <t>0d580534-a132-495c-91f2-5b3a56854121</t>
  </si>
  <si>
    <t>04bfd836-9d92-4713-9334-c7b05b1b32a3</t>
  </si>
  <si>
    <t>e1f2e938-7d6d-456a-b7ad-bb2c5f8bf5be</t>
  </si>
  <si>
    <t>bcdd5064-d77f-44e6-a956-e8b8747c465e</t>
  </si>
  <si>
    <t>16ffb45c-22d9-4762-ab23-0a3ac4342ee9</t>
  </si>
  <si>
    <t>68638e3f-2506-4ec1-8f69-3249a482ccf2</t>
  </si>
  <si>
    <t>580faa36-415e-41f8-b6da-ca7bc4a9a7a3</t>
  </si>
  <si>
    <t>4d74c9de-7e69-44d8-a762-a208b7ed6a5c</t>
  </si>
  <si>
    <t>ecae26be-cc81-430d-a2d6-429db3761cd4</t>
  </si>
  <si>
    <t>ba1e1b9c-47bb-4ef5-8559-647163a24a10</t>
  </si>
  <si>
    <t>4e9650a3-40c5-40a5-92eb-1b66cdd55aef</t>
  </si>
  <si>
    <t>c835809e-8ce0-43e2-9739-9e3877b4944a</t>
  </si>
  <si>
    <t>8c5114c1-6d82-4b95-8938-8d2f6adfaf01</t>
  </si>
  <si>
    <t>54884463-c318-4b65-bedd-d5d4d499511a</t>
  </si>
  <si>
    <t>b9ac1ea5-815c-4497-a2a7-c6aadce60946</t>
  </si>
  <si>
    <t>1198aefb-e4f6-41fd-aa98-28775ef72fbe</t>
  </si>
  <si>
    <t>4da0c826-fdf0-488e-b339-905d97d54b0c</t>
  </si>
  <si>
    <t>5516cd2c-3559-4e1e-b9f9-009e9c8c0bee</t>
  </si>
  <si>
    <t>38eaa3b3-b7a6-4db8-967e-7e6f43aed28d</t>
  </si>
  <si>
    <t>a34d7c62-9893-481f-bb1c-4b9095cb6eb9</t>
  </si>
  <si>
    <t>cea563fa-d554-4e04-a6da-23640f642ed3</t>
  </si>
  <si>
    <t>60264004-cee8-4269-ae9a-fe5d7904aa7f</t>
  </si>
  <si>
    <t>e270c706-59d7-400c-8cc3-ff1aae2886fd</t>
  </si>
  <si>
    <t>7813003b-ede6-47c3-b960-b1805f69705b</t>
  </si>
  <si>
    <t>4ace2996-74cf-402e-92e6-86e6d90ec4a6</t>
  </si>
  <si>
    <t>16463f5d-49ff-4c15-849c-51ea2ef8cb71</t>
  </si>
  <si>
    <t>2fbb2c92-17a1-4f52-afca-9c159cc0a17c</t>
  </si>
  <si>
    <t>46d862b1-19b7-4252-b89b-dba91a3094c8</t>
  </si>
  <si>
    <t>4bf9ad4d-6721-409c-a255-4fc0ab216f88</t>
  </si>
  <si>
    <t>59a6a72f-0803-4520-ab12-fb92867d4844</t>
  </si>
  <si>
    <t>7e4fbc8c-eac2-401a-b5ee-c8d222219d8a</t>
  </si>
  <si>
    <t>b3ddcd19-9dac-4b07-9d42-a4cf88fad2fe</t>
  </si>
  <si>
    <t>960d3835-9497-45a1-aa9d-3a38b68da17c</t>
  </si>
  <si>
    <t>5f652593-404a-4fbb-bcf7-e8f0abc79783</t>
  </si>
  <si>
    <t>3f59bf0f-af5b-48a0-8895-ae63408b1ea6</t>
  </si>
  <si>
    <t>6ff47df7-ee09-4521-8a20-35e0139d2e82</t>
  </si>
  <si>
    <t>3397a356-b497-41dd-84a8-e28d424bb70d</t>
  </si>
  <si>
    <t>be101e3b-669d-4c58-a101-75231e0608f6</t>
  </si>
  <si>
    <t>0dfa904b-d057-4cc2-8d57-99438b17a81b</t>
  </si>
  <si>
    <t>93d88290-e791-42cc-82bc-5d327cf115b6</t>
  </si>
  <si>
    <t>e40de41d-35c8-4712-a888-8b29c898cdbf</t>
  </si>
  <si>
    <t>ae78875f-a1e6-4cfb-9b38-9c91c27752de</t>
  </si>
  <si>
    <t>8b818b44-72e8-4a53-a839-ee3336b397d6</t>
  </si>
  <si>
    <t>4262dfe0-dacd-4b18-8939-c2f55a76d714</t>
  </si>
  <si>
    <t>a5af50ae-1374-4465-ad44-551545a42e42</t>
  </si>
  <si>
    <t>e5a05cb8-7109-48f8-bf57-3724abc3ccf2</t>
  </si>
  <si>
    <t>fcb66be6-b3d9-4f4c-b542-472de3e0bd89</t>
  </si>
  <si>
    <t>fffdfbff-f79b-4eac-b4bc-40761bbe0d18</t>
  </si>
  <si>
    <t>dd688993-833a-425d-94ad-5d730ea3de11</t>
  </si>
  <si>
    <t>0e277ba2-ff2a-4e9c-8f47-db677d250647</t>
  </si>
  <si>
    <t>70955aa3-04bc-4d19-8fcc-7af5a8ca8a4a</t>
  </si>
  <si>
    <t>385664c2-2e17-49b2-b4b2-2c1611fc3d8c</t>
  </si>
  <si>
    <t>71167feb-ce77-49a7-a772-e42d2685ea8e</t>
  </si>
  <si>
    <t>99cb7e85-9d7e-478e-9a07-08790781ac59</t>
  </si>
  <si>
    <t>36848198-e4ce-43c2-aa58-dd289ed4a690</t>
  </si>
  <si>
    <t>421ef560-c358-4454-93d9-4a07f2daca4b</t>
  </si>
  <si>
    <t>77d3919f-5e65-4219-a028-645d91b19148</t>
  </si>
  <si>
    <t>653a66fc-08bd-4d24-9737-f6c32ac57927</t>
  </si>
  <si>
    <t>d46b987b-ba20-478e-92ea-22082d8cb307</t>
  </si>
  <si>
    <t>c219fd3a-f989-45c2-9a69-7d9bb2163155</t>
  </si>
  <si>
    <t>76616386-358b-4e5a-970a-560104217eda</t>
  </si>
  <si>
    <t>910335eb-5fcc-4077-b6b8-f0011d091f50</t>
  </si>
  <si>
    <t>ae65d527-8d83-4583-84e7-0df357d2e49e</t>
  </si>
  <si>
    <t>dbfb02c2-e6c0-4b38-9908-acda4ce3d5f5</t>
  </si>
  <si>
    <t>d3d0c1d0-0a81-46d6-a1b9-eec4bee5608e</t>
  </si>
  <si>
    <t>1385d767-4ece-4bc4-8ca6-98e62c8f3f43</t>
  </si>
  <si>
    <t>fcf88327-377b-4113-b826-b8e451894eea</t>
  </si>
  <si>
    <t>32f045be-6dc4-4bb1-96a6-db3da25cecb2</t>
  </si>
  <si>
    <t>db90006b-b09e-4c0e-a7a0-6f8b406e361d</t>
  </si>
  <si>
    <t>e25d9877-b905-4984-af0d-b4ea044403cb</t>
  </si>
  <si>
    <t>5e3e16bb-28ec-4587-8ed3-cc93e364c599</t>
  </si>
  <si>
    <t>4ffc5a1f-b05f-4853-a476-7b85e7058a8a</t>
  </si>
  <si>
    <t>abd22266-3fe4-4caf-b110-601ea8f9d7bc</t>
  </si>
  <si>
    <t>272fbd35-0e13-4d32-a936-4da37e974690</t>
  </si>
  <si>
    <t>8ae0949b-845e-4be7-a001-2120028eb3e4</t>
  </si>
  <si>
    <t>07f6bb6a-3de1-4b60-bded-1e4bd82539dc</t>
  </si>
  <si>
    <t>2c67d052-d1d8-4e75-86e8-ecd213ab5cfb</t>
  </si>
  <si>
    <t>ac9a20e5-124c-437d-a16d-40d9d71bc545</t>
  </si>
  <si>
    <t>1f1ddabd-7e35-48e7-86cb-dae2e9cbe56f</t>
  </si>
  <si>
    <t>e0423474-9781-4f31-bde9-e3b48934ae50</t>
  </si>
  <si>
    <t>594ffa52-a0e1-4664-827b-efb207950490</t>
  </si>
  <si>
    <t>1b39b8d2-6d8a-4d89-8c24-1aed3085167b</t>
  </si>
  <si>
    <t>ee506604-2625-46c2-8836-0e8a340b4091</t>
  </si>
  <si>
    <t>b354023b-2def-4434-9141-8f3652de8c58</t>
  </si>
  <si>
    <t>5f7f7d10-363d-4476-b168-89aea54bd117</t>
  </si>
  <si>
    <t>bffc5ddf-d72d-4cd7-9ea9-dd297180f544</t>
  </si>
  <si>
    <t>748a57d6-6c75-428c-b74c-70ec8e6c7d5a</t>
  </si>
  <si>
    <t>6e3d4d76-c9b7-4da3-b343-f45d5ae9cf46</t>
  </si>
  <si>
    <t>221cc932-1424-41c1-8775-d3a2fa674297</t>
  </si>
  <si>
    <t>c607834f-2ee5-449d-991b-419581be8ae2</t>
  </si>
  <si>
    <t>84628212-5f29-48b1-be67-4ec424d20bd8</t>
  </si>
  <si>
    <t>986fa3d1-c904-412d-9adf-9f1666ef98d9</t>
  </si>
  <si>
    <t>f0e3112e-143b-411c-9400-fed42dbb5099</t>
  </si>
  <si>
    <t>bfedd5b6-60b9-4c9b-9dc5-8cc379ef4e34</t>
  </si>
  <si>
    <t>bfbaac34-b756-483c-8452-b4e3483d7cd3</t>
  </si>
  <si>
    <t>28181d77-6d64-4162-85ad-2571eb961f6c</t>
  </si>
  <si>
    <t>1076a4dd-e23a-420b-b912-33778f86a08c</t>
  </si>
  <si>
    <t>b47c8017-cc62-4411-a09e-515a6394db7b</t>
  </si>
  <si>
    <t>3b5e9ebb-beb3-4543-b057-8ed7c328af5d</t>
  </si>
  <si>
    <t>d63c57e4-b28d-470e-9986-4cfa88377209</t>
  </si>
  <si>
    <t>f949a851-3675-4a30-a964-09b384e7f6f3</t>
  </si>
  <si>
    <t>ba58131e-c9d1-43c7-9e60-327fd5ede53d</t>
  </si>
  <si>
    <t>4adff3e4-cfa6-42bf-9f3a-3f988aa21a2a</t>
  </si>
  <si>
    <t>07e18342-a8b4-4ba3-999f-512a18bde029</t>
  </si>
  <si>
    <t>589aacdb-e0c4-41bc-b10e-1dcc555a45fb</t>
  </si>
  <si>
    <t>32b1068c-67dd-4d2b-b45b-6378444741c9</t>
  </si>
  <si>
    <t>911d2c8b-5088-49e6-9552-e268fc0789cf</t>
  </si>
  <si>
    <t>ac9c0e6c-b606-4439-ac6f-0a4ec8293f12</t>
  </si>
  <si>
    <t>2e270130-7f7b-4310-94db-a30ae7cffc43</t>
  </si>
  <si>
    <t>87f5cfde-1192-4119-8b83-ad2021d3c788</t>
  </si>
  <si>
    <t>a79b8330-4eb5-4dc9-bb9a-ca123667643c</t>
  </si>
  <si>
    <t>555161ee-45a7-4795-a74a-86bd0de20972</t>
  </si>
  <si>
    <t>bb927ac0-c481-4ef7-b2ca-acf46442ada5</t>
  </si>
  <si>
    <t>c33b38f3-0407-4b0c-9533-84d7cb531b90</t>
  </si>
  <si>
    <t>326f376d-a7b0-49c9-9b5d-3178df90b404</t>
  </si>
  <si>
    <t>030917dc-a6a2-472c-995e-bf399ade1229</t>
  </si>
  <si>
    <t>86358c7b-e844-4fdf-9d7d-4b406533502e</t>
  </si>
  <si>
    <t>58f14f10-c47f-4075-a221-3056beda8c03</t>
  </si>
  <si>
    <t>1e668b5a-47be-428e-8ee3-3bc1dbc2fe71</t>
  </si>
  <si>
    <t>38ec1262-49c7-4567-addc-09c954a96782</t>
  </si>
  <si>
    <t>40eedc34-7eca-44c8-a30a-e603e4fd94ca</t>
  </si>
  <si>
    <t>faf17fe9-5991-4eb9-b3da-d7287b0f8a7d</t>
  </si>
  <si>
    <t>8e1433e5-8ec5-4eac-b505-7f329e6f6c24</t>
  </si>
  <si>
    <t>f959cb30-0bfc-47b6-bf41-76524c779bec</t>
  </si>
  <si>
    <t>0b7f07b2-8689-4993-b4d2-02a69454894d</t>
  </si>
  <si>
    <t>f25ff3da-f0d7-4581-b893-8942e29ec9fa</t>
  </si>
  <si>
    <t>ebc0cd26-4b8c-48ec-bb24-5f0631ef71f3</t>
  </si>
  <si>
    <t>2bb71f80-16f2-4b72-9259-ffd3e488b973</t>
  </si>
  <si>
    <t>69f08447-cf7f-4df5-be08-a8e4169ba123</t>
  </si>
  <si>
    <t>9f78b800-8d8e-4128-95f8-30f66ec8f3ac</t>
  </si>
  <si>
    <t>cffef114-7fee-4c17-b0c4-f44d8e28a011</t>
  </si>
  <si>
    <t>4a24793b-1f01-4850-9eaa-16453c00a18e</t>
  </si>
  <si>
    <t>f9a7ce1e-3db2-4ae5-9a73-136be415c178</t>
  </si>
  <si>
    <t>db41925f-dd3a-49fe-92e5-b01d2595bfea</t>
  </si>
  <si>
    <t>495ac7bc-a04a-4052-9844-f35d7400e6b5</t>
  </si>
  <si>
    <t>bf5a3c5a-2390-4643-89a2-2f877fbd20a9</t>
  </si>
  <si>
    <t>433cb8ae-9b27-4eda-9dac-7b827e13e882</t>
  </si>
  <si>
    <t>eff97037-de7a-42eb-bc3f-65746e25ba39</t>
  </si>
  <si>
    <t>a45012f2-905b-457d-bdad-3e78960b9ed3</t>
  </si>
  <si>
    <t>71ce6b9e-2089-4b39-ba2a-0d632ed8ec22</t>
  </si>
  <si>
    <t>017a2673-d8d4-41f6-8709-94189ef293c9</t>
  </si>
  <si>
    <t>35f6b7f0-5fb3-4c2f-b4b5-1d1cd5dd10da</t>
  </si>
  <si>
    <t>212e2103-5b6e-4f5d-af99-17cc3cbc35d1</t>
  </si>
  <si>
    <t>4fe3fef3-2e65-426f-8631-9f8337b82134</t>
  </si>
  <si>
    <t>b3d2e11c-00f2-421c-b60f-6ab411fd4fb3</t>
  </si>
  <si>
    <t>4114c336-7fcd-4403-8f0d-d6b976493251</t>
  </si>
  <si>
    <t>0b10d1ba-ed54-402a-abb7-47bd9e749609</t>
  </si>
  <si>
    <t>a8ebd942-df58-4b32-b21b-7890c1b5d3f8</t>
  </si>
  <si>
    <t>c7b83a33-dbf6-441c-90dd-11088094e064</t>
  </si>
  <si>
    <t>b52a620e-d5c5-46c4-9623-d9330495e229</t>
  </si>
  <si>
    <t>31fc7bb0-a757-45d8-aefe-04fac3e63054</t>
  </si>
  <si>
    <t>e86b2b9f-7bf0-4433-84f4-d753dc4b8750</t>
  </si>
  <si>
    <t>ab2fd7ae-ffd0-454b-8be3-6d71d3dfb72c</t>
  </si>
  <si>
    <t>1eecde60-bb57-48c0-80cb-40b4a4d73d5b</t>
  </si>
  <si>
    <t>028bdc9a-d85d-4637-b6b6-82db107e8e6a</t>
  </si>
  <si>
    <t>343dc596-de19-4829-a9b6-aef2d1d41d8a</t>
  </si>
  <si>
    <t>97eab316-782b-4dd5-bb53-b9c751bcae80</t>
  </si>
  <si>
    <t>fd20cd07-ab57-4af5-959e-ef0699a45158</t>
  </si>
  <si>
    <t>b8197be2-a894-4a91-98bc-210622269fc7</t>
  </si>
  <si>
    <t>4d546834-a57c-439a-aa56-901aaf27f212</t>
  </si>
  <si>
    <t>f1d61097-1de5-4256-aced-1ed93a1c9ff5</t>
  </si>
  <si>
    <t>946fc080-2690-409e-bd9d-61d7c7b8c18e</t>
  </si>
  <si>
    <t>857f1a65-54af-49fc-979c-13bda9abd270</t>
  </si>
  <si>
    <t>00cb40e6-dc76-4769-81ce-ed561dde9c66</t>
  </si>
  <si>
    <t>98a0afaa-ad02-4cb0-a24d-424fc0954be1</t>
  </si>
  <si>
    <t>18229d4b-113c-4eb9-ad36-787f5b156a2d</t>
  </si>
  <si>
    <t>30e117cc-7c23-49ce-979d-d19af7837eba</t>
  </si>
  <si>
    <t>a669df3f-e231-47d1-8fd9-e72ffe8afa85</t>
  </si>
  <si>
    <t>7e29f12a-e243-4857-a4a7-69351d246bb5</t>
  </si>
  <si>
    <t>c425b310-b273-44df-9f81-adb98da97573</t>
  </si>
  <si>
    <t>9c7a5445-4443-4998-810a-0f43ca1c1ee6</t>
  </si>
  <si>
    <t>5c06787b-3f96-44a5-85d2-1ded7c6d4ea2</t>
  </si>
  <si>
    <t>5e9efbac-535e-495c-a34e-b71a8897d588</t>
  </si>
  <si>
    <t>4cceb0b4-d62b-4207-aa23-5db20b2fca37</t>
  </si>
  <si>
    <t>d62711f6-f644-450b-9c0a-f0e43db06c75</t>
  </si>
  <si>
    <t>25d4724e-f01b-4ff6-aca9-ee48ea0911cb</t>
  </si>
  <si>
    <t>0c9021a5-f3c8-431c-a49f-294db93b7bd3</t>
  </si>
  <si>
    <t>a4937e29-9423-4496-bbcb-eb19a5a9a10a</t>
  </si>
  <si>
    <t>d1472db7-6cc7-42aa-96e6-85253354cc66</t>
  </si>
  <si>
    <t>07dbf2ab-ac24-4aa2-91c5-01bf364fe101</t>
  </si>
  <si>
    <t>9403c3be-cf15-436c-a4a5-09c688e83070</t>
  </si>
  <si>
    <t>d61e5053-3084-4237-9c2c-8e69330370e4</t>
  </si>
  <si>
    <t>313051dc-b6a5-4faf-9be1-2ce48b006335</t>
  </si>
  <si>
    <t>112d4904-98f6-4204-b9f0-ee70d3257b1e</t>
  </si>
  <si>
    <t>814f4eab-ecfc-488f-8ade-0dad1f505afa</t>
  </si>
  <si>
    <t>1253541d-e8c9-4ae0-8914-b9945cf7d8ba</t>
  </si>
  <si>
    <t>01a0a8ac-6432-41a0-ab51-d62bdb8f6ad7</t>
  </si>
  <si>
    <t>48b5f9c7-5425-4fa9-bc42-5e2bde8e4c79</t>
  </si>
  <si>
    <t>1d53c17b-b05e-4a13-839c-0855acaa0488</t>
  </si>
  <si>
    <t>bbe23eb5-929d-4168-9b15-60cac0a7cd7c</t>
  </si>
  <si>
    <t>726efb6f-b9fa-4e99-a165-b1951ea8fc43</t>
  </si>
  <si>
    <t>2fd37709-bcef-4f24-b4c4-5dd26a555437</t>
  </si>
  <si>
    <t>2daba022-3fbf-4ad0-bc22-5eaa9deb7b5d</t>
  </si>
  <si>
    <t>030f2031-7f7d-4ac0-8a1a-fbbda7397d92</t>
  </si>
  <si>
    <t>85652bf8-b49d-4852-9ee5-9f04108f45ee</t>
  </si>
  <si>
    <t>dd94bd2c-0653-49d8-8ddd-cb1c91749605</t>
  </si>
  <si>
    <t>94f83fdd-025a-4874-81d5-980919ae940d</t>
  </si>
  <si>
    <t>5e4505ca-35b6-4b9c-a091-a90a6b15900a</t>
  </si>
  <si>
    <t>0f74d0e2-1421-419f-a409-c37cce2d10d9</t>
  </si>
  <si>
    <t>d1b7bd49-6524-43c2-b70e-70ec3897bc9a</t>
  </si>
  <si>
    <t>d0d7507c-a836-4e1d-99ab-94ca0b5cd943</t>
  </si>
  <si>
    <t>0ac8f078-aa62-4666-b4d1-84aea3a0f0bc</t>
  </si>
  <si>
    <t>277e35f8-8cd7-4f2e-a54a-0500e6100949</t>
  </si>
  <si>
    <t>8dacdda9-4f3a-45fc-856d-6aecf0abe25b</t>
  </si>
  <si>
    <t>8a551a99-7a2c-4964-b956-2f87a17514c8</t>
  </si>
  <si>
    <t>7e99fb4a-2728-497e-94ce-0b64894dd3ad</t>
  </si>
  <si>
    <t>55976eaa-90d4-40ca-8736-9a3d1fe303ec</t>
  </si>
  <si>
    <t>9ffc1662-f01f-416c-8400-91c3b023ebe7</t>
  </si>
  <si>
    <t>ac8f72a0-a993-4156-ab0b-7469805039c5</t>
  </si>
  <si>
    <t>9732be7f-c8cd-4b2a-a189-c2822aa83ee3</t>
  </si>
  <si>
    <t>22d72c95-02af-454c-a700-65fafefb77fc</t>
  </si>
  <si>
    <t>43722f44-99c5-4260-8615-97a5ec7efcc4</t>
  </si>
  <si>
    <t>78f4d6fb-8a8e-46a1-9b18-e7d766bf1bbb</t>
  </si>
  <si>
    <t>47689535-786c-487d-8024-bc16a927a1fd</t>
  </si>
  <si>
    <t>1e263588-4f49-4f4a-9b13-29a08e4e26a0</t>
  </si>
  <si>
    <t>f7a9c223-1ff4-4a31-b079-59a951b7cef1</t>
  </si>
  <si>
    <t>483d67dd-4bcd-4b79-ad98-7f90fab5ddda</t>
  </si>
  <si>
    <t>a5c18d0b-6089-4cb7-affd-3a51239d2f79</t>
  </si>
  <si>
    <t>990633cb-06f0-4073-8d60-61d9a5f0d8c9</t>
  </si>
  <si>
    <t>225ea01b-dc8a-457f-8f66-f0352f210b7d</t>
  </si>
  <si>
    <t>244c90cf-787f-4b7b-877e-e50713501053</t>
  </si>
  <si>
    <t>ba95fa46-6060-447a-a254-d3091891a6b9</t>
  </si>
  <si>
    <t>b52635a6-d021-45b4-af0c-baf6da38bdba</t>
  </si>
  <si>
    <t>2293123e-807d-4646-805f-232cfa424b61</t>
  </si>
  <si>
    <t>41a3bf78-c940-43d2-97e7-0898a22bfc50</t>
  </si>
  <si>
    <t>ac78a10f-760e-4551-966a-6fdcc80c01be</t>
  </si>
  <si>
    <t>4b8cdeed-8743-4ece-ae78-3bff3ae52923</t>
  </si>
  <si>
    <t>5b8ff930-feea-4ba0-9ae0-4e0b6bbe8c3d</t>
  </si>
  <si>
    <t>644a08bb-ac89-423c-bef2-21723c85ae19</t>
  </si>
  <si>
    <t>4321275e-dc67-48ce-a784-c3c49aaab5fb</t>
  </si>
  <si>
    <t>1b45da40-3390-47d5-a88d-4a2c936d57f2</t>
  </si>
  <si>
    <t>c6deab71-5c6f-4de4-8c1f-c32f1024a6d5</t>
  </si>
  <si>
    <t>6709db0c-6392-4ca6-8338-60b4d62164e6</t>
  </si>
  <si>
    <t>5451f76e-40fd-4aa7-b4fe-436bad92e92d</t>
  </si>
  <si>
    <t>afbd0a31-29ad-4764-a5ba-13166d68e0ef</t>
  </si>
  <si>
    <t>5df12f6a-6d8a-469d-9595-e04e70fd963a</t>
  </si>
  <si>
    <t>c26caafe-e256-4057-84e7-dc86ad5c7b6a</t>
  </si>
  <si>
    <t>a62c26db-158a-434f-aad6-f8db0e268af7</t>
  </si>
  <si>
    <t>f68f44ee-f2b1-4f03-ba37-d8a43480ae60</t>
  </si>
  <si>
    <t>36e8b3a4-db72-4427-b883-ff561ad24e70</t>
  </si>
  <si>
    <t>7495ffe1-a77a-44a7-ae91-239039cc5b31</t>
  </si>
  <si>
    <t>4f27b6b1-8252-40dc-a8bf-2c1c065b4125</t>
  </si>
  <si>
    <t>cf1b2d76-d596-46e4-b3ef-0e69e52f8bc3</t>
  </si>
  <si>
    <t>43c2f2ed-260d-4e67-8eb1-e4a9812bf4fe</t>
  </si>
  <si>
    <t>112a3664-6221-462f-bd24-b695b8782043</t>
  </si>
  <si>
    <t>42db8c0c-b457-4f5e-8da2-60d91b647d0f</t>
  </si>
  <si>
    <t>6a1cdd78-b892-4b7e-bd57-70b3f0229eea</t>
  </si>
  <si>
    <t>235363ea-2d3b-483d-b3fd-4e034e77d81c</t>
  </si>
  <si>
    <t>3853c1c2-4d90-47d3-9d9d-3462d94d13ce</t>
  </si>
  <si>
    <t>48a08116-2935-441f-9ac7-7521ac6473ad</t>
  </si>
  <si>
    <t>36613d23-a5de-4b9c-8da6-c26beaef9ab8</t>
  </si>
  <si>
    <t>48a8e0c4-496b-4ac4-9e92-7bd59e8f47d6</t>
  </si>
  <si>
    <t>c8731a34-c695-4fb2-9a09-8038e96f491b</t>
  </si>
  <si>
    <t>611e15ea-390a-4e28-822c-74c8b46b680d</t>
  </si>
  <si>
    <t>20a7a7f9-3189-4679-9387-3eb9dca34aff</t>
  </si>
  <si>
    <t>e96ba020-c704-4dae-b901-84dcfb827177</t>
  </si>
  <si>
    <t>94ac9564-b9e1-440b-8f28-d1f6e21974ae</t>
  </si>
  <si>
    <t>e1d96485-aa7a-4c8d-9bbc-da7f079221b3</t>
  </si>
  <si>
    <t>17c05ea8-d33e-4ee7-87d7-236f49f72297</t>
  </si>
  <si>
    <t>72a643c2fac94fb8b3fde0060917fdba</t>
  </si>
  <si>
    <t>74d1e66f-569f-4f51-991e-ced65ffb0e29</t>
  </si>
  <si>
    <t>8d941d01-64e9-41d6-a3ca-0245733bf07b</t>
  </si>
  <si>
    <t>f7ea930f-eedb-45ef-b1d5-c6fda730f22c</t>
  </si>
  <si>
    <t>1669a663-b93d-4bcc-a7b5-1d0e222a9e30</t>
  </si>
  <si>
    <t>55fc9c77-fdc7-474c-ba1f-587498abd516</t>
  </si>
  <si>
    <t>c9fee6c6-90dc-48fc-bc62-84d3b404defd</t>
  </si>
  <si>
    <t>ff1a3a0f-32ce-4dab-8b43-9ab892743cbf</t>
  </si>
  <si>
    <t>3299bb30-47c4-4fa9-9d57-1118f4f100ba</t>
  </si>
  <si>
    <t>ad9e4ada-295a-42ed-b142-e91028c236c9</t>
  </si>
  <si>
    <t>b966db15-2252-493a-9d10-18ec19cac0af</t>
  </si>
  <si>
    <t>5586ebdf-137d-4488-a91f-08648383b1fb</t>
  </si>
  <si>
    <t>98c6c944-9d41-4741-92b5-ca826b18cd61</t>
  </si>
  <si>
    <t>95fd0a24-03c4-42c4-870d-9d67ca48fa94</t>
  </si>
  <si>
    <t>0fb1cb28-e7ff-4a6c-9c30-42e9c4941532</t>
  </si>
  <si>
    <t>59d11fcf-1dc8-4cbf-b6de-9e89bec2de56</t>
  </si>
  <si>
    <t>8353444d-046e-4f8b-8138-67b959998504</t>
  </si>
  <si>
    <t>9c364a1c-849c-476f-9aea-d83ab20eda98</t>
  </si>
  <si>
    <t>2676c802-f465-4cfd-9d3b-6c091c74e10a</t>
  </si>
  <si>
    <t>b541f856-110e-4513-957e-5a1a6f1a64b7</t>
  </si>
  <si>
    <t>f6bb376a-0d2c-4e7b-b8ba-f20293c8ad69</t>
  </si>
  <si>
    <t>f1e6f55b-0f18-4880-972e-a6bcd467e3aa</t>
  </si>
  <si>
    <t>7b50c328-2c36-4497-bc29-ce3353bacc09</t>
  </si>
  <si>
    <t>38fddaae-bc6d-4e9a-881d-247c1d07ea80</t>
  </si>
  <si>
    <t>30fac645-db5b-4a58-8055-f6166bb1629c</t>
  </si>
  <si>
    <t>77f71b07-947d-4c8d-8137-5dc5b93d596d</t>
  </si>
  <si>
    <t>f49343a3-daa9-436c-a319-ff68008b31c4</t>
  </si>
  <si>
    <t>318aeb99-22da-4f79-9499-5be222175a07</t>
  </si>
  <si>
    <t>ded9c3bc-87b8-47af-a89d-8f8b072e7fc9</t>
  </si>
  <si>
    <t>80b37657-c084-4fdd-9af6-f01422051a99</t>
  </si>
  <si>
    <t>09f4cb8e-f4eb-449f-ab14-f2bb4629c937</t>
  </si>
  <si>
    <t>163b9115-d287-46f2-8a10-55b72a48eaf8</t>
  </si>
  <si>
    <t>dbf62e3f-ad0a-4dbe-a409-99e963de9d71</t>
  </si>
  <si>
    <t>9fbed3f2-4ef7-4b78-9c3f-c5978b5bec2d</t>
  </si>
  <si>
    <t>ce0200fa-3e8d-4861-be90-8c01221f3fcc</t>
  </si>
  <si>
    <t>8a15ffbe-384b-4bbc-96eb-c8d686cf712d</t>
  </si>
  <si>
    <t>ccb74c72-df7b-406e-ada9-df7ae8f2589e</t>
  </si>
  <si>
    <t>fdcb324d-ca7c-4fb1-af53-50e598acc669</t>
  </si>
  <si>
    <t>f3098161-ed3d-43fc-906d-00974e48f36d</t>
  </si>
  <si>
    <t>6dcb5d39-cf73-4d42-8a73-f699cf98048d</t>
  </si>
  <si>
    <t>52cdf217-fd5c-4b80-a96c-5068d513f3eb</t>
  </si>
  <si>
    <t>7109d6ca-e5ef-4880-80cd-8747beeb4f6a</t>
  </si>
  <si>
    <t>6af75549-b65c-4def-a1df-8a9f4ab3f8ac</t>
  </si>
  <si>
    <t>4da69a01-537d-4649-ba64-5a2d4dee4ac3</t>
  </si>
  <si>
    <t>ec5b02e1-ab27-4b69-82ad-d95e81ea805d</t>
  </si>
  <si>
    <t>2b7ef55f-3e21-4034-be0b-b0347b471f2a</t>
  </si>
  <si>
    <t>29b568cf-866a-4637-ad1e-cc3fd2403bad</t>
  </si>
  <si>
    <t>244f19c6-f487-40fe-a823-f14f671cc9e5</t>
  </si>
  <si>
    <t>cf8d65e3-4e94-4a4a-a33d-ec6c3bf16336</t>
  </si>
  <si>
    <t>bd3e9e2a-5fc8-48f9-9d0b-0ddbba0e7e37</t>
  </si>
  <si>
    <t>a371430c-e316-426b-86c4-34a9aa1c6652</t>
  </si>
  <si>
    <t>351c69b8d8bb4a019a41cd55f3776b7c</t>
  </si>
  <si>
    <t>aaf688f9-5bb0-44a7-883a-77d9593ec1e4</t>
  </si>
  <si>
    <t>2358b139-6a27-4874-a3d5-af4538dfc055</t>
  </si>
  <si>
    <t>699f53cb-d5f4-4c9d-b51b-7b7444a8167c</t>
  </si>
  <si>
    <t>7e74532a-431e-40a3-8dcf-4ed000e5db1a</t>
  </si>
  <si>
    <t>171ae13a-00b7-46c0-b434-c4c75b819cf3</t>
  </si>
  <si>
    <t>7894165a-eea0-44c6-b829-40e35d62d5cb</t>
  </si>
  <si>
    <t>8aafb506-be01-408e-aaea-f146aa475227</t>
  </si>
  <si>
    <t>268eb9f1-a793-4314-b602-4cb6220848c7</t>
  </si>
  <si>
    <t>f09190eb-caf9-46e9-945b-535e7ada07c9</t>
  </si>
  <si>
    <t>a0dc871a-915a-4a63-ba22-1cb365dab636</t>
  </si>
  <si>
    <t>5f311f91-f8e2-4c90-b358-58e304d0076f</t>
  </si>
  <si>
    <t>ee8a31fe-a8f0-4fee-b8f1-52fa3bb0d54b</t>
  </si>
  <si>
    <t>cba3813d-6361-4e5b-accf-bfe33967c2c2</t>
  </si>
  <si>
    <t>4db6b8b3-bc77-4452-be73-739841b96324</t>
  </si>
  <si>
    <t>09dbd22e-b119-4f14-a67f-9bb3527dab65</t>
  </si>
  <si>
    <t>Qansax_Dheere_HC</t>
  </si>
  <si>
    <t>8554c599-344b-4b5d-9ac5-e33e25ef268d</t>
  </si>
  <si>
    <t>3bdf77ef-6d16-4e6f-af44-62dfa6a35c77</t>
  </si>
  <si>
    <t>1ee6288c-e4fe-499e-adf0-f25d400778f9</t>
  </si>
  <si>
    <t>abf95778-4bf6-4755-8794-c1a324cf3996</t>
  </si>
  <si>
    <t>1ee2dddc-ed19-4fdd-8b66-3e64f8f196c7</t>
  </si>
  <si>
    <t>3dd86ddb-0afa-4cdb-bcd2-312e03c78530</t>
  </si>
  <si>
    <t>a41e3a00-c3e6-4d4e-b5d1-d27372cdc61a</t>
  </si>
  <si>
    <t>2a71de5e-8f4b-417a-bf4a-ae0d935cb0c6</t>
  </si>
  <si>
    <t>d57b2c39-fa9b-4536-bd26-bd4e06d86358</t>
  </si>
  <si>
    <t>d0ec900d-862e-45e7-8be3-d32573bb4e7c</t>
  </si>
  <si>
    <t>8d9beabd-b12e-4626-9dea-5da7d1cfe0c5</t>
  </si>
  <si>
    <t>6c570441-ba53-4dd3-8f02-c99caf599f94</t>
  </si>
  <si>
    <t>331e6e89-6847-4e68-bde8-e71c9dfcc6de</t>
  </si>
  <si>
    <t>4a360f82-cda3-4fd8-9b4e-dd5158191d61</t>
  </si>
  <si>
    <t>413d9712-129d-4046-9a85-d0e8bfa8026d</t>
  </si>
  <si>
    <t>ff255a15-695d-405a-9c1a-2823af423aff</t>
  </si>
  <si>
    <t>07656ece-5b10-4357-826a-f77f71709034</t>
  </si>
  <si>
    <t>23b165ab-3e56-4b99-9459-87aeedc9ef4d</t>
  </si>
  <si>
    <t>56a0dfc3-5601-42c8-bf14-1053af6ba996</t>
  </si>
  <si>
    <t>0fc5ef06-21e4-4ca3-9a6c-ea863ace1a4f</t>
  </si>
  <si>
    <t>61c83fdf-c2d6-4b62-9767-f73a5605e0e9</t>
  </si>
  <si>
    <t>62fb64bd-d11c-42a5-ac1f-baeede280eb4</t>
  </si>
  <si>
    <t>ab91afa9-0728-4ca6-9ef5-30d444d93165</t>
  </si>
  <si>
    <t>9d43f516-27d9-4c78-a57c-9a29869ea5d8</t>
  </si>
  <si>
    <t>ab600f6c-7466-4809-850b-4501dfdc86a8</t>
  </si>
  <si>
    <t>54835fad-632e-490a-ac01-e4eb8cfc54f9</t>
  </si>
  <si>
    <t>f9f6a040-b4eb-4f81-99d4-6ff5bf2e9c07</t>
  </si>
  <si>
    <t>e927fc81-1b20-4f48-bbc4-700d10c17dcf</t>
  </si>
  <si>
    <t>9049da5b-f1a1-4e72-b968-8c3861a74de2</t>
  </si>
  <si>
    <t>bbe187e8-fc6d-4654-8ae7-0d542f9e0a91</t>
  </si>
  <si>
    <t>2bf5d768-93ff-4cdc-b0ee-3bcda4ac5c48</t>
  </si>
  <si>
    <t>448c1089-c8b5-4efd-936a-c687eeb1ad3a</t>
  </si>
  <si>
    <t>d7c16cdd-c63d-4669-97a3-66da84c93ba0</t>
  </si>
  <si>
    <t>c2778061-5921-48f5-aa44-9865ede6c9b3</t>
  </si>
  <si>
    <t>8405a67a-078e-4103-991c-6976f84ac1b9</t>
  </si>
  <si>
    <t>bfcc4f08-ce1a-4c8e-a7c9-daa789747835</t>
  </si>
  <si>
    <t>1239f910-614c-4371-9f14-17c7f1eba96b</t>
  </si>
  <si>
    <t>c6e3f923-407b-4091-bf9a-89da1a80bac4</t>
  </si>
  <si>
    <t>fe0aaa59-b113-4206-9408-268ed60180d5</t>
  </si>
  <si>
    <t>30ac1fcf-438f-4fb5-b03a-ef10a2cddfd0</t>
  </si>
  <si>
    <t>ac18a042-cf13-43cb-b94a-06cf0a6e8928</t>
  </si>
  <si>
    <t>53bed757-6c74-429c-90cf-509289c9bef4</t>
  </si>
  <si>
    <t>4da91ed7-1407-4321-804a-b044e4dca196</t>
  </si>
  <si>
    <t>71042dd3-d5d2-422a-a854-f07b43d4c7e3</t>
  </si>
  <si>
    <t>136ee232-a382-4226-94b6-cfd1d4d71e49</t>
  </si>
  <si>
    <t>32b78446-2ec0-4237-8094-cbf1fbabaaa8</t>
  </si>
  <si>
    <t>400d10c2-3ddd-4c18-b748-23ce4904b644</t>
  </si>
  <si>
    <t>8dcceb91-18b0-4c5a-8704-61e00c7ea7b0</t>
  </si>
  <si>
    <t>094fa2ea-38f0-4a15-ac8c-472405dcc0a2</t>
  </si>
  <si>
    <t>055db254-ffea-4a03-9f50-d13902370374</t>
  </si>
  <si>
    <t>343b2238-2e3b-469d-8d06-d0b1a510dc62</t>
  </si>
  <si>
    <t>0ef61f9f-6cca-4723-90fe-966cf55e6901</t>
  </si>
  <si>
    <t>705d0fdb-6b0c-4cf0-8b5a-45962f2d4007</t>
  </si>
  <si>
    <t>20e70ad6-be2a-4878-bbc2-fd5b872b2148</t>
  </si>
  <si>
    <t>6ee325e9-78da-47bb-b9ab-9842ec691eca</t>
  </si>
  <si>
    <t>27b0932a-f5c0-4a15-9e85-a518e699384e</t>
  </si>
  <si>
    <t>7a89b0bf-b3d9-4c85-81ea-2569cca4afab</t>
  </si>
  <si>
    <t>ed712ab9-add3-4513-afaf-563745572429</t>
  </si>
  <si>
    <t>12bd6546-36b4-44c3-b9e4-9eaed0f26ed3</t>
  </si>
  <si>
    <t>9b973804-62b4-4d49-a930-297971dd0497</t>
  </si>
  <si>
    <t>2fa13318-1798-4987-a189-b11aaa0bef32</t>
  </si>
  <si>
    <t>de15de62-4b16-4039-a8d0-d6d83cb1d91c</t>
  </si>
  <si>
    <t>68a46d89-ea7c-4150-bdef-2360fca81e64</t>
  </si>
  <si>
    <t>17867d06-715d-4c1a-b80d-cc308224369c</t>
  </si>
  <si>
    <t>e7cd2920-46e9-4bce-a62a-24c85824c388</t>
  </si>
  <si>
    <t>342e4eb6-c557-4888-bc7b-c5fd6e655607</t>
  </si>
  <si>
    <t>57d355cd-9403-4ebd-891e-8642efffb7bb</t>
  </si>
  <si>
    <t>1f14bb19-046c-4c9d-9030-8ca56d20fd20</t>
  </si>
  <si>
    <t>6aecf003-2c57-4ccc-afd4-61d5261662f5</t>
  </si>
  <si>
    <t>c2fc58a9-3da5-4a51-8a00-7c8f93e9de51</t>
  </si>
  <si>
    <t>c8593e9f-1acd-42ae-af30-e9cdc10d5638</t>
  </si>
  <si>
    <t>bc911297-1d90-462b-82c3-5f009b4e5762</t>
  </si>
  <si>
    <t>7a05584d-e42b-486b-997f-f16bee84fb91</t>
  </si>
  <si>
    <t>18398399-04dd-44a2-b1f1-b1222c95e6d8</t>
  </si>
  <si>
    <t>530655b8-eb61-46f9-8afa-a467c0525f01</t>
  </si>
  <si>
    <t>cbb00050-b5b0-4f57-99f8-eed9e1bbe25a</t>
  </si>
  <si>
    <t>8e22ed0e-824c-4896-a591-c4e2684edebb</t>
  </si>
  <si>
    <t>0394cc79-b65d-4f46-a06f-9feea3d401fa</t>
  </si>
  <si>
    <t>b6a5e840-b3e5-48a0-912c-27ae75c86fed</t>
  </si>
  <si>
    <t>6896e739-a236-406a-9c2b-e9112bca7383</t>
  </si>
  <si>
    <t>d26d829e-2592-4dd1-9695-6cde5098510c</t>
  </si>
  <si>
    <t>cf639a4d-a4a5-4d3a-9abb-2ffcdb50375b</t>
  </si>
  <si>
    <t>c8475fc4-a855-4217-9303-568e7b5dc38c</t>
  </si>
  <si>
    <t>2faf1d12-fcf1-4cbd-927f-dc191be07cbb</t>
  </si>
  <si>
    <t>8b29c773-254d-402a-bd32-e19956d86c69</t>
  </si>
  <si>
    <t>a3086c2e-3966-44ba-95e4-31f61d989881</t>
  </si>
  <si>
    <t>06eb201c-228f-4f43-a7c1-b0a4c2340d91</t>
  </si>
  <si>
    <t>bd74d72a-a251-4a76-ace2-2881a89c7dcd</t>
  </si>
  <si>
    <t>33880623-0a5f-4748-9b4a-566180965cb1</t>
  </si>
  <si>
    <t>12ea8d40-0d64-4b75-abce-159a3e9f22b4</t>
  </si>
  <si>
    <t>13709527-89ab-4735-94b7-cd63d7ffab80</t>
  </si>
  <si>
    <t>10a5ee86-35d1-4928-a3ed-06e61886c66a</t>
  </si>
  <si>
    <t>7bfbce02-84b3-4327-814b-675c633aaf9d</t>
  </si>
  <si>
    <t>fdf35b9a-ca03-487f-a9de-590d2fab0d00</t>
  </si>
  <si>
    <t>850192bb-6c9f-4f3f-8edc-db7296891c82</t>
  </si>
  <si>
    <t>bddbeaba-6d83-4604-8e1b-7c38db995084</t>
  </si>
  <si>
    <t>d98d32ac-faf6-45b3-9ecb-4bc054231da0</t>
  </si>
  <si>
    <t>c6951fa5-a7cb-41ed-851e-00b57f70de00</t>
  </si>
  <si>
    <t>52e5bcfa-2d0f-4796-9c83-2432f6e45576</t>
  </si>
  <si>
    <t>3ba59b7a-0fda-45bb-997a-66b32a14669c</t>
  </si>
  <si>
    <t>cc4cc41a-e763-444a-bb47-bea6bfab5fb5</t>
  </si>
  <si>
    <t>a0924ac3-e226-45d7-8465-58edabdbc267</t>
  </si>
  <si>
    <t>32934409-0292-42a9-8acf-f1e6cc4a6d85</t>
  </si>
  <si>
    <t>046aab98-7f85-48f8-b615-2841f166c8d2</t>
  </si>
  <si>
    <t>fc213d7f-fecd-4878-80d3-cccc61706b44</t>
  </si>
  <si>
    <t>7745a1a6-8a61-42ad-a177-528fe230b9e5</t>
  </si>
  <si>
    <t>0b002347-70e0-443f-b74e-d2ec4ee0f0d3</t>
  </si>
  <si>
    <t>b9f4ce6b-cc31-4934-b075-f9701cf6041a</t>
  </si>
  <si>
    <t>daa95ebf-31ea-4995-bb4c-3d6def03d466</t>
  </si>
  <si>
    <t>ede1cc70-e907-475f-bab7-8e52c051af0f</t>
  </si>
  <si>
    <t>b208a59a-9105-4694-9461-836686c21972</t>
  </si>
  <si>
    <t>4f866130-7a9d-4bc9-b7f3-5458561bd254</t>
  </si>
  <si>
    <t>c5868657-8a83-433a-8994-a24ede166d7d</t>
  </si>
  <si>
    <t>5e51dcc7-9e75-47ac-972a-d0991f3018ba</t>
  </si>
  <si>
    <t>f5f4255f-bb5e-4d5d-9d37-0f436bbb6a9c</t>
  </si>
  <si>
    <t>94bffd4b-106f-4bf5-b4f4-201cab453c0c</t>
  </si>
  <si>
    <t>2a02fb6c-0ff7-475d-8d9e-c79cdf1ea65b</t>
  </si>
  <si>
    <t>607f7694-de43-4457-ae34-fc03a140e20e</t>
  </si>
  <si>
    <t>3e990e3a-c8ab-4767-89ab-34437d33344f</t>
  </si>
  <si>
    <t>c9809fb2-2445-4268-869c-1d2676af9d19</t>
  </si>
  <si>
    <t>40343c10-1a44-4c08-a39a-446926a7c40a</t>
  </si>
  <si>
    <t>b1612021-7d3d-4ae0-a817-51b08bffb8c2</t>
  </si>
  <si>
    <t>d42ec006-743e-4fb8-be0b-7409b8c80501</t>
  </si>
  <si>
    <t>b1b32be8-9d92-42cd-9b8c-467fca1b6ec3</t>
  </si>
  <si>
    <t>c8999dd9-9ce9-45db-8785-3a036b3066e1</t>
  </si>
  <si>
    <t>510ee494-9ed1-4ca5-a63d-a039c1a261ed</t>
  </si>
  <si>
    <t>3a34d47d-e47a-4dd6-b6a0-4cfc64cd5188</t>
  </si>
  <si>
    <t>0a51be0b-0bab-478b-9b3f-16eb600836ab</t>
  </si>
  <si>
    <t>a5ca5f3a-5eee-4eab-8f97-54a012cfed6a</t>
  </si>
  <si>
    <t>d9f21c1c-8f60-4450-a876-2b4a32247711</t>
  </si>
  <si>
    <t>a68cdb96-4e81-401e-8171-4aca8fcc8061</t>
  </si>
  <si>
    <t>d57c06b1-6983-4f1f-9fdd-721df18e0181</t>
  </si>
  <si>
    <t>b9fbc620-ac20-424d-baf0-b8b6442649a8</t>
  </si>
  <si>
    <t>8b597002-d1ae-4075-8114-1b860e880626</t>
  </si>
  <si>
    <t>798f2a82-71a4-4812-986e-20255b072984</t>
  </si>
  <si>
    <t>0afb2f47-2062-4db8-a851-1b8c1368347c</t>
  </si>
  <si>
    <t>fe5d7ac0-5aee-45c3-863b-764e1e1ba5d0</t>
  </si>
  <si>
    <t>1e0bade4-fea2-4de9-bb13-e1e574d4617f</t>
  </si>
  <si>
    <t>67aed6cc-4e04-4957-963e-de5109605c19</t>
  </si>
  <si>
    <t>1d567791-d11d-472f-9b5f-439ade33d0c6</t>
  </si>
  <si>
    <t>7789bad6-69d9-4fa5-9185-1b63a9125d43</t>
  </si>
  <si>
    <t>6057e753-c6ac-4021-947e-bdfdcb6a0a02</t>
  </si>
  <si>
    <t>7e591096-29df-4f26-b94a-6c84f37ebcc4</t>
  </si>
  <si>
    <t>a001be14-bd19-4108-ad38-f5ad1248b4b3</t>
  </si>
  <si>
    <t>9466ffad-5817-48b3-acce-7f68e8a44d8f</t>
  </si>
  <si>
    <t>70a288c3-209a-4763-a268-1cae65b10f8e</t>
  </si>
  <si>
    <t>eb4a5d27-fee7-4d8e-94d2-3a384b28402f</t>
  </si>
  <si>
    <t>a753f240-75dc-4614-bf07-08659ab81089</t>
  </si>
  <si>
    <t>57e63d8d-f23e-4219-914b-e4f98ce97b78</t>
  </si>
  <si>
    <t>59148ebf-f106-42d8-826b-17596c44c671</t>
  </si>
  <si>
    <t>93d451b8-474b-427c-acfe-42482f0de8da</t>
  </si>
  <si>
    <t>c4cd3af4-e4f8-4ef0-89e6-fc30d92a9135</t>
  </si>
  <si>
    <t>369e9378-11eb-4670-95a1-329107b78bba</t>
  </si>
  <si>
    <t>868c7ea2-4425-49fe-b255-862edeeb8976</t>
  </si>
  <si>
    <t>a489e73d-5eb2-457c-81a2-d2342898632b</t>
  </si>
  <si>
    <t>61bc9de9-c4e2-474f-b890-5bbfc422d546</t>
  </si>
  <si>
    <t>64782a35-0e75-4a00-ad01-a72314ef2b7a</t>
  </si>
  <si>
    <t>7867b606-9980-467f-9154-20b496719c5a</t>
  </si>
  <si>
    <t>61a6ed2a-4eca-4fcd-bd1f-46587da60085</t>
  </si>
  <si>
    <t>47ec68a5-d4c3-4a4e-8d28-59a84045a003</t>
  </si>
  <si>
    <t>2bf51767-59fc-405a-b6f5-b774adf31f8d</t>
  </si>
  <si>
    <t>9df445eb-0d81-42b6-a338-ec2e082e8ecf</t>
  </si>
  <si>
    <t>f9c4a933-3e33-42a1-bd0d-bb7d945520d7</t>
  </si>
  <si>
    <t>1668d6f8-650f-4423-9bce-d1113a2ed498</t>
  </si>
  <si>
    <t>52b136fc-65a7-4001-9f9e-4d9060d53f5d</t>
  </si>
  <si>
    <t>88f4e124-1c92-4fd5-9475-2576c8337dda</t>
  </si>
  <si>
    <t>86b49bbf-9317-4344-aa08-483c231ffd01</t>
  </si>
  <si>
    <t>9169d972-0a68-427f-9dec-fcd70876bfd5</t>
  </si>
  <si>
    <t>09c61eba-a3f9-4581-b60e-5119d7ee6fd0</t>
  </si>
  <si>
    <t>6f2f883f-3fa6-44bf-a5df-c30664c58614</t>
  </si>
  <si>
    <t>de5ce404-5a3a-4ebc-934d-9863331f79a8</t>
  </si>
  <si>
    <t>0f1ebddc-dea8-4e2d-b438-376c690a693a</t>
  </si>
  <si>
    <t>51528380-ccf0-4ec8-950a-c0bc472c5a47</t>
  </si>
  <si>
    <t>3cf976c5-9242-4d57-b967-5d005806ecf5</t>
  </si>
  <si>
    <t>2d46c48e-c89b-4cdc-9a22-8e407acf7315</t>
  </si>
  <si>
    <t>21239be1-272c-48ce-b43e-350212e6adf9</t>
  </si>
  <si>
    <t>8b81a3f2-d2fe-4b36-ae74-c409d4c4cadc</t>
  </si>
  <si>
    <t>844d6095-57e6-4f51-9216-2c0836f3cbb4</t>
  </si>
  <si>
    <t>0d666bd5-5a1a-4f4e-91d6-ac1209c5cd24</t>
  </si>
  <si>
    <t>9a20ca0a-6ed8-4b55-91b0-4d55fb9e3ff4</t>
  </si>
  <si>
    <t>7c5557ce-7f54-4ea1-ac29-75c478b14484</t>
  </si>
  <si>
    <t>44e6d314-cb3f-4b33-b6ed-4a6a77f6e685</t>
  </si>
  <si>
    <t>6266b8ca-9780-4b85-bde3-fbf692fc8324</t>
  </si>
  <si>
    <t>e2bf0a52-9467-45b1-8734-bfb6b6e0e008</t>
  </si>
  <si>
    <t>4cdedf0a-e057-4d3b-9bd3-15e60929ae88</t>
  </si>
  <si>
    <t>2916c67b-1cc0-4a25-8943-0a8714cf8f27</t>
  </si>
  <si>
    <t>b1dc822e-ba49-4ed6-9e50-5736bb093379</t>
  </si>
  <si>
    <t>954a22b5-ac5f-48bd-9e23-b0d506841120</t>
  </si>
  <si>
    <t>043aa2b7-cb2c-4a72-8418-b69e4edeca07</t>
  </si>
  <si>
    <t>741fc6e6-ed9d-4485-b7c7-2451389f871b</t>
  </si>
  <si>
    <t>43f8408b-886f-47d8-8381-6a366a640360</t>
  </si>
  <si>
    <t>b5e0fddf-7cf0-4131-8740-19cf40668360</t>
  </si>
  <si>
    <t>20c26f43-e86b-41fd-b38d-d8fa4b51e1e1</t>
  </si>
  <si>
    <t>09772e17-881b-4a8b-9a3e-771afda31d2b</t>
  </si>
  <si>
    <t>28b5b014-dad3-4dfd-bb2b-a9e508416d78</t>
  </si>
  <si>
    <t>1e850e49-6e5d-4e6f-9c8a-a74ee9f8a32a</t>
  </si>
  <si>
    <t>4b2b9be9-5b03-407f-8e46-106abb630ead</t>
  </si>
  <si>
    <t>e3448198-ca98-42f6-a7a6-076cd12641b7</t>
  </si>
  <si>
    <t>ae350d2f-a8e8-4765-8fd5-f62a68ae2846</t>
  </si>
  <si>
    <t>a58bfd84-78de-4796-9202-0a6021241313</t>
  </si>
  <si>
    <t>beedb8fe-459a-47ba-8b04-58c2bae190cc</t>
  </si>
  <si>
    <t>ce05a684-0ecd-4294-95f0-20b85d2b9978</t>
  </si>
  <si>
    <t>93b3b151-0555-49e6-b865-e4250036315d</t>
  </si>
  <si>
    <t>5f2a9e00-13d8-4046-a224-aba2d6e9f530</t>
  </si>
  <si>
    <t>f080a93e-6c0a-47bd-9e7b-9acb1d7aad03</t>
  </si>
  <si>
    <t>24cc9e9b-cd79-4a1b-a9c2-14e22e2a9098</t>
  </si>
  <si>
    <t>5e497ab5-8b17-4976-a4e1-0d03cb072174</t>
  </si>
  <si>
    <t>f559f5b1-611c-4ccc-95d5-7dd9c6ad9239</t>
  </si>
  <si>
    <t>202cc701-a3fa-44c2-bb40-21cc3071187f</t>
  </si>
  <si>
    <t>634774be-7f7c-481e-8553-e309efb94b1d</t>
  </si>
  <si>
    <t>2de6bac5-7a4d-49f5-a39b-b05850f2a7d2</t>
  </si>
  <si>
    <t>d524f19e-4dc0-41ad-8a3b-074963f5b772</t>
  </si>
  <si>
    <t>80f596b5-fe13-4eac-8faf-15b2832e5647</t>
  </si>
  <si>
    <t>a6eae991-8502-452d-a31f-648abd5271b9</t>
  </si>
  <si>
    <t>04e7fc8e-bec6-46e5-aab3-3ab717545e96</t>
  </si>
  <si>
    <t>86a40039-1c03-42b7-9754-5f5772f6731b</t>
  </si>
  <si>
    <t>12787d18-f0be-4e9d-b562-7f720609e49c</t>
  </si>
  <si>
    <t>e86348c5-48c6-4031-a5ff-4abe5e615e87</t>
  </si>
  <si>
    <t>5703bf5a-2a4d-4939-a403-40ac66b6d0d3</t>
  </si>
  <si>
    <t>31aaf807-4887-4a8d-9642-8d3d5d794cd0</t>
  </si>
  <si>
    <t>5e4ac2ed-5b0e-4235-949a-3b1012fd640e</t>
  </si>
  <si>
    <t>94d3cabd-26ea-475d-9eeb-9cb084f8b17e</t>
  </si>
  <si>
    <t>34d24884-e13d-434f-b77c-f3345531afcc</t>
  </si>
  <si>
    <t>f0a36aa6-1504-463f-90b0-2c4cf01dfa53</t>
  </si>
  <si>
    <t>b3cd1376-a943-4767-bfe2-25ae5fee8753</t>
  </si>
  <si>
    <t>d0f4881b-7876-45a8-b1a0-d3885b6b6ca2</t>
  </si>
  <si>
    <t>b3874148-58ba-472c-8e51-fc1c2784f952</t>
  </si>
  <si>
    <t>a30580f3-9d72-4a20-90b2-4fb8e6b54251</t>
  </si>
  <si>
    <t>7702a019-1faa-4a79-b749-47effec1ba64</t>
  </si>
  <si>
    <t>c451f841-b4ca-45d2-943a-0acc890b0734</t>
  </si>
  <si>
    <t>b586cc73-9b9f-4daa-a9d0-716eb9693bb4</t>
  </si>
  <si>
    <t>f7a133faba6c476cb1129cc5dd023dd2</t>
  </si>
  <si>
    <t>6c59cf18-e16e-4e84-b25a-5239d3ab051d</t>
  </si>
  <si>
    <t>17124369-8506-463f-88d0-d78e498c87e7</t>
  </si>
  <si>
    <t>d506a17e-abfa-43d1-b4e3-0212a36c18d2</t>
  </si>
  <si>
    <t>7ee24b0c-fd87-4089-9ef1-5c0fac0f752b</t>
  </si>
  <si>
    <t>6671d635-c53d-4df0-b9a2-520197a00025</t>
  </si>
  <si>
    <t>6a95b101-1517-4457-b7ff-a5c9aad9ab48</t>
  </si>
  <si>
    <t>b9f4c6e3-b068-46cd-b825-ad3e77e792cf</t>
  </si>
  <si>
    <t>703dfbe5-5f46-4673-a0dd-6b2cd24094c3</t>
  </si>
  <si>
    <t>c71e58df-ccc5-469e-b58b-e8d35d3691c3</t>
  </si>
  <si>
    <t>5da4425d-6d52-40bc-93fc-53c76e422bd5</t>
  </si>
  <si>
    <t>b3a3bd7e-9b54-4824-93fe-4c46783288da</t>
  </si>
  <si>
    <t>3e0b50f0-b563-4998-b69b-34065d474159</t>
  </si>
  <si>
    <t>072671f2-3d8b-42e8-914b-e4d714fef2fe</t>
  </si>
  <si>
    <t>d0c1af92-9a80-4c23-a57e-8de4c2bc30a8</t>
  </si>
  <si>
    <t>680c60b4-291a-4f3a-92b0-103e7adecbba</t>
  </si>
  <si>
    <t>b519ade2-be90-4bd1-9ee1-a10c3473efce</t>
  </si>
  <si>
    <t>7055fb37-296f-4f21-b971-4beeeabf48d7</t>
  </si>
  <si>
    <t>b6ffdaea-a8b6-4801-9be3-194df793334d</t>
  </si>
  <si>
    <t>51de7d21-0910-4112-887b-66342be4256f</t>
  </si>
  <si>
    <t>caa19f90-a3ce-43a8-8cd1-f9c9668198e2</t>
  </si>
  <si>
    <t>2847afdf-3120-4dca-8ac0-2f0c80cc7cfc</t>
  </si>
  <si>
    <t>a4533875-9cf9-448d-95be-3e2e18c20b7e</t>
  </si>
  <si>
    <t>4dc42da2-61d6-433f-8818-a0955450c551</t>
  </si>
  <si>
    <t>42f0560e-b061-401e-9b27-f815fc09d73b</t>
  </si>
  <si>
    <t>45a56360-7e1d-46b5-bae2-39c88f929145</t>
  </si>
  <si>
    <t>2b085c91-cc28-498a-b46c-2afd33eb5853</t>
  </si>
  <si>
    <t>72178001-c5a7-414c-989a-8d47a95413d2</t>
  </si>
  <si>
    <t>e4ccbcd2-428f-4456-b727-bb9e4711a925</t>
  </si>
  <si>
    <t>88c85cfc-e2fd-41ea-881a-d4d421bdc2bc</t>
  </si>
  <si>
    <t>ca2dca07-290c-4a59-b281-04c018619c88</t>
  </si>
  <si>
    <t>b9a918ee-cf89-4f18-ad35-26ed817ccc27</t>
  </si>
  <si>
    <t>f6d5ec36-e991-4f0d-bf1b-20ee680644ca</t>
  </si>
  <si>
    <t>c2656ec0-47c0-4766-88ba-0300d943f0b2</t>
  </si>
  <si>
    <t>ad10630d-c487-4160-acf7-abaa7fccd5a2</t>
  </si>
  <si>
    <t>76bc6907-dc52-434a-9dad-fd33d0441dc8</t>
  </si>
  <si>
    <t>92a80549-3498-42fb-b102-cbb5e5759267</t>
  </si>
  <si>
    <t>3a2f85b0-edce-42ef-93f4-67f8e42aecef</t>
  </si>
  <si>
    <t>f947e74b-459c-4210-bd1e-6f7d37d3779d</t>
  </si>
  <si>
    <t>59b4552d-ffdc-4b88-96f2-8b571baa78fe</t>
  </si>
  <si>
    <t>e4f31b5a-aeec-4644-bb79-60e64464f51d</t>
  </si>
  <si>
    <t>49692762-38ba-4067-88fe-8d149085d4a8</t>
  </si>
  <si>
    <t>0e45d2a5-7fa7-4a67-8010-3d59c5004f34</t>
  </si>
  <si>
    <t>33a81618-6eb0-4abe-9766-c97c1bf0880f</t>
  </si>
  <si>
    <t>8cf64baa-1f0d-4b82-bf47-63f46769f574</t>
  </si>
  <si>
    <t>1a195610-084d-485b-8d41-e3b2897fdc26</t>
  </si>
  <si>
    <t>afbbd33a-ebf3-4570-8901-94cea09bb072</t>
  </si>
  <si>
    <t>ce67e898-5d0e-45c1-bc25-32fd8a85ff5c</t>
  </si>
  <si>
    <t>34766207-42ac-4d14-a708-94dd35d4b6bb</t>
  </si>
  <si>
    <t>def7aee7-9cc1-4923-bbbf-988d4dc4117e</t>
  </si>
  <si>
    <t>9000e699-ffba-4c04-9b10-090e09e6d48e</t>
  </si>
  <si>
    <t>82d67b7c-7574-4106-b0ab-d0fd63a90b1d</t>
  </si>
  <si>
    <t>91c165a3-f2a4-436c-be30-a2d7178633e0</t>
  </si>
  <si>
    <t>3bba0f2c-a87b-446f-a1ae-7a3a3657c34e</t>
  </si>
  <si>
    <t>99d6659d-f260-4998-b00f-0c042be9f11f</t>
  </si>
  <si>
    <t>8edc1fde-6f28-4950-8829-aae5a426667f</t>
  </si>
  <si>
    <t>c0485ed6-df88-43ec-a405-3dd086bc5424</t>
  </si>
  <si>
    <t>bf82843c-c6b0-4815-ba4f-207a8aa6ef57</t>
  </si>
  <si>
    <t>f69d7ce7-1458-4dda-92f6-335012f30d30</t>
  </si>
  <si>
    <t>8ad1e3d0-3754-4141-9ed2-8137df9fae1b</t>
  </si>
  <si>
    <t>b7b451a3-3a81-4aeb-91a6-42c5585aa89a</t>
  </si>
  <si>
    <t>41897d4d-722c-4201-9723-b9d038ca474a</t>
  </si>
  <si>
    <t>ce80c833-9857-40d2-b443-21e1577683c9</t>
  </si>
  <si>
    <t>4418a68f-a921-47c3-87c8-09890722b935</t>
  </si>
  <si>
    <t>60f23ad4-71e1-4a71-a481-7771f901da4e</t>
  </si>
  <si>
    <t>a9c22324-7169-4691-a561-48feb5dc4e3d</t>
  </si>
  <si>
    <t>6bc3a8c0-08ed-4d1e-a73d-b3635c72be94</t>
  </si>
  <si>
    <t>b287fb1d-2074-4100-8536-d118c45bd539</t>
  </si>
  <si>
    <t>d78e031e-6580-46e4-bb52-33fe00fa8975</t>
  </si>
  <si>
    <t>6e5ae220-e083-4b20-bcfc-d4100da36746</t>
  </si>
  <si>
    <t>cd4605c0-b60e-4416-ae60-de3da63607f1</t>
  </si>
  <si>
    <t>7183eb7d-8041-45df-b809-5003f8a9713a</t>
  </si>
  <si>
    <t>9a37ae5f-4904-482d-9402-a22b41a29fb8</t>
  </si>
  <si>
    <t>8c72f7e8-5783-4f7d-8c28-9b80843784de</t>
  </si>
  <si>
    <t>e9d4c7f4-668b-4266-8023-9a8642073585</t>
  </si>
  <si>
    <t>52bf0c97-1a9b-4df9-bb5c-be01a4a8f881</t>
  </si>
  <si>
    <t>7fa99314-8fbe-4ac9-aa48-cafbd5d54dfb</t>
  </si>
  <si>
    <t>e6a7d2a5-070e-411a-8652-835592214ada</t>
  </si>
  <si>
    <t>e68bcb1d-b59c-4c6b-be10-a6f4b42fae1e</t>
  </si>
  <si>
    <t>75dcc5e229734fc6bc3d2e26f2f287bf</t>
  </si>
  <si>
    <t>2366474c-5173-4994-9b20-7bc0f5a2046a</t>
  </si>
  <si>
    <t>23da9fcc-3a98-47b1-817d-bc534eea3f04</t>
  </si>
  <si>
    <t>5860562d-0ca3-4aa4-b408-c8fc8622a9f4</t>
  </si>
  <si>
    <t>7f77c7f6-1424-4d4f-a088-01281a6ec10c</t>
  </si>
  <si>
    <t>f0e33c5e-cea0-47e7-9582-1e61377823ff</t>
  </si>
  <si>
    <t>e56bd153-6e9e-4aa7-955e-da4d4325a2b9</t>
  </si>
  <si>
    <t>6cc2231b-bad7-4c2b-b2cb-38797174c4e7</t>
  </si>
  <si>
    <t>82009a60-5d0e-42f3-9b77-a92eb7bfb17f</t>
  </si>
  <si>
    <t>b60c3536-c2cc-42e5-9b06-5fe66a692435</t>
  </si>
  <si>
    <t>863c41b9-5d17-4166-9bf9-4386e7c69820</t>
  </si>
  <si>
    <t>0478e55b-3275-4d76-9072-9715826b8ef4</t>
  </si>
  <si>
    <t>0adc1baa-4df6-4516-afd4-52d29c54faf7</t>
  </si>
  <si>
    <t>5028c34b-cd9f-4837-919a-0e4368779699</t>
  </si>
  <si>
    <t>37f36223-bbec-49fc-8214-35580dd2e599</t>
  </si>
  <si>
    <t>09f9aca5-936b-4ddc-9c35-ce48d93ce76b</t>
  </si>
  <si>
    <t>b24837a6-4d81-49d1-9952-2fec7a91932b</t>
  </si>
  <si>
    <t>d1557b9d-c341-4af5-b929-8a433bb0c96d</t>
  </si>
  <si>
    <t>75d77efb-2d9c-4db8-bfc5-314e7e5ef956</t>
  </si>
  <si>
    <t>2975ebb6-7ad4-4a51-8198-14fb33756127</t>
  </si>
  <si>
    <t>272dcfcb-1462-4fa6-9be3-f01c870421cc</t>
  </si>
  <si>
    <t>1af29dc5-e27f-454d-96f2-1388bf0dfc8e</t>
  </si>
  <si>
    <t>4962aa05-cefe-4411-b53e-c15e5b4ca604</t>
  </si>
  <si>
    <t>2a49c371-2d54-4fb7-b87b-662ff0a54d32</t>
  </si>
  <si>
    <t>34d15657-ee0a-416e-8e11-d9c62d10f787</t>
  </si>
  <si>
    <t>7ec1e478-860f-4fc8-a488-ce9dc7a077fc</t>
  </si>
  <si>
    <t>03528d89-aaf0-443a-9cab-d89f48d43615</t>
  </si>
  <si>
    <t>99ce6cb0-82c4-4edd-91b1-f1092422d8e5</t>
  </si>
  <si>
    <t>cfa1479d-09ff-4051-93a9-d294a75b0054</t>
  </si>
  <si>
    <t>5768e9ba-258b-4612-8777-20725e7fc8c3</t>
  </si>
  <si>
    <t>64d6472a-dc18-43b1-b6cf-33f51c83e0b3</t>
  </si>
  <si>
    <t>bd12d820-3739-4c56-8927-abc38368d758</t>
  </si>
  <si>
    <t>c419d973-5aa0-4d56-9fba-b87ad36b848f</t>
  </si>
  <si>
    <t>5e48a60c-86c6-4baa-a831-6395ea008bf8</t>
  </si>
  <si>
    <t>fed64be3-927b-45a4-92f4-cc8db163115e</t>
  </si>
  <si>
    <t>b8e198e3-5287-46d2-887e-2028ad06d7e9</t>
  </si>
  <si>
    <t>04267186-d2cb-45af-b6f8-290a8d1fab1f</t>
  </si>
  <si>
    <t>971017a2-f895-4d0d-b5a9-7fc332216dc5</t>
  </si>
  <si>
    <t>43451a9d-125d-4f84-a6fc-0c8bd8dea6d2</t>
  </si>
  <si>
    <t>afaff7e1-3d7e-4861-9cfd-6d4a400b76a2</t>
  </si>
  <si>
    <t>3377674c-55ce-4286-b61b-52e71a8b0d17</t>
  </si>
  <si>
    <t>b113d617-f444-4252-90bd-3c4d7989d65c</t>
  </si>
  <si>
    <t>5ca1d227-9817-45f3-bd96-b5419c493677</t>
  </si>
  <si>
    <t>e2a1e393-0c28-47c9-a02f-be6fece406b7</t>
  </si>
  <si>
    <t>cdf85162-1913-4cdc-b39b-037e73897c10</t>
  </si>
  <si>
    <t>b8263a84-737a-4692-9503-18d14440f5a9</t>
  </si>
  <si>
    <t>70c95c85-983b-4e68-88b2-7992269e6804</t>
  </si>
  <si>
    <t>a39771f8-b386-410c-9be7-9d2539f1e4bb</t>
  </si>
  <si>
    <t>02bf57f6-af82-46d6-90c2-32b0e34dd523</t>
  </si>
  <si>
    <t>47b83ee4-6a51-412f-88e3-2ea7a951cc4e</t>
  </si>
  <si>
    <t>f391b8a8-f38f-4e7e-97d3-3b6090301880</t>
  </si>
  <si>
    <t>418d084c-32ce-46fc-b292-620a0edcbec8</t>
  </si>
  <si>
    <t>ce01460b-0bfa-459d-9561-b0d6c64fc6e8</t>
  </si>
  <si>
    <t>49aa756a-0ac7-4c13-b647-6df8e7f51442</t>
  </si>
  <si>
    <t>7cfab4fc-3e7b-47a6-951b-c16971960674</t>
  </si>
  <si>
    <t>Diinsoor_IDP</t>
  </si>
  <si>
    <t>db958f40-fe9f-484b-9b58-4ace9d253541</t>
  </si>
  <si>
    <t>79d04f39-f92a-4f31-a4d3-45544be2f74a</t>
  </si>
  <si>
    <t>7d0518b8-2836-48cc-a22c-72dc9e2ca889</t>
  </si>
  <si>
    <t>f8ea4f60-c9a8-4bee-9201-4b2d347008dc</t>
  </si>
  <si>
    <t>dc6ad1fb-7e44-4a1b-9fe5-da3a3ed8f8f4</t>
  </si>
  <si>
    <t>2f7ef7b5-6366-40ac-92fb-479f4a5b99e0</t>
  </si>
  <si>
    <t>a353cf2d-510b-4f70-8e72-5a4f4ac17dff</t>
  </si>
  <si>
    <t>5073e185-d475-4b77-b39f-2a8ffd94587b</t>
  </si>
  <si>
    <t>e173a9de-f3c8-4af6-b8a2-6a33ce8756bf</t>
  </si>
  <si>
    <t>aa6d20b9-cbb4-432a-bd4a-cbd794b90a9b</t>
  </si>
  <si>
    <t>1b4c0e7f-ae3b-4412-b573-d846cebd7bf0</t>
  </si>
  <si>
    <t>ed641ca5-69ce-4a99-b60b-3b7b563259c8</t>
  </si>
  <si>
    <t>ec63c822-2629-49aa-8e8a-748692826a68</t>
  </si>
  <si>
    <t>e3d4b2cd-8594-4e42-8236-5049438d3aeb</t>
  </si>
  <si>
    <t>485a06b4-194b-4621-8cd3-7acf51f55e58</t>
  </si>
  <si>
    <t>be4fde8a-beb7-4a63-abe8-2e966efda4f4</t>
  </si>
  <si>
    <t>0aba9531-420a-4362-9600-a8b45a945887</t>
  </si>
  <si>
    <t>75b293bd-5fc3-4e92-affb-b18346578d2e</t>
  </si>
  <si>
    <t>85ba9321-758b-4415-a4d1-bf837de2698f</t>
  </si>
  <si>
    <t>7e4e78ed-f9e5-4676-be65-70aaccbf4da2</t>
  </si>
  <si>
    <t>510c016c-8a9a-42cc-bab9-9fd5ec18c69c</t>
  </si>
  <si>
    <t>171e3406-08b8-4453-873f-40f16e328080</t>
  </si>
  <si>
    <t>e1f76fed-89bf-4b08-b7a2-24e77b7985f9</t>
  </si>
  <si>
    <t>4b3bbe8a-1c53-40f8-8629-13bace36e83a</t>
  </si>
  <si>
    <t>9bacf94c-afbd-4aa2-bb7e-096753e6cbff</t>
  </si>
  <si>
    <t>c95d22dc-466b-49bd-b06d-bb63f9ca456c</t>
  </si>
  <si>
    <t>251eaeb4-e307-4fb4-bc02-bbb05306d82d</t>
  </si>
  <si>
    <t>ef82c1c1-60d0-4bb4-b5f9-d8df25cfc729</t>
  </si>
  <si>
    <t>793e9f6c-2802-4777-b067-a165b42409f4</t>
  </si>
  <si>
    <t>b732c5b4-6f8c-41f8-97e9-c4f91b044557</t>
  </si>
  <si>
    <t>c1c9616f-ea69-4d66-8576-9301653da557</t>
  </si>
  <si>
    <t>bfbfae78-add9-4483-9af5-baabf719a975</t>
  </si>
  <si>
    <t>d2ca5d03-b637-42e8-9596-b95da2cef3a6</t>
  </si>
  <si>
    <t>620e37cb-3c7a-4d85-a0f1-fdd54cf31f0f</t>
  </si>
  <si>
    <t>76edb147-9102-4892-8026-01e4f6eb85cb</t>
  </si>
  <si>
    <t>41b9b7fb-31d4-4378-8a5d-5b14ddbdb8d2</t>
  </si>
  <si>
    <t>f2c55777-950e-4b76-90a1-7345412612b0</t>
  </si>
  <si>
    <t>41dfa668-4836-4355-9e77-aa00a999c29f</t>
  </si>
  <si>
    <t>4783d1cf-da8c-426d-82d4-9e2d2e0940fa</t>
  </si>
  <si>
    <t>eaa700d6-3afb-47c5-bb9e-95d266715e0e</t>
  </si>
  <si>
    <t>9c845c52-196d-4be2-ae49-9b13ee0ad12e</t>
  </si>
  <si>
    <t>e3f2448b-0995-4457-a141-9c4d5d13d967</t>
  </si>
  <si>
    <t>0b8b1faa-a9bc-4300-ba54-6f13b01a951d</t>
  </si>
  <si>
    <t>6d571bd5-569e-4c3e-9cd4-8fddd398e45b</t>
  </si>
  <si>
    <t>41efa39a-39d1-477b-85f8-44632a3ddccb</t>
  </si>
  <si>
    <t>3b3f7954-0e04-4fce-93c4-54141e5f857c</t>
  </si>
  <si>
    <t>43f0cd5b-a45a-4f61-91f9-07bd414115d2</t>
  </si>
  <si>
    <t>ac9d7c32-0f51-40c7-9176-f1b833275274</t>
  </si>
  <si>
    <t>f9952b63-4d05-4cbb-a00f-c138c97cfc8b</t>
  </si>
  <si>
    <t>32bce383-b23b-40a6-8cf6-a7326d1601bf</t>
  </si>
  <si>
    <t>c63b76f7-46a2-4e8a-bc6d-5ad431f6965a</t>
  </si>
  <si>
    <t>e1613e19-9b22-4579-985c-9e49a02811ec</t>
  </si>
  <si>
    <t>64ee89a6-e280-41a1-ba05-1118458ee402</t>
  </si>
  <si>
    <t>67a1e94c-44fc-4f4d-8cfc-00093e9b3a6f</t>
  </si>
  <si>
    <t>41f0e832-d832-42a5-aa64-a5a8a85afa5b</t>
  </si>
  <si>
    <t>fc8a00d2-41b5-4c18-babb-0b71a852655a</t>
  </si>
  <si>
    <t>449dc9c1-388d-4082-9be8-f61fe125751f</t>
  </si>
  <si>
    <t>acaba4a6-c40f-4a2e-9d50-470aa08bae68</t>
  </si>
  <si>
    <t>08fd246b-1aa7-469f-80ca-e63297fa942f</t>
  </si>
  <si>
    <t>9368ce8e-ff52-4014-841d-4f4ac9db5ba6</t>
  </si>
  <si>
    <t>0c5212e9-5971-4269-af66-684a287f80d7</t>
  </si>
  <si>
    <t>400714e2-9bb7-4bbf-a8f4-aee0decd3911</t>
  </si>
  <si>
    <t>a55230bc-2370-417d-b01e-47a4db43ad27</t>
  </si>
  <si>
    <t>76420692-e409-4809-9f94-dbce53a869fc</t>
  </si>
  <si>
    <t>3901c3b6-bd72-4619-aa9f-aed8ca146470</t>
  </si>
  <si>
    <t>da129b44-0c27-4329-8ff9-75976bc98936</t>
  </si>
  <si>
    <t>81a204bb-1c94-40bf-94ca-18829460efbc</t>
  </si>
  <si>
    <t>f43b8136-1091-413c-8bf0-501391d2bd6c</t>
  </si>
  <si>
    <t>d83e2e13-e970-420a-97d2-fc8d996fd2af</t>
  </si>
  <si>
    <t>e24422f9-06ec-459d-8864-6ddc7f0a30bd</t>
  </si>
  <si>
    <t>4db1d10a-8a26-47c8-a65e-081108ea3392</t>
  </si>
  <si>
    <t>51657ffb-b417-416e-a6ee-8ebc288b7620</t>
  </si>
  <si>
    <t>50f1ab8f-be34-4c25-b36f-70bd76b29fcc</t>
  </si>
  <si>
    <t>da45814e-bd6c-4201-86d5-3174623d43b3</t>
  </si>
  <si>
    <t>8e7548da-3e9b-464e-a25d-d8ebffbfbd77</t>
  </si>
  <si>
    <t>6a94c34b-fcf8-4318-9d5e-b74ab3fe8dfe</t>
  </si>
  <si>
    <t>9f53852a-eb8b-464a-a8ac-211196612dcd</t>
  </si>
  <si>
    <t>7c7c962f-c0cd-41bc-b116-fb2220cacd1c</t>
  </si>
  <si>
    <t>e2f97410-0d96-4e08-9ee7-36eab9e35fed</t>
  </si>
  <si>
    <t>82048fb1-8c96-4835-a446-45cee8bf20f5</t>
  </si>
  <si>
    <t>afabed19-9bcb-4109-ad72-ab65afcb4b04</t>
  </si>
  <si>
    <t>2d39090c-3379-4742-a169-56af2f3f0043</t>
  </si>
  <si>
    <t>68337610-a5d8-438b-8df0-9e62edc9b58a</t>
  </si>
  <si>
    <t>03be958c-df05-4ba0-a55f-5cd48588adaf</t>
  </si>
  <si>
    <t>4d6ef7cd-4f97-4a8b-8f07-f0c3b63c875f</t>
  </si>
  <si>
    <t>8814f7e0-101d-4055-8af5-e642a23f2cdb</t>
  </si>
  <si>
    <t>8eaaa933-e0c9-4a76-8a8f-7a45a8983f25</t>
  </si>
  <si>
    <t>debfed01-0c6f-4223-94cd-57a6c6745c15</t>
  </si>
  <si>
    <t>db7ba5f5-64e9-4da0-b752-497bb27cbee1</t>
  </si>
  <si>
    <t>40f8232c-aed6-4f6b-a738-d59c9a6f0f81</t>
  </si>
  <si>
    <t>9b00f0a8-b439-46d7-8247-93f1eaa243a4</t>
  </si>
  <si>
    <t>a52d2d8e-95c0-4faa-a0da-b2f2e70c1a96</t>
  </si>
  <si>
    <t>1743567f-d78a-441f-96d9-0c69077304ea</t>
  </si>
  <si>
    <t>74023010-aeaf-47eb-930a-dc22ec0c13fd</t>
  </si>
  <si>
    <t>bbaedc68-ce2b-4d54-814e-66b3dbf64a89</t>
  </si>
  <si>
    <t>f5bd5cc6-657f-48ab-9d5c-65ca9acb4c08</t>
  </si>
  <si>
    <t>b692e963-9bb6-41fe-986f-5cfe088a1df6</t>
  </si>
  <si>
    <t>b6421a3d-5777-4cea-a86a-19c1f187765a</t>
  </si>
  <si>
    <t>ca360988-fa10-4271-b8c9-6cc5229e952c</t>
  </si>
  <si>
    <t>3899129e-862b-4c87-bebd-861424050ddd</t>
  </si>
  <si>
    <t>d3ff46c5-c64f-4ba7-b4b4-d0a5d3ad9493</t>
  </si>
  <si>
    <t>294c4e5a-ff9b-4b3e-9caa-a98f75e15cb3</t>
  </si>
  <si>
    <t>928c0ae3-6e2a-447c-95d3-327997c362d3</t>
  </si>
  <si>
    <t>9b25aa08-eb68-4411-b40a-637ce2151a3f</t>
  </si>
  <si>
    <t>35256059-f03e-4a71-9fe7-ed4ca5ecc0e7</t>
  </si>
  <si>
    <t>a2a3a812-9b28-4242-91e5-aafff845be00</t>
  </si>
  <si>
    <t>b9c6c58d-7f14-4d58-adb2-ffe0da0fc68c</t>
  </si>
  <si>
    <t>3d1daebd-55f5-4183-b80a-4f864afac8e7</t>
  </si>
  <si>
    <t>6013dcdf-026f-4102-90ea-54d021159c5b</t>
  </si>
  <si>
    <t>cd247b1f-894a-4cfb-a727-6face0ebaf72</t>
  </si>
  <si>
    <t>c4fd1978-4829-4302-94d9-eff376bfe23b</t>
  </si>
  <si>
    <t>36016827-269f-4b82-a1cc-2899ada4c160</t>
  </si>
  <si>
    <t>72d2f315-0118-4aa5-903f-d6076bd0a035</t>
  </si>
  <si>
    <t>4b98c3f0-9f78-42b8-9d80-e3672cdf1177</t>
  </si>
  <si>
    <t>0121adac-83f9-4d79-8bbf-9328d5b2fcdc</t>
  </si>
  <si>
    <t>66a096a2-f8a3-4bb8-beb2-d80f5a747ee1</t>
  </si>
  <si>
    <t>e2c6fef9-a5bd-40da-831c-67e20f0fee9c</t>
  </si>
  <si>
    <t>eeb2663c-0ab6-48bc-800b-238179c26e7b</t>
  </si>
  <si>
    <t>9c4292d0-5618-4109-8a57-cc1b2236a131</t>
  </si>
  <si>
    <t>11941262-0223-40b6-9286-286a7baadf01</t>
  </si>
  <si>
    <t>38399cb2-21d7-4a89-9c26-a1cea224f23d</t>
  </si>
  <si>
    <t>5983387b-59be-44ef-b18c-835d71c85a67</t>
  </si>
  <si>
    <t>7011c936-08a6-4f56-a5ad-afa4b8ce1848</t>
  </si>
  <si>
    <t>ebabd5d8-74a8-401d-bc45-51d0f3a12d91</t>
  </si>
  <si>
    <t>e02ddd69-6ac9-4633-9fcb-667d370c160b</t>
  </si>
  <si>
    <t>dc3d3e97-638c-495a-8c0d-3f84025a4026</t>
  </si>
  <si>
    <t>93c83bce-bc92-48a8-84d2-a178b7dc2deb</t>
  </si>
  <si>
    <t>79a40dc2-10e7-4ca0-bcc0-8df53183a885</t>
  </si>
  <si>
    <t>3aceb7d3-63e5-400b-be8e-e1fe35825ce9</t>
  </si>
  <si>
    <t>c3f53fc7-9c80-4195-9472-5384d209bbf0</t>
  </si>
  <si>
    <t>84ec9940-da1d-41a2-b752-aa4fc66f1522</t>
  </si>
  <si>
    <t>c9880877-4200-454f-9bc5-1c10e7851d1e</t>
  </si>
  <si>
    <t>e4c21ed3-1c00-4c4f-8be7-df12b923090a</t>
  </si>
  <si>
    <t>76c8686b-c80b-41b2-a993-0a268162936c</t>
  </si>
  <si>
    <t>f7dcce47-5510-4d30-8bc6-2a7d8ce7f0d1</t>
  </si>
  <si>
    <t>0961c0a7-e77a-45df-ab7c-dcdfc3d7e150</t>
  </si>
  <si>
    <t>dc6c1d95-4b90-488f-a6ea-bc83c85faf70</t>
  </si>
  <si>
    <t>a7ad8192-fe92-43c1-8b09-8f9e4a399639</t>
  </si>
  <si>
    <t>919ff564-e931-4b6b-ae6c-ed7f039f8dda</t>
  </si>
  <si>
    <t>bbf62c05-1334-486d-9014-bf2cbd6afed8</t>
  </si>
  <si>
    <t>e7c7f8ca-1ce3-4f9a-811d-9f1eeff05039</t>
  </si>
  <si>
    <t>b4121fed-ac9a-46e8-b1b6-4758b31a8a81</t>
  </si>
  <si>
    <t>8f024ce2-2b5a-4357-b092-5fcc53cd7a45</t>
  </si>
  <si>
    <t>27eba970-8083-48cb-b5d4-723dd45e2838</t>
  </si>
  <si>
    <t>1e1448c6-073a-4398-96b1-1b3452f39e4d</t>
  </si>
  <si>
    <t>56e4227b-e5ae-4f20-9df5-c3b0b93b7738</t>
  </si>
  <si>
    <t>559fda18-1ecb-4611-8d8a-5475f589282d</t>
  </si>
  <si>
    <t>5e35266c-8a12-4ed8-b7f3-3d6b87b5faf2</t>
  </si>
  <si>
    <t>04756e9c-6535-4768-acf6-8d2a2dbd89bd</t>
  </si>
  <si>
    <t>25e812a9-2d5d-4628-ad61-e1478cfc0d65</t>
  </si>
  <si>
    <t>8a2a66b3-5deb-4074-af2d-58128f737def</t>
  </si>
  <si>
    <t>74193e06-023f-4486-be6b-77801e18b7f8</t>
  </si>
  <si>
    <t>0c059aff-481a-4ca7-b9b3-8ed4e05f80d8</t>
  </si>
  <si>
    <t>8d5ec5c4-2ea8-458c-99e5-2d88968ea725</t>
  </si>
  <si>
    <t>848bce8a-6e58-4307-8b69-beefeb8eeebc</t>
  </si>
  <si>
    <t>7c9484c5-1253-45ee-a938-ad61c3c81881</t>
  </si>
  <si>
    <t>13b211c2-23ff-4e99-80a9-224b21ca2064</t>
  </si>
  <si>
    <t>a4be194f-87c6-44d4-aef2-c3b1a56fb96c</t>
  </si>
  <si>
    <t>845f835a-ede1-4490-a0a0-c7454093ff12</t>
  </si>
  <si>
    <t>a185e7ab-7a1f-4897-b847-9673395e3703</t>
  </si>
  <si>
    <t>8d4943bf-133e-4476-8405-85641488b479</t>
  </si>
  <si>
    <t>12a26b6d-b8d8-4062-9f13-394f3a77cc6e</t>
  </si>
  <si>
    <t>bbe7b630-30fc-44cf-878f-949bf1e6a108</t>
  </si>
  <si>
    <t>ee42ac69-ee22-4a3e-a11e-a4e0959daf5a</t>
  </si>
  <si>
    <t>9622eea9-8165-4af3-8d42-09af04f9d8e8</t>
  </si>
  <si>
    <t>8fecde58-81fc-4b2b-ac6f-162737c2f06a</t>
  </si>
  <si>
    <t>73c6cc33-49e2-4d5f-a2ee-d826e14bd68f</t>
  </si>
  <si>
    <t>09a95185-ea1f-4232-b051-7c0c80cf24db</t>
  </si>
  <si>
    <t>e572b8bd-51e6-4cad-9fce-6b5545e52cba</t>
  </si>
  <si>
    <t>b2e792ce-6e92-4820-ba5d-d009c3717798</t>
  </si>
  <si>
    <t>6a9cfc9d-b044-4817-85c9-e25c2fae28ec</t>
  </si>
  <si>
    <t>53594101-ba4c-48d9-9f0c-1b0565700867</t>
  </si>
  <si>
    <t>1fb14633-3cf6-4590-943e-ae60e22cb16d</t>
  </si>
  <si>
    <t>0dcce1a0-b8f6-469e-bdea-fff6fbbfbc34</t>
  </si>
  <si>
    <t>a749f376-51c8-4a0e-bd1a-c727f82fc3a2</t>
  </si>
  <si>
    <t>f0a5ee7d-1e45-401e-afac-09f356865245</t>
  </si>
  <si>
    <t>1384854a-de71-46f6-b98c-3e3da3d4fc01</t>
  </si>
  <si>
    <t>2127bb14-6939-424b-a34a-dbeb43d1e73a</t>
  </si>
  <si>
    <t>eba6ae6a-d8b3-44e4-be4c-b5da456b287f</t>
  </si>
  <si>
    <t>1463b8eb-497d-4c27-aa40-e932081bef72</t>
  </si>
  <si>
    <t>c985a4e1-7dc4-47e5-8804-47c4e9378eaa</t>
  </si>
  <si>
    <t>522e4137-1b4a-4bca-9707-ee7d932304b0</t>
  </si>
  <si>
    <t>011323cd-5fd8-4c80-bb7d-6831cd191b4e</t>
  </si>
  <si>
    <t>59f947e4-c59f-463e-8ea0-784ead1d3090</t>
  </si>
  <si>
    <t>b75eb5fa-3038-45e4-8e86-960f59cfae13</t>
  </si>
  <si>
    <t>3fff7229-5384-4b65-9ba3-7df7077f9140</t>
  </si>
  <si>
    <t>5ec408ab-b46d-475a-a397-72ad0f1caf1b</t>
  </si>
  <si>
    <t>755bb710-f176-48c9-9484-fa27bb4620fc</t>
  </si>
  <si>
    <t>f6a20a0c-0d59-401e-84c4-a7335c3e750f</t>
  </si>
  <si>
    <t>3375684a-2ecc-4490-bb7a-9e70193b23a4</t>
  </si>
  <si>
    <t>cf2209f0-ee0b-4b35-a662-1aadc29e3b9f</t>
  </si>
  <si>
    <t>a6fb248e-1a7a-47f6-aa3e-39107413bca5</t>
  </si>
  <si>
    <t>7e106d3c-e065-404b-8205-86878dd7a4fd</t>
  </si>
  <si>
    <t>bc23408f-6389-4b5b-887e-ff208ab7e8a2</t>
  </si>
  <si>
    <t>5c268c06-c718-4c1b-bf84-7cbe5398652f</t>
  </si>
  <si>
    <t>7f6024a7-95aa-4274-a8da-f96e81db5118</t>
  </si>
  <si>
    <t>f1d00f25-b87b-4316-9b02-8b23468a91d4</t>
  </si>
  <si>
    <t>e1b1752b-09d9-4ff8-918e-e68444292181</t>
  </si>
  <si>
    <t>a79fe109-0bbc-4781-98fc-791b55eadfee</t>
  </si>
  <si>
    <t>85509c1e-4f24-44ea-9da2-3342640f8292</t>
  </si>
  <si>
    <t>86f29734-5309-485b-bc38-678e7b5216e0</t>
  </si>
  <si>
    <t>4aa11190-2063-4e46-85ce-68b118e18c8f</t>
  </si>
  <si>
    <t>d026d571-b447-4627-8ea5-78fca3f5b475</t>
  </si>
  <si>
    <t>4fee471b-0cd4-433d-8a03-af47a485948e</t>
  </si>
  <si>
    <t>1186642d-c75f-488d-9296-8f2661aa37b6</t>
  </si>
  <si>
    <t>2c62b019-1681-4f84-8c10-488a104a5c67</t>
  </si>
  <si>
    <t>8c71d0e9-801c-4c34-93ba-89328f7130e2</t>
  </si>
  <si>
    <t>8127a9ae-640b-48e0-806b-9116ea4a5f00</t>
  </si>
  <si>
    <t>05f9c0e2-3345-42e2-98b1-fc196db2657b</t>
  </si>
  <si>
    <t>49a9736e-41dd-4760-8763-98393e65d3ae</t>
  </si>
  <si>
    <t>e0e77c59-ae9b-4a92-862d-8a5d1f46195a</t>
  </si>
  <si>
    <t>1d204e4b-93f6-42bc-af9c-f0ee7f3494f8</t>
  </si>
  <si>
    <t>6b707691-f636-4b97-b776-ef8740266b39</t>
  </si>
  <si>
    <t>3dc0e6b1-18d0-415a-ada3-023e205afbd5</t>
  </si>
  <si>
    <t>20f02485-f233-4575-aecf-e13e8af6f246</t>
  </si>
  <si>
    <t>6557ebde-4ccd-48f2-9604-869f8e110e64</t>
  </si>
  <si>
    <t>3df78995-05eb-486a-bca1-c81d5672af65</t>
  </si>
  <si>
    <t>18ee6109-46b6-4a58-9fe8-b1251dff2457</t>
  </si>
  <si>
    <t>e3799901-8928-4d0c-8fbe-629408ad4024</t>
  </si>
  <si>
    <t>e1c91aba-4114-4532-9168-ba03fdb3307f</t>
  </si>
  <si>
    <t>23fa88df-9a51-44d7-a0a8-4ebf050ec233</t>
  </si>
  <si>
    <t>d1c4251c-2508-48e9-9aa1-bbae0e14d7ac</t>
  </si>
  <si>
    <t>b3f3f502-3e9a-464d-8e4c-e4ac2ec81c65</t>
  </si>
  <si>
    <t>2abe464d-cf52-40f6-a82d-eb3c5c6338c7</t>
  </si>
  <si>
    <t>a323bcd6-9719-41c3-8fe6-ab025c46449a</t>
  </si>
  <si>
    <t>30255737-ff1b-4451-aa04-d261ad4d52ee</t>
  </si>
  <si>
    <t>fa3eb5c9-026a-442b-a20a-aefcbcde4ae4</t>
  </si>
  <si>
    <t>fa72c2c7-87d7-4d5d-b1ed-b11c875fd4dd</t>
  </si>
  <si>
    <t>bd19d9cc-a2fd-4aa9-87f5-67a5030e74b1</t>
  </si>
  <si>
    <t>1fc57034-1a64-4428-bff4-5e0c997dc9b1</t>
  </si>
  <si>
    <t>01229c74-7b59-4ade-bd36-12821f5d8973</t>
  </si>
  <si>
    <t>f6d75cd7-aecd-439e-b3e4-bcb9ff18b4c6</t>
  </si>
  <si>
    <t>f86ef16b-2725-4826-9fd9-bb5fd16e39ac</t>
  </si>
  <si>
    <t>a891fa0f-b571-4f4e-a154-9694eb087d89</t>
  </si>
  <si>
    <t>4c2bbfc8-0e47-4330-9499-6b92779dc90b</t>
  </si>
  <si>
    <t>a3602c47-0fa2-41f2-b68b-7b0109d1de71</t>
  </si>
  <si>
    <t>1b962084-83f2-446a-b8b3-c4f707ec59cc</t>
  </si>
  <si>
    <t>644f0d57-8f11-499b-a0fd-d8ca3e1d0851</t>
  </si>
  <si>
    <t>a748681b-3bd7-49ae-8cfb-94b743f10cc6</t>
  </si>
  <si>
    <t>73081e0f-bb39-4062-9d35-a745d70e50ba</t>
  </si>
  <si>
    <t>52b67b47-49d5-4c96-806f-04f9865be549</t>
  </si>
  <si>
    <t>5760a92f-91c0-4250-a692-0c31b61af81b</t>
  </si>
  <si>
    <t>6a68d6d6-4fe8-443e-a1be-5a9f911849e4</t>
  </si>
  <si>
    <t>cbd1782f-5496-4336-a0a6-044d3254bf6c</t>
  </si>
  <si>
    <t>d6abb6f3-0a2b-4f9a-a65b-11bcfdd1e446</t>
  </si>
  <si>
    <t>352d2e57-820b-4e42-b94a-8a29b1c098ea</t>
  </si>
  <si>
    <t>5d652891-b88c-413a-8a71-98475b704221</t>
  </si>
  <si>
    <t>ca98eb61-6c00-4e08-b34c-fcbf21ba3ca3</t>
  </si>
  <si>
    <t>b7a4358e-17ce-4431-bdc7-e521f48e9b6c</t>
  </si>
  <si>
    <t>2f88ca83-9b4d-415e-b0e0-d8f8a19b4fa3</t>
  </si>
  <si>
    <t>600663e8-7ad2-434b-a354-0f6d69b8c879</t>
  </si>
  <si>
    <t>abbe721a-4300-4f64-bf77-e6a761ca7d07</t>
  </si>
  <si>
    <t>de6af2ac-e613-4dfe-8789-5adc8d51d50c</t>
  </si>
  <si>
    <t>12148077-f9dc-46f1-8a25-e92e01a05132</t>
  </si>
  <si>
    <t>8192a053-2f54-4a8e-9e5f-78fdceb84527</t>
  </si>
  <si>
    <t>2244a7e1-1344-418b-8905-6495405450e2</t>
  </si>
  <si>
    <t>f67e03cc-e11e-40cd-84ec-067f81fc4af7</t>
  </si>
  <si>
    <t>d4ad6a42-e6e3-4b69-b05f-dd49d70e129a</t>
  </si>
  <si>
    <t>31f6cbbb-2d32-4f69-a39e-d0b99e7c6c52</t>
  </si>
  <si>
    <t>d522a420-4214-44bb-9917-5abad8fbe559</t>
  </si>
  <si>
    <t>52188a17-2894-4fc2-856f-fea85ef13a7e</t>
  </si>
  <si>
    <t>f5400f79-64b9-42a2-8f8e-f8f12040eff7</t>
  </si>
  <si>
    <t>fab1feb5-4b9b-484c-863b-b1587cce681e</t>
  </si>
  <si>
    <t>c1db9e52-0f86-442b-9704-283925dbbb8a</t>
  </si>
  <si>
    <t>2f269f73-bf9a-442d-a4bf-cb3d16bee652</t>
  </si>
  <si>
    <t>7a49ce7c-e76b-4560-a7d8-b5e96ada8f8a</t>
  </si>
  <si>
    <t>e0d5292c-e733-4f9f-9df1-f69fabd2ae16</t>
  </si>
  <si>
    <t>d8e65f73-f66b-44af-9084-9464b1ee5505</t>
  </si>
  <si>
    <t>bf662e96-145d-4267-a64c-0e66260698c6</t>
  </si>
  <si>
    <t>7f9e1b22-1c7c-42e7-a131-2bd69ebb5f65</t>
  </si>
  <si>
    <t>8bec3804-643e-447c-ad54-537e21605f94</t>
  </si>
  <si>
    <t>d11a9058-215e-4478-9c36-7eb7b1c51a4e</t>
  </si>
  <si>
    <t>33cf96ae-b288-4002-95e2-4195b6948ca2</t>
  </si>
  <si>
    <t>3d413a91-ae3a-423e-b7f0-5f3cf159fbcd</t>
  </si>
  <si>
    <t>4ac8aa96-5d89-458f-ab64-9d2a23283120</t>
  </si>
  <si>
    <t>3c3f980f-891f-4ef5-ba7f-3144afed9d8e</t>
  </si>
  <si>
    <t>4617468b-fa27-45f2-b56c-9089c933cee5</t>
  </si>
  <si>
    <t>15dd0f0a-93ef-4a04-b6ec-ef34709f853c</t>
  </si>
  <si>
    <t>ed4cc185-ec2d-4fdd-840d-27938a4eeccc</t>
  </si>
  <si>
    <t>91ddd508-7e9a-4a91-ba3e-2546641a87b1</t>
  </si>
  <si>
    <t>11777e7c-ca1b-43c1-a9e2-f7ccbc5ae0dc</t>
  </si>
  <si>
    <t>bf775e8b-fa5e-42d7-a7ad-c02b3031206f</t>
  </si>
  <si>
    <t>04323d72-fa03-471b-a320-4892c5fd725b</t>
  </si>
  <si>
    <t>ed22d9f2-0451-42bb-8c44-ebaa8edcd83e</t>
  </si>
  <si>
    <t>b5061dd5-6593-4ea4-bb2f-c714c5013d74</t>
  </si>
  <si>
    <t>ac1e1ea1-84f1-49a2-bb62-9f5161b44e86</t>
  </si>
  <si>
    <t>3d0602cf-c8a9-4c58-b86b-d23710954a5c</t>
  </si>
  <si>
    <t>070ef2c4-f161-4206-a912-89b3d04ce960</t>
  </si>
  <si>
    <t>14d6762f-dcca-4422-b8ca-2727cca1efd5</t>
  </si>
  <si>
    <t>750954a9-1ddf-4016-9c9d-19709fbcca42</t>
  </si>
  <si>
    <t>e3ba24e5-ff93-47f5-8d7a-6f21ffcc72ac</t>
  </si>
  <si>
    <t>0821b49f-903b-463b-be88-a7057d52bd44</t>
  </si>
  <si>
    <t>09a6f931-1c02-47e2-ba21-df6e95b0ff46</t>
  </si>
  <si>
    <t>44100944-84aa-45c3-b387-11bfdfadd73e</t>
  </si>
  <si>
    <t>fda896e0-d933-494e-ade7-01c94bdeaa92</t>
  </si>
  <si>
    <t>d9ca26c0-5fa8-4343-ad02-ed9e481bd248</t>
  </si>
  <si>
    <t>150af7c2-a354-466f-aa8e-46bead90d63b</t>
  </si>
  <si>
    <t>eb8a2720-ab69-423f-a85e-a668879f2f38</t>
  </si>
  <si>
    <t>72dd8878-7ea3-495e-a544-7c874d4eb492</t>
  </si>
  <si>
    <t>bc334de3-5281-47cd-ba59-948ae681f8a8</t>
  </si>
  <si>
    <t>daf5b20f-447a-43b6-bdcb-044905fd5dd1</t>
  </si>
  <si>
    <t>1a711b98-7261-4d5d-b5c7-3ad7013af6ac</t>
  </si>
  <si>
    <t>48b349d8-df7f-4873-8f74-a39aed88e7aa</t>
  </si>
  <si>
    <t>5911faff-09f4-41bc-86d5-4f61528ec3e4</t>
  </si>
  <si>
    <t>9dd6dd46-7367-47bb-8131-e8771ac430f4</t>
  </si>
  <si>
    <t>fe119b47-7362-4354-8e17-ea5291000fda</t>
  </si>
  <si>
    <t>ae05751c-a1ef-4455-9f42-4658fdf7eb5d</t>
  </si>
  <si>
    <t>c94bd7bd-c2cf-45f6-b02c-584443602935</t>
  </si>
  <si>
    <t>64966d8d-7b73-4e82-ba06-e4001ea845cc</t>
  </si>
  <si>
    <t>a4074fa0-39e1-4aef-8b8c-155b78dc9e04</t>
  </si>
  <si>
    <t>af786c27-fa4e-458c-95ea-8d2d45cdda37</t>
  </si>
  <si>
    <t>4f50cdc6-b28d-4cef-810f-bbde5ca2570c</t>
  </si>
  <si>
    <t>6796e1e6-028c-4035-a9af-2401c8cb4a0e</t>
  </si>
  <si>
    <t>c8f465d7-985c-4072-9a6a-c704542d46f0</t>
  </si>
  <si>
    <t>1273d4b5-a2fd-4d01-bf0e-6e82559d36d5</t>
  </si>
  <si>
    <t>09124ba6-674c-46da-a1ac-562b5beae1ad</t>
  </si>
  <si>
    <t>25acaa0a-c4b9-432a-97d2-edcaaba766ae</t>
  </si>
  <si>
    <t>9b769ba4-1e98-4fb6-b013-c69f6ce38474</t>
  </si>
  <si>
    <t>9f70b498-9b92-4718-99d8-0d904b93191a</t>
  </si>
  <si>
    <t>0747c2e1-6c65-46e0-bfe5-79cd3aae4b22</t>
  </si>
  <si>
    <t>0fda52ae-c38d-43cb-bc3d-56fea0b91fb2</t>
  </si>
  <si>
    <t>cf97be9e-b9a0-4b46-ab27-92256f9bdede</t>
  </si>
  <si>
    <t>56e39394-be86-4ba6-af73-f593a2137001</t>
  </si>
  <si>
    <t>d489d00a-345e-43fa-852e-e23965b9a84a</t>
  </si>
  <si>
    <t>a6837e04-3cdd-4572-988e-d19c0bcb0bbf</t>
  </si>
  <si>
    <t>83f76c8d-19fa-48be-8e9c-af590d3be0fd</t>
  </si>
  <si>
    <t>5dbdbfe0-3369-4598-8991-a1ac828ba315</t>
  </si>
  <si>
    <t>33eb6a06-f594-4257-85e6-31ce957fe3de</t>
  </si>
  <si>
    <t>9218ca94-04ce-4b63-8816-24dbc526377a</t>
  </si>
  <si>
    <t>74bb9acf-c57d-4db9-b104-5828ea1067ca</t>
  </si>
  <si>
    <t>5f3055fa-3783-41ac-967e-e4bdc6dcbcf5</t>
  </si>
  <si>
    <t>26e2e071-8bdb-4b5a-bebf-f6904b0024a7</t>
  </si>
  <si>
    <t>574338eb-a895-4a32-a9d6-63a07f8407a7</t>
  </si>
  <si>
    <t>cbf7bf45-3cb1-4cea-a66a-6bc94af49826</t>
  </si>
  <si>
    <t>2009e70f-0fb4-4d8f-9751-5cacfe17ef90</t>
  </si>
  <si>
    <t>76d5df8d-78a6-4f36-89be-cb3d55044984</t>
  </si>
  <si>
    <t>139da8ee-0409-458e-b87e-39e50dbc5460</t>
  </si>
  <si>
    <t>089dfa69-3276-4295-b015-2b2103c4a0c7</t>
  </si>
  <si>
    <t>a3303eb9-8a5f-413f-afb8-b07ca3507876</t>
  </si>
  <si>
    <t>872e78f7-4d33-4c4e-b792-83d6a16a4d7e</t>
  </si>
  <si>
    <t>b9f88d11-47f9-426b-90fb-274c994c1cb1</t>
  </si>
  <si>
    <t>c75d50c9-92d9-4144-9573-395ab5ea0e5b</t>
  </si>
  <si>
    <t>2415529d-36b3-4cf7-90dd-c22a3f130b61</t>
  </si>
  <si>
    <t>69648273-142b-45b2-a650-31fb2a6dcf20</t>
  </si>
  <si>
    <t>25e2f4cf-cb56-49e4-bd84-9b7ce8dc170f</t>
  </si>
  <si>
    <t>ac641d27-74fe-4cf0-aec0-a721d9d06c8a</t>
  </si>
  <si>
    <t>d585368e-178e-4122-a352-5b20be635439</t>
  </si>
  <si>
    <t>a5653e9f-2529-4760-9e48-64b4b7dc24f2</t>
  </si>
  <si>
    <t>2c6599bb-7788-4e74-9dcb-5634443e03f3</t>
  </si>
  <si>
    <t>1171f6c0-9b7a-45a9-bf1d-040745c90540</t>
  </si>
  <si>
    <t>61c0d8b6-0a5c-43ba-ae68-e3dbab0b421a</t>
  </si>
  <si>
    <t>01824b4c-aa92-44a6-8b43-c3d0223ce65f</t>
  </si>
  <si>
    <t>64dad7eb-7ecb-46b1-8d27-1fa75b68c81a</t>
  </si>
  <si>
    <t>53bc73a8-7dd4-4b1c-9c91-c268e53e84cb</t>
  </si>
  <si>
    <t>660df673-8a2f-4426-927d-777e74e70fe2</t>
  </si>
  <si>
    <t>f285760b-a8f0-4c33-973b-c37a71b35ced</t>
  </si>
  <si>
    <t>8f619ddb-ed6e-43c1-9e6e-13a5da1ee77b</t>
  </si>
  <si>
    <t>3fbafa35-0d90-43af-aa94-cc36c5243cec</t>
  </si>
  <si>
    <t>ed74dc5c-aa44-4eb7-93c9-f4275a290f4d</t>
  </si>
  <si>
    <t>756e49b0-c7b4-4fe8-88f6-cae966ae3d76</t>
  </si>
  <si>
    <t>e7779639-b79d-4d81-9a83-cd4f801cd763</t>
  </si>
  <si>
    <t>ec815331-c17b-474b-9da8-d8507dddd113</t>
  </si>
  <si>
    <t>d9d94283-0d93-48b4-be07-0d62a4f97f55</t>
  </si>
  <si>
    <t>d268b8ba-75f6-43d5-8bd1-806fb86715f7</t>
  </si>
  <si>
    <t>5684240f-aac2-4361-a277-3a64de8b5573</t>
  </si>
  <si>
    <t>e8b0b58f-89b7-467b-855a-5ded05ad4b34</t>
  </si>
  <si>
    <t>a2f1dd76-a6bd-4f67-bc77-09a43c7cd1c6</t>
  </si>
  <si>
    <t>c7d91de4-3efe-4b61-bc3b-acc6c073efdd</t>
  </si>
  <si>
    <t>6200cd6a-3c8b-4174-8782-36ad4da90ce9</t>
  </si>
  <si>
    <t>391e1d8f-4356-49f9-b461-8003f5719f43</t>
  </si>
  <si>
    <t>04f97627-2bd2-4737-af9d-6e562a9eda9c</t>
  </si>
  <si>
    <t>bdb637a2-5518-46f6-a8a3-b8ff9fe01d8c</t>
  </si>
  <si>
    <t>08a8ae6e-e007-40e6-8339-8b460efb490a</t>
  </si>
  <si>
    <t>d97c3095-d488-4798-84b8-bd8f164ecb39</t>
  </si>
  <si>
    <t>57566c42-3eaf-4664-af92-7732c00e5461</t>
  </si>
  <si>
    <t>5dd92680-ce53-4808-a09f-a381e3511e85</t>
  </si>
  <si>
    <t>afbae0ea-b223-4f50-adca-fdb62621ed36</t>
  </si>
  <si>
    <t>d922d1c5-b4b7-457c-9b7a-d6acff82e6a8</t>
  </si>
  <si>
    <t>f19d97a3-ad9d-41bc-ba59-e13c0f873531</t>
  </si>
  <si>
    <t>09305b32-303d-42f0-a111-8da86d2042c8</t>
  </si>
  <si>
    <t>c9e87ab4-b3cc-4ce6-af97-1eb2bf2b568e</t>
  </si>
  <si>
    <t>c3062cb4-4228-4a80-bfd6-b8375d536f3e</t>
  </si>
  <si>
    <t>9948d6f9-9e4e-4117-845f-958d5241bd22</t>
  </si>
  <si>
    <t>788a58f5-7af8-4a12-81a9-48e5292c2905</t>
  </si>
  <si>
    <t>974b1119-5dde-4dc5-9ea3-5f4508b98e9d</t>
  </si>
  <si>
    <t>d9b3ecb0-2530-418a-9633-f156ca20bddc</t>
  </si>
  <si>
    <t>a1585acc-127b-4592-b5da-04f0903a0b72</t>
  </si>
  <si>
    <t>a5d39041-2e13-47f8-b929-ab8ac00f615e</t>
  </si>
  <si>
    <t>01b91fc0-297b-4df4-9ec2-5214c11a1333</t>
  </si>
  <si>
    <t>c9ce47b3-b175-4f09-a718-8a369fac2945</t>
  </si>
  <si>
    <t>fc79db15-9846-44ad-bb24-af513229a6da</t>
  </si>
  <si>
    <t>3bc6e59b-3ef2-475a-b99e-f22ea8c98120</t>
  </si>
  <si>
    <t>aba03a9c-4778-47e8-ae27-02622c35416c</t>
  </si>
  <si>
    <t>eeb1ecac-fb7e-4b65-a497-5c2050cbaa56</t>
  </si>
  <si>
    <t>5daee6e4-0dd1-4db3-9e7c-49f1b925d0b8</t>
  </si>
  <si>
    <t>1103cf4a-2f51-475a-b8b1-91889250fd9e</t>
  </si>
  <si>
    <t>62a8f0ab-a47d-4341-b401-94c143cf8569</t>
  </si>
  <si>
    <t>3ad43963-8930-4ac2-98b7-314983dd5e39</t>
  </si>
  <si>
    <t>2d33b062-2afc-4784-94fe-dad9e536dbc4</t>
  </si>
  <si>
    <t>e2689bbc-e5fc-49be-9d5e-af4d50593981</t>
  </si>
  <si>
    <t>964eb86e-8436-4b49-951d-0defe042d86c</t>
  </si>
  <si>
    <t>0dfb138b-6f25-4861-aafb-84480db7383d</t>
  </si>
  <si>
    <t>0b4b81e6-b395-4264-b28c-61f61b3cade0</t>
  </si>
  <si>
    <t>e4efa117-d092-469c-9835-20d011248b45</t>
  </si>
  <si>
    <t>32ae501e-5f66-4033-b1e7-f5f44366e9e8</t>
  </si>
  <si>
    <t>0bfc36bc-e823-436f-9666-27b5cb61502e</t>
  </si>
  <si>
    <t>614a56f3-3be6-4b0d-8135-671e14719e76</t>
  </si>
  <si>
    <t>6a5eb53b-686f-425e-814c-e522874a84eb</t>
  </si>
  <si>
    <t>aaeac47e-29cb-4cfc-b85f-2d8ef6087db8</t>
  </si>
  <si>
    <t>f60405e6-a638-42cc-80d5-19f49d9dc6c7</t>
  </si>
  <si>
    <t>b18ace0a-561f-4993-ac45-afb8c08494f4</t>
  </si>
  <si>
    <t>b18b3a78-6bc2-4f59-ad00-8c8ccfb197f9</t>
  </si>
  <si>
    <t>85eb14b2-0c55-4962-87cf-3da3f998ab6f</t>
  </si>
  <si>
    <t>9fd8f8e2-327d-4f60-8adb-237238597714</t>
  </si>
  <si>
    <t>4b8a9ca4-9658-4709-89fc-c76d4289df01</t>
  </si>
  <si>
    <t>f71b9c2f-948e-4c04-87f0-fae3516583c7</t>
  </si>
  <si>
    <t>841a1744-b350-46f9-b0e7-cf4edacb34f1</t>
  </si>
  <si>
    <t>a222487b-008c-4839-b126-84f3c3601d50</t>
  </si>
  <si>
    <t>936f5923-85cd-4e3e-9cb3-0d7695c56bca</t>
  </si>
  <si>
    <t>9b988ffa-f1cb-4f29-9f04-cd63e7cd5bb2</t>
  </si>
  <si>
    <t>c891e9aa-de0c-406b-b482-393526b49ffe</t>
  </si>
  <si>
    <t>e790e6d8-7a11-4114-bd7e-0476f4956274</t>
  </si>
  <si>
    <t>f4dca1a9-2abf-412c-b224-0902ce32f13c</t>
  </si>
  <si>
    <t>bfef13ce-166c-443d-9796-82475fda1be5</t>
  </si>
  <si>
    <t>b644a8eb-49e9-4956-b9c0-37acd7782221</t>
  </si>
  <si>
    <t>e2db24d3-f660-443f-9769-8afef79bb337</t>
  </si>
  <si>
    <t>09372e43-02f7-47b6-8a0f-f49c3874128f</t>
  </si>
  <si>
    <t>70670032-9cc1-4d39-95f8-b6a170736428</t>
  </si>
  <si>
    <t>6104fb77-250d-4fa8-bcf6-3ab555b846de</t>
  </si>
  <si>
    <t>33dc0534-930a-4d18-a0d7-adaaf7178c76</t>
  </si>
  <si>
    <t>d8a3b1d6-498c-489a-b8b6-e288010de370</t>
  </si>
  <si>
    <t>0dc32c1d-a7aa-4fb0-8486-623a6171a2a0</t>
  </si>
  <si>
    <t>a92a0325-494f-4ec0-8521-9773701405b7</t>
  </si>
  <si>
    <t>da758fa2-0b1c-4362-b330-d27a77540591</t>
  </si>
  <si>
    <t>0586e860-b106-413d-9a9f-5774ed3b97cf</t>
  </si>
  <si>
    <t>2a017194-87bd-444d-8990-acdb095279ea</t>
  </si>
  <si>
    <t>c001e626-8f53-4094-84c7-2c27ec726905</t>
  </si>
  <si>
    <t>6cb1ce29-9706-4f6f-b38d-7eb398e04603</t>
  </si>
  <si>
    <t>f312e66d-7df2-4894-9800-35014919c83e</t>
  </si>
  <si>
    <t>a0808478-6e5f-448d-ab05-68de8bed6841</t>
  </si>
  <si>
    <t>eca0dd26-5017-4358-b3df-7c6be818d510</t>
  </si>
  <si>
    <t>cb6a4d45-d1b0-4c0e-a147-53aa605f826e</t>
  </si>
  <si>
    <t>1377121e-6f3f-4220-8f8c-eb9ffcb62b96</t>
  </si>
  <si>
    <t>1710487c-8fe3-470c-8d70-e0ec4aa859ab</t>
  </si>
  <si>
    <t>d5d6f045-6639-4f85-8481-e4a0dec983f5</t>
  </si>
  <si>
    <t>b5633596-ad04-4fc4-a899-77aec7e2b4ce</t>
  </si>
  <si>
    <t>509af6ff-a1f5-4c71-b196-23910efdedae</t>
  </si>
  <si>
    <t>f1dc624a-bbf0-493e-ae9d-1474b5ac7cc8</t>
  </si>
  <si>
    <t>e57ebdac-021b-4d66-a713-c2e02247b992</t>
  </si>
  <si>
    <t>ae558470-9c3e-49f4-890c-ad52e7f396dd</t>
  </si>
  <si>
    <t>2ea5e715-8c9c-42ef-9b37-6cf4444024c3</t>
  </si>
  <si>
    <t>429d56ed-bd5b-4d5e-9c96-9637481d7d1a</t>
  </si>
  <si>
    <t>e84539d4-063d-46a5-a415-ae6f33d5dbd7</t>
  </si>
  <si>
    <t>71083112-763a-4ae1-8d4c-c9fed3d793aa</t>
  </si>
  <si>
    <t>77c27f70-f057-49d3-9bfc-151daa3836b3</t>
  </si>
  <si>
    <t>6c20e421-8b20-4157-98d0-070c34f40e1c</t>
  </si>
  <si>
    <t>851c677a-8cb3-4825-a04a-d84539296a50</t>
  </si>
  <si>
    <t>e2ff1153-d498-458e-a55b-9e4274bb4133</t>
  </si>
  <si>
    <t>64340ec0-0f26-4a29-8596-1084888cd647</t>
  </si>
  <si>
    <t>cb6fd605-9a7c-4e8e-b0ba-f602ca9ffcae</t>
  </si>
  <si>
    <t>ea52f127-21d3-427e-85b4-9e462c94e338</t>
  </si>
  <si>
    <t>ef2da3b4-d454-422b-8439-d577fd20df12</t>
  </si>
  <si>
    <t>56f3f85a-6b16-440b-a67d-e95faf61edca</t>
  </si>
  <si>
    <t>0b09ad72-71f2-42dc-bcfa-eca7069a9408</t>
  </si>
  <si>
    <t>cdc4a1a2-eaad-4eb0-9da6-b758128724b7</t>
  </si>
  <si>
    <t>e71a01d5-52d5-4b77-abd5-046e7b4ce269</t>
  </si>
  <si>
    <t>02ab42dd-63cf-4e23-8c26-22cdfb0e6db9</t>
  </si>
  <si>
    <t>432c8480-33cc-45d1-ab52-42665e897fca</t>
  </si>
  <si>
    <t>f6d1a75e-939c-4fe9-ae4f-961a733e982d</t>
  </si>
  <si>
    <t>33273f26-1c9d-47d9-ab0c-adcd3d7ba4c4</t>
  </si>
  <si>
    <t>9e71909d-869d-4a1b-b9c3-ca2e97cdf78e</t>
  </si>
  <si>
    <t>c6a02a87-fd0c-4ea4-9ab0-b2d44d65e1ac</t>
  </si>
  <si>
    <t>c70356fb-4b06-4740-b6df-c3bea9abef65</t>
  </si>
  <si>
    <t>6fc918b6-caeb-4327-ba42-56d49be40c34</t>
  </si>
  <si>
    <t>7d80a123-c677-4f2c-bc3b-a505e847d73b</t>
  </si>
  <si>
    <t>f00b68fd-4d5a-426d-a6c2-743792191587</t>
  </si>
  <si>
    <t>2ff733ec-21eb-494c-befa-cf2301dd66b4</t>
  </si>
  <si>
    <t>ef8e314a-b7c8-446a-a4ca-375ef287c3ae</t>
  </si>
  <si>
    <t>a0c868de-073a-4a4f-9483-4acda0938345</t>
  </si>
  <si>
    <t>6da7d8c5-8c48-43d0-830c-400930caadcf</t>
  </si>
  <si>
    <t>913c7d4b-af24-48f5-9d9e-398119e3d9eb</t>
  </si>
  <si>
    <t>0e1bfca3-f77d-438e-a9a3-5c377f669cbc</t>
  </si>
  <si>
    <t>19dc40b6-acb7-407e-92f9-35302b4ee0a4</t>
  </si>
  <si>
    <t>ab814386-29a6-46aa-b0e4-f82c51f2c6d9</t>
  </si>
  <si>
    <t>b082766b-7672-4e35-a3ef-9e86ffe72bf0</t>
  </si>
  <si>
    <t>393ef856-c2e2-45b9-8c4f-9e8de453dc0c</t>
  </si>
  <si>
    <t>81e642c2-692f-42b4-90cd-cff9589da1b6</t>
  </si>
  <si>
    <t>68443665-8af0-4554-b3f9-29d71d75314d</t>
  </si>
  <si>
    <t>af0bebce-e8f2-497e-96e8-0f2c7b0b2f54</t>
  </si>
  <si>
    <t>30bbf2fa-1a37-4a2d-ba6e-771f8827d0d2</t>
  </si>
  <si>
    <t>687a1188-42e7-4a66-9b78-3c0f50c61c2f</t>
  </si>
  <si>
    <t>82bf7629-192c-4ade-bc62-3373fefeb06c</t>
  </si>
  <si>
    <t>c0b819d8-3f55-475b-9ec1-f2c86244e093</t>
  </si>
  <si>
    <t>69eb53b3-6cd9-42e1-a0dc-5b6fb1928f8f</t>
  </si>
  <si>
    <t>9dc0a465-a119-4264-836b-91453cf1be61</t>
  </si>
  <si>
    <t>748e71f1-17fd-437c-919d-187eadc8d34f</t>
  </si>
  <si>
    <t>d4a7b414-dea8-4532-96b0-39cb6123fdb1</t>
  </si>
  <si>
    <t>734c3dcc-929d-46a8-8e02-73ea2632e7c3</t>
  </si>
  <si>
    <t>4377c8a1-579f-415a-8786-2bb3ade86d15</t>
  </si>
  <si>
    <t>601aec84-4abf-47de-92fb-47bf8ff349f8</t>
  </si>
  <si>
    <t>f616a743-9b1d-4e16-9c46-6ed8bc38aca7</t>
  </si>
  <si>
    <t>ac269f06-cfaa-4ab6-8845-4ba359ee7cc4</t>
  </si>
  <si>
    <t>54f7f5ca-be5d-4d2b-b31f-169a555b3662</t>
  </si>
  <si>
    <t>6dc2f778-51c6-493c-a80f-878aa5d4c895</t>
  </si>
  <si>
    <t>8d5afb54-3f07-4b41-a8b2-ceda60ad4b78</t>
  </si>
  <si>
    <t>ce4d308e-c12f-4ef6-8e68-11bc783c2031</t>
  </si>
  <si>
    <t>0ebc4cd4-7c02-4268-82ce-2f329f4527e6</t>
  </si>
  <si>
    <t>d21914b3-7307-4657-9442-8a76baf5a0f9</t>
  </si>
  <si>
    <t>028146cb-c2fc-42ca-a5f8-f8da4c776ea0</t>
  </si>
  <si>
    <t>61d70555-2ac4-4a05-8740-694c30ecb5dc</t>
  </si>
  <si>
    <t>3fc4919e-f1df-47fa-a214-18c8ad780d0b</t>
  </si>
  <si>
    <t>91159a54-0141-4d96-864f-bb5153409085</t>
  </si>
  <si>
    <t>18be1c5d-7547-45e6-8443-a48947262862</t>
  </si>
  <si>
    <t>76fc6745-04de-42ae-a021-da3f6609414f</t>
  </si>
  <si>
    <t>7d3a8758-9a78-40fd-86f1-e22a32b0d260</t>
  </si>
  <si>
    <t>1ba77121-fd78-437f-a159-4c859ec0d297</t>
  </si>
  <si>
    <t>a717914b-a054-43f2-b618-92f85e1d19f4</t>
  </si>
  <si>
    <t>7de5171f-f12b-422b-b571-09b2d2fdff4e</t>
  </si>
  <si>
    <t>e254e8fc-1f5b-4277-8fb4-29de1158e829</t>
  </si>
  <si>
    <t>509763a7-3119-4e03-94e2-d65441b26e26</t>
  </si>
  <si>
    <t>d5514c96-2d56-419f-a1ca-cf2e4e1b7452</t>
  </si>
  <si>
    <t>30fb5303-c96a-4b69-9082-4339da19a3d9</t>
  </si>
  <si>
    <t>bd43cfe5-f339-400d-b41f-1791b7a760cb</t>
  </si>
  <si>
    <t>d6226010-157f-41e3-ac2c-5d4d9bace05e</t>
  </si>
  <si>
    <t>d1f84f83-ba18-4b2c-b397-b41b7e2f7303</t>
  </si>
  <si>
    <t>e7dc4565-133c-4500-bc0d-040a876eb9f2</t>
  </si>
  <si>
    <t>215c29b7-6be2-4765-9aab-7b139672a209</t>
  </si>
  <si>
    <t>6f4a4333-0b2a-4b52-956b-7a679bc3ba53</t>
  </si>
  <si>
    <t>428fb7cb-92ba-4834-b638-fa563fb322cd</t>
  </si>
  <si>
    <t>3db4a3f2-486c-440e-98e9-829e98aa0d5e</t>
  </si>
  <si>
    <t>a877f467-1ab4-4c1d-8c9f-ee2ae4f3d3da</t>
  </si>
  <si>
    <t>32a27bf2-a06f-4bab-815a-a8c4e6ff64cd</t>
  </si>
  <si>
    <t>33372956-85f5-47f8-baef-0c428e5cd0be</t>
  </si>
  <si>
    <t>19b0634c-7685-464d-b5e7-33ea37176f1c</t>
  </si>
  <si>
    <t>5f3f7ab7-118f-4e85-b57c-7942eaac9ea4</t>
  </si>
  <si>
    <t>92ce25e2-79e7-4ed7-8e5b-91b6b1424eee</t>
  </si>
  <si>
    <t>0d12b84b-dfb9-4ac9-90cb-6d44943978c0</t>
  </si>
  <si>
    <t>8d097792-80bf-4087-a5fd-2981f91e0303</t>
  </si>
  <si>
    <t>dcdb5e61-d375-40ec-b30c-97aceaf32614</t>
  </si>
  <si>
    <t>d9ed9b58-1462-4b6d-826a-b2f0f816e1cc</t>
  </si>
  <si>
    <t>70bd78d8-0bce-4bca-916d-7c24d8ba4ced</t>
  </si>
  <si>
    <t>551447fa-9721-438e-a0ef-a4057e72183a</t>
  </si>
  <si>
    <t>154ec1a1-b0d3-4f56-8cc8-de9c9bf09337</t>
  </si>
  <si>
    <t>e4d8538d-be4f-4dcd-a774-0dcdba3aebc1</t>
  </si>
  <si>
    <t>169607d4-6ae2-4253-a2e3-6b750821f3d4</t>
  </si>
  <si>
    <t>b0463d04-1044-419e-affa-4148d4b83e52</t>
  </si>
  <si>
    <t>9a634fd1-e7e1-4698-8f11-9779d5471038</t>
  </si>
  <si>
    <t>80e4236d-1b68-4e98-95d5-e402f77fec15</t>
  </si>
  <si>
    <t>ac03bd5c-c5cd-477a-943a-df4568b80ba9</t>
  </si>
  <si>
    <t>39ae52e2-6f92-4c22-9883-b93db9cf6de8</t>
  </si>
  <si>
    <t>38c9b175-d08e-4e49-9337-79376cc8322a</t>
  </si>
  <si>
    <t>1e1a2a11-51c1-40d5-88bd-65b69b2ee5f0</t>
  </si>
  <si>
    <t>2ecb3abc-de3a-4ffd-b3a8-d050fae71911</t>
  </si>
  <si>
    <t>a7247011-9efa-4054-98fa-e298b1fbb185</t>
  </si>
  <si>
    <t>938a4cb5-ab7c-4f4f-9591-f1bcd8a9bbd1</t>
  </si>
  <si>
    <t>300000c9-0623-43b9-b6e6-6b6c873c186b</t>
  </si>
  <si>
    <t>d452a3ae-2c55-4c4e-a00d-f733ebfcf068</t>
  </si>
  <si>
    <t>18bd367a-590e-4e6b-b3c5-8d8ff39f471d</t>
  </si>
  <si>
    <t>81ede982-a723-40aa-9646-4578ad7a2aac</t>
  </si>
  <si>
    <t>51280415-7920-46c6-b9c2-93a14528cb06</t>
  </si>
  <si>
    <t>d57a5a3a-57f0-4e57-8017-01ffaaeb0eb5</t>
  </si>
  <si>
    <t>6bc2583b-3b07-4d3b-b427-4d1b3dc9860d</t>
  </si>
  <si>
    <t>6dfc0ac8-eab8-4cf3-80e6-33d89e2f0038</t>
  </si>
  <si>
    <t>4e316023-d417-4c2c-8c96-204065d59e53</t>
  </si>
  <si>
    <t>82f41780-72bb-4881-a5cb-390613390c3b</t>
  </si>
  <si>
    <t>ea87a72b-9c3a-48a2-a271-d9d26299e073</t>
  </si>
  <si>
    <t>be476e0e-0d59-464c-bb8f-f52a425ea368</t>
  </si>
  <si>
    <t>228943c6-7c88-44b0-8f5d-ce306fd7fe07</t>
  </si>
  <si>
    <t>4ccc0ace-2a03-4cf5-b888-0e5472b02a75</t>
  </si>
  <si>
    <t>c86fa5cf-f922-448d-b2da-63d38f0fb8c8</t>
  </si>
  <si>
    <t>008a0fa1-2188-49d8-a8a0-6c9521e7d0c5</t>
  </si>
  <si>
    <t>a17b7e50-307a-4f29-b127-4045067ea6cb</t>
  </si>
  <si>
    <t>ac7546da-0b88-416a-b6a0-9b622c423f00</t>
  </si>
  <si>
    <t>512888b6-8978-44c2-8669-066b9792c9b4</t>
  </si>
  <si>
    <t>e9025161-7705-4712-90c5-3aff12c6ef15</t>
  </si>
  <si>
    <t>1db2500e-023b-4306-948d-fbf949b4310b</t>
  </si>
  <si>
    <t>32bd2ca1-3fc2-4307-96a2-3c703207117f</t>
  </si>
  <si>
    <t>14c8418a-1567-41cd-9215-09b64e6c9717</t>
  </si>
  <si>
    <t>1b45aece-d707-4f92-9573-fe9a7c694efa</t>
  </si>
  <si>
    <t>55b9636c-2885-4c02-b4cb-ccd65639854d</t>
  </si>
  <si>
    <t>88968d06-fb2b-4010-a06d-1c63acc00e90</t>
  </si>
  <si>
    <t>68741d19-aa15-4722-8343-c808836b8335</t>
  </si>
  <si>
    <t>47f24dd8-296d-4917-84fb-f33858baa9a7</t>
  </si>
  <si>
    <t>e677cb98-585c-4b80-b0fe-66e491e2f0d0</t>
  </si>
  <si>
    <t>3e9b7774-54ee-43ed-bd91-50d35a112bbf</t>
  </si>
  <si>
    <t>a1d6bfa6-3da5-4906-b550-054380318174</t>
  </si>
  <si>
    <t>e9b7b915-a201-45b7-a299-d7d5d0e275bd</t>
  </si>
  <si>
    <t>673c7dcb-3dba-4130-8f1a-fe2aeb41adcf</t>
  </si>
  <si>
    <t>b2cfbc17-5913-4e40-9fbe-b9f0ba405d5d</t>
  </si>
  <si>
    <t>223aa78e-cca5-464d-b95b-e33e2f4b03a1</t>
  </si>
  <si>
    <t>1b8f0136-3103-4737-a1ca-eac52c29b28b</t>
  </si>
  <si>
    <t>83ee4112-bb12-4d32-b536-b2d63de5c851</t>
  </si>
  <si>
    <t>c9a2e4f0-a31f-4815-b118-268bf2a34c85</t>
  </si>
  <si>
    <t>3ae7f8c0-4c50-4c92-ad71-a708f5d60f3e</t>
  </si>
  <si>
    <t>e51e2735-9dac-4eb6-91f3-23ab42d7509a</t>
  </si>
  <si>
    <t>c9611d6c-975a-40e8-8022-7cf3edc07523</t>
  </si>
  <si>
    <t>3852bb85-666f-4d0b-af8b-f1a968707dcc</t>
  </si>
  <si>
    <t>6ba34b8f-f784-4f4a-9e05-d1b9464dada7</t>
  </si>
  <si>
    <t>f70dac54-4581-4f79-945e-a26053c50148</t>
  </si>
  <si>
    <t>f42fe097-8c29-4076-92c3-c067ffa7226a</t>
  </si>
  <si>
    <t>d0fb8a90-c825-4587-b874-ec75a93478f4</t>
  </si>
  <si>
    <t>7b45e15b-1564-4bb6-90d7-92d166bcbf94</t>
  </si>
  <si>
    <t>89e3c44a-a219-4b00-8959-a8a4406a7b17</t>
  </si>
  <si>
    <t>740abca9-6c5a-4e17-8b38-980f8b4f6e8d</t>
  </si>
  <si>
    <t>fd8b20bd-29a0-4f20-b53e-540380949f54</t>
  </si>
  <si>
    <t>b335ae3a-682b-4868-813c-ffc3d71d7823</t>
  </si>
  <si>
    <t>ee3c68c5-c691-4bf7-a96b-74a7b55fc60f</t>
  </si>
  <si>
    <t>150cbbf7-01b8-4862-9997-57bb21c5ade9</t>
  </si>
  <si>
    <t>9d79b14b-9eb3-4fb8-b64b-6975050454e7</t>
  </si>
  <si>
    <t>d4becf2f-4c9e-4e1b-91e0-e009032d8e54</t>
  </si>
  <si>
    <t>5cb2dc9a-83e4-4022-91e5-92843fa2ebcb</t>
  </si>
  <si>
    <t>896b02d1-8f51-4dbb-a295-92abef361fa5</t>
  </si>
  <si>
    <t>b6fb3b3c-c7ac-489a-b4e5-de9237bb903f</t>
  </si>
  <si>
    <t>f703f253-e88f-47de-9cae-cae214b690d9</t>
  </si>
  <si>
    <t>43c20877-53a6-45be-b830-03aa60426ceb</t>
  </si>
  <si>
    <t>34063dee-3122-4881-ab43-904a043e0c6e</t>
  </si>
  <si>
    <t>688ead5b-116d-437e-ae7a-32e682b9b1ce</t>
  </si>
  <si>
    <t>031c7d69-2b57-4f55-9a58-f1f04ab7eb73</t>
  </si>
  <si>
    <t>3b6fad1f-8893-4d73-81af-55388f57ae12</t>
  </si>
  <si>
    <t>ae724378-9a7f-4111-9cc7-f2e7599f655a</t>
  </si>
  <si>
    <t>e8e9d2af-1fe7-4a28-b073-b19d0edf22cc</t>
  </si>
  <si>
    <t>cfb138cf-ac28-4e79-9045-d7d8b684882a</t>
  </si>
  <si>
    <t>b5ac1e41-d350-4edb-9546-70ebb46abcbd</t>
  </si>
  <si>
    <t>58041add-8c82-41f7-8f27-4e39668a2839</t>
  </si>
  <si>
    <t>770cdcec-528b-4fa2-bac2-fbe9a0aa5202</t>
  </si>
  <si>
    <t>024b3e3a-9486-44b8-b543-ab0198444b06</t>
  </si>
  <si>
    <t>6bfe9b90-d87b-475c-bd89-d06ab63e2bf6</t>
  </si>
  <si>
    <t>33726639-5002-4ab3-b19f-caa6b1bb0c32</t>
  </si>
  <si>
    <t>dadfc98f-414c-45a4-abde-0bb2c96dc119</t>
  </si>
  <si>
    <t>9d3aa885-6072-4970-844b-55aa8b9b26cd</t>
  </si>
  <si>
    <t>f568131f-61ad-4930-ae9c-b1b2ba74f938</t>
  </si>
  <si>
    <t>415eb4bb-d7fc-496f-a4b9-b77fdf1a3d41</t>
  </si>
  <si>
    <t>422bfeed-8f9a-4f48-b508-7c36c19a7d47</t>
  </si>
  <si>
    <t>4cb6ad8b-3407-473f-a722-c48c712a1fd6</t>
  </si>
  <si>
    <t>661a5d6e-c846-4125-85ca-151bc3dab7d0</t>
  </si>
  <si>
    <t>950cf8c3-8503-426d-8e48-da2994c9ed1a</t>
  </si>
  <si>
    <t>ae207437-f457-41cd-ae45-568a83dc40da</t>
  </si>
  <si>
    <t>ec86d01e-381f-41d7-a759-173236f0f76f</t>
  </si>
  <si>
    <t>de2fa3a0-27e6-49d8-8f3a-3aa30844bdaf</t>
  </si>
  <si>
    <t>0a7d84f9-d885-4e70-9111-f20ef6d85154</t>
  </si>
  <si>
    <t>8f58872a-14ba-44bc-81aa-1178044cc9a8</t>
  </si>
  <si>
    <t>f079acf0-734d-483a-bc26-0bcd8289eb89</t>
  </si>
  <si>
    <t>dda33622-ceb4-4ee4-9367-d8ca86a75be2</t>
  </si>
  <si>
    <t>a990b6ef-40da-4c03-8b0c-a3583f5a50ab</t>
  </si>
  <si>
    <t>b862a32a-4db7-47da-858a-27ade3b1ed57</t>
  </si>
  <si>
    <t>339d31cc-5c45-4083-b424-2cb52104c15f</t>
  </si>
  <si>
    <t>cc2ec593-a0ce-4c5b-b326-a81bdfe0b902</t>
  </si>
  <si>
    <t>0f16577d-7320-4194-85f2-099ecefdc8cc</t>
  </si>
  <si>
    <t>5dc1966c-772b-4bac-a770-ba3e382e773d</t>
  </si>
  <si>
    <t>3768b66a-603e-4dda-ac0c-ea1919762bf3</t>
  </si>
  <si>
    <t>347de6f4-9dce-4761-81a1-61860b4b8f61</t>
  </si>
  <si>
    <t>f1cbcff0-9a65-4de2-add6-1cc611fa966a</t>
  </si>
  <si>
    <t>888a681b-6a82-419e-8fac-3aa6d9565dc1</t>
  </si>
  <si>
    <t>1d38d5a0-0929-4ba8-a381-3de21bca5166</t>
  </si>
  <si>
    <t>b279b1c2-baeb-45c1-8794-4c7ea943802d</t>
  </si>
  <si>
    <t>a8e99cd8-1754-475d-b16f-b0c5ca772e0d</t>
  </si>
  <si>
    <t>1b6e2a57-9d43-4dfc-8f2d-e06000bcf12c</t>
  </si>
  <si>
    <t>21f8c468-2b75-46f2-9223-a337a0bb2b66</t>
  </si>
  <si>
    <t>11513e84-ada4-48b4-95e9-62a6d834cf2e</t>
  </si>
  <si>
    <t>1aa4e03e-1930-43ee-bd46-6847b1e49d5b</t>
  </si>
  <si>
    <t>2f487434-cc9d-4423-81eb-45dc87c13a19</t>
  </si>
  <si>
    <t>72e3fb3c-0e7b-4cc2-b45e-aa376ffc4724</t>
  </si>
  <si>
    <t>a23c3db6-4872-4332-9346-984698be8f57</t>
  </si>
  <si>
    <t>0a4a35db-9957-45c5-984c-e4e0b2434b15</t>
  </si>
  <si>
    <t>c19f3988-5f7a-45ba-98da-edc37f971e7a</t>
  </si>
  <si>
    <t>302c611d-8659-4114-8836-a1f53599f3d7</t>
  </si>
  <si>
    <t>5e57cac5-e5c7-46f9-83d6-b067230f2100</t>
  </si>
  <si>
    <t>e36dbb4b-4fad-4335-ba13-86aa06713f3f</t>
  </si>
  <si>
    <t>5d4b4ddb-109e-4067-af65-8322092edf74</t>
  </si>
  <si>
    <t>c9075f14-4ae0-476a-9027-0b36c2439cc9</t>
  </si>
  <si>
    <t>d3fef903-f248-412b-adb5-0e5099ee4faf</t>
  </si>
  <si>
    <t>073302e1-1b41-4fd6-8aef-3970610bc231</t>
  </si>
  <si>
    <t>a0fb017f-ac3a-4252-817d-f5faef72b7f9</t>
  </si>
  <si>
    <t>b577f436-9ed0-4a2d-9ea4-5d33d04644aa</t>
  </si>
  <si>
    <t>c958ba18-ed98-4cd7-95a9-72e3a3255a7d</t>
  </si>
  <si>
    <t>d4e91d89-f6dd-4c6e-b933-2ba0f7df39ff</t>
  </si>
  <si>
    <t>ec7db2ed-f151-425f-99ab-b6f93c83908e</t>
  </si>
  <si>
    <t>34b92e3d-58a3-4efe-9142-83ca41ac6aa1</t>
  </si>
  <si>
    <t>55b27d59-6eff-4d06-af35-c19ae72b7a5e</t>
  </si>
  <si>
    <t>97b1ae1a-6a20-4b8a-889b-0d406ae7a851</t>
  </si>
  <si>
    <t>2440f57e-b3d0-4cf5-84e7-46c6c5f1348b</t>
  </si>
  <si>
    <t>2612da5e-0210-4f49-851a-924a5d54cf8b</t>
  </si>
  <si>
    <t>ddf847f1-b7d4-499d-9fd5-3f29d662fb8f</t>
  </si>
  <si>
    <t>0878384f-b0f5-4687-ac6b-1ae90fc72a21</t>
  </si>
  <si>
    <t>f7605c16-3e82-4f9b-8a45-ad5878452fe9</t>
  </si>
  <si>
    <t>841908b9-c575-4496-bee7-2339671a115c</t>
  </si>
  <si>
    <t>fc367f24-1ee7-43d8-a3ab-f5aa243a04e6</t>
  </si>
  <si>
    <t>67f75a8f-e82a-4c6b-9535-cd0bc23abf8b</t>
  </si>
  <si>
    <t>df547078-6c9e-4314-a2bc-8a1022545816</t>
  </si>
  <si>
    <t>8e7ee167-b819-461f-93ec-832a0ba18c5e</t>
  </si>
  <si>
    <t>37ee3213-a9a5-46a3-8c24-e9c2d6726053</t>
  </si>
  <si>
    <t>c060106a-11c1-4644-947e-dd8776f54d02</t>
  </si>
  <si>
    <t>6146b3d2-78c6-4705-9df0-92ee9c7d5e91</t>
  </si>
  <si>
    <t>454caa40-b521-4c63-bdb3-942eb679fc1f</t>
  </si>
  <si>
    <t>91f9cfce-13e2-475c-92ac-2dadcf673e25</t>
  </si>
  <si>
    <t>0a5949d9-4461-4dfb-8346-7ec79547c612</t>
  </si>
  <si>
    <t>ec54ff01-adfe-41bb-90d8-2aaa75784e04</t>
  </si>
  <si>
    <t>f1d62b94-bb93-416d-af62-b2d46284aa8b</t>
  </si>
  <si>
    <t>a128fcaf-8ca1-4448-a83c-594991153184</t>
  </si>
  <si>
    <t>3db2fbfd-0716-4906-b0ed-17cfe846f633</t>
  </si>
  <si>
    <t>54897498-8a39-402c-b06d-a5431c0cd5b1</t>
  </si>
  <si>
    <t>3094dd24-a079-4ffe-85a1-0ed6dddc387e</t>
  </si>
  <si>
    <t>d8864769-f1a4-448f-9e74-f9b90d733686</t>
  </si>
  <si>
    <t>e367b917-3bba-4920-8790-32c9d0be0393</t>
  </si>
  <si>
    <t>5e92257e-fda0-478f-8d86-e8519f3009fa</t>
  </si>
  <si>
    <t>2808538a-0689-493f-85d8-b15bf35213aa</t>
  </si>
  <si>
    <t>a05e04bb-96e5-4b28-b760-24b69a3330b9</t>
  </si>
  <si>
    <t>36574cf9-4c43-4f65-a942-85440f3f2746</t>
  </si>
  <si>
    <t>aedc2eda-0da0-4309-b3af-043e3ce3810e</t>
  </si>
  <si>
    <t>13820819-26bc-48c1-836e-b03759a6763b</t>
  </si>
  <si>
    <t>6f76dcbc-d9e7-4ecb-ab3e-28f8ae0c23bf</t>
  </si>
  <si>
    <t>f9756856-f6d6-418b-b4e2-ed176f646754</t>
  </si>
  <si>
    <t>abb3e341-c1f4-4162-8574-12828e2698fd</t>
  </si>
  <si>
    <t>e2de3dd8-ba35-47b0-83d9-741c3135b741</t>
  </si>
  <si>
    <t>6303f6da-1cf6-4a81-b9b0-172a32b99160</t>
  </si>
  <si>
    <t>e58f8e4a-59c4-4b3b-aee4-a032035bcaf8</t>
  </si>
  <si>
    <t>5e0da862-14c5-4ce3-80a7-7cdd8816163d</t>
  </si>
  <si>
    <t>a313cc32-30d1-447a-8dbc-c439168168c4</t>
  </si>
  <si>
    <t>fb7e322b-c29c-489a-911d-e43c2ef75867</t>
  </si>
  <si>
    <t>2ea0473f-ac60-4304-ba7f-d0c50b878fb8</t>
  </si>
  <si>
    <t>7213a049-e4c1-4733-96d0-a8e746e84f6e</t>
  </si>
  <si>
    <t>911d9757-678e-4190-bfac-bc61a5b838de</t>
  </si>
  <si>
    <t>d1b8e9af-3ab1-4ee4-a234-8affca5d7e3f</t>
  </si>
  <si>
    <t>5e0c09cc-9967-4a07-9463-a055311b49e0</t>
  </si>
  <si>
    <t>c80d09d9-8f7f-4898-9be1-04fa94d18c7b</t>
  </si>
  <si>
    <t>b5781399-b99b-4e23-95b7-ca9c8e05cc44</t>
  </si>
  <si>
    <t>6a0228dc-03ba-4720-892e-160722218618</t>
  </si>
  <si>
    <t>cae4a926-86a6-46d0-a38d-475ecd87a555</t>
  </si>
  <si>
    <t>05b5e133-d9e8-4a0a-aaac-234f569fcc3e</t>
  </si>
  <si>
    <t>9e327c5c-02a5-4da9-a817-da3c09b288d1</t>
  </si>
  <si>
    <t>d4dc4333-0c75-40ee-ae93-097ed7df23b8</t>
  </si>
  <si>
    <t>f878fa54-46d4-4067-8155-5221968ed681</t>
  </si>
  <si>
    <t>0e0aa458-0baf-44fa-b02f-5b6ff457d163</t>
  </si>
  <si>
    <t>4f9598aa-740d-4fb7-9fe5-0206bd74564f</t>
  </si>
  <si>
    <t>a7e183ad-93d5-4fd6-bd7e-9918b66368fd</t>
  </si>
  <si>
    <t>26a0e171-bc78-4763-a4c2-b2b8912fa069</t>
  </si>
  <si>
    <t>cb240760-0c5f-40d4-9f86-8b8c04dac21b</t>
  </si>
  <si>
    <t>d73ac4b6-c042-48af-80bf-d50cb1235909</t>
  </si>
  <si>
    <t>58229e30-1292-45d0-84ad-2972b0e0a163</t>
  </si>
  <si>
    <t>18a94bd6-e1d0-48a9-975c-dba07bc14616</t>
  </si>
  <si>
    <t>ec1e443e-0de7-4c49-a673-05e2edca0d21</t>
  </si>
  <si>
    <t>28582e77-c47d-4860-8ede-2396c1b6c125</t>
  </si>
  <si>
    <t>808e6fcd-8c66-4b87-9263-83e0fd6431d1</t>
  </si>
  <si>
    <t>26c50199-8c35-4321-b120-af4e6d6fd863</t>
  </si>
  <si>
    <t>bd654049-b2fe-411f-abfb-5f2418ddcba7</t>
  </si>
  <si>
    <t>cfd76345-5bf2-4b3d-b1e0-cdf4d5ab34c0</t>
  </si>
  <si>
    <t>627becba-8b20-4c7a-b143-e938aad68625</t>
  </si>
  <si>
    <t>6970b6f0-c480-4815-b0d1-066db3bd5333</t>
  </si>
  <si>
    <t>0eb16088-2aea-410f-a4ee-fd939c720e6a</t>
  </si>
  <si>
    <t>7559d3b7-cb63-4183-8ba8-c35f43dedd4f</t>
  </si>
  <si>
    <t>ba9d5257-f1ae-45c3-9951-ab11d4d1e1eb</t>
  </si>
  <si>
    <t>5cb094eb-33cc-460e-b9c7-201720be4c8b</t>
  </si>
  <si>
    <t>111a7371-b7c2-4fab-8007-f7b1bf4ef325</t>
  </si>
  <si>
    <t>d55987af-56f9-46b0-b7df-420d7ce43f3a</t>
  </si>
  <si>
    <t>5bce8136-94ff-4e2f-94bb-b9aa12cd2c3a</t>
  </si>
  <si>
    <t>e49a3984-cfb7-4ec8-925a-4b4d1ab74a48</t>
  </si>
  <si>
    <t>2aaac389-f677-4da8-b5c9-c17c27c53326</t>
  </si>
  <si>
    <t>82c6d35a-c8d4-4f7b-b815-fc26c47d8589</t>
  </si>
  <si>
    <t>507cd96e-4102-41b3-87f3-dc768da6e055</t>
  </si>
  <si>
    <t>1e813b08-f2f8-4404-81de-3f5501152246</t>
  </si>
  <si>
    <t>e29f7a78-1c4f-44f3-9c65-c00cc66e91d9</t>
  </si>
  <si>
    <t>86029422-08e6-4db7-b548-e6c294862c62</t>
  </si>
  <si>
    <t>af83a4cb-d4a9-49a5-8b86-6d8956a51bc3</t>
  </si>
  <si>
    <t>19e6dcd9-cea4-4c03-b5f6-aa4439e25175</t>
  </si>
  <si>
    <t>78646434-eeb8-4cba-aa0a-553ad823cf18</t>
  </si>
  <si>
    <t>4c0699a6-9784-4bd1-ad7f-b991390729f6</t>
  </si>
  <si>
    <t>b9689e7c-da0a-4bef-b22c-93b88bccdee9</t>
  </si>
  <si>
    <t>04f737b5-6257-4c95-bd91-3e3fd4b0e917</t>
  </si>
  <si>
    <t>d700f334-edb6-4dc4-a682-0a1cf27d1bdf</t>
  </si>
  <si>
    <t>73848a2d-5931-4bda-b33f-dfd5b0906c56</t>
  </si>
  <si>
    <t>75ad1cc0-fa06-498b-b677-afdc2d2ec7e6</t>
  </si>
  <si>
    <t>8b4e9d8c-d65f-4b75-8fb6-f2b8062b1c57</t>
  </si>
  <si>
    <t>89f9904c-b041-43dc-9ac8-38535c031ca0</t>
  </si>
  <si>
    <t>9cca28e8-29cb-4f60-9189-93b238eb54ac</t>
  </si>
  <si>
    <t>82ce58ab-78e6-43ad-862e-31f5fd32cb63</t>
  </si>
  <si>
    <t>7a559529-cf28-412f-a854-20448bb50fc3</t>
  </si>
  <si>
    <t>d6777892-8508-437c-b923-feef41e98436</t>
  </si>
  <si>
    <t>82929b8f-56f0-4e87-b4cd-59bcfc01fe06</t>
  </si>
  <si>
    <t>9f0f7830-e286-4890-b14c-6ed67208db0f</t>
  </si>
  <si>
    <t>b049fdb2-7388-4c0a-8e3c-17ffa05109bf</t>
  </si>
  <si>
    <t>187130c8-436c-4f55-89d5-cac4e9f60897</t>
  </si>
  <si>
    <t>04fe1376-57c9-4d23-a76e-9f203f9fcdb2</t>
  </si>
  <si>
    <t>2636a046-3240-406a-93b0-7710e60223bc</t>
  </si>
  <si>
    <t>9a11837b-e352-4535-88e1-6e3954a908b6</t>
  </si>
  <si>
    <t>2928daeb-e2e7-4a58-8957-2792c7eab3e5</t>
  </si>
  <si>
    <t>8a36f7f7-00a3-4334-8c40-d59ff45034a4</t>
  </si>
  <si>
    <t>9f5f15f5-4d48-4814-a9a4-39115a5c1ca1</t>
  </si>
  <si>
    <t>a527de31-b84f-48cd-bb40-65289cde0fe7</t>
  </si>
  <si>
    <t>f38585fd-530c-40cf-ba7b-66da7caa590b</t>
  </si>
  <si>
    <t>81b631a6-05af-4001-a685-38661e6dd585</t>
  </si>
  <si>
    <t>7700353e-3da2-4eb6-9532-cee99727fe14</t>
  </si>
  <si>
    <t>c1f40326-4175-479c-8ac4-7cab251b364f</t>
  </si>
  <si>
    <t>896a2697-89e6-4567-9a35-4c6970707345</t>
  </si>
  <si>
    <t>e41d41c1-6eca-4a9a-a37a-7050b73fec74</t>
  </si>
  <si>
    <t>9d43933e-59ea-43dd-8feb-69eecabe9da4</t>
  </si>
  <si>
    <t>946236e2-72f3-4bae-a93a-faef0e659565</t>
  </si>
  <si>
    <t>4500c249-2d9f-42b1-bb6e-a4424f01c9b1</t>
  </si>
  <si>
    <t>d3aa2f1e-fe93-4669-9843-875c12908e7f</t>
  </si>
  <si>
    <t>bce2d49e-2ec9-4adc-83be-fa7cbc00ed40</t>
  </si>
  <si>
    <t>b410aa8c-f676-40de-a36a-274cb2e80dc3</t>
  </si>
  <si>
    <t>8686a75e-5b0a-4edd-9c0c-1da080af32d6</t>
  </si>
  <si>
    <t>71be7265-7a1a-4843-950b-25aa722066f6</t>
  </si>
  <si>
    <t>45fd75be-f6a3-45d4-ab15-95b165be05d1</t>
  </si>
  <si>
    <t>1ac28fa1-20c3-439e-8000-9d61410d9a55</t>
  </si>
  <si>
    <t>e705d1f3-5fb3-4b32-96a7-8eda6a5ff868</t>
  </si>
  <si>
    <t>a8e7035d-b6d7-471c-b62d-4251db8efa29</t>
  </si>
  <si>
    <t>c7761a32-ec1b-47b5-af9f-b633fecd0465</t>
  </si>
  <si>
    <t>e0585608-e47b-407b-868f-2bb82704949b</t>
  </si>
  <si>
    <t>1d06df0e-058d-4b5e-9ac8-9fc76d7469fa</t>
  </si>
  <si>
    <t>811eb5f3-6b93-46fb-8fa4-fb90e1e11440</t>
  </si>
  <si>
    <t>51b9ce95-1e9d-4e8d-96dd-beae0bbf4077</t>
  </si>
  <si>
    <t>10bf26cb-4447-4680-99da-9f4524072571</t>
  </si>
  <si>
    <t>a335c9e3-1d69-47aa-936c-94319cb15740</t>
  </si>
  <si>
    <t>c72e579c-b4a7-4a2a-a8e3-e2d8dacea119</t>
  </si>
  <si>
    <t>bf7d6f53-8c82-40e3-a928-d3a1629f2b11</t>
  </si>
  <si>
    <t>3fd86662-eb1e-49c0-9ed1-a97be8f41720</t>
  </si>
  <si>
    <t>d8359631-f203-4bc1-baab-02349bff5e46</t>
  </si>
  <si>
    <t>765d7832-5cc6-4a4e-bad9-5d3cecd25a6a</t>
  </si>
  <si>
    <t>c2015700-cac5-4992-a55d-a0a71290d791</t>
  </si>
  <si>
    <t>e80ba6cb-48f8-43f1-932a-b39aabbaa14c</t>
  </si>
  <si>
    <t>ed32eb11-5ab6-4bad-b5b8-409a957c3420</t>
  </si>
  <si>
    <t>0d4a22a5-d610-4e26-ab18-d48791e59f4d</t>
  </si>
  <si>
    <t>96670638-d0e3-4085-9394-99b2c56b6ddc</t>
  </si>
  <si>
    <t>e13fdcfe-ccde-4442-a4c7-734d8cad1ece</t>
  </si>
  <si>
    <t>ce577787-d694-4d37-9d1e-52620bb410a1</t>
  </si>
  <si>
    <t>b5d264f0-047a-4421-961e-5bb505b7fb95</t>
  </si>
  <si>
    <t>9ae26762-9ac5-4663-b329-9d9dd093ca1b</t>
  </si>
  <si>
    <t>2c2f4d1c-5ebe-41a7-8552-418d291cccb3</t>
  </si>
  <si>
    <t>a225abed-c263-4dba-9a8d-23ab62815e25</t>
  </si>
  <si>
    <t>bb3895cc-8896-4ebe-bebc-aad11d34e7f3</t>
  </si>
  <si>
    <t>c156f9da-7945-4b32-9cec-c8a89c806f70</t>
  </si>
  <si>
    <t>3c811b5f-d9bb-4aae-ae19-a916696dadf3</t>
  </si>
  <si>
    <t>cb3012a2-bf7c-43d8-bc26-9db6af8025eb</t>
  </si>
  <si>
    <t>a935b847-3e92-41b7-82dd-7c4804e7be76</t>
  </si>
  <si>
    <t>2c7e9c84-e28f-44d1-8b7e-f071bf0347ef</t>
  </si>
  <si>
    <t>040e6d3f-3ebf-4cd7-a0b3-8af415bf67a7</t>
  </si>
  <si>
    <t>6288aba7-b049-44d1-aec5-1baa430b41f1</t>
  </si>
  <si>
    <t>c2370ee4-310c-4bc9-8d38-5b90332d4722</t>
  </si>
  <si>
    <t>ae2f8e42-9d8c-4a95-a01b-093c6366910f</t>
  </si>
  <si>
    <t>9590075b-d3a3-485b-95ab-1c9d119b7fa1</t>
  </si>
  <si>
    <t>0c6ed245-a8ba-43bf-87d1-7d6f16254293</t>
  </si>
  <si>
    <t>1e89e0e4-3f1e-40c1-bc46-e8957881b87a</t>
  </si>
  <si>
    <t>2b0e8e22-3633-4294-952d-eef6e7235ebd</t>
  </si>
  <si>
    <t>2aa2fb05-fb5e-4402-87dc-1aae8f3dee0f</t>
  </si>
  <si>
    <t>d4a21cae-80d0-4a06-bd2e-56f57f103ca2</t>
  </si>
  <si>
    <t>ea1b9a90-4fec-4651-891f-1de9842a09a8</t>
  </si>
  <si>
    <t>91384db6-3474-42a0-b334-dbe49f56ead5</t>
  </si>
  <si>
    <t>403c4d98-ad25-4db3-b71b-e8a834800fdc</t>
  </si>
  <si>
    <t>62676027-465d-48fa-9345-7dc0d206aac1</t>
  </si>
  <si>
    <t>4b4125a8-441d-46d2-ab68-c92f80ca6d56</t>
  </si>
  <si>
    <t>00717df6-7b2f-4da0-98a4-64da64f532a3</t>
  </si>
  <si>
    <t>a2104a1f-e995-448e-b83a-2b9906b7e4c9</t>
  </si>
  <si>
    <t>5baac4fa-8c59-4705-9fef-4d7f8ba18fd8</t>
  </si>
  <si>
    <t>fc6b110f-c3af-4695-bb2b-1cee34b448db</t>
  </si>
  <si>
    <t>e596ad8d-c812-423e-a84e-bfc82993f3eb</t>
  </si>
  <si>
    <t>ca00395f-48c1-4a59-8997-d9b022a909c2</t>
  </si>
  <si>
    <t>d2cdca24-7f64-4c21-a1bf-963c6a7ea9b3</t>
  </si>
  <si>
    <t>a93466d8-a5ac-44c3-adc2-d03c3f28a8cc</t>
  </si>
  <si>
    <t>6d8b3aaa-d2a0-4777-a461-e37e94935a50</t>
  </si>
  <si>
    <t>b0695dbc-b801-4d77-aa68-e8a667b25d5f</t>
  </si>
  <si>
    <t>ed03b267-0444-4d0a-9774-33c4aba3306a</t>
  </si>
  <si>
    <t>38b150a0-0bbe-4789-9292-a51cd24fe56d</t>
  </si>
  <si>
    <t>ff88a3db-1d6c-4165-993a-f54257f24e5f</t>
  </si>
  <si>
    <t>111b570b-5804-45af-829b-37586fd1cc84</t>
  </si>
  <si>
    <t>3841031e-8871-40a5-a897-c5e7592041cc</t>
  </si>
  <si>
    <t>f5f91322-77f2-4be2-a24e-bf2d86f6ae76</t>
  </si>
  <si>
    <t>9fe1355b-31a8-4a12-bfc3-e179391b4372</t>
  </si>
  <si>
    <t>a3a3a291-3e01-45ae-8d2b-bc8c578fffd7</t>
  </si>
  <si>
    <t>5e6fe750-a3ed-4d7e-9235-383419bab0ba</t>
  </si>
  <si>
    <t>560fe9ed-8e20-4061-b65f-9030e2528ec8</t>
  </si>
  <si>
    <t>465b4a4b-99ed-4476-afce-74421aaa5427</t>
  </si>
  <si>
    <t>97c73e2e-26b8-4ab9-8ef7-8fa321fb3fac</t>
  </si>
  <si>
    <t>9258c965-5a0e-4100-87ec-e76848870b34</t>
  </si>
  <si>
    <t>c8882835-1d21-4ecc-a913-71fdb348b29f</t>
  </si>
  <si>
    <t>d598cb8e-9dee-4643-86d8-c39c62401d36</t>
  </si>
  <si>
    <t>62d73e74-2ba4-4615-a788-d71ed5399dcb</t>
  </si>
  <si>
    <t>be3298d7-0b7b-48bd-a395-7fc37b86b213</t>
  </si>
  <si>
    <t>d8135d89-a622-46de-a6ac-07cb5583e3e4</t>
  </si>
  <si>
    <t>d40c0409-62e4-494e-8baf-bffb21362da9</t>
  </si>
  <si>
    <t>67b02c94-7aa0-4c8c-8512-a24745a3755f</t>
  </si>
  <si>
    <t>6d8aadda-0f16-43d7-bc43-bbeabf7566b5</t>
  </si>
  <si>
    <t>20ee4b0b-fed0-4f7c-ac6d-92ba650b615e</t>
  </si>
  <si>
    <t>6c712a2e-93b0-4be1-ab62-63ef09a5578c</t>
  </si>
  <si>
    <t>67b7073e-531e-484a-bc3b-9b291b0141e8</t>
  </si>
  <si>
    <t>69604a14-b323-410c-8d5f-48bd3a6c0933</t>
  </si>
  <si>
    <t>6788f01d-4df5-43a2-bb00-af41bade40d2</t>
  </si>
  <si>
    <t>0718a2df-ebc9-46d6-98d4-59b4580b1cd5</t>
  </si>
  <si>
    <t>87cdf63a-b3e4-4011-90a6-bb0c59319a6a</t>
  </si>
  <si>
    <t>2f820f85-0e81-46e3-aead-f28c18b8504b</t>
  </si>
  <si>
    <t>42fdf5f5-da1f-469f-9271-139f687d1445</t>
  </si>
  <si>
    <t>589bde8a-719c-4510-aa74-508912798337</t>
  </si>
  <si>
    <t>9dc577e5-1a1a-4db9-ab6d-9a58f3e34d2b</t>
  </si>
  <si>
    <t>fd6e5d0e-813a-40e6-b132-a7ef49ed9fb8</t>
  </si>
  <si>
    <t>5fb173c6-1f37-47f2-8e5c-e8c74aa37d32</t>
  </si>
  <si>
    <t>1d9f2c99-dfc7-428e-922b-0f9812520c7b</t>
  </si>
  <si>
    <t>4df63f08-76cd-4743-a1fd-ae765591df7b</t>
  </si>
  <si>
    <t>b2fed8fd-4e34-4951-acde-47a9bdc60ef1</t>
  </si>
  <si>
    <t>c1094d58-a4fe-4984-93ca-1b406af25510</t>
  </si>
  <si>
    <t>a7f2440c-12db-4976-9270-fa4a2f2b0ae1</t>
  </si>
  <si>
    <t>b3b52249-0f72-4e11-b474-61f71450c13d</t>
  </si>
  <si>
    <t>6b4dc723-eb8c-4f5b-8986-e90fd8bb8e54</t>
  </si>
  <si>
    <t>59fec3b8-dc5d-4063-8b45-9168e0b3c1a4</t>
  </si>
  <si>
    <t>878b157c-3f01-46d3-a891-4aac89ae12e6</t>
  </si>
  <si>
    <t>b883d5d8-1e13-4a0b-944b-e7444e38a830</t>
  </si>
  <si>
    <t>56917b7d-5b6c-4d4b-af15-2565b93e9d71</t>
  </si>
  <si>
    <t>e377f498-e2a8-4ef8-a1bc-4271f05f57a2</t>
  </si>
  <si>
    <t>18a55521-cfe0-49da-8547-28c5809a702b</t>
  </si>
  <si>
    <t>160a325e-487a-41b3-8fc9-2645419be65d</t>
  </si>
  <si>
    <t>28a1b6f4-eb60-4bb0-bc58-45f78ebe782f</t>
  </si>
  <si>
    <t>7bc6e559-e544-4dc0-823a-eda0376e7876</t>
  </si>
  <si>
    <t>3d7be04f-3766-457c-9977-1dfbc953108e</t>
  </si>
  <si>
    <t>f4c2be57-518a-4c22-ad96-ea002e8d29c0</t>
  </si>
  <si>
    <t>0a862c37-ca6f-4343-ab5e-21b1b53971b6</t>
  </si>
  <si>
    <t>4072ddc5-41f4-40d4-98ae-d883956f7bf8</t>
  </si>
  <si>
    <t>3d9f492a-463f-4a55-abd9-d7539891a03a</t>
  </si>
  <si>
    <t>79aad466-9efb-4431-9056-6dd81410895c</t>
  </si>
  <si>
    <t>c21dbc6b-208b-4166-ab76-2588f9e23354</t>
  </si>
  <si>
    <t>41b740bb-62a8-4f40-b06a-71f98211b9d5</t>
  </si>
  <si>
    <t>171699ef-32fd-453a-baa6-8857dc2be692</t>
  </si>
  <si>
    <t>729f9b45-c5ca-49a5-a01d-6ea35b46dcf0</t>
  </si>
  <si>
    <t>e044cfc2-ec1f-453e-9565-2578c3892aa2</t>
  </si>
  <si>
    <t>ffc7eb90-8bb8-464a-a525-e65c8fd4c81c</t>
  </si>
  <si>
    <t>ef1302ee-ee95-4dc2-b983-0d68879f3f5a</t>
  </si>
  <si>
    <t>4c8f502d-5b43-4d7a-9460-8a3d36195034</t>
  </si>
  <si>
    <t>dede748c-c891-451b-888d-e82ce8e9d4de</t>
  </si>
  <si>
    <t>6825b418-d222-4d0c-967a-f1790ba0ca78</t>
  </si>
  <si>
    <t>be45e432-8232-432c-80e4-4cbb92de3e45</t>
  </si>
  <si>
    <t>14bce600-07d8-4f9c-85be-f2e090e78c0d</t>
  </si>
  <si>
    <t>723a5b07-c126-4037-99aa-28e51d584fc8</t>
  </si>
  <si>
    <t>1bb69918-2fc4-4afb-99dc-2b77608568b4</t>
  </si>
  <si>
    <t>740b0385-22f6-4c76-935f-411d60015a35</t>
  </si>
  <si>
    <t>167f679a-f0fd-4e76-9860-2d91fc7ed31d</t>
  </si>
  <si>
    <t>8cdf1900-f228-425f-b190-0cc0d540843b</t>
  </si>
  <si>
    <t>58be6df1-0b27-45c3-81dd-b9b8400c4bf2</t>
  </si>
  <si>
    <t>a777b252-6b67-450a-9dc3-2cbd024b23c7</t>
  </si>
  <si>
    <t>c3369afd-a21e-4351-98a4-b48f8e385dd9</t>
  </si>
  <si>
    <t>b5d6df9b-5273-403b-9232-2f4730f94e90</t>
  </si>
  <si>
    <t>7807397c-268f-457f-aee9-a9253e144ad5</t>
  </si>
  <si>
    <t>0cadec13-c092-4615-82ad-0086fef6c56d</t>
  </si>
  <si>
    <t>1d6c8619-eab2-4f0a-bc5c-d833dd9666ca</t>
  </si>
  <si>
    <t>7afc2078-14f8-40a6-8176-65b440faab30</t>
  </si>
  <si>
    <t>8da096e0-b963-4cdc-adee-4881be8b4168</t>
  </si>
  <si>
    <t>1788a2fa-75d9-438d-b267-4061c5415403</t>
  </si>
  <si>
    <t>ca42ad19-d467-4ad5-bc54-eddd3f0bb5e0</t>
  </si>
  <si>
    <t>a93acfe2-7825-4e5c-add5-f1d2677fa1a3</t>
  </si>
  <si>
    <t>06c34089-6688-4ed0-86e3-1dcd32b76250</t>
  </si>
  <si>
    <t>98133430-8ebe-474c-8d86-9ec89128d51c</t>
  </si>
  <si>
    <t>9b17e2ae-dc70-4547-8481-634fe017da39</t>
  </si>
  <si>
    <t>ab280cf1-b091-45fa-820a-743ed3253abc</t>
  </si>
  <si>
    <t>833bb382-275b-447b-81a1-c113a001dcee</t>
  </si>
  <si>
    <t>f3058e0b-2042-4516-ab7b-9e737602714f</t>
  </si>
  <si>
    <t>dd9ac56e-b7e9-4f9a-80fd-d08edb2df01b</t>
  </si>
  <si>
    <t>868d1f37-820a-46a1-9827-28a4d52a5263</t>
  </si>
  <si>
    <t>0d832c2b-16ce-4f54-bd07-2d7e871ff263</t>
  </si>
  <si>
    <t>3ab681f8-a661-4259-8b5c-286a31ec86c5</t>
  </si>
  <si>
    <t>9fbbc801-0db2-4e8f-a436-ff331b2b531b</t>
  </si>
  <si>
    <t>35238b8c-e6ac-4818-9301-1587c1420c1d</t>
  </si>
  <si>
    <t>8d483af1-744b-497b-a8e3-3c25905de794</t>
  </si>
  <si>
    <t>1dcff476-5381-47f9-8aa0-96e8e8a1de92</t>
  </si>
  <si>
    <t>c2871cdf-5f6f-409b-86d3-4dd421481b33</t>
  </si>
  <si>
    <t>583d2932-6df0-43aa-871b-a2bf6854cd90</t>
  </si>
  <si>
    <t>f71aa20f-f3c6-4e7b-8784-77bbe1eb8b34</t>
  </si>
  <si>
    <t>9a9510b0-f3b9-4c06-a4d8-4d6346faeff2</t>
  </si>
  <si>
    <t>e0047c68-a8e7-4c22-b6be-20a073528fcd</t>
  </si>
  <si>
    <t>9aa9a9da-ebe8-42ab-9690-fc580bfce388</t>
  </si>
  <si>
    <t>e2313ed3-9403-4fa2-b2e0-744386e40a57</t>
  </si>
  <si>
    <t>6b3d4520-d303-4cec-a21b-32df1df29144</t>
  </si>
  <si>
    <t>5ff55e69-8d36-4eb1-858f-050da53d2a4f</t>
  </si>
  <si>
    <t>8ce022c5-ad46-4363-8a76-f0bf850d9302</t>
  </si>
  <si>
    <t>b5e1374c-6347-46e1-b2ca-21b4cc7b764b</t>
  </si>
  <si>
    <t>bcc9818f-f750-47af-99cf-78f2c357bef2</t>
  </si>
  <si>
    <t>66237a60-b406-4c89-94d7-2d18602fd47c</t>
  </si>
  <si>
    <t>bebd122e-460d-44db-8336-55f64b764744</t>
  </si>
  <si>
    <t>b1b1e810-6014-4757-bc1e-e4f39406f0f2</t>
  </si>
  <si>
    <t>3648c6ef-f16d-4d75-a6ac-ad162808e297</t>
  </si>
  <si>
    <t>ff796278-0a57-4154-afe4-f308722b5f37</t>
  </si>
  <si>
    <t>e4fe9f0e-e46d-4a8c-9b68-e122dd771198</t>
  </si>
  <si>
    <t>cdd1116c-4a7e-4157-a581-b0383cda0b55</t>
  </si>
  <si>
    <t>6ebd341b-b53a-4b72-9153-07cec66fa8d2</t>
  </si>
  <si>
    <t>c5c97cbd-bacf-42b2-9984-b59ab5288cb6</t>
  </si>
  <si>
    <t>ad774934-8f09-45b8-9e39-80fbf583d76c</t>
  </si>
  <si>
    <t>1af411e3-d500-41a0-9c7b-3636eb15665d</t>
  </si>
  <si>
    <t>7a2cc462-e0da-40b2-bcbc-f9ed57f937be</t>
  </si>
  <si>
    <t>d556a8d2-9c32-4560-af8e-3b5a401a877e</t>
  </si>
  <si>
    <t>599a5dd7-1a94-43f1-ae95-6e7be946f9a0</t>
  </si>
  <si>
    <t>6ad81f91-6b3d-4fb8-b778-861eaf518e04</t>
  </si>
  <si>
    <t>ac16e796-6528-4c37-85af-3bf782a8ea4a</t>
  </si>
  <si>
    <t>d4dab1d2-38ea-4d03-9b24-44f01f7f1976</t>
  </si>
  <si>
    <t>8da3dd85-3a13-4612-a28b-ebce19480bf8</t>
  </si>
  <si>
    <t>e6580dbc-edb2-43b7-acd3-1bd3e4060962</t>
  </si>
  <si>
    <t>2165e806-5839-408c-8e3e-f70d536d94b5</t>
  </si>
  <si>
    <t>9ac8f20f-50ec-4aac-9b9b-a2d08d258e5c</t>
  </si>
  <si>
    <t>baf12246-32fa-4116-b42a-4b572d2309de</t>
  </si>
  <si>
    <t>6ef9055e-c3ac-4532-90a7-29aa26dcd08a</t>
  </si>
  <si>
    <t>31fea7a9-becf-4d8d-8d72-faa2896be1a5</t>
  </si>
  <si>
    <t>5b3fa540-1079-4731-94b5-ebec6e98086b</t>
  </si>
  <si>
    <t>35733eda-1f32-4ba4-bf24-6b73c19604ab</t>
  </si>
  <si>
    <t>54af34fe-03b2-4c00-a214-efd26407cf1c</t>
  </si>
  <si>
    <t>dfb16638-5f9e-4416-900c-4872c5c5b7c4</t>
  </si>
  <si>
    <t>c614fab4-faa9-4f96-aca4-d03112f02c8e</t>
  </si>
  <si>
    <t>caa01ad3-3f8f-4130-b692-17b80c942818</t>
  </si>
  <si>
    <t>e564d6eb-996d-42ba-ac9e-523333dc1453</t>
  </si>
  <si>
    <t>6ebb194d-5c17-47aa-bb81-2cb45e84f5cc</t>
  </si>
  <si>
    <t>068e5bd9-bc48-4778-897b-906c80c58135</t>
  </si>
  <si>
    <t>ec7ed3cb-19dd-4d09-98a6-108c8dedfabc</t>
  </si>
  <si>
    <t>9abd99f8-affd-4eb4-a6eb-5384a6baa925</t>
  </si>
  <si>
    <t>c57cf87c-c83b-4894-88b8-a5c0d9ba1c55</t>
  </si>
  <si>
    <t>ce974f9b-c08c-4b5a-9f07-a579e2bc3ac0</t>
  </si>
  <si>
    <t>b6bda4d5-cfca-4c26-ae4f-3c6b696620d2</t>
  </si>
  <si>
    <t>185634bc-f494-4f6b-9a85-1b1f1dbfb260</t>
  </si>
  <si>
    <t>f81eab4e-8531-4318-95c7-6e4ea487ec53</t>
  </si>
  <si>
    <t>7c23c34b-c4ba-43a2-9478-5a07654149b8</t>
  </si>
  <si>
    <t>28bd9d46-220f-4328-9c63-78947db2d727</t>
  </si>
  <si>
    <t>7492f699-3b04-4126-b325-e4c628f4ea2d</t>
  </si>
  <si>
    <t>2eec558f-f9c4-42ce-b672-9e999a5a8b11</t>
  </si>
  <si>
    <t>6801e9ba-9b5c-4bbb-a7ef-2a8e7295fd4a</t>
  </si>
  <si>
    <t>7842b316-ff3e-4e48-b8d6-1968c694f788</t>
  </si>
  <si>
    <t>58d1a433-b533-4609-ab6a-29803df948ff</t>
  </si>
  <si>
    <t>07f96755-53e8-400e-a576-f3a5b489f110</t>
  </si>
  <si>
    <t>5ef00e45-939b-4e3a-a52b-7457fa150630</t>
  </si>
  <si>
    <t>2a541d5a-5537-4799-9a92-beb0a006f5b1</t>
  </si>
  <si>
    <t>3cacbe68-3e6a-441f-866c-2fe56fa5f6d9</t>
  </si>
  <si>
    <t>7b361170-a695-4b31-a33a-eb4d9c5d39e0</t>
  </si>
  <si>
    <t>294295aa-fa29-49fd-a1b6-0f53c558b70c</t>
  </si>
  <si>
    <t>7f2e2e24-2370-44b3-828c-51f989bf16a4</t>
  </si>
  <si>
    <t>06bff546-b1cd-40fe-abff-0e53b20aba59</t>
  </si>
  <si>
    <t>73449862-d59d-4363-acfb-afbfc1155e3a</t>
  </si>
  <si>
    <t>c58d69ca-c4fa-418b-aefe-98cc58b084ef</t>
  </si>
  <si>
    <t>6a7c740c-9217-422e-9e7e-360d9ea420a1</t>
  </si>
  <si>
    <t>16d25e68-96f2-47d1-ae74-cd90df5dd6cb</t>
  </si>
  <si>
    <t>6e83e8a2-0efa-4a73-9f2f-4f7b486df06c</t>
  </si>
  <si>
    <t>8ead7eaf-eb24-4ffe-99c1-b2b0b6c4de73</t>
  </si>
  <si>
    <t>63c5b4e3-255a-4b51-b066-9883c03e2be6</t>
  </si>
  <si>
    <t>ddc2b62f-1e4b-46f9-8932-a4b75012479a</t>
  </si>
  <si>
    <t>3e75632e-6ecc-444a-9a83-da7db1615c0f</t>
  </si>
  <si>
    <t>330e30e1-94bc-4976-be59-b71cf1a96cea</t>
  </si>
  <si>
    <t>5a8fa826-ac9e-4a16-899a-bfac4b964c2e</t>
  </si>
  <si>
    <t>0dfb4db1-5e8e-4ec6-9e73-9329bc18a265</t>
  </si>
  <si>
    <t>7d39eeaa-a7e4-4b6c-acc8-58ae801f1124</t>
  </si>
  <si>
    <t>71e8b49f-6203-4afa-8970-641a6e45a26c</t>
  </si>
  <si>
    <t>98d40f7b-dfcc-4ff4-8e15-c8f7d364c8a4</t>
  </si>
  <si>
    <t>d88d3a9c-2c2f-4617-a8ad-83afcf1751f6</t>
  </si>
  <si>
    <t>240d0641-337f-4738-9dab-ed12ea8bf13f</t>
  </si>
  <si>
    <t>51a59a41-1d7a-4735-8dad-1ff9278bcb50</t>
  </si>
  <si>
    <t>f2c68545-9efd-4b6c-80e5-8d14dd7420c5</t>
  </si>
  <si>
    <t>54d7af93-60b7-4f23-8308-5165dc640acb</t>
  </si>
  <si>
    <t>6caf21f7-f63c-4d4a-8860-ec6b7acb913a</t>
  </si>
  <si>
    <t>4928ae42-8cca-40ef-9c05-d30aa09da9e4</t>
  </si>
  <si>
    <t>e61e712b-d25b-465b-a362-2827e1b4d0a4</t>
  </si>
  <si>
    <t>1b9c31f6-396b-48d9-8edd-0eafb19d6a26</t>
  </si>
  <si>
    <t>3ca78c00-78df-46c2-8c4f-e9ff0476abc6</t>
  </si>
  <si>
    <t>8c00a097-c0ee-43ff-92ab-d94f1bb55bfe</t>
  </si>
  <si>
    <t>9bb14518-2af3-4b2c-82f6-bac2c38a39bb</t>
  </si>
  <si>
    <t>eca97a6f-5d45-4b4d-a499-c2023d826987</t>
  </si>
  <si>
    <t>d3f93227-c237-4805-90be-da57e922ba56</t>
  </si>
  <si>
    <t>14d568eb-d397-43f4-8388-016e33912b51</t>
  </si>
  <si>
    <t>77d919f9-c176-441d-860d-6d4c5ba5c55e</t>
  </si>
  <si>
    <t>9e22f8ba-17f7-425d-8d02-13bbd6848c4f</t>
  </si>
  <si>
    <t>13b9c794-45e8-4f6c-af9a-3e0a5c2a83a1</t>
  </si>
  <si>
    <t>3eab01c4-66ae-443b-8e0b-7858586dddf6</t>
  </si>
  <si>
    <t>49b90559-574c-42da-8689-1e4d0c84213c</t>
  </si>
  <si>
    <t>8171a5cb-b2a7-4c7a-9727-37a2ab68c58a</t>
  </si>
  <si>
    <t>81fb65a8-5397-4688-b9cc-85f767b42834</t>
  </si>
  <si>
    <t>40829c38-648a-4b54-b356-11103ddaf324</t>
  </si>
  <si>
    <t>ad630257-3872-4529-93f1-feec899dc01e</t>
  </si>
  <si>
    <t>b9556634-23fc-4b21-b2b5-3353e096372a</t>
  </si>
  <si>
    <t>1d1bf939-c821-4a99-b9eb-0e2f01d622ec</t>
  </si>
  <si>
    <t>c45a664f-6add-418f-a0e1-6c147aececc0</t>
  </si>
  <si>
    <t>f9f122c2-7ff2-4c9a-9ef4-4a7d92fd0b84</t>
  </si>
  <si>
    <t>c7f23f23-7d50-4df2-99d1-9802a337d530</t>
  </si>
  <si>
    <t>55724eae-4c3b-42d9-84fb-5d81fd734b3f</t>
  </si>
  <si>
    <t>77f1900c-b50d-451f-af9f-c786ae38ece2</t>
  </si>
  <si>
    <t>1497bf86-f20a-4f77-8d7c-7afda12320bc</t>
  </si>
  <si>
    <t>d9431f46-098a-4eac-bb48-1070f7ce8266</t>
  </si>
  <si>
    <t>0ec1731d-7b69-437e-8fa0-34fe976103e1</t>
  </si>
  <si>
    <t>72b2f5ff-390b-44c6-87fe-92470d7e314a</t>
  </si>
  <si>
    <t>efe74d53-db84-4c73-ae6e-fb5922e20250</t>
  </si>
  <si>
    <t>dd1a9d03-091d-4cd9-a55e-c0694898aeb2</t>
  </si>
  <si>
    <t>cf84d335-fd67-484a-8dbd-9df9f5e0e957</t>
  </si>
  <si>
    <t>b7145871-f844-4d8f-884c-a9e2d526538a</t>
  </si>
  <si>
    <t>fc25d8bc-6830-416e-abf5-86e7f374b317</t>
  </si>
  <si>
    <t>92892a2e-26d3-40ab-bdf3-9be87c8cc7b7</t>
  </si>
  <si>
    <t>26d187f3-031b-4c3b-b1df-101d984ca9f9</t>
  </si>
  <si>
    <t>2de9ebad-6679-40d0-a9cf-6448fcff79e0</t>
  </si>
  <si>
    <t>50500ad6-24ed-43cd-8847-26012afa685c</t>
  </si>
  <si>
    <t>7e86cdc7-c23b-4929-9ed3-66ed648083b5</t>
  </si>
  <si>
    <t>04090f7e-b0c9-4093-b179-531312c34127</t>
  </si>
  <si>
    <t>1df6a86f-64d6-48be-a166-636c5d07882d</t>
  </si>
  <si>
    <t>0fba8917-7648-4f33-b80e-a9892c468707</t>
  </si>
  <si>
    <t>5b74375f-6eee-4348-8a87-3a7e1731a4d6</t>
  </si>
  <si>
    <t>1bd89f0a-a94b-4e0d-b2dd-206c17635916</t>
  </si>
  <si>
    <t>03905623-8f8d-452e-b0cf-9713f18255bc</t>
  </si>
  <si>
    <t>c08caa78-e600-48d3-ae51-a59a8fe7ca03</t>
  </si>
  <si>
    <t>695f5f2c-b464-4948-801b-801d7ff4e8fe</t>
  </si>
  <si>
    <t>7f1702f3-99d7-47d1-a546-3e05af01a941</t>
  </si>
  <si>
    <t>67988a34-1443-4b93-b1ae-a32d2553116d</t>
  </si>
  <si>
    <t>08a5b1f7-d4ae-410a-8452-1ff76ca13224</t>
  </si>
  <si>
    <t>15b3d700-0f5a-438c-af6d-067e73a39824</t>
  </si>
  <si>
    <t>148a83af-1b9b-47f5-945f-16aa8c5469f4</t>
  </si>
  <si>
    <t>9b969706-3dd7-4a74-802b-e44df65816a4</t>
  </si>
  <si>
    <t>e7a9224e-c7e5-4ac5-8eb5-4342158e6af1</t>
  </si>
  <si>
    <t>9fa6aed1-b15a-4323-bb47-54fbeb23cf09</t>
  </si>
  <si>
    <t>8d25f89a-9e0d-43ec-be4a-6db4d8c97c20</t>
  </si>
  <si>
    <t>7bcfc4f1-dd4f-4570-93ad-0991abab898c</t>
  </si>
  <si>
    <t>fc0c0bb3-7b71-4765-bc38-dacbb1782296</t>
  </si>
  <si>
    <t>93b77ba5-38bd-4d08-a857-d8035e511d81</t>
  </si>
  <si>
    <t>6c6a9924-06a3-47c2-8106-ce6df1d28d3d</t>
  </si>
  <si>
    <t>bcfd14f5-a3ac-4de8-a4a6-f045933f47bf</t>
  </si>
  <si>
    <t>f67e3433-0d21-45ba-8b51-4435a46719dc</t>
  </si>
  <si>
    <t>50ff3db7-edaf-46bd-b7e0-787d6b62eec1</t>
  </si>
  <si>
    <t>9425b2f4-e789-4da6-ad1f-f35825795e08</t>
  </si>
  <si>
    <t>2b7a6dbb-925f-49b1-8f5c-cf22ae3d3b28</t>
  </si>
  <si>
    <t>5e6d46b1-5169-4ecc-b1c0-641ab01512fd</t>
  </si>
  <si>
    <t>64ea2cc2-c681-4bfa-8a29-f548b5b5c1c4</t>
  </si>
  <si>
    <t>3f3fc93c-399a-4e34-b173-95330613821a</t>
  </si>
  <si>
    <t>ff6aa31a-08b1-400c-b55b-58f9913e53c7</t>
  </si>
  <si>
    <t>8f16a787-353c-43d0-8c1b-91c2e301cf65</t>
  </si>
  <si>
    <t>6557dc0c-5e2c-4c99-b418-3b5a80f2c6c7</t>
  </si>
  <si>
    <t>41a7f6f7-9424-40d0-a2b2-220817c3a9c7</t>
  </si>
  <si>
    <t>325dd311-1036-4546-b572-cba3ca7ba1df</t>
  </si>
  <si>
    <t>de26fd0d-c795-472e-8538-38712155a066</t>
  </si>
  <si>
    <t>bfac3286-b0cd-4a52-a807-da68f59debe0</t>
  </si>
  <si>
    <t>e0157bfa-54dc-45cc-828a-795eab4d9821</t>
  </si>
  <si>
    <t>92e0b92e-8268-49e8-ba7e-0efb7d4f5782</t>
  </si>
  <si>
    <t>05a1a3e3-3605-4ff5-bd7e-63315ba189e0</t>
  </si>
  <si>
    <t>8b9ec3ab-8669-416f-95dc-8dde967f9f4e</t>
  </si>
  <si>
    <t>76d1ceb1-e969-45d7-b3b9-e09fa3e19cbe</t>
  </si>
  <si>
    <t>f141897f-c684-4d22-b02b-13f29dfa4779</t>
  </si>
  <si>
    <t>95ec8a0c-f6e9-482d-9ab0-40594c2ba30a</t>
  </si>
  <si>
    <t>886be3af-796b-42c9-bc35-1410eb07e14e</t>
  </si>
  <si>
    <t>3f88de26-8a51-45a9-895a-e96e37e2c812</t>
  </si>
  <si>
    <t>37f846d9-6387-4033-b596-54f7621b0268</t>
  </si>
  <si>
    <t>5ba9ce75-3af1-4da0-9726-ff0896943371</t>
  </si>
  <si>
    <t>5a14f579-8dae-4c35-9e5e-463ad395a48e</t>
  </si>
  <si>
    <t>acf1e7be-5be1-4abd-8721-b76df8f01ef5</t>
  </si>
  <si>
    <t>17b33d21-8d34-47b9-813b-f4693c851ef8</t>
  </si>
  <si>
    <t>d22cdbba-3385-4d51-a91b-2e43c2927af7</t>
  </si>
  <si>
    <t>1e4f5330-d1ed-4d94-833a-aff050bc1bc3</t>
  </si>
  <si>
    <t>0321703a-b930-4ad0-8c7c-e7b3b73bacc1</t>
  </si>
  <si>
    <t>c4bd07b4-a4ba-4cc6-9035-c079015ecb83</t>
  </si>
  <si>
    <t>03dcb8fe-113e-4d42-ba13-95db8f7c5529</t>
  </si>
  <si>
    <t>b372490c-a722-4e5c-bece-95d5c6cfaa7a</t>
  </si>
  <si>
    <t>a96b5026-86b1-49c1-ae2d-87266f9ea055</t>
  </si>
  <si>
    <t>e8508229-4a36-4433-aff7-dbd0ff0a1c32</t>
  </si>
  <si>
    <t>696593d6-58f0-43df-8846-284fea9a481c</t>
  </si>
  <si>
    <t>60e6ec0a-102d-4c1d-bed5-0b8c1dcb6e45</t>
  </si>
  <si>
    <t>22071483-bab7-49e0-84b9-6390d7112de5</t>
  </si>
  <si>
    <t>4c7abb25-9b78-479c-95e5-2d2c2460ddfa</t>
  </si>
  <si>
    <t>dc0996d4-6267-4f68-9e78-ed2ff715f7fa</t>
  </si>
  <si>
    <t>9620f56a-f716-4e0a-a15f-8c3c425479d2</t>
  </si>
  <si>
    <t>f876e791-93dd-47a5-b4ea-d696b829f9e2</t>
  </si>
  <si>
    <t>900a6257-daed-4f7c-88cc-69143274701c</t>
  </si>
  <si>
    <t>a4313a33-339f-4203-adc9-52c9ae9153eb</t>
  </si>
  <si>
    <t>c87c7537-23df-48af-bac4-a326cccd3ddc</t>
  </si>
  <si>
    <t>e34a4fdb-7ef8-44d0-8b59-4b5a03c74c25</t>
  </si>
  <si>
    <t>09b97afd-3abe-4436-9afc-7c9db77fd207</t>
  </si>
  <si>
    <t>3d0bfa4b-ae2d-4b7f-a319-0f1774088437</t>
  </si>
  <si>
    <t>39a51491-8c82-4f00-af75-bdbf1f80ea5f</t>
  </si>
  <si>
    <t>23cefedc-86cf-461a-ae76-94a45ca4e9b4</t>
  </si>
  <si>
    <t>d7fe8552-ec80-473f-949e-de4a54845809</t>
  </si>
  <si>
    <t>57e9fdb4-eb3f-4207-a94f-e7997ad603b6</t>
  </si>
  <si>
    <t>e9877794-f5d9-4afd-8a9a-7b31cb7948f7</t>
  </si>
  <si>
    <t>e6b66b95-50da-4f13-981e-e82f6b197d78</t>
  </si>
  <si>
    <t>97e1f6a3-2789-447d-967e-a80cbc5c59c6</t>
  </si>
  <si>
    <t>d3958129-99bb-4b08-b4db-cc4cca9563c3</t>
  </si>
  <si>
    <t>d38205d5-9b71-4cec-b72f-0a4f0ef5d731</t>
  </si>
  <si>
    <t>f0a7d8ec-4e86-483a-b83c-828350add0d2</t>
  </si>
  <si>
    <t>1f55077e-80ca-457a-b9a5-bc284b0a3c8b</t>
  </si>
  <si>
    <t>ab188ed9-0ec0-4e4c-b1ad-05dc7dd942e7</t>
  </si>
  <si>
    <t>1c57524b-4524-4afc-a197-8b86ff71be5c</t>
  </si>
  <si>
    <t>0dd5ab2d-fbfb-4cdd-98b0-858c3d95812c</t>
  </si>
  <si>
    <t>549c0e43-c85b-4953-9282-c8b19e734176</t>
  </si>
  <si>
    <t>5cbbb250-32c4-4a05-bc65-4f6b464d6072</t>
  </si>
  <si>
    <t>38959b62-0bdd-4875-8905-70f9174aea93</t>
  </si>
  <si>
    <t>971a9f16-dac4-40bc-9dae-9eae7617b4e4</t>
  </si>
  <si>
    <t>5acb4e49-3305-4e69-af88-3f83c754e853</t>
  </si>
  <si>
    <t>07830dcc-2cb3-41bf-827f-636dcf5dc253</t>
  </si>
  <si>
    <t>0038d218-e8db-46e4-bec9-b52da8bd2f17</t>
  </si>
  <si>
    <t>e7c995f1-de43-4a6c-b5ef-0f543bb4ec35</t>
  </si>
  <si>
    <t>8a0aa419-39f6-4049-88aa-3e23cfbe8bcb</t>
  </si>
  <si>
    <t>1bbeff9a-d8a9-44ec-b67a-2e1d95b222b9</t>
  </si>
  <si>
    <t>cfc55e85-443f-4357-a2cc-79263d4d875c</t>
  </si>
  <si>
    <t>4a77d0ed-8e7c-456c-a61a-3cf00961e018</t>
  </si>
  <si>
    <t>6e4ad1a2-84ab-4f1d-ad86-a795efb99a50</t>
  </si>
  <si>
    <t>1d5ee0a4-bd64-4ab3-aa59-1f7b5fc6241a</t>
  </si>
  <si>
    <t>d73f3eec-9798-48a3-8428-fac2cc8fd8f2</t>
  </si>
  <si>
    <t>e5709158-17c8-43ca-a222-78a665ca5ca2</t>
  </si>
  <si>
    <t>7694e6a2-f6bb-4dcc-bcd3-f37598abc576</t>
  </si>
  <si>
    <t>91668fd0-af6b-43a0-a59b-47d74bcf1626</t>
  </si>
  <si>
    <t>4a7bb184-1692-4052-b307-56a23177a36c</t>
  </si>
  <si>
    <t>f303e2d3-6dd8-4bcd-a1c7-71ca7d85747b</t>
  </si>
  <si>
    <t>6c645e6d-74f8-467c-ae6f-708064241e47</t>
  </si>
  <si>
    <t>e389a03a-ac56-4b2d-a43e-cc9ee7d6f4c1</t>
  </si>
  <si>
    <t>7a814d83-8367-45fc-b3d4-2e86e0e5d5a4</t>
  </si>
  <si>
    <t>b0cd6cda-1bf4-42b3-bd5e-dd2f9563fd80</t>
  </si>
  <si>
    <t>dc4c3e72-7bfd-4731-a3ac-3cc6935872e9</t>
  </si>
  <si>
    <t>68256d0b-984f-4b38-9a71-e03e9d99a41c</t>
  </si>
  <si>
    <t>825298ab-47df-44fe-a574-4d1aefdc9b29</t>
  </si>
  <si>
    <t>9ef881a2-301b-4c30-931e-3a0304a5a29c</t>
  </si>
  <si>
    <t>6e5bbda0-0d70-44cf-a339-23270e72df5f</t>
  </si>
  <si>
    <t>8a572d97-34b2-4bbd-bad9-a01fe7881cb2</t>
  </si>
  <si>
    <t>834419f8-4ecf-416a-bdf3-8725f8fff052</t>
  </si>
  <si>
    <t>2860942e-be18-44d6-ab94-5ab1e70163ac</t>
  </si>
  <si>
    <t>8174e507-1f3e-4a56-90a9-e766368e64e6</t>
  </si>
  <si>
    <t>6be6c746-b2ee-4eaf-8336-dbc4e8f3f80a</t>
  </si>
  <si>
    <t>e2e6ecac-6d1d-4b2d-a2e1-35e828224dba</t>
  </si>
  <si>
    <t>53522bc4-420c-4722-9a4c-32920ffd5823</t>
  </si>
  <si>
    <t>12550228-6350-4ae2-9585-b35eed1bd2f1</t>
  </si>
  <si>
    <t>0246ba02-3e4e-4970-b056-a39c6c0a0a9a</t>
  </si>
  <si>
    <t>9f90fa57-7b33-472a-a6ec-45f627684289</t>
  </si>
  <si>
    <t>ff862ed0-a6c9-4dc4-a6e3-35ca26a09898</t>
  </si>
  <si>
    <t>3c61766b-9498-4888-a047-2dfab6409523</t>
  </si>
  <si>
    <t>f139470e-1a20-4704-bdf9-b74dd611e4d1</t>
  </si>
  <si>
    <t>f694c2f3-b679-4013-8af4-53544a231949</t>
  </si>
  <si>
    <t>ab9c8f62-2d18-4198-9131-a732e6d0c1f8</t>
  </si>
  <si>
    <t>0f0d8222-f5ba-4faf-bccd-ebf4b336fadf</t>
  </si>
  <si>
    <t>c3397413-5a82-489a-a19b-4237731758b7</t>
  </si>
  <si>
    <t>8b38cde6-00c6-4e94-9a31-7fa88c9d2d5c</t>
  </si>
  <si>
    <t>93922fbc-466f-46e9-bb26-b5e67ba9d500</t>
  </si>
  <si>
    <t>9946f8f8-8ec8-4392-8970-b65cac0c9668</t>
  </si>
  <si>
    <t>10bc2896-fcf9-42b3-8c18-006a3f5dff96</t>
  </si>
  <si>
    <t>aa7710bd-1161-4df6-be69-240cf2b36f58</t>
  </si>
  <si>
    <t>47eda5e8-adfd-4559-8031-fd678390e2d9</t>
  </si>
  <si>
    <t>f6c71fb7-ef62-4d44-a89f-16413f848167</t>
  </si>
  <si>
    <t>ba3a4f20-cb3c-4663-b02f-1535ae93c21e</t>
  </si>
  <si>
    <t>a00ed060-9203-4822-94a1-3fc58a31318c</t>
  </si>
  <si>
    <t>40fd557a-736f-4b0c-ab6d-5c50300594e0</t>
  </si>
  <si>
    <t>9b53e80c-2540-45a7-9ef7-3d4795344d14</t>
  </si>
  <si>
    <t>912592dd-a0ae-496a-b8b1-460514e6230c</t>
  </si>
  <si>
    <t>97330dc7-aee4-4629-ab19-83cdfbd6c9f9</t>
  </si>
  <si>
    <t>35225f64-56d3-4679-9cbd-3bf14fd543ae</t>
  </si>
  <si>
    <t>c1d53a98-0e04-44c1-a939-2fdcca7f3e46</t>
  </si>
  <si>
    <t>a41e2693-cc34-4ac9-b380-8a872f84001d</t>
  </si>
  <si>
    <t>147050f6-1f0c-4ccf-9008-b6a732ba214d</t>
  </si>
  <si>
    <t>075c1619-6e51-4aa4-aaf0-10070e766c41</t>
  </si>
  <si>
    <t>a6d5a0c7-dfd7-427d-9dcb-7e915579812b</t>
  </si>
  <si>
    <t>13d59240-1add-479b-bf57-98ff6278248b</t>
  </si>
  <si>
    <t>41f51355-ecfd-4932-aed4-08ebbc911888</t>
  </si>
  <si>
    <t>8148fd70-c9f3-4107-bc30-152b1467aee1</t>
  </si>
  <si>
    <t>f11b0d96-a318-46de-9bc0-fbd8552b6c82</t>
  </si>
  <si>
    <t>22b5a7bf-398b-4e74-826b-10999503104e</t>
  </si>
  <si>
    <t>b3de755b-5456-4569-9a57-71524760e7c0</t>
  </si>
  <si>
    <t>56387601-14a4-4f95-acb6-bff12395f05e</t>
  </si>
  <si>
    <t>27ed7322-c335-4e2e-a106-9934442673bf</t>
  </si>
  <si>
    <t>1f05f0fb-2736-4fe4-b636-2244fd4d85cf</t>
  </si>
  <si>
    <t>6ae4899b-b936-4687-ac0f-9744472f2a54</t>
  </si>
  <si>
    <t>cee424c2-0ef2-41c8-894b-b2a9b1dfc80b</t>
  </si>
  <si>
    <t>25248bdf-9917-44e7-9ec7-4b3955c9b28d</t>
  </si>
  <si>
    <t>12dc392e-1bb0-42cf-af3e-05eb1c943516</t>
  </si>
  <si>
    <t>0ca9d0ab-4528-4403-9262-2f551d025445</t>
  </si>
  <si>
    <t>633e2f2f-f364-457d-b122-a270cf9fc66e</t>
  </si>
  <si>
    <t>ea4794cc-d6e9-4264-98fd-a059ba49ddc8</t>
  </si>
  <si>
    <t>ce378a27-ec49-44bb-9b7f-5bef18c0b09a</t>
  </si>
  <si>
    <t>6a936ec7-b8f1-4a62-9be0-52778e0ad07e</t>
  </si>
  <si>
    <t>d5c1e8bb-5ab3-401b-b6bb-4b27a534f04f</t>
  </si>
  <si>
    <t>1402f495-d60d-4aa4-86a7-3c81a9bbe05f</t>
  </si>
  <si>
    <t>3a3dbb4d-c0f1-4a48-8673-0e89caec4842</t>
  </si>
  <si>
    <t>bffc0a0f-bc50-4487-81ed-4599805e2538</t>
  </si>
  <si>
    <t>4f200541-c57c-47db-9e46-510cc5c0d407</t>
  </si>
  <si>
    <t>db0d70ff-67aa-487b-8701-6ac0ba8203c0</t>
  </si>
  <si>
    <t>69a70416-54e0-4037-8d6c-874a56b83509</t>
  </si>
  <si>
    <t>aaf8fb76-679b-4e15-8ea3-483b9168451c</t>
  </si>
  <si>
    <t>686c9ad4-9681-4bf7-95b2-93a1aa6cedbb</t>
  </si>
  <si>
    <t>ced312aa-cc86-443c-9163-ee9eaf9580c2</t>
  </si>
  <si>
    <t>0f5c9dc2-3e75-473d-a83b-19444c08c4b8</t>
  </si>
  <si>
    <t>2f9fd0c9-8176-4e09-ad96-b8c0b7245697</t>
  </si>
  <si>
    <t>4e0bf831-faae-45ad-a4a0-52955722c577</t>
  </si>
  <si>
    <t>d67b7ab7-dabd-4cce-8014-1072d687c248</t>
  </si>
  <si>
    <t>88f324b7-6956-41ca-8e9f-cf607d71b7f3</t>
  </si>
  <si>
    <t>d855f6ae-faae-4167-8e3e-c712af1ecec7</t>
  </si>
  <si>
    <t>1261956f-9a47-40e4-a76c-a2cae7413234</t>
  </si>
  <si>
    <t>b7efdd9c-ddc8-46a6-b613-bf29803e8d2c</t>
  </si>
  <si>
    <t>b72a434f-c1d3-480a-966a-45f5e9d5be3c</t>
  </si>
  <si>
    <t>1d53cade-719a-46ed-a631-54faf6ff1b16</t>
  </si>
  <si>
    <t>b5e8beaf-373f-4842-b1f4-9305d12729d7</t>
  </si>
  <si>
    <t>565efcf0-740a-4bd3-b28a-961b71fb62a2</t>
  </si>
  <si>
    <t>df988dd2-4a59-40a9-80d6-c00297ce1a33</t>
  </si>
  <si>
    <t>959769ae-2990-4ac5-9eec-3ce1008aafaf</t>
  </si>
  <si>
    <t>23c328f1-da22-45ce-903d-5fbddfce6093</t>
  </si>
  <si>
    <t>7352c1fc-3c79-4ee4-baaf-df82c8c7f77c</t>
  </si>
  <si>
    <t>70e4bf44-1239-4a15-ab36-db4dab12b7ae</t>
  </si>
  <si>
    <t>f0172a7c-ed6c-4b63-8a7d-38bf2810a4d0</t>
  </si>
  <si>
    <t>3990b05f-e5bb-48a9-abd2-31fc39ce2c79</t>
  </si>
  <si>
    <t>fcfed8ae-1243-4f2d-b7cf-8356c0127058</t>
  </si>
  <si>
    <t>c4885fe7-90b1-4cf5-9547-406bf5b9a0a7</t>
  </si>
  <si>
    <t>bf54168f-55a6-4bf6-8894-ba1cf15bbb20</t>
  </si>
  <si>
    <t>abeb0dbe-8314-477e-b327-44dfcea7fb59</t>
  </si>
  <si>
    <t>ccc7fb6a-fa35-41ed-a101-f43c05ed54e5</t>
  </si>
  <si>
    <t>742b1d88-b379-45e2-a45f-c4d90a1c68de</t>
  </si>
  <si>
    <t>f6975d6d-52a8-42b4-b678-76e603528baa</t>
  </si>
  <si>
    <t>58ff54a7-78dd-4659-8b81-474a8774a314</t>
  </si>
  <si>
    <t>108077ce-9877-4024-b608-e337b8326c2a</t>
  </si>
  <si>
    <t>51b7c9a5-0d31-4667-ac73-b1a7065cc26d</t>
  </si>
  <si>
    <t>b55a2aa5-dacf-4143-8189-9e024bb6d892</t>
  </si>
  <si>
    <t>8080850c-e850-4834-b08a-20023663f6f7</t>
  </si>
  <si>
    <t>5f094117-396e-4e68-a6eb-7f3c20c5d43a</t>
  </si>
  <si>
    <t>34d03bae-753a-4095-834f-d668663abe5d</t>
  </si>
  <si>
    <t>e944b387-9443-4698-8229-fd28d428055d</t>
  </si>
  <si>
    <t>55dcf868-89d3-4ab0-89e4-7c801e8c0c94</t>
  </si>
  <si>
    <t>66dc1a2a-64d7-4419-bfd2-30f3ed4e06d0</t>
  </si>
  <si>
    <t>c388e45a-b428-40a5-88a3-ccbe8c9ff35d</t>
  </si>
  <si>
    <t>2552aa98-9811-475e-808b-94a3c35ff647</t>
  </si>
  <si>
    <t>d75cdba6-3a16-420b-be0d-69f8d0329de6</t>
  </si>
  <si>
    <t>6cffc767-0a29-4510-adeb-f5084ac54176</t>
  </si>
  <si>
    <t>3815a0c1-0631-487d-826b-5805244680e8</t>
  </si>
  <si>
    <t>c099019f-9e7e-4122-8927-7e64828ef691</t>
  </si>
  <si>
    <t>8add5e9e-b74b-49df-b689-51f395f601c7</t>
  </si>
  <si>
    <t>4045d743-3f25-4f2a-b705-0b5de68cd5f3</t>
  </si>
  <si>
    <t>fee4e747-9ecc-4944-87ae-53267ff132fd</t>
  </si>
  <si>
    <t>209427f2-69b7-4ec3-8def-8ec48a8b7881</t>
  </si>
  <si>
    <t>4ebedd34-56a9-444e-a1f9-63bbdfd3c100</t>
  </si>
  <si>
    <t>c04e51ff-2655-4e17-b4a7-5b620a795a9a</t>
  </si>
  <si>
    <t>ca0c2d06-599c-4e55-8182-d24b2ae0adde</t>
  </si>
  <si>
    <t>916ce65f-d4e0-4ab4-a7bc-718559e4fdc4</t>
  </si>
  <si>
    <t>e981b490-0339-4c2d-8499-078834590c8d</t>
  </si>
  <si>
    <t>e87dc54c-bae9-4d26-accd-145df2f588d9</t>
  </si>
  <si>
    <t>4074c31e-31e2-40a1-b5d0-e82591de973d</t>
  </si>
  <si>
    <t>b4d24cfe-bc2f-469a-aee8-65a53ede731d</t>
  </si>
  <si>
    <t>ede52db6-743e-4838-a10a-c411522d17b7</t>
  </si>
  <si>
    <t>288734d8-f1b6-4212-819a-6fd50bbab1e7</t>
  </si>
  <si>
    <t>a4d9feba-d61e-4d8b-b793-3d82ba6786b1</t>
  </si>
  <si>
    <t>c9b2c477-255e-4946-8762-6ef957a466e3</t>
  </si>
  <si>
    <t>bef79776-34cc-442f-9fc4-9522d4934a2f</t>
  </si>
  <si>
    <t>9d64419d-2e50-41aa-ae8a-b21f3edfce28</t>
  </si>
  <si>
    <t>bd0e2a1e-95a0-4b1d-a317-6f95d8f92547</t>
  </si>
  <si>
    <t>d02618e9-75b3-401f-b3e3-5ffb032767eb</t>
  </si>
  <si>
    <t>366d8836-8c02-4b6e-9cdb-13ec0b576af5</t>
  </si>
  <si>
    <t>5a372aeb-db06-45d4-bc38-228bc1cb4f97</t>
  </si>
  <si>
    <t>ebddb439-91e0-4fbc-99ac-9759b9e8f553</t>
  </si>
  <si>
    <t>d094043b-3f21-4d68-9a07-c395556ae40a</t>
  </si>
  <si>
    <t>67ad0854-afe3-4e89-9be7-e4e76ecfbf6a</t>
  </si>
  <si>
    <t>a6162dd9-b865-41a4-b8b3-a32643090b23</t>
  </si>
  <si>
    <t>fa7c999e-ebad-4e3c-a64a-561ca16c8c3b</t>
  </si>
  <si>
    <t>d5eb72fb-9849-43d6-b75e-5e085ac71d27</t>
  </si>
  <si>
    <t>be844b09-4972-42de-be9b-e2b5177d393f</t>
  </si>
  <si>
    <t>134a1d7e-44f4-4e15-aa82-079412bec849</t>
  </si>
  <si>
    <t>1a3027dd-8fd2-4b29-882e-fa9830d49131</t>
  </si>
  <si>
    <t>81acb853-1c0b-480f-a4d8-103e170c640e</t>
  </si>
  <si>
    <t>fb2acec2-83fa-48f1-8600-ba500fc1f395</t>
  </si>
  <si>
    <t>4957faad-b3ca-4720-b58e-a8b9a99a768e</t>
  </si>
  <si>
    <t>f218f2cf-046e-45c2-bca1-21e6a61726a6</t>
  </si>
  <si>
    <t>349d26c9-a4cb-4767-9eb0-75f29f3f05bb</t>
  </si>
  <si>
    <t>bd8d7034-1ccf-470d-ae3f-8e762e214c49</t>
  </si>
  <si>
    <t>f3f1874b-2d9d-4751-a2df-bc2d906c20ea</t>
  </si>
  <si>
    <t>2750fcc8-aff5-408f-82d6-79ac5f3ff1ae</t>
  </si>
  <si>
    <t>d1286ced-460c-4011-b9fa-2a3dbd49fcef</t>
  </si>
  <si>
    <t>78f970c6-7a07-44c1-aae9-6369123d0e83</t>
  </si>
  <si>
    <t>38b97b97-71ce-4d85-96df-4e279f942843</t>
  </si>
  <si>
    <t>7f68e4bf-0729-4839-afef-4b3d9be32f9b</t>
  </si>
  <si>
    <t>f39c2a50-15c4-4bff-bc8d-880289533485</t>
  </si>
  <si>
    <t>f88e0d70-5ef6-4c32-8d96-1183a3f137a9</t>
  </si>
  <si>
    <t>b92162db-7d1d-4ed9-9f53-04706d58355d</t>
  </si>
  <si>
    <t>a144af5f-26b5-49fe-adef-c8ef4a18dc15</t>
  </si>
  <si>
    <t>73efdd81-86bb-42a9-bbb1-503ef6563dc7</t>
  </si>
  <si>
    <t>98df1206-d699-4ff0-a933-65e6a098830b</t>
  </si>
  <si>
    <t>34129bab-1db0-4c60-9297-56874d361aa6</t>
  </si>
  <si>
    <t>eebb1aaa-f7d9-4942-9d5a-810d6cfeec9a</t>
  </si>
  <si>
    <t>da5eaef8-e986-4397-adb7-8e8db6c32ea8</t>
  </si>
  <si>
    <t>5833ae33-3cd9-4b40-a1a0-1cfbcb4e281e</t>
  </si>
  <si>
    <t>d95e11e7-7be0-40ec-9344-2463317b220b</t>
  </si>
  <si>
    <t>b1740abe-38cc-4cc8-8896-2446cbf690f5</t>
  </si>
  <si>
    <t>f80b3e99-cfcf-48f8-8e9d-eff04484401d</t>
  </si>
  <si>
    <t>b2192d6d-b98f-436a-a7b1-747a9836b28e</t>
  </si>
  <si>
    <t>4cdf1292-72a6-438e-a341-0a3dbe5dcce5</t>
  </si>
  <si>
    <t>33444e9f-2ea8-4f12-9c47-968310581b93</t>
  </si>
  <si>
    <t>dd486021-4adf-4f6f-a45b-018ced61bd58</t>
  </si>
  <si>
    <t>10d9bf25-6ab2-408a-bbec-906f2216226d</t>
  </si>
  <si>
    <t>61364ca7-8185-4260-af03-fdbd7ecae060</t>
  </si>
  <si>
    <t>5835b36d-52ab-40e5-9eac-d962cc9d9eaf</t>
  </si>
  <si>
    <t>5c29cc22-b7b9-4f7f-b577-26cc91c04da9</t>
  </si>
  <si>
    <t>c50ed5e3-c8bc-4f88-9dc7-d10bf4ffdf30</t>
  </si>
  <si>
    <t>de98543b-c933-49b3-94ad-4b6121cbfa13</t>
  </si>
  <si>
    <t>78246edb-22e3-4040-b167-2dbeb5ba7254</t>
  </si>
  <si>
    <t>4c5cc4e4-35fe-4284-bba1-e51735d0f73a</t>
  </si>
  <si>
    <t>dbfeb25f-3735-4f41-94d0-582c353257e7</t>
  </si>
  <si>
    <t>bc8fb2cc-1126-43e6-b588-9127b968ba54</t>
  </si>
  <si>
    <t>1b5c31f8-e491-4f73-8611-04c1e0032b40</t>
  </si>
  <si>
    <t>f16095e7-02c2-489f-9a55-f58123f733c6</t>
  </si>
  <si>
    <t>dd36f4e0-5ec3-434f-9f8d-a6026abd4c00</t>
  </si>
  <si>
    <t>88a5d62b-8db9-45a2-a890-3cd254c2c19e</t>
  </si>
  <si>
    <t>e087e034-139b-40c0-b132-9c96c43969d1</t>
  </si>
  <si>
    <t>e3cc4956-6185-407d-b014-d3890ac2e4e2</t>
  </si>
  <si>
    <t>ddf910d4-13ed-4cfc-8ce6-8f161fe6e053</t>
  </si>
  <si>
    <t>0cc7f57d-3047-408a-9d7b-d604aacb8112</t>
  </si>
  <si>
    <t>7fc5268b-9f81-49e3-bb9a-389cda9f9aab</t>
  </si>
  <si>
    <t>dcd0f12e-7267-465b-902b-aad14bbc6ad4</t>
  </si>
  <si>
    <t>665ef5f6-4b49-453f-8c6f-f621b18858c4</t>
  </si>
  <si>
    <t>21889e9b-df03-40bc-b5c4-a3a818e7a068</t>
  </si>
  <si>
    <t>bf7c4f43-c9bd-478e-9273-11e12f4a047f</t>
  </si>
  <si>
    <t>651651c4-be53-4824-8e14-1370b2ba91f2</t>
  </si>
  <si>
    <t>3c6da2d6-43bf-4fc5-8e22-f5281ac7c729</t>
  </si>
  <si>
    <t>af48201c-8a34-4164-807d-2f7fc1a66b75</t>
  </si>
  <si>
    <t>9801637c-a9b2-4085-a191-e74b356560d6</t>
  </si>
  <si>
    <t>72aad875-e2d3-4d4d-8dcf-7ac3e317d9fb</t>
  </si>
  <si>
    <t>48ad147c-cad1-4fab-ae4d-25f15331fee4</t>
  </si>
  <si>
    <t>621e375f-93ff-461c-bbdc-e6719c791138</t>
  </si>
  <si>
    <t>b83aa5d8-afe3-48c9-943a-6f433941d708</t>
  </si>
  <si>
    <t>21bf1350-7990-43b5-857a-1794eb0184ca</t>
  </si>
  <si>
    <t>c9c18bd5-5653-4432-91d4-738e68e07de8</t>
  </si>
  <si>
    <t>458d6d73-167d-4cf5-8a1d-b46ba953b384</t>
  </si>
  <si>
    <t>81cc77f7-26f8-48a3-988e-f509a7916662</t>
  </si>
  <si>
    <t>b7e67c0c-3602-4b80-bf97-44ed10d3cdf8</t>
  </si>
  <si>
    <t>8fdd8d3f-6ffc-44a6-820e-2391450fc329</t>
  </si>
  <si>
    <t>c1a85ae1-7a95-4e24-b8c4-4dd82fbc3f5f</t>
  </si>
  <si>
    <t>2cc6120b-1841-42a7-8bf7-62428fb488df</t>
  </si>
  <si>
    <t>7be08402-1239-425c-a6a0-33ade446aa17</t>
  </si>
  <si>
    <t>b1b121f8-714c-4d3f-8228-61948347368d</t>
  </si>
  <si>
    <t>828af7fc-405f-4067-9e4d-60b26f689adc</t>
  </si>
  <si>
    <t>41092502-7ab3-4aa0-ab8f-5e075efd928b</t>
  </si>
  <si>
    <t>8fec7f37-36b4-4d8a-bf35-ad3138a0d364</t>
  </si>
  <si>
    <t>12941bc8-0ba6-429f-8d2a-952a7e83ff42</t>
  </si>
  <si>
    <t>4e819a5b-3d7f-43a0-b753-34a93b06f07f</t>
  </si>
  <si>
    <t>9b6efbef-88cc-4a9e-9025-81520356ec16</t>
  </si>
  <si>
    <t>c511abbe-8a9c-4c50-9ff2-6c6d81254618</t>
  </si>
  <si>
    <t>02b40e1b-d3c5-48af-a3a7-49df95acff47</t>
  </si>
  <si>
    <t>dfba8737-2745-41ef-a9ea-d82b3355db87</t>
  </si>
  <si>
    <t>6d2b0cdd-0f3e-4aaa-b532-2c363b3b8f7d</t>
  </si>
  <si>
    <t>b677ed45-8a32-44d9-b8d7-192c1a970d5d</t>
  </si>
  <si>
    <t>797e85ef-d2fd-44ef-997d-1c534bb23f37</t>
  </si>
  <si>
    <t>0a48e9f7-7596-4f0d-b66b-0527f252fd3c</t>
  </si>
  <si>
    <t>772f1d05-b31a-444c-8f0c-b186774c8411</t>
  </si>
  <si>
    <t>77c724f1-e6a2-458a-8102-43af529b735b</t>
  </si>
  <si>
    <t>ea68b0a5-c37c-4a63-8068-f5d51c5f8aff</t>
  </si>
  <si>
    <t>8ca426c4-343f-4cd9-aaf3-b27312eb77ba</t>
  </si>
  <si>
    <t>20984176-b3a8-4f35-a5f8-7116eef33799</t>
  </si>
  <si>
    <t>bd801b92-da90-407f-91be-f9e483db7a09</t>
  </si>
  <si>
    <t>682ab8bc-d9bf-4b31-97dc-97bc17f4105d</t>
  </si>
  <si>
    <t>d93c0923-0a27-401f-848a-cdf329e3eaa3</t>
  </si>
  <si>
    <t>8024a130-7f2e-4389-b015-165751129309</t>
  </si>
  <si>
    <t>b8d51e62-dea4-4037-b938-4175720c3fdd</t>
  </si>
  <si>
    <t>c9b4a98b-1213-46c2-883b-f5ef0d9b05d4</t>
  </si>
  <si>
    <t>f5c3ecf1-7960-47b9-bdf4-cd5f1416f7e2</t>
  </si>
  <si>
    <t>042abfcc-16b2-440c-88d1-8b0d84e65d79</t>
  </si>
  <si>
    <t>623a1c76-312b-4970-9cd9-43cdaeb240ee</t>
  </si>
  <si>
    <t>09a82d49-d306-4f9a-92cf-7cfdedb2fa99</t>
  </si>
  <si>
    <t>cc5f5f69-34f3-4497-a01f-a6d48856f529</t>
  </si>
  <si>
    <t>1f0ff2e1-804f-4d3f-8623-a93f02fe7382</t>
  </si>
  <si>
    <t>9bad1633-261e-43b7-8c52-65453126fd1e</t>
  </si>
  <si>
    <t>7d2cad96-c2aa-4401-ab50-fc8e62bccd0e</t>
  </si>
  <si>
    <t>ee6e4c1e-1b11-46fa-be2e-2cd4aae76282</t>
  </si>
  <si>
    <t>8fc84a61-6a3d-478c-8145-6a5cd7be0421</t>
  </si>
  <si>
    <t>4be3c71d-4be5-4203-b5ca-8c45586c292a</t>
  </si>
  <si>
    <t>7e7afeb8-5f81-439b-b61c-d81b700e89a1</t>
  </si>
  <si>
    <t>7b345372-5590-4176-9361-3c73fc2d106b</t>
  </si>
  <si>
    <t>9dc1354a-d271-41a9-8743-5dcbcdf6bac1</t>
  </si>
  <si>
    <t>5595eb07-5781-41c1-8a6d-e24358ec99e5</t>
  </si>
  <si>
    <t>fd862ff6-fa89-45f7-8134-e9e7050e53f2</t>
  </si>
  <si>
    <t>a8627ab1-91c2-4e78-ae3e-7d5662623888</t>
  </si>
  <si>
    <t>bcdd010c-bfc2-4cea-a396-1df7d1d9037c</t>
  </si>
  <si>
    <t>403a47f4-bc2a-4514-be62-74d3da774578</t>
  </si>
  <si>
    <t>f73a50a9-e93d-46d9-9b10-7c059df10cb3</t>
  </si>
  <si>
    <t>c1d3d56b-b752-4c3a-8052-c1ecd1b4c954</t>
  </si>
  <si>
    <t>6979d817-876f-4e64-aff0-bbc34c973464</t>
  </si>
  <si>
    <t>de0a75cc-21d9-4842-9261-2c92ec10ec4b</t>
  </si>
  <si>
    <t>49df8ff4-c522-43c0-a852-554afb5335cc</t>
  </si>
  <si>
    <t>13a77aed-9a28-4d17-af56-0b1f5f19e34a</t>
  </si>
  <si>
    <t>ef97b317-7b30-47be-9c5c-a913dff2540a</t>
  </si>
  <si>
    <t>cb86dd9d-aa9f-4406-8912-afe0c4b73e80</t>
  </si>
  <si>
    <t>04d0924c-6b66-43c2-b8fa-6a7fbee85ba3</t>
  </si>
  <si>
    <t>1a9c978b-c177-4120-a5c4-51ba973e93e9</t>
  </si>
  <si>
    <t>692f5239-649e-48c0-b22b-bfcd83de76bc</t>
  </si>
  <si>
    <t>4d0552dc-cef7-46d0-80ef-e96a0408b94e</t>
  </si>
  <si>
    <t>b8966259-32be-4aac-ba62-661c6f084076</t>
  </si>
  <si>
    <t>a7cc709e-7b94-4686-9a65-a830241ab7a7</t>
  </si>
  <si>
    <t>aab6e945-a099-4243-973e-211fad52dc67</t>
  </si>
  <si>
    <t>7b36fc04-b33d-40ec-9a7c-bcb6fff7f731</t>
  </si>
  <si>
    <t>88883872-42b7-4200-a789-b308ceab4353</t>
  </si>
  <si>
    <t>89b3e1d3-6ce3-4e65-9db9-d8f7f3d34369</t>
  </si>
  <si>
    <t>daae678b-6364-43c8-97d1-f2b68bdb74bb</t>
  </si>
  <si>
    <t>f509c637-ed61-46e4-9eb3-c2a32055b0cf</t>
  </si>
  <si>
    <t>3991e62a-f100-4376-b1ef-f84a97a879b3</t>
  </si>
  <si>
    <t>c7ff8383-3229-4434-bd12-de41b31cc4c5</t>
  </si>
  <si>
    <t>f7a971f9-bdf9-4702-98f1-24dde0dfc61b</t>
  </si>
  <si>
    <t>4c10f377-bdf5-4e90-bab3-b21a29223be8</t>
  </si>
  <si>
    <t>1bb270af-c3c2-428b-afa1-7644594ccb8b</t>
  </si>
  <si>
    <t>85194226-a7e9-44f9-ae2a-a7ddcbe5a510</t>
  </si>
  <si>
    <t>22b10778-415f-4b7f-b8d5-ca606f726605</t>
  </si>
  <si>
    <t>e1ed9195-5da0-4e21-aa8e-ce7f831ec44d</t>
  </si>
  <si>
    <t>d9d5e76e-ecc4-4e12-acdb-27a27d0d2654</t>
  </si>
  <si>
    <t>80a583f6-e954-43d8-bb7a-ae2d002495ee</t>
  </si>
  <si>
    <t>145d8b5b-d7eb-4331-bc40-232d8f9533a9</t>
  </si>
  <si>
    <t>db2aad2d-9aad-4806-911d-ed393849253c</t>
  </si>
  <si>
    <t>5edb10c5-6f04-43ac-9b4b-242365766190</t>
  </si>
  <si>
    <t>45b49cc8-8eea-4e52-ba6c-2c51952e6345</t>
  </si>
  <si>
    <t>9541a49b-363f-4c60-9315-0d5c502016b8</t>
  </si>
  <si>
    <t>f390cd86-8a95-40a4-9cf4-38c6b97b2c4a</t>
  </si>
  <si>
    <t>6e78c995-45e1-4d0c-828f-857236f6faed</t>
  </si>
  <si>
    <t>2fd5a2da-9ea8-4b40-88f5-4d10c2b3215d</t>
  </si>
  <si>
    <t>94e89614-c970-4efd-9131-d4df224211f8</t>
  </si>
  <si>
    <t>67414230-3c34-4297-a807-aa67d7e3a119</t>
  </si>
  <si>
    <t>fc010d4a-1fd8-49fa-b84e-b39fb3426977</t>
  </si>
  <si>
    <t>5365b25f-221b-4bf2-b31e-990f53af3af7</t>
  </si>
  <si>
    <t>5146a7b9-5891-4b63-b6a0-7bd66ea54894</t>
  </si>
  <si>
    <t>98a1e19e-4997-42ec-9e57-3c2adc41454b</t>
  </si>
  <si>
    <t>9345380b-4888-4239-9978-cf675de360d4</t>
  </si>
  <si>
    <t>836920a9-fa07-4c75-b96c-16237806d7a0</t>
  </si>
  <si>
    <t>221a6727-eb90-4d47-a787-be5daa827a5b</t>
  </si>
  <si>
    <t>891ebfff-1d77-4f30-b82a-8400c4b81264</t>
  </si>
  <si>
    <t>79602acb-0579-4a82-884e-fc54faf81ad6</t>
  </si>
  <si>
    <t>8335f61e-99d0-4e85-a66a-dd60780f6383</t>
  </si>
  <si>
    <t>674a9168-9d11-4101-b6b7-be1dbf819da7</t>
  </si>
  <si>
    <t>73a13cb3-f078-490c-967b-15715925db78</t>
  </si>
  <si>
    <t>e42d114c-d79f-499c-81b1-3b8620784c4e</t>
  </si>
  <si>
    <t>fddc38be-88e2-4e71-9ac4-39ba5372816f</t>
  </si>
  <si>
    <t>830fe062-a138-4589-9f4a-9f0ee3a64a25</t>
  </si>
  <si>
    <t>a192628f-8f61-4f1b-a9f4-e86db5bd311b</t>
  </si>
  <si>
    <t>fa2bb696-2fe9-4c9d-b5bd-a44db6456400</t>
  </si>
  <si>
    <t>9ff0ecbe-f4fe-494e-82e0-62233537457b</t>
  </si>
  <si>
    <t>16791cbd-b3cb-432f-b26c-329907028bf5</t>
  </si>
  <si>
    <t>14b9c9e9-6b80-4f2e-9f27-41189e105c50</t>
  </si>
  <si>
    <t>193ffe72-1984-49d7-a944-55101d4cf536</t>
  </si>
  <si>
    <t>8b174311-b67b-4cb8-8135-cac276f4f08d</t>
  </si>
  <si>
    <t>05761714-f4f7-4052-ba22-b4f3778ae2de</t>
  </si>
  <si>
    <t>e354cefd-db90-4c94-8e94-9b12d6dbe76e</t>
  </si>
  <si>
    <t>a14d6721-c83a-4c5a-a0d1-e6eebc6b7407</t>
  </si>
  <si>
    <t>b264784c-b035-4a6c-9803-c62e4ac5e9fe</t>
  </si>
  <si>
    <t>d1bbc646-e6e2-44c7-b690-fe3c148c6908</t>
  </si>
  <si>
    <t>bd3d1bfa-1fb7-4d48-8d03-b6ec2b165499</t>
  </si>
  <si>
    <t>500b1593-9323-4618-8a97-06e95fad7f85</t>
  </si>
  <si>
    <t>42c8f532-5170-4255-9857-dff82b6a9041</t>
  </si>
  <si>
    <t>694407f6-5364-4347-8281-647a21197007</t>
  </si>
  <si>
    <t>a7c9f642-0c49-4353-999a-11df63d7e47e</t>
  </si>
  <si>
    <t>3da06dd6-0a0e-4095-9eee-17033cfd214c</t>
  </si>
  <si>
    <t>bc14fde3-0603-4e02-a11c-d2e710f8cea3</t>
  </si>
  <si>
    <t>18996865-98a0-4994-9d76-094bbb43d556</t>
  </si>
  <si>
    <t>187a2eca-7db7-4418-a23b-f07877e4b7d9</t>
  </si>
  <si>
    <t>4af21f88-0ce6-42ca-bc07-8c5b5e9c7dbf</t>
  </si>
  <si>
    <t>ac7a973e-2277-46d2-9797-dc2dede34e05</t>
  </si>
  <si>
    <t>eb1328eb-fd47-4de2-9c00-126c2bd35b7c</t>
  </si>
  <si>
    <t>0c085a49-94a8-4473-b24e-ce3a018e0be1</t>
  </si>
  <si>
    <t>4b05e898-507b-4c58-85f1-e13646038ec9</t>
  </si>
  <si>
    <t>6c18c7d8-0e6b-4dca-b67b-afbf3bf5874f</t>
  </si>
  <si>
    <t>b6e8788b-c9d7-4047-baa5-45dcdde063db</t>
  </si>
  <si>
    <t>db6c96ca-64ac-48c5-9963-92077b189912</t>
  </si>
  <si>
    <t>3a385d68-5f37-4122-90eb-8db48cfae932</t>
  </si>
  <si>
    <t>f3b81163-0680-46fd-9a88-8b70e58f6c5e</t>
  </si>
  <si>
    <t>7b96c6ba-5d8b-4889-8cd3-6b488a224d4b</t>
  </si>
  <si>
    <t>620a6cab-28c2-4940-8d7f-34e319cbb669</t>
  </si>
  <si>
    <t>0210aeb2-4145-4a9c-a46a-1de264ae1e3d</t>
  </si>
  <si>
    <t>40932602-e82d-4697-aab7-e407cc01c6c3</t>
  </si>
  <si>
    <t>adb84c70-f195-4feb-af53-f49833a6aebc</t>
  </si>
  <si>
    <t>8549d065-5a8b-4d1b-9530-6a83e9800074</t>
  </si>
  <si>
    <t>6af60b3b-068f-4dc3-a0f8-5da73ea8183d</t>
  </si>
  <si>
    <t>66fd5477-9ba3-4fc7-a7e8-31089b96ebd6</t>
  </si>
  <si>
    <t>d2ac5537-ed5a-4f9c-86c8-18f87c8e88b0</t>
  </si>
  <si>
    <t>f77e067d-bfbc-4dc2-99ea-edb76d321bee</t>
  </si>
  <si>
    <t>1e8a5e3b-4cea-4d2c-a834-cc1074c5b414</t>
  </si>
  <si>
    <t>d48eff3f-51ff-4117-aee6-86f5cbcd0548</t>
  </si>
  <si>
    <t>c45f444c-930b-45bc-a7b7-4cd3c6c89a9c</t>
  </si>
  <si>
    <t>46a53ef5-d3d6-4dfd-bf85-f7dee1460c6e</t>
  </si>
  <si>
    <t>db9789d6-4905-45c3-9274-63aa3734e383</t>
  </si>
  <si>
    <t>904ccb88-f4b8-4a63-89bc-60695c287000</t>
  </si>
  <si>
    <t>43dc9790-27dc-46fb-bc0c-c9633ae6d13e</t>
  </si>
  <si>
    <t>459f5f35-23df-4c80-bdeb-d5ebb95f2505</t>
  </si>
  <si>
    <t>be93ce3f-983b-474d-abf6-e419244e89e3</t>
  </si>
  <si>
    <t>f1f97302-cfc4-4313-af67-78101489ccc6</t>
  </si>
  <si>
    <t>577182c0-4ee5-4982-898f-23001f117bee</t>
  </si>
  <si>
    <t>4c631dd5-86ea-497f-aaf9-ca8956cee3f3</t>
  </si>
  <si>
    <t>f831fef5-8042-42d3-ae64-8e66646db58f</t>
  </si>
  <si>
    <t>dd9b1efa-25a8-4549-803d-f9d3f1720c70</t>
  </si>
  <si>
    <t>fa56303d-a8d8-44a0-ae41-f6967eb8da29</t>
  </si>
  <si>
    <t>294592f6-ac7d-4215-a482-4698afec5785</t>
  </si>
  <si>
    <t>eddc7ce2-ba95-4e1a-a3f1-20d62e1eccf1</t>
  </si>
  <si>
    <t>fe5cba33-8577-4efe-b183-7f2654d6d094</t>
  </si>
  <si>
    <t>e492572f-9e88-4c02-979e-e3802fe7fddc</t>
  </si>
  <si>
    <t>11355e85-a4e9-4d0c-b942-6acaf57724fb</t>
  </si>
  <si>
    <t>7110723f-ad14-412e-bc06-1d03e699db55</t>
  </si>
  <si>
    <t>0564d53c-ce85-4b83-a0b6-e74e952fd4f1</t>
  </si>
  <si>
    <t>1cdf34fa-f349-4664-b33a-937fdf8c95ce</t>
  </si>
  <si>
    <t>dc157365-913a-4c23-97c3-fb0e83349d25</t>
  </si>
  <si>
    <t>3f93c48a-7dae-4856-97cf-7c7dc56ac696</t>
  </si>
  <si>
    <t>04003017-18c8-4914-900d-7ee519c33271</t>
  </si>
  <si>
    <t>fc576050-7ce6-44e3-853c-3312c2182a3c</t>
  </si>
  <si>
    <t>8b920eb6-5bf1-4f45-8fda-fe18b25a15d0</t>
  </si>
  <si>
    <t>beebde9a-6c72-436b-842d-f0e618d29cf4</t>
  </si>
  <si>
    <t>17b557bb-cdbb-4eb7-841a-112d6282d83d</t>
  </si>
  <si>
    <t>81302cf6-3b96-4c41-accc-649c407a297f</t>
  </si>
  <si>
    <t>a043aaa9-4e21-4401-a790-7be504826606</t>
  </si>
  <si>
    <t>96e078d7-a9f9-402c-beb2-8161f531c3d5</t>
  </si>
  <si>
    <t>d467e985-2779-4c2a-a2d9-74e4b5e70075</t>
  </si>
  <si>
    <t>23e1fcb5-c534-4f7f-948f-e4c57aa8f659</t>
  </si>
  <si>
    <t>2424d7fe-13d0-490c-b4c2-ad207346379d</t>
  </si>
  <si>
    <t>37277ba7-f7c7-41bf-899c-f2e526d73a71</t>
  </si>
  <si>
    <t>5844f00b-e0b0-49ca-9ed6-77ce7f6ba077</t>
  </si>
  <si>
    <t>08536a0b-a67d-4e1f-835e-5d4a1ad59d3b</t>
  </si>
  <si>
    <t>e630046b-a04e-488d-935b-f427618b983a</t>
  </si>
  <si>
    <t>fd162359-b6ef-49c4-8c12-e8980b7e5f92</t>
  </si>
  <si>
    <t>75b93f39-e6bf-4519-b21a-a4ef78c56f1d</t>
  </si>
  <si>
    <t>5e24b829-93e6-4f04-b654-d8c2fb02e633</t>
  </si>
  <si>
    <t>c76136fc-23b1-477b-b2e2-8c23bb3a638e</t>
  </si>
  <si>
    <t>f5a21ad5-f69c-42d6-9359-6ac75a830c0f</t>
  </si>
  <si>
    <t>dc35f334-d9bf-44f7-add2-3eceb33ab5e9</t>
  </si>
  <si>
    <t>abbdd585-21b6-4fb4-b0bc-cf0c4167d354</t>
  </si>
  <si>
    <t>a042891a-615b-401d-95c1-d163bd5bbb99</t>
  </si>
  <si>
    <t>c21b4822-4ad5-4c72-82d2-11df4c0381df</t>
  </si>
  <si>
    <t>bc7e4c1c-9a1d-4017-a8d9-4a9ca4c21ea2</t>
  </si>
  <si>
    <t>eba5a9b2-a22c-4a6b-9ea9-4fb1cca7a369</t>
  </si>
  <si>
    <t>5487a9d3-ca6e-419b-a970-2a790c19f1e5</t>
  </si>
  <si>
    <t>5aac6604-4ad8-4f96-bbb3-6c1ac3e0227c</t>
  </si>
  <si>
    <t>d7480882-7238-49d1-9145-ceac74218fab</t>
  </si>
  <si>
    <t>1b9f3698-dd21-44f4-8684-35d59eeb24b0</t>
  </si>
  <si>
    <t>883ef525-1742-46d3-b6f8-dd63e171c41e</t>
  </si>
  <si>
    <t>02053386-6829-4262-82db-5cb866515735</t>
  </si>
  <si>
    <t>76f59a07-0328-4e0b-a328-c90968825edc</t>
  </si>
  <si>
    <t>d01362aa-d071-42e7-84b0-a02c7b528f02</t>
  </si>
  <si>
    <t>069d6f2f-9fdd-4591-adb8-8f5ee5c38ab1</t>
  </si>
  <si>
    <t>8a4059bc-6da1-4393-8a61-b9a74ff7baca</t>
  </si>
  <si>
    <t>84daa217-607a-4f05-9c04-f75b7a25ba79</t>
  </si>
  <si>
    <t>fc9463cc-6ec4-4352-b013-c38a4aa5ecc7</t>
  </si>
  <si>
    <t>27b488ea-28fd-430e-9e3a-5265697e41f3</t>
  </si>
  <si>
    <t>c8c0c322-6df4-42a7-b68f-da3b81591ee1</t>
  </si>
  <si>
    <t>d76e2b78-5744-4e3f-86ee-93e39fc25965</t>
  </si>
  <si>
    <t>f0c36ebb-0c52-4431-8875-5f3a7b588a10</t>
  </si>
  <si>
    <t>45d2ea71-96fc-4edd-b2fc-63e00e67d546</t>
  </si>
  <si>
    <t>a02667a4-23c3-4e78-b47e-b5d5b9b58bf0</t>
  </si>
  <si>
    <t>1b090de2-f296-4af3-bcf1-bd26e1f6892f</t>
  </si>
  <si>
    <t>b8d75629-b21e-4457-a393-60480de6786f</t>
  </si>
  <si>
    <t>3c136de8-0dd5-4326-b470-383b8db8bee8</t>
  </si>
  <si>
    <t>5808c640-d7e3-439a-a9fa-3ab40d50a9a9</t>
  </si>
  <si>
    <t>414a5a24-be0e-4000-bd6e-d3beb64792ab</t>
  </si>
  <si>
    <t>779c1b2e-3c2c-4fea-8c45-7c13fe724a1b</t>
  </si>
  <si>
    <t>a7a86899-b8b5-409d-93f9-ca3090b6ff2d</t>
  </si>
  <si>
    <t>9a1a1d3c-f7b0-454b-ab9e-d35ab6485dff</t>
  </si>
  <si>
    <t>2c69ab96-7dc4-4638-9463-41eb11f53727</t>
  </si>
  <si>
    <t>d42578bc-db30-4340-9b55-2c3f7a7a3f45</t>
  </si>
  <si>
    <t>50241724-1163-46f1-9830-866ed33cc9e6</t>
  </si>
  <si>
    <t>e8fb37dd-3e49-4e76-890c-4c5d1c1ec163</t>
  </si>
  <si>
    <t>826a464e-5f65-42de-a4e0-cae3e5a9a429</t>
  </si>
  <si>
    <t>bd34e582-17be-4c83-b752-a09d0d1fa036</t>
  </si>
  <si>
    <t>0406107c-0786-4e47-8e97-ac1efe48a233</t>
  </si>
  <si>
    <t>a1183f5a-4a28-431b-86a9-1b8618e77e5b</t>
  </si>
  <si>
    <t>680595b3-83e5-4262-a13f-b5935d6d7f9b</t>
  </si>
  <si>
    <t>20e0fa4c-6ad6-45ee-beeb-97f08ef34ff7</t>
  </si>
  <si>
    <t>6e848e07-9053-488c-90bb-0b5946665517</t>
  </si>
  <si>
    <t>45e0f21e-ce2b-4a35-be4e-6466c5e730b7</t>
  </si>
  <si>
    <t>ab02fe4b-60a0-459e-b1b4-9d29ee736a87</t>
  </si>
  <si>
    <t>88d1a64f-a86d-4667-a9e0-e51a770b3f9c</t>
  </si>
  <si>
    <t>c18a24f7-e82a-4428-a2f4-b341759c139b</t>
  </si>
  <si>
    <t>db91a162-7157-457a-ba60-d7fe36e7048e</t>
  </si>
  <si>
    <t>f4e314f7-cfa5-4cb7-8411-60f11951ae18</t>
  </si>
  <si>
    <t>6129b1e3-947a-45fc-95ff-16b75fcdc604</t>
  </si>
  <si>
    <t>eeb4f5d1-81f7-4a09-b576-5d7ccd81d68e</t>
  </si>
  <si>
    <t>0d50bf03-c5dc-4a1d-8c84-467cfc777f9e</t>
  </si>
  <si>
    <t>72d5a19c-444b-43b6-a847-7c00eb409829</t>
  </si>
  <si>
    <t>5a1666e9-5078-42df-8e81-a9d93184499f</t>
  </si>
  <si>
    <t>753ed9a2-bce4-41b9-a1c2-fc26608bee04</t>
  </si>
  <si>
    <t>857464bc-6edc-41f0-9b44-ae591825f42e</t>
  </si>
  <si>
    <t>805d3b99-d0ac-4f98-99f5-c10822026e6b</t>
  </si>
  <si>
    <t>18538434-dab6-4ebf-ac2a-7e7692d52f2d</t>
  </si>
  <si>
    <t>9978058b-e852-45eb-9e88-870c06eea1a0</t>
  </si>
  <si>
    <t>51b1f24d-a752-436f-b3d8-92c24a34cfad</t>
  </si>
  <si>
    <t>0b71518f-a1ac-4ac5-b2f2-b55aa7d12527</t>
  </si>
  <si>
    <t>05365f73-66de-40ed-9396-832fd194b856</t>
  </si>
  <si>
    <t>9882c420-4912-4ecf-b7cf-a99a5f4214f5</t>
  </si>
  <si>
    <t>8e16e983-f912-4931-9ef0-01bf078b2f77</t>
  </si>
  <si>
    <t>3f058b4d-c067-4840-9c3b-7bf6f576f8ce</t>
  </si>
  <si>
    <t>c1d7e126-d0c2-48e3-8096-23a00fb8b718</t>
  </si>
  <si>
    <t>ac7c0336-8513-4dff-8b3f-d1fa045d2e79</t>
  </si>
  <si>
    <t>2e18f811-a9a1-4cb8-884a-efbc34b3033b</t>
  </si>
  <si>
    <t>00359169-65e5-45ef-a1c1-798714260a70</t>
  </si>
  <si>
    <t>4cdcc971-fbbf-4926-a670-eb40ff64bd33</t>
  </si>
  <si>
    <t>b8768aa5-03d5-4f10-84d3-71c0de0e9b1a</t>
  </si>
  <si>
    <t>ff99eafe-15ab-4aa1-959d-0a4bb7c8fcea</t>
  </si>
  <si>
    <t>bfd144db-5de2-4c0c-aa6c-58d86b83cb4c</t>
  </si>
  <si>
    <t>42eee32e-5cd9-4fef-9a1f-305aa3b80550</t>
  </si>
  <si>
    <t>074543cc-46fa-48cb-be35-7f7684980c2b</t>
  </si>
  <si>
    <t>a864f978-b187-4236-aadf-5f98cbf87414</t>
  </si>
  <si>
    <t>646306fa-5852-453a-8107-ae317b64f39a</t>
  </si>
  <si>
    <t>ad2302cf-845b-42e7-a541-38454012e831</t>
  </si>
  <si>
    <t>a26b4f60-162e-4c97-be93-c0e03c8c13b3</t>
  </si>
  <si>
    <t>313c5445-9515-436d-a952-ecc866ae92a1</t>
  </si>
  <si>
    <t>4f393c39-cef3-48b4-86a1-db15ee8799a6</t>
  </si>
  <si>
    <t>d0102fa7-817f-48db-a33b-366dfd46008c</t>
  </si>
  <si>
    <t>1562a273-4690-4d81-9cc9-e1dc05d12918</t>
  </si>
  <si>
    <t>19cd92a2-5623-4e3e-8914-bad3656f9b43</t>
  </si>
  <si>
    <t>41b8183f-8fe5-4c8a-8d0b-3103db097e92</t>
  </si>
  <si>
    <t>351c0034-e23a-466d-b2b7-a12bd296721a</t>
  </si>
  <si>
    <t>d9b8463f-a848-4f03-ba60-e32c875616ee</t>
  </si>
  <si>
    <t>9ecec1a9-b6e8-44fb-ab59-9a55d2be8614</t>
  </si>
  <si>
    <t>4fe94c03-022d-409e-8345-b7ac11be496c</t>
  </si>
  <si>
    <t>7ef1c31b-2b52-4309-b493-509af15b7e54</t>
  </si>
  <si>
    <t>a39b4928-3670-4e57-8797-15a671d8c410</t>
  </si>
  <si>
    <t>18e37b8c-98bc-4875-8689-ef0ef21895ff</t>
  </si>
  <si>
    <t>2d7bd205-460c-4a43-ab6e-bacf58e99206</t>
  </si>
  <si>
    <t>e3dc3d05-9f39-48e9-bee0-5c569cb211d8</t>
  </si>
  <si>
    <t>beb2f7bf-122f-4312-937b-776eeb664929</t>
  </si>
  <si>
    <t>02aa326e-1911-4d07-b12d-87d8f019a529</t>
  </si>
  <si>
    <t>53731563-83a0-4ca6-bd49-53ea4ca16644</t>
  </si>
  <si>
    <t>ffcb95e5-910b-48b7-8d31-940d1abaac18</t>
  </si>
  <si>
    <t>df7f51ca-d21d-41c5-bd8b-6a4c4890e8f2</t>
  </si>
  <si>
    <t>2d5f8121-e7d3-4be7-9d7f-8a5188fd7e78</t>
  </si>
  <si>
    <t>121b27f2-f878-4526-ac2e-7b958dab5071</t>
  </si>
  <si>
    <t>9b4ccd76-9a5c-4226-97d6-6df9e493ed4e</t>
  </si>
  <si>
    <t>1313b0b7-0965-4dcf-973c-6689d33f7ecd</t>
  </si>
  <si>
    <t>11397bf0-2f93-486c-a410-d55b38ac67f0</t>
  </si>
  <si>
    <t>67ae6909-8468-4d86-ba39-2e6bd1d6fdb0</t>
  </si>
  <si>
    <t>0b156ef8-a967-47e8-916a-919112357c2c</t>
  </si>
  <si>
    <t>aea51ed0-a527-4268-8fd0-4347b1335cbc</t>
  </si>
  <si>
    <t>77d41f46-8e59-4ff7-bc4d-da51c6d0ba61</t>
  </si>
  <si>
    <t>18dc2a06-3636-4248-b01b-0c6f31225392</t>
  </si>
  <si>
    <t>999fac3b-24ee-4df5-8316-a447e300130f</t>
  </si>
  <si>
    <t>439a178e-ec6b-4792-b943-3f6a39ee47c4</t>
  </si>
  <si>
    <t>bf37e3e8-bf02-4012-91d7-f07076cd5889</t>
  </si>
  <si>
    <t>7aed2489-abc8-4628-aa07-045670075797</t>
  </si>
  <si>
    <t>4dcc7e28-aa34-4040-a3f4-27fb61b70d13</t>
  </si>
  <si>
    <t>c470b997-4797-40fa-96bd-b791ec37fec7</t>
  </si>
  <si>
    <t>3d69988e-ab33-4130-a966-d1277cf2d6ed</t>
  </si>
  <si>
    <t>5d392803-f6ea-4054-a714-7e2a448c6652</t>
  </si>
  <si>
    <t>66583304-1381-48b3-a0c8-22f189975576</t>
  </si>
  <si>
    <t>2d56e8e5-c133-46df-ae44-f9a3a3d9e726</t>
  </si>
  <si>
    <t>5524a87c-f5ff-4f96-8857-0805e575199b</t>
  </si>
  <si>
    <t>5237f92c-7a2c-4715-bf13-8d352efa202a</t>
  </si>
  <si>
    <t>3418b5c5-727d-47b9-9da0-443d992acfa7</t>
  </si>
  <si>
    <t>106b9ba1-8680-4ffc-a2cf-615cf745da13</t>
  </si>
  <si>
    <t>920ab7a3-099c-4bee-8ee5-b96436e091cf</t>
  </si>
  <si>
    <t>c1b67a89-3561-45b5-b8d8-c9f5d8839a96</t>
  </si>
  <si>
    <t>fee402a6-3b55-4ff5-baf9-a0ada536d71f</t>
  </si>
  <si>
    <t>02dd4a54-8f10-4772-94a5-35f8f14c9eb4</t>
  </si>
  <si>
    <t>2c53e6a2-baf0-48e5-be7e-3c01fad4fe22</t>
  </si>
  <si>
    <t>593547e3-8523-4cfe-9db7-ba6f03800cac</t>
  </si>
  <si>
    <t>0c786d76-0ee8-466c-9907-25eafd74901e</t>
  </si>
  <si>
    <t>c956ff72-de62-4f03-a019-2957ba201c1a</t>
  </si>
  <si>
    <t>61c01492-f121-4e1e-b287-e16a125604d7</t>
  </si>
  <si>
    <t>e7e3558b-5811-42df-a280-fe078a8ac135</t>
  </si>
  <si>
    <t>c67765ba-7f6b-4651-950b-6e013fd24cc1</t>
  </si>
  <si>
    <t>3d900245-d6b1-4c4d-bae3-a7837d0f3b6d</t>
  </si>
  <si>
    <t>75c2515d-3454-461a-80eb-3370ca533a89</t>
  </si>
  <si>
    <t>d171dc39-2368-4250-b11c-20736684878e</t>
  </si>
  <si>
    <t>73f85c1a-d397-4dfb-9e2a-cda9ed24b888</t>
  </si>
  <si>
    <t>d972fbfd-f72a-42af-8ef4-a23324f460ae</t>
  </si>
  <si>
    <t>093e2a71-1864-4c0d-9734-6fd3221e9974</t>
  </si>
  <si>
    <t>3efeb7f8-644e-4c3b-ba77-4005d3372d99</t>
  </si>
  <si>
    <t>44f5a917-8802-4d9a-a890-891c0bfcd7fb</t>
  </si>
  <si>
    <t>3e66ad4d-eb86-4dba-8d4e-5b6507544e14</t>
  </si>
  <si>
    <t>cfee4ef1-a6db-443e-9dc4-0c294b53df99</t>
  </si>
  <si>
    <t>8dea41dc-8e45-48da-9a50-26f3b994e217</t>
  </si>
  <si>
    <t>dfef08b7-3132-4472-900f-1cdb28373d58</t>
  </si>
  <si>
    <t>00600c0c-8277-461e-88d0-eece1389769c</t>
  </si>
  <si>
    <t>13f707c4-9f14-4695-9e83-a1167549e847</t>
  </si>
  <si>
    <t>768bb68a-cad5-49e5-933e-19006d82b94a</t>
  </si>
  <si>
    <t>e1aa2942-0100-4644-ae6c-0f5b0a15500e</t>
  </si>
  <si>
    <t>4245379f-fd55-497c-9b41-031ee6213f24</t>
  </si>
  <si>
    <t>a7a270bf-a58e-40d3-87b9-f3351484c986</t>
  </si>
  <si>
    <t>2c0c1bbc-8e8b-4575-a201-0202483b45e0</t>
  </si>
  <si>
    <t>85e30c2b-c181-440c-988f-f7f873186d3a</t>
  </si>
  <si>
    <t>53ea8a23-c9ff-4a22-8fad-332e3339ece8</t>
  </si>
  <si>
    <t>5f384d76-1288-4c1e-a985-a5ba48a4aefa</t>
  </si>
  <si>
    <t>03a92dc5-f627-4b0f-8aac-8f9dc0a95fb2</t>
  </si>
  <si>
    <t>ee22ad17-0dee-486e-9f3e-be87716b7018</t>
  </si>
  <si>
    <t>83e4b607-6a49-4ed7-a6dc-9aca7d1169a1</t>
  </si>
  <si>
    <t>473224d9-170d-45cd-b76c-7330d6bdfaa8</t>
  </si>
  <si>
    <t>5df907c5-5656-4851-acbf-1badbc6d5b13</t>
  </si>
  <si>
    <t>c37760e8-5909-44dd-adba-27664fb8339b</t>
  </si>
  <si>
    <t>2d89a4ca-322b-483c-b85e-04e21f9339c6</t>
  </si>
  <si>
    <t>92d32cef-92bc-405e-bfcd-d9e7ebefc9f5</t>
  </si>
  <si>
    <t>d99e6e26-0a24-4114-ab11-c37d61e4489b</t>
  </si>
  <si>
    <t>f144794e-d3f8-4564-887b-3011f0ec040d</t>
  </si>
  <si>
    <t>c4da43b6-59be-4acb-b2fd-94d05f5e91f4</t>
  </si>
  <si>
    <t>7da3919c-2037-4139-8ae9-535a367cc847</t>
  </si>
  <si>
    <t>72b786f2-5e50-45db-be04-b33f2db492b9</t>
  </si>
  <si>
    <t>dc88c50c-51f9-4fc7-b1b5-33e92d5ccb03</t>
  </si>
  <si>
    <t>2591b3f9-0d6a-4aba-9a0c-26d8266db233</t>
  </si>
  <si>
    <t>00340f20-285b-4895-a453-89e3b9e670b4</t>
  </si>
  <si>
    <t>15a5eff6-b654-4927-b345-3ba300174646</t>
  </si>
  <si>
    <t>c8f394a5-0a42-4a25-bb82-7c7ce77cacbe</t>
  </si>
  <si>
    <t>e56ad1f0-fb21-4fd8-b840-e4f16881574b</t>
  </si>
  <si>
    <t>13da8f57-6e28-4c4b-bd64-d44ecc04360d</t>
  </si>
  <si>
    <t>cadb375a-ac87-4d1b-9e0e-7f7fd9e24eae</t>
  </si>
  <si>
    <t>9deefec1-26fe-494a-a594-46a06349e561</t>
  </si>
  <si>
    <t>c80d9230-5116-4cc8-a731-60cad361a17e</t>
  </si>
  <si>
    <t>b694b7d6-71ff-493d-a90b-c121627d00a1</t>
  </si>
  <si>
    <t>e08cb192-5f00-4caf-aab7-e4a3cc611cc3</t>
  </si>
  <si>
    <t>dc0784aa-7744-410d-8306-7c409a8af316</t>
  </si>
  <si>
    <t>69557a99-f192-4284-8222-8dc5fb2ac39e</t>
  </si>
  <si>
    <t>55042269-ad14-40eb-8911-cdcdff868818</t>
  </si>
  <si>
    <t>91f2ab74-7c94-4e22-9f71-c346433b0aa6</t>
  </si>
  <si>
    <t>c8d37ba5-f1e2-4d33-a481-b3e45733d60a</t>
  </si>
  <si>
    <t>9e15f1ad-319f-4454-a347-65131f1b0963</t>
  </si>
  <si>
    <t>7478356c-d0d1-4c54-94cb-0ae1a434fe01</t>
  </si>
  <si>
    <t>14e11933-a8f5-4cab-adf6-c9d4d1228ac6</t>
  </si>
  <si>
    <t>b9feec56-6925-4f75-adbe-ecf4bc878c06</t>
  </si>
  <si>
    <t>2738e6b6-3a15-4403-bf11-8565344a188d</t>
  </si>
  <si>
    <t>25ef7764-fc8c-4795-abec-941017d1c9c1</t>
  </si>
  <si>
    <t>bb712934-557d-4603-8e8d-227894f31919</t>
  </si>
  <si>
    <t>1e756937-ec45-4798-a932-073782852da3</t>
  </si>
  <si>
    <t>503b5149-eb22-49a7-8257-aab0fb6afd8b</t>
  </si>
  <si>
    <t>7f7173db-23fc-4741-b24f-b70fe1219d3d</t>
  </si>
  <si>
    <t>acb6cd14-9f99-4812-83c1-67f5ec514437</t>
  </si>
  <si>
    <t>8a28ccbf-6c28-4ac1-8257-2153ed603aa2</t>
  </si>
  <si>
    <t>2e71f956-10b7-4423-bb18-3f68cde981bf</t>
  </si>
  <si>
    <t>18a69d25-fef1-4f53-8048-6d2795b0a5d1</t>
  </si>
  <si>
    <t>b4148f5c-f82b-470a-acbf-fd9eb0bdab98</t>
  </si>
  <si>
    <t>b60ec4d9-da55-4357-8912-6ed37b12e880</t>
  </si>
  <si>
    <t>85abeaa8-bdb7-45a9-9a2d-a4b5f110e1b4</t>
  </si>
  <si>
    <t>76808bbe-6110-48ce-b3f1-67eac7a54c63</t>
  </si>
  <si>
    <t>15fbf2b9-e63b-4431-9f59-52ce7fdeef83</t>
  </si>
  <si>
    <t>781c1ba4-6b79-45e1-a906-b5dad9fda314</t>
  </si>
  <si>
    <t>080192c9-5559-49fe-a2dd-8040afcf6676</t>
  </si>
  <si>
    <t>b789e8a6-fa4c-4d15-918e-eb825171c4e1</t>
  </si>
  <si>
    <t>1a839740-3138-4d56-8997-2726a39a95c7</t>
  </si>
  <si>
    <t>34f7baaf-d7e2-421d-bb93-e190dbbb1652</t>
  </si>
  <si>
    <t>216139c5-da28-4700-873a-329e2123052e</t>
  </si>
  <si>
    <t>b137894d-a6e2-4a54-9f0e-7d1b14b3e5e2</t>
  </si>
  <si>
    <t>36842cd4-a879-4d89-b4ba-c2130789232d</t>
  </si>
  <si>
    <t>535801cf-bed3-4c30-9896-4ad2220a87bf</t>
  </si>
  <si>
    <t>600bb4b2-758f-49cb-9099-a72355b62ecf</t>
  </si>
  <si>
    <t>3165d321-6c7a-4e31-82b4-8bbaae25d2d2</t>
  </si>
  <si>
    <t>4ccafdeb-36b2-4fc9-8ad5-d0d2c22c49b8</t>
  </si>
  <si>
    <t>03e6acc7-0823-4690-8d72-cc212cc1bde5</t>
  </si>
  <si>
    <t>545ab759-6f5a-4e3a-ba69-086eb1135046</t>
  </si>
  <si>
    <t>e3a17711-a42d-414e-9dde-b6b625a28bb5</t>
  </si>
  <si>
    <t>8a7dc463-261f-459d-82d1-f9afb77dad18</t>
  </si>
  <si>
    <t>9b51f577-dc52-4a4b-82eb-7ecffcb320a3</t>
  </si>
  <si>
    <t>cd0ef4da-2b31-499a-ad5e-ebb0dbf0203c</t>
  </si>
  <si>
    <t>ef8ee821-2e4b-4006-b5f2-e1400d438976</t>
  </si>
  <si>
    <t>39d2ed1f-63df-4269-9149-680482b05718</t>
  </si>
  <si>
    <t>0903f171-8c61-4538-a9cc-cb1d84fab53d</t>
  </si>
  <si>
    <t>01584310-e996-4f17-8ec9-7b629086a6e8</t>
  </si>
  <si>
    <t>79065f30-ce7f-43f2-b025-3d120b4d61fb</t>
  </si>
  <si>
    <t>2acd0c36-ccd4-4134-ad2a-0db7fdf4dcc9</t>
  </si>
  <si>
    <t>1d944855-f4d9-401b-8795-6ba48a9533b5</t>
  </si>
  <si>
    <t>915c7690-34eb-42a9-8a73-07ddf80b290c</t>
  </si>
  <si>
    <t>7c53f24c-2a4d-4daa-abe5-5a207ddae284</t>
  </si>
  <si>
    <t>aae75231-a4e4-48c2-95ab-84b1ed07ebba</t>
  </si>
  <si>
    <t>1d06cdf3-432a-48a4-9742-a69bb891c9a9</t>
  </si>
  <si>
    <t>df38e004-d830-40c2-a16a-62597c2e4973</t>
  </si>
  <si>
    <t>5bb2cbab-1ed1-40b5-ae52-9fcf86cf3bfe</t>
  </si>
  <si>
    <t>3a9abaea-8014-48cb-a896-bf1c36a6a647</t>
  </si>
  <si>
    <t>86884d0d-bbce-4c93-9814-e121aa398bc1</t>
  </si>
  <si>
    <t>5419d36f-cbca-4e52-a180-c8e494741d33</t>
  </si>
  <si>
    <t>8f2d57e1-df65-4ea8-ab23-8f19e6f1c61a</t>
  </si>
  <si>
    <t>fb90d530-e6d4-43db-a98b-034085f67422</t>
  </si>
  <si>
    <t>8af79fa1-12a7-4ff2-9176-23922db14d68</t>
  </si>
  <si>
    <t>5b82a580-9105-4a3d-b026-df652d44d386</t>
  </si>
  <si>
    <t>ffcae849-50cf-4374-a143-29994c3a62ea</t>
  </si>
  <si>
    <t>19d02d5f-24ac-40b2-b4e5-d6e7b357e1a5</t>
  </si>
  <si>
    <t>61b4c9e2-33f7-4d7e-a0e7-f60ba6cab380</t>
  </si>
  <si>
    <t>a9c47eba-2a17-4a74-9b31-49089431ec64</t>
  </si>
  <si>
    <t>c91bc7ae-2b6f-4a43-bf00-f37be19b361c</t>
  </si>
  <si>
    <t>a0d5ee1b-62e3-4164-b0c1-0604d83fca0a</t>
  </si>
  <si>
    <t>b6e8e73e-726b-411b-8c96-94509977e933</t>
  </si>
  <si>
    <t>a2962a63-f3f5-4e74-b2e3-5e5606fbd194</t>
  </si>
  <si>
    <t>95cca5c3-e7f0-4a93-9ab0-2f3ae97ccda3</t>
  </si>
  <si>
    <t>0858d45d-f7e6-4365-b8e6-9807cff742f9</t>
  </si>
  <si>
    <t>da3f4255-b6b0-40f6-8def-d1dccb420ba1</t>
  </si>
  <si>
    <t>561b7887-956a-4d6e-abbe-47c69161cf5c</t>
  </si>
  <si>
    <t>434d5c66-9d0b-4eef-b194-ba77d957aa55</t>
  </si>
  <si>
    <t>23536387-221c-4bd3-b306-d0a984dc790b</t>
  </si>
  <si>
    <t>547e65ad-892e-4b4b-a0ca-d3a86a00a3e7</t>
  </si>
  <si>
    <t>efa29812-01ef-4a33-8d19-df2bfe55e956</t>
  </si>
  <si>
    <t>560c044b-a6c3-498b-8dc6-51485dfd7397</t>
  </si>
  <si>
    <t>afe6433e-2119-4657-a005-5239529de0de</t>
  </si>
  <si>
    <t>acbcd68d-614b-479d-a09c-e465d7b33d44</t>
  </si>
  <si>
    <t>9e84b54a-305f-494f-ba2c-18004c5a75a9</t>
  </si>
  <si>
    <t>6ab0652f-c533-4512-b50f-68637e751239</t>
  </si>
  <si>
    <t>67b55877-71c6-446f-aff9-f3f9e40cac26</t>
  </si>
  <si>
    <t>4eb65fd1-ef1b-4c92-933b-6b5a26c7a072</t>
  </si>
  <si>
    <t>0b9507c5-b729-4230-929f-b10d63aef158</t>
  </si>
  <si>
    <t>424acbcf-6cc3-41c3-8e10-7906d9fe4af5</t>
  </si>
  <si>
    <t>a6a55194-850f-42ff-bbc8-63bc3d1ba9f2</t>
  </si>
  <si>
    <t>b954268c-5eea-451c-9132-4428478cfe86</t>
  </si>
  <si>
    <t>8bed7f39-0e13-4fe9-a476-f2a4e7b82e15</t>
  </si>
  <si>
    <t>30a12f51-3dc2-4b42-b39e-b2b039f429ee</t>
  </si>
  <si>
    <t>b6b3bacb-d24e-40b4-84b6-9986ea4b6312</t>
  </si>
  <si>
    <t>aa0db626-2f88-4dcf-be16-190d2776c462</t>
  </si>
  <si>
    <t>c5cc9bfb-a429-4cba-8625-9f39abd8bcff</t>
  </si>
  <si>
    <t>23d08107-258b-4e85-9bcf-dda242187f14</t>
  </si>
  <si>
    <t>0b0fa7dd-939e-4fdb-8db1-ca64a89e6622</t>
  </si>
  <si>
    <t>4e7fff4a-fde6-4592-a891-ec69103f025a</t>
  </si>
  <si>
    <t>6c367c40-fdad-4236-ab81-53e6a37f835d</t>
  </si>
  <si>
    <t>5c6c598a-f1ee-4712-a8a5-6703b732c4de</t>
  </si>
  <si>
    <t>b72f55e1-8d52-4e23-b2fc-39162b159244</t>
  </si>
  <si>
    <t>ec83a345-1d52-4718-9613-9a5ca6b70c46</t>
  </si>
  <si>
    <t>9fd6d18e-0b62-4168-9fed-314c2ac516d6</t>
  </si>
  <si>
    <t>f360a7df-6a73-43eb-884e-cf0bbf0948f0</t>
  </si>
  <si>
    <t>f5ece673-78ca-40b7-bc16-4d48f8778ce1</t>
  </si>
  <si>
    <t>13812718-fc42-480e-8745-9b565f36c632</t>
  </si>
  <si>
    <t>a6a3a246-f792-4cb1-a0b3-d564375cff28</t>
  </si>
  <si>
    <t>a8b1d00d-cf48-4344-b03a-8c09fc2a729f</t>
  </si>
  <si>
    <t>11bdee32-3ba8-4efd-bb9b-2bb7d89351f4</t>
  </si>
  <si>
    <t>ea10d002-5370-4bf1-98bc-65a5eafe0f51</t>
  </si>
  <si>
    <t>a4ce0264-b796-4d35-a6cb-7654dc060aa3</t>
  </si>
  <si>
    <t>329f6df8-a072-4d69-9fed-655b36fb1378</t>
  </si>
  <si>
    <t>1d7f7e2c-9289-4833-ba24-bf11a95bf7f0</t>
  </si>
  <si>
    <t>dfe8118c-364d-40db-8357-7aac53d239d6</t>
  </si>
  <si>
    <t>48e53966-f6a5-4905-885f-cb465298f5c4</t>
  </si>
  <si>
    <t>c08b07ee-4529-4c82-b111-4c29e03fd567</t>
  </si>
  <si>
    <t>3029b1fa-dbb8-4247-a08e-c7ab3ad7feb9</t>
  </si>
  <si>
    <t>1145e554-9572-4f8a-bc3a-4cbb43bc7124</t>
  </si>
  <si>
    <t>b6a3f954-e52b-4e28-a1e0-f27270b6d495</t>
  </si>
  <si>
    <t>56c46639-5fec-45e4-b5a9-087295134cf7</t>
  </si>
  <si>
    <t>04d0262e-38eb-4c06-a294-bf4eed0322ba</t>
  </si>
  <si>
    <t>4a31269a-8eb0-4286-a364-368fe69ff793</t>
  </si>
  <si>
    <t>fe0355f5-bbf7-4c7d-90e5-4875ae495fae</t>
  </si>
  <si>
    <t>da1e50a7-0cd8-4ab9-9ca4-66cc6ff6a46c</t>
  </si>
  <si>
    <t>4e52b60a-7c43-4e81-bf08-3fdc78bb103c</t>
  </si>
  <si>
    <t>b99726f9-2c6b-428f-b313-553aa79277bb</t>
  </si>
  <si>
    <t>0ffba6d7-645e-41f9-97ad-e9c5d6b62d90</t>
  </si>
  <si>
    <t>72429243-84fb-47e7-b775-accdff4e29f3</t>
  </si>
  <si>
    <t>2c517f8b-1f74-42e7-ae23-8c57d89a2434</t>
  </si>
  <si>
    <t>1b30a9a4-ecec-42d4-9f78-6f1838951bb9</t>
  </si>
  <si>
    <t>962fbe06-9c20-44ca-b804-7de1730d05fa</t>
  </si>
  <si>
    <t>4107838e-c51f-408e-b06b-91d28db78bd0</t>
  </si>
  <si>
    <t>7757ec40-2951-4ece-a184-63cd4ca91193</t>
  </si>
  <si>
    <t>ea3f2b4e-619d-465c-8332-4b4dc15b2bdb</t>
  </si>
  <si>
    <t>d89383e4-204f-4dea-9689-af443ae6a5ff</t>
  </si>
  <si>
    <t>ecc5061a-59c7-4ffc-b256-94198882c53e</t>
  </si>
  <si>
    <t>16a3e206-84b8-419a-922e-039001de82af</t>
  </si>
  <si>
    <t>017b1532-6b6c-4c7d-a733-6a57d4a40579</t>
  </si>
  <si>
    <t>594939d4-d7d8-4755-8cd1-57ce9dcf6010</t>
  </si>
  <si>
    <t>ae89996a-b38b-41bd-ae21-d0f231d9d946</t>
  </si>
  <si>
    <t>5a13573b-bf46-4e4b-86de-15a63ef99b23</t>
  </si>
  <si>
    <t>13154de7-3189-4b67-a12d-1fd58f59feb0</t>
  </si>
  <si>
    <t>2a08d5ba-f43e-4c85-8f62-8018627b8200</t>
  </si>
  <si>
    <t>e3231c00-4c56-4a30-84ac-6e68fd97bb7f</t>
  </si>
  <si>
    <t>5bbd95cb-9704-4c97-a778-dd33801c3eba</t>
  </si>
  <si>
    <t>069a45b9-7789-46bf-94b3-aff00ce9d8db</t>
  </si>
  <si>
    <t>660f3cd5-523f-4ca4-a61a-124976f8aca0</t>
  </si>
  <si>
    <t>f1968bb5-548c-4e23-b100-fb274add306e</t>
  </si>
  <si>
    <t>5c906de7-8dc2-404f-abe5-4974265ae9b5</t>
  </si>
  <si>
    <t>d9ba2189-43fe-4064-94cf-f1c3dc185638</t>
  </si>
  <si>
    <t>52717bd5-b4a6-46cd-b2c6-014b3d341361</t>
  </si>
  <si>
    <t>2202d90f-cd06-4ad5-a8da-11a21ed017ad</t>
  </si>
  <si>
    <t>fcb2d27f-c62a-45d0-8227-c5c090a2bdc0</t>
  </si>
  <si>
    <t>69f63180-4a4d-4f91-b87a-a7484f4770b0</t>
  </si>
  <si>
    <t>7b01a819-5f92-4ac2-949b-00b003075790</t>
  </si>
  <si>
    <t>7f822347-7a4b-4ce6-b4c1-3eea379a2bd8</t>
  </si>
  <si>
    <t>de893ef3-f5aa-40df-936f-dc42ab540314</t>
  </si>
  <si>
    <t>e5edceeb-0be4-4d93-a796-432991c77dc2</t>
  </si>
  <si>
    <t>d2fe895e-fb29-4317-90f7-53575983d39f</t>
  </si>
  <si>
    <t>932218a9-586a-4786-97c8-e206115489df</t>
  </si>
  <si>
    <t>d31ba3a8-1d5b-41c6-a16f-790f5c585920</t>
  </si>
  <si>
    <t>f0e787f1-1826-4654-bfe2-275921258c2c</t>
  </si>
  <si>
    <t>75a437d2-ab04-4b04-9400-9a47006110cf</t>
  </si>
  <si>
    <t>6b9a3a57-eb4e-4b95-8dd3-4b52b7b4e09c</t>
  </si>
  <si>
    <t>65b48d35-5805-45a9-bb5a-9880ae98a829</t>
  </si>
  <si>
    <t>4d3833af-4af0-4646-8988-2ba662113812</t>
  </si>
  <si>
    <t>c114a464-87de-4b01-850f-ddd1b81e3780</t>
  </si>
  <si>
    <t>20ab5732-aeee-4f11-bd9c-03aef4fad38d</t>
  </si>
  <si>
    <t>a6156c9d-ebe2-47be-a030-27c0926c75f7</t>
  </si>
  <si>
    <t>fe832996-6360-43b3-b7e9-f7c359f22ef0</t>
  </si>
  <si>
    <t>d1af93c8-fd9a-4303-ab44-6086ac3da868</t>
  </si>
  <si>
    <t>4f0c4645-18cc-477c-81a9-2f43d4476b0f</t>
  </si>
  <si>
    <t>f325bec2-0eee-4d8c-b220-17bbc85466b6</t>
  </si>
  <si>
    <t>77b2b07b-191c-4321-ac05-fceed7f37dc6</t>
  </si>
  <si>
    <t>ebcd8d37-515b-4ba6-8200-fda14de32e0d</t>
  </si>
  <si>
    <t>b8215d8a-94d9-49c4-b786-84761a4bf80d</t>
  </si>
  <si>
    <t>7a79ac9a-be70-46a3-ab2e-ee714d36fdea</t>
  </si>
  <si>
    <t>45c3a5d1-4f57-445f-857c-74a4cad2cba8</t>
  </si>
  <si>
    <t>e9a86a73-0b75-4625-a33b-825c6c198bf2</t>
  </si>
  <si>
    <t>30fe58a7-b498-40e7-a411-afb07caa9d72</t>
  </si>
  <si>
    <t>e6602372-ef2e-45dc-8325-1e626f51c3a4</t>
  </si>
  <si>
    <t>e44751a4-fec9-4d88-83bd-9c6519f28154</t>
  </si>
  <si>
    <t>f88c3392-2b98-4e61-b974-07c57abd57a1</t>
  </si>
  <si>
    <t>604be452-6fe0-4c79-8c10-91d6694dd312</t>
  </si>
  <si>
    <t>d9a50c97-aa4e-4402-b309-353626d09810</t>
  </si>
  <si>
    <t>466ed6f1-34ee-405d-99d9-3e191b7c6021</t>
  </si>
  <si>
    <t>4bcbd194-27c4-4351-86d9-f79f33a54e26</t>
  </si>
  <si>
    <t>c0014a56-f53b-4bfb-a51f-c5817c53fef2</t>
  </si>
  <si>
    <t>f577a07f-7473-487d-88a5-a30890d00812</t>
  </si>
  <si>
    <t>39c4c64f-a14a-4708-916f-9dbe7c6def9a</t>
  </si>
  <si>
    <t>77801af3-1d8d-4eca-8591-00449e0a77a5</t>
  </si>
  <si>
    <t>7a84414a-067f-438e-8ff4-23c5eb0f7ebb</t>
  </si>
  <si>
    <t>4e64b655-42d1-44b6-964a-cfa501354666</t>
  </si>
  <si>
    <t>f8242e2a-ae8d-444c-b44e-69cd5ba1c194</t>
  </si>
  <si>
    <t>214c821a-5a50-461a-b4a1-1a942487308b</t>
  </si>
  <si>
    <t>827d3405-f6fa-4853-8a4e-d0198d08da6f</t>
  </si>
  <si>
    <t>77c646ff-0eb9-4b12-88eb-882d025cf3b4</t>
  </si>
  <si>
    <t>01884459-654a-4090-80da-144a9969230d</t>
  </si>
  <si>
    <t>fd132c37-a8a5-49f0-89c8-e1f14f13de33</t>
  </si>
  <si>
    <t>3668d677-67f9-47dc-ab0d-573ead417327</t>
  </si>
  <si>
    <t>050f03d2-96e8-496f-b0cd-90f8abdf97d7</t>
  </si>
  <si>
    <t>cc876eb7-2e12-49f7-be1e-6c91a5e15512</t>
  </si>
  <si>
    <t>12be6db6-140e-4c7f-b3ab-41f376a3d4c0</t>
  </si>
  <si>
    <t>32551d7b-9345-4457-8b39-7fd90ad43d15</t>
  </si>
  <si>
    <t>bce1f2ca-07bd-4a5e-9587-e0320f1b9bdb</t>
  </si>
  <si>
    <t>88f593cb-7629-48b2-a837-eb98547ebd95</t>
  </si>
  <si>
    <t>5a477c62-c1d4-4bef-98de-fa0767a96b86</t>
  </si>
  <si>
    <t>52e4295d-6592-4a74-bcaf-c9ebdd235349</t>
  </si>
  <si>
    <t>ad81c80c-61eb-4a45-a910-bdc4a53b5bb3</t>
  </si>
  <si>
    <t>d14a7fd7-8d8d-45e4-ae2d-39ada3e899d9</t>
  </si>
  <si>
    <t>ae961a76-42ff-4120-9d15-8c8da696cc60</t>
  </si>
  <si>
    <t>bb9da659-70eb-433a-8d08-22a9bb0a6db9</t>
  </si>
  <si>
    <t>32b81638-9043-4235-aa5d-dd58fd5a97f6</t>
  </si>
  <si>
    <t>cd1b3444-9723-4d9e-a33f-f1cad1a5bbf3</t>
  </si>
  <si>
    <t>74ea77ac-59de-4910-bcd5-a318de26e6c8</t>
  </si>
  <si>
    <t>cbbfe893-6ea6-4dcd-91b5-89a2a6ef15e6</t>
  </si>
  <si>
    <t>5573cea6-8c20-486a-b309-81f52ba5520a</t>
  </si>
  <si>
    <t>3f256665-8fdd-43eb-adeb-70485f2fd881</t>
  </si>
  <si>
    <t>315158eb-11e9-48bd-98fb-219456e87b36</t>
  </si>
  <si>
    <t>29450405-5a6c-451a-a79f-523529ff5a81</t>
  </si>
  <si>
    <t>81c7f657-c7b8-4d1d-88ca-fa1ad6f99f4c</t>
  </si>
  <si>
    <t>ad8e3055-51a4-4518-bc04-b5f7f8e64499</t>
  </si>
  <si>
    <t>350fff32-ba80-46ae-b749-5197872c10da</t>
  </si>
  <si>
    <t>4489df79-0fd8-4c1a-b7eb-c18e5798f9e6</t>
  </si>
  <si>
    <t>3066e001-0143-431a-b864-6fcbc3c2d7c4</t>
  </si>
  <si>
    <t>ee31a059-0548-42f7-bee3-ae19ecdf7843</t>
  </si>
  <si>
    <t>0559548d-c8df-4f31-9618-ce358e880258</t>
  </si>
  <si>
    <t>c2fadbe5-7d4e-4bca-b5ad-e4affd8d7446</t>
  </si>
  <si>
    <t>c432064a-86cd-465d-bdc6-da550bd5fd5f</t>
  </si>
  <si>
    <t>3f1e2092-53bb-420f-b7fd-22cc2da06e93</t>
  </si>
  <si>
    <t>571b02c7-bbd5-4989-869d-72548edb640a</t>
  </si>
  <si>
    <t>5c62dd8b-dcf5-4b59-8753-90bfc588601e</t>
  </si>
  <si>
    <t>24d66f86-d1bb-46cb-a86a-0d52fac9a393</t>
  </si>
  <si>
    <t>3c5749a9-e73b-40a3-abfb-0de67e443696</t>
  </si>
  <si>
    <t>ac0f6760-e2b3-4a4d-863c-dcc9f40d8b0c</t>
  </si>
  <si>
    <t>b3394bcb-2858-412c-b450-776c9d0d4f47</t>
  </si>
  <si>
    <t>1cf0c9f8-d5ce-462e-979e-9d7123ef8421</t>
  </si>
  <si>
    <t>3df3826f-64c3-4b62-a5c5-205cb20d288d</t>
  </si>
  <si>
    <t>3b9cce54-9278-491e-8377-56a595852726</t>
  </si>
  <si>
    <t>b0c5d82b-618b-4a71-9c5d-d590c7400e24</t>
  </si>
  <si>
    <t>162c7098-a327-4d51-9467-0e0f261f28da</t>
  </si>
  <si>
    <t>14a50c69-d3c3-4ff1-bb72-ae0f650f14ba</t>
  </si>
  <si>
    <t>bc2e876d-3359-4f40-ac6b-3fbd3b95da0b</t>
  </si>
  <si>
    <t>0761df59-eecd-443b-9217-63b094f01dc5</t>
  </si>
  <si>
    <t>cf5a9944-f837-4945-8bc9-befb8f4b3a47</t>
  </si>
  <si>
    <t>59fc5097-1f2f-46e2-84c5-c85c08ad4f5d</t>
  </si>
  <si>
    <t>8ff5c4a6-74c4-44e4-8779-bffad04f4f7b</t>
  </si>
  <si>
    <t>deec7c09-6aa8-4dee-bccf-3ac602fdf8c8</t>
  </si>
  <si>
    <t>b56b95dd-8b06-4639-a580-dbc0941ae744</t>
  </si>
  <si>
    <t>f8b39e71-4d1f-4512-8609-f0e057b2d340</t>
  </si>
  <si>
    <t>51034c42-0c49-4696-bfce-bedc485515a9</t>
  </si>
  <si>
    <t>9bb78594-8266-4dd7-939e-beab0e3363f6</t>
  </si>
  <si>
    <t>285951e4-f8a8-4961-a71e-84036475386e</t>
  </si>
  <si>
    <t>9899496c-5d0d-44fc-8405-9ba837ee6b0d</t>
  </si>
  <si>
    <t>552776b2-1a0d-4760-bee7-5b95a0965e3f</t>
  </si>
  <si>
    <t>1356bd27-0301-4684-a054-b04dae56ecb6</t>
  </si>
  <si>
    <t>5aa4aa4a-b7ff-441f-923e-4f6000975c11</t>
  </si>
  <si>
    <t>3673c686-48a5-4ee7-a07f-f47187242a16</t>
  </si>
  <si>
    <t>5491bcc5-5b43-42a9-be11-ab94d2fad064</t>
  </si>
  <si>
    <t>36cb6f7e-af02-4c7d-b208-6372a4326ce6</t>
  </si>
  <si>
    <t>e0f68c05-68a6-40c4-8ac0-fe8c8b98a5d5</t>
  </si>
  <si>
    <t>c4766c5e-b367-4b7b-bbff-8e96b0931e77</t>
  </si>
  <si>
    <t>ace469b1-020f-47da-a46c-2e094b10babb</t>
  </si>
  <si>
    <t>8e81d104-3406-4733-9e86-23708225ebbf</t>
  </si>
  <si>
    <t>a5104c8c-9491-4f60-b8b8-df01636ee605</t>
  </si>
  <si>
    <t>f89d14ea-2b7a-4c18-abb6-3e19a988d480</t>
  </si>
  <si>
    <t>29055731-281b-400d-bcba-cc0f4cbba0e4</t>
  </si>
  <si>
    <t>265ea8d9-14c5-43c2-a559-30f6c18a5785</t>
  </si>
  <si>
    <t>c4853957-a9fa-4677-85ef-e015a091ab39</t>
  </si>
  <si>
    <t>907a3d2c-9d5c-4583-abcd-6d145aaf3372</t>
  </si>
  <si>
    <t>83c24102-14b0-4957-b592-824bb736fab4</t>
  </si>
  <si>
    <t>cd0350e1-0100-4e93-a4c9-ff5c8d66dbf8</t>
  </si>
  <si>
    <t>2f7042c0-031c-4daf-81d4-9baecac792c3</t>
  </si>
  <si>
    <t>4056c71c-3b06-4688-853c-c84fbeaf3bf7</t>
  </si>
  <si>
    <t>ccd884ee-6542-4e12-b441-615e9346a59c</t>
  </si>
  <si>
    <t>c652a2af-b026-4264-8bb3-5668d7906288</t>
  </si>
  <si>
    <t>6f03ec7a-2a77-47f1-af1b-8b9726b4d36c</t>
  </si>
  <si>
    <t>2cb21660-9a0e-4540-b17f-f0e72801c879</t>
  </si>
  <si>
    <t>805bc538-c1da-4492-9545-e87c88bc1f9a</t>
  </si>
  <si>
    <t>695d360d-7155-464b-85ac-cefe30ad4f13</t>
  </si>
  <si>
    <t>b5fe8915-c6fe-4c34-8bad-39b394e49616</t>
  </si>
  <si>
    <t>f49e0377-a070-4e1b-9c89-165bf1d7e151</t>
  </si>
  <si>
    <t>ea50170a-c9af-4b67-997d-0688d54de9a5</t>
  </si>
  <si>
    <t>64c431ce-696a-44fc-9231-66c74e1b56a8</t>
  </si>
  <si>
    <t>7d4487c7-f3fa-4441-afb1-e6298cacb44c</t>
  </si>
  <si>
    <t>0a4acabc-9da6-41df-bce0-1e87059508f6</t>
  </si>
  <si>
    <t>e7986907-9472-4c7a-8b98-912a10a434f1</t>
  </si>
  <si>
    <t>69d33e95-54fa-4c52-98f2-4628c87b3f49</t>
  </si>
  <si>
    <t>cf9b553e-1921-43ef-bd5e-64abbd6894fd</t>
  </si>
  <si>
    <t>56d758d0-792d-458c-9cc2-03b5f782d01f</t>
  </si>
  <si>
    <t>3ad57451-37d4-4cb8-a647-b93000a0e4c6</t>
  </si>
  <si>
    <t>3b80679d-7814-4694-a7ab-7eb5a4a327a4</t>
  </si>
  <si>
    <t>4b935a87-e2c8-4ec3-bde1-138a5acd2211</t>
  </si>
  <si>
    <t>c979ff7d-2851-4d79-bbef-5f832738bd76</t>
  </si>
  <si>
    <t>80e35055-a7dd-4be8-8946-3c6782e303f8</t>
  </si>
  <si>
    <t>fa8293a5-98db-4044-8ebf-cda7778b3a4b</t>
  </si>
  <si>
    <t>dbc8e3fa-2055-4d42-8272-073482615302</t>
  </si>
  <si>
    <t>b28d3626-9b46-4b73-b7ad-a96697966fd4</t>
  </si>
  <si>
    <t>373177f7-39a6-41fc-a1df-635135b0c4a8</t>
  </si>
  <si>
    <t>464d463f-af3c-40f0-8008-cb6355e535fd</t>
  </si>
  <si>
    <t>ad8b04c4-2032-4150-879e-07063d8bd685</t>
  </si>
  <si>
    <t>4048e2f6-16ba-4b5d-9fae-2ec269e73d38</t>
  </si>
  <si>
    <t>b45936bd-1b8d-4a49-9dc7-1421b9521b54</t>
  </si>
  <si>
    <t>17863742-62b6-4262-8d7d-b8ec65645bb3</t>
  </si>
  <si>
    <t>b7a21bda-d680-4e8e-a41a-28bda2f560b5</t>
  </si>
  <si>
    <t>f54404e9-99bb-45c3-8539-0397cd4e5e1b</t>
  </si>
  <si>
    <t>0bb175f4-2748-4938-bb0c-29f12b4cb05b</t>
  </si>
  <si>
    <t>93d402ca-cebb-445e-adb1-ed477c5da49b</t>
  </si>
  <si>
    <t>0da5747f-a114-4be0-9746-005a2bd6f101</t>
  </si>
  <si>
    <t>d7d6f178-3e85-4082-8393-ad5613eeabbf</t>
  </si>
  <si>
    <t>f441a519-81fa-40e1-9b11-d942f422b5e9</t>
  </si>
  <si>
    <t>661fe973-c3ba-46d7-98f3-792d6cfe6fe2</t>
  </si>
  <si>
    <t>9ba2a762-d85a-44aa-ac86-4a9da5e5c0da</t>
  </si>
  <si>
    <t>dc2e946b-f95c-47bc-a335-feff9fb87fb9</t>
  </si>
  <si>
    <t>d1c04b9b-55a0-412e-b387-e5eed539327a</t>
  </si>
  <si>
    <t>12405660-7a9d-44c3-ab10-984871fa5682</t>
  </si>
  <si>
    <t>862dd9d7-009c-4e0d-b860-c9ef211080a2</t>
  </si>
  <si>
    <t>f347913a-1ff4-49ad-857a-4f8629da8b40</t>
  </si>
  <si>
    <t>c3068ccf-7562-462f-be08-08495e4f11e7</t>
  </si>
  <si>
    <t>ab9a6c42-220a-4787-ab61-b363c7094102</t>
  </si>
  <si>
    <t>a62e6e91-b5e3-430a-9875-0809cb4884be</t>
  </si>
  <si>
    <t>980913eb-0fd9-4fa6-b15f-869bbd55cef0</t>
  </si>
  <si>
    <t>ce4c1b0c-b2e6-4260-8819-a717233d3017</t>
  </si>
  <si>
    <t>1c606c19-516e-4379-af20-f8573d22d6ce</t>
  </si>
  <si>
    <t>bba47bcd-0402-40ba-82b8-d6137fd1f270</t>
  </si>
  <si>
    <t>5c62f542-2d08-4d17-a390-313770e407a0</t>
  </si>
  <si>
    <t>85a8dd93-ac5d-443a-92a3-5a2467aa1973</t>
  </si>
  <si>
    <t>cf7847bb-9eb1-470f-962c-676a77055893</t>
  </si>
  <si>
    <t>6f8056f8-dea6-486a-91a3-f9d7dfa9e514</t>
  </si>
  <si>
    <t>c4a78d7a-8124-4ea1-901e-7fb0fa2d4974</t>
  </si>
  <si>
    <t>157ee7be-9923-4e56-9c98-2e710e3f8b40</t>
  </si>
  <si>
    <t>23cdb57b-7176-4738-838b-f2138c09a61c</t>
  </si>
  <si>
    <t>d8a2c71b-0ae1-4947-b079-7facd19dcaea</t>
  </si>
  <si>
    <t>940b0485-f27e-46af-b9dd-e1ae69c310d4</t>
  </si>
  <si>
    <t>89863d0b-31f6-4c2f-938e-0df961a38188</t>
  </si>
  <si>
    <t>9eeb82d6-777e-4d9d-9b73-fd286fadd61f</t>
  </si>
  <si>
    <t>6e5b18c2-4eaa-4e09-bf0b-7f36f4a1cca4</t>
  </si>
  <si>
    <t>34347dd1-9abc-43ae-91fb-bd7b4d046212</t>
  </si>
  <si>
    <t>cc6e8311-6ebc-408b-9da7-730ffe7c5b61</t>
  </si>
  <si>
    <t>d4094442-4cf4-4dab-aa7e-becd6829f398</t>
  </si>
  <si>
    <t>705fbe7f-7eb6-4e56-895f-8ceb872c2562</t>
  </si>
  <si>
    <t>f3a7ccd4-0dfc-492d-900a-99cf5e870bb4</t>
  </si>
  <si>
    <t>83ca7f9e-e850-49c4-8157-8d7589e0262a</t>
  </si>
  <si>
    <t>c4c0ccf7-f42a-47a9-a5f7-566cfd14e242</t>
  </si>
  <si>
    <t>52eb871c-8e8f-4419-9c46-408319dec109</t>
  </si>
  <si>
    <t>df46f0df-944a-404f-9c93-dde582fd2f08</t>
  </si>
  <si>
    <t>03f163a2-633c-4e96-9e2a-0cccdf8eb09a</t>
  </si>
  <si>
    <t>d944acef-aec5-4974-a280-e433f582e389</t>
  </si>
  <si>
    <t>ab234417-07d4-4e12-b99a-bd053d59532b</t>
  </si>
  <si>
    <t>9783345a-1497-4417-aa1d-f90dd1b72c43</t>
  </si>
  <si>
    <t>2781a2e5-fc74-4784-88f5-f34775037a7b</t>
  </si>
  <si>
    <t>75de7e64-b9df-4d4c-ab63-a9f3963e4d01</t>
  </si>
  <si>
    <t>a73efcd8-5a65-422e-80ed-9320454320e5</t>
  </si>
  <si>
    <t>f56721d6-66de-481c-868c-98e7b5b4779f</t>
  </si>
  <si>
    <t>528dd597-162f-4b56-bfa2-661b8d73dfca</t>
  </si>
  <si>
    <t>852c759a-d9d7-48f2-a2ef-e73feca14cb4</t>
  </si>
  <si>
    <t>80f31686-232f-495f-9d60-dc9fcacb4a7c</t>
  </si>
  <si>
    <t>901f3d7b-c7ea-4a8e-ad5e-517bfd1b9593</t>
  </si>
  <si>
    <t>8aa36faf-8bef-40a1-8c63-ee07ff6c6cc7</t>
  </si>
  <si>
    <t>0cf437b3-e993-4a17-823a-d121c2cdce07</t>
  </si>
  <si>
    <t>a2faecde-6331-4c7f-8787-dc4c45836301</t>
  </si>
  <si>
    <t>2a6f3659-e095-4504-978b-70dcb9e4e1eb</t>
  </si>
  <si>
    <t>306a4b76-8419-4f29-864f-66a888f73e72</t>
  </si>
  <si>
    <t>973bd1e7-063b-41a1-b593-ccf532a12a75</t>
  </si>
  <si>
    <t>eaf91f07-be36-4be8-8542-ce4c50a97d99</t>
  </si>
  <si>
    <t>df0f380f-4a60-44eb-95df-0d415c94c20c</t>
  </si>
  <si>
    <t>1fe5ac83-ad8d-44a8-b827-a7e6fabba6ef</t>
  </si>
  <si>
    <t>1d535f1e-ac31-4079-9a0e-2eeb59219fcf</t>
  </si>
  <si>
    <t>bc25fdf4-2109-47a8-9a04-93ddbd2b7ddf</t>
  </si>
  <si>
    <t>e09d3370-bd3b-436d-9bfe-47c9c47942aa</t>
  </si>
  <si>
    <t>1d463d4b-b0b3-429a-9dfd-0c4b33d3aee8</t>
  </si>
  <si>
    <t>c5324e4e-fa90-4431-8d02-26451aef0e68</t>
  </si>
  <si>
    <t>6afbd5cc-5f5b-47fe-a095-e48683ab45a6</t>
  </si>
  <si>
    <t>ebf415d1-28ed-4a5e-ae68-0d392b43208c</t>
  </si>
  <si>
    <t>eeeb2db7-ed67-45ed-bc8b-fae26cc8fd7b</t>
  </si>
  <si>
    <t>4a69cf8f-a26e-4545-b8ae-95a18c70a6a9</t>
  </si>
  <si>
    <t>d5e127db-cd8a-4aff-b7ef-7b3fab23d473</t>
  </si>
  <si>
    <t>4a4a2a1c-8f6e-4644-aa03-d8deb806b7f6</t>
  </si>
  <si>
    <t>19e40e65-653d-4044-b635-963c646c33cb</t>
  </si>
  <si>
    <t>63e8f538-4b74-4220-9b85-5783741a2bf1</t>
  </si>
  <si>
    <t>2575bf99-c92c-48d4-8f13-19bac9eb11b7</t>
  </si>
  <si>
    <t>9f78c771-e398-4a09-90f6-d673f5ac90aa</t>
  </si>
  <si>
    <t>1960f813-81aa-40dc-a0eb-0d5e8c6d76d6</t>
  </si>
  <si>
    <t>30b8e404-4179-450c-ab5d-9727ef29e267</t>
  </si>
  <si>
    <t>8dcd677f-778d-4134-8883-464908d30ab8</t>
  </si>
  <si>
    <t>803eaa78-b560-4aa1-ba89-74de5a80dcae</t>
  </si>
  <si>
    <t>83ec8a1c-d2bd-4aae-90ec-5729854017dc</t>
  </si>
  <si>
    <t>679816e5-f7f1-468e-adce-e496ff5a0833</t>
  </si>
  <si>
    <t>fa21f068-aa17-4ba7-bd1f-1b60196fc6ae</t>
  </si>
  <si>
    <t>a873a4ec-9316-4d7d-85cb-1a435a09e26d</t>
  </si>
  <si>
    <t>35b70ef3-a0ec-4cb1-aeea-afc6f4e018e8</t>
  </si>
  <si>
    <t>b84a2923-c686-4ef4-bc4e-56bb838105c6</t>
  </si>
  <si>
    <t>22d658fd-7ecb-4762-b0a5-ca87c547260c</t>
  </si>
  <si>
    <t>0fd73013-c233-4672-a741-a5300b895714</t>
  </si>
  <si>
    <t>330736d1-9014-4d5c-b924-7730ee2676d5</t>
  </si>
  <si>
    <t>ed1cc275-76b6-429e-b00c-8f30b1414a37</t>
  </si>
  <si>
    <t>2ab74da6-5d8e-4031-9fd8-91437da6fe5d</t>
  </si>
  <si>
    <t>9c650a6d-2c20-4294-850c-876ebf4da51a</t>
  </si>
  <si>
    <t>45304479-45e2-4a5a-a77e-6bbfcc9141be</t>
  </si>
  <si>
    <t>501298c5-b2ff-4efc-ab89-98b36a09046e</t>
  </si>
  <si>
    <t>8d61577e-c310-43d5-8d22-cd515b1acc52</t>
  </si>
  <si>
    <t>67347b8a-bf92-454f-a774-f2c11782b203</t>
  </si>
  <si>
    <t>c1607fcf-38b0-4d77-9427-0edbd6b813e4</t>
  </si>
  <si>
    <t>412a4181-8f16-4131-ba8a-b75031c9d791</t>
  </si>
  <si>
    <t>afce880d-b53c-4d1f-80a1-0c9b00ea8d3f</t>
  </si>
  <si>
    <t>d1d32af2-bfb5-4752-a938-51dcf6886bce</t>
  </si>
  <si>
    <t>ee224853-af84-44f9-816f-6e76fe2a4778</t>
  </si>
  <si>
    <t>b7fb1c0c-d296-419a-8b3f-d7886af4f848</t>
  </si>
  <si>
    <t>6a076e6c-29be-4710-b3de-063a19be7b76</t>
  </si>
  <si>
    <t>6a515a7f-6950-4223-a23c-c431a154f1b3</t>
  </si>
  <si>
    <t>b39fe8b1-2bf0-4b32-8274-9d3b13b76aa5</t>
  </si>
  <si>
    <t>cf38a8fd-a1e1-45c9-bf45-442a2b15ed57</t>
  </si>
  <si>
    <t>f1ae41f7-b8e8-4039-aa7a-e5ed6fcd2bf6</t>
  </si>
  <si>
    <t>db0f3d97-0abe-48c4-ac78-ac590a08047d</t>
  </si>
  <si>
    <t>5b676f16-d812-4261-bdc3-8b91b743fa3e</t>
  </si>
  <si>
    <t>334c4b4a-03fb-4558-994a-de10fdc2c138</t>
  </si>
  <si>
    <t>f8961691-0729-45ac-997e-f12aa23e1452</t>
  </si>
  <si>
    <t>adf7b019-d3c8-489a-8a92-bb766d9f05c9</t>
  </si>
  <si>
    <t>adf3ba9f-454e-4945-b3de-e0959398314c</t>
  </si>
  <si>
    <t>677e9f23-dcc9-48ea-8dae-5ba5aa14752a</t>
  </si>
  <si>
    <t>14362502-9000-4a7c-ab33-3045728fbdbc</t>
  </si>
  <si>
    <t>448f7cc7-ee2c-4faa-b7f4-7028ac84c62b</t>
  </si>
  <si>
    <t>c2dc3c31-e153-47e5-846f-e05bcaac7eb6</t>
  </si>
  <si>
    <t>6c9b7053-6286-46fe-9d84-949124285be2</t>
  </si>
  <si>
    <t>37f4feeb-ae1b-4a91-b72b-6a8b93b580ef</t>
  </si>
  <si>
    <t>a5abfa81-ac62-4a99-92da-006252ef2b0e</t>
  </si>
  <si>
    <t>7ca4006b-a80b-48e8-86a4-2ed04616e8ec</t>
  </si>
  <si>
    <t>f1f4be19-3dde-464c-9d13-f0d4434da738</t>
  </si>
  <si>
    <t>cf5830ae-7f38-4c8d-8ba8-058f9b61f7af</t>
  </si>
  <si>
    <t>39fa081e-bd69-4e0b-ba37-084c508920a8</t>
  </si>
  <si>
    <t>8478cfa8-6189-46a9-ba33-26ca67bceb87</t>
  </si>
  <si>
    <t>c865590a-07f2-4992-b3a9-b545d9caec1f</t>
  </si>
  <si>
    <t>3452fce3-c812-4590-a7d2-0fcc78d3e4a5</t>
  </si>
  <si>
    <t>8e439834-3231-4e28-b831-0239a750ed3a</t>
  </si>
  <si>
    <t>3fe1dc96-d6ca-492b-9c4d-1eb07ce85682</t>
  </si>
  <si>
    <t>0998d19e-191c-475e-8455-6121bc436e4d</t>
  </si>
  <si>
    <t>5fb2b3a6-79fa-4849-8c25-ea508d81727f</t>
  </si>
  <si>
    <t>6d8ed460-5a3d-4ae1-974b-7edd42d63dd1</t>
  </si>
  <si>
    <t>6e992d1f-c525-4092-a87c-f2af8315140f</t>
  </si>
  <si>
    <t>37eaf865-7d14-4758-906f-3bc5c5331c8c</t>
  </si>
  <si>
    <t>7fad5f80-5434-416d-b3c7-34571eb03928</t>
  </si>
  <si>
    <t>da732ea4-2ef1-4f68-855d-8f6e40f56c10</t>
  </si>
  <si>
    <t>2b984501-a2c2-442a-ba23-47d214009352</t>
  </si>
  <si>
    <t>abf07966-d2bb-41fe-901a-357a4d40b798</t>
  </si>
  <si>
    <t>09a30701-d29a-4d05-8a11-b2f393f16959</t>
  </si>
  <si>
    <t>ca682a0b-1dde-4ff0-b202-1a0f345aa8a5</t>
  </si>
  <si>
    <t>2cdd1de5-7d71-4170-ab95-5a0536837906</t>
  </si>
  <si>
    <t>0d9626d5-75c0-409e-b598-288de7f57b42</t>
  </si>
  <si>
    <t>a61b224c-9a94-46b5-a36f-4da08c7fa85c</t>
  </si>
  <si>
    <t>7e261de5-c9b5-4ad4-b8f2-aa5f34d7230d</t>
  </si>
  <si>
    <t>ac436183-d93e-44b7-8ac6-2b7f1cfb2bd0</t>
  </si>
  <si>
    <t>4da04b99-278c-4463-9c91-7922244fac92</t>
  </si>
  <si>
    <t>d185e02a-4cc8-462f-9c95-09a680e80786</t>
  </si>
  <si>
    <t>145fc775-a61f-42b5-955d-7fc58fafeb37</t>
  </si>
  <si>
    <t>504d6c94-bdf3-4a26-bbf3-3da191cbfb10</t>
  </si>
  <si>
    <t>0d9640ef-f1ab-4b10-b872-451194484ff8</t>
  </si>
  <si>
    <t>787f8ff3-f144-48fb-b56d-4e7a5af56634</t>
  </si>
  <si>
    <t>7550ce39-8094-4931-8f06-aad04752c93f</t>
  </si>
  <si>
    <t>8636c4db-1749-4322-8084-bdac6527d8ff</t>
  </si>
  <si>
    <t>ee1e4f83-c9e1-4e91-bcfe-17a29cb299cf</t>
  </si>
  <si>
    <t>0b74192e-ec71-4263-9b92-d5b6fe160789</t>
  </si>
  <si>
    <t>cec2cee9-19d8-47c6-87c8-d5ecaca19e51</t>
  </si>
  <si>
    <t>a19256a3-6a1f-4aa9-8ab9-019c520f7301</t>
  </si>
  <si>
    <t>395f729a-5631-4086-8ea0-531c1bca5db9</t>
  </si>
  <si>
    <t>a5a6de55-76ad-4c92-ac76-dedef98c74d5</t>
  </si>
  <si>
    <t>da2d007c-3a48-47e8-9f3e-2624956a5fa9</t>
  </si>
  <si>
    <t>6cabb86f-de60-4abf-8d75-381c4038b3f5</t>
  </si>
  <si>
    <t>6c307b73-def5-42cd-b27c-5f4486ddc455</t>
  </si>
  <si>
    <t>c9c94131-e140-4f53-9f22-7e838f62de98</t>
  </si>
  <si>
    <t>a944913e-3425-4f38-a7e1-abc532654991</t>
  </si>
  <si>
    <t>f5da9817-788c-4aea-8416-cf4347f480fd</t>
  </si>
  <si>
    <t>4fef21cb-be9c-4ce5-8cac-8a18481ee3d6</t>
  </si>
  <si>
    <t>0c51e949-f2e9-445e-be7d-0484d4ac73da</t>
  </si>
  <si>
    <t>10b81b1f-4b53-4db9-aecf-d52cd33d5ae6</t>
  </si>
  <si>
    <t>4bb317f1-ba6b-4bbe-8258-bb23f14a8d83</t>
  </si>
  <si>
    <t>07204af3-ba84-4feb-a2c2-ea3d2a63d14f</t>
  </si>
  <si>
    <t>1e65f241-4b2b-44eb-9752-3b73fb2cf534</t>
  </si>
  <si>
    <t>6b834469-ebd6-4fb1-9b19-09c1d75c087b</t>
  </si>
  <si>
    <t>ff963a8a-db25-4358-9832-e5203439cb75</t>
  </si>
  <si>
    <t>ab3b1cb3-5daa-4db3-9831-04084823bd08</t>
  </si>
  <si>
    <t>61d21b03-150a-4e11-aeef-37fd4b440b52</t>
  </si>
  <si>
    <t>5f9bbdcd-6159-46b9-b710-b5e1c1e35179</t>
  </si>
  <si>
    <t>e5ae963f-c13a-4348-ad73-7f10090b2fee</t>
  </si>
  <si>
    <t>77b69385-e62a-4549-ae68-979699fc4023</t>
  </si>
  <si>
    <t>1080003c-1ff1-4fdc-a038-795bf32f45b9</t>
  </si>
  <si>
    <t>d9542a00-7eae-49ea-8479-12d301ba36ae</t>
  </si>
  <si>
    <t>09cc7873-310d-4db1-9146-dcbcdc5024be</t>
  </si>
  <si>
    <t>53a0de5f-4754-44fe-9a5d-90c576ee5812</t>
  </si>
  <si>
    <t>7f4db0ee-3a92-419d-be22-72c316eff96d</t>
  </si>
  <si>
    <t>d15a4d9d-d6d9-4ac5-a7aa-41146866c842</t>
  </si>
  <si>
    <t>37fb692b-a505-47c2-9328-7c5d1b2a54ec</t>
  </si>
  <si>
    <t>d1040528-0a0d-4122-ab2f-35e4996dac92</t>
  </si>
  <si>
    <t>d638c01a-2476-4962-bf42-05983741cb39</t>
  </si>
  <si>
    <t>01fc7982-cda0-40d3-bf5d-b2e0400a2493</t>
  </si>
  <si>
    <t>c789ddf9-0022-4840-9c73-b629f969f66e</t>
  </si>
  <si>
    <t>ae8b1ed0-2ecd-4e22-b41b-4a90f1d1f555</t>
  </si>
  <si>
    <t>edd022ed-c877-485d-a00e-9e6bcc729258</t>
  </si>
  <si>
    <t>906f79d4-5d1a-4dbe-9859-bc81199f4356</t>
  </si>
  <si>
    <t>665fdb04-58ff-440d-8bdd-002db23d9a18</t>
  </si>
  <si>
    <t>89c329b0-f628-459f-ae55-ef7cc18ebdcc</t>
  </si>
  <si>
    <t>cf870b93-b146-48b5-be2a-9304bea6f1c7</t>
  </si>
  <si>
    <t>2f08b8ae-b114-4809-8737-747063f8b9b3</t>
  </si>
  <si>
    <t>a4122ff3-46c1-4907-99f0-f3936f37de98</t>
  </si>
  <si>
    <t>7c0618b8-5656-4165-8c4d-fea993438ec9</t>
  </si>
  <si>
    <t>fff6ee9d-3544-4568-82c3-93209e86eda1</t>
  </si>
  <si>
    <t>559c9684-6603-4279-a4e4-415da22129e7</t>
  </si>
  <si>
    <t>184589a9-9710-4e3c-9357-064e10f945e8</t>
  </si>
  <si>
    <t>d3af09a5-1d8c-4a0b-8f89-9318eea0b30e</t>
  </si>
  <si>
    <t>4829d669-98c2-41fc-bd48-aa3c70d0cf24</t>
  </si>
  <si>
    <t>c86ae13a-de91-49dd-b486-2975a32870a4</t>
  </si>
  <si>
    <t>4e896557-f151-4eb9-97de-2241c825fa29</t>
  </si>
  <si>
    <t>49216dd9-7b96-4f0e-b722-10ce013a4c10</t>
  </si>
  <si>
    <t>ff6b8b94-39e2-4ead-9a65-35d79d52606e</t>
  </si>
  <si>
    <t>f5bc2755-a4b9-4a78-b32f-f2b0bc09b422</t>
  </si>
  <si>
    <t>0d942bf9-57e8-4287-81ed-75b72907b0de</t>
  </si>
  <si>
    <t>dc81a817-88a1-4e1b-aa83-84106eac9e39</t>
  </si>
  <si>
    <t>f19ce9f9-548f-484c-b129-58b5a1408794</t>
  </si>
  <si>
    <t>60765429-a2ab-45e6-b4e4-70b8a0babda1</t>
  </si>
  <si>
    <t>d679bd5e-d9dd-4097-bd21-b2201117311d</t>
  </si>
  <si>
    <t>bced926b-60e8-4ce8-b057-f5219e2ffebb</t>
  </si>
  <si>
    <t>566ad30b-7abd-4ceb-a55c-c88fbc30e2de</t>
  </si>
  <si>
    <t>47fa3571-1052-4898-b6ac-82ed73edbfa6</t>
  </si>
  <si>
    <t>74812581-f933-4cdb-87cf-8cce5167cebc</t>
  </si>
  <si>
    <t>45499aff-9349-4ea5-bec2-35cc7722a6d8</t>
  </si>
  <si>
    <t>a65ada08-253a-4e23-a924-a205f2f5ccd4</t>
  </si>
  <si>
    <t>04ab4ff0-bc7a-4cd3-9fd2-c7ab6de60a33</t>
  </si>
  <si>
    <t>0bc9f263-8f89-48db-8dd2-e9c4286da293</t>
  </si>
  <si>
    <t>c29b68d9-b38b-428c-9c10-22eb500dc8a5</t>
  </si>
  <si>
    <t>5b84bda6-08f3-4804-891c-58ca8757c7c1</t>
  </si>
  <si>
    <t>bfeccc13-4adc-4b82-87cd-0c744dd60c45</t>
  </si>
  <si>
    <t>9209f1d4-dc22-41e9-8560-c5f0e39d672c</t>
  </si>
  <si>
    <t>203f0a9c-762d-473d-b64c-cd5b57700f17</t>
  </si>
  <si>
    <t>8bd5f722-87cb-4175-830b-69ac14d1a279</t>
  </si>
  <si>
    <t>32749c36-9c79-41ef-bf96-cc5bb7140211</t>
  </si>
  <si>
    <t>cf1d9ac9-5eb6-42d0-b2bb-709ce2412ade</t>
  </si>
  <si>
    <t>7fbf581b-0f83-497c-8ef5-6b59766cef40</t>
  </si>
  <si>
    <t>3e03537c-eb92-417a-9f01-f4036e5a6d1d</t>
  </si>
  <si>
    <t>1fcb4ad4-5cff-4c0e-8278-31b3ba83ba1d</t>
  </si>
  <si>
    <t>0a68749b-b1f3-4054-8e28-18b952d75dd4</t>
  </si>
  <si>
    <t>78865281-bb91-46a7-822f-6623a3fcce91</t>
  </si>
  <si>
    <t>b1e23443-e9f5-43b6-8aa0-4f9adf928910</t>
  </si>
  <si>
    <t>dae6a39b-5a77-4160-9428-a64ecde71908</t>
  </si>
  <si>
    <t>807b82e3-c89a-4be9-891f-92c5f7155b16</t>
  </si>
  <si>
    <t>d5646c6e-08b9-47e4-80f9-848f28c782ca</t>
  </si>
  <si>
    <t>27c61df2-9ca2-49a8-9d96-68266c697cef</t>
  </si>
  <si>
    <t>5277a4fb-da05-4815-8780-c43e326a3e3a</t>
  </si>
  <si>
    <t>5952d566-c65e-48a0-8bb5-9e090e3b9241</t>
  </si>
  <si>
    <t>88d72321-a714-4720-8dd8-60d20981c0c9</t>
  </si>
  <si>
    <t>12bd5f3e-b5df-4c6f-9d79-deda13369c5a</t>
  </si>
  <si>
    <t>9d405983-5836-4513-a640-b6b031d3b388</t>
  </si>
  <si>
    <t>4341dfbe-6357-4a9a-ad01-aa827161e407</t>
  </si>
  <si>
    <t>06197d88-b1ce-478d-8182-30ecf87e0d17</t>
  </si>
  <si>
    <t>c4124202-7645-4681-a050-a667efea7256</t>
  </si>
  <si>
    <t>cabaa17e-6f3b-49c9-b4b1-a76d08da2e0e</t>
  </si>
  <si>
    <t>023b45ae-035a-4200-9f0b-e824b2f4b29f</t>
  </si>
  <si>
    <t>b1096761-437d-4e76-ac99-8d176625a00b</t>
  </si>
  <si>
    <t>e477d858-9400-4ec4-8089-fcd6a06568ff</t>
  </si>
  <si>
    <t>2133c1f4-9d31-413e-a7ab-a4c879de60a3</t>
  </si>
  <si>
    <t>547c9466-cd35-4544-955f-3172871cbc59</t>
  </si>
  <si>
    <t>1e86027d-1b97-477f-b8ae-d52bcfb58469</t>
  </si>
  <si>
    <t>b39a57f3-e4c6-4cdf-8bb7-dd9e8f3ec5ba</t>
  </si>
  <si>
    <t>583ba10f-9e33-472c-a278-267eb2d59782</t>
  </si>
  <si>
    <t>c4b724a5-af40-40dd-8e1a-b92cb0dd83d0</t>
  </si>
  <si>
    <t>5ac6adb1-4356-4eb3-81d4-b3a3da91c3eb</t>
  </si>
  <si>
    <t>f69b21a5-3780-4916-a5ef-a329547d92f1</t>
  </si>
  <si>
    <t>e6f85c76-364f-4fe9-ab08-d4bbf6e0e302</t>
  </si>
  <si>
    <t>f2936ea2-b594-4f18-a061-0d2fa82745bb</t>
  </si>
  <si>
    <t>4df2c204-eb6b-47b7-b306-e36837badf1e</t>
  </si>
  <si>
    <t>5c1d0659-2f46-4efd-a5bc-e8ccc867cf90</t>
  </si>
  <si>
    <t>56ada655-92af-4c5c-8af5-0d76ecaa69a2</t>
  </si>
  <si>
    <t>1a27f9e2-22df-48c8-9532-7278d62d206f</t>
  </si>
  <si>
    <t>c7c6a234-ebce-4142-906b-21f050b224dc</t>
  </si>
  <si>
    <t>ee89b480-38a7-447a-9e07-05e3597037f5</t>
  </si>
  <si>
    <t>6564e5d0-2722-4121-98b3-248d2c655b56</t>
  </si>
  <si>
    <t>9d67d8e6-b9d1-4911-8862-11c45f0e0f48</t>
  </si>
  <si>
    <t>cc30ec5d-66f5-4ffc-a9ba-6beae5694167</t>
  </si>
  <si>
    <t>f0947ad1-8217-43d5-ac39-73ec12093883</t>
  </si>
  <si>
    <t>c5b2e79c-0e26-4ffb-9a41-f472cd5783e0</t>
  </si>
  <si>
    <t>3a6c5935-6adb-43ca-92b1-37337af898ae</t>
  </si>
  <si>
    <t>e1261b2b-e9b5-4fb2-93e6-335b19a0bea8</t>
  </si>
  <si>
    <t>d76ff823-b0c5-4efe-9f5b-f4b97db9e2ca</t>
  </si>
  <si>
    <t>3384f699-da17-4381-b945-47390b53a658</t>
  </si>
  <si>
    <t>f966238f-5623-4986-8565-48ddfd193f49</t>
  </si>
  <si>
    <t>2ce9b24c-3279-4612-8d62-517604d68d8f</t>
  </si>
  <si>
    <t>f14a1bc3-dde4-4691-93bd-a396ca818faa</t>
  </si>
  <si>
    <t>a865a22d-aaaa-468c-b66a-003a56435b32</t>
  </si>
  <si>
    <t>ae39e288-092c-4194-9d9a-f53d82d41eab</t>
  </si>
  <si>
    <t>2f8388b7-3416-4c9e-a47f-b99b29ad0e8c</t>
  </si>
  <si>
    <t>bccc2fae-d999-48f4-8a76-8c2fa606dd34</t>
  </si>
  <si>
    <t>c536b348-f468-4e8c-aaba-23da99406b89</t>
  </si>
  <si>
    <t>16143ac8-81ad-4d06-b9ab-f8b423e5fdfd</t>
  </si>
  <si>
    <t>53e56d8f-28ad-442d-8acd-28fddd64d57b</t>
  </si>
  <si>
    <t>87209ea6-2c60-441e-aee0-7773e068c45d</t>
  </si>
  <si>
    <t>2e0c1e13-3261-4b12-a798-77b0821bd80e</t>
  </si>
  <si>
    <t>f7869dab-1801-41f9-919a-e0a1b1d1615f</t>
  </si>
  <si>
    <t>93eb0a6d-e54c-40fb-92ab-42f20517448e</t>
  </si>
  <si>
    <t>6d849c02-cd31-47d3-85fe-578f6de907d9</t>
  </si>
  <si>
    <t>caf043dd-1131-4e7f-87ed-0ad8ccae9f8c</t>
  </si>
  <si>
    <t>0b972e4e-b1d0-42f3-8cb2-2c5828eba38f</t>
  </si>
  <si>
    <t>c0ee0e83-060a-4951-be1b-f0e944592b18</t>
  </si>
  <si>
    <t>509f036b-cec1-4726-9695-eac73ab5d8a2</t>
  </si>
  <si>
    <t>13070bbf-f301-4001-ae84-2515ab3e4895</t>
  </si>
  <si>
    <t>5a0be319-5ca2-4903-b9b4-e58452e2894b</t>
  </si>
  <si>
    <t>a2c1f1dc-b9fd-4b45-a00b-bc68ef16f06a</t>
  </si>
  <si>
    <t>2d295479-03a4-4efe-bc87-56b74780f382</t>
  </si>
  <si>
    <t>8ce20438-bf04-4ec4-b247-9f71968c084d</t>
  </si>
  <si>
    <t>3dd12317-c3f4-45a0-911f-16b312cab3e2</t>
  </si>
  <si>
    <t>d7a2718e-c651-4ce7-980c-febe0cb313e6</t>
  </si>
  <si>
    <t>f44c4658-0a2f-4672-af0f-3620a8afd0f5</t>
  </si>
  <si>
    <t>1f4fc73f-60d4-42ea-8abb-95f5c78b29f3</t>
  </si>
  <si>
    <t>81ffb7af-787a-4e5b-a1a9-aec077f929ec</t>
  </si>
  <si>
    <t>d57c9852-1e28-4dba-b1dc-3a9df90b3830</t>
  </si>
  <si>
    <t>e3459792-ba54-4e14-8105-19efa698569e</t>
  </si>
  <si>
    <t>3b7f6387-4e07-4903-a9b5-f357d97314ac</t>
  </si>
  <si>
    <t>dec28898-7dc7-4df9-88ef-a0276c72d746</t>
  </si>
  <si>
    <t>3d6e8066-38c9-4a97-a916-580dac6983f3</t>
  </si>
  <si>
    <t>fad235cc-37cf-4140-9fa9-f5431ebf8751</t>
  </si>
  <si>
    <t>ac046f1a-953a-4f84-88b8-255e217dc8d0</t>
  </si>
  <si>
    <t>7b4e6299-2205-4e8f-bccf-b57150fe164f</t>
  </si>
  <si>
    <t>31e9f292-2a3c-4613-9cd8-912b54181b6c</t>
  </si>
  <si>
    <t>f6fc1319-e2b2-473e-9cf4-4157cdbe9815</t>
  </si>
  <si>
    <t>468fff2e-5442-40ff-b477-64ffc3fa99a3</t>
  </si>
  <si>
    <t>b6efc5bc-5437-4e77-8ac5-65b576a408d6</t>
  </si>
  <si>
    <t>eba1d75b-2329-41a8-8eb2-01d04c014d52</t>
  </si>
  <si>
    <t>a19fd0cb-dc1a-44b2-9a25-7d8b51d02cd7</t>
  </si>
  <si>
    <t>b94562cf-b594-40d4-bd8c-6f733319fd5f</t>
  </si>
  <si>
    <t>5151229b-b1e4-40c6-9bd7-8765c02f8bc5</t>
  </si>
  <si>
    <t>1c63c952-ec69-4f36-8c71-382329f79852</t>
  </si>
  <si>
    <t>e96a4cae-358f-468c-b996-f34f144bfb42</t>
  </si>
  <si>
    <t>4a11ee7b-565e-43e7-8e39-3debed9ca115</t>
  </si>
  <si>
    <t>9fbe2e54-7a60-4dff-8a4a-ccb11c59a7eb</t>
  </si>
  <si>
    <t>c97ae665-02a7-4cfb-97f5-d7c99a36e846</t>
  </si>
  <si>
    <t>311441ce-856f-40f3-b6a7-92b03ead1f56</t>
  </si>
  <si>
    <t>5de2d172-4a88-4c64-bdce-0df43072e89e</t>
  </si>
  <si>
    <t>13a46153-2405-407a-af59-2c5358e9364b</t>
  </si>
  <si>
    <t>061221ae-e3c8-4e26-9f9a-490d75c06568</t>
  </si>
  <si>
    <t>89778e3f-3bb7-475b-b923-ef815ca84015</t>
  </si>
  <si>
    <t>31689a0d-c5f9-4fac-853d-ae79e48201c6</t>
  </si>
  <si>
    <t>daa2cbe0-5e94-4044-96c0-0752e81adfe8</t>
  </si>
  <si>
    <t>e082b2a0-8e44-45da-af52-a0c711cfe59b</t>
  </si>
  <si>
    <t>87de8d31-5a5a-429e-87e5-a414af545860</t>
  </si>
  <si>
    <t>333cf93a-8708-45ee-b4cc-794476b8938c</t>
  </si>
  <si>
    <t>8fd35324-0743-4a32-a23d-ee001e36b2f7</t>
  </si>
  <si>
    <t>fc9144f5-e84c-489d-b1db-792fc9ecc6a7</t>
  </si>
  <si>
    <t>9680e989-9d01-4660-82f5-75ca32017c86</t>
  </si>
  <si>
    <t>9785d953-8261-4351-8e8e-a798b3bde895</t>
  </si>
  <si>
    <t>d69c341b-b565-4515-bfac-484558578d30</t>
  </si>
  <si>
    <t>851d1c99-03a1-4c2a-bfe2-18c301c799db</t>
  </si>
  <si>
    <t>8d945b49-d773-4cc4-99fd-6de3915798c5</t>
  </si>
  <si>
    <t>8138ed66-9a58-46f4-8301-94b7c7f60e62</t>
  </si>
  <si>
    <t>feb726bf-2476-475e-a0bc-9fc9b262295e</t>
  </si>
  <si>
    <t>02349e64-25eb-4174-a782-204d7d48b9e8</t>
  </si>
  <si>
    <t>6115734d-87c4-4334-a0c2-d555d85754a5</t>
  </si>
  <si>
    <t>d84b800b-19f1-4597-a0cf-328de47d284d</t>
  </si>
  <si>
    <t>e5c547c7-1f2d-46b1-a5db-52ad864132ac</t>
  </si>
  <si>
    <t>ded8ea59-3e66-4796-8d78-214966f1b126</t>
  </si>
  <si>
    <t>9d27e692-5abd-42f5-848c-5212549e61be</t>
  </si>
  <si>
    <t>bbf56ede-0faf-4780-9203-c1d1807dbb14</t>
  </si>
  <si>
    <t>d499e0da-5609-4a9e-8f95-ba2364a5e331</t>
  </si>
  <si>
    <t>891e4429-4389-4e66-87bd-b94f4646e213</t>
  </si>
  <si>
    <t>1b66787d-1a8a-46fa-8492-52ad4724e654</t>
  </si>
  <si>
    <t>03157372-1452-4e03-9021-3aa32e2bf9bc</t>
  </si>
  <si>
    <t>f56e1ebd-7fe9-4eb8-b15f-d4f1b5aa1d53</t>
  </si>
  <si>
    <t>9da938c0-e149-4869-a928-79e0ba7f549d</t>
  </si>
  <si>
    <t>9f5af2b6-08f6-4aa5-b03b-673dd52dc470</t>
  </si>
  <si>
    <t>28db8073-0402-4f14-b1c2-3d7458b5a8a4</t>
  </si>
  <si>
    <t>fcf20ac7-98e6-49a7-ab6f-76c52f98f0b3</t>
  </si>
  <si>
    <t>15dba04b-295d-463d-ac13-0ca40fcc4ba5</t>
  </si>
  <si>
    <t>aec5caba-c4c7-4492-82cf-6f85034c0cfb</t>
  </si>
  <si>
    <t>2f11813c-3d65-41eb-a931-da3519691aa8</t>
  </si>
  <si>
    <t>e01bd6e1-0640-4d2f-a47f-2132897198c2</t>
  </si>
  <si>
    <t>e386e805-ecdf-4405-bb0b-adcff7d9f9e5</t>
  </si>
  <si>
    <t>f9dee366-2974-4314-82cf-8b31695dbd6e</t>
  </si>
  <si>
    <t>84a2f2df-66a2-4281-ac6f-d5725671a414</t>
  </si>
  <si>
    <t>2331ce42-5a29-4446-b280-5587ad6c68c7</t>
  </si>
  <si>
    <t>a0810a1a-397b-43ec-bd50-c84e5883283e</t>
  </si>
  <si>
    <t>1163463b-cd6f-4a97-8361-97c544544c3a</t>
  </si>
  <si>
    <t>40609253-5437-4cf3-933b-0bca5477e00f</t>
  </si>
  <si>
    <t>3e6c02d0-3a00-4a4d-95c4-6c9114a49367</t>
  </si>
  <si>
    <t>842ee41e-608e-410d-ac23-ea7f9ce2dc7d</t>
  </si>
  <si>
    <t>f09639e7-60b5-4555-8902-5bc8b30ddb49</t>
  </si>
  <si>
    <t>ffd7de9c-b842-43df-940c-f2763a0cd230</t>
  </si>
  <si>
    <t>ab4a8dae-10b2-44cd-b7e4-e3b013766d74</t>
  </si>
  <si>
    <t>7bec3f33-979a-431a-b810-40b3399249b6</t>
  </si>
  <si>
    <t>cd0f1690-b34f-4155-a89b-364cdf075bce</t>
  </si>
  <si>
    <t>ceb074c2-fbf3-4136-8367-542ef4afba94</t>
  </si>
  <si>
    <t>02c547d7-419d-44f3-a3bb-075ee476044f</t>
  </si>
  <si>
    <t>5ff7e8b0-3112-49c7-9a63-a83710578c36</t>
  </si>
  <si>
    <t>acc5e871-c836-4f7c-8e59-7bf35a7cc868</t>
  </si>
  <si>
    <t>aeca4c55-7727-4bfc-92f3-d331883b2614</t>
  </si>
  <si>
    <t>47820d48-6980-4551-be37-c27fef98d3c5</t>
  </si>
  <si>
    <t>cf3d4662-0c68-4e61-81ed-6b97ff0afe9e</t>
  </si>
  <si>
    <t>b1a745a2-491c-47ac-bb23-67fb276194ca</t>
  </si>
  <si>
    <t>8c2a115f-be6c-482f-9012-6c166836b099</t>
  </si>
  <si>
    <t>ea77eea8-a377-4961-b5dc-003cfca6693b</t>
  </si>
  <si>
    <t>e4ce4fc5-abb5-4cac-ba1e-a103e9d37a00</t>
  </si>
  <si>
    <t>18764953-5a7f-48cb-a908-16aa5b60fee0</t>
  </si>
  <si>
    <t>a4cfc340-96a9-4897-ba8e-17f8094f3886</t>
  </si>
  <si>
    <t>d69a457b-ecb5-4322-858b-c5f1e118416c</t>
  </si>
  <si>
    <t>de569e09-ccc0-4a91-b000-292653153008</t>
  </si>
  <si>
    <t>239e91d3-6b18-407f-aa67-3c2eb8e6a812</t>
  </si>
  <si>
    <t>917f110d-6573-44a5-8369-b7e3686b5822</t>
  </si>
  <si>
    <t>5c49a761-bb18-4d51-b09b-82e7013f2400</t>
  </si>
  <si>
    <t>fd29189d-c770-4748-bca5-6b50ae9e5044</t>
  </si>
  <si>
    <t>d47579cf-76e9-4014-9c4e-1d136dcc1adc</t>
  </si>
  <si>
    <t>c80770cf-c90b-4496-b7a8-2b253b533f57</t>
  </si>
  <si>
    <t>30dda398-2d33-4d4e-bd42-2afc957f7ebf</t>
  </si>
  <si>
    <t>7be9a03d-a465-4176-9adb-f0f01b1c5f1e</t>
  </si>
  <si>
    <t>34fbf630-aad3-49bf-9eac-6906534ee766</t>
  </si>
  <si>
    <t>e711d1f4-6de7-42ae-990b-5018f15744c2</t>
  </si>
  <si>
    <t>6be575b4-09ff-470c-be4f-83cc454c5c4d</t>
  </si>
  <si>
    <t>5584127c-f2d3-4368-97fc-9d6bb25cb0f1</t>
  </si>
  <si>
    <t>5335b169-2451-4001-a361-263f5b28d5c2</t>
  </si>
  <si>
    <t>d5c5c5fe-6fdf-42fe-9cc4-21f93641dd7f</t>
  </si>
  <si>
    <t>87de6c44-d08c-4158-85d6-5c8f2bdc9f53</t>
  </si>
  <si>
    <t>9b713a65-3057-4343-b1d7-725da0a262b5</t>
  </si>
  <si>
    <t>b27561e6-e821-493e-9851-0c1971fe351c</t>
  </si>
  <si>
    <t>132f43aa-dc54-4562-96e8-cb3fa724e086</t>
  </si>
  <si>
    <t>f9e0e376-ecdb-48ae-adf0-a51010a6a154</t>
  </si>
  <si>
    <t>f764cf7e-3f19-431b-81a4-6e61e78a2add</t>
  </si>
  <si>
    <t>379a3345-8f07-4701-ac01-740be4154ca9</t>
  </si>
  <si>
    <t>06ebfc03-1150-435c-8a8e-0e2d4a057666</t>
  </si>
  <si>
    <t>590ef6f0-e4d7-4012-b39b-7f97f9f245bc</t>
  </si>
  <si>
    <t>187b2be2-0cf1-4229-954e-8ddea9ca71ba</t>
  </si>
  <si>
    <t>fcbfc7a2-7b67-42a4-909e-7e08f23180e6</t>
  </si>
  <si>
    <t>013284fc-77c5-42ff-8107-d60f1b6b0040</t>
  </si>
  <si>
    <t>cf855f28-1385-475b-a3d0-952cf95edf57</t>
  </si>
  <si>
    <t>60de8296-f00b-4a1d-a8b2-b67035b79e94</t>
  </si>
  <si>
    <t>7af4be91-65b7-4ee3-9b84-22a7c5d53150</t>
  </si>
  <si>
    <t>9e6dd7f9-4f80-4a6a-a365-f7ce28c0a005</t>
  </si>
  <si>
    <t>1f6a708f-55ac-42e8-a13c-d824aac21fd2</t>
  </si>
  <si>
    <t>1a9ef967-8c81-40d2-ac2c-95c2b39ac6aa</t>
  </si>
  <si>
    <t>b6d69209-91ed-452e-ab00-393702830c41</t>
  </si>
  <si>
    <t>3babfd35-fd71-4bc2-a9e9-e93f4b61b70f</t>
  </si>
  <si>
    <t>f04b7aa9-20aa-40ac-abb8-c483d1075fab</t>
  </si>
  <si>
    <t>655a8809-95d8-4465-a19c-2d077c7a602f</t>
  </si>
  <si>
    <t>cc7ebd10-c0a3-4ab6-ac6e-8b5d9a4aeeb2</t>
  </si>
  <si>
    <t>ab7e2149-2312-403a-b40e-0760644bfffc</t>
  </si>
  <si>
    <t>b0ef7f58-375f-4997-8e76-a1d43a59ace8</t>
  </si>
  <si>
    <t>8f2b1e7e-3c65-4107-8411-152f83e6bfd0</t>
  </si>
  <si>
    <t>50bc3f37-c48c-4d25-9841-a37ba905e475</t>
  </si>
  <si>
    <t>8dce33fe-7feb-4c7c-8312-fc780a82a696</t>
  </si>
  <si>
    <t>27f70e6d-e7b6-4617-bd67-01c893e9c95a</t>
  </si>
  <si>
    <t>e447cc2c-4678-4e5f-9eb1-578f470b11cf</t>
  </si>
  <si>
    <t>581f3080-dee9-49da-8fc8-eb5db97ef251</t>
  </si>
  <si>
    <t>2b2c9c2e-5051-4d91-96e5-b779800a8217</t>
  </si>
  <si>
    <t>40e9616d-56df-41aa-b508-d4b763f4e88a</t>
  </si>
  <si>
    <t>954acf10-72d8-431d-9331-7078d547ad48</t>
  </si>
  <si>
    <t>c3e2bff9-25c0-4685-8311-280d5bc6638c</t>
  </si>
  <si>
    <t>e5c3d11f-fbae-4241-9153-0fcb2730afec</t>
  </si>
  <si>
    <t>95c2fa99-2ca7-4b0a-b3b9-15e13f84bf6b</t>
  </si>
  <si>
    <t>362e9a13-e70d-441c-8c80-1dc369fcf5fd</t>
  </si>
  <si>
    <t>d1ec749e-58cd-463a-8e40-a4a215b94cb3</t>
  </si>
  <si>
    <t>b4ccde03-053d-4540-8637-3f706059ca0f</t>
  </si>
  <si>
    <t>fa300c05-f5b8-4bf9-b9d6-5c0a14fb0cfa</t>
  </si>
  <si>
    <t>c94ea06c-06b2-4411-ae75-bd2934564729</t>
  </si>
  <si>
    <t>7aa30472-636a-43b1-b9c6-7a6f22aa660a</t>
  </si>
  <si>
    <t>d31459b5-e0d5-4b55-8f61-4e11e37749bb</t>
  </si>
  <si>
    <t>107b0c39-b228-4243-b50e-05a41bf048f7</t>
  </si>
  <si>
    <t>93553d06-ffae-45d9-bc79-0d88d1ca5834</t>
  </si>
  <si>
    <t>705910f7-287c-427a-b627-b358bc142d0c</t>
  </si>
  <si>
    <t>9f84f19e-516a-417d-ada2-b994c4c6549d</t>
  </si>
  <si>
    <t>d1e367f7-9e53-464e-a874-51b30a9e97e6</t>
  </si>
  <si>
    <t>a77468ec-a498-47cb-8e41-e85ddbadb36e</t>
  </si>
  <si>
    <t>8678883f-fea0-4359-bbe3-71c10e813c0d</t>
  </si>
  <si>
    <t>3bb00d8a-d7a5-4f96-8ec5-e619fe89d4db</t>
  </si>
  <si>
    <t>85555694-c18f-470c-b997-327670e51aa2</t>
  </si>
  <si>
    <t>26c10390-6e8c-454d-9a2f-73644d191196</t>
  </si>
  <si>
    <t>dce59faf-2c6c-4fe2-a070-824a78a41a7a</t>
  </si>
  <si>
    <t>ba4d27f8-46d0-4d47-8f61-921a84f3e4b0</t>
  </si>
  <si>
    <t>221213b2-ffad-481c-a9e3-84ad414b13fa</t>
  </si>
  <si>
    <t>fc5594a2-5155-4b2a-a01f-b8bf4b0a0ea2</t>
  </si>
  <si>
    <t>e6de438c-6547-4372-8a68-acb6cea3752c</t>
  </si>
  <si>
    <t>2875f128-5324-4a50-8423-edead62a4a75</t>
  </si>
  <si>
    <t>7f11ab3c-56bb-424a-a85d-47ad08f50b3f</t>
  </si>
  <si>
    <t>947d8715-e416-4b86-bbf9-abedea65c6a0</t>
  </si>
  <si>
    <t>7e2033fe-d2f5-4a44-8d64-2cf5a1c83df0</t>
  </si>
  <si>
    <t>ade1d13c-d5de-4626-8e90-dc3546c7e360</t>
  </si>
  <si>
    <t>1cad8ab7-a8b1-47fa-b34a-a86578323d49</t>
  </si>
  <si>
    <t>98ddee7c-f37f-407f-a1a3-fc40a50c2f98</t>
  </si>
  <si>
    <t>71bfddc1-1501-435b-91ee-bb9e24a0b579</t>
  </si>
  <si>
    <t>875ce942-e92d-450c-a1ef-19176066800c</t>
  </si>
  <si>
    <t>31362bbc-4df7-4cb2-809b-afddbbbf3f1b</t>
  </si>
  <si>
    <t>92264012-17bb-4901-ac5d-85961a886052</t>
  </si>
  <si>
    <t>e168a651-2e81-4611-a5ea-c11e246cec82</t>
  </si>
  <si>
    <t>68ad54dd-c105-4dc2-afbe-f200dc3c8f9c</t>
  </si>
  <si>
    <t>ca8fd0a8-0dec-4ddb-84e3-a61bbe5ec4a1</t>
  </si>
  <si>
    <t>35283386-0869-4980-bff6-47742981dd8a</t>
  </si>
  <si>
    <t>a804f2ab-8968-4dbe-971f-e1ed0e1aeb5d</t>
  </si>
  <si>
    <t>f3001850-42a0-4955-9f46-74074fbe25a4</t>
  </si>
  <si>
    <t>30f22e18-4af0-43b4-92a4-e31d8b528c0f</t>
  </si>
  <si>
    <t>ec83392b-3e21-4a06-8ef7-76f57b9f38aa</t>
  </si>
  <si>
    <t>a72371d1-67f4-4767-8419-8f8886a29023</t>
  </si>
  <si>
    <t>aad9cfce-2281-4421-9f50-02b198e335d6</t>
  </si>
  <si>
    <t>70943411-514d-4464-95cf-9634d21d634b</t>
  </si>
  <si>
    <t>ff0e1b2f-a8a0-45db-94e5-6d53d4977e2a</t>
  </si>
  <si>
    <t>418105df-777a-4287-94ce-d8292277115b</t>
  </si>
  <si>
    <t>12c6fc08-ef37-48d2-8a81-eb02c0200c96</t>
  </si>
  <si>
    <t>4a4915c3-6343-4c6f-89d4-e76d870ff359</t>
  </si>
  <si>
    <t>587b2cfe-adc1-4c81-860c-519fde63b88d</t>
  </si>
  <si>
    <t>76bc9c28-e008-4a24-bd28-d3f2d1d94aef</t>
  </si>
  <si>
    <t>2b9a316f-46f4-4a1b-b4b3-6f0ff564de70</t>
  </si>
  <si>
    <t>2384c444-44d2-4b9c-ae20-ff0ea892b566</t>
  </si>
  <si>
    <t>9031afa7-d423-4724-8721-16e69c6a546b</t>
  </si>
  <si>
    <t>566e14c1-d4bf-4ae4-830f-010dc01e8f17</t>
  </si>
  <si>
    <t>b29bebe1-dc18-48b5-9223-1bcf51228da7</t>
  </si>
  <si>
    <t>70a7ef86-ed05-4800-994e-8af6d1555900</t>
  </si>
  <si>
    <t>cd38fb65-ef94-44ad-9a38-5c7bd8826ca4</t>
  </si>
  <si>
    <t>dcaf0414-2d69-4e9c-84e4-c1314082efde</t>
  </si>
  <si>
    <t>8c42eda3-5272-440c-957c-f84f90fc0882</t>
  </si>
  <si>
    <t>96bd0f12-0f40-4528-a530-194280c3c413</t>
  </si>
  <si>
    <t>3f328e4e-385b-4664-b8f7-0240e79aa4de</t>
  </si>
  <si>
    <t>756ac4da-c6c8-42b8-89bd-b66270f5ffcd</t>
  </si>
  <si>
    <t>35f25efd-ba78-4f7f-bd98-9fa7f7708275</t>
  </si>
  <si>
    <t>cefa724b-b959-4f9f-989e-7da47fa31fbe</t>
  </si>
  <si>
    <t>56765d0b-6f90-4f6e-b65d-7ccbab15bb51</t>
  </si>
  <si>
    <t>85629b34-0d91-41f3-aea2-bf6e03901ead</t>
  </si>
  <si>
    <t>70b77300-00c4-4dfe-9a07-cfd2810483c4</t>
  </si>
  <si>
    <t>4d46092a-6087-49c7-8840-c0af29896961</t>
  </si>
  <si>
    <t>183cd355-92a1-4f79-848b-612e852ec19f</t>
  </si>
  <si>
    <t>50134201-9297-4903-8154-7da381a4e6aa</t>
  </si>
  <si>
    <t>259b4cee-c139-409f-8e6c-afff01ada11f</t>
  </si>
  <si>
    <t>1784a140-5c69-49d7-8c26-ea10785aa1e0</t>
  </si>
  <si>
    <t>d9c71fbf-ed8c-41b4-8e6a-5c4e8d9ff871</t>
  </si>
  <si>
    <t>22a6f8bf-0bdd-4251-a108-e4f87a9bfd6a</t>
  </si>
  <si>
    <t>5aa189e9-c13a-41c5-b1fc-47ac8cb649fc</t>
  </si>
  <si>
    <t>c1ac7df0-c1b7-4bff-ba21-8733e5f8814b</t>
  </si>
  <si>
    <t>84425183-cd32-40fe-b367-1155cd768217</t>
  </si>
  <si>
    <t>f42c7dc1-b0b1-4ee6-bcbb-b74fe0480f83</t>
  </si>
  <si>
    <t>e6d7d221-72aa-4570-9b18-fad296ef9304</t>
  </si>
  <si>
    <t>1bbe0d85-fc17-4611-a6c2-e36992f85e6e</t>
  </si>
  <si>
    <t>12a99afa-b0f7-480d-b672-9192f3197f44</t>
  </si>
  <si>
    <t>5fdb36ec-373f-4045-a91d-291c5e7b6312</t>
  </si>
  <si>
    <t>7863ccb4-ba16-47ec-8f4e-10ac57759a23</t>
  </si>
  <si>
    <t>04b46c5c-ddd6-41bb-8efd-5469a7468084</t>
  </si>
  <si>
    <t>ed8edaf6-59af-4a51-987b-f50f6107ca2f</t>
  </si>
  <si>
    <t>cdf1fa18-4b39-49a1-a247-1c59b11fa6d2</t>
  </si>
  <si>
    <t>3a1f8c95-b43a-43cb-af60-10258362cb23</t>
  </si>
  <si>
    <t>0d2f54df-4834-4a88-baf4-ac88b1affa22</t>
  </si>
  <si>
    <t>3350c1f9-cccf-461b-acca-55671e298abf</t>
  </si>
  <si>
    <t>0d8f9814-7ee5-4650-bcab-e015f352fc1e</t>
  </si>
  <si>
    <t>9bdde425-3f78-40df-9330-2e97128ec3eb</t>
  </si>
  <si>
    <t>5781dacc-86dc-45dc-a747-fd8f476150e6</t>
  </si>
  <si>
    <t>ea6556c2-272d-4ada-be71-99a0b71e2829</t>
  </si>
  <si>
    <t>7d69226c-778e-4d0f-b691-f923c3ebfd54</t>
  </si>
  <si>
    <t>9041c569-4145-4f9d-8c54-a08633bbabf5</t>
  </si>
  <si>
    <t>c6aa7f92-fe01-45bd-817a-cd1a220ece0a</t>
  </si>
  <si>
    <t>86f645d0-3b05-4e96-8f64-7ad7b4b24c76</t>
  </si>
  <si>
    <t>366766cb-e30b-4dc6-9145-2c4eff26e7e4</t>
  </si>
  <si>
    <t>77f22c71-230c-44f9-8ab9-e808552e976e</t>
  </si>
  <si>
    <t>46cb4d18-769b-4cf7-b347-7c914ae374e0</t>
  </si>
  <si>
    <t>36bd34a3-8c88-4366-8592-14b9c236dc84</t>
  </si>
  <si>
    <t>edcdec58-22b6-43c2-b139-947107129a6b</t>
  </si>
  <si>
    <t>f6e5845e-67e0-4920-9d8d-8a0cb4f67cf6</t>
  </si>
  <si>
    <t>7a319074-eeb7-45de-b1f9-b50dbd169120</t>
  </si>
  <si>
    <t>bd147511-8584-43dc-b751-c254ad3398b4</t>
  </si>
  <si>
    <t>692faacc-2f0d-4281-bc5e-e7b53f7435ff</t>
  </si>
  <si>
    <t>f93bad92-68cb-4b83-930d-e545c5806a63</t>
  </si>
  <si>
    <t>c0ac025d-1ad9-4230-8dad-9c30be452a60</t>
  </si>
  <si>
    <t>c13dca78-faea-4036-98a8-1c671b75740b</t>
  </si>
  <si>
    <t>01797fb1-178c-4d08-9797-e1e444c29a8f</t>
  </si>
  <si>
    <t>1922d521-0a7f-4a08-a7c3-05ae4d9ffb5b</t>
  </si>
  <si>
    <t>4b36c968-e470-4aac-a938-902e83c65fd6</t>
  </si>
  <si>
    <t>ecc14002-6865-46b3-9da3-4446dcaa466f</t>
  </si>
  <si>
    <t>3f76fe47-46ad-46cd-8b1a-2928ffffce4c</t>
  </si>
  <si>
    <t>aacef48e-dbe5-409c-b033-1651c905ca57</t>
  </si>
  <si>
    <t>4634e0db-8056-43ae-998f-e3b40bbd44cd</t>
  </si>
  <si>
    <t>3ec24cf1-590f-424b-b7c3-8745b19469bf</t>
  </si>
  <si>
    <t>c3ba294a-05c0-4426-a7a2-8c27f5d0b51d</t>
  </si>
  <si>
    <t>378f61da-4a1d-4cb0-a6f6-06e85de9e644</t>
  </si>
  <si>
    <t>d30a4f83-e9a8-40af-b175-873656394ef4</t>
  </si>
  <si>
    <t>d7cfd954-f1de-4ab6-b53b-7d3dd05f9e4b</t>
  </si>
  <si>
    <t>f2f69136-0155-4ec3-bd23-aaa3da417081</t>
  </si>
  <si>
    <t>a49f5e30-9fc4-41e3-813b-8b079d6b4bd1</t>
  </si>
  <si>
    <t>937728c9-8d73-41b3-8c30-5c5c61346f44</t>
  </si>
  <si>
    <t>c7e7f291-ff5c-4db4-a2b3-1b58fd6075e5</t>
  </si>
  <si>
    <t>8eabb8cb-7765-42e9-b969-2dbff8817d6b</t>
  </si>
  <si>
    <t>fd2cf080-a8c3-47d7-9c05-96c5be0de68f</t>
  </si>
  <si>
    <t>0b4aaf48-0c4f-4303-9b09-d905c7ef66ae</t>
  </si>
  <si>
    <t>728e909a-1d19-4c0d-8848-e90aa3b78658</t>
  </si>
  <si>
    <t>e97ab162-9279-4e5f-9f51-96276545a9fb</t>
  </si>
  <si>
    <t>cc4739a0-00ef-4c00-8297-10376debd626</t>
  </si>
  <si>
    <t>a9dc488d-b1ff-453e-b8cb-2b51368d6c84</t>
  </si>
  <si>
    <t>0b405586-3d35-4bba-a80e-d0b20ac9a985</t>
  </si>
  <si>
    <t>0105e924-2e1a-4b50-9f45-6b6cda9b0689</t>
  </si>
  <si>
    <t>736a0a78-1be6-42c9-a9ea-2726aeb02247</t>
  </si>
  <si>
    <t>1c253759-16f1-4355-ad28-b500db35d209</t>
  </si>
  <si>
    <t>d5c3f746-513e-4dad-9e23-cec6b93af2bc</t>
  </si>
  <si>
    <t>fcd1d56e-6bb9-46e4-930a-e00ddbec1f9b</t>
  </si>
  <si>
    <t>a1b3af78-218d-416e-b476-6a1f13459f1b</t>
  </si>
  <si>
    <t>09a63c80-3de4-44db-b496-c01b4c7226ae</t>
  </si>
  <si>
    <t>8c4a36b9-bcc0-4ffa-9ce9-a5410a7ad759</t>
  </si>
  <si>
    <t>fb4ec916-eafb-4f46-a46a-9a6e7c5bba37</t>
  </si>
  <si>
    <t>2249465a-1fdd-4507-9b99-635606781945</t>
  </si>
  <si>
    <t>039d61f9-c4b8-4425-825f-e01642f95eb3</t>
  </si>
  <si>
    <t>085a6ad2-dac1-45c0-ab43-abc3a6642319</t>
  </si>
  <si>
    <t>f44a1168-22e7-4131-b435-fd343d6e4567</t>
  </si>
  <si>
    <t>94eb77dc-8574-4e96-9ea1-0894bea6de4a</t>
  </si>
  <si>
    <t>d3d76b72-0ed6-4acc-b7a1-656d85de674c</t>
  </si>
  <si>
    <t>a5bf297c-2ee6-4381-8ba3-9284b49f95f0</t>
  </si>
  <si>
    <t>6b34e688-9ad3-4032-a03d-ed3cde414bd2</t>
  </si>
  <si>
    <t>1286937e-3f0f-4caa-8d1f-8ba7eea7d1e8</t>
  </si>
  <si>
    <t>4952977b-027f-442f-b86c-007b2df89c8e</t>
  </si>
  <si>
    <t>e96d0286-ff01-4a0e-9b26-b9a1200e3617</t>
  </si>
  <si>
    <t>643196e3-20a0-4315-a4da-3a100da27a84</t>
  </si>
  <si>
    <t>66ee98a1-a8d0-4b06-8507-c72d607a1a17</t>
  </si>
  <si>
    <t>0077a0d5-1c1d-48bf-b987-58202f9ee63c</t>
  </si>
  <si>
    <t>f937326f-ae8d-4c6c-8a57-53623bea62d3</t>
  </si>
  <si>
    <t>fd1f7075-e400-4c22-ac9f-e36f0fdbcd0c</t>
  </si>
  <si>
    <t>d3dd3ff3-7e36-4b53-828a-fd16ad5d4a7f</t>
  </si>
  <si>
    <t>634d7f96-0cd5-46fa-9e76-703b3b721771</t>
  </si>
  <si>
    <t>37f573fa-0ac5-495f-8a86-1cdb7677453d</t>
  </si>
  <si>
    <t>16e929c8-1c97-4e15-82e8-775def6f5a13</t>
  </si>
  <si>
    <t>937b8592-8a4b-4f36-a98c-526ace92e5d7</t>
  </si>
  <si>
    <t>fb10c2f9-3ece-4fd3-9f78-f7afbc4a509d</t>
  </si>
  <si>
    <t>f53425ab-fd0b-4c3c-abb5-edb03822861a</t>
  </si>
  <si>
    <t>7ae21e8c-aba5-4668-8279-90c142397fc2</t>
  </si>
  <si>
    <t>c749ceed-6dda-4564-8d17-9947bb7f61ee</t>
  </si>
  <si>
    <t>3ddd807f-ec00-4827-8946-cde4c8206c10</t>
  </si>
  <si>
    <t>8bb911b1-8d15-4434-880d-5cd7fa9cac3c</t>
  </si>
  <si>
    <t>631afa54-2f5c-49f4-aa14-0c38a51da71d</t>
  </si>
  <si>
    <t>b9bdf0ee-61b8-4f63-ae15-00483ae512be</t>
  </si>
  <si>
    <t>98ad8a14-7b9a-4bc1-a6b6-8c1430369f48</t>
  </si>
  <si>
    <t>7d87c4d8-5fe6-42c5-bd7c-5b82efbed9cd</t>
  </si>
  <si>
    <t>2cc8ddbe-139d-4c7a-ac32-7498adc3faf3</t>
  </si>
  <si>
    <t>2d7349a2-e228-49f4-8955-6bc5e6f91f4f</t>
  </si>
  <si>
    <t>7ce437f3-3117-426b-8b31-cdf6f1258bcc</t>
  </si>
  <si>
    <t>a83de519-94d4-4d04-aa6e-83a4579e3fbd</t>
  </si>
  <si>
    <t>f27dee44-6d9a-49dd-9001-91d45836c7d3</t>
  </si>
  <si>
    <t>81752163-2197-4e09-a16e-ae9297e4c03e</t>
  </si>
  <si>
    <t>fadedc9e-ddfe-4324-be53-c92f20fc26ca</t>
  </si>
  <si>
    <t>bf3a9e7a-bb3a-4dee-b77b-2c4b1304ef2d</t>
  </si>
  <si>
    <t>0626567d-8d85-4ccd-9877-d32d7e68f0b6</t>
  </si>
  <si>
    <t>a347bd8c-91f0-4faa-a956-5f80a89a93a5</t>
  </si>
  <si>
    <t>9a2f32eb-da63-42ff-8ec4-a484c920fcfb</t>
  </si>
  <si>
    <t>340ddf69-7b1a-4b79-8b5b-bd89a468a230</t>
  </si>
  <si>
    <t>7f651817-7929-48e2-9857-a108d09c9b10</t>
  </si>
  <si>
    <t>48bea408-5154-4c11-bc2b-587b6dba94c2</t>
  </si>
  <si>
    <t>105ac29b-0e9a-4254-9cc9-d11f90f4fa7d</t>
  </si>
  <si>
    <t>e78b7a28-092b-4e12-8aaa-0cf25435acb5</t>
  </si>
  <si>
    <t>55a577ab-bbbf-4f61-968e-3e23c2690fa3</t>
  </si>
  <si>
    <t>627dc57f-6261-4f8a-af2e-70552193ccf3</t>
  </si>
  <si>
    <t>f3087136-9a1d-4a0a-ae94-685d12ed16bc</t>
  </si>
  <si>
    <t>f3b93c1b-adf7-4adf-81b9-8070bc2fa415</t>
  </si>
  <si>
    <t>3d3c0466-f7a6-4801-8106-5294cb159d3c</t>
  </si>
  <si>
    <t>575c0c58-3350-42a9-9a0a-956cd71945a6</t>
  </si>
  <si>
    <t>bbfa1b65-0d69-4c30-8d99-70c741261048</t>
  </si>
  <si>
    <t>6c88c3b0-fb2b-48c9-9a6f-169e74028e76</t>
  </si>
  <si>
    <t>22bc92ab-287b-4adb-9768-f87d6a6647b6</t>
  </si>
  <si>
    <t>eca014a0-e0ee-45ab-839c-bbf36f17e700</t>
  </si>
  <si>
    <t>6f05821c-9072-4439-9e4d-967642b133d6</t>
  </si>
  <si>
    <t>e74b91e2-149d-42a7-a165-9711b4ca13e1</t>
  </si>
  <si>
    <t>fc4a9983-639b-402c-968c-4b38d4346f33</t>
  </si>
  <si>
    <t>c60e6f92-46a2-447f-a711-4e6928e7404c</t>
  </si>
  <si>
    <t>25b7f99c-876b-4fcf-9e97-aa85aa82011e</t>
  </si>
  <si>
    <t>fdc2dc55-4012-40f8-9e40-51ad47c5fc67</t>
  </si>
  <si>
    <t>139e9125-256d-4d77-831b-ddc5f1d0bb8d</t>
  </si>
  <si>
    <t>e4fb941b-2876-4fcf-a4c8-4d41c5ad6aba</t>
  </si>
  <si>
    <t>9a74008e-be17-4fae-8224-0a44891ec69f</t>
  </si>
  <si>
    <t>349d53c5-868a-41ec-9ab8-cc3454c8c70d</t>
  </si>
  <si>
    <t>91805fa9-c570-4732-bbe7-c0457fbd373c</t>
  </si>
  <si>
    <t>c5b86e73-3e99-4458-b787-c21cadbac695</t>
  </si>
  <si>
    <t>6ad50d93-f054-4095-a4ee-9e955d6f17e1</t>
  </si>
  <si>
    <t>b1d8f20a-e14f-4945-ab3a-122a1826c31b</t>
  </si>
  <si>
    <t>1d1c1262-9af7-4326-b1d8-8ed289d2d408</t>
  </si>
  <si>
    <t>57327276-c02b-4a0a-8bc9-0933c703902e</t>
  </si>
  <si>
    <t>99e7fd1f-0cbf-47a0-8d22-9c7a60140f31</t>
  </si>
  <si>
    <t>9eedddaa-caea-4a5b-8629-a36fa69686f5</t>
  </si>
  <si>
    <t>e47b6e8d-79d3-464e-a646-63c4e4d4c141</t>
  </si>
  <si>
    <t>19cce1fb-a335-46df-9818-c9c9e52ab529</t>
  </si>
  <si>
    <t>dd103624-f7d5-4d9a-8595-9b215357fb70</t>
  </si>
  <si>
    <t>fd9a0994-f747-4d52-a8b0-c4c7bb610ad5</t>
  </si>
  <si>
    <t>1a410ed9-8912-4666-bbb4-fcd5b8498f90</t>
  </si>
  <si>
    <t>c856de13-0405-499f-a439-34bcc0c5969c</t>
  </si>
  <si>
    <t>8309ae86-319f-4807-8322-070c48d31e69</t>
  </si>
  <si>
    <t>35b25c09-4daf-4926-9e54-49d6d1331c12</t>
  </si>
  <si>
    <t>0eb3e0e8-dc82-4b96-b1f0-4390b611fb4e</t>
  </si>
  <si>
    <t>15982ed9-c5d9-450d-80fe-cbc24dd61cf2</t>
  </si>
  <si>
    <t>946d3277-086a-431c-948e-5064cd9369bc</t>
  </si>
  <si>
    <t>7429b65f-b4ae-4314-959e-95225e807e74</t>
  </si>
  <si>
    <t>d8f31fd0-4790-4bb6-8651-701d2d92b82c</t>
  </si>
  <si>
    <t>3f235e9d-3a07-4210-90b1-1fe2bc41e986</t>
  </si>
  <si>
    <t>cfa94f9a-6454-451e-b762-27d909bbc7b7</t>
  </si>
  <si>
    <t>88e63536-0dad-4236-9943-8d3fec44711d</t>
  </si>
  <si>
    <t>8da9b61b-1c03-44c7-a29d-ede2332a6ef6</t>
  </si>
  <si>
    <t>055e4002-6385-40d7-ab3a-720100ed0787</t>
  </si>
  <si>
    <t>7b9a2318-9afd-4644-94c6-07906f4299a9</t>
  </si>
  <si>
    <t>69d1f668-3e2a-4b61-947a-c6698e4ff3c1</t>
  </si>
  <si>
    <t>0c783110-ef0e-48a0-83d7-e3bda9999afd</t>
  </si>
  <si>
    <t>aba58428-6e8c-4851-a716-b06ea88d9369</t>
  </si>
  <si>
    <t>1453fd6a-f277-4e25-8ce9-80c14befdeff</t>
  </si>
  <si>
    <t>de356c36-f76d-44fb-8c3f-45d964375050</t>
  </si>
  <si>
    <t>685c6b36-711c-4c09-abed-0b76315e7600</t>
  </si>
  <si>
    <t>7274d253-bdb4-4f3e-905e-c251a8476309</t>
  </si>
  <si>
    <t>d698b416-80c4-4993-bba9-058e3b32e0e4</t>
  </si>
  <si>
    <t>553d09de-cd59-4ab8-a946-1a89ba5611d5</t>
  </si>
  <si>
    <t>8b50775a-c302-4be7-838a-91e8828d5265</t>
  </si>
  <si>
    <t>fcb64a40-b58e-4354-9671-d47d24414055</t>
  </si>
  <si>
    <t>11de8cf6-b7c0-409e-8f20-7aa7f7b02c7a</t>
  </si>
  <si>
    <t>237b22c9-a8d0-4e9b-aad5-b5c55148cfa6</t>
  </si>
  <si>
    <t>5e29b269-bb96-4567-814c-0500658387d3</t>
  </si>
  <si>
    <t>3da1ec6b-5bc7-46e0-b911-676a83586762</t>
  </si>
  <si>
    <t>27e8917c-d782-444f-8692-cc5a57e68f96</t>
  </si>
  <si>
    <t>f3f39cee-36a5-45c6-98f3-9da0f1a2cf5c</t>
  </si>
  <si>
    <t>c30bf3d6-f631-47b3-8e1b-86b64334c8ee</t>
  </si>
  <si>
    <t>6cba437d-97fc-4d04-9157-e7247afeb208</t>
  </si>
  <si>
    <t>0e1d472a-cf91-4046-81f8-1d880f7cd9f7</t>
  </si>
  <si>
    <t>57ea800a-dd72-4f59-a1aa-ea1b9d96f716</t>
  </si>
  <si>
    <t>7c5ef8e9-1ee2-4d7a-91fa-83eec1ef8cc8</t>
  </si>
  <si>
    <t>92ba4cd5-1d15-45d0-b824-48576f303acd</t>
  </si>
  <si>
    <t>964a16df-7d7f-4f56-8f22-56cc71914cc4</t>
  </si>
  <si>
    <t>fbd4a933-a545-4bd5-80c8-c1ebc1f09499</t>
  </si>
  <si>
    <t>0546570c-3ddc-44a0-9748-00c5d6eed2ab</t>
  </si>
  <si>
    <t>14fe70c7-30ca-43aa-93e3-b8c2ab39b086</t>
  </si>
  <si>
    <t>c100db5c-902b-445c-8a7a-89b5e84306a5</t>
  </si>
  <si>
    <t>51d1e4e0-acd9-43eb-addd-21fb44af2d6a</t>
  </si>
  <si>
    <t>36294847-ff67-4b23-9b74-9d345f2c1148</t>
  </si>
  <si>
    <t>2c33d9ad-f675-46d1-b7a3-a79d0ce58a66</t>
  </si>
  <si>
    <t>f245e41a-5255-4efc-8730-4c053e74c2a0</t>
  </si>
  <si>
    <t>e2446210-0412-497d-b237-6911148d1c29</t>
  </si>
  <si>
    <t>6f86ff9f-5358-47cc-9940-18060a9fcbc3</t>
  </si>
  <si>
    <t>fef402af-3381-42f9-acdd-a9649c2e7b7c</t>
  </si>
  <si>
    <t>da020065-5e57-485d-a578-f0c0a6cd98bf</t>
  </si>
  <si>
    <t>073fd168-9f64-4e5a-aeb9-d89797ca5343</t>
  </si>
  <si>
    <t>35555250-355f-45cb-9311-4a7d71404418</t>
  </si>
  <si>
    <t>8aa9fba2-fda0-44d7-8d7c-994bb94c74c1</t>
  </si>
  <si>
    <t>fc923d93-4dcb-40a5-afae-217c38999609</t>
  </si>
  <si>
    <t>087a4810-807c-4fa6-a4be-7e92b0036569</t>
  </si>
  <si>
    <t>a29efaf3-b91e-4648-8fc1-141b85484a4f</t>
  </si>
  <si>
    <t>1da973b3-b4ae-4a8a-b909-440e42157c48</t>
  </si>
  <si>
    <t>3eb90f6a-45da-4c3b-a521-9a30fba0c863</t>
  </si>
  <si>
    <t>50c2abca-550a-44f0-956f-778c20e310eb</t>
  </si>
  <si>
    <t>3ede5d58-713d-404c-8724-176553f79070</t>
  </si>
  <si>
    <t>f4613060-f27c-4c93-b1f7-aaf7beda5b39</t>
  </si>
  <si>
    <t>ac0fb055-3fb1-402e-97b2-7c182ea9777a</t>
  </si>
  <si>
    <t>b068cd4c-6d04-4b83-8b33-b7e610eb349a</t>
  </si>
  <si>
    <t>7e9e1079-cd9d-4938-b5f9-93e13f74b313</t>
  </si>
  <si>
    <t>911faa56-a42a-47e3-bf99-b9bb7d07c585</t>
  </si>
  <si>
    <t>4fc94481-06f6-4668-82b9-c4b3680e70a9</t>
  </si>
  <si>
    <t>6ec89946-069d-44e4-8925-279c29b634c4</t>
  </si>
  <si>
    <t>88bb0a9d-82c5-49d4-965d-47124427a3ec</t>
  </si>
  <si>
    <t>72a9f2f4-146b-4287-be5e-00d8dfe18309</t>
  </si>
  <si>
    <t>840b19e6-3d5d-46ba-98cf-1955f0670597</t>
  </si>
  <si>
    <t>fc87af93-affb-4400-acf2-52886d38bdca</t>
  </si>
  <si>
    <t>a9013562-ebb7-4b2a-b116-9309fc95b6ed</t>
  </si>
  <si>
    <t>e357ae54-a946-4bab-862f-184712d6facf</t>
  </si>
  <si>
    <t>f4a5328c-75c6-400b-b15e-ea1b583a8f7f</t>
  </si>
  <si>
    <t>7a234444-aa25-46c0-ab0c-148c607b96c3</t>
  </si>
  <si>
    <t>70ade9b0-5f85-4b74-a8af-51118432bd6b</t>
  </si>
  <si>
    <t>f06d9995-352a-4793-8a88-eaa9e31a76f1</t>
  </si>
  <si>
    <t>a1647ad3-d9bd-4e4b-b6c6-25b9907690b4</t>
  </si>
  <si>
    <t>23c056e2-42e1-4716-9618-583b5913bec0</t>
  </si>
  <si>
    <t>33b735fa-a3fd-498a-aeea-e64e4112cab0</t>
  </si>
  <si>
    <t>f205f144-bdd2-47e5-9759-b2399a1eecd6</t>
  </si>
  <si>
    <t>70dab6ba-1578-4177-a672-14b08867465d</t>
  </si>
  <si>
    <t>53a862f9-7794-42fe-993b-526feb3b3331</t>
  </si>
  <si>
    <t>cb754e8e-111f-4bd1-8d39-55372f52f8dc</t>
  </si>
  <si>
    <t>6f5bc114-c9bd-44fb-9f14-6f7fed82f30c</t>
  </si>
  <si>
    <t>06b98651-c9ed-490d-b1f4-c18f84328611</t>
  </si>
  <si>
    <t>e8974fce-7c81-4ea5-b445-41842821b157</t>
  </si>
  <si>
    <t>02a22a46-2a92-439b-8756-1d5141c79bb7</t>
  </si>
  <si>
    <t>f227026a-42c6-445b-88a1-8eda950f85fa</t>
  </si>
  <si>
    <t>c50087ca-f80e-4862-8449-cadb31936221</t>
  </si>
  <si>
    <t>ca799f4b-1467-4139-9178-50ec82e6ba49</t>
  </si>
  <si>
    <t>ec847432-11a6-4232-a521-ca816f52d281</t>
  </si>
  <si>
    <t>424e2c35-14b6-41a1-8a69-a3afc96ccfb3</t>
  </si>
  <si>
    <t>6fc4d525-93a4-4d84-b769-de634b645580</t>
  </si>
  <si>
    <t>398e5858-2f7b-40c4-ac97-5447b5b45206</t>
  </si>
  <si>
    <t>035f03fd-c3ee-428e-b3e6-5ea931602354</t>
  </si>
  <si>
    <t>3b3a40d8-6350-46ef-9dc5-8349e8d02cf8</t>
  </si>
  <si>
    <t>01dbe780-d5c8-4e59-b878-18ea8bf035ab</t>
  </si>
  <si>
    <t>231c7dd2-4304-4201-a932-7ed0b39ff3f6</t>
  </si>
  <si>
    <t>ac713350-c0f6-4842-9f94-5d29f15ac5df</t>
  </si>
  <si>
    <t>8fae8b88-c320-4d9b-aeca-d090b7b3162a</t>
  </si>
  <si>
    <t>85dff900-f656-40bd-ba5e-f65ae0af30cb</t>
  </si>
  <si>
    <t>fecfe465-9151-44c9-a96b-78124e93cb60</t>
  </si>
  <si>
    <t>e7404254-d083-462c-9bfc-1312e3ba0dbf</t>
  </si>
  <si>
    <t>9a8b88b3-39b0-4f7d-a3c5-15b36e68a535</t>
  </si>
  <si>
    <t>ea7a036c-a9f2-4dd5-b77b-7812cf810705</t>
  </si>
  <si>
    <t>27eb8b1a-5f52-41c3-b6f0-7622b2b75fda</t>
  </si>
  <si>
    <t>b3807320-7a25-415d-b58e-91a6cf155b4a</t>
  </si>
  <si>
    <t>664a8084-6eaa-44a4-98c9-7c2a6c57ac0c</t>
  </si>
  <si>
    <t>034b94de-4831-40c4-b087-847bdee3abe0</t>
  </si>
  <si>
    <t>f9ce5460-f8c0-4e50-8399-2263d9d9e7d6</t>
  </si>
  <si>
    <t>649ac0cc-3e38-490c-bacb-be47ba3604ed</t>
  </si>
  <si>
    <t>9c14955d-46ba-4920-8973-a1cbe1a2c3d8</t>
  </si>
  <si>
    <t>ad36a5f2-d6d2-4e57-b5ad-b1a37ae710a7</t>
  </si>
  <si>
    <t>8c582ae2-05f7-40cc-94da-282e41119e5f</t>
  </si>
  <si>
    <t>a1cb2889-cb7d-479f-b428-c04967927d3d</t>
  </si>
  <si>
    <t>02e38a17-589c-4f9a-b37f-75edf0b74b67</t>
  </si>
  <si>
    <t>2bafff74-f21a-4bd7-b4f7-5d29c356399e</t>
  </si>
  <si>
    <t>12763eb7-09af-446a-9fd3-cd3c6932870c</t>
  </si>
  <si>
    <t>0d5fd395-2f87-4fe6-bc8c-ef5a860aa60c</t>
  </si>
  <si>
    <t>decb0fed-9c46-442e-bb8b-5a2038ed102b</t>
  </si>
  <si>
    <t>ce6f5071-70d7-4ee8-9a63-a8001818bada</t>
  </si>
  <si>
    <t>ab51db0f-973b-4ba1-98b5-5fd7b5c0f008</t>
  </si>
  <si>
    <t>0924ecc7-c95b-4bc8-9d55-358c4f6cf05a</t>
  </si>
  <si>
    <t>8d43dcf6-77f9-44a4-8298-232f05ea4727</t>
  </si>
  <si>
    <t>1510a7d6-88da-4411-928a-506193a4ce34</t>
  </si>
  <si>
    <t>371fcc7e-e0c9-4bd9-acc6-f376ec3c8894</t>
  </si>
  <si>
    <t>71db4899-d645-4d65-a020-a621729f4201</t>
  </si>
  <si>
    <t>b956c769-fdf5-46a6-8155-bb048861e9f6</t>
  </si>
  <si>
    <t>1649841b-b357-43e9-bede-031ccb7f33c0</t>
  </si>
  <si>
    <t>8300cf2d-78a7-461e-86a9-e645a3dfc063</t>
  </si>
  <si>
    <t>d714d197-c5f0-4120-b27f-a26ccaae24b2</t>
  </si>
  <si>
    <t>d6193558-714e-4e94-a176-cb21965fe898</t>
  </si>
  <si>
    <t>a99ce81f-07ff-4ed1-b8e6-ee10d49de629</t>
  </si>
  <si>
    <t>3ee05869-e5e4-475a-8843-3984ee6107c2</t>
  </si>
  <si>
    <t>22610f42-f553-4f0c-bc28-42ed90031abd</t>
  </si>
  <si>
    <t>54be4fca-d705-4386-82cf-77011a2db175</t>
  </si>
  <si>
    <t>e61d188a-c60d-470e-bbbc-67e426518e26</t>
  </si>
  <si>
    <t>a1e69e9a-f407-4a37-a4f4-71ba3220c449</t>
  </si>
  <si>
    <t>71180ef4-69b7-4a71-8455-ca1e22f97d1e</t>
  </si>
  <si>
    <t>9cc8383a-cf18-484f-a5c5-6938001aa9bf</t>
  </si>
  <si>
    <t>cf29a980-47b7-4a8d-a178-320e5806b95e</t>
  </si>
  <si>
    <t>b1851c51-8b00-447b-9f49-a142bade86d1</t>
  </si>
  <si>
    <t>ce582fa9-249b-4ee5-b210-f996feaa7c5a</t>
  </si>
  <si>
    <t>f98331b3-2b91-4e30-84f1-2697106725e7</t>
  </si>
  <si>
    <t>a03fe640-3590-425e-8a8d-2dc41a6a79d7</t>
  </si>
  <si>
    <t>44c5d1b7-1f82-45ef-8d5f-487f534d2220</t>
  </si>
  <si>
    <t>9713ff13-28c3-456f-9179-2fb236a21cb5</t>
  </si>
  <si>
    <t>2886d777-b9c5-46a6-9f2e-d557a8c8d08a</t>
  </si>
  <si>
    <t>5702f0d6-a1e7-4c3a-9f12-50f97f1e814f</t>
  </si>
  <si>
    <t>80a4332c-379a-4bc2-bc5e-a0650cf043a6</t>
  </si>
  <si>
    <t>2f97e7c4-edb1-43c7-8723-fa0b38768974</t>
  </si>
  <si>
    <t>24ec90a1-1814-45e7-96c9-dbc317880a9c</t>
  </si>
  <si>
    <t>8122c066-581b-490f-be9f-d491e7677dfd</t>
  </si>
  <si>
    <t>92eeeeb1-12b0-4cce-af10-9e3922463476</t>
  </si>
  <si>
    <t>3bd7bc92-c8ef-404b-ab4c-737cdf1c7e76</t>
  </si>
  <si>
    <t>e107dc0d-cd26-4c65-a6a1-fa8e06ea8d21</t>
  </si>
  <si>
    <t>680ab06a-8fa5-4403-89a6-1ac8e512c0cb</t>
  </si>
  <si>
    <t>9c39ca80-e012-419a-8775-48e8ec0ceb7c</t>
  </si>
  <si>
    <t>49004056-d4c7-4164-abb1-29efd3d508b8</t>
  </si>
  <si>
    <t>6ec96818-95ba-492f-873c-1eee2a6bd2c0</t>
  </si>
  <si>
    <t>7c160942-1e01-44a8-a6aa-a59501c5d4e9</t>
  </si>
  <si>
    <t>7ab0ae39-2a2a-46cc-ac31-ae3f6aa274c6</t>
  </si>
  <si>
    <t>cf6acd19-f07d-4aa9-90bc-e673dba88afd</t>
  </si>
  <si>
    <t>938f867e-f765-4435-b20a-eb1da760d08c</t>
  </si>
  <si>
    <t>9bfdb07c-fb6a-42e0-803a-8627f2634a4a</t>
  </si>
  <si>
    <t>52bc0714-be45-4765-82b9-85388f546f16</t>
  </si>
  <si>
    <t>420432e4-73d0-4fc1-9ef6-65a413fac6ed</t>
  </si>
  <si>
    <t>32b3fab4-29cc-4ae3-a177-5839ff0aea6d</t>
  </si>
  <si>
    <t>46c04ea2-67e0-456b-957e-cc25c1915670</t>
  </si>
  <si>
    <t>7c562a4e-eb80-418e-b95b-31c54e18ae48</t>
  </si>
  <si>
    <t>5f2bea1e-10ac-400a-975b-67250e77507c</t>
  </si>
  <si>
    <t>89ec1047-e087-4728-9b0b-e0f13f672a01</t>
  </si>
  <si>
    <t>edc08692-b4e4-4ccd-ac60-200cc6fb7d0a</t>
  </si>
  <si>
    <t>04cfabb7-2ec9-48a7-92db-48b61437e983</t>
  </si>
  <si>
    <t>936b65d9-ac13-4eeb-8f6b-cb0652451f9d</t>
  </si>
  <si>
    <t>9e37e4a7-998e-415b-bbbc-87be680494f8</t>
  </si>
  <si>
    <t>90723e09-911c-4a0d-a54b-d9f044120294</t>
  </si>
  <si>
    <t>49284937-b5a7-4545-947c-5fb840ccd43e</t>
  </si>
  <si>
    <t>c82b669e-35f1-45fc-b779-0942d3978c73</t>
  </si>
  <si>
    <t>393f9193-1d18-4fd2-95a5-16c70b1b988d</t>
  </si>
  <si>
    <t>4d65a157-ebfe-4e34-85fa-679272e9a705</t>
  </si>
  <si>
    <t>75b0e29d-afdb-4eb4-9d20-5e372ddde994</t>
  </si>
  <si>
    <t>b69eccdf-fca7-430d-91b0-0e42025a8cc5</t>
  </si>
  <si>
    <t>3db01f23-326a-4e42-92c5-cbb0354ba157</t>
  </si>
  <si>
    <t>ab3b06f0-2880-43e5-96a6-5cf663bdc773</t>
  </si>
  <si>
    <t>72bcffc9-0294-4af4-ada2-4fe321703f1e</t>
  </si>
  <si>
    <t>04feeee5-3b1d-4fa3-a371-33cc851cadfb</t>
  </si>
  <si>
    <t>3e8b41d1-9702-424e-bf7d-a14082213496</t>
  </si>
  <si>
    <t>70dccc42-571f-43f7-8358-ea2fe34d4852</t>
  </si>
  <si>
    <t>49a5a7db-5c43-4105-b816-3fcd34e993b7</t>
  </si>
  <si>
    <t>a921a461-bf48-4c90-a599-257e17569a54</t>
  </si>
  <si>
    <t>1b596841-4977-46b5-b319-a737c27c2284</t>
  </si>
  <si>
    <t>ff18c9eb-dc7a-408a-9a8f-9ff62bf21db2</t>
  </si>
  <si>
    <t>106938e7-51f7-4c8a-99a7-0f5963eeb3ea</t>
  </si>
  <si>
    <t>75396943-5a73-4643-a251-7cddd459a587</t>
  </si>
  <si>
    <t>8fffc906-220e-4835-90a2-63cacd86d4b2</t>
  </si>
  <si>
    <t>9b36bab1-b10a-40cd-9485-92722af2f2ec</t>
  </si>
  <si>
    <t>29cadff1-1938-4762-80e9-1742afaf177c</t>
  </si>
  <si>
    <t>620377ad-5d2e-4743-9ecd-775cb3b19ed0</t>
  </si>
  <si>
    <t>2569c115-a1f3-4739-997c-84daf5208a9f</t>
  </si>
  <si>
    <t>16d0f01b-99b7-46d3-81c4-a8c25b4db72f</t>
  </si>
  <si>
    <t>670019f3-89a0-402d-aedd-49f1817649e5</t>
  </si>
  <si>
    <t>a54115a4-6612-4325-8ce0-c2bec89ea34d</t>
  </si>
  <si>
    <t>5348ed68-a3a0-415d-981e-74cb50740c91</t>
  </si>
  <si>
    <t>ac619bfd-9c2e-4df6-80b8-fd88f593373d</t>
  </si>
  <si>
    <t>d2a81d09-1b44-4dbf-8e3a-87202c5ef1a2</t>
  </si>
  <si>
    <t>52ed55e5-fdf6-4173-bdc7-1aa75fb88747</t>
  </si>
  <si>
    <t>918b6748-be64-47e5-a939-34fb2cb8335e</t>
  </si>
  <si>
    <t>df260f89-31e5-464e-ac50-73daae6a87a0</t>
  </si>
  <si>
    <t>d6403af9-3f83-49b7-b40c-e54c15431d33</t>
  </si>
  <si>
    <t>a0dcdeb1-320f-4051-83f9-2748a084e33a</t>
  </si>
  <si>
    <t>3f1e3754-68c4-47b8-8862-680331a59e9f</t>
  </si>
  <si>
    <t>a4ecc817-bf5f-480a-beaa-8d8e036cbfff</t>
  </si>
  <si>
    <t>cf55ca0e-f5b6-4acf-8db7-59d88583ac19</t>
  </si>
  <si>
    <t>5c183d14-c1d5-4dc0-85ad-1490803a51a9</t>
  </si>
  <si>
    <t>85ab0b05-0592-4856-bed5-a22b3cbeabb3</t>
  </si>
  <si>
    <t>de1b3814-1ad3-420e-a10b-0d312d7160f8</t>
  </si>
  <si>
    <t>194fa943-9fc0-4d79-93ce-1837412d5317</t>
  </si>
  <si>
    <t>fbe43265-e564-4c07-8e96-bcd1d835f009</t>
  </si>
  <si>
    <t>ad5de680-49fd-4621-b718-6b7c7f0d6fad</t>
  </si>
  <si>
    <t>c6547613-82e5-4c43-b5b6-06cdabbf0186</t>
  </si>
  <si>
    <t>b306bd10-00da-4652-8565-f4eca1dceb98</t>
  </si>
  <si>
    <t>925e5d84-7624-4c7c-bfb3-d434936a5b42</t>
  </si>
  <si>
    <t>1097f603-d546-4b6c-b0c5-686720bb6153</t>
  </si>
  <si>
    <t>04fada2b-3e00-4dea-bdc1-01ee9174e4ac</t>
  </si>
  <si>
    <t>2b54e644-27f8-4775-abe8-07d8e5975e28</t>
  </si>
  <si>
    <t>126452e8-7aae-4714-b1fe-538c30ed5f5c</t>
  </si>
  <si>
    <t>51bf60e7-1697-4077-aede-f33d8b85b978</t>
  </si>
  <si>
    <t>ff21b4b9-46e9-4a9a-8bc1-0c52bfb7a67f</t>
  </si>
  <si>
    <t>35392328-0224-4906-91d4-3b1338fc7bc9</t>
  </si>
  <si>
    <t>873fe0f6-887b-4d80-b874-82a8895cfa43</t>
  </si>
  <si>
    <t>09e6680d-af68-4ba0-85da-0e2c039e8ff4</t>
  </si>
  <si>
    <t>ad7981ce-2b71-4c8b-ae14-fe2b24ebc1d8</t>
  </si>
  <si>
    <t>6fab202d-0bb7-44cd-b833-d5ea74a392a3</t>
  </si>
  <si>
    <t>a9414b22-3dec-4948-bde2-08714f63289e</t>
  </si>
  <si>
    <t>35c34844-afcf-4162-98aa-c25273b5815a</t>
  </si>
  <si>
    <t>6e2e0fdf-fcb5-435e-95d0-a4fb47128430</t>
  </si>
  <si>
    <t>c2bff952-b131-4480-a8fb-a4f5078d440b</t>
  </si>
  <si>
    <t>c790a414-c043-4413-8db7-bab753a7dda5</t>
  </si>
  <si>
    <t>56588843-5ffd-4d40-9f5c-e9b7dc22a590</t>
  </si>
  <si>
    <t>7776fbf3-9753-47e5-9a85-f892659b1312</t>
  </si>
  <si>
    <t>b12b6902-7283-42ef-957b-9fa89c7f33cf</t>
  </si>
  <si>
    <t>a2e43b1b-3322-4896-b5a4-5cb72ccdd00f</t>
  </si>
  <si>
    <t>206f5b1c-dcda-4176-8e03-853e086d9963</t>
  </si>
  <si>
    <t>97106f87-d4fe-483e-8f03-a3597ff033bc</t>
  </si>
  <si>
    <t>a8838b8a-1301-4b40-a195-c8bace55b1ec</t>
  </si>
  <si>
    <t>d3100141-e5af-46df-a817-24302c048a88</t>
  </si>
  <si>
    <t>c8d08e73-19b1-4a7a-9c5f-ca8b62fb7e23</t>
  </si>
  <si>
    <t>b558a9c0-6d97-47fa-bebd-12253b553778</t>
  </si>
  <si>
    <t>82fe0e24-00d4-4dde-af8e-d165e723bdfd</t>
  </si>
  <si>
    <t>b04e1b0a-6e13-4106-b76a-7478fc96ba91</t>
  </si>
  <si>
    <t>392305e7-7d7a-45d8-b017-3ab8650a8162</t>
  </si>
  <si>
    <t>4a647643-1eee-4010-bcab-8d6d7fb940da</t>
  </si>
  <si>
    <t>3c189a7c-7cdd-4ea3-8168-e999896cff0d</t>
  </si>
  <si>
    <t>c3bfb8ff-1331-43c7-9112-a2fdeb275f42</t>
  </si>
  <si>
    <t>b2a8e266-bdf5-4ae9-9866-d982510796b3</t>
  </si>
  <si>
    <t>8bbb9fad-0b13-43f1-9832-b91a03cf35cd</t>
  </si>
  <si>
    <t>9fd0c9d5-1df7-4b95-89ff-aac01b71c4cd</t>
  </si>
  <si>
    <t>f59b7493-8b02-48c4-895c-b891b9c7c00a</t>
  </si>
  <si>
    <t>62c2f432-d2f4-4693-9b06-ba715d7164f2</t>
  </si>
  <si>
    <t>78c55188-c327-4f97-ab22-605a5cd550cb</t>
  </si>
  <si>
    <t>18533519-3bf4-4c14-b59c-20d8dbafd1ac</t>
  </si>
  <si>
    <t>4cdce397-a0c2-4958-9450-ce2b319bbc83</t>
  </si>
  <si>
    <t>a0e8a09d-e55f-4a7c-bced-211f4669ba82</t>
  </si>
  <si>
    <t>ae838121-42f6-46b1-b482-a8a92fd459a6</t>
  </si>
  <si>
    <t>f7104767-d73a-466d-b827-37caf019df63</t>
  </si>
  <si>
    <t>22a184cb-ca79-4a96-9721-493e6d677abb</t>
  </si>
  <si>
    <t>1b31fd35-251c-4049-9185-e2da8174314a</t>
  </si>
  <si>
    <t>52f8450d-12d1-457d-b9b9-256eea77bd0f</t>
  </si>
  <si>
    <t>b353754f-c590-4c9f-9fea-4aeb66d121c1</t>
  </si>
  <si>
    <t>364678e1-ac49-47ac-9eb6-951fe7c82736</t>
  </si>
  <si>
    <t>76fbfa39-a8c7-4a0d-988e-1d74514ed282</t>
  </si>
  <si>
    <t>6bab6a1a-4e2d-42bf-b343-41ad0ae4bf1d</t>
  </si>
  <si>
    <t>1530b0c0-ead9-405b-9b77-80f4ef87ceec</t>
  </si>
  <si>
    <t>9667dd33-b37b-4b9c-999a-d7161492fddc</t>
  </si>
  <si>
    <t>cf9afcfa-09a6-489a-9f03-b9d7e318facf</t>
  </si>
  <si>
    <t>6a1f0054-1839-46f4-a236-87e23c8dd19a</t>
  </si>
  <si>
    <t>fb380c99-8bea-4889-abf7-a0ac0931812d</t>
  </si>
  <si>
    <t>270235f6-718f-4dce-b0da-a18d9d84e7ee</t>
  </si>
  <si>
    <t>fa9e4442-f7e5-4311-b9b0-d3cc7c05752f</t>
  </si>
  <si>
    <t>7c48d081-0e55-46b8-befa-bf3b37f4a48b</t>
  </si>
  <si>
    <t>34cd1cde-f0d4-48a0-836b-d31cb502459b</t>
  </si>
  <si>
    <t>94afdee0-ba4e-4f3b-a65a-e8ce17bf326e</t>
  </si>
  <si>
    <t>54505271-0288-4a16-a314-74d68a437cc8</t>
  </si>
  <si>
    <t>a20895d8-447e-4a28-848b-c716fc0856b5</t>
  </si>
  <si>
    <t>f8e414f7-6460-48ad-8c39-6456be0e0d16</t>
  </si>
  <si>
    <t>2a5cb690-5654-4929-86ec-36c7b7bf4ab5</t>
  </si>
  <si>
    <t>053d4823-41c8-4833-9a88-4941dedb772c</t>
  </si>
  <si>
    <t>6f9dfbd6-7786-469d-9309-58dd5454ca92</t>
  </si>
  <si>
    <t>18403630-05b6-4247-b36d-5ea77dcfc17d</t>
  </si>
  <si>
    <t>a0d55338-3720-4916-84c2-696c1cc4e372</t>
  </si>
  <si>
    <t>01a72abc-a40c-4b1d-b475-a256cd936ee1</t>
  </si>
  <si>
    <t>ccbf9275-6125-4bd0-a9ab-3b3f66d7a90a</t>
  </si>
  <si>
    <t>5bffdaf7-0876-4e32-b55a-291b7b5afe1a</t>
  </si>
  <si>
    <t>31e12a1c-72f2-481d-973d-1ec86abd9222</t>
  </si>
  <si>
    <t>9d1ec42c-7982-4091-b182-c0faf5f0956b</t>
  </si>
  <si>
    <t>bf9a8790-1357-454b-8617-14cf3b2fc48d</t>
  </si>
  <si>
    <t>3b6ae45f-172e-4c68-9796-925d23b17cc4</t>
  </si>
  <si>
    <t>ee92dd97-e9a5-4e41-a5a7-79bff287ea39</t>
  </si>
  <si>
    <t>41e800f1-7082-4e67-9283-d7bbf6e49b7e</t>
  </si>
  <si>
    <t>f93596e2-26c9-4505-9a09-712197b6d6f9</t>
  </si>
  <si>
    <t>478b8622-58da-43c7-856a-66006d872a0b</t>
  </si>
  <si>
    <t>f1c0c60d-a00d-4524-bc6e-85fbd1758d9e</t>
  </si>
  <si>
    <t>412e9644-a1d0-45db-a79c-3282f13db3a3</t>
  </si>
  <si>
    <t>66f44018-457b-4828-9249-67d3a22f5567</t>
  </si>
  <si>
    <t>cb1c7a5a-bf73-446f-9c46-933160798531</t>
  </si>
  <si>
    <t>9e284712-1ccc-4a2f-80c5-dd0a0fb6ef7c</t>
  </si>
  <si>
    <t>099939fb-bbe2-4758-aff8-14f30061da24</t>
  </si>
  <si>
    <t>ff5c9a8e-0d10-4048-9a64-271d13008ff5</t>
  </si>
  <si>
    <t>452dcfe4-ed25-417c-8bf5-a8a343a46cae</t>
  </si>
  <si>
    <t>38c81820-ce06-476f-b3b9-1757642092cf</t>
  </si>
  <si>
    <t>5cd2d7ff-c276-468b-a037-c6df300b350b</t>
  </si>
  <si>
    <t>7b6ca2b2-8b60-4169-81e2-d38685108b3a</t>
  </si>
  <si>
    <t>5f1881bc-bae8-4db3-adb4-a35d597dd989</t>
  </si>
  <si>
    <t>e17dd5c7-f497-421f-8b96-a25974743246</t>
  </si>
  <si>
    <t>54f98734-d7c3-433b-aa3e-922d693a5b17</t>
  </si>
  <si>
    <t>ee3ace8f-5050-448c-afff-daf221c616fa</t>
  </si>
  <si>
    <t>4a98b35b-7e07-4d08-aeb4-f16c02cdf567</t>
  </si>
  <si>
    <t>6d1cca38-2346-41a7-83dd-f9839af9f7bf</t>
  </si>
  <si>
    <t>50beae58-e263-4aa5-a86b-7eb40e8cfd9c</t>
  </si>
  <si>
    <t>393c4df9-573e-4388-abe2-538550a8c5a4</t>
  </si>
  <si>
    <t>f30367e0-2ce0-484a-a7bb-1b1f76619088</t>
  </si>
  <si>
    <t>bf137d8f-8b1c-413c-9e19-76f5b81c5451</t>
  </si>
  <si>
    <t>08609fec-80e9-45a4-aeb3-a0629bea4586</t>
  </si>
  <si>
    <t>7c72a927-d3e0-40bf-aa74-dcebdb10da75</t>
  </si>
  <si>
    <t>e44a8756-6615-49d5-b812-7707e1119d74</t>
  </si>
  <si>
    <t>6370dab5-371c-4afb-b6c1-a8899a50ae65</t>
  </si>
  <si>
    <t>96c8c3e2-df61-48ed-833d-748224359e3b</t>
  </si>
  <si>
    <t>74ffe0f5-6ec9-47be-9d67-d73c838aa4d3</t>
  </si>
  <si>
    <t>35e27208-ab5a-4d05-b4ac-976fd3844c75</t>
  </si>
  <si>
    <t>af52db6c-14fd-4761-b0a9-92272a7bab03</t>
  </si>
  <si>
    <t>fac35e72-7626-46b2-9410-d57283b86242</t>
  </si>
  <si>
    <t>fce062b2-790a-454b-9bb3-dc4f731e519d</t>
  </si>
  <si>
    <t>efcc0c9a-92f2-4e01-a326-583abb353cc1</t>
  </si>
  <si>
    <t>83b2dd0b-3e6e-44dc-9080-2be27eda7eb9</t>
  </si>
  <si>
    <t>88acb4e4-4669-4ded-8015-3c4b34de9373</t>
  </si>
  <si>
    <t>21a33482-25c3-419a-bfcd-a6b30c99178f</t>
  </si>
  <si>
    <t>98d5c833-942f-4d58-a4d8-05ea9316249a</t>
  </si>
  <si>
    <t>2fb912fb-d338-4e2b-89c6-a3709ee6174e</t>
  </si>
  <si>
    <t>3b982148-4508-47ae-a914-b97d45af4f55</t>
  </si>
  <si>
    <t>60cba9bd-b6ae-4cc2-a792-7c1619c98522</t>
  </si>
  <si>
    <t>d7fbeb52-279f-4b57-b3e0-0b92ded75fe2</t>
  </si>
  <si>
    <t>96ae9c2c-cc15-4119-a083-50ecbaf2920c</t>
  </si>
  <si>
    <t>5fddc590-5422-4f32-9b7a-e242136536cf</t>
  </si>
  <si>
    <t>6a4f03fb-13ae-4347-adb7-d5fec717b77a</t>
  </si>
  <si>
    <t>7d461f43-e247-466b-8dbe-44a8d6fb0860</t>
  </si>
  <si>
    <t>4ff3c326-76bd-4f90-8899-eab4f626135b</t>
  </si>
  <si>
    <t>5d9875c2-b691-4c76-9671-79751ecb8d47</t>
  </si>
  <si>
    <t>ff12b605-3331-4274-95b0-273fe0586dfc</t>
  </si>
  <si>
    <t>e76b299f-8f9f-4ffc-b2a6-bb3366cf9ed4</t>
  </si>
  <si>
    <t>16cd953b-cf16-4d28-b591-ebbf85ded98a</t>
  </si>
  <si>
    <t>2d4a9fc0-3be2-4edc-8707-7d2494d9f794</t>
  </si>
  <si>
    <t>e6572d4b-3fcc-4b72-a2ae-9c491120a792</t>
  </si>
  <si>
    <t>306b3f74-e822-4b46-a829-83d4d969b4d7</t>
  </si>
  <si>
    <t>485dcb81-a214-47be-b01e-8286923772cf</t>
  </si>
  <si>
    <t>eab03071-a006-4f92-ac70-67930a1637d4</t>
  </si>
  <si>
    <t>f6ac708e-07de-43c3-8bdd-59854e16c148</t>
  </si>
  <si>
    <t>24e6558e-dafe-41ce-8251-bd77e2740890</t>
  </si>
  <si>
    <t>b33a46e0-5f13-4f5e-8197-e05e57854ca6</t>
  </si>
  <si>
    <t>7e6b808c-a70b-4ebd-a537-647c2e75a2f2</t>
  </si>
  <si>
    <t>7212d71b-1115-4779-91bd-d18af7dec292</t>
  </si>
  <si>
    <t>3658ab0c-d600-4a27-96e1-178f18f43f15</t>
  </si>
  <si>
    <t>58012d4a-512d-44e8-8ea4-2f767567c79e</t>
  </si>
  <si>
    <t>6f41d206-d0f8-4542-be91-314e7d233b7c</t>
  </si>
  <si>
    <t>6c1e148c-e168-4ca2-8477-cbe866a4b780</t>
  </si>
  <si>
    <t>80fbf48e-729f-475d-9cf2-57c9565fd216</t>
  </si>
  <si>
    <t>44dc0e5d-4137-45b8-8d80-c1b632a29cab</t>
  </si>
  <si>
    <t>03cdc495-464f-4a3d-8925-db9dc01140f8</t>
  </si>
  <si>
    <t>f3fba3ee-a668-4c1b-83a7-2202e4a22e96</t>
  </si>
  <si>
    <t>e1b86e01-be57-4dcc-951a-1f4ee2305792</t>
  </si>
  <si>
    <t>442c43c0-f28d-4278-951d-c7b8b4811950</t>
  </si>
  <si>
    <t>846f6e0a-eaa4-4d03-a2e8-40a7e1127266</t>
  </si>
  <si>
    <t>e7b033cf-93b7-4d98-8970-20c8d224bbc1</t>
  </si>
  <si>
    <t>2cc50b74-e433-4f32-b7cb-6cfeac80ca90</t>
  </si>
  <si>
    <t>58aa4bb3-e5b2-4606-99c0-abe977ffea20</t>
  </si>
  <si>
    <t>69a4e14d-d8c0-4f90-9c61-60f180cd8459</t>
  </si>
  <si>
    <t>94809c3d-20c2-4496-9830-194527168e10</t>
  </si>
  <si>
    <t>ed31e6ef-fbff-4be1-9c53-db97ee099f72</t>
  </si>
  <si>
    <t>a86f4324-a020-4a62-abcd-dce3dad5fd7a</t>
  </si>
  <si>
    <t>e8ebed00-7477-4e76-bd17-2fb8df344ba9</t>
  </si>
  <si>
    <t>aa0fb499-5128-4550-9172-77c1df4ec0a9</t>
  </si>
  <si>
    <t>0e1148b5-40b3-40bc-9bd6-20c7411f1706</t>
  </si>
  <si>
    <t>6a8ee427-275b-4488-bd07-f530a07d800e</t>
  </si>
  <si>
    <t>5d5c67d6-b53c-4367-b9df-ef18d01e3a74</t>
  </si>
  <si>
    <t>81e00b44-d62b-49e1-b13c-796fb4c50fd4</t>
  </si>
  <si>
    <t>a5d85ed0-387b-4494-81f2-5da7ff07ddbf</t>
  </si>
  <si>
    <t>b80ae921-af8f-44dd-b2ef-acbc4178f44a</t>
  </si>
  <si>
    <t>e76cf0e0-3ea8-40b4-9675-79618a906015</t>
  </si>
  <si>
    <t>1a0994c6-7647-4fed-bab0-cc7a34ff436d</t>
  </si>
  <si>
    <t>8a5e8638-9ef0-42ed-9240-3f0caa9daf21</t>
  </si>
  <si>
    <t>80f19479-cfa7-4270-9b1c-f5ddc5974cf4</t>
  </si>
  <si>
    <t>f383aedb-db53-4cec-a2c4-3acf65cd1d95</t>
  </si>
  <si>
    <t>f6dd63d0-806e-40ad-ab70-e0ac4414a506</t>
  </si>
  <si>
    <t>e9699cd2-95af-4108-9d76-d506a18834d3</t>
  </si>
  <si>
    <t>f6f99e3e-dec4-4591-ac25-c3cf3362e794</t>
  </si>
  <si>
    <t>dcc735d7-c91b-44cf-b26b-f69240fd0f4a</t>
  </si>
  <si>
    <t>8ed5d9b5-f8b6-403c-bd6f-7d8d172c9d93</t>
  </si>
  <si>
    <t>f1654e06-b2bb-4a65-ad22-ec459bab6473</t>
  </si>
  <si>
    <t>16520a8c-1682-47f2-a6bf-34f5fb31317c</t>
  </si>
  <si>
    <t>b2b7f006-2cfc-4c16-8151-a9ca94394efd</t>
  </si>
  <si>
    <t>9a7e4812-b7ec-47f8-a5df-01dcd33541c3</t>
  </si>
  <si>
    <t>d52ef1b8-bc8b-4e5c-85b0-b63584710540</t>
  </si>
  <si>
    <t>78d56a21-d35f-4ff1-ba2d-a95ad56e8ebf</t>
  </si>
  <si>
    <t>563ba7d3-d77a-4f69-bd08-d0afb27fee04</t>
  </si>
  <si>
    <t>a093ba3b-cd26-4b6f-934b-179192f15431</t>
  </si>
  <si>
    <t>7f001fb7-fa1a-49eb-bab5-2e2ac74586fd</t>
  </si>
  <si>
    <t>714b33ac-f7ed-4e01-b549-88ae03912712</t>
  </si>
  <si>
    <t>4c199340-bbd3-4ee3-b99e-4150cb4d826b</t>
  </si>
  <si>
    <t>d0b22285-80b9-444a-ac7f-d8f2b7c877e3</t>
  </si>
  <si>
    <t>41b0e1ff-8809-4c85-ac48-9af56a02ff15</t>
  </si>
  <si>
    <t>5530ef61-21ad-4d30-9404-2bd443ae700e</t>
  </si>
  <si>
    <t>65eb359d-6f05-4634-9fca-e54ccf8f53ca</t>
  </si>
  <si>
    <t>28b8466f-85d4-48e1-9623-7926b9592662</t>
  </si>
  <si>
    <t>6737fa76-d73a-4018-96a3-fe42d81000ab</t>
  </si>
  <si>
    <t>c94741b5-1698-4428-9acb-565015747a88</t>
  </si>
  <si>
    <t>63dcf441-f750-45c6-8de4-172e3a1c9fef</t>
  </si>
  <si>
    <t>e3162235-d5ce-4014-aa7e-6bced7513280</t>
  </si>
  <si>
    <t>7df9385b-c41d-41e6-9e0d-408e99fead00</t>
  </si>
  <si>
    <t>2269b6e5-fbd7-4dfd-8c9b-873131b7b2cc</t>
  </si>
  <si>
    <t>fe0f9529-55ec-4aad-a0f8-bb286e3db329</t>
  </si>
  <si>
    <t>4f6532b3-8bd6-41bf-b7d9-0d16ec52e52d</t>
  </si>
  <si>
    <t>c6835398-ad35-4a76-aa4d-46b66fbcfca1</t>
  </si>
  <si>
    <t>0d509088-ac5b-4766-926a-4470176ecaec</t>
  </si>
  <si>
    <t>0db6b523-d28e-4981-97ca-65e3e4112ff8</t>
  </si>
  <si>
    <t>7e73339d-3ef9-40f6-898c-906d7cf0576e</t>
  </si>
  <si>
    <t>cd0a874b-d091-4e1a-93e9-f44348806950</t>
  </si>
  <si>
    <t>35d311af-8744-4542-911a-905a8518da58</t>
  </si>
  <si>
    <t>a671befa-1ddc-4a98-bb4d-252722b70e8d</t>
  </si>
  <si>
    <t>c15d72a5-f39b-4c3b-a816-89ed01f6ffd2</t>
  </si>
  <si>
    <t>b3a0063e-efea-40b6-89fe-6d8e31c7b90b</t>
  </si>
  <si>
    <t>bf2b43c1-50ae-4da3-8ec0-e8733bbfefa7</t>
  </si>
  <si>
    <t>1a3f100d-91b0-4b7a-a7b3-48d5b8fb3004</t>
  </si>
  <si>
    <t>d0814ef6-f4b5-42af-9ad4-8ebb21f7fbe3</t>
  </si>
  <si>
    <t>9f0716e6-ab00-4672-9c72-1a3049acb82b</t>
  </si>
  <si>
    <t>d7705f5d-d07b-4ff8-ac44-5e1ce38e4970</t>
  </si>
  <si>
    <t>76e9596e-a957-4b50-8902-5897f43035a0</t>
  </si>
  <si>
    <t>7ac97516-a13b-426a-90f1-b66e2cd7b8bb</t>
  </si>
  <si>
    <t>f7eb12be-7182-4ca6-8436-afb750efc821</t>
  </si>
  <si>
    <t>5eb845c3-1a6f-4518-ac19-9c59ebb33b79</t>
  </si>
  <si>
    <t>7037d42a-82c2-409e-b17e-929a7e2c8e91</t>
  </si>
  <si>
    <t>60c2ac43-17e5-43c2-ba50-ede48d265630</t>
  </si>
  <si>
    <t>1166893b-81d9-4e85-9cf2-0cf0ae6df33d</t>
  </si>
  <si>
    <t>7b3b4c9d-7044-49b2-8630-daf61c151bc1</t>
  </si>
  <si>
    <t>d559e259-aa72-427b-bd5a-34f2d1e15a91</t>
  </si>
  <si>
    <t>52083693-23a3-4ca9-af6a-4bf5b8bb39f0</t>
  </si>
  <si>
    <t>0c555365-5b49-4995-b3bf-7134ec99c245</t>
  </si>
  <si>
    <t>117a05fd-8051-4a8d-8426-cf5b0dad21d1</t>
  </si>
  <si>
    <t>c96a3f16-5d49-4eff-a7d9-4d45a6dd4be3</t>
  </si>
  <si>
    <t>d6c9e2ab-8ce1-4730-b5d1-f6c1ad634f72</t>
  </si>
  <si>
    <t>3abb7c4a-6228-4a25-a3e7-6b5e65500190</t>
  </si>
  <si>
    <t>3437d094-b177-40e0-b585-53b83681e49e</t>
  </si>
  <si>
    <t>1de36f2f-6a18-448e-8115-ff275db2d1f4</t>
  </si>
  <si>
    <t>5fe6302b-5434-44c3-8990-545e1fa04972</t>
  </si>
  <si>
    <t>9b90d41e-2a6b-4365-a5bb-e0943a8b81db</t>
  </si>
  <si>
    <t>f6132632-4506-4bd6-a4e7-fe4801e65d88</t>
  </si>
  <si>
    <t>e960f7e2-e154-47e5-9dcd-56f498f14810</t>
  </si>
  <si>
    <t>8b72182d-50a1-4b52-8055-a0cd176659a1</t>
  </si>
  <si>
    <t>2f1b9920-479e-4dbf-ba74-1937e17d8747</t>
  </si>
  <si>
    <t>f18aecb2-c246-491c-8e8e-595afa9d5156</t>
  </si>
  <si>
    <t>6e68a0f2-6cd2-4c47-a4d8-68eb3a8c08c4</t>
  </si>
  <si>
    <t>a3e4e310-9755-43d8-b1b0-bcd149623b95</t>
  </si>
  <si>
    <t>6f3440e1-b44d-43d8-8a30-2ec91782b86e</t>
  </si>
  <si>
    <t>6c8a9944-5f23-4a3f-8ebc-5e196f6f5e27</t>
  </si>
  <si>
    <t>51a0c6ab-fc9f-420a-91de-41b48a2389e3</t>
  </si>
  <si>
    <t>7a9d3b5d-2e0f-4174-9255-b14c447ec70a</t>
  </si>
  <si>
    <t>8d48e346-c726-4238-a2df-214e9d0fcd0c</t>
  </si>
  <si>
    <t>a9c6bf1e-5a71-43b6-a9a3-10e2837e37d0</t>
  </si>
  <si>
    <t>8ec8298f-d15b-40c2-9d74-4bc42c3f2a2a</t>
  </si>
  <si>
    <t>932c9050-37b5-44bb-9fa9-d9f7970957ae</t>
  </si>
  <si>
    <t>68b03bc5-fdd5-4a60-9be5-0b80b60029e6</t>
  </si>
  <si>
    <t>d7927d56-aaa8-4609-b8c9-44fee3342d1b</t>
  </si>
  <si>
    <t>20d8b86e-da4b-4854-955c-50a9cf8a2269</t>
  </si>
  <si>
    <t>519cac7c-a995-4657-85be-4aee2bdd7532</t>
  </si>
  <si>
    <t>f93f10cf-79e9-4bff-a0f3-61e73db52bed</t>
  </si>
  <si>
    <t>3a6041a8-fb6c-45c5-b926-e8f8f8995c43</t>
  </si>
  <si>
    <t>4abe11a6-c9e5-401e-b7e5-946b3e41bb4f</t>
  </si>
  <si>
    <t>88857bfc-8386-4e9c-8d3e-90442f420935</t>
  </si>
  <si>
    <t>3acec4d3-5e76-43a6-a278-faea88b69249</t>
  </si>
  <si>
    <t>5c8bf516-a5b6-414d-9d8d-6a31a1aa5e3c</t>
  </si>
  <si>
    <t>145618e4-3983-4f70-91e2-e210b48f1b48</t>
  </si>
  <si>
    <t>e5f0c5af-fc07-434d-964f-f5363d20a1ea</t>
  </si>
  <si>
    <t>10a5312a-c39d-4c2f-8ad3-1f49485f180f</t>
  </si>
  <si>
    <t>6ce047a4-3930-4009-9b10-a50a27b38357</t>
  </si>
  <si>
    <t>c2a34347-a152-4a47-b415-6c930e700ff7</t>
  </si>
  <si>
    <t>db93fcfc-dae1-44ec-86fd-7c86c8ba0062</t>
  </si>
  <si>
    <t>95bb943f-9c0c-4964-b3e9-326449a1d2b3</t>
  </si>
  <si>
    <t>a0c86486-9298-4763-8bf1-5050cd31aae0</t>
  </si>
  <si>
    <t>a2bbbfdb-b9bc-4779-ac00-5e9f9a7e8983</t>
  </si>
  <si>
    <t>4ff4003d-6714-43da-a589-b67cd0dc4f85</t>
  </si>
  <si>
    <t>7abc25bd-3c23-4e49-9212-1748324024f9</t>
  </si>
  <si>
    <t>c0bede3d-24f7-4850-bd46-f9907831b0b7</t>
  </si>
  <si>
    <t>157af77f-0918-457e-9d5e-702c6f18b709</t>
  </si>
  <si>
    <t>278b116f-4f5b-4d7b-9ad9-fc91fcf8bdd4</t>
  </si>
  <si>
    <t>2226342d-8e38-4ce0-b05c-5fe2c173f565</t>
  </si>
  <si>
    <t>40d802ff-c3e4-4975-8a48-a4ab86f554c4</t>
  </si>
  <si>
    <t>1c028bea-abc5-4f5e-aacf-6fa6d593266a</t>
  </si>
  <si>
    <t>cfa5f1a3-eed9-4b0e-89a4-6062da687cc1</t>
  </si>
  <si>
    <t>6a320d62-1034-4323-b30a-26db6d0a0518</t>
  </si>
  <si>
    <t>734ccff2-cf5a-40e6-bc9a-26479c4fa99f</t>
  </si>
  <si>
    <t>e33b2cca-c09f-4752-ac96-5663cc08e66a</t>
  </si>
  <si>
    <t>d76c6030-0d0f-47d2-b196-7f6fec17a427</t>
  </si>
  <si>
    <t>240109b4-c9aa-47ff-9ec9-f20319d484e8</t>
  </si>
  <si>
    <t>f2353717-71eb-41ae-8281-7375f05ce62b</t>
  </si>
  <si>
    <t>8d1bb8e0-f473-4565-aac0-50c81de1cdf3</t>
  </si>
  <si>
    <t>e1d8e2a0-2110-4b20-bba6-09981fa0b735</t>
  </si>
  <si>
    <t>c8cab5eb-c955-4d60-afb1-b2cdd4887e4f</t>
  </si>
  <si>
    <t>afb7f769-7cca-4316-9e51-6f5bf6826135</t>
  </si>
  <si>
    <t>6865db31-c0cb-4538-bdd4-9b1b3b954784</t>
  </si>
  <si>
    <t>6722c1b8-2170-48f8-adcb-587a93d6b76b</t>
  </si>
  <si>
    <t>43d28acc-2cb1-4e32-9bbf-189169be157a</t>
  </si>
  <si>
    <t>e82742bf-5204-4659-a8dd-2015561d6de4</t>
  </si>
  <si>
    <t>cc1d7257-652e-45f4-9089-5ab84cce6990</t>
  </si>
  <si>
    <t>0206af01-52fb-41d3-aa88-6808ee9ee5dd</t>
  </si>
  <si>
    <t>06f01a71-4098-41c4-880d-06b05054aad2</t>
  </si>
  <si>
    <t>6b343452-5f8d-40be-96fc-3646144ab496</t>
  </si>
  <si>
    <t>094e633f-930c-4080-a951-ea3b29c01937</t>
  </si>
  <si>
    <t>f4f4695d-2024-49b2-96de-1b58accfe43b</t>
  </si>
  <si>
    <t>813717c9-c0e4-4133-bbda-0f225ca769f0</t>
  </si>
  <si>
    <t>1523e659-70b3-439a-b1de-ff9c47eb5b97</t>
  </si>
  <si>
    <t>993d0892-c423-4e89-a0b0-25998a464f6f</t>
  </si>
  <si>
    <t>58a5752f-7e02-43a7-ac60-d30bbc49f7f0</t>
  </si>
  <si>
    <t>733d6c05-b1c7-4509-ae86-6cb6b434e902</t>
  </si>
  <si>
    <t>add8987a-7b44-4f4f-bba4-92c45c4268c1</t>
  </si>
  <si>
    <t>6ac8ce98-4e7a-4c18-af5e-4bb956d947d6</t>
  </si>
  <si>
    <t>980bc578-7c0b-43d5-90d3-089038b5fc52</t>
  </si>
  <si>
    <t>e9bd86cd-d4c0-4394-b341-582a15a5b825</t>
  </si>
  <si>
    <t>d4908da3-aa6d-4e71-a755-9e75f079b94a</t>
  </si>
  <si>
    <t>84f4b3c9-0cca-4caa-b0ba-b63c7ed46429</t>
  </si>
  <si>
    <t>4aab10f2-5cd1-4d09-a04b-06414cf7fa3b</t>
  </si>
  <si>
    <t>1830b144-c182-49b6-91bb-8b9202ebc0f2</t>
  </si>
  <si>
    <t>ffc5c44e-0df2-4a05-888e-ea92a102a1f3</t>
  </si>
  <si>
    <t>c05011a7-e840-409c-a364-d6e85ce16ecf</t>
  </si>
  <si>
    <t>fd8a611b-4ae2-4ad7-b9f9-da74470206d3</t>
  </si>
  <si>
    <t>cd40d5af-eb84-40b2-9121-1f15fe15b9d1</t>
  </si>
  <si>
    <t>0c7038da-4fc7-4ed1-92f0-13f2d2a581e6</t>
  </si>
  <si>
    <t>1fbf1249-4f5e-4d7a-8fc5-aae75e49851b</t>
  </si>
  <si>
    <t>5718aa96-a9c6-44b4-b292-92e4d40b16fb</t>
  </si>
  <si>
    <t>2f0031f7-18b5-42a1-af3f-ec0714a1e4aa</t>
  </si>
  <si>
    <t>780c12eb-ca21-4f56-a615-0cd3f26c7d4b</t>
  </si>
  <si>
    <t>1ceee10d-c2a6-4b17-91d6-4525e90de3f9</t>
  </si>
  <si>
    <t>e9810120-1639-4e56-8b72-1aa2dfb9528b</t>
  </si>
  <si>
    <t>c9e10ade-3aaf-4bbd-8259-da35d1967e43</t>
  </si>
  <si>
    <t>dad00bd6-970d-43f5-be36-4d7719e15182</t>
  </si>
  <si>
    <t>ae8ac8a6-d271-4596-9d25-1b622a00a489</t>
  </si>
  <si>
    <t>7ad4bcfd-8ebe-4bbe-b422-d460f3e18e90</t>
  </si>
  <si>
    <t>e7ffce7d-ffca-4cf6-ad98-69c613303a5e</t>
  </si>
  <si>
    <t>a8336197-035e-4500-9389-5c2e1f2106bd</t>
  </si>
  <si>
    <t>ec06cbc0-85b3-410b-bfe5-bf97ac89388f</t>
  </si>
  <si>
    <t>06370a1d-07f3-4b67-a124-c2bb19e75697</t>
  </si>
  <si>
    <t>1b8132c2-5109-4d3a-a93a-33292564ff2f</t>
  </si>
  <si>
    <t>aaad19a7-7441-47b7-a9d0-aae4826a15b2</t>
  </si>
  <si>
    <t>e5d404bd-2af8-42f3-a466-17a241101223</t>
  </si>
  <si>
    <t>5783f884-9c06-4758-bcd5-edd818bc4d6b</t>
  </si>
  <si>
    <t>71cd1c7a-c61a-42d3-9e38-346bbd71efe7</t>
  </si>
  <si>
    <t>242663f9-d633-4d68-9e09-8d51e4c3531c</t>
  </si>
  <si>
    <t>1779012c-bbad-47c3-bf45-abea4eb47799</t>
  </si>
  <si>
    <t>ce95910d-a5f0-4895-bc05-1dc478f8a06a</t>
  </si>
  <si>
    <t>8e9fa9d4-a114-4d6c-80f0-a29612c49055</t>
  </si>
  <si>
    <t>ef6587ec-3300-4a87-b017-f9eb61614274</t>
  </si>
  <si>
    <t>d668a651-8ad4-4ed8-b42b-bf5150938269</t>
  </si>
  <si>
    <t>c8578b0c-54d8-49c7-bd12-6714ffcb0cfc</t>
  </si>
  <si>
    <t>cfe1334e-1ab4-4645-8738-721177c4b15c</t>
  </si>
  <si>
    <t>4bb0ee3f-2065-4ea4-91c6-47beaedb03ef</t>
  </si>
  <si>
    <t>23877e67-b6f9-4c83-8098-064f69611973</t>
  </si>
  <si>
    <t>057d6ce4-0bb9-4001-8923-10d394e3c62c</t>
  </si>
  <si>
    <t>3df7b903-e65c-4aec-8d19-4ff5b33b2030</t>
  </si>
  <si>
    <t>3265f1bd-1e73-45ef-bd2d-385e180dfbeb</t>
  </si>
  <si>
    <t>19a3475b-41df-4cb6-a360-5552aaeacb95</t>
  </si>
  <si>
    <t>e6b16152-1dd1-4623-913a-fa04312457ca</t>
  </si>
  <si>
    <t>249dfa34-6a22-468f-973e-aba8e1e89cee</t>
  </si>
  <si>
    <t>a3fa5ecb-f8f6-471f-b11c-686b52ed7231</t>
  </si>
  <si>
    <t>91b50ef1-98b2-4088-b416-240cf6f11989</t>
  </si>
  <si>
    <t>cc1455bf-3d6d-4d81-bad9-d678d68d5d4a</t>
  </si>
  <si>
    <t>316676e0-895d-42a2-92f6-94a7128cf1a0</t>
  </si>
  <si>
    <t>f7fc41a6-e5e2-4d75-9e7a-dff0350a1b6a</t>
  </si>
  <si>
    <t>40d8cbe7-c498-4a4d-9784-f8649ddbed73</t>
  </si>
  <si>
    <t>5bdd0dda-3e78-4e24-9454-ebc675f37fee</t>
  </si>
  <si>
    <t>72126fae-691a-4968-b59a-6850b0626869</t>
  </si>
  <si>
    <t>4cb362b2-5b92-48fd-8b68-7327a1412700</t>
  </si>
  <si>
    <t>d187e6a5-794e-417d-994b-abed676bad70</t>
  </si>
  <si>
    <t>b39aa201-74ba-45ed-8c55-e0c6ae546274</t>
  </si>
  <si>
    <t>8028dc81-c755-463f-81e2-1ddfd2ddd89f</t>
  </si>
  <si>
    <t>b50e634d-10dd-4d8a-aeaf-a804c5ee886a</t>
  </si>
  <si>
    <t>001e5422-c97b-4f6b-a938-423476535b7f</t>
  </si>
  <si>
    <t>8fef0885-6f5b-44da-8454-805cfe57099a</t>
  </si>
  <si>
    <t>2b78c806-5628-4a74-a47f-0838954e1d22</t>
  </si>
  <si>
    <t>e7d369f1-4066-4549-971a-1a37d12ffde2</t>
  </si>
  <si>
    <t>80c35e4a-8458-4548-a769-5af7f7d438bc</t>
  </si>
  <si>
    <t>e7cfa36e-60dc-4d98-9f68-954ab82010e2</t>
  </si>
  <si>
    <t>9499e0e7-1dfa-4a79-a6f8-578f0c5b5c7e</t>
  </si>
  <si>
    <t>57ee17a3-d869-4f41-ac0f-3e85dc214cd8</t>
  </si>
  <si>
    <t>bc510270-b5df-4a6d-a534-da189ba3fc7c</t>
  </si>
  <si>
    <t>bd7f2f0e-32a6-4086-b615-a9ae263d56d5</t>
  </si>
  <si>
    <t>6d5f67cd-3b85-455f-b1ce-5d63e6c3b549</t>
  </si>
  <si>
    <t>ae75712d-e8e3-4478-a632-ae986ee31e4f</t>
  </si>
  <si>
    <t>0d40e4c5-daa4-42e9-8209-6c672674eed5</t>
  </si>
  <si>
    <t>5e567bf6-cef9-4e43-b35e-13c914395054</t>
  </si>
  <si>
    <t>8cbd98e2-149b-455f-aa97-452c6ac05786</t>
  </si>
  <si>
    <t>ed23a627-6268-4a31-baaf-1de77db7d90e</t>
  </si>
  <si>
    <t>fb559530-89d2-4335-afbc-e1446df89255</t>
  </si>
  <si>
    <t>855cfe2c-b8da-44e2-8a6a-72e8685d4353</t>
  </si>
  <si>
    <t>a9eb114f-84c3-455a-b603-9a046118a7f8</t>
  </si>
  <si>
    <t>82b53c0a-0586-4a63-85f3-44a91cd8af29</t>
  </si>
  <si>
    <t>17ba408d-534a-4dd2-a452-a84c0a607519</t>
  </si>
  <si>
    <t>a3f278ec-1153-4cb3-8101-4c5b8fe82961</t>
  </si>
  <si>
    <t>b3901cf3-bc65-40f4-96e7-59bb521631ef</t>
  </si>
  <si>
    <t>738c75bf-03e2-488f-8747-4ce3d7d56738</t>
  </si>
  <si>
    <t>b8254892-1ba2-4cf3-bfd7-a530d9ef7f8d</t>
  </si>
  <si>
    <t>62dddc81-0397-46df-b7bf-c88bd7b76262</t>
  </si>
  <si>
    <t>c91aaf55-12c4-4849-bf44-ce7dd37a0bfd</t>
  </si>
  <si>
    <t>3028715e-e36f-4f4a-8a4b-0b80721f682f</t>
  </si>
  <si>
    <t>cedf3168-669e-48fb-bcd3-bf9da19646e2</t>
  </si>
  <si>
    <t>442ec55e-cf01-4202-a728-b381a720e512</t>
  </si>
  <si>
    <t>4044b4d7-2d61-448f-b03f-a06001bbbb96</t>
  </si>
  <si>
    <t>a458dcaa-9285-464d-97d0-4c14f9d5ae53</t>
  </si>
  <si>
    <t>4a1bb339-d97b-4b81-bf4c-5f397592ef57</t>
  </si>
  <si>
    <t>ed308f0c-8812-4d5a-a50b-d7181aed56ea</t>
  </si>
  <si>
    <t>b40c74ef-f096-4dc6-88a7-f9fb9690286d</t>
  </si>
  <si>
    <t>ccdc66dd-4b0a-4c56-9791-df3af79c6543</t>
  </si>
  <si>
    <t>658a1bff-3b8c-47f6-9b6e-a06ee84f8df7</t>
  </si>
  <si>
    <t>e3e48823-9d8a-45f0-a3e1-fc9738da7ca1</t>
  </si>
  <si>
    <t>ab730d24-b280-46b7-a3df-2944ac4c0ffb</t>
  </si>
  <si>
    <t>6bb3b1cb-dde3-4172-87e4-3bfa818e9c30</t>
  </si>
  <si>
    <t>38b7bdf4-ef4c-4a7f-bf75-318c0a18d2ba</t>
  </si>
  <si>
    <t>fd3bc7dd-345f-4c1e-80ad-6990e8a398d4</t>
  </si>
  <si>
    <t>9d49de2e-94ba-4f4e-b213-8932a662b7b8</t>
  </si>
  <si>
    <t>046e621b-3e4a-4dd0-9ff8-52821eac4950</t>
  </si>
  <si>
    <t>a2a57612-7ba2-4e2f-9529-e988631763e7</t>
  </si>
  <si>
    <t>cf734e8f-7eaf-4dd9-b545-84f5874b74f5</t>
  </si>
  <si>
    <t>90cdd3a7-cab8-42dd-93f4-3c89e8e19faf</t>
  </si>
  <si>
    <t>86a77bc0-84cf-4dfd-a915-ffd17849e3a9</t>
  </si>
  <si>
    <t>ae81b695-cf57-4d2b-8344-762fd9fcb7a9</t>
  </si>
  <si>
    <t>2d31e81b-cd64-4de2-8268-c3e20222ad8a</t>
  </si>
  <si>
    <t>15bf660e-2da7-4b7e-801e-ec1f043b7a4e</t>
  </si>
  <si>
    <t>50c550a8-952e-47a6-ac62-40c4749546c0</t>
  </si>
  <si>
    <t>9bed25a7-1a82-4589-8b86-5c801d438ccd</t>
  </si>
  <si>
    <t>e4127d1c-fd58-4571-88b4-8eabcf760d72</t>
  </si>
  <si>
    <t>8b21f846-0409-4149-a162-010ac1f0c126</t>
  </si>
  <si>
    <t>9fb9e2b1-1fd5-4e7d-be34-2d752f02ffe5</t>
  </si>
  <si>
    <t>071f2328-8897-448d-a101-22265a6afba9</t>
  </si>
  <si>
    <t>61e00c42-e635-4a2b-a4bf-3a99e590b444</t>
  </si>
  <si>
    <t>e366accc-c4bc-4c28-87e4-37e976b5e8ea</t>
  </si>
  <si>
    <t>f28deef9-1976-4561-b0ce-3f1789c4b264</t>
  </si>
  <si>
    <t>a19adde5-3906-4376-8965-df3f68d8df13</t>
  </si>
  <si>
    <t>6256398a-6ae7-4801-ad13-8e86ed9dd250</t>
  </si>
  <si>
    <t>6ca2d3e9-9572-40ff-adb6-238c3d117210</t>
  </si>
  <si>
    <t>1c38ea65-4c42-4ba2-bcb0-bbc8c433e592</t>
  </si>
  <si>
    <t>59f928bc-a874-4a8b-b065-2ce8173b373a</t>
  </si>
  <si>
    <t>d97d29ed-6a74-4750-90e0-2589873ff327</t>
  </si>
  <si>
    <t>b566b3c7-273c-4b5c-b2c8-427cb86a197c</t>
  </si>
  <si>
    <t>5a287527-52b6-4fac-a3fa-fee98eb44469</t>
  </si>
  <si>
    <t>fcf34773-0da8-46d2-a351-9fabb037483d</t>
  </si>
  <si>
    <t>4cf531f0-e3b9-4a43-9820-d77afac3e38c</t>
  </si>
  <si>
    <t>c0bb8009-54ca-430d-856a-afc1522f77d7</t>
  </si>
  <si>
    <t>cdc1a8c6-d6bc-448e-b43e-e9770a5bdfef</t>
  </si>
  <si>
    <t>e5d0bbb2-9f42-4622-bc36-9f31d043214d</t>
  </si>
  <si>
    <t>fe6f9b9a-b773-45e7-af18-e37bce226af0</t>
  </si>
  <si>
    <t>8648d131-55a0-4da8-bcba-f0f2467adbbd</t>
  </si>
  <si>
    <t>baf63333-3c7c-492d-9c52-8eb9a3f012f3</t>
  </si>
  <si>
    <t>b752617a-1889-4ef3-91c1-2552eab11cfd</t>
  </si>
  <si>
    <t>80f23cd0-8c18-4c5a-b5e3-c1a979245896</t>
  </si>
  <si>
    <t>dee3bce0-4e2f-4223-8033-8533a34bd6ee</t>
  </si>
  <si>
    <t>cd54164a-8d3a-4b6a-a589-5cde48baf967</t>
  </si>
  <si>
    <t>49b63af2-da87-4bc6-9bf7-30d45b93a60f</t>
  </si>
  <si>
    <t>ef4bf3cd-f2f3-4ffc-9a07-7f4677cbaab3</t>
  </si>
  <si>
    <t>1071b768-bc95-46de-8620-743f518d43d8</t>
  </si>
  <si>
    <t>68fd4158-6334-4887-971f-2421d04c88be</t>
  </si>
  <si>
    <t>4ae918cb-879b-4569-91cc-d33f7d709f08</t>
  </si>
  <si>
    <t>6448e37d-fa67-42c6-9c83-3a780e36efca</t>
  </si>
  <si>
    <t>11f33e5d-85e0-4bf8-88cc-adfd0c0cf1e2</t>
  </si>
  <si>
    <t>89049226-7962-45bd-a7ab-d2783b32769b</t>
  </si>
  <si>
    <t>b70f2f6f-d58e-4160-9fde-67f6db77190a</t>
  </si>
  <si>
    <t>2fd0ddaa-0a25-4b5d-a25a-ffdb22525ffa</t>
  </si>
  <si>
    <t>46b6f02a-ad28-4250-ad58-145774019909</t>
  </si>
  <si>
    <t>7e3784cc-b9e4-4127-b89c-0d82bbb05d01</t>
  </si>
  <si>
    <t>7d50f4a2-06d5-4a52-85a6-7aa6a750bcb9</t>
  </si>
  <si>
    <t>e50e280a-ef19-411b-baea-da07ff1871fc</t>
  </si>
  <si>
    <t>97201926-868f-4231-a96d-7b9d1991933d</t>
  </si>
  <si>
    <t>9d944771-a9de-4678-903f-6b5fcbb77dcb</t>
  </si>
  <si>
    <t>0b9546d8-f21c-408d-93d7-7f934411ff1f</t>
  </si>
  <si>
    <t>bb7869ab-e18a-41a0-9a24-86b4a2e891dc</t>
  </si>
  <si>
    <t>bae74a5b-d007-4271-b165-62b3b2664a63</t>
  </si>
  <si>
    <t>3a8de163-1afc-46c9-82c5-ab244cd597cc</t>
  </si>
  <si>
    <t>596591c1-74dc-42d9-8f7c-6b22e31eac12</t>
  </si>
  <si>
    <t>6904a175-5194-4bfa-bf6f-f2c87ac6b978</t>
  </si>
  <si>
    <t>e798a657-ba98-47ef-b297-7366d381fe21</t>
  </si>
  <si>
    <t>366d96eb-ee72-47cb-8827-d6c7b1b48a98</t>
  </si>
  <si>
    <t>d97df844-dd60-4354-88e4-6e502416bbfa</t>
  </si>
  <si>
    <t>c992f60b-cae6-4d0d-8d77-d9a70e1a2225</t>
  </si>
  <si>
    <t>0194b312-03f9-4586-9ba9-5e0e0979d0f5</t>
  </si>
  <si>
    <t>b0d69d62-8f66-4c1a-91c9-6247273d0d6a</t>
  </si>
  <si>
    <t>45f661fb-10be-406f-bf8f-62c75f012a7a</t>
  </si>
  <si>
    <t>f1b698b5-2ae0-4ce1-b6a7-7ff16a2a1123</t>
  </si>
  <si>
    <t>2f4aa5fc-846d-47d9-9317-7f763246889d</t>
  </si>
  <si>
    <t>3415dfc4-6aaf-44f4-bfed-c662a9b3f764</t>
  </si>
  <si>
    <t>841226a0-7873-412d-939e-8da0f99f727c</t>
  </si>
  <si>
    <t>d98f8afa-4889-40c9-983a-da3a95b17d7d</t>
  </si>
  <si>
    <t>e63edd64-cb82-464f-91cb-cee20ca2c6b8</t>
  </si>
  <si>
    <t>e0d642b7-e8dd-4ab7-a295-055cada11e7b</t>
  </si>
  <si>
    <t>44d4c527-398a-4f60-9aae-d39266bea41e</t>
  </si>
  <si>
    <t>f5b6b5bf-ccc6-414f-9e11-3cc988d09c28</t>
  </si>
  <si>
    <t>2b7d98a4-85d1-41ba-81b1-8ad915504e98</t>
  </si>
  <si>
    <t>2d718cde-277e-413e-8e09-646f74097edb</t>
  </si>
  <si>
    <t>bd8a6978-5fc6-43ab-9c33-1c53b769c909</t>
  </si>
  <si>
    <t>9d5712f4-554d-4a1a-a61c-7642424887c1</t>
  </si>
  <si>
    <t>263aad51-6f0f-4dc0-8cc5-0409f3d32f7f</t>
  </si>
  <si>
    <t>8b87981d-6372-4d26-b442-9ee478e7f378</t>
  </si>
  <si>
    <t>fa26c92d-67d9-4f18-afff-f768080ace28</t>
  </si>
  <si>
    <t>0c1b8a73-77d0-4521-93fa-a6ca6f213960</t>
  </si>
  <si>
    <t>ca9a363d-c4cc-4236-a157-dc4de16ed650</t>
  </si>
  <si>
    <t>235b120f-5548-445b-9f90-844b0e30014b</t>
  </si>
  <si>
    <t>85cf6ed8-6650-4c4b-a3be-29d30ebc9c4d</t>
  </si>
  <si>
    <t>4cbeae21-d68d-4477-acc1-724eae7c104c</t>
  </si>
  <si>
    <t>fc6477f2-46f3-481f-b295-dbe5fa4bfd65</t>
  </si>
  <si>
    <t>f4f4dd4e-cba3-4bf7-95d2-084df250ef7e</t>
  </si>
  <si>
    <t>71fbcff1-7941-4204-b393-7fed72843272</t>
  </si>
  <si>
    <t>2259afbe-6548-4954-81f1-183e31ce7946</t>
  </si>
  <si>
    <t>d24eb811-424d-4295-a138-20a163953010</t>
  </si>
  <si>
    <t>d1febc7d-cab0-42c7-954e-c6362fe34373</t>
  </si>
  <si>
    <t>7b2162c6-5543-4c98-9a35-65a9c30ad2ec</t>
  </si>
  <si>
    <t>6564816e-a698-43cc-9af9-49e487e3749f</t>
  </si>
  <si>
    <t>2d8bc37c-05b6-422b-82a7-16025a8a3ca2</t>
  </si>
  <si>
    <t>1cfaf332-7de1-4b8a-8b08-235ef88ad2fa</t>
  </si>
  <si>
    <t>b2a9fb01-2b9d-482c-ae5a-cd4af15660ab</t>
  </si>
  <si>
    <t>854d88f9-63a4-401c-978d-282e48fdebfb</t>
  </si>
  <si>
    <t>79d290a1-734a-4174-bdbb-ff4a4c96af15</t>
  </si>
  <si>
    <t>18083bd1-bc16-41df-8632-a12c15c59c51</t>
  </si>
  <si>
    <t>d13dff44-a924-4c4f-8702-689d373c7469</t>
  </si>
  <si>
    <t>2d1efeee-32cd-4119-9500-731606f2b0c2</t>
  </si>
  <si>
    <t>27566d6e-30b3-49cc-9bc2-f0169372b66a</t>
  </si>
  <si>
    <t>9364b3c9-90ff-4855-ab5a-5dc7bbcf7141</t>
  </si>
  <si>
    <t>4e39b103-b4e7-4950-abb6-c5f58eef393a</t>
  </si>
  <si>
    <t>c0947803-162b-4670-8c98-3ed0d28dd4af</t>
  </si>
  <si>
    <t>743d4ecd-1a4d-4708-81f0-e48af4786714</t>
  </si>
  <si>
    <t>9f65d2d7-1784-4cbb-bdc2-545c08293ffa</t>
  </si>
  <si>
    <t>21829127-7722-45f2-9403-093e5b6468d2</t>
  </si>
  <si>
    <t>ade5dfde-554f-4cac-9323-bfd085852248</t>
  </si>
  <si>
    <t>2f6d75bf-ca1a-4982-952a-de70660e399e</t>
  </si>
  <si>
    <t>9225b66d-284a-4dab-a287-35e707f10b2d</t>
  </si>
  <si>
    <t>2367bebe-cab4-4d6a-b980-25eac1820aaa</t>
  </si>
  <si>
    <t>4b8d4d3b-a788-4004-bb17-bba11312c871</t>
  </si>
  <si>
    <t>780f61aa-1204-4722-b1ff-725c93ab6fe2</t>
  </si>
  <si>
    <t>878c48d9-4fcd-41d5-85ee-ebeadf5392f8</t>
  </si>
  <si>
    <t>fe983d55-01da-4b4d-b5ac-f8f34740b7b4</t>
  </si>
  <si>
    <t>6c0bd794-f21a-42ff-86eb-efbab1b8d933</t>
  </si>
  <si>
    <t>38c46f68-4c25-4ac6-b588-0ff7512220fb</t>
  </si>
  <si>
    <t>856649b4-e685-4a37-b6b7-857c68cefb3a</t>
  </si>
  <si>
    <t>bdb9c136-6f3b-4a88-a6ce-48af2a0753b6</t>
  </si>
  <si>
    <t>27c4f352-b991-4352-a7ef-444f5d3d10df</t>
  </si>
  <si>
    <t>4b04f35c-2083-4e02-acb0-93a41320c040</t>
  </si>
  <si>
    <t>f2217966-1b94-48c5-898c-fd272a8b304e</t>
  </si>
  <si>
    <t>fac91882-e030-404d-ab17-1f39e4d1f1eb</t>
  </si>
  <si>
    <t>38a3d261-6db1-49da-a812-cd13c31cffa8</t>
  </si>
  <si>
    <t>b133e5d0-611c-4d60-8d1a-cb53c1007041</t>
  </si>
  <si>
    <t>e9ab5f8b-3bda-4f4f-8653-d71d246228fc</t>
  </si>
  <si>
    <t>92702036-9824-4868-a5ef-08bf1a13a0e1</t>
  </si>
  <si>
    <t>86f15517-d7ae-451c-bded-224b1e4fa5ed</t>
  </si>
  <si>
    <t>43367371-84cb-4359-af05-c203e81856c4</t>
  </si>
  <si>
    <t>866c760e-de74-43ee-9401-e9117d76b2d0</t>
  </si>
  <si>
    <t>e16fd8de-4570-462d-9f38-fd9ae246d1c7</t>
  </si>
  <si>
    <t>b346b1fe-7f08-4edf-a7b4-a9b309a74709</t>
  </si>
  <si>
    <t>955a85c8-59a3-4429-b40d-036342b71a24</t>
  </si>
  <si>
    <t>f0ce98d7-2cc8-4593-a72d-89220d45a0d8</t>
  </si>
  <si>
    <t>fea7b26b-95d7-4cd7-90a7-683e168e3db0</t>
  </si>
  <si>
    <t>22927df7-a420-4d39-a4f9-4e745fcaba30</t>
  </si>
  <si>
    <t>65bd188b-a0bd-4883-9997-880bf509296c</t>
  </si>
  <si>
    <t>817420d8-4524-48c6-a82a-54f4df48343f</t>
  </si>
  <si>
    <t>4d018972-bc3f-488c-992c-4ccf078ef2bc</t>
  </si>
  <si>
    <t>6cec3cd7-dde4-41d3-9de3-2acd593f0bd9</t>
  </si>
  <si>
    <t>6497a629-1356-4f20-add1-81f0b8e9a063</t>
  </si>
  <si>
    <t>89037c98-ef81-4a82-8642-f5bf473d3e02</t>
  </si>
  <si>
    <t>2e89238c-f685-4908-a053-fff2a7b2358d</t>
  </si>
  <si>
    <t>b0e03bf9-8d45-48e9-89fc-aec42327bee3</t>
  </si>
  <si>
    <t>35725a41-1bcd-472c-8955-1e8f2f34dc17</t>
  </si>
  <si>
    <t>e832517c-8a9d-49e6-92b7-0b5e5edeeaf4</t>
  </si>
  <si>
    <t>796b50c9-87ed-445f-bd65-399ebc4e4165</t>
  </si>
  <si>
    <t>c13bea12-3304-4d42-88f1-3c436491004f</t>
  </si>
  <si>
    <t>b5c41935-7639-4684-b1c7-8a2a32035673</t>
  </si>
  <si>
    <t>ec4622f9-075a-4970-9d53-e96b1f7448e9</t>
  </si>
  <si>
    <t>e4169e27-2337-4654-985e-22417a5ec52a</t>
  </si>
  <si>
    <t>308ef901-6236-4e82-b0eb-50fc3e6b0712</t>
  </si>
  <si>
    <t>25108400-06bd-4efb-ba7d-aa75517eb970</t>
  </si>
  <si>
    <t>9a0d04dc-6414-483f-8f88-d7f0135df298</t>
  </si>
  <si>
    <t>7c07388e-1a95-4b6e-a476-e668845b8f84</t>
  </si>
  <si>
    <t>3650d0df-de07-42f4-a539-44448847e277</t>
  </si>
  <si>
    <t>f4228274-02d8-43c2-b382-8e7981934d07</t>
  </si>
  <si>
    <t>4b5de87d-e74a-4332-b23d-180e1b676572</t>
  </si>
  <si>
    <t>23099668-75fc-49fd-9bfe-cabbc8e87ba4</t>
  </si>
  <si>
    <t>bb167b51-fbcb-4302-b3f2-cf0a2a31a463</t>
  </si>
  <si>
    <t>f3ec04f8-1cfd-4431-bc82-bb6e9a7e61c0</t>
  </si>
  <si>
    <t>48d2d975-0bf7-422e-adce-4cdc55f9e105</t>
  </si>
  <si>
    <t>492f831f-f5d3-4b9c-9c65-a40ebbfc8a1d</t>
  </si>
  <si>
    <t>f1976cc2-547a-4b78-aad1-75e73f8b5185</t>
  </si>
  <si>
    <t>f9a8cd24-8d3d-43a0-be5b-ea9307add245</t>
  </si>
  <si>
    <t>3b8aea60-3e88-4fb9-9d76-39d15cb75e33</t>
  </si>
  <si>
    <t>9086829e-7517-4af9-acc9-1d97c11841d5</t>
  </si>
  <si>
    <t>d3df313b-34ce-433e-be46-72d4064ee0fe</t>
  </si>
  <si>
    <t>19e5ec81-1fd9-4212-8017-df6b77a13dd4</t>
  </si>
  <si>
    <t>dacbd0f4-85f4-4ff5-8901-17e53892204e</t>
  </si>
  <si>
    <t>6d8ae997-4bce-426a-9b93-26da1c31acc5</t>
  </si>
  <si>
    <t>8d23dc13-24ed-4b92-8f5a-d665c9d3c6b4</t>
  </si>
  <si>
    <t>11d2b018-e072-4ba3-966e-ec49b9976287</t>
  </si>
  <si>
    <t>a2da7753-7776-48bf-a2a8-91cbd5bdb165</t>
  </si>
  <si>
    <t>f7b16d3c-ab53-4051-8e70-65a5baacefdc</t>
  </si>
  <si>
    <t>a62aba26-da78-411e-9097-e02feb453961</t>
  </si>
  <si>
    <t>36d5f641-0d93-4723-8400-743df2e3344d</t>
  </si>
  <si>
    <t>f549b188-e14a-4657-9863-09a930632ac0</t>
  </si>
  <si>
    <t>92fecd86-0901-4eb0-b984-6765947456b6</t>
  </si>
  <si>
    <t>b082d52c-8374-47fb-a1c6-4dc5c9392627</t>
  </si>
  <si>
    <t>a92f8857-13a4-4405-8dd4-2f5bf1c2adb0</t>
  </si>
  <si>
    <t>855dc4d7-d543-445c-8be2-44e99f40830d</t>
  </si>
  <si>
    <t>13b41ecf-2956-42b9-b55c-441ea9c1ea48</t>
  </si>
  <si>
    <t>5dcbb79f-311a-4453-8bd8-9769a48ef499</t>
  </si>
  <si>
    <t>2112079e-6dc6-4585-9de7-fb1aaaeb1e5f</t>
  </si>
  <si>
    <t>4d1033da-7dfc-4e99-8ac8-644a0e60cb30</t>
  </si>
  <si>
    <t>4d66c476-3f7a-411f-8371-468049a4d341</t>
  </si>
  <si>
    <t>d01a6553-1031-41ab-a37e-ab8174b311cc</t>
  </si>
  <si>
    <t>67fc1d06-4f81-4a6d-831c-c2c3c725a0c8</t>
  </si>
  <si>
    <t>e23e4396-403b-48ae-a603-8f925b791ee1</t>
  </si>
  <si>
    <t>408520ca-699a-47e9-8354-fa191fe36b9a</t>
  </si>
  <si>
    <t>552bd961-f319-4574-b3b7-01564f67563a</t>
  </si>
  <si>
    <t>65865254-6685-4cb3-83c5-6fe443752629</t>
  </si>
  <si>
    <t>0309f4d4-96f2-452e-9ae5-4969fbaaa91f</t>
  </si>
  <si>
    <t>41355f1f-2b07-4123-913f-ee6c55977609</t>
  </si>
  <si>
    <t>6396174b-c4be-45e2-ba96-313e74b2abbf</t>
  </si>
  <si>
    <t>1f622262-c991-4f3f-82d9-e52c5d346000</t>
  </si>
  <si>
    <t>b6cf12b0-9305-4cd4-a3ff-0b1ceb8556cd</t>
  </si>
  <si>
    <t>03192aa1-686d-4e9d-82aa-cd2a8ecb1c0c</t>
  </si>
  <si>
    <t>cd9d598c-6867-4362-9b57-964137685e91</t>
  </si>
  <si>
    <t>91bff2b1-9e0d-4fe0-ab05-d079039f5e28</t>
  </si>
  <si>
    <t>4007a920-4e71-4ca8-bd26-50d915e31474</t>
  </si>
  <si>
    <t>505ea787-3526-488b-8471-497213d83f7f</t>
  </si>
  <si>
    <t>c24fe563-4d03-4a65-bb34-4196aafcdd45</t>
  </si>
  <si>
    <t>bda427f4-a4b6-49db-88a2-dcd8c584ba07</t>
  </si>
  <si>
    <t>f7b56a53-ffd4-4677-8525-fd582738c115</t>
  </si>
  <si>
    <t>5a5ad82e-e602-4a1d-a416-d7cd24a00896</t>
  </si>
  <si>
    <t>bca3bf9d-ca72-426b-bdf7-78de0c413132</t>
  </si>
  <si>
    <t>c5bb69eb-f6e6-460d-bb81-01021a5a5be8</t>
  </si>
  <si>
    <t>3fab32a1-9023-4a40-9708-8de175b56f07</t>
  </si>
  <si>
    <t>cf44fc1b-4450-4820-8b6e-ca17c4dfb320</t>
  </si>
  <si>
    <t>acab52ad-a581-4674-bb14-f722a5862eb0</t>
  </si>
  <si>
    <t>c42e6725-cde4-45c5-a874-fede1c0ae8e4</t>
  </si>
  <si>
    <t>1f04da5a-c764-46ae-a219-5ed96fa33be4</t>
  </si>
  <si>
    <t>d94de372-1adb-4a6c-9984-21b17f3066f2</t>
  </si>
  <si>
    <t>57330f73-f036-4680-8b85-ee728b127466</t>
  </si>
  <si>
    <t>a449deb7-496b-459b-99d2-c5d65b56a2b1</t>
  </si>
  <si>
    <t>cbb8b040-8c7f-4574-b7eb-6a78c8c9d504</t>
  </si>
  <si>
    <t>da4bfcf0-29a7-403f-a3a6-63b80962a780</t>
  </si>
  <si>
    <t>41579ffb-4a54-4c0e-b65d-890bfea3c3b8</t>
  </si>
  <si>
    <t>0eda2244-ac77-489a-a54b-e799d6381dca</t>
  </si>
  <si>
    <t>4b8f1eec-3dab-479b-a046-14cbad3370c5</t>
  </si>
  <si>
    <t>cdc7b09c-cf4f-4057-a366-4d5fa1191c99</t>
  </si>
  <si>
    <t>15557d0f-1b8e-41cb-b5df-11c7f888defc</t>
  </si>
  <si>
    <t>f4868e37-8e8e-46b7-902b-fce3d08765a9</t>
  </si>
  <si>
    <t>5a2e2679-db8f-4666-9937-c5485b4f49ce</t>
  </si>
  <si>
    <t>72cf7c16-d62e-42c6-99d6-b3ce7fb0674e</t>
  </si>
  <si>
    <t>bf2898ff-59c0-4b27-83e0-7f7b5a12b6f6</t>
  </si>
  <si>
    <t>104f5bf8-9f23-41e3-ba4a-994f48b9381b</t>
  </si>
  <si>
    <t>bf3d48e0-85d9-49b6-9021-87a01da108a3</t>
  </si>
  <si>
    <t>896e48c9-ee9c-4a1c-aaff-e8e5a6410f3c</t>
  </si>
  <si>
    <t>23637ac9-3b90-4eb5-a39b-f9e56023d301</t>
  </si>
  <si>
    <t>a36ddb76-cc0f-4224-8613-77991a268647</t>
  </si>
  <si>
    <t>625c2d93-0f51-4655-83c4-66c24669b685</t>
  </si>
  <si>
    <t>fb1ce8fb-2079-4557-8996-f737867b904d</t>
  </si>
  <si>
    <t>65f03ad1-4ef2-4e36-a02c-f4072c78123f</t>
  </si>
  <si>
    <t>819c3449-7f3f-4fab-a1a7-127c76dd7806</t>
  </si>
  <si>
    <t>eb576b20-0cef-4d09-b416-8e732c87ccad</t>
  </si>
  <si>
    <t>b9f04b97-ce9d-4c0f-bcfb-e9d89a2b0f9f</t>
  </si>
  <si>
    <t>0f6206b9-ad94-4d01-95d1-203fc2a28f20</t>
  </si>
  <si>
    <t>9c8d0a8d-0a61-4b30-a386-737f20f5fd02</t>
  </si>
  <si>
    <t>323bc6f3-f8a3-4421-95d8-2ef4a676fc04</t>
  </si>
  <si>
    <t>ef6bb358-63f4-4590-8cfa-f19f6aac2db0</t>
  </si>
  <si>
    <t>0ebfd9d3-d5d6-4708-8acd-282dbb1964ad</t>
  </si>
  <si>
    <t>b8a79bda-997a-4e66-ae23-9a9f271af412</t>
  </si>
  <si>
    <t>64974726-dbb0-464f-bf9d-cc9a4c7d8cfc</t>
  </si>
  <si>
    <t>a8bdaab9-c9bd-4624-b850-c9b335149728</t>
  </si>
  <si>
    <t>c6d1f6a9-cc8e-4682-b44c-b5bb735f3ed0</t>
  </si>
  <si>
    <t>f5c99eb7-0a5b-41a3-a785-435002d4eab7</t>
  </si>
  <si>
    <t>1e3507c4-be4a-4afa-af5d-d0f51c91bbf0</t>
  </si>
  <si>
    <t>23742ad8-8b96-4549-b650-0e260a3dc6e7</t>
  </si>
  <si>
    <t>ffaaedeb-1cf4-475b-9507-9086563d3746</t>
  </si>
  <si>
    <t>cb576903-7d24-400f-afd8-504bb404d641</t>
  </si>
  <si>
    <t>627e2434-9d4a-4fa7-adde-8f21bcf522d4</t>
  </si>
  <si>
    <t>0a302c35-b287-437d-9c02-23072715af8e</t>
  </si>
  <si>
    <t>c7efdbd2-1576-426c-a642-fca26eafcdcd</t>
  </si>
  <si>
    <t>7757e0ad-4da9-4b90-9847-65460376d904</t>
  </si>
  <si>
    <t>77553bbf-9cce-454a-b891-23c1424f10cc</t>
  </si>
  <si>
    <t>55e38ddf-e87f-4f69-a48e-2e361097ecdc</t>
  </si>
  <si>
    <t>2543a82c-ed3f-4be3-88c8-7d402553f212</t>
  </si>
  <si>
    <t>2ac75f77-4cb3-4a8e-95c1-2a86f12c9fb2</t>
  </si>
  <si>
    <t>2acfb807-e523-483a-8022-0e69ad278df0</t>
  </si>
  <si>
    <t>7a141c0c-71c1-465a-970f-e51e64dc541c</t>
  </si>
  <si>
    <t>35dbeebb-d7fb-4d33-a7f0-79af3297fe23</t>
  </si>
  <si>
    <t>a234afce-1e09-4067-86a2-06a39fc09951</t>
  </si>
  <si>
    <t>32da2e3a-d7b3-4d44-a2df-d5228a8b49c3</t>
  </si>
  <si>
    <t>aeaf73f5-654c-4450-9bfc-45a2ee5b0b9a</t>
  </si>
  <si>
    <t>e8e4b70c-d289-4f6e-ae9b-3ef4efcb7d0e</t>
  </si>
  <si>
    <t>14f788ec-f166-45c2-b55f-95107d01f6f5</t>
  </si>
  <si>
    <t>27e8a35b-051f-4a2b-98f5-1408e08fc9bc</t>
  </si>
  <si>
    <t>44c2c63b-1ba2-4144-bf99-6314cd19655f</t>
  </si>
  <si>
    <t>daa0623c-06ac-4a75-bed8-e8e8a74f20f3</t>
  </si>
  <si>
    <t>87cf3fd9-0d88-4100-9e65-1568ae3eaa2a</t>
  </si>
  <si>
    <t>db49fe11-7112-41e1-bf19-29c406058bbd</t>
  </si>
  <si>
    <t>d26ff35a-d8c4-4768-9f4b-cc1974f2cf16</t>
  </si>
  <si>
    <t>5db86b85-02bf-4f92-b75e-d64007ccee78</t>
  </si>
  <si>
    <t>9c84109c-f622-4340-85d0-602d6326373f</t>
  </si>
  <si>
    <t>4f93a1a5-78fb-447b-b654-cb8ffcc1b381</t>
  </si>
  <si>
    <t>fcab89d1-aaed-4744-88aa-9fbe76ecb89e</t>
  </si>
  <si>
    <t>dc9ec455-a46b-49fa-9737-29d0d93e2a1f</t>
  </si>
  <si>
    <t>f49864cf-8915-4d33-be11-be64014e3edd</t>
  </si>
  <si>
    <t>19e80248-6b3b-4d46-97b0-2e06356df70f</t>
  </si>
  <si>
    <t>2781f371-82a0-4038-8a21-6f9b9f4aab50</t>
  </si>
  <si>
    <t>56955acd-2fe1-4359-bc61-186cba3f9909</t>
  </si>
  <si>
    <t>b5fe8f30-ff11-4610-8925-9c5fd8401dde</t>
  </si>
  <si>
    <t>bf3183f5-98d1-4150-ad6d-d6e8a4426978</t>
  </si>
  <si>
    <t>ec17fabe-d267-40f5-b1f1-cd7d05e8973a</t>
  </si>
  <si>
    <t>e5187ab2-3404-498a-b4a1-7bf772fa10c2</t>
  </si>
  <si>
    <t>dfb4755d-68f8-4926-a624-f9e700d6d96b</t>
  </si>
  <si>
    <t>99285356-de88-4dc4-9c9b-b31ab359fdc9</t>
  </si>
  <si>
    <t>0ef64eb4-92b3-4173-9f99-8f2b7ad272cc</t>
  </si>
  <si>
    <t>7b1d61a6-6c20-4594-9d87-3ab8d7105092</t>
  </si>
  <si>
    <t>df950c5a-ffb3-499c-ae7a-de6f31088c24</t>
  </si>
  <si>
    <t>c08b3a16-0bd5-4b5f-ace3-7cacbe5bb634</t>
  </si>
  <si>
    <t>74aa08dd-6795-471b-9009-e3f327c452da</t>
  </si>
  <si>
    <t>7ebcf1f4-da88-4e6d-9247-2d068f8f7045</t>
  </si>
  <si>
    <t>2aba0531-e463-4314-9734-526828c2c681</t>
  </si>
  <si>
    <t>ad574e06-f2c9-4c88-852b-d55276d5399d</t>
  </si>
  <si>
    <t>adc37363-db8a-417d-b1b7-2d5f7e7b136c</t>
  </si>
  <si>
    <t>4b32672c-f6fb-4efc-b0f0-58686bd9ce5d</t>
  </si>
  <si>
    <t>37ba3a99-bfc7-48be-beff-d9fc5cb64935</t>
  </si>
  <si>
    <t>57eadd29-be2c-4ca9-a1ad-338881366db7</t>
  </si>
  <si>
    <t>52bbb893-ceb9-4303-bd51-59d0d1296640</t>
  </si>
  <si>
    <t>f1de9843-ce3c-4f92-b706-bf50156baeba</t>
  </si>
  <si>
    <t>3cb29ec1-df30-4ab2-9d40-52a440a9c237</t>
  </si>
  <si>
    <t>48369871-beb0-4ca0-b0c8-a6210c80f8db</t>
  </si>
  <si>
    <t>69223dca-fcf9-4a03-9eac-5eb9bc7d0956</t>
  </si>
  <si>
    <t>d41467ef-34f6-412a-a674-0ab2b8f18385</t>
  </si>
  <si>
    <t>c4c87458-0514-4a61-a171-656d2a00b285</t>
  </si>
  <si>
    <t>7a21046d-b549-4f3a-9f4d-4441ff3d6aab</t>
  </si>
  <si>
    <t>f2f99efa-4e44-4080-af39-6f8b64c41016</t>
  </si>
  <si>
    <t>a5d94b19-0633-4707-b233-b42cac8a549a</t>
  </si>
  <si>
    <t>3c93f08d-618e-4114-88bd-46359fed4582</t>
  </si>
  <si>
    <t>b7656828-39e3-4d6e-9462-16ba4acd6797</t>
  </si>
  <si>
    <t>d19b628b-2ada-4fa3-9409-16e18b2a8451</t>
  </si>
  <si>
    <t>64ea86ca-429a-49bc-9178-df5f6c731b93</t>
  </si>
  <si>
    <t>d90e0f79-5c6c-4384-a209-ab7ddd91062f</t>
  </si>
  <si>
    <t>c3508057-8c24-47c5-9556-bb19460b90f1</t>
  </si>
  <si>
    <t>da7159e0-92cb-4186-9fd7-98cd3665be4e</t>
  </si>
  <si>
    <t>fc7887ec-e66b-44aa-bdac-556332abe540</t>
  </si>
  <si>
    <t>faf819ed-c1b8-449c-acc9-a2ada2ee3ae8</t>
  </si>
  <si>
    <t>6eb528f9-c2da-46a8-af44-7f66f2a73408</t>
  </si>
  <si>
    <t>e5fda345-c937-4a2e-b1f9-84bc575220a5</t>
  </si>
  <si>
    <t>6f7033d7-7c04-4ac4-ae5e-479d1bfbc16d</t>
  </si>
  <si>
    <t>7f89a4c9-0e47-4afb-85a3-963c02fe1e36</t>
  </si>
  <si>
    <t>cc742c69-e029-4b3b-87e0-e02e8b50d88d</t>
  </si>
  <si>
    <t>9d8f51c2-a6ac-4537-8c05-09af6c12f150</t>
  </si>
  <si>
    <t>ee98e68b-5859-4a06-9943-8179179bf8dd</t>
  </si>
  <si>
    <t>ce97aa0d-69c5-44a0-b34b-42a2b6444374</t>
  </si>
  <si>
    <t>cddbd19c-6fb5-4eda-9014-941b85729a4c</t>
  </si>
  <si>
    <t>30856b00-6a10-44b7-b978-b0f07972e27a</t>
  </si>
  <si>
    <t>0ffc8595-b671-495c-ace8-68bb75324302</t>
  </si>
  <si>
    <t>85e44c3d-561d-416e-b2af-5bc00121b8d1</t>
  </si>
  <si>
    <t>08a906f1-d5bc-4b6d-a628-b411995d5e87</t>
  </si>
  <si>
    <t>cdf62504-5bf2-4e3e-972a-99e6643738e2</t>
  </si>
  <si>
    <t>e524597a-b4c5-4b84-a5f8-c5bf0bff1b27</t>
  </si>
  <si>
    <t>4aaddbf5-806b-4ddf-a8d9-8d242e7027d4</t>
  </si>
  <si>
    <t>dff82e80-5cb0-44f9-96a9-522fdc3bfda6</t>
  </si>
  <si>
    <t>65e7a08c-6075-47fc-92f2-bacf978e1fc0</t>
  </si>
  <si>
    <t>a6bea8d5-1a91-4c7c-adb6-439db121bc8f</t>
  </si>
  <si>
    <t>a43a6538-0c01-4c87-b0a5-9ea3616169ad</t>
  </si>
  <si>
    <t>06a34bec-ca8f-4795-b0ad-a3ceff92c8b8</t>
  </si>
  <si>
    <t>665b67e8-8bba-4647-b11d-a68d4a399b08</t>
  </si>
  <si>
    <t>4495848d-4c76-4bb6-ac0e-c89d73bbfc70</t>
  </si>
  <si>
    <t>89485148-a960-487c-b46d-f71a6726334d</t>
  </si>
  <si>
    <t>23b9aa6a-a2e7-45bb-a87a-2343bd92352c</t>
  </si>
  <si>
    <t>2d8920fa-dbbd-4909-8d23-90b229e5e657</t>
  </si>
  <si>
    <t>deed4d6c-c556-4399-9e65-b8cce61e21f5</t>
  </si>
  <si>
    <t>46e323be-998d-457f-a933-e7b9f7be41d5</t>
  </si>
  <si>
    <t>14634dbd-ddc4-4800-85ce-11a26ca18647</t>
  </si>
  <si>
    <t>e9d19e33-cf30-4af3-8401-88ffc78f6d09</t>
  </si>
  <si>
    <t>c4045610-1dbc-4f0d-aef2-2b873ce76ba8</t>
  </si>
  <si>
    <t>b1178b46-6a53-4b48-9bc7-dba7a7a73dce</t>
  </si>
  <si>
    <t>627d9813-a501-4bd4-8a2c-4ad59160c398</t>
  </si>
  <si>
    <t>5b307355-0e1a-4fb8-af5b-ef7a14914fb6</t>
  </si>
  <si>
    <t>6f3e43da-5a3e-4e22-96e5-f1b32804f87a</t>
  </si>
  <si>
    <t>9ef57755-1651-4ec5-9b79-35a33faa5c44</t>
  </si>
  <si>
    <t>aee4d9f1-53dd-4662-b9a9-34023c96584a</t>
  </si>
  <si>
    <t>92f745d1-602a-4dc5-8673-907af1694e4e</t>
  </si>
  <si>
    <t>1a1a7c28-b27e-4236-9ce2-db6f46acc60f</t>
  </si>
  <si>
    <t>19498a6c-a17e-40bd-848e-79e1a905b748</t>
  </si>
  <si>
    <t>e84ac737-2d8a-4a22-8631-581dfa87032a</t>
  </si>
  <si>
    <t>0b3d637c-b123-4305-bdcb-4417bd1a5b02</t>
  </si>
  <si>
    <t>a290d507-7bb1-4770-be15-505de6513373</t>
  </si>
  <si>
    <t>54c5a2ab-3045-496e-97ff-56fc188fb8a7</t>
  </si>
  <si>
    <t>9cb1a395-f98c-41bc-a934-aa3502ff67c2</t>
  </si>
  <si>
    <t>9750eaa2-bd8b-4a3d-ac8b-d656f5a7afb2</t>
  </si>
  <si>
    <t>bb35922d-fbc3-4cbf-bc62-89776c2eab8e</t>
  </si>
  <si>
    <t>b44048b5-bfed-4e47-952c-8cc8c5b7aa2a</t>
  </si>
  <si>
    <t>e3afbdda-39df-4101-8555-5d85526aab7c</t>
  </si>
  <si>
    <t>50bf1e71-2fea-4fce-9450-ff6b530b59f2</t>
  </si>
  <si>
    <t>e6888efd-ff4d-4d3d-af8b-c575fa435768</t>
  </si>
  <si>
    <t>a356a50e-aeee-4f1b-af73-c34c5c8611b4</t>
  </si>
  <si>
    <t>b533f452-ebaf-4b04-ae55-7ec9eb174b46</t>
  </si>
  <si>
    <t>31716a32-ef15-4062-aee7-8d077f9cb39b</t>
  </si>
  <si>
    <t>ab4b4ff2-9ab8-4cc8-bc41-adbd23f2135e</t>
  </si>
  <si>
    <t>17ad86a3-cdc1-4186-b62f-2c5d13530cdd</t>
  </si>
  <si>
    <t>5fc68d72-07b5-4372-b87c-024421ab141a</t>
  </si>
  <si>
    <t>b8005f72-7f22-4776-824e-400f3667847e</t>
  </si>
  <si>
    <t>172983b4-d5bc-46f6-8ccf-8d7519e75e76</t>
  </si>
  <si>
    <t>89c1471e-7131-46cd-9eff-806cf352a6d4</t>
  </si>
  <si>
    <t>bc7f0ecb-15a2-4327-af34-bef1b7f7303c</t>
  </si>
  <si>
    <t>38d11e66-4b96-4900-8bbe-a708a3e40d6c</t>
  </si>
  <si>
    <t>33de5eef-75c7-41a0-9a8f-63608a3971c5</t>
  </si>
  <si>
    <t>73a20b43-3b5e-4516-9e4b-2225bce9aeae</t>
  </si>
  <si>
    <t>45abfa86-0de1-4308-8fb1-a0cbaf5cec32</t>
  </si>
  <si>
    <t>321e6687-e4fe-4688-b534-611697fdb58f</t>
  </si>
  <si>
    <t>9e902b92-d0ee-461f-bde0-b9988aa03ef8</t>
  </si>
  <si>
    <t>5cffbe88-2107-467a-b944-0c604bc3d174</t>
  </si>
  <si>
    <t>82232adf-b2c0-494c-8c8f-ae5a01f5294e</t>
  </si>
  <si>
    <t>ad5e93d0-6574-41e9-9248-fd61ef1aeb54</t>
  </si>
  <si>
    <t>b3fc8ebf-70a0-4d99-aada-f32bf44ec293</t>
  </si>
  <si>
    <t>ba5db07b-6949-4851-8696-13e31b891d60</t>
  </si>
  <si>
    <t>5970bb01-7cef-4f8c-b54d-c1be9a840ac2</t>
  </si>
  <si>
    <t>6d1df9a2-fe7b-4847-af79-b3cb42ea0816</t>
  </si>
  <si>
    <t>a50ae098-68f5-4102-a74f-bd4daa137538</t>
  </si>
  <si>
    <t>28ff3fdc-4f54-46bd-9a38-6e1df1b8cf19</t>
  </si>
  <si>
    <t>24bb346a-374a-4ce4-a710-0dfc2f265a6b</t>
  </si>
  <si>
    <t>4bdd3185-dbd2-465e-924d-9e9f06b205b5</t>
  </si>
  <si>
    <t>531793a5-e83c-474a-81b8-d833ee0bb01c</t>
  </si>
  <si>
    <t>e6af9f3c-bc03-4543-b17b-348f5922f019</t>
  </si>
  <si>
    <t>94656a51-42da-49be-a145-90bbd9f80e4d</t>
  </si>
  <si>
    <t>5ce12c64-5b28-483d-8207-080dc16cafd1</t>
  </si>
  <si>
    <t>24a21f6f-47ad-4482-8453-3b07cfa6172e</t>
  </si>
  <si>
    <t>cb15e4b6-3449-4968-9625-d97d1ed1f0b0</t>
  </si>
  <si>
    <t>f2eb7ac0-611b-4aed-81ae-80fcf6343024</t>
  </si>
  <si>
    <t>ffd8fbd2-efcd-41ab-8d8e-8d847923fa48</t>
  </si>
  <si>
    <t>532a6cf4-829d-4302-a561-6d1d13ce8e5f</t>
  </si>
  <si>
    <t>57ee11af-89bc-451c-9929-ee7ebe0b0ada</t>
  </si>
  <si>
    <t>34db5b02-a935-4543-8e9e-236fb38a1802</t>
  </si>
  <si>
    <t>dadc820b-c8b2-4208-94c3-9c50e966cdca</t>
  </si>
  <si>
    <t>ad7fbf7b-8a32-4a38-8852-02e8af5457de</t>
  </si>
  <si>
    <t>778ff4b0-2833-45f7-9226-bc530f29c378</t>
  </si>
  <si>
    <t>d9c586ef-8da9-4f00-96c8-2444071a9538</t>
  </si>
  <si>
    <t>5e273ead-b91c-4346-814a-dc0c43cc9216</t>
  </si>
  <si>
    <t>2d59cf0a-6eb1-4d75-a3f2-fc014f04bde6</t>
  </si>
  <si>
    <t>f6ca68a0-49c7-4073-925e-d163d5db1d0e</t>
  </si>
  <si>
    <t>af4e3e4d-64a6-499e-81b1-b8f02d9211f5</t>
  </si>
  <si>
    <t>93ac6903-8e7e-44e4-b6be-22ab1b823c4a</t>
  </si>
  <si>
    <t>819505d9-8737-4454-9ff2-25242934e4cd</t>
  </si>
  <si>
    <t>e96ca323-c065-4722-92e8-d117253b218d</t>
  </si>
  <si>
    <t>cc5c8de4-5ffd-466a-9c8b-1530882d85e7</t>
  </si>
  <si>
    <t>eff92a75-ea0e-488f-a8ce-f760ce50fbad</t>
  </si>
  <si>
    <t>e587b9de-7426-4f81-9b19-bf02bb828ba0</t>
  </si>
  <si>
    <t>a989bbab-cddd-4ac6-89bd-519e7d4e12f3</t>
  </si>
  <si>
    <t>452c3345-7c6d-40b6-bf33-ae1b0ca5c40c</t>
  </si>
  <si>
    <t>09e42dff-b4db-4884-905a-4fe34c0e1be6</t>
  </si>
  <si>
    <t>e786c3fa-82ff-4b79-bc1f-314afe7d23e1</t>
  </si>
  <si>
    <t>0aa22c98-a3d7-496f-ac55-c6bd2443fab6</t>
  </si>
  <si>
    <t>c6d0a1bb-7fc4-495b-85d3-f90273f577e2</t>
  </si>
  <si>
    <t>9be06f6d-ed96-4cd7-8d56-cae2508bb892</t>
  </si>
  <si>
    <t>7d269e9b-8801-4ec5-88a2-2471e859294a</t>
  </si>
  <si>
    <t>75114da6-fe39-434f-be35-59eb6e82c1ff</t>
  </si>
  <si>
    <t>848a0e62-e93d-42f6-acd4-5e31113f1d2c</t>
  </si>
  <si>
    <t>c189b2e3-4eda-42dc-abf2-f4f9bab9c8a1</t>
  </si>
  <si>
    <t>13166801-109c-4707-8ca2-36e28e3570b7</t>
  </si>
  <si>
    <t>a09f7234-c287-462d-99c6-ec20aea09634</t>
  </si>
  <si>
    <t>eeba1ae0-a1d8-48b3-8e6f-b28e88b74433</t>
  </si>
  <si>
    <t>addc349f-a425-4eca-99ca-2c4a93df5a15</t>
  </si>
  <si>
    <t>7fb719e8-a3e4-4d12-9ac7-63757d9588e9</t>
  </si>
  <si>
    <t>02e39b40-9f81-44db-bfe0-5a7c08850bf0</t>
  </si>
  <si>
    <t>550523dd-1dec-417f-83b2-ea1d8b19a2bc</t>
  </si>
  <si>
    <t>e0907db2-fdd2-437d-85a0-39604165fa6c</t>
  </si>
  <si>
    <t>43d56998-30ac-4f9d-9510-a193bd7a019d</t>
  </si>
  <si>
    <t>1e20d398-ee76-4590-96da-8c9ba0a23994</t>
  </si>
  <si>
    <t>99c3a0b2-1ea2-4a0e-9541-68592fee37bb</t>
  </si>
  <si>
    <t>48b07a42-385e-47ed-b4ac-eee212f5a5db</t>
  </si>
  <si>
    <t>bd1936bd-83d3-4038-8bb7-8099f864ea1a</t>
  </si>
  <si>
    <t>d1577dbc-30db-484a-a6a9-9985b3bd65b9</t>
  </si>
  <si>
    <t>4dcab0b6-e008-4a84-b15d-19236fa43b9d</t>
  </si>
  <si>
    <t>159debab-5c6c-4532-a924-b31ec397325d</t>
  </si>
  <si>
    <t>2934b55a-ac73-4f69-8335-2dfd7fe111ae</t>
  </si>
  <si>
    <t>808a3af5-7a1b-4cdf-9ed4-04c8092b71cf</t>
  </si>
  <si>
    <t>b7f4e43d-d5ba-4796-bd44-5353736241f7</t>
  </si>
  <si>
    <t>cf1ea5e4-eea3-44aa-9429-4abecf2a9b3b</t>
  </si>
  <si>
    <t>b36d1c9a-4e78-444c-8b55-1367285f4631</t>
  </si>
  <si>
    <t>6e811b6b-32d6-4549-8c26-a5d38177471a</t>
  </si>
  <si>
    <t>4f395106-b9c8-4e91-b9e8-f9371b4ed030</t>
  </si>
  <si>
    <t>143d4428-9fb3-4bc0-9b80-106d4c21eaef</t>
  </si>
  <si>
    <t>10b9e1ce-6f82-4a67-93a1-4da7e7bf0d0b</t>
  </si>
  <si>
    <t>45e529f6-95ac-4ef7-8305-667d386df42f</t>
  </si>
  <si>
    <t>29684ab4-c200-4ef3-8872-07f8670d0a91</t>
  </si>
  <si>
    <t>9e64b283-cb56-495d-9c2d-452fa60019f2</t>
  </si>
  <si>
    <t>4b4b8087-6d26-4faf-9465-ec75dc78b0de</t>
  </si>
  <si>
    <t>acca7da5-1bea-4914-9b4d-1b7a04b395c5</t>
  </si>
  <si>
    <t>5211c2a7-f35a-475c-91d2-6245b5a5cbf3</t>
  </si>
  <si>
    <t>d2750319-5835-4c15-8b7d-16e5c06136c6</t>
  </si>
  <si>
    <t>d82ecf39-9bf0-4bba-a8f8-046b44889749</t>
  </si>
  <si>
    <t>0992a426-0c42-46bd-94d5-c3518a7111c9</t>
  </si>
  <si>
    <t>7b616b7d-860f-4636-9c8e-4f9f69dcab9e</t>
  </si>
  <si>
    <t>67168d4f-6a90-4eb5-bf15-1ebdb0126d02</t>
  </si>
  <si>
    <t>acb29825-4feb-418b-ad6c-f7d28a733ed0</t>
  </si>
  <si>
    <t>1d8e9980-da4f-4c40-8ad7-a8d4f5e76a71</t>
  </si>
  <si>
    <t>90f82bb6-a3bd-488f-91e9-fbe136ec5518</t>
  </si>
  <si>
    <t>d1fb6607-41f4-4736-97a8-fc7536d4851f</t>
  </si>
  <si>
    <t>7c74818b-2a49-4b23-89c6-c7215815452b</t>
  </si>
  <si>
    <t>7a89a58b-1907-4ee5-9162-e5c0fb133541</t>
  </si>
  <si>
    <t>519dc244-939e-4fa8-87b3-f71dade64bdb</t>
  </si>
  <si>
    <t>60cfd3ae-1a9c-4b7d-a129-4f816ba172a7</t>
  </si>
  <si>
    <t>7b92695e-6468-4854-80dd-9eb06efaa63e</t>
  </si>
  <si>
    <t>ffeaa60e-d2ec-46f0-b45d-02f46dbb43f7</t>
  </si>
  <si>
    <t>61d46a77-cd75-4c08-934a-7ec1f539903c</t>
  </si>
  <si>
    <t>ed3514ea-4d67-4426-881b-e5b521f098a5</t>
  </si>
  <si>
    <t>1d961f53-76a1-44c3-b7af-90326983064c</t>
  </si>
  <si>
    <t>c003fc0a-d9ac-47b8-a238-f2b9891304fd</t>
  </si>
  <si>
    <t>494c0cd9-bc81-4841-a999-69bb66ffac7a</t>
  </si>
  <si>
    <t>87cd106a-2458-468d-b19c-020bf684acc8</t>
  </si>
  <si>
    <t>5523d548-8bac-43e2-867b-126e3f2f2ac3</t>
  </si>
  <si>
    <t>a6f7995b-82e2-4a27-ae3c-dc129dbf050a</t>
  </si>
  <si>
    <t>01dc1aae-6e31-43a7-9286-7d3aaaded935</t>
  </si>
  <si>
    <t>c33014b5-d8a8-477b-b9f3-8471368c84b4</t>
  </si>
  <si>
    <t>b9b1fb15-ab23-44d5-90a9-59470b152bd2</t>
  </si>
  <si>
    <t>57c2916c-e834-49e0-84aa-6046ca311ba7</t>
  </si>
  <si>
    <t>20a59bb1-8ade-40cd-9a03-9821dff6e4f8</t>
  </si>
  <si>
    <t>c9138b88-81d1-4efd-9772-30ad71b31f2b</t>
  </si>
  <si>
    <t>530089d0-92f1-4bae-bb7d-f8792acd9fd2</t>
  </si>
  <si>
    <t>7b59d52b-47e6-4145-96cf-1637c0c10399</t>
  </si>
  <si>
    <t>a36bc56e-005c-42d5-af89-0b973589ce84</t>
  </si>
  <si>
    <t>2aa6a3d2-e746-45bd-9f3f-fab1342012bf</t>
  </si>
  <si>
    <t>e7255382-731e-4a02-97cb-b0adf1baa45e</t>
  </si>
  <si>
    <t>be7a92f7-508c-425e-b352-30fc589d15ea</t>
  </si>
  <si>
    <t>40d3322f-68c3-4679-90ba-d7004a4d2e15</t>
  </si>
  <si>
    <t>4744cee4-a43c-4e37-bdd4-068918de20a6</t>
  </si>
  <si>
    <t>8321341f-e324-43d8-80bd-faf9db564e3a</t>
  </si>
  <si>
    <t>a80d8d90-90f9-41d8-88e7-34480818e6d2</t>
  </si>
  <si>
    <t>3099c2b4-0e43-4384-98d5-8261e1816191</t>
  </si>
  <si>
    <t>26bad3b1-8d6a-434b-bdfe-7620aed4aa77</t>
  </si>
  <si>
    <t>4a71aaa1-ec1d-4234-bc96-e9e5dd04c7e8</t>
  </si>
  <si>
    <t>d07e6ef5-3930-4722-af64-de6329471bae</t>
  </si>
  <si>
    <t>f304ad19-6aec-46e4-9f90-f404be900375</t>
  </si>
  <si>
    <t>52e23e44-c5f2-40e1-8bd8-8b8b47e0ef36</t>
  </si>
  <si>
    <t>7f2946ff-1fd4-4385-aa3e-4f138d5deb43</t>
  </si>
  <si>
    <t>989630a1-9d2c-47c8-9c6a-7e3e680ea305</t>
  </si>
  <si>
    <t>62cd79dd-4b23-46eb-9b14-bafb2f9e19c5</t>
  </si>
  <si>
    <t>7fe40811-0a58-42d8-8f3f-c29d6fe3e679</t>
  </si>
  <si>
    <t>8943d148-bfc4-4adc-b0f0-b1887219b05b</t>
  </si>
  <si>
    <t>dbee828b-4d94-4cf4-a6d0-a0d933ddd0d5</t>
  </si>
  <si>
    <t>fdc3abb1-adfe-4c36-ae6d-dafef67fd0c8</t>
  </si>
  <si>
    <t>cc155f1f-2efb-4484-9d67-5fe8824855c9</t>
  </si>
  <si>
    <t>bebd230d-8225-474b-80e6-40e6d9a73c00</t>
  </si>
  <si>
    <t>397e5d8a-2702-49d8-bbbe-87f93a21f7d8</t>
  </si>
  <si>
    <t>8f1305a7-6ced-459e-8bd1-7ff9e00ef948</t>
  </si>
  <si>
    <t>38772bb1-c0d5-4008-b250-2ed279610458</t>
  </si>
  <si>
    <t>3768ca31-8961-4d50-a090-d2e90023cab9</t>
  </si>
  <si>
    <t>2d58360a-341c-43de-a6ac-bd9311e02e03</t>
  </si>
  <si>
    <t>5ba6a9aa-8ac0-4892-8342-017c3c794bc4</t>
  </si>
  <si>
    <t>b8acd5c4-b074-4dc1-9edb-6d135bf71ab1</t>
  </si>
  <si>
    <t>eeb574c3-c258-48b9-ae6a-cc5bc95385da</t>
  </si>
  <si>
    <t>ab2cffd0-07c4-4add-a908-b7b4614ac765</t>
  </si>
  <si>
    <t>a128b3bc-195a-41f8-8d2b-9f8649465ca1</t>
  </si>
  <si>
    <t>8ef7ae02-48cf-4d15-b08e-03440b283ddf</t>
  </si>
  <si>
    <t>94c905bc-6551-4ef5-aa74-1ab8daa917a3</t>
  </si>
  <si>
    <t>333f3c29-6e74-4d6d-b18e-02660ba4702b</t>
  </si>
  <si>
    <t>453cb9fc-d7c1-48bf-a0b5-221bcdc0ff8f</t>
  </si>
  <si>
    <t>972bdb47-88eb-42f6-8b30-39d855916df2</t>
  </si>
  <si>
    <t>a27ced09-113e-49bd-854b-ffe9290d910f</t>
  </si>
  <si>
    <t>b34b0a17-a91e-4ceb-b2cc-27238c699774</t>
  </si>
  <si>
    <t>93724d6d-e7d6-4c8b-961a-06a32f6b7e11</t>
  </si>
  <si>
    <t>358fbcfe-a57d-4cdf-b265-b35eb6eb2637</t>
  </si>
  <si>
    <t>ef9e6d98-04c9-452c-b6bd-d9369dc02be3</t>
  </si>
  <si>
    <t>6437a437-b78f-427a-ae19-be6a0bf98aa5</t>
  </si>
  <si>
    <t>ef33e4ec-27b9-48ea-8bbb-a3fd6156bc76</t>
  </si>
  <si>
    <t>7cf1dd9f-cb1f-4065-9c8a-d2eaa9b2899f</t>
  </si>
  <si>
    <t>84856cad-4bf6-4323-9e0c-32cf1c0ca1a2</t>
  </si>
  <si>
    <t>4472e255-c87d-4eb8-8077-435c5f83080b</t>
  </si>
  <si>
    <t>f504a1ef-9062-4ed5-b80b-73bc1b9a9735</t>
  </si>
  <si>
    <t>9af72bc7-8797-402b-b6d9-34ca70dc7d96</t>
  </si>
  <si>
    <t>43199f2f-41ae-4a26-8f0d-0560fa789570</t>
  </si>
  <si>
    <t>29c28653-a2b8-468f-a339-834a794ec2d2</t>
  </si>
  <si>
    <t>6da9bf73-1703-4a07-80cc-5de94d2337b6</t>
  </si>
  <si>
    <t>9100317a-d9f5-4677-b196-c0b927754902</t>
  </si>
  <si>
    <t>0ad965c6-b369-484d-ac4f-c14e02d73615</t>
  </si>
  <si>
    <t>2f507d39-06d3-48e9-a467-1225f035c264</t>
  </si>
  <si>
    <t>37059861-2fe8-45ea-b05a-530847b1681c</t>
  </si>
  <si>
    <t>5f765976-8a15-45d7-b13f-9a3531d197d8</t>
  </si>
  <si>
    <t>dc3a4433-1f9e-49da-b21a-f40d0f0e3afa</t>
  </si>
  <si>
    <t>83aabc55-fb9b-4221-9847-5e28bc23a723</t>
  </si>
  <si>
    <t>9b8d3f62-6cd7-4c56-85dd-9729930ed008</t>
  </si>
  <si>
    <t>dea07ae9-7578-4410-993d-52902c82dcac</t>
  </si>
  <si>
    <t>c140d909-b7b6-4023-825b-2d4de7ee37e9</t>
  </si>
  <si>
    <t>7763aacd-6ac3-487e-af67-2470d5d04983</t>
  </si>
  <si>
    <t>a51d3f4c-c91e-4cf3-a055-42609fd7cc1d</t>
  </si>
  <si>
    <t>bf344f41-13ee-423c-89c4-c144fd419631</t>
  </si>
  <si>
    <t>c384ad8d-594c-4873-a7bb-186d36be8cee</t>
  </si>
  <si>
    <t>261d2cb2-d914-4021-abd9-f0e4f8edcd59</t>
  </si>
  <si>
    <t>b11c3aa7-b846-46b4-b924-206a81355051</t>
  </si>
  <si>
    <t>6cbf2f47-96fe-4d64-b173-9db23107cd56</t>
  </si>
  <si>
    <t>bf59c2ad-b110-4de4-85d6-b0b6af2abb37</t>
  </si>
  <si>
    <t>ee3868df-de55-4471-bcce-326846f88e4b</t>
  </si>
  <si>
    <t>a7c002c9-8b1c-4611-a3eb-fafea27ae6c6</t>
  </si>
  <si>
    <t>f881ad00-38ba-4fb9-a1f9-b3dd7551a0fd</t>
  </si>
  <si>
    <t>fa49aae2-8269-4ae8-b43b-efac5a7764f5</t>
  </si>
  <si>
    <t>8617af13-5998-4287-ac0d-0517ccbd214b</t>
  </si>
  <si>
    <t>82000ac1-310e-4626-9fdd-d3be1000ddb5</t>
  </si>
  <si>
    <t>6cb6d345-e24e-4584-9c4c-671f546d6199</t>
  </si>
  <si>
    <t>a2a47de4-b14f-4913-b547-334bac0a740b</t>
  </si>
  <si>
    <t>ca28a9e7-84ee-4472-b593-649d71b4722d</t>
  </si>
  <si>
    <t>9c016a7d-c53b-47e9-9677-4b0519beda6c</t>
  </si>
  <si>
    <t>477a91aa-41b6-4590-a9e2-b7f80484bfde</t>
  </si>
  <si>
    <t>7012ddc5-1e4e-4a95-ad9d-4cf47fac36b8</t>
  </si>
  <si>
    <t>01660194-9cbb-4d27-b7c3-600c385212e4</t>
  </si>
  <si>
    <t>06a3d689-73d7-4a8e-980e-9b5b614b7adf</t>
  </si>
  <si>
    <t>3977a766-3a76-4f48-a346-5cddedb511fd</t>
  </si>
  <si>
    <t>11b4a237-6326-42f1-a148-9bb9590c4eb4</t>
  </si>
  <si>
    <t>4062284b-f9d8-4763-aed2-9e509865d8d8</t>
  </si>
  <si>
    <t>1183070a-a3c1-4444-bcf1-814b75f20e16</t>
  </si>
  <si>
    <t>aa1336ff-bf1c-40d5-b0e7-8ccfceaeb050</t>
  </si>
  <si>
    <t>8a27535b-8970-4115-b779-ad36e7dedd6a</t>
  </si>
  <si>
    <t>709a2a55-dfba-48f8-b7eb-138d3f76ac9f</t>
  </si>
  <si>
    <t>e02b3fa8-bef5-4abb-b311-ac2b7a4e0630</t>
  </si>
  <si>
    <t>6e488f28-dd8e-48d5-959a-99614265bbbc</t>
  </si>
  <si>
    <t>f42124e7-8e9b-4541-b7f6-e98852be367d</t>
  </si>
  <si>
    <t>52b2cb07-87d1-46f1-825f-cd824637312f</t>
  </si>
  <si>
    <t>93dad845-5914-42f9-b9d2-a7bb86e46729</t>
  </si>
  <si>
    <t>82667ede-be32-405d-a663-5877f7fcf9ae</t>
  </si>
  <si>
    <t>ad60a1fa-29a0-4588-8366-9ea065dfdf78</t>
  </si>
  <si>
    <t>1966c4c2-4643-4193-95e9-2d8b82bba847</t>
  </si>
  <si>
    <t>f6d01943-c915-4b06-aca1-0c3c5d296853</t>
  </si>
  <si>
    <t>7942cdc7-4bc9-4926-ac97-e63fa0488ab4</t>
  </si>
  <si>
    <t>ecf667c9-6c32-4aaf-af81-13266ec398b9</t>
  </si>
  <si>
    <t>108a5c1b-3b95-49c8-8405-2aa026b7b9e2</t>
  </si>
  <si>
    <t>f03f7618-e633-4b41-86cd-80a9ce451fb2</t>
  </si>
  <si>
    <t>25af80d5-fc17-4cf0-aaf7-625cebc53e04</t>
  </si>
  <si>
    <t>01544243-c5b9-454d-b612-2e626cbf3031</t>
  </si>
  <si>
    <t>50bdaa60-bacc-4043-8e8c-368028d8c1d3</t>
  </si>
  <si>
    <t>3f53cbb6-335c-4038-9a26-b200021f1cd9</t>
  </si>
  <si>
    <t>6725d67a-f896-41d2-a217-f8689eab768f</t>
  </si>
  <si>
    <t>1a281e92-9323-423f-8379-a97cf27c32cf</t>
  </si>
  <si>
    <t>5e3a19e2-40bf-47e7-abec-2b9e2e2d74a1</t>
  </si>
  <si>
    <t>dc4ca158-f00b-4008-b76f-45fbab30e434</t>
  </si>
  <si>
    <t>541f5d20-2975-4dc2-845a-4404ec4686ad</t>
  </si>
  <si>
    <t>f8cd8909-83c3-4f88-a8cd-9f1d8fe239ad</t>
  </si>
  <si>
    <t>099e507a-8e7e-4758-bcd5-e19f2fe38b33</t>
  </si>
  <si>
    <t>dadba9f8-a121-427d-a376-9cf7c34bd655</t>
  </si>
  <si>
    <t>0245d8f1-2857-4e5d-acf4-f335902dfee8</t>
  </si>
  <si>
    <t>fc92e7ab-f0ad-4056-8ee3-70baf2f1781b</t>
  </si>
  <si>
    <t>e5735e3a-a144-4f19-8043-308093b046c5</t>
  </si>
  <si>
    <t>7e27521f-6f9b-4ac8-a693-9e00b34330ea</t>
  </si>
  <si>
    <t>e67c054f-902d-4fdf-8d45-63d8baf3acb1</t>
  </si>
  <si>
    <t>df317e08-a5e7-4300-aeaa-b2dfcc9eb450</t>
  </si>
  <si>
    <t>d3037516-93ae-4b19-ad8e-4a90b1a1af0a</t>
  </si>
  <si>
    <t>5aebd8d5-efcb-4248-aaf7-29f589fe77ad</t>
  </si>
  <si>
    <t>933d4cc5-d754-4dfa-b0b9-6e9d87be4747</t>
  </si>
  <si>
    <t>8a7fe3d4-022a-47d7-8ed7-6a9c37f2a8a3</t>
  </si>
  <si>
    <t>d8f84fd5-5c5f-4194-bca0-214fdd0641c4</t>
  </si>
  <si>
    <t>6a9e5914-d71d-444e-ab8e-6b223ed0e52e</t>
  </si>
  <si>
    <t>ae84a40e-ba4a-4b72-93c5-e139b6a79a2d</t>
  </si>
  <si>
    <t>3b6c2739-62bf-4d59-98b1-dbf5ab06bd53</t>
  </si>
  <si>
    <t>97871f4f-2c6c-4077-8561-de9ad6cff41d</t>
  </si>
  <si>
    <t>cbef0aee-863f-4409-b072-70fdcce63e28</t>
  </si>
  <si>
    <t>5fb6784f-6010-4a5f-9921-29201aec73fe</t>
  </si>
  <si>
    <t>db21fdad-22fe-4ddd-b3a5-731c08e1cc77</t>
  </si>
  <si>
    <t>9f16e07f-9174-4f49-8eab-e244757b9ef1</t>
  </si>
  <si>
    <t>fc9f02fb-773f-45c5-8c86-19d2bba39fe6</t>
  </si>
  <si>
    <t>d7e41071-c371-4297-b933-49e7f210ba1b</t>
  </si>
  <si>
    <t>8e912899-b15f-4ff4-b315-07de5ae0ccbb</t>
  </si>
  <si>
    <t>4dbe4437-29ac-4c15-8d26-a6ff0c003f94</t>
  </si>
  <si>
    <t>f1b2a7de-3ff4-4a8d-91f8-39c21f08fd19</t>
  </si>
  <si>
    <t>40a8db77-ca62-4241-97d5-2e8d046d9483</t>
  </si>
  <si>
    <t>29d9865f-a5b3-4131-ab7d-aca0c2cce58d</t>
  </si>
  <si>
    <t>3e2ba390-148b-40ab-97c8-5cc64d91becf</t>
  </si>
  <si>
    <t>d66e8eaa-45f6-4ef9-b91c-30ede0d83beb</t>
  </si>
  <si>
    <t>8dc0f87a-df67-45ba-982b-1bde98091948</t>
  </si>
  <si>
    <t>79e50582-f049-4e99-8876-6649f248bab5</t>
  </si>
  <si>
    <t>78755f4b-108b-4bf4-baee-41814af1d62b</t>
  </si>
  <si>
    <t>3605b535-dd6f-48a9-b66b-5ff72aa67ef4</t>
  </si>
  <si>
    <t>0a5c290b-ffe4-458e-9126-f5e1bba0c65d</t>
  </si>
  <si>
    <t>bd210aa8-1064-41bf-8719-281234d50252</t>
  </si>
  <si>
    <t>e48cc841-5d69-464f-b425-412f8a47eeda</t>
  </si>
  <si>
    <t>be8f8886-d593-43ee-b084-1e1620bce04a</t>
  </si>
  <si>
    <t>22c7cbb0-9f6f-45ea-a32f-590e076f6fc2</t>
  </si>
  <si>
    <t>f2c7ae08-4ba7-4578-9c9a-eb65498b79e0</t>
  </si>
  <si>
    <t>3fc227a6-fe04-4eca-8240-96e956c0e7c6</t>
  </si>
  <si>
    <t>8184b189-c3da-4ecf-829d-5a618b35d269</t>
  </si>
  <si>
    <t>15151f51-4a70-4365-88e3-98dbabb23c35</t>
  </si>
  <si>
    <t>817abbc7-c606-40cf-a8a6-8ae87430aae1</t>
  </si>
  <si>
    <t>debb7f1c-730d-4d14-b42d-2486ad312e4a</t>
  </si>
  <si>
    <t>1856ae83-554e-4738-b214-7566a91c0158</t>
  </si>
  <si>
    <t>02907198-e0e7-4f07-a87d-3872b0c060e7</t>
  </si>
  <si>
    <t>cc9906c9-a249-42d6-8c91-49cfb662c78c</t>
  </si>
  <si>
    <t>8d2c7970-a571-451e-b7ba-f603e49fca84</t>
  </si>
  <si>
    <t>458fe05f-c768-46d4-a744-cba6e6f5772e</t>
  </si>
  <si>
    <t>516de995-27af-4348-abac-7e81f427496f</t>
  </si>
  <si>
    <t>c5242687-dd68-4b9c-8c8c-5f5103685e39</t>
  </si>
  <si>
    <t>9089c197-b11a-4907-862d-e4086e1c9a94</t>
  </si>
  <si>
    <t>a29b78c2-1b5d-4007-84dd-e134bab9368f</t>
  </si>
  <si>
    <t>0e7a0c34-8016-48ff-952c-95b24f7f4ba3</t>
  </si>
  <si>
    <t>6414d238-c549-4470-974b-2be198aba186</t>
  </si>
  <si>
    <t>c6e1a88e-d6bc-4020-8bb5-5d67b780f190</t>
  </si>
  <si>
    <t>318d8cfe-3a64-4a45-8894-0b977775114b</t>
  </si>
  <si>
    <t>620d6ab7-3310-4dbc-8646-cf4a6e8ab866</t>
  </si>
  <si>
    <t>97093b47-478b-4d17-8240-4a3a3a3e2c87</t>
  </si>
  <si>
    <t>76d34288-3bb4-468c-acd8-69ec174b516f</t>
  </si>
  <si>
    <t>632de80b-5e4b-4d09-9441-c2128f10e76b</t>
  </si>
  <si>
    <t>8ff5c8ad-262e-4ce0-bf23-d3cf4856b057</t>
  </si>
  <si>
    <t>85b7cd5f-3688-46a2-a85b-a8c746098e18</t>
  </si>
  <si>
    <t>c0c161cb-be4a-4ce3-b4c6-63e5e9f5fb10</t>
  </si>
  <si>
    <t>701390fa-9165-416e-966c-67751589ba22</t>
  </si>
  <si>
    <t>0a307346-7be7-4a9a-9e96-181cb341b8db</t>
  </si>
  <si>
    <t>2fc95d40-7c6e-4efa-a065-75ca841e70e3</t>
  </si>
  <si>
    <t>f2679f3a-479d-48af-8067-9dc480d5e95c</t>
  </si>
  <si>
    <t>e492a29d-df94-4530-8a12-f0bc1dc9db76</t>
  </si>
  <si>
    <t>943883bc-dc46-4280-b50d-330477695357</t>
  </si>
  <si>
    <t>1f55172b-eb3f-40c2-ba42-bdae6f5460a5</t>
  </si>
  <si>
    <t>2f372837-2705-40c3-828a-1c90f20ae226</t>
  </si>
  <si>
    <t>9e888ded-ff44-403e-b03a-a4b40e498904</t>
  </si>
  <si>
    <t>8db23d6b-93e7-46b3-9e6b-c259884173f4</t>
  </si>
  <si>
    <t>50b07f09-08b8-4fae-a953-9ad1caa3a3ae</t>
  </si>
  <si>
    <t>65e4b9ce-26c1-410e-b492-1d57aacdeca9</t>
  </si>
  <si>
    <t>1d0cf9a1-f5e6-4c75-96a3-d7aaba452b81</t>
  </si>
  <si>
    <t>d8e59e02-7185-47a2-a0e6-d125f2dc2a33</t>
  </si>
  <si>
    <t>7f27051a-afe1-482d-9fd0-c86285da5f68</t>
  </si>
  <si>
    <t>8dc7e628-e2bb-44bd-ae12-5353443ab96f</t>
  </si>
  <si>
    <t>8b32bdca-6de8-4a34-b3e4-6a3edda39545</t>
  </si>
  <si>
    <t>c6d3d1d7-41a4-4079-b2b1-9173d74f1dbb</t>
  </si>
  <si>
    <t>b0d4df8c-161e-471c-bd4f-4229713cfe48</t>
  </si>
  <si>
    <t>7c16e757-ee7d-4210-b0a0-6d139af3cb93</t>
  </si>
  <si>
    <t>8755c7a1-d637-43ce-a469-28c2be962f26</t>
  </si>
  <si>
    <t>f9b327b9-ed09-4f62-b692-f9f705e54fe7</t>
  </si>
  <si>
    <t>f9c3ae49-fcf6-44b6-b7e7-fd03248d8d1e</t>
  </si>
  <si>
    <t>1c8d20ba-e43c-47f9-b67a-0cb95a572f92</t>
  </si>
  <si>
    <t>cd5afb4d-56da-4ec8-a445-825fe6b4e7b8</t>
  </si>
  <si>
    <t>f97b8a68-8d52-4d2a-a27e-76518dd65baa</t>
  </si>
  <si>
    <t>ad92e4e4-cab2-48d8-b218-5ee092ef17fb</t>
  </si>
  <si>
    <t>669e5dd0-f234-4eec-adf2-9c68e89fee2a</t>
  </si>
  <si>
    <t>6cda53d6-b210-4a4f-8679-a954ce0fd18c</t>
  </si>
  <si>
    <t>dc1b1aab-7ff2-4d30-9239-5157d3487a61</t>
  </si>
  <si>
    <t>98d4670c-fd15-4d42-a698-5738b3d722bc</t>
  </si>
  <si>
    <t>52f88b18-ec5b-40b5-a092-968bda4ddbe0</t>
  </si>
  <si>
    <t>d86cd150-18c2-49d8-91b6-c7b2f58eb45b</t>
  </si>
  <si>
    <t>287cca87-3e91-4d49-b117-41e8c7b1b8f5</t>
  </si>
  <si>
    <t>efeca2ed-49bc-4657-912e-58440f76db1c</t>
  </si>
  <si>
    <t>bb4b15f8-2d66-48d4-b885-622209e3e5ac</t>
  </si>
  <si>
    <t>287aa48b-386e-4c31-b472-250d73a09e9b</t>
  </si>
  <si>
    <t>d1e741bd-cf3a-490f-8b72-4220f9888606</t>
  </si>
  <si>
    <t>f3d6d70a-133b-4ac5-a6ed-0489738384ec</t>
  </si>
  <si>
    <t>45619662-f3a1-4542-b091-2fe9f3ea3073</t>
  </si>
  <si>
    <t>b53ecff7-e50b-4056-bc85-0976bccdb466</t>
  </si>
  <si>
    <t>5785d852-cfe8-450f-9a29-54a68ef4a1ca</t>
  </si>
  <si>
    <t>529dcc50-c4d0-4c1c-b7d5-618287baf058</t>
  </si>
  <si>
    <t>ffd80e10-f3ca-4725-970d-6e1fd732f97f</t>
  </si>
  <si>
    <t>9301f493-dde1-40c5-b869-1c2897653d8d</t>
  </si>
  <si>
    <t>7dbe17c8-07bf-4fb9-90aa-84d69a765c17</t>
  </si>
  <si>
    <t>cf2bbb37-ca73-4241-ad14-aa2d2515c9ea</t>
  </si>
  <si>
    <t>b7e8f242-9792-4d9f-9dc5-1fd3089bb443</t>
  </si>
  <si>
    <t>4f648789-2d5b-4534-86a3-4c84b79d4432</t>
  </si>
  <si>
    <t>b20c42ae-f90e-49c5-b87a-c7a9bf866cd3</t>
  </si>
  <si>
    <t>c1027a5b-189c-4f97-a770-374a32fffe54</t>
  </si>
  <si>
    <t>130f2f69-67d5-42ab-85b5-d9daca851b7a</t>
  </si>
  <si>
    <t>292840c2-32ca-485c-bf56-ed068b86bded</t>
  </si>
  <si>
    <t>4288dd4b-4310-402a-8eff-c83983c5f9f8</t>
  </si>
  <si>
    <t>5e885d46-a435-44a5-8ff6-6e5b8c14260e</t>
  </si>
  <si>
    <t>b9b7207d-bee1-4570-a512-e3baca11c01e</t>
  </si>
  <si>
    <t>12b478ed-0d5d-45f5-bf9e-bc3c4a668fcb</t>
  </si>
  <si>
    <t>6bf63b01-6087-4b15-a894-63df49659a97</t>
  </si>
  <si>
    <t>264c2566-1af5-4e2f-9b02-52c8487c3e9a</t>
  </si>
  <si>
    <t>ef236747-d407-4658-b4fb-361cdf3f2f44</t>
  </si>
  <si>
    <t>28a454f4-289b-4cd8-872f-384e6fa84e66</t>
  </si>
  <si>
    <t>4b34ca13-84b3-4d3e-95b2-7db9fa8fde22</t>
  </si>
  <si>
    <t>71843efb-18b2-42a2-b317-f682fdfd8394</t>
  </si>
  <si>
    <t>9ebb45d3-f6fb-4908-bf79-43ff2cc6cd7c</t>
  </si>
  <si>
    <t>f15b4956-224a-4c54-a688-c31ac04a391e</t>
  </si>
  <si>
    <t>5674d946-1d8a-4c4b-9489-509bbc8626e6</t>
  </si>
  <si>
    <t>5a5979f8-c704-4f5b-9185-763f5b956ad9</t>
  </si>
  <si>
    <t>93022fa7-e01c-4ade-b78c-f63b22daa82d</t>
  </si>
  <si>
    <t>15de7312-79cc-4f24-a50b-c8cdf1848193</t>
  </si>
  <si>
    <t>346e6c0f-138f-4d4e-86e0-288ab6a29228</t>
  </si>
  <si>
    <t>26fca868-9205-4f99-a292-d3e4937b06ab</t>
  </si>
  <si>
    <t>c044e174-853b-41de-a294-cc453d1b1a41</t>
  </si>
  <si>
    <t>9376c1f5-88be-4bfb-a616-beafd9404afb</t>
  </si>
  <si>
    <t>86c2cae9-3fb4-4910-a6e6-93fb0747e20e</t>
  </si>
  <si>
    <t>cbb2f907-6d85-4cdf-9e9f-a947946a6d5f</t>
  </si>
  <si>
    <t>14ea81b5-d1b0-48bf-a879-51080c87b6fd</t>
  </si>
  <si>
    <t>4d879996-9c9e-4efe-8034-11f1d7a6530a</t>
  </si>
  <si>
    <t>ab051d42-648b-488d-941e-3267f7b2bee0</t>
  </si>
  <si>
    <t>11a169c7-9abb-4760-b3cc-d42597c0c5ad</t>
  </si>
  <si>
    <t>36113278-5a08-43b6-a226-e47f39a71ac3</t>
  </si>
  <si>
    <t>f819bd42-4f39-4ffa-9b0e-66f5b4661529</t>
  </si>
  <si>
    <t>17f2c219-b85f-41a6-825d-85e622025ed0</t>
  </si>
  <si>
    <t>dd7f0859-1469-4e03-b977-30ac5b3b24e1</t>
  </si>
  <si>
    <t>8eb3a86f-1040-4a7a-b272-e2054f959552</t>
  </si>
  <si>
    <t>aebe621e-8a52-418a-b7cf-5049a8e6a677</t>
  </si>
  <si>
    <t>9803ad89-a03d-4cfa-97ba-5bc37cec7557</t>
  </si>
  <si>
    <t>f4587192-e1dc-42af-8a70-25f7af16f7dd</t>
  </si>
  <si>
    <t>1274c411-a1d2-4fb5-9d19-917b8f082467</t>
  </si>
  <si>
    <t>aa0d8299-13b1-4fc4-8668-0ecf9eafc47f</t>
  </si>
  <si>
    <t>6d5080be-424d-4d7b-8026-1ac47833f39c</t>
  </si>
  <si>
    <t>e6d4e1d1-ef6d-4004-8505-9fb96665c6d0</t>
  </si>
  <si>
    <t>a0f2f719-07f4-4f45-a5db-c367327d3c41</t>
  </si>
  <si>
    <t>7e87b6a9-bbe3-46d6-b224-1f3ab587a7b6</t>
  </si>
  <si>
    <t>27ad0f17-4e34-43cb-90d5-80b8ec371104</t>
  </si>
  <si>
    <t>e732492d-107a-4591-9e59-1318496f2ba7</t>
  </si>
  <si>
    <t>c11d6f82-058e-4067-a3fe-fc68c90544f4</t>
  </si>
  <si>
    <t>431c8295-7c1e-44a6-9d04-30f196f09e4e</t>
  </si>
  <si>
    <t>a359aeaf-98a4-445e-8155-8374df0df356</t>
  </si>
  <si>
    <t>0f166a6b-61c6-42b4-a434-4ab9ae6af6d3</t>
  </si>
  <si>
    <t>40dfce13-aaf9-4185-8f5d-ccc756651374</t>
  </si>
  <si>
    <t>4d382c3a-31ee-4e65-928e-73d196ed159c</t>
  </si>
  <si>
    <t>bcc047cd-4a5c-4652-9eab-694ce883b598</t>
  </si>
  <si>
    <t>dced0067-b8a0-4d9b-8ca7-6ffb6b4dfc99</t>
  </si>
  <si>
    <t>38a82309-e719-492c-a4d9-02c13eb9c175</t>
  </si>
  <si>
    <t>f35e46ee-817e-4a76-b786-20a2892ada41</t>
  </si>
  <si>
    <t>75c58a06-bedd-4efc-80cc-6187253b8459</t>
  </si>
  <si>
    <t>01bc3730-0aae-4d3c-971f-60698c87c1ff</t>
  </si>
  <si>
    <t>f7d34dfa-1247-4276-a6fc-a9167f4d42a0</t>
  </si>
  <si>
    <t>636a1eda-ee74-4f1c-bfb9-2acc3445e121</t>
  </si>
  <si>
    <t>3e6308dd-70d9-43e6-b509-360daafbcf4c</t>
  </si>
  <si>
    <t>26c8a0fb-2825-4cfc-9e96-5ba47fe9432f</t>
  </si>
  <si>
    <t>558ec800-6056-40f1-853c-5d72021e1e97</t>
  </si>
  <si>
    <t>dd8068b7-11e1-42e1-a175-15178b2872cf</t>
  </si>
  <si>
    <t>a7f9cf16-f987-4441-9ade-091125bbf99a</t>
  </si>
  <si>
    <t>db8bda04-c23e-4c79-b396-c2de5a6b12cb</t>
  </si>
  <si>
    <t>7f3d5aee-5c18-477f-8c8f-e63997a2db00</t>
  </si>
  <si>
    <t>a469589e-67db-4ded-abe4-a6b6012d32b9</t>
  </si>
  <si>
    <t>45747948-b537-4473-94ff-b22d755f8063</t>
  </si>
  <si>
    <t>58eb335d-bca4-459c-aff2-e54fdb46df4f</t>
  </si>
  <si>
    <t>d4c3ff3d-8318-4a6d-8842-b2462a07b168</t>
  </si>
  <si>
    <t>b5ea1769-f1b3-4d1b-8549-c2a2aed768ed</t>
  </si>
  <si>
    <t>5a73977a-0c2b-479f-8b6d-30e11e5ec033</t>
  </si>
  <si>
    <t>d412cc21-2d21-4221-85cc-95f1b1ea7da0</t>
  </si>
  <si>
    <t>75b99a66-f7f3-4fc4-89f4-3fa1e21e9612</t>
  </si>
  <si>
    <t>23b99d6e-7318-4e4c-a813-55d49cb13efb</t>
  </si>
  <si>
    <t>c1d4eaf3-ff84-4896-8901-c96b236a4527</t>
  </si>
  <si>
    <t>6bb669c4-3737-455a-b89f-19c167165c8b</t>
  </si>
  <si>
    <t>85dd5a90-2e64-42fb-be55-df333ff50d59</t>
  </si>
  <si>
    <t>d2a5c5d5-9723-48a7-882e-5250b038569c</t>
  </si>
  <si>
    <t>6e6c27c0-a187-4e86-b7de-5ddcc4221c95</t>
  </si>
  <si>
    <t>fabe2bcb-e61a-4491-b77e-f381434baf3f</t>
  </si>
  <si>
    <t>bacbe3e0-bbd3-49b7-94f9-90227498439d</t>
  </si>
  <si>
    <t>922ccdd5-4d08-4856-b826-bfbd5985e38b</t>
  </si>
  <si>
    <t>99c1cf7d-a0d4-4266-bfe3-e90ed51a4139</t>
  </si>
  <si>
    <t>0b089801-5ce4-4107-91ad-b4052d4a56c1</t>
  </si>
  <si>
    <t>e71b0d8c-0bd5-4cba-9f66-2ffbd24d8236</t>
  </si>
  <si>
    <t>05d54bf8-1808-4daf-acf0-007006f9e035</t>
  </si>
  <si>
    <t>a53667d9-d37c-4e9f-a158-018d44e42d5b</t>
  </si>
  <si>
    <t>0d1aabfd-8678-430f-a17f-f4d3ecafb7dc</t>
  </si>
  <si>
    <t>761ded7d-ea1c-45f1-85f3-4bb2fcb9c8cb</t>
  </si>
  <si>
    <t>ddb7002c-8173-4edd-853c-e8402032adbc</t>
  </si>
  <si>
    <t>5b464974-2aa5-4bf0-80c9-0d4d69b31acf</t>
  </si>
  <si>
    <t>c033b32b-4629-4e57-b7a2-d841b0b38416</t>
  </si>
  <si>
    <t>4add907e-b435-4cbc-ab15-3ddf4b421723</t>
  </si>
  <si>
    <t>df9d814f-d044-46c0-8bd7-48093fbb3d3a</t>
  </si>
  <si>
    <t>896c8137-a0d5-4b5b-bf9a-3a138de66b32</t>
  </si>
  <si>
    <t>6a0fcef1-3966-4cb0-bbe7-4142b877a1e5</t>
  </si>
  <si>
    <t>4ef65607-bda1-4cd1-8a1a-5416a8654a44</t>
  </si>
  <si>
    <t>417c1878-4019-49ae-b4f3-24f84ec55bfa</t>
  </si>
  <si>
    <t>1e4cfbdb-e90a-4136-8234-35140ba79d26</t>
  </si>
  <si>
    <t>38c49019-56fe-41b1-964a-8ae12c812140</t>
  </si>
  <si>
    <t>1128ef07-2495-4573-baaa-9536f49bca07</t>
  </si>
  <si>
    <t>931aaa55-8293-43ea-8bf3-200ec92823f1</t>
  </si>
  <si>
    <t>af5b7cd2-288a-459a-9742-3521f9212cfc</t>
  </si>
  <si>
    <t>dcb060c3-b241-4d68-b8f9-57d47c3370d6</t>
  </si>
  <si>
    <t>a37f6a1d-c40a-4142-bcb3-bdea97a29347</t>
  </si>
  <si>
    <t>a52a0187-3c19-4fca-b147-47adf82862b7</t>
  </si>
  <si>
    <t>d10770cb-7584-4c8e-9b7b-f9b07d3be1bf</t>
  </si>
  <si>
    <t>69664f11-7c43-4e47-9e81-48e444c74121</t>
  </si>
  <si>
    <t>c5224a06-9ce4-4fee-aa5b-9ca8725fdc4a</t>
  </si>
  <si>
    <t>0c4dfe2d-c50c-4981-a89c-0774ae8e4b74</t>
  </si>
  <si>
    <t>7cfce1e3-6c0d-45de-b43c-685e177471af</t>
  </si>
  <si>
    <t>4730346a-bf7c-4764-ad95-3747188ff00c</t>
  </si>
  <si>
    <t>47eea875-2655-4a4b-9b67-6c5aa3163fa0</t>
  </si>
  <si>
    <t>d8252601-2ecb-4f6a-bc76-5d49f4a4e296</t>
  </si>
  <si>
    <t>e57f5454-87df-47d7-b577-2c83d1432ca8</t>
  </si>
  <si>
    <t>6fd74c6c-85ca-4f0b-ac17-5ba7ad04db45</t>
  </si>
  <si>
    <t>8234bec7-019c-4d23-b161-386419c2297c</t>
  </si>
  <si>
    <t>50846463-aa83-4188-b393-817d6ce68e86</t>
  </si>
  <si>
    <t>a85f0ed2-b817-482c-9fdb-e9066f864cab</t>
  </si>
  <si>
    <t>5e12dd13-ebaa-4724-ac01-99ca73accd08</t>
  </si>
  <si>
    <t>b99e970f-83de-411e-a0cc-b4e7d7b71740</t>
  </si>
  <si>
    <t>123f69de-8f2a-4923-8742-ccaeb4d4eb84</t>
  </si>
  <si>
    <t>3df45b61-07db-4591-adf6-3e63897c86ea</t>
  </si>
  <si>
    <t>7dd702d9-bc39-4335-af56-b148e7ae3363</t>
  </si>
  <si>
    <t>e0f2df29-3692-4873-8132-b0f02a6e8193</t>
  </si>
  <si>
    <t>d3f6bf7f-8638-496a-937f-8a3f42a1563d</t>
  </si>
  <si>
    <t>42fa64d0-af8e-433f-bcb4-bc88c648c93b</t>
  </si>
  <si>
    <t>66f82b06-c663-4f09-a149-74262001fa7a</t>
  </si>
  <si>
    <t>80996df0-d09b-4141-a1a4-bf7e9eff279d</t>
  </si>
  <si>
    <t>948cc1e6-3155-4e1b-9549-4eebc456cd0f</t>
  </si>
  <si>
    <t>a8b45849-f80c-452e-9adf-5aa679cfc17c</t>
  </si>
  <si>
    <t>0967440f-771e-4f14-98ab-2ac17f98c507</t>
  </si>
  <si>
    <t>422dd6f5-5aa7-4675-8f76-2ed124275ace</t>
  </si>
  <si>
    <t>93c2a10b-32e0-46ac-b9e2-a583dea76b8e</t>
  </si>
  <si>
    <t>f89b23f6-7da6-4143-ba99-746be3e6609b</t>
  </si>
  <si>
    <t>ec7e1fe9-2891-4388-be7c-c93347346099</t>
  </si>
  <si>
    <t>c8277b21-34d6-4fcb-9894-30856ebb0686</t>
  </si>
  <si>
    <t>9d341658-8ad8-495a-b949-16217ab72544</t>
  </si>
  <si>
    <t>55d38a9c-7a82-4d03-90ab-4f1af53c003e</t>
  </si>
  <si>
    <t>b45564ac-7560-48cf-a101-1cb946cf4528</t>
  </si>
  <si>
    <t>5f889c33-b17e-4353-a9ff-cacb96252bb5</t>
  </si>
  <si>
    <t>c828000b-f7de-4a76-9b10-8b9697ede88d</t>
  </si>
  <si>
    <t>5df8faf7-9ebf-47fa-940b-7dd202f657b1</t>
  </si>
  <si>
    <t>1064e13f-79d5-4cb4-9a34-0fe39d9aa3c4</t>
  </si>
  <si>
    <t>474a5b18-4575-41d4-9c3d-f5c4853cfb76</t>
  </si>
  <si>
    <t>da47985f-45a0-4286-955b-3774c1fa37cd</t>
  </si>
  <si>
    <t>f6fdcc95-a745-47ac-b624-90f0b300b3db</t>
  </si>
  <si>
    <t>e4b6563c-6142-4dda-88e1-6f1ebea1cbe5</t>
  </si>
  <si>
    <t>dd0ad0ac-8c16-4b72-8853-9717e41a4ff2</t>
  </si>
  <si>
    <t>712a0f13-f5e6-4365-bb0d-3092d2573273</t>
  </si>
  <si>
    <t>1d31e527-a290-468a-984a-d711f371c67e</t>
  </si>
  <si>
    <t>dac0b4ab-8476-4410-897a-66d4172ed843</t>
  </si>
  <si>
    <t>769bf36e-b925-4de5-977c-2e9d986e85c5</t>
  </si>
  <si>
    <t>d6b9e78b-0dc9-4357-b4d0-9ed7c228bc7e</t>
  </si>
  <si>
    <t>4ef0e9ec-e367-45cb-9877-a6d3767a4853</t>
  </si>
  <si>
    <t>6f5bfc43-dbfe-4d34-bad1-78f9a2d40329</t>
  </si>
  <si>
    <t>e91beb67-52f6-403e-9e51-f1f0217ffd25</t>
  </si>
  <si>
    <t>789ae513-a33d-43f2-9fee-e22ea976f3f1</t>
  </si>
  <si>
    <t>9bace5e7-52c3-4c02-a1f1-a08a2415b20a</t>
  </si>
  <si>
    <t>489e9c49-f955-4b70-895e-bfeaa36b817b</t>
  </si>
  <si>
    <t>18f0c943-6129-4800-bd86-6265c1a698f4</t>
  </si>
  <si>
    <t>483284e9-8ae4-43df-b1f7-fa7ee9dee941</t>
  </si>
  <si>
    <t>64a5ff94-4645-4c4b-810d-0e0850b19af0</t>
  </si>
  <si>
    <t>b182d9a9-4e9c-41b9-ae36-9791b5a3a456</t>
  </si>
  <si>
    <t>dd0beb6b-89d9-4bc8-bcdd-fc3f9c81e69a</t>
  </si>
  <si>
    <t>cf369476-a540-42e6-bb5b-84bec47bfd03</t>
  </si>
  <si>
    <t>e7f0d278-1d1d-4b9b-b7e8-1c73b11e9732</t>
  </si>
  <si>
    <t>1f9369c5-bb30-4788-95ac-36cc4f60e26a</t>
  </si>
  <si>
    <t>4f8020ce-bd74-4381-8c1c-948e5f01480c</t>
  </si>
  <si>
    <t>e1166778-5307-4052-9578-d2b4f53d8fbb</t>
  </si>
  <si>
    <t>3631ee33-a324-4aed-8cae-10263e86b76a</t>
  </si>
  <si>
    <t>c678b6ae-2c89-40db-841d-7da9ff00c63a</t>
  </si>
  <si>
    <t>02273744-4093-4475-ab0d-f95e2dc64bb9</t>
  </si>
  <si>
    <t>376422ba-2b72-457d-a889-f9d5bf2d7048</t>
  </si>
  <si>
    <t>53c8dd97-715f-4ef7-842f-bdd45fe2c696</t>
  </si>
  <si>
    <t>ad47d218-40eb-4779-b10d-eab9ff3790eb</t>
  </si>
  <si>
    <t>0a2fe677-92f0-401b-83b3-a6b98cfc0197</t>
  </si>
  <si>
    <t>465f3a9b-1d69-45ca-87e2-4987bf5c873f</t>
  </si>
  <si>
    <t>a80cafc5-1789-45f9-8913-158bca8c9e5c</t>
  </si>
  <si>
    <t>3c65fa18-883d-45f2-a28a-9015388662aa</t>
  </si>
  <si>
    <t>77efd9d1-8a92-463b-80fe-62ca6bf3dc78</t>
  </si>
  <si>
    <t>5a535b23-4369-48c0-a24a-2d3d3322d8a6</t>
  </si>
  <si>
    <t>b4eedfcf-44fb-4aa8-a013-e9d0510cb9a9</t>
  </si>
  <si>
    <t>6e2b8ce0-f6b4-488b-af97-42bf17df9fa7</t>
  </si>
  <si>
    <t>b67796c1-7af4-4242-8b9b-476963df3bf4</t>
  </si>
  <si>
    <t>5e00f22f-a78a-4b03-9ae6-464e972faa24</t>
  </si>
  <si>
    <t>443d0939-916c-440c-9614-c998584eca9a</t>
  </si>
  <si>
    <t>626b2b34-ade6-425e-8b87-aa2cbd71c6bb</t>
  </si>
  <si>
    <t>13bec2c4-e8d7-4026-8467-0fb01d1e0499</t>
  </si>
  <si>
    <t>46b2ed9c-e033-4f47-8643-1c9a6ee0964e</t>
  </si>
  <si>
    <t>701694f5-bde4-4c69-bf7b-5dc6e9a09d3f</t>
  </si>
  <si>
    <t>59f72eb9-4c57-49a2-b07d-87408b9c9b5f</t>
  </si>
  <si>
    <t>254ad619-da3b-4ad3-ac63-6bd4091df8ef</t>
  </si>
  <si>
    <t>cabcc04a-8230-46e6-a2ac-47e4ef719ab2</t>
  </si>
  <si>
    <t>87318ff0-763a-40dd-bfc2-3eb0f1cd8c3e</t>
  </si>
  <si>
    <t>95b1e35a-a997-422b-9064-24a6878fd574</t>
  </si>
  <si>
    <t>f1dd9ee1-14c9-49d9-a5d9-e886101b505e</t>
  </si>
  <si>
    <t>0f222c5e-757b-44ef-b284-d85c6627360d</t>
  </si>
  <si>
    <t>3718432e-1747-45cf-b56c-1b081667b3a3</t>
  </si>
  <si>
    <t>8a70a209-3da9-4390-9a21-afb58e7dfc12</t>
  </si>
  <si>
    <t>e10c47d4-da06-4958-9a7a-434c6715ea38</t>
  </si>
  <si>
    <t>65059ee9-ff8f-48bc-ad48-c1666a9afb7e</t>
  </si>
  <si>
    <t>27ef476b-b168-4c5a-b866-41910b200575</t>
  </si>
  <si>
    <t>763e7a59-92c3-43f2-81b6-b3400020b5fe</t>
  </si>
  <si>
    <t>17b19fbd-401c-4743-9455-11f418cb9e10</t>
  </si>
  <si>
    <t>e8ae08b9-b140-40e5-8139-f6e3842e2b8a</t>
  </si>
  <si>
    <t>2c0de836-cb14-48ba-8565-30ceaa431145</t>
  </si>
  <si>
    <t>0e3d6b50-3de9-4405-a837-9245a6d5bfe4</t>
  </si>
  <si>
    <t>7ca83a31-10d5-4af4-b2df-b6eb739d7709</t>
  </si>
  <si>
    <t>8c5df308-aacf-4b64-b87e-53d2321b6424</t>
  </si>
  <si>
    <t>e6aaf51d-5947-4c31-828b-3fa26b7d1247</t>
  </si>
  <si>
    <t>a2b9d303-3eac-450e-aab4-2122493270ef</t>
  </si>
  <si>
    <t>1322df37-7b7f-4338-806e-9a3c4f2c03ca</t>
  </si>
  <si>
    <t>034e3821-8bc6-48d0-aebf-0731ffdc67af</t>
  </si>
  <si>
    <t>f9f70362-6f01-46a3-bcf5-a95f431857d2</t>
  </si>
  <si>
    <t>4e52f54b-a703-48c3-a1a3-1d96954ab4d9</t>
  </si>
  <si>
    <t>ef3fd017-9949-47e6-a943-a81c764bcb8c</t>
  </si>
  <si>
    <t>9694f4a5-3959-4438-846b-1e90724829ce</t>
  </si>
  <si>
    <t>18357350-f339-418e-bcf6-0e687ccaaace</t>
  </si>
  <si>
    <t>519a0dca-9eb0-412b-981b-65ebab066add</t>
  </si>
  <si>
    <t>c37a63d8-312b-495f-a72c-417fcb1e6a5c</t>
  </si>
  <si>
    <t>6f24888b-b185-45e3-b453-835868501788</t>
  </si>
  <si>
    <t>2dd29021-548c-43e5-b435-efafec0b5ae0</t>
  </si>
  <si>
    <t>b60a2764-9846-46eb-ac49-29433288819f</t>
  </si>
  <si>
    <t>6ff7ada1-5770-4c08-b2a1-077def0239ea</t>
  </si>
  <si>
    <t>b55b8c20-ee8e-4d04-a9e6-1e4fb88af971</t>
  </si>
  <si>
    <t>9fddbdfa-4098-4e00-af62-058bedfb3fcd</t>
  </si>
  <si>
    <t>d379b3a8-efd3-4140-93e8-cecb33d8a40b</t>
  </si>
  <si>
    <t>80fe3b36-cba5-48b5-a8a7-5d5d6097851b</t>
  </si>
  <si>
    <t>76470a1e-7fc4-42cb-818d-5b9620d76148</t>
  </si>
  <si>
    <t>33ac7d5b-79d0-4f88-a135-a282fc59b0a8</t>
  </si>
  <si>
    <t>0d60933d-f29c-492d-9be8-3df94866002d</t>
  </si>
  <si>
    <t>00fb5bc0-8f51-4d58-a625-c62ef5e1d5ca</t>
  </si>
  <si>
    <t>6654dcd8-0fb1-4b32-a50a-2f122111238f</t>
  </si>
  <si>
    <t>2b340ce0-e858-4eaa-9cc7-6f51e4229684</t>
  </si>
  <si>
    <t>63b86e5f-3b61-492a-af25-998ccf8acd26</t>
  </si>
  <si>
    <t>929b254c-d3f8-4ea3-a0e1-5684677940f0</t>
  </si>
  <si>
    <t>4a899abe-e103-4456-bd1c-085560a6713c</t>
  </si>
  <si>
    <t>c023b538-fb55-40ad-a25b-9610ab6515e3</t>
  </si>
  <si>
    <t>f3709b8c-71a1-4a45-a8de-a6a0d4685f28</t>
  </si>
  <si>
    <t>a5702b11-08ff-45cd-b4a0-f0e3cc004203</t>
  </si>
  <si>
    <t>3da05780-50b0-45d0-923e-9cd4a5e30e67</t>
  </si>
  <si>
    <t>78a62d4c-6a76-4e2e-856f-24a1bbef5d6b</t>
  </si>
  <si>
    <t>1cdad170-4337-4ab4-879f-923e7c0cfabd</t>
  </si>
  <si>
    <t>8e2c5bae-4394-43d1-af93-9725f10f2877</t>
  </si>
  <si>
    <t>77acfe09-be4f-4336-a3d2-b25ef52dbcb0</t>
  </si>
  <si>
    <t>05c84233-3e03-4fa7-a2c0-7c63275f176a</t>
  </si>
  <si>
    <t>0ef1024e-37f0-4da2-92ce-5fe0da856b9c</t>
  </si>
  <si>
    <t>5a00ab7e-9bfc-45ed-b71b-6a996c628bd7</t>
  </si>
  <si>
    <t>76d0a1da-0ecc-4c45-84c4-e0fa8e551735</t>
  </si>
  <si>
    <t>f4bceaa4-b7c7-4488-a0c2-f6d5dac4a057</t>
  </si>
  <si>
    <t>2cc09377-3406-42b2-b246-16eb7089dbf3</t>
  </si>
  <si>
    <t>b792d9ad-d4bc-4219-9fec-2955906cf3d0</t>
  </si>
  <si>
    <t>497ea3ff-0bef-45fd-a768-3adcfefb8562</t>
  </si>
  <si>
    <t>6b5d6533-254e-4397-81e5-1c70ddb92126</t>
  </si>
  <si>
    <t>9e5673fc-dfd0-4eec-9e4b-9aa9e549f5d4</t>
  </si>
  <si>
    <t>88c91169-e5f2-4bc7-9815-bd2404ad458b</t>
  </si>
  <si>
    <t>f048f513-5c90-4d51-8114-870c424fbd13</t>
  </si>
  <si>
    <t>f5673e43-db6f-4cb9-9f2a-83d92e934130</t>
  </si>
  <si>
    <t>0aae92ec-4145-40a7-a402-be00e77a4595</t>
  </si>
  <si>
    <t>85e33848-aec0-49c0-a60a-85681e03dd78</t>
  </si>
  <si>
    <t>13db983e-f93d-435d-a77b-dd190af5d656</t>
  </si>
  <si>
    <t>45093529-69cb-4ac3-895e-469624caf282</t>
  </si>
  <si>
    <t>d4b02ba6-3462-4acf-bf25-3feefb1fea2d</t>
  </si>
  <si>
    <t>4995805d-c255-4476-bad4-fb155a30f6fb</t>
  </si>
  <si>
    <t>64d37e02-152b-45f7-9210-2e99c66f4b7e</t>
  </si>
  <si>
    <t>8c9c91bf-e396-440f-87dc-285e98971e52</t>
  </si>
  <si>
    <t>4cf57192-3ddf-4415-861b-385ad1105a1e</t>
  </si>
  <si>
    <t>7982d3a1-17ae-429c-946a-8f763aad2d5f</t>
  </si>
  <si>
    <t>f1190400-ff30-4e3e-a53c-4d8e5236f75d</t>
  </si>
  <si>
    <t>2d38ff2c-f6e2-496a-9027-ad1a9ea7d7ea</t>
  </si>
  <si>
    <t>739589f6-fe4c-428b-b537-ad44b4a2688b</t>
  </si>
  <si>
    <t>8affb947-b568-4985-9944-f3086006601d</t>
  </si>
  <si>
    <t>6c1875ce-b1c0-40eb-88c1-bbd6dcdcf881</t>
  </si>
  <si>
    <t>79b7e167-ded5-4c16-8af1-35adf557ad24</t>
  </si>
  <si>
    <t>d7190dee-9c70-434e-81d7-b163ea6e4f79</t>
  </si>
  <si>
    <t>1e28980f-52a3-4245-aaa4-a990c8f062ec</t>
  </si>
  <si>
    <t>b4ca9d7e-cad2-4118-872e-4cf316f22cc3</t>
  </si>
  <si>
    <t>fd0e0ffd-acac-44c6-a212-10e41eaf9f59</t>
  </si>
  <si>
    <t>599120d9-6b34-4be9-917b-c0fe03b754bd</t>
  </si>
  <si>
    <t>d595eaed-bdcb-422d-9b81-479ec37355b1</t>
  </si>
  <si>
    <t>c4eeb281-046e-4943-9362-7f38d0d1747f</t>
  </si>
  <si>
    <t>5cc33923-a6e8-4faa-a8cf-c096843a1c78</t>
  </si>
  <si>
    <t>53095ad9-0b32-499a-aaf4-fad15487153d</t>
  </si>
  <si>
    <t>7091f14d-1ae7-43a1-8845-3b9c022ee197</t>
  </si>
  <si>
    <t>9d373fcc-0c16-40ba-b813-cd5288505c8c</t>
  </si>
  <si>
    <t>f6ac6243-8bda-4f69-9841-9013d385fc33</t>
  </si>
  <si>
    <t>6fd97187-cf49-4562-b2da-0c9a01d0dcfc</t>
  </si>
  <si>
    <t>ed1b04c2-c68e-4059-93da-a720d0c0ed6e</t>
  </si>
  <si>
    <t>4e16104e-9f3d-4f04-850a-7578d576dcf7</t>
  </si>
  <si>
    <t>a351fde7-75e3-41b7-a163-fda48f339284</t>
  </si>
  <si>
    <t>7c51179b-edee-4957-bf1d-1f6c01ddd28c</t>
  </si>
  <si>
    <t>dd2e16bc-03cb-4fd6-ba73-6e58b2c515a7</t>
  </si>
  <si>
    <t>f703d33e-75f6-4881-bed8-8ae677fe1c79</t>
  </si>
  <si>
    <t>4b34ee9f-5ff2-4806-9558-a44675952f66</t>
  </si>
  <si>
    <t>e2f37290-09dc-4a0f-8816-48de4f567be5</t>
  </si>
  <si>
    <t>d89937ed-58ca-4429-a5f6-e45c9640239e</t>
  </si>
  <si>
    <t>795b3dcd-4b91-4f03-8670-a48326a05492</t>
  </si>
  <si>
    <t>010aceed-7da5-4f9f-81e2-203dc61d4bd1</t>
  </si>
  <si>
    <t>6e016385-420e-4eea-b860-2191b9f8b90a</t>
  </si>
  <si>
    <t>ffc1ca92-b603-4b28-847e-34a0f864b544</t>
  </si>
  <si>
    <t>92c07b74-a8eb-4dde-8d6f-6001d0a8dbcc</t>
  </si>
  <si>
    <t>b54451fb-70e6-49b6-9827-da7f99338518</t>
  </si>
  <si>
    <t>30ea6f66-2e4b-4ec7-9bbb-8ed0a982d011</t>
  </si>
  <si>
    <t>5fddfb78-5cdd-4bb3-b67c-5f120d60c486</t>
  </si>
  <si>
    <t>6a87bc47-bb72-4d47-a86f-1cfebd3a7d70</t>
  </si>
  <si>
    <t>85a52201-e2dd-485a-8ddb-445b1929b263</t>
  </si>
  <si>
    <t>803000a8-aad7-40ce-993b-18a54dd1e87c</t>
  </si>
  <si>
    <t>0d658ac9-ecc5-46b5-93e2-b017f163d415</t>
  </si>
  <si>
    <t>440eca53-c9b4-4e6a-b520-d2736f5cdf6a</t>
  </si>
  <si>
    <t>6ba1151f-1b60-4ddb-989f-b6763ce30ff1</t>
  </si>
  <si>
    <t>f82b68e2-5c22-4fae-b815-58769a26f28b</t>
  </si>
  <si>
    <t>b9b2421c-31b6-4eec-bfe1-ad9a7e4b39b9</t>
  </si>
  <si>
    <t>1b54c6d7-a5cf-46df-bbb4-5812b839777a</t>
  </si>
  <si>
    <t>3825c37e-63bc-4b11-9fa7-a8d5772b314f</t>
  </si>
  <si>
    <t>11072f10-00e0-4fe1-9b20-06dc56a4a78e</t>
  </si>
  <si>
    <t>377b4c03-5f10-4178-81c8-c9afff8898be</t>
  </si>
  <si>
    <t>ac19d61c-440c-4807-8594-7ae81aed8b52</t>
  </si>
  <si>
    <t>39e73675-a1a2-4a62-89ca-ebfecceef501</t>
  </si>
  <si>
    <t>2c07f820-21f3-424d-b176-abb7d7251c1f</t>
  </si>
  <si>
    <t>82dd4597-1584-4ea4-b1ad-5d53d312d050</t>
  </si>
  <si>
    <t>5883b72f-686b-4300-b1b7-dbc43e36132e</t>
  </si>
  <si>
    <t>d5341a27-d196-4573-b236-1211bc6864ba</t>
  </si>
  <si>
    <t>66900930-8ae0-4b98-b2ab-eedacb69e718</t>
  </si>
  <si>
    <t>115d68f9-c807-4132-9176-c2feba21b69b</t>
  </si>
  <si>
    <t>42b5da68-5da9-45e1-bec2-1862458cd0a7</t>
  </si>
  <si>
    <t>37408a0c-025b-4ee0-bdc4-c3e83fbaf5db</t>
  </si>
  <si>
    <t>92164b36-2193-41e9-b4d1-c1396c3e34bf</t>
  </si>
  <si>
    <t>aa98ef93-c1b7-442a-9e75-3c0134b701af</t>
  </si>
  <si>
    <t>36f1de09-5217-4a1b-a079-b88a7b62cfc0</t>
  </si>
  <si>
    <t>06e09097-1e04-4e6a-9cd7-1f0209771277</t>
  </si>
  <si>
    <t>15e19483-cef5-4805-be8f-38dae6d0726c</t>
  </si>
  <si>
    <t>81267c7d-34ca-48df-8fbb-3baf520a4c6a</t>
  </si>
  <si>
    <t>20e349a9-989b-4fdb-ac12-2a938d054a09</t>
  </si>
  <si>
    <t>06993f16-9194-476e-8693-e380b0825499</t>
  </si>
  <si>
    <t>982bc23c-ee04-4ea9-b7f8-44d1ebbfd53b</t>
  </si>
  <si>
    <t>7bb0c9e6-782b-4223-864e-6055c5581ead</t>
  </si>
  <si>
    <t>3aaee3d8-82c8-4f68-a0c6-438a37d22595</t>
  </si>
  <si>
    <t>67cd394b-c72a-4284-84d3-dc637a4b089a</t>
  </si>
  <si>
    <t>20e4c1eb-33b2-4d7b-90d4-c6481091f88d</t>
  </si>
  <si>
    <t>94a17436-eecc-4812-b218-fa8d8f73a9bb</t>
  </si>
  <si>
    <t>05891f7c-ce02-4290-b780-a988419ea909</t>
  </si>
  <si>
    <t>7b900b8b-55a5-496f-b572-318e92a135be</t>
  </si>
  <si>
    <t>d5c96f5a-640e-42ce-95b4-d54e6533727c</t>
  </si>
  <si>
    <t>88adfe08-2a7b-414c-ba77-4b941369b7d2</t>
  </si>
  <si>
    <t>4dcac2dc-61e0-40a9-83ae-94d76353f611</t>
  </si>
  <si>
    <t>cc03ee1b-53a0-4c46-b622-0de14a9450fc</t>
  </si>
  <si>
    <t>e43f56fa-4564-443d-8c37-4b1f9a0c109d</t>
  </si>
  <si>
    <t>9ad771fd-3eae-457b-964d-bb9c90ab74f8</t>
  </si>
  <si>
    <t>9d13a50c-df7f-4ce0-b0e5-22f59279cdb0</t>
  </si>
  <si>
    <t>9d116544-0d0c-4270-ab00-4fa0197ecae9</t>
  </si>
  <si>
    <t>2ce3ac46-bad1-4b26-b3fb-fc2e78962da3</t>
  </si>
  <si>
    <t>a19b9f39-8f51-4342-9ca2-ad1e4be9b6c3</t>
  </si>
  <si>
    <t>2d58f5a5-73b5-412b-9826-f7ddf37aef38</t>
  </si>
  <si>
    <t>3b2a7c56-140b-42f2-b263-d98141984984</t>
  </si>
  <si>
    <t>f72dd535-842c-4d4e-8213-ef87378c49d3</t>
  </si>
  <si>
    <t>4228060d-8d4c-4086-aeed-3b7d78ed0a77</t>
  </si>
  <si>
    <t>788947f4-9c2f-4325-bcdf-35807412ae8e</t>
  </si>
  <si>
    <t>f944e31e-d970-4d5f-ac36-13e32acd3ceb</t>
  </si>
  <si>
    <t>5ff9bed1-c89a-4bcb-8acb-2d973bcfd311</t>
  </si>
  <si>
    <t>77c379bd-0499-4fc4-b4be-fff21ef620af</t>
  </si>
  <si>
    <t>81746446-4f4c-4dee-a9cb-f80ef4d728d1</t>
  </si>
  <si>
    <t>c0e9f62a-461d-4603-81ba-4766a1e27033</t>
  </si>
  <si>
    <t>edeef73c-b1a0-4206-b4ac-619a89fcbf62</t>
  </si>
  <si>
    <t>2b4a1b49-a4a4-4f54-8d84-74cbc6e7b47c</t>
  </si>
  <si>
    <t>d9c8d42f-003a-4fdc-b388-7777dd0eac65</t>
  </si>
  <si>
    <t>43112d8b-6836-4348-92ae-dbef496a1169</t>
  </si>
  <si>
    <t>d5f6b24c-c64d-4055-a9fe-9d01cfae0437</t>
  </si>
  <si>
    <t>0deedc21-98cc-488a-810f-ba22be9f40cc</t>
  </si>
  <si>
    <t>58bdb708-7b19-422d-bf3f-0c65ff89d789</t>
  </si>
  <si>
    <t>658328d0-d0a9-4c53-b44f-b67835a54b67</t>
  </si>
  <si>
    <t>7116800d-c8a6-47e7-8315-4fc8ee748346</t>
  </si>
  <si>
    <t>1c045f9a-cc79-491f-9ca6-11910a12936d</t>
  </si>
  <si>
    <t>7e078161-f028-43f3-a07b-225f65f0db39</t>
  </si>
  <si>
    <t>499b1697-9158-4881-afa9-ac1b58de6fcb</t>
  </si>
  <si>
    <t>a43d18fb-2fb7-4649-a23b-c6c24a6e9c0c</t>
  </si>
  <si>
    <t>282a4ed3-b414-4aaa-9f64-106b7c1c2065</t>
  </si>
  <si>
    <t>27471abe-be65-4d7c-ad7a-d8d9ffb801ad</t>
  </si>
  <si>
    <t>e0ba750d-d9f9-4d03-b00b-53c0124786ea</t>
  </si>
  <si>
    <t>61b6c68e-95c4-4fc3-aea2-a8419f22a50c</t>
  </si>
  <si>
    <t>2b3572ed-1dac-45d1-aaac-b46fba3aa261</t>
  </si>
  <si>
    <t>758b26d9-e366-45dc-bd9a-a4d4671b9139</t>
  </si>
  <si>
    <t>69a2c0a3-76c2-443c-97a7-717403342c25</t>
  </si>
  <si>
    <t>90eb8e8d-e6fd-4121-8008-e50380fab068</t>
  </si>
  <si>
    <t>be99298f-1ed5-4d64-8320-24358e133e05</t>
  </si>
  <si>
    <t>bfb61684-7088-45dc-83b3-43c85d613d1e</t>
  </si>
  <si>
    <t>ea33cff6-bf82-475c-a259-b7b818f953dc</t>
  </si>
  <si>
    <t>3e72cbc3-7fab-4bd5-a698-4f096c629579</t>
  </si>
  <si>
    <t>02587247-356c-403a-9029-1b3fdbb33bd4</t>
  </si>
  <si>
    <t>cf91fa6e-9167-4dda-b574-f073fe4a82d9</t>
  </si>
  <si>
    <t>bcc897b0-7d57-4f0c-b0c2-47216d37ba3a</t>
  </si>
  <si>
    <t>fc22a39c-75ee-47a8-9a69-b76eef11ebb0</t>
  </si>
  <si>
    <t>4e7ce8fc-a8e5-4930-9c73-704070badb14</t>
  </si>
  <si>
    <t>a5cfa8da-bb6e-4c09-a850-e0a92b752f57</t>
  </si>
  <si>
    <t>20512e1d-54a1-4b4f-ab13-007184bf10fe</t>
  </si>
  <si>
    <t>59c47e04-2baf-48d4-b12a-ffcafba25a96</t>
  </si>
  <si>
    <t>c668d613-72a2-4326-8dc2-40689b3f9187</t>
  </si>
  <si>
    <t>2735908c-efe3-40d6-9807-d0a22891d401</t>
  </si>
  <si>
    <t>ba769a3c-edab-4fd0-8410-2f2f5a72b5f6</t>
  </si>
  <si>
    <t>4eb65e18-5e3d-4faa-979d-93faa4bd2937</t>
  </si>
  <si>
    <t>d7273a58-85f6-4d10-9a15-8298ecfd841e</t>
  </si>
  <si>
    <t>99bb381a-faf7-419a-afb9-becfa2250057</t>
  </si>
  <si>
    <t>2bbb3460-9723-4945-ac1c-5df331e7c383</t>
  </si>
  <si>
    <t>12cc050f-f590-42a8-9b48-e93e3a65add1</t>
  </si>
  <si>
    <t>9adf4055-9334-4293-8d33-f51cce1fbbad</t>
  </si>
  <si>
    <t>1374973d-a040-40c4-867f-9f3c5afb3f8f</t>
  </si>
  <si>
    <t>f38c2068-b747-41b5-9a00-3e70b7273eaa</t>
  </si>
  <si>
    <t>726f0583-9b15-47c2-ba45-6ac3042c74e4</t>
  </si>
  <si>
    <t>fd3af13f-8175-437d-8f4a-dabf521bb11a</t>
  </si>
  <si>
    <t>62bdd3c1-a542-42ff-8d56-e6eb31834b4d</t>
  </si>
  <si>
    <t>43114458-3c2b-4253-8bdf-96db9fa594e8</t>
  </si>
  <si>
    <t>2d5520af-192b-400e-9093-fa7c3ca230b7</t>
  </si>
  <si>
    <t>f0ba0df3-51ce-4e95-b9a6-ac0633c5bcc8</t>
  </si>
  <si>
    <t>40626025-dc52-4b98-8b4e-8d36e3afa8dd</t>
  </si>
  <si>
    <t>f004140e-d80b-4ae1-b924-64546a84df09</t>
  </si>
  <si>
    <t>b86ea342-15ec-480c-bebc-b5ad8b8debad</t>
  </si>
  <si>
    <t>1186958e-0e20-420e-9ac7-08de52695497</t>
  </si>
  <si>
    <t>1c11760d-c96b-463d-8291-057540d67207</t>
  </si>
  <si>
    <t>f5d81b04-7582-42ca-b582-a80b55e3b801</t>
  </si>
  <si>
    <t>26e60861-81c2-4755-9d99-527a039f15dc</t>
  </si>
  <si>
    <t>4ac31142-9077-4d2a-9dae-094675deddd7</t>
  </si>
  <si>
    <t>90a096e0-2241-4f44-be07-f8de7ff0247c</t>
  </si>
  <si>
    <t>1ba597cd-8424-4289-b1aa-9e937b837409</t>
  </si>
  <si>
    <t>2b861be7-038e-4316-a4bc-abd08b8d7736</t>
  </si>
  <si>
    <t>a4f69f4f-243f-4c04-9d0a-70c61fed9b18</t>
  </si>
  <si>
    <t>5cca707e-0d16-40b2-b8e0-83652dcf0418</t>
  </si>
  <si>
    <t>ca4edca4-5686-410b-b282-6eae688d5a30</t>
  </si>
  <si>
    <t>754ea29f-0501-41f1-922e-edf23b65e7f8</t>
  </si>
  <si>
    <t>4ff9f434-8b29-4e38-9c3e-73a889267add</t>
  </si>
  <si>
    <t>ce03feb5-8f64-4e7e-a88d-2273bc531b82</t>
  </si>
  <si>
    <t>c4dc0a29-70b4-458f-95de-a3505fe7f749</t>
  </si>
  <si>
    <t>117dcd4f-c2b5-43d7-8853-10647fea87d0</t>
  </si>
  <si>
    <t>2ddb42ab-91b9-43dd-98a5-99b0dacabca2</t>
  </si>
  <si>
    <t>d8a498e1-3380-4309-8d11-6a7b0449501e</t>
  </si>
  <si>
    <t>39cf219a-27bb-4989-a4fd-5f7e98c4dba9</t>
  </si>
  <si>
    <t>c6e1dd60-144a-46ce-b7d0-3c7c0a20d99f</t>
  </si>
  <si>
    <t>e76a3757-cdf7-4cb8-b379-478445f20a2f</t>
  </si>
  <si>
    <t>e4651d4f-885c-4962-9416-42ab626a039e</t>
  </si>
  <si>
    <t>cd07fad6-45e9-4a14-aab6-7d53d232f889</t>
  </si>
  <si>
    <t>2241506e-0e4a-40be-a37c-ccaee0da27a4</t>
  </si>
  <si>
    <t>546cfef2-76eb-4710-a3ee-f7f63b16133a</t>
  </si>
  <si>
    <t>6ef3ba5d-528f-4994-a136-a9bb07d6f3f9</t>
  </si>
  <si>
    <t>093c938d-3e7d-4667-b5db-af797cc35955</t>
  </si>
  <si>
    <t>4e835614-85b5-41d1-b7bb-b519e559d961</t>
  </si>
  <si>
    <t>51014eb0-9251-4ba2-9807-26e448198ce8</t>
  </si>
  <si>
    <t>abb274e5-b2c5-476d-a839-6d018cb30131</t>
  </si>
  <si>
    <t>f89a83f7-d3dd-421b-a9ff-965d5b5bad2d</t>
  </si>
  <si>
    <t>e7cb5203-dc0e-461b-a044-fd7043dcb723</t>
  </si>
  <si>
    <t>e4d1e2f5-428f-426e-9930-39e3ee604d86</t>
  </si>
  <si>
    <t>950b8ebf-c288-4e1a-b208-1c385ad1684c</t>
  </si>
  <si>
    <t>ffd4b329-c4df-45d7-87da-b1a42c736abe</t>
  </si>
  <si>
    <t>72caa5eb-79b8-4fad-b385-dcbd7a45da63</t>
  </si>
  <si>
    <t>1baff4c9-ae5d-4823-ac8b-7577ed61c686</t>
  </si>
  <si>
    <t>eea72fcf-5c38-4f16-b0d7-f4df2665a0b0</t>
  </si>
  <si>
    <t>94908a67-3bc2-4252-99e9-305a51b4ffde</t>
  </si>
  <si>
    <t>6c95cf4a-d72c-4b76-a3e7-1a134bd24e8b</t>
  </si>
  <si>
    <t>5c3b3fbc-1c05-4125-89a8-5f5c37fc11d5</t>
  </si>
  <si>
    <t>32c2df3e-f110-4a44-a7de-0bce16cc801c</t>
  </si>
  <si>
    <t>35b5ebae-8c67-4a82-ad1a-505839c970c4</t>
  </si>
  <si>
    <t>ebb920fd-f276-4b1e-abc1-fa00ebdd521f</t>
  </si>
  <si>
    <t>f4df73a2-88f4-4116-b12b-22053a2f97f9</t>
  </si>
  <si>
    <t>6045ed13-536f-4dfc-9074-b569d18b0979</t>
  </si>
  <si>
    <t>f3676dc4-1136-4af3-9208-224a3d13fc1e</t>
  </si>
  <si>
    <t>7aa5c0f1-f240-476f-8c38-39f5ac76c706</t>
  </si>
  <si>
    <t>9904396b-8e1f-4b8f-b626-50a4a93a358c</t>
  </si>
  <si>
    <t>5addec42-65c1-4b6b-b6de-9c6bd78cc615</t>
  </si>
  <si>
    <t>540128e9-4cbe-4399-ae69-e49e404ad3d0</t>
  </si>
  <si>
    <t>713c8e18-dddf-4484-9ccf-dc0d84e36dfb</t>
  </si>
  <si>
    <t>7e37a9d0-2981-40a3-914c-bff8e9400fbd</t>
  </si>
  <si>
    <t>1bc7b37a-3fad-4683-8773-2a8a3db6119c</t>
  </si>
  <si>
    <t>ffe73383-0fb8-4e1a-8057-074cbca57f83</t>
  </si>
  <si>
    <t>8c27909d-5b12-43a8-b349-b6adde29f8a9</t>
  </si>
  <si>
    <t>b46a2ab5-3186-4abc-b1df-9fe2c9bc265e</t>
  </si>
  <si>
    <t>fbc975cf-6869-4703-b5ce-b59aad9ca4a2</t>
  </si>
  <si>
    <t>08656137-9195-4033-9a4a-cdce90c23ee0</t>
  </si>
  <si>
    <t>aed020b8-cc28-4214-9932-4cb6590effc7</t>
  </si>
  <si>
    <t>89b925fb-7b4a-4065-a7cc-225fca71da22</t>
  </si>
  <si>
    <t>8d15d389-8bca-40d6-b3c0-0dc9c40406fe</t>
  </si>
  <si>
    <t>87c5b168-8b34-4db6-abb5-4e51b5e8b845</t>
  </si>
  <si>
    <t>7f64e3ee-fc13-4e3f-a654-4f1a793ec40c</t>
  </si>
  <si>
    <t>467ac8fd-d8f9-4112-8ecc-c67842465892</t>
  </si>
  <si>
    <t>267d412a-bb3c-4763-982c-41de01e66763</t>
  </si>
  <si>
    <t>599af0e9-fd7c-4f14-99fc-f182d1065ae9</t>
  </si>
  <si>
    <t>29138af0-125f-4b02-8821-72f400663b2b</t>
  </si>
  <si>
    <t>e7538f27-e07d-42ac-b298-8edd3ba68324</t>
  </si>
  <si>
    <t>fc9a86d5-a21e-4522-9c88-acb271243f9f</t>
  </si>
  <si>
    <t>9147c1f5-e823-473b-8025-d69534224811</t>
  </si>
  <si>
    <t>ddb1f876-3d47-4b16-b6dc-130a34f4dba7</t>
  </si>
  <si>
    <t>c54e277d-4888-43f9-a7ec-6b42b5c0cb28</t>
  </si>
  <si>
    <t>c81b133e-72e6-42e7-894b-19ccaf5971fd</t>
  </si>
  <si>
    <t>a0523eb5-442a-4153-a1bd-22bc5e63e0ac</t>
  </si>
  <si>
    <t>7ee1f743-5a33-4202-961c-e3cc916891a6</t>
  </si>
  <si>
    <t>b9cd2f28-e274-456c-81c4-6ce1d75c8592</t>
  </si>
  <si>
    <t>b079a89e-bbae-44da-883b-d0ea827a1ca4</t>
  </si>
  <si>
    <t>039ab898-f533-4545-81f3-740142c417de</t>
  </si>
  <si>
    <t>cd782d2e-0dbc-41b7-84fc-97a9292c833b</t>
  </si>
  <si>
    <t>5e83626c-fe35-4589-8b22-105b7860ed1e</t>
  </si>
  <si>
    <t>9d64eed5-74be-4552-a1de-42c109b81a7c</t>
  </si>
  <si>
    <t>e00fe3d8-c54f-4cf0-88ce-0b40c1b93e66</t>
  </si>
  <si>
    <t>25538622-a9c9-47f8-8c62-15f3c2011c9b</t>
  </si>
  <si>
    <t>27c7530a-1141-4eab-adf0-5779e1eb29ef</t>
  </si>
  <si>
    <t>eea67c0f-63be-4b58-91d4-e6a9d7875805</t>
  </si>
  <si>
    <t>24bbd85b-2141-4418-ba42-a17c992ce613</t>
  </si>
  <si>
    <t>93ddfc36-330b-4654-955c-617682903314</t>
  </si>
  <si>
    <t>81087693-f317-4a6e-a32d-112ebba4459a</t>
  </si>
  <si>
    <t>05d2a72f-ebb0-4ecd-a6cf-3c9d6cc7af61</t>
  </si>
  <si>
    <t>32fe489b-95ec-434c-9c7c-d3f214cb0804</t>
  </si>
  <si>
    <t>3531cc0f-feec-47ac-93c0-596dbc644360</t>
  </si>
  <si>
    <t>3dce083e-4373-4e48-9366-dcd89ac64ac9</t>
  </si>
  <si>
    <t>df9450d0-4670-404f-b508-4a7131a0f6bf</t>
  </si>
  <si>
    <t>28548594-770b-4b9e-ac33-8b32811fb564</t>
  </si>
  <si>
    <t>f9c90de2-08e5-45ec-a470-e825f3b0786f</t>
  </si>
  <si>
    <t>98a42e98-1af1-4ec0-8c37-2937c72f5d4e</t>
  </si>
  <si>
    <t>2c40b11e-dcb8-4d07-bd75-b9e08cc5de41</t>
  </si>
  <si>
    <t>207e3117-71c8-4a75-bcfa-a2ae68952a86</t>
  </si>
  <si>
    <t>ecb02b60-dccb-4b0e-9a47-7b0c0a74f68e</t>
  </si>
  <si>
    <t>082a844b-9748-45fa-bb3c-a96402aef292</t>
  </si>
  <si>
    <t>adeb0d55-1afb-4c73-bdb3-cec394f1ee40</t>
  </si>
  <si>
    <t>1aaf3c66-00a3-42a6-a8f2-531acfcd9a74</t>
  </si>
  <si>
    <t>64f69fc5-0362-4c81-8017-13beb961dece</t>
  </si>
  <si>
    <t>c7bc99d3-e655-410b-b308-7303a88b2e39</t>
  </si>
  <si>
    <t>d908185e-16b7-428b-b267-664cbf75e729</t>
  </si>
  <si>
    <t>df3ac5ee-c144-4225-9cc4-069922c17a55</t>
  </si>
  <si>
    <t>79ac6400-cc06-4fc6-9a63-41cf2749f008</t>
  </si>
  <si>
    <t>a919c13d-ae9f-44b0-9a88-f32d6d8b8249</t>
  </si>
  <si>
    <t>aff6b393-15db-463d-9823-ea65d60f1ad9</t>
  </si>
  <si>
    <t>3cf12ea6-ac7e-4907-bee0-c1bcd0b45789</t>
  </si>
  <si>
    <t>fb0c6969-6d00-45a8-b900-39565b5cb2ec</t>
  </si>
  <si>
    <t>61bd399b-e70b-4a94-be60-ad359b25862e</t>
  </si>
  <si>
    <t>4cfbf761-787d-4bd5-8b7f-acf70dddb6c2</t>
  </si>
  <si>
    <t>4884adf1-1ece-4abf-a796-19721405ac81</t>
  </si>
  <si>
    <t>fecf9b5a-e778-4ef7-8623-1522ff9406ec</t>
  </si>
  <si>
    <t>ebedc9b1-2793-48ff-9ccb-81e056180785</t>
  </si>
  <si>
    <t>601a9283-2df3-4163-aaf9-cf8b1d525cd8</t>
  </si>
  <si>
    <t>3785060a-de57-4f9d-b8a1-4167f4fa0aa7</t>
  </si>
  <si>
    <t>bac8a646-6090-4144-b2d8-2f78065ab533</t>
  </si>
  <si>
    <t>a8343feb-da99-424c-938d-fbb12437f908</t>
  </si>
  <si>
    <t>f2218b0e-101c-4b0b-a568-e0b20c20a39e</t>
  </si>
  <si>
    <t>9ac62728-d29b-46a5-a351-bdf7ebe7f46f</t>
  </si>
  <si>
    <t>87258650-a262-44b4-be27-f242a83e4bdc</t>
  </si>
  <si>
    <t>0aa83512-23c0-4152-aa27-dc2441802fdf</t>
  </si>
  <si>
    <t>c2eff873-ca0d-4fdc-803b-a20f5552bb69</t>
  </si>
  <si>
    <t>e802ec97-b633-4ce9-88c8-d59f385d4ab0</t>
  </si>
  <si>
    <t>7c78a11e-89fe-4f92-9102-4485beef70df</t>
  </si>
  <si>
    <t>e33fab81-15f6-4bfe-81d0-9d1b3f0d5029</t>
  </si>
  <si>
    <t>90a44567-8362-462b-8c55-baecebaff48d</t>
  </si>
  <si>
    <t>269d1671-a2de-42ff-a6b3-6174e46173ef</t>
  </si>
  <si>
    <t>0ebe6dbe-1b55-4f34-9b4d-d0a96af67239</t>
  </si>
  <si>
    <t>f24363f4-e22f-4d17-b741-b35cf401bcc9</t>
  </si>
  <si>
    <t>80c80dbf-d747-4a46-b650-e58dae4bede7</t>
  </si>
  <si>
    <t>27a3a38c-f43b-499d-8643-db97205485d4</t>
  </si>
  <si>
    <t>b1fbbfee-b933-4267-9ae6-128930528381</t>
  </si>
  <si>
    <t>670796bf-8b18-4eeb-b700-5a1e5d95aef6</t>
  </si>
  <si>
    <t>c93229b7-c2d8-4240-a139-17a4a3bb5e9c</t>
  </si>
  <si>
    <t>562eff6a-6574-4696-93a8-3e7aac5d357c</t>
  </si>
  <si>
    <t>3ddb866a-ce04-42a2-9ec3-f1ee9eff594e</t>
  </si>
  <si>
    <t>deb82083-b5b5-4316-9c89-1bb96299e1e9</t>
  </si>
  <si>
    <t>09c57473-b80e-40d1-a957-ad853f404f94</t>
  </si>
  <si>
    <t>53a704a2-1c96-4f6e-ac95-849beaa3d14a</t>
  </si>
  <si>
    <t>ff7d2fab-33e3-4464-911a-d4ab5f519afb</t>
  </si>
  <si>
    <t>7eab8eb8-c3c7-4592-8c9f-57580aa3b21c</t>
  </si>
  <si>
    <t>8c7d1650-86e2-4436-b055-6b9b6a6733d1</t>
  </si>
  <si>
    <t>65cf1bed-cf36-4ea8-8ca4-90a15dd3fe82</t>
  </si>
  <si>
    <t>9911f079-c93b-4ff3-9148-a6d969c70213</t>
  </si>
  <si>
    <t>b051155e-793e-41e1-9ba5-82367155b356</t>
  </si>
  <si>
    <t>5ec891b7-71a8-4c25-b70b-3491ffaf1e3a</t>
  </si>
  <si>
    <t>35a06363-9318-4dcf-a6a0-852fa271970b</t>
  </si>
  <si>
    <t>13e22cd8-5e0e-4e2b-898b-602497c81818</t>
  </si>
  <si>
    <t>6febd379-e28f-4666-a785-8ab0a87f0692</t>
  </si>
  <si>
    <t>379ad12e-f34e-4f2a-8320-5a727b92b3d0</t>
  </si>
  <si>
    <t>b0b37f34-1314-4d86-810c-f96a33095f24</t>
  </si>
  <si>
    <t>a245fcb8-fc17-49c7-8152-0c7051c60172</t>
  </si>
  <si>
    <t>5d57a2d9-b429-4344-a3b7-94e0e774d6ea</t>
  </si>
  <si>
    <t>eda399ab-d2d5-46c3-9ab4-e7b5c3a27886</t>
  </si>
  <si>
    <t>f021875a-570d-4418-9439-412d0b39bd1f</t>
  </si>
  <si>
    <t>f33c4e8c-d719-4dde-a07e-56b2bb8fe4a3</t>
  </si>
  <si>
    <t>278e2c5c-6bda-4388-8f7c-8fc4e4248e4d</t>
  </si>
  <si>
    <t>600e0cef-1b6d-44c6-9c33-e6d64739dc8f</t>
  </si>
  <si>
    <t>3aad6012-51c7-4878-8224-81755b342226</t>
  </si>
  <si>
    <t>0d3fa18b-456a-4234-8764-18654148ba07</t>
  </si>
  <si>
    <t>4080cad6-8e0d-44c8-956d-b8eba0d7bbc0</t>
  </si>
  <si>
    <t>cd5a8342-3ba6-4bb0-833e-77d560cc9e07</t>
  </si>
  <si>
    <t>fbad2a4c-a955-4da6-96e0-96ea17754af6</t>
  </si>
  <si>
    <t>377e22e6-f26a-40c0-af7e-480bef5189cf</t>
  </si>
  <si>
    <t>b8584027-abc4-413f-bda9-fe2fe91bb475</t>
  </si>
  <si>
    <t>e0b9921b-24e8-4f45-b83d-52fe0c54f543</t>
  </si>
  <si>
    <t>9a8ff360-2503-4fd5-a200-35e881c42c2b</t>
  </si>
  <si>
    <t>42842d95-1671-4d4f-b094-1fb296185c08</t>
  </si>
  <si>
    <t>805381be-ee01-42b8-bed0-29bfd807f9c9</t>
  </si>
  <si>
    <t>cee76435-8a4b-4df7-9b40-74a1728c4c3c</t>
  </si>
  <si>
    <t>927570bc-d74f-4a56-a701-ca65a8f06c51</t>
  </si>
  <si>
    <t>1522be90-1e18-4fd9-b7fb-f549c78a1ecd</t>
  </si>
  <si>
    <t>4388b873-1a5d-4c29-94c9-6a984bb6738d</t>
  </si>
  <si>
    <t>b8392a66-53b5-4492-b714-49372ab49b32</t>
  </si>
  <si>
    <t>0563f14e-1308-498c-96d0-2b7f101f9e44</t>
  </si>
  <si>
    <t>47f41fb0-30ae-4cde-bea2-e96d02c4d10f</t>
  </si>
  <si>
    <t>d2ae1e14-16db-477e-84b9-4efe6ab295aa</t>
  </si>
  <si>
    <t>cd0cdfcc-28de-43fe-882f-8bc8bd7c85e7</t>
  </si>
  <si>
    <t>079ebdc7-8b3b-4391-8e2a-01245da4f91d</t>
  </si>
  <si>
    <t>05bd602e-ef8c-4aa3-98fe-dc413a6d7c12</t>
  </si>
  <si>
    <t>da55a684-0f91-42a1-a678-7ae139763587</t>
  </si>
  <si>
    <t>633eabff-983b-44b7-bfff-5d16eec39c66</t>
  </si>
  <si>
    <t>084e56e2-2b58-45f5-ac13-e281ff59ad62</t>
  </si>
  <si>
    <t>a16bd72e-6ef1-4196-bda3-dc767e75dea3</t>
  </si>
  <si>
    <t>53f3df81-6827-45c3-afbc-e9cf6a17ea5b</t>
  </si>
  <si>
    <t>bf8cfdd2-8f10-4b18-a55f-8ffc59c0d611</t>
  </si>
  <si>
    <t>2fdee878-bbdb-4cbb-8dae-de9e9a35e22e</t>
  </si>
  <si>
    <t>ddb21c5a-b19c-487e-8eb0-e6124e696ec2</t>
  </si>
  <si>
    <t>681a1a7c-f05e-441e-a18b-a6bf4659c455</t>
  </si>
  <si>
    <t>9de175fd-b6b9-4c43-bd5c-0e9771c4c0cc</t>
  </si>
  <si>
    <t>ccec0dab-b70c-499c-aa12-f08f6f008efc</t>
  </si>
  <si>
    <t>bead8b35-cb7b-4d27-b2cf-96a1bc531853</t>
  </si>
  <si>
    <t>27bfe54e-2b29-4f43-a5b6-a71713e1fc14</t>
  </si>
  <si>
    <t>24f26749-95b7-4ff8-bbda-68f154706aa0</t>
  </si>
  <si>
    <t>e8aa7a47-7463-4979-b262-c20ecd5ec800</t>
  </si>
  <si>
    <t>50191e52-5d8f-498c-8d23-ac0d6b23fd84</t>
  </si>
  <si>
    <t>dd723b4c-a05d-4f46-9d26-904bb6bc587b</t>
  </si>
  <si>
    <t>97d1bd14-b4e3-4c60-8ad8-f459c0318f91</t>
  </si>
  <si>
    <t>df27fb2c-5bbe-4b8b-97ff-15f6d0cc4765</t>
  </si>
  <si>
    <t>da3d4e8f-7f79-4c9d-a4c7-f321daaed59e</t>
  </si>
  <si>
    <t>1ab54778-87e0-4bcf-8fa6-a2a82361827f</t>
  </si>
  <si>
    <t>8637634a-8fae-45e8-b2d7-933e3e437db1</t>
  </si>
  <si>
    <t>6db162b2-fd62-4cf5-9e16-0720d45523dd</t>
  </si>
  <si>
    <t>81ed7c24-c2f5-43b2-84f7-7288f3e6659c</t>
  </si>
  <si>
    <t>5760be6f-81fc-463f-ae7b-5d0ed693f25c</t>
  </si>
  <si>
    <t>24c510f5-5539-4765-989f-de60488537ba</t>
  </si>
  <si>
    <t>0b1975e0-cc9d-4c57-a414-c99612b305c0</t>
  </si>
  <si>
    <t>0269181c-482c-45eb-9073-2cb86dc13e74</t>
  </si>
  <si>
    <t>fe17dcc9-65a1-4c70-95d4-59c755d2a3d9</t>
  </si>
  <si>
    <t>a16931c5-9fb3-4d84-b596-7ed617999753</t>
  </si>
  <si>
    <t>9cb8a7e7-7b84-4665-84d8-372811494f83</t>
  </si>
  <si>
    <t>d385fca8-5f70-466f-86b8-3d68e6684850</t>
  </si>
  <si>
    <t>69977e5c-fa98-4e81-b841-cd2216acf4d0</t>
  </si>
  <si>
    <t>25fd690d-9b47-4c82-8544-fdb013c7ee79</t>
  </si>
  <si>
    <t>d5ac8ad0-c06f-4c53-8764-2f06820b136c</t>
  </si>
  <si>
    <t>4e0f229f-53d8-4a9e-b341-5ffca9364e18</t>
  </si>
  <si>
    <t>037230a2-26da-4517-8785-1b357286a77a</t>
  </si>
  <si>
    <t>96b7ae73-1595-400c-bc64-e7746bd52284</t>
  </si>
  <si>
    <t>9b9be553-c2d9-4dcd-b3cd-ad0a45d096cc</t>
  </si>
  <si>
    <t>31388e52-2e72-4b35-b882-eecb7f41881b</t>
  </si>
  <si>
    <t>640e4cda-9fdc-4825-b357-611a997699ed</t>
  </si>
  <si>
    <t>a5b2db3b-c730-4167-8e8b-26f32da39b4b</t>
  </si>
  <si>
    <t>b97c4fc2-f30d-40a4-af76-15461f04915b</t>
  </si>
  <si>
    <t>0f214e72-d138-4b6b-a392-6a4fc6e387db</t>
  </si>
  <si>
    <t>677639a1-d817-453f-b34f-044ed382315f</t>
  </si>
  <si>
    <t>b55a3a99-817c-4e13-94fd-420b4688622c</t>
  </si>
  <si>
    <t>a071d6d1-e5e1-4e65-a89a-00a46ffc09cc</t>
  </si>
  <si>
    <t>074d01c3-0e79-413c-90a9-b88cab905994</t>
  </si>
  <si>
    <t>af25124c-7bf0-4cd8-9a8d-44ab00a1717c</t>
  </si>
  <si>
    <t>da0aa725-a004-4a66-92ed-fd36f404e44a</t>
  </si>
  <si>
    <t>969f52b4-b8cc-4abd-afcd-2836ff837cc8</t>
  </si>
  <si>
    <t>0436a495-8911-49f9-bcf8-88b335939890</t>
  </si>
  <si>
    <t>f643edba-db45-4e50-b140-03fbbf99a3cd</t>
  </si>
  <si>
    <t>6f21128b-adc1-49d1-b365-41b913af0e90</t>
  </si>
  <si>
    <t>2a654bc7-289e-4e0c-ad30-e2588ef893d1</t>
  </si>
  <si>
    <t>d5d00bc4-b546-42cf-9f1d-91df0c7cb0f6</t>
  </si>
  <si>
    <t>35c7b251-273f-436d-876f-00bb33809439</t>
  </si>
  <si>
    <t>848b6d0f-05d0-4e7e-af05-762c236719e9</t>
  </si>
  <si>
    <t>34abd16d-639f-486e-8e75-25175aafccd7</t>
  </si>
  <si>
    <t>09726819-45fb-4621-b37a-de9098bd6e19</t>
  </si>
  <si>
    <t>60397d46-f039-4551-be6d-49378508f96c</t>
  </si>
  <si>
    <t>d39e77a0-bff9-49f4-92c3-ad13aeb8e2a7</t>
  </si>
  <si>
    <t>304d43ef-a101-44bc-a310-d0e03d32bbda</t>
  </si>
  <si>
    <t>6a7ee3e7-9f96-40e9-8bd5-d890e5e00776</t>
  </si>
  <si>
    <t>0f8aa569-21d8-40c3-983e-a9b695a40868</t>
  </si>
  <si>
    <t>cae34e75-54dc-4d8f-8730-c00d80ae92f6</t>
  </si>
  <si>
    <t>f5eacb3f-3920-4afc-8334-242b688d85b1</t>
  </si>
  <si>
    <t>f4547060-7701-4ed8-a48e-aaabe8619515</t>
  </si>
  <si>
    <t>a9a91064-3ef7-477a-bf86-977809a40951</t>
  </si>
  <si>
    <t>5a21009f-921c-4089-b44d-609ae9787c48</t>
  </si>
  <si>
    <t>66438d76-5860-4855-b348-3bbe3c246bb0</t>
  </si>
  <si>
    <t>8179bd19-1ddd-4e4c-bb6a-c70acca8e18d</t>
  </si>
  <si>
    <t>5ec177dd-a4ba-4771-82ac-dec87ef507af</t>
  </si>
  <si>
    <t>47ed8c61-b4b3-46cb-8c89-d1c2e534b077</t>
  </si>
  <si>
    <t>3a32e184-0a6f-4f34-8de1-4064536e9977</t>
  </si>
  <si>
    <t>5bf1d73e-8c9a-48d1-aaba-7c058a7abf9f</t>
  </si>
  <si>
    <t>93d6c2d6-89a7-4ecd-b54c-db5c667812b0</t>
  </si>
  <si>
    <t>3bde42e0-2e4c-4abd-ad1e-6f903e03fae3</t>
  </si>
  <si>
    <t>32547879-43e4-420b-b987-cc0d01fe98a0</t>
  </si>
  <si>
    <t>c85466c0-3e20-467c-85c2-66d6a57a903e</t>
  </si>
  <si>
    <t>c4514d4c-d843-4cca-bacf-8fbd3e0858dd</t>
  </si>
  <si>
    <t>97cb662c-59ac-46b5-94b9-fea765252a13</t>
  </si>
  <si>
    <t>c483ddb3-942c-4972-b281-b0cb05083552</t>
  </si>
  <si>
    <t>c4825a66-b220-439c-b40d-f42da25e3751</t>
  </si>
  <si>
    <t>0b1a64b6-799f-4893-9f3f-76ddbec9ea0e</t>
  </si>
  <si>
    <t>c96be3f3-7b7e-4028-aa71-fcb50455677d</t>
  </si>
  <si>
    <t>b4910776-03ab-4a4b-9da8-2d3e7c62db95</t>
  </si>
  <si>
    <t>c0dd6f7b-a8e6-41ee-acba-235213d0eb59</t>
  </si>
  <si>
    <t>0aadcd53-ff25-4a19-a5f8-399ad833b735</t>
  </si>
  <si>
    <t>2ea39f19-024e-4ed1-a9cc-059c6af6afeb</t>
  </si>
  <si>
    <t>38d923ec-49c0-4625-9fc9-8de8f0d19d8d</t>
  </si>
  <si>
    <t>a371da6c-a573-489e-b3da-affb7fc194db</t>
  </si>
  <si>
    <t>b011f4ab-aab9-46c2-ad1b-08c82f11d81a</t>
  </si>
  <si>
    <t>16a98240-6ff1-44fa-bb7b-96ff40fd6da2</t>
  </si>
  <si>
    <t>eed78760-7fc5-4d3b-a5f1-daab842a0ef9</t>
  </si>
  <si>
    <t>6d4bdbb0-0852-4c12-9cff-6694edc09af4</t>
  </si>
  <si>
    <t>1920b7f7-63da-4f6c-9bf9-d952dad4a568</t>
  </si>
  <si>
    <t>80e8639e-7ea8-4159-a667-c6459f256a3b</t>
  </si>
  <si>
    <t>d21c9d87-d853-4aa1-8e13-9cafbf5f8727</t>
  </si>
  <si>
    <t>0a739ac7-9b2c-4aaa-9026-cb588a7336cf</t>
  </si>
  <si>
    <t>6be88d63-0793-4ec4-ae57-1bfb87e735df</t>
  </si>
  <si>
    <t>0ab6f0cd-90ef-4d33-91d1-e08c027014b9</t>
  </si>
  <si>
    <t>bd0131b3-6719-43d2-8dbe-6291890edc3d</t>
  </si>
  <si>
    <t>209c0080-eada-41b3-8c32-b4c2e9a9ea76</t>
  </si>
  <si>
    <t>6180679b-bfe5-46ce-b0b8-fd8d4ed258c7</t>
  </si>
  <si>
    <t>a0928799-6259-41ff-9e92-87626c20c035</t>
  </si>
  <si>
    <t>8b049075-fa5d-45e6-af96-34f0e253f51a</t>
  </si>
  <si>
    <t>f2ca9ca3-42e3-42e8-a370-c397578e640c</t>
  </si>
  <si>
    <t>47c4d8fe-eff0-491f-b890-918142fe231b</t>
  </si>
  <si>
    <t>9b2d3718-1076-4570-8b5d-c6a5257f797d</t>
  </si>
  <si>
    <t>16cc01b3-fd08-4356-839d-16aea534968d</t>
  </si>
  <si>
    <t>fa6abe3d-6ea3-4bd0-9c5f-daff8d64f8c3</t>
  </si>
  <si>
    <t>643d35f6-6cc7-4fa6-8685-139bf1aae081</t>
  </si>
  <si>
    <t>bcba42bc-bb51-43af-bae8-9596db846967</t>
  </si>
  <si>
    <t>a57ef524-7425-402d-a669-bdaf378d51a5</t>
  </si>
  <si>
    <t>becc4473-46b0-43df-bf02-ba34149fea15</t>
  </si>
  <si>
    <t>95456a6d-5d00-4034-ab58-c8b1c5edabbd</t>
  </si>
  <si>
    <t>b07759a7-8300-460f-8880-6de33c7ec8be</t>
  </si>
  <si>
    <t>c729a738-c74c-47ae-98ba-65e8a53beb0b</t>
  </si>
  <si>
    <t>40b762a2-73ed-482d-82be-96cf527cb706</t>
  </si>
  <si>
    <t>674bbc30-e320-46c7-906f-6086f7041f17</t>
  </si>
  <si>
    <t>ef3c8ffa-81e0-4bd4-9ccd-a6efedde4ea6</t>
  </si>
  <si>
    <t>8404cf3c-78a5-471b-b638-4d4e46bd238e</t>
  </si>
  <si>
    <t>a04eb670-62dc-4908-94bd-0237df7dcd34</t>
  </si>
  <si>
    <t>9cea7bb9-de30-4f50-8a3b-cdc8b6705f01</t>
  </si>
  <si>
    <t>c0c1d6d2-64db-44e2-af95-cf84f29442c7</t>
  </si>
  <si>
    <t>37fe226d-6063-4370-8d83-f66a70a3ea88</t>
  </si>
  <si>
    <t>1938c5e5-944b-4551-beb1-68e11652e0d3</t>
  </si>
  <si>
    <t>50362b47-6ac6-4779-a74a-0230193f24d8</t>
  </si>
  <si>
    <t>7906347a-04fd-4064-a115-c1ec4f030aa6</t>
  </si>
  <si>
    <t>a29b9e4d-e6c1-4f4b-8659-76aa7d6a4fd3</t>
  </si>
  <si>
    <t>863c3913-8e9f-48e7-871e-eb4880d746af</t>
  </si>
  <si>
    <t>b5ccad82-79ee-4df3-8b6d-ba838b761073</t>
  </si>
  <si>
    <t>ce5bbaae-e7b6-439a-bc32-9fa62554990f</t>
  </si>
  <si>
    <t>c80f0ab4-a1e6-4e70-a701-bc64bbac3a39</t>
  </si>
  <si>
    <t>912391ea-94e4-47d9-8e5c-b581d6b1080f</t>
  </si>
  <si>
    <t>d5e1aba8-85c5-4a9c-9063-b81fde28df97</t>
  </si>
  <si>
    <t>a41fb0f2-2b72-4683-bf68-8363c4e52b9f</t>
  </si>
  <si>
    <t>78a82df2-1153-4a26-8bda-6f10b3f1365c</t>
  </si>
  <si>
    <t>a7f00518-2fbe-4b9b-a6a9-dfd69663aeb6</t>
  </si>
  <si>
    <t>cb6b7281-459f-44a2-905a-7ac4e901317c</t>
  </si>
  <si>
    <t>7d39862d-e119-407b-81ef-b775f3d7b2d4</t>
  </si>
  <si>
    <t>da4a1727-d31a-425e-bfb2-fea7249e8a7f</t>
  </si>
  <si>
    <t>37e09153-8af6-4823-9ffd-984ee7ab7d39</t>
  </si>
  <si>
    <t>84e47339-9273-47c2-9b58-941d8f3f8a19</t>
  </si>
  <si>
    <t>8186ea7f-6bcb-4c52-8805-7ec42ef56d00</t>
  </si>
  <si>
    <t>b1d1ed2f-6def-406e-889c-77e792188f69</t>
  </si>
  <si>
    <t>457fab35-bda3-475f-82a3-54bb69b4b230</t>
  </si>
  <si>
    <t>1fec4b85-7615-46f2-9b76-4d531404cc89</t>
  </si>
  <si>
    <t>1f57eed9-2083-44b9-b355-c35f5e6ab1e1</t>
  </si>
  <si>
    <t>8586b695-c2f7-49b2-a2fc-8f0358450f5b</t>
  </si>
  <si>
    <t>0518f810-fcc0-40bb-8a19-f0028151e4a0</t>
  </si>
  <si>
    <t>54fa68c6-de00-462a-af5c-0201ef5f2e2f</t>
  </si>
  <si>
    <t>661f005c-e79d-4d38-b185-a3ad5301422b</t>
  </si>
  <si>
    <t>6dcd2044-213a-4c2f-8288-283f532a3229</t>
  </si>
  <si>
    <t>8f9d8f93-f880-4796-be26-65775935c6b8</t>
  </si>
  <si>
    <t>761f5693-8964-41fd-aee1-2bd12d14b021</t>
  </si>
  <si>
    <t>647f522d-f2a1-4cba-aab2-19b600054265</t>
  </si>
  <si>
    <t>d43b3066-e2b9-48be-b5ce-96b374b560cf</t>
  </si>
  <si>
    <t>68bcb720-0540-4ef7-b8be-f350d0283dd4</t>
  </si>
  <si>
    <t>1aefd540-f4e7-40a0-bda3-24ac2085a37c</t>
  </si>
  <si>
    <t>793ac950-2b4e-4245-8842-2a14bb17f1c0</t>
  </si>
  <si>
    <t>5bc7e2c3-bf99-45bf-8ee3-cbe5acd7ae1f</t>
  </si>
  <si>
    <t>a04bdd05-af16-4a29-a5d6-f824b8a492c4</t>
  </si>
  <si>
    <t>151af88a-7dd1-48bc-b8ee-d8d558269b4a</t>
  </si>
  <si>
    <t>94183948-fcc5-4bde-9ce7-45160b2c062c</t>
  </si>
  <si>
    <t>9efb44f9-a019-4d45-943f-a83f0311b8ba</t>
  </si>
  <si>
    <t>c7d6efd1-e04c-498e-a17e-372d91b14b11</t>
  </si>
  <si>
    <t>2142c0cc-ded4-4e10-9415-7f234db61f8e</t>
  </si>
  <si>
    <t>f0c63263-dd52-4c91-987e-2512046c175f</t>
  </si>
  <si>
    <t>e9f8b845-9a4b-4a94-b7bb-1c63bf2eb223</t>
  </si>
  <si>
    <t>52e586f5-a006-4c09-99f6-a916a9cd066a</t>
  </si>
  <si>
    <t>b43d650e-75f9-4d47-a18c-c089ab0a2b66</t>
  </si>
  <si>
    <t>7b70a263-00ef-4bfc-8408-e6245ca9ab8b</t>
  </si>
  <si>
    <t>8bcb6841-2b5c-4ed8-8300-e9729f5b3676</t>
  </si>
  <si>
    <t>32bf8c5a-a2a2-4352-bae1-71f0890bdd25</t>
  </si>
  <si>
    <t>504bdbb1-9b27-4442-a406-bd98f8305c0b</t>
  </si>
  <si>
    <t>de96d626-1e45-43d9-b9e7-210ccd6d0169</t>
  </si>
  <si>
    <t>cb3870fb-7bb2-486a-a604-b42ed5776269</t>
  </si>
  <si>
    <t>9c633ce7-aa3f-4e38-9e2f-45455b865146</t>
  </si>
  <si>
    <t>ad6ecf2c-f114-4bfe-9068-a53c59cd72f6</t>
  </si>
  <si>
    <t>2f62786c-dd1a-4798-835d-e26df1c9228f</t>
  </si>
  <si>
    <t>fef50b89-fec9-47fa-bf59-c9f65b148518</t>
  </si>
  <si>
    <t>08701386-e19f-40f8-9d25-a45f2f6726b7</t>
  </si>
  <si>
    <t>4919b325-c94e-4c44-a872-bc69ea0c5865</t>
  </si>
  <si>
    <t>a53e2fc8-258f-42eb-ba9f-85fbe55d7416</t>
  </si>
  <si>
    <t>69d43851-d67c-44b2-807e-ee324502bddb</t>
  </si>
  <si>
    <t>94a36ef8-c0bb-46c1-9b58-65f01a29254b</t>
  </si>
  <si>
    <t>1b638b0f-6aff-42aa-88c9-88e28177786e</t>
  </si>
  <si>
    <t>7a327106-4a42-4273-8c20-3af4376c7200</t>
  </si>
  <si>
    <t>f37ee097-433a-489b-84d7-296ad95f750d</t>
  </si>
  <si>
    <t>77e77b9c-552d-4311-b044-917fdd78017f</t>
  </si>
  <si>
    <t>7b091024-00c2-45a9-aa28-886d40488ad8</t>
  </si>
  <si>
    <t>8a17b51e-1331-4a71-8eee-b9e62d487e33</t>
  </si>
  <si>
    <t>c18262ef-3286-498d-9804-db35c5dd3a9e</t>
  </si>
  <si>
    <t>0c30a188-80bf-4cec-be28-e8242d91ae6a</t>
  </si>
  <si>
    <t>561033ca-9f26-40e1-97d1-250838dcc907</t>
  </si>
  <si>
    <t>71504751-bd28-4deb-90c7-bc0991fee696</t>
  </si>
  <si>
    <t>906175e7-aae8-4005-a574-aa41ffb60feb</t>
  </si>
  <si>
    <t>43ccbd64-c689-4534-a361-aae7ab2eb2dd</t>
  </si>
  <si>
    <t>d9ac977e-c4e9-4551-a689-17f0f02418df</t>
  </si>
  <si>
    <t>80a3ba11-1941-4a94-a396-7135f276659b</t>
  </si>
  <si>
    <t>1cc93de8-7089-451e-b721-66fd2308494d</t>
  </si>
  <si>
    <t>8f8fe9be-c8c2-435c-840e-1147043a8c0f</t>
  </si>
  <si>
    <t>0ec33d0e-a389-482a-911c-8c9c3db5dd1d</t>
  </si>
  <si>
    <t>e57695d4-4f15-41c1-b951-2871f53170f8</t>
  </si>
  <si>
    <t>06694ceb-ddb7-4cc5-8f9f-5eee3e20f0c4</t>
  </si>
  <si>
    <t>ebd8be71-61a7-48d6-84af-2086617c8e69</t>
  </si>
  <si>
    <t>c9119226-0758-4b73-a181-e77a0688ab83</t>
  </si>
  <si>
    <t>d4925eb6-3050-458c-96d4-53c71431fc9c</t>
  </si>
  <si>
    <t>2accca2b-acc1-4939-b765-62edec82b140</t>
  </si>
  <si>
    <t>b8a20554-1dbc-4f08-8d1b-ffa41c2da111</t>
  </si>
  <si>
    <t>9b4a3057-5ba1-4e12-be3d-8b329c27d883</t>
  </si>
  <si>
    <t>eabb9279-dc69-446e-a70e-04622ecf5cb3</t>
  </si>
  <si>
    <t>96412ebb-dcaf-4317-a9d6-294a07829106</t>
  </si>
  <si>
    <t>c98d9ac5-93a5-4c75-83ad-c237561556ee</t>
  </si>
  <si>
    <t>ec96c0b8-18b4-4e96-92fa-36fa4382e8c6</t>
  </si>
  <si>
    <t>2a642383-f9f7-4749-93a0-add300f63148</t>
  </si>
  <si>
    <t>c007c610-4c6c-4a57-95a0-3e1d955fce94</t>
  </si>
  <si>
    <t>a27f1b65-5c19-48fa-812a-6aabd1160388</t>
  </si>
  <si>
    <t>be8f5b53-1ecb-45bf-bf23-861514cdcefb</t>
  </si>
  <si>
    <t>b9c53064-8c54-455a-870b-d135da6a7990</t>
  </si>
  <si>
    <t>0ebede22-6dfa-4bc0-b451-edfa77eb0b3d</t>
  </si>
  <si>
    <t>cbd79f4b-613e-408a-824a-722a9405a81f</t>
  </si>
  <si>
    <t>9215eb21-c618-480a-b014-0e8267bb1cba</t>
  </si>
  <si>
    <t>f9f0f8ed-f7ff-4e8f-8275-e973b5014a4f</t>
  </si>
  <si>
    <t>ab23c7fa-c9af-49b3-a602-956fd195b302</t>
  </si>
  <si>
    <t>f61c00a4-fda3-40b0-bd5a-17c6a37b117f</t>
  </si>
  <si>
    <t>a9ff67cd-7c10-44b7-a233-761c0aade617</t>
  </si>
  <si>
    <t>6892ff4a-0a8f-426b-92a6-0782ffc08e7f</t>
  </si>
  <si>
    <t>7a63fff3-611a-4f1c-b0d0-661273472a48</t>
  </si>
  <si>
    <t>6f56d4ef-a633-4d3c-8745-8f446d4cf04f</t>
  </si>
  <si>
    <t>36890fed-8af7-42c6-9684-21ca8bf50982</t>
  </si>
  <si>
    <t>6f2f78ac-00c9-4d88-8830-6698a89e68de</t>
  </si>
  <si>
    <t>dd1250d8-0730-4b80-bd1f-adb39371a236</t>
  </si>
  <si>
    <t>765f5e54-7715-4869-99de-948a0073a57a</t>
  </si>
  <si>
    <t>ae606d2f-cdcc-40e6-856d-63080270c01f</t>
  </si>
  <si>
    <t>7d08f564-6395-49c2-a7d3-3beb207c1924</t>
  </si>
  <si>
    <t>b4c1b4fa-62f8-4c3a-8460-ca90ac7e5d51</t>
  </si>
  <si>
    <t>57ef9cac-e10c-4bbf-981d-2b2fe6fded0d</t>
  </si>
  <si>
    <t>e7f2de54-64a6-4150-8b50-f123a3015816</t>
  </si>
  <si>
    <t>bf634fce-9661-4084-940a-fbb0c6fc8784</t>
  </si>
  <si>
    <t>f2f8dff6-4106-45d4-a18e-d3e215bb84ca</t>
  </si>
  <si>
    <t>5cb9ec1c-deda-4e7c-84de-b034828c6213</t>
  </si>
  <si>
    <t>949005c1-8319-4431-9f81-f692350aa4c5</t>
  </si>
  <si>
    <t>a3321774-dcd9-4b71-b23b-d3348dd64f99</t>
  </si>
  <si>
    <t>59c3ae80-d066-4ac6-b80f-eb93038d089e</t>
  </si>
  <si>
    <t>b3a875cd-50ed-42fa-aca7-3b03939239c6</t>
  </si>
  <si>
    <t>cea33d63-18c4-4f2a-b94d-dce5dd569549</t>
  </si>
  <si>
    <t>39a65c12-a910-47ff-a9d1-5ccbeda2bca2</t>
  </si>
  <si>
    <t>03660c23-efcc-4063-bbe9-8f9308b3a656</t>
  </si>
  <si>
    <t>3bc02209-7d90-4ff4-a598-b43d5a325328</t>
  </si>
  <si>
    <t>ff656796-048a-4055-aa7a-691d662e1384</t>
  </si>
  <si>
    <t>681a8a7c-dabd-467d-8e38-8070128cc0c4</t>
  </si>
  <si>
    <t>b321eaa2-9504-4581-9ae3-6d352a6a484b</t>
  </si>
  <si>
    <t>3deb4578-ace2-4af6-a0bb-39074a08dad4</t>
  </si>
  <si>
    <t>4b3015bc-b89d-48db-8fd0-9aff1f80db61</t>
  </si>
  <si>
    <t>e252d16f-aab6-426e-a516-0235a137e70c</t>
  </si>
  <si>
    <t>2c286dd3-b52e-497b-95c8-fed762e9d92d</t>
  </si>
  <si>
    <t>344fd0b6-7652-4475-8831-ee3b5c7a79ec</t>
  </si>
  <si>
    <t>c6fedcf2-092a-4b55-80a7-7e6fca7d049f</t>
  </si>
  <si>
    <t>c0e5e624-eda5-4842-82c9-fbdae16ab366</t>
  </si>
  <si>
    <t>d3194124-6de4-4e3e-8e57-b7ecf886f130</t>
  </si>
  <si>
    <t>0da3b10f-e599-4320-9a82-a093f10bf4df</t>
  </si>
  <si>
    <t>74beb14a-c42c-40aa-b51c-ff8a82d9a558</t>
  </si>
  <si>
    <t>497e9d25-a918-4772-8529-20ebce61deef</t>
  </si>
  <si>
    <t>fe431fb5-5dcb-470f-a880-89d4381492a6</t>
  </si>
  <si>
    <t>35d29667-cc8b-4ad4-bb2e-06c01805d36a</t>
  </si>
  <si>
    <t>320bb68e-4c9f-4fe3-920f-650f2f1442cb</t>
  </si>
  <si>
    <t>798efe58-5b01-47a2-a3ec-50f3a047c6b6</t>
  </si>
  <si>
    <t>b1cd760f-bdf2-4875-b945-ca74d9c9d9f6</t>
  </si>
  <si>
    <t>1aa05e9b-3872-4f38-a698-49b26ce2a4d3</t>
  </si>
  <si>
    <t>6ec271a1-8814-467e-875f-c6d4a13e9524</t>
  </si>
  <si>
    <t>b4948f48-e2ff-422e-bc8d-fce78ac3ade7</t>
  </si>
  <si>
    <t>8ad9e033-1bff-4478-931b-6c579b0074e1</t>
  </si>
  <si>
    <t>e0f8bf87-1a84-483b-b5cd-6c6eaf0c6b34</t>
  </si>
  <si>
    <t>2a78a109-8d67-40a7-82e0-316e9adb43fc</t>
  </si>
  <si>
    <t>330ff316-b66d-48ba-aea3-7365f8e4e9bf</t>
  </si>
  <si>
    <t>bc29cffb-8cbf-406a-b770-47d27ccd5dba</t>
  </si>
  <si>
    <t>ce666bc3-46e7-4bb7-9bb5-4c9bd0f1d497</t>
  </si>
  <si>
    <t>f57ac3f7-e945-4d9b-ae65-3bfdd1195688</t>
  </si>
  <si>
    <t>f7871a7e-abe3-4bc6-9c73-d2161ae2acc6</t>
  </si>
  <si>
    <t>541b69bd-85bb-4952-a0bb-de3224ace082</t>
  </si>
  <si>
    <t>dac5905b-c56e-4a03-9d8c-5daba2e18057</t>
  </si>
  <si>
    <t>08d9d42c-2552-407b-93d3-96dffde6bcb7</t>
  </si>
  <si>
    <t>ba8b2dfd-93f2-4b26-a403-1bebde4bea85</t>
  </si>
  <si>
    <t>9db071e1-d388-4b4a-ab44-5c5138363934</t>
  </si>
  <si>
    <t>856e4e89-6916-4c6d-a41a-960e6e0e99ea</t>
  </si>
  <si>
    <t>b1b9c29a-0ecb-486c-82cb-7ceef30ef6e2</t>
  </si>
  <si>
    <t>f4f11092-6ae7-4023-b9c1-f0b89a01b575</t>
  </si>
  <si>
    <t>d017e577-8051-4d4c-9c96-8e1bfcd2ae86</t>
  </si>
  <si>
    <t>10972120-4998-4816-ab03-dbec7eb68b40</t>
  </si>
  <si>
    <t>713f4769-78db-4432-bec2-27d4f25bba24</t>
  </si>
  <si>
    <t>5bee3c82-c1dd-44d5-86f9-3378e36f3f93</t>
  </si>
  <si>
    <t>83344464-d8bb-426f-a428-e0ff57b668be</t>
  </si>
  <si>
    <t>1b083a52-7e76-4a5e-966e-49f93e66012b</t>
  </si>
  <si>
    <t>06d4f6b4-aa0a-44a8-9fe3-9c71da3fac69</t>
  </si>
  <si>
    <t>38d81c81-3977-4bc9-a2c0-7aeaa7bee18b</t>
  </si>
  <si>
    <t>e4296f26-88ce-4a14-8d87-7206ab190e49</t>
  </si>
  <si>
    <t>76b9d343-0c48-45f1-8135-50da704e05db</t>
  </si>
  <si>
    <t>2ecf2ad5-459b-4c5f-a0a1-696c73820707</t>
  </si>
  <si>
    <t>7e37926a-388f-4cc2-a233-7c034f3d984d</t>
  </si>
  <si>
    <t>b2108ee0-3bbd-45d0-a3dc-d65bbcd07526</t>
  </si>
  <si>
    <t>a3beae09-315f-433c-9a53-9540f95164f3</t>
  </si>
  <si>
    <t>e8b2d047-c63e-4bc4-a7c5-45768c21bf17</t>
  </si>
  <si>
    <t>45ccf242-9d96-4290-bd37-d32a184524e5</t>
  </si>
  <si>
    <t>845f8121-e79b-4a5e-86ad-196969238a21</t>
  </si>
  <si>
    <t>c3d79381-b6fc-443f-98ab-c953424ef8a4</t>
  </si>
  <si>
    <t>0d9fc942-31d9-474b-84fe-e4dade09dfc0</t>
  </si>
  <si>
    <t>8410e1bb-e940-4e57-9b4c-bf9f4cd83176</t>
  </si>
  <si>
    <t>ca3640ca-35b9-4f63-af59-3c6c643adfb9</t>
  </si>
  <si>
    <t>d927c084-5485-4551-91b7-a11f1c29bc81</t>
  </si>
  <si>
    <t>83df9d9f-c168-4174-bb45-59898857912a</t>
  </si>
  <si>
    <t>26848edf-497d-4f69-9869-d9784f5545f2</t>
  </si>
  <si>
    <t>409019e2-5fd5-4147-8fe6-8d90ce9d4698</t>
  </si>
  <si>
    <t>35cad657-e42a-4767-91a8-37b2265ea9bb</t>
  </si>
  <si>
    <t>654ca40b-7754-4ac1-b240-d6b57507d06b</t>
  </si>
  <si>
    <t>999454bf-31e6-402b-a630-b21e48df97b8</t>
  </si>
  <si>
    <t>019c6d01-ca46-46d7-9b7b-3087b064b9c7</t>
  </si>
  <si>
    <t>0d1035ef-453e-4b3b-a2be-0fa5fda4a194</t>
  </si>
  <si>
    <t>bc477ad5-62ff-4d8a-879d-d5c4d272ed5c</t>
  </si>
  <si>
    <t>300126ec-fccd-4c11-8bdf-3981f002926f</t>
  </si>
  <si>
    <t>416c77d2-cd87-41f1-a89d-76c36238bddb</t>
  </si>
  <si>
    <t>7f50ee9d-8a2d-4f21-ada4-0ccbdfc1518b</t>
  </si>
  <si>
    <t>b00a55aa-80ae-41c9-8284-dc657967445e</t>
  </si>
  <si>
    <t>e9f47a2a-b43e-4e46-920e-924fac7f9396</t>
  </si>
  <si>
    <t>c21102d1-f98a-4430-8811-350e9bfcb95a</t>
  </si>
  <si>
    <t>fb5e9274-c689-4d2c-9ace-c3ebb0a65a57</t>
  </si>
  <si>
    <t>0987fb8b-cbff-43a5-93d8-617fe246525b</t>
  </si>
  <si>
    <t>9db413fa-4d7c-4367-bb77-6f915863d713</t>
  </si>
  <si>
    <t>36c5f6eb-eebf-4e65-a1e5-37953dc30dec</t>
  </si>
  <si>
    <t>6f4bbdf5-9a84-49dd-af6c-0f039aa6371c</t>
  </si>
  <si>
    <t>b5472c80-9e5b-45fb-8138-ba646aebf0ad</t>
  </si>
  <si>
    <t>c6507709-37c1-4ed9-8eae-49cc3d6e52a7</t>
  </si>
  <si>
    <t>f954edf7-279b-4198-b98e-2ef6652bd633</t>
  </si>
  <si>
    <t>8ea8b797-cf58-4996-ad36-ad3ca4ec5af6</t>
  </si>
  <si>
    <t>08261e51-8524-4dc3-bf4d-7b5cdad4c23f</t>
  </si>
  <si>
    <t>80c2125d-ae86-4ea0-97d1-44933810ad8d</t>
  </si>
  <si>
    <t>cd491ebc-7680-4862-be2a-2dc8be4071b5</t>
  </si>
  <si>
    <t>8d0ff4bd-78f3-4de3-bf9e-3b9fcd2730ec</t>
  </si>
  <si>
    <t>49e87cbb-e8c3-4b98-89e5-d2b7b3c39ab9</t>
  </si>
  <si>
    <t>d7be89b8-d030-43b6-871e-18bc150cf4f5</t>
  </si>
  <si>
    <t>550366c7-ab59-4aff-8fa0-6a0442ad52c1</t>
  </si>
  <si>
    <t>ac80efa4-fe81-45dd-a496-ad0bce7633a4</t>
  </si>
  <si>
    <t>c776167b-0993-444d-9c19-dd6ce9199602</t>
  </si>
  <si>
    <t>29c3f8b3-dba5-4786-9199-c5278c13906f</t>
  </si>
  <si>
    <t>205108d1-aed2-44c7-8b67-23d12cd0578d</t>
  </si>
  <si>
    <t>97ea7535-4877-4388-896a-41f475ad62cb</t>
  </si>
  <si>
    <t>35dee4dd-a6ed-4a2a-9f9c-abc383377d2a</t>
  </si>
  <si>
    <t>c4c8de12-a95d-4456-8c09-662af6bee4b3</t>
  </si>
  <si>
    <t>7c55d981-8ccc-4c2a-ad77-bc37680d6ee9</t>
  </si>
  <si>
    <t>d7d0a4dc-f70b-4c3a-902d-2cf0ad9bc8e8</t>
  </si>
  <si>
    <t>94bf363f-ebb2-44f6-bec8-74876d3c7eec</t>
  </si>
  <si>
    <t>c203ed4a-e880-4c44-91e9-3473b3ed3cce</t>
  </si>
  <si>
    <t>5a514778-3c3f-4ce7-9b5e-a1b8d472b156</t>
  </si>
  <si>
    <t>a35d64e6-cc05-4a1e-9ab9-ba91e2c75851</t>
  </si>
  <si>
    <t>45b1d2b3-af2c-410a-891b-919232b289b7</t>
  </si>
  <si>
    <t>93d2c63c-7b91-48a5-b969-a547df2b4d86</t>
  </si>
  <si>
    <t>fabcc731-deae-416f-b34d-334ea30e2044</t>
  </si>
  <si>
    <t>36cfd118-526c-4f17-b251-48142997deb6</t>
  </si>
  <si>
    <t>faebaad6-24b3-4857-8d49-fe3d43969597</t>
  </si>
  <si>
    <t>78a08e7c-0446-42a8-b619-1d08d91a2304</t>
  </si>
  <si>
    <t>cf5c4dce-7b8b-425d-bb3e-7e28ebc62253</t>
  </si>
  <si>
    <t>929e4107-99a8-480a-b927-0ad8599be2da</t>
  </si>
  <si>
    <t>c7b02efc-1265-4161-abfa-217aa7671fff</t>
  </si>
  <si>
    <t>823f0102-7315-43bb-be40-fba36f529aad</t>
  </si>
  <si>
    <t>3b6307b7-52e1-40d4-95c5-b1905e37b543</t>
  </si>
  <si>
    <t>2f11e39c-40d3-45b8-9efb-b3636d3f2b0b</t>
  </si>
  <si>
    <t>3b716582-3092-40e6-809b-a39b7cf56268</t>
  </si>
  <si>
    <t>f311a95c-187b-4e9a-8131-590f70b30afe</t>
  </si>
  <si>
    <t>75ae3850-693b-4570-b027-b5ed9ad16cab</t>
  </si>
  <si>
    <t>3b0fdcbc-4320-4431-957d-98ddc974eeaf</t>
  </si>
  <si>
    <t>f437968b-c944-48cf-8c15-68afbc3d5a89</t>
  </si>
  <si>
    <t>fa6a26c4-a9cd-4bd6-8713-eea3524cf070</t>
  </si>
  <si>
    <t>df96450a-0b7a-43cb-88d7-40c8e3a11a08</t>
  </si>
  <si>
    <t>d4273708-6894-4e13-8e0b-bbc11ad7537a</t>
  </si>
  <si>
    <t>676eb9f7-2ddd-47f5-a82e-1c0db09f3a73</t>
  </si>
  <si>
    <t>8a85588b-8c5d-4731-a47e-94e943ffb8d3</t>
  </si>
  <si>
    <t>c6c9633a-2ed1-48a8-a0ad-feb8bd647963</t>
  </si>
  <si>
    <t>9344854f-cb87-4a8f-9cd0-ab618d749192</t>
  </si>
  <si>
    <t>aa2b5670-96b4-4998-8d9d-c3ba8c9aea11</t>
  </si>
  <si>
    <t>5fb8a7b7-45a4-43e7-aa24-15005285951b</t>
  </si>
  <si>
    <t>24c96842-3aaf-4ed1-aa1b-a6281652d649</t>
  </si>
  <si>
    <t>d01571f1-9041-400f-8bba-947a1a7d189c</t>
  </si>
  <si>
    <t>b181457a-c72e-40fe-841e-6e890699da36</t>
  </si>
  <si>
    <t>147b63f4-41fa-4496-94d5-53592bb5f3e5</t>
  </si>
  <si>
    <t>b2611894-6496-4e88-ab8e-8613eecc9e44</t>
  </si>
  <si>
    <t>59782544-81db-4699-8cbf-18fe7a6a08d5</t>
  </si>
  <si>
    <t>ed85af42-1df3-4345-8426-efe6da230399</t>
  </si>
  <si>
    <t>e9113fdb-7508-478d-b978-e2d4bd8a1428</t>
  </si>
  <si>
    <t>25f0443f-c481-481c-8b5e-b492d5387253</t>
  </si>
  <si>
    <t>72171862-05c3-41a9-acb0-5fcaaac19947</t>
  </si>
  <si>
    <t>4bd36354-fb01-42a7-8ecd-067dba30ea77</t>
  </si>
  <si>
    <t>3f0c5616-f1f4-41e1-b6f7-f9784485c650</t>
  </si>
  <si>
    <t>23554cf5-e564-47c3-a241-85561c8ef35f</t>
  </si>
  <si>
    <t>0e3ac073-c83f-4b84-aa1c-cffa8dca4d75</t>
  </si>
  <si>
    <t>0ccdcd31-5759-4186-b8d0-f95473ac31af</t>
  </si>
  <si>
    <t>b8feb907-13d5-4fcf-b692-c66d8bf39e8c</t>
  </si>
  <si>
    <t>1d2e17d6-5886-4a52-9969-8800035dd8b0</t>
  </si>
  <si>
    <t>6ce61b3c-40fa-44b9-bcd3-f76fd814c1f9</t>
  </si>
  <si>
    <t>3102cdd9-4957-4b96-93f9-473fe6f51c31</t>
  </si>
  <si>
    <t>7c7b6306-f9a3-4f9c-89ea-2ea830b87788</t>
  </si>
  <si>
    <t>5e45227c-a596-463e-8a88-ea50aa01cf9f</t>
  </si>
  <si>
    <t>e0537ec5-da1f-45c7-8a27-43535343c200</t>
  </si>
  <si>
    <t>5553a4e9-4af8-4cbb-8c75-12d38abaea3f</t>
  </si>
  <si>
    <t>595474c3-7d6d-4b86-8469-9e88d87b5c26</t>
  </si>
  <si>
    <t>c2cb58e6-c094-4c62-a8c9-fb924467429a</t>
  </si>
  <si>
    <t>8b4b6bd5-24b2-4a37-a5ce-8d1d1533e5bd</t>
  </si>
  <si>
    <t>5f6e2993-99b0-483a-b19f-6d8aad0fcb70</t>
  </si>
  <si>
    <t>75d779fe-2979-4c2b-8cf0-386af13dd778</t>
  </si>
  <si>
    <t>ce86039b-c466-4fc7-8d2c-ba032493b220</t>
  </si>
  <si>
    <t>29577d04-195a-4b24-85a5-e18f2b82df10</t>
  </si>
  <si>
    <t>5ac1ba50-f746-444c-a556-e5f0e59d5f45</t>
  </si>
  <si>
    <t>e60b4247-4ad4-4f8f-aa87-230deb4ccddb</t>
  </si>
  <si>
    <t>fd0ec9de-f3b2-4a1e-b523-3684a37cebb3</t>
  </si>
  <si>
    <t>63d32097-9d67-40ca-9080-cc6d1b3c8747</t>
  </si>
  <si>
    <t>d354756f-f476-4b60-a72c-3e706f27acde</t>
  </si>
  <si>
    <t>c0ed7106-d3c3-49ec-850a-fcea6e8d85d9</t>
  </si>
  <si>
    <t>cedd7ee2-df35-4114-830d-ebd43246d9bd</t>
  </si>
  <si>
    <t>c8369b11-e111-4e77-928b-94ef65764ff9</t>
  </si>
  <si>
    <t>ec8a1645-e598-45d1-b3ba-5cdc88ea20ee</t>
  </si>
  <si>
    <t>daec6a62-05da-4ba6-bc69-16ec0110b63d</t>
  </si>
  <si>
    <t>7ff37aa0-85d5-4f93-a6ee-48065ebd691c</t>
  </si>
  <si>
    <t>320352ff-027d-4d5f-8519-af8afb583869</t>
  </si>
  <si>
    <t>436cf895-78c7-4857-9372-546e16e2d7bb</t>
  </si>
  <si>
    <t>435f6ee7-b48e-4bbc-8e00-b3788738be42</t>
  </si>
  <si>
    <t>8042bbb0-5ed4-4e7e-9a29-eef817ce52e8</t>
  </si>
  <si>
    <t>feec4e56-be5e-4085-a087-df16d52a65ae</t>
  </si>
  <si>
    <t>979869ae-61e1-4d93-8fb1-40c7cf7e6f11</t>
  </si>
  <si>
    <t>ad69f36f-e7d8-430a-8771-37c87e254ba6</t>
  </si>
  <si>
    <t>8aaac6c9-1982-4d51-889c-08b60830a232</t>
  </si>
  <si>
    <t>4e570b86-2a4f-4d66-bc09-d89d1ca08eba</t>
  </si>
  <si>
    <t>b139716a-d07f-442d-844c-d3edfe5f9837</t>
  </si>
  <si>
    <t>c5ff0c77-389a-44d7-95f0-da34c16b188b</t>
  </si>
  <si>
    <t>10fb9c4e-6014-42dd-856a-c67f425396c7</t>
  </si>
  <si>
    <t>6e8ba251-942d-4a78-a160-7b460dc95db2</t>
  </si>
  <si>
    <t>39b74efd-7ae8-4bdb-93c4-61487e20885c</t>
  </si>
  <si>
    <t>16704765-c402-4b88-b5ef-de2012ae9db3</t>
  </si>
  <si>
    <t>7e1b2e24-ac5e-4dd1-8ab0-de034cdd47e7</t>
  </si>
  <si>
    <t>45eaf50c-70cc-4c47-9ba7-86f98a0aadf1</t>
  </si>
  <si>
    <t>15cf4e1a-6c9c-4198-8217-00333d1f00fe</t>
  </si>
  <si>
    <t>eb6012a1-f747-4591-a3b1-a5ad85fc081d</t>
  </si>
  <si>
    <t>9cb2a5e2-acda-4891-823b-6d12cc9b4a52</t>
  </si>
  <si>
    <t>a2d24a31-8355-47bc-b4fc-249f48710c1b</t>
  </si>
  <si>
    <t>10ee8795-c638-481c-8d31-51870fd945bb</t>
  </si>
  <si>
    <t>04b48b60-1616-43c4-a67c-a369234e50d7</t>
  </si>
  <si>
    <t>8c08cf48-090a-4b5a-a322-93ed2c614eda</t>
  </si>
  <si>
    <t>0472152d-0c80-4ef4-ba9b-f697abf7da5e</t>
  </si>
  <si>
    <t>4a4b2a93-86a6-411b-9c04-7e3d08eb1777</t>
  </si>
  <si>
    <t>ecc678b2-300f-44a4-8a3a-ef4c1b98a00e</t>
  </si>
  <si>
    <t>59e974a2-5d9d-4bdb-82c2-3d9b94350c2d</t>
  </si>
  <si>
    <t>fe2e2c01-da4e-4dce-9185-a472f30bad9e</t>
  </si>
  <si>
    <t>06a2d0d9-3122-4403-bb2b-cdc4f9dcf0ef</t>
  </si>
  <si>
    <t>6c483418-827b-4dce-ae6b-dbe756f649bd</t>
  </si>
  <si>
    <t>d86aee87-7ac3-4c20-8ff9-12ed5f9f5e43</t>
  </si>
  <si>
    <t>41375f1b-b776-4405-9c42-c73c21ec27b7</t>
  </si>
  <si>
    <t>03f7cc0d-c2bf-4bcd-826c-2d62e84e11b3</t>
  </si>
  <si>
    <t>21061f3c-957d-48b9-9436-2cc703a22a64</t>
  </si>
  <si>
    <t>ff1cb1ae-746b-43bd-9f01-f924150db155</t>
  </si>
  <si>
    <t>6efd271b-9528-44b4-b3ed-153e7901cc82</t>
  </si>
  <si>
    <t>f011e5ed-fb62-412c-8e87-38eecad7ef14</t>
  </si>
  <si>
    <t>529598d2-63c7-4698-815c-54f87356fa65</t>
  </si>
  <si>
    <t>b8e0cc64-0cd1-4142-8fb5-9ebd1b2f715e</t>
  </si>
  <si>
    <t>32c1b8dc-e91c-48f5-8347-50897103c403</t>
  </si>
  <si>
    <t>c981bdc8-3d8a-48b6-ad96-99b067cb3eec</t>
  </si>
  <si>
    <t>5799a641-ce9a-4f2e-a67e-f755a1070cfc</t>
  </si>
  <si>
    <t>862dfc91-82fb-43e2-942a-6ece19bf8f88</t>
  </si>
  <si>
    <t>acec4b03-752d-4b21-bbf5-1d5a45f1140a</t>
  </si>
  <si>
    <t>5002db9a-98cd-4336-abdf-3fd972f79d05</t>
  </si>
  <si>
    <t>2b6a9c9e-c4c1-4479-a705-46933580bd21</t>
  </si>
  <si>
    <t>a9009f22-1dd1-48d9-a273-26066a15ba8e</t>
  </si>
  <si>
    <t>c616c314-bb90-448b-91af-e56a83cf93a1</t>
  </si>
  <si>
    <t>749dcbc6-a43f-4892-b583-a4b5e42015b4</t>
  </si>
  <si>
    <t>94846daa-000c-4a60-a251-40963e16d223</t>
  </si>
  <si>
    <t>69583f44-8b87-47c8-840f-a8d4a0eecc09</t>
  </si>
  <si>
    <t>ee522455-eed9-4ade-a5ed-2156d70a6f4f</t>
  </si>
  <si>
    <t>cdfebc92-58d7-4cbd-93a6-5f5cb3d4d4a2</t>
  </si>
  <si>
    <t>999c0010-2b73-47b8-823e-6df59c959146</t>
  </si>
  <si>
    <t>d912e3ea-49ab-4646-b6a4-be1da18dd21d</t>
  </si>
  <si>
    <t>98d1ef30-e0bd-45f7-840c-65544db9af48</t>
  </si>
  <si>
    <t>c553292a-4d98-4125-9935-d2e45b0c387d</t>
  </si>
  <si>
    <t>c1234110-7ec2-4777-ac53-ea94fd9bfc2e</t>
  </si>
  <si>
    <t>49387b9f-65f9-4fa6-bf46-aee515c33300</t>
  </si>
  <si>
    <t>5dca00da-8dd8-4c45-a618-4ede1210be58</t>
  </si>
  <si>
    <t>9cb65629-7ee0-4f7a-99e4-d722a4bcc0ce</t>
  </si>
  <si>
    <t>118a70a7-6ed2-4fd5-8e82-554affe422cf</t>
  </si>
  <si>
    <t>a04a5bf2-9a33-41f0-ab6b-195115de2b6b</t>
  </si>
  <si>
    <t>275f20b1-9117-4a9b-8379-2d2167715056</t>
  </si>
  <si>
    <t>68fb1e13-6df8-4f62-97f0-efdcedad6fdd</t>
  </si>
  <si>
    <t>68cbcc3d-ff13-4569-ab8b-35e47665ad8c</t>
  </si>
  <si>
    <t>47ab37cb-972e-4599-b69e-57fa8bf9f63a</t>
  </si>
  <si>
    <t>2a142511-9b59-478b-8457-688112036f31</t>
  </si>
  <si>
    <t>3049444b-672a-452a-b256-8bc1f47a5545</t>
  </si>
  <si>
    <t>0228f9be-f8b4-46be-bc5f-52253cdee072</t>
  </si>
  <si>
    <t>923414fa-505d-43c2-bb95-55d0b811e1f3</t>
  </si>
  <si>
    <t>1421a24b-7eaa-424d-84f4-37249352da99</t>
  </si>
  <si>
    <t>a166c273-d209-4448-92c5-16e2bb6e92d1</t>
  </si>
  <si>
    <t>e51ef9be-824f-4421-be26-7d3cc9a4dcff</t>
  </si>
  <si>
    <t>0ac62dc7-55e6-43de-a816-840d21011e56</t>
  </si>
  <si>
    <t>05cdeeac-e22a-4da2-877c-724035e46ce9</t>
  </si>
  <si>
    <t>6cedfecb-06f5-4ea2-b53e-4b1412712353</t>
  </si>
  <si>
    <t>783a5388-b053-4a8e-92cb-022dfeff0d29</t>
  </si>
  <si>
    <t>f1437394-b8e1-4472-91ef-6454621abc6b</t>
  </si>
  <si>
    <t>e888d6dc-7a1d-4cb7-87b9-3d63a7839a04</t>
  </si>
  <si>
    <t>73365399-4bf8-4bf3-b4f4-79806c258c03</t>
  </si>
  <si>
    <t>74f838d3-fc12-4e25-8415-46989111044a</t>
  </si>
  <si>
    <t>e5cddef8-ecac-43a4-9a92-b1252390741a</t>
  </si>
  <si>
    <t>66bb93f1-41c2-434b-af9e-c1a53e66f32a</t>
  </si>
  <si>
    <t>34c6032d-fdb6-482e-9638-9d63869e502e</t>
  </si>
  <si>
    <t>b80d7dad-567c-46c2-8b48-71c2729767ac</t>
  </si>
  <si>
    <t>608cba7c-cbb0-47bd-a7b1-28a8ef6690f2</t>
  </si>
  <si>
    <t>16aaf5aa-48f8-4f4b-b5fc-b379c2f40fda</t>
  </si>
  <si>
    <t>30584246-038e-4118-b88b-c23f592626d4</t>
  </si>
  <si>
    <t>2343570c-a775-4596-9c19-93722a0fb155</t>
  </si>
  <si>
    <t>f11905ed-1812-4fb1-909a-aaf6a05cdd4a</t>
  </si>
  <si>
    <t>e0707429-dbc3-4a20-a28b-f9e202f0897d</t>
  </si>
  <si>
    <t>8e23cb04-631f-4aa8-9fb9-76406c139a48</t>
  </si>
  <si>
    <t>884aaf7e-afc4-40e4-b313-8275550c1a12</t>
  </si>
  <si>
    <t>c0ec2802-0d8f-4772-b6b1-de8098357714</t>
  </si>
  <si>
    <t>01ac2283-cdb0-4fb6-899b-c732bbd8d1c0</t>
  </si>
  <si>
    <t>29584e27-f9f6-4ae1-9721-ec3873dbe915</t>
  </si>
  <si>
    <t>fe4d217d-a149-4d76-b695-5ced9009b35d</t>
  </si>
  <si>
    <t>60bfd312-6a68-4a5b-9dae-592efda42368</t>
  </si>
  <si>
    <t>f12e4a92-2434-4a6c-bc43-92393bcd6466</t>
  </si>
  <si>
    <t>aca466a8-8e96-496f-b4e0-ca20d37f1645</t>
  </si>
  <si>
    <t>f92282a8-a79e-44ee-9b49-16ec7c5d2cf0</t>
  </si>
  <si>
    <t>22a51e07-2370-47e9-84e3-62dbabc2ebb9</t>
  </si>
  <si>
    <t>c662aa1f-2ecb-425a-aa48-2a97b69f5799</t>
  </si>
  <si>
    <t>5c665332-107f-4fd5-9ab1-8c3ba31389be</t>
  </si>
  <si>
    <t>e3168b8c-6735-498a-9cc6-4117669c6ace</t>
  </si>
  <si>
    <t>13d2a640-0f60-4efb-9c40-4353191c0fd8</t>
  </si>
  <si>
    <t>ff3938c0-4f71-4fe3-ae3c-3391d5a204ae</t>
  </si>
  <si>
    <t>6647835a-4229-4e08-bf81-1bc8df42ad97</t>
  </si>
  <si>
    <t>0d60fcd5-59db-455f-880d-aaa1607a67ca</t>
  </si>
  <si>
    <t>19cd42f6-283f-46f0-9d61-718bc7e8a79c</t>
  </si>
  <si>
    <t>8e47d0ee-6c2b-47dd-8f63-ba894b35946d</t>
  </si>
  <si>
    <t>78346bc1-d79a-4ce6-993a-f7e305424fa8</t>
  </si>
  <si>
    <t>47c21240-8c28-40fb-9b06-f95c56fcd329</t>
  </si>
  <si>
    <t>1150f19a-684c-46f9-b3b2-bea29af31e77</t>
  </si>
  <si>
    <t>6a893051-dfaa-40ca-a479-5eeebc0d8e18</t>
  </si>
  <si>
    <t>8bec0981-25f8-4402-b41b-07639acdda27</t>
  </si>
  <si>
    <t>d9a7b25f-f298-4ab3-abfe-0c443a368724</t>
  </si>
  <si>
    <t>db9ab603-8287-4db0-9863-f75194bdc192</t>
  </si>
  <si>
    <t>6d408291-dae4-462e-ab4e-30da24e136e8</t>
  </si>
  <si>
    <t>82cadabd-f563-4170-af69-1718e20ba9bb</t>
  </si>
  <si>
    <t>7f2991b0-f14f-4f23-b3a9-6a09d258d9d0</t>
  </si>
  <si>
    <t>b1088e61-c08f-40ec-b2b7-4df05e6f23a2</t>
  </si>
  <si>
    <t>96687ccc-13fe-4de3-a22e-8e25e839046e</t>
  </si>
  <si>
    <t>010a4125-bf5d-4e13-bfc4-be48d9f5d761</t>
  </si>
  <si>
    <t>21dba871-d6b4-4f8f-8df3-989041e91b4d</t>
  </si>
  <si>
    <t>5242d16d-3d7c-4e50-b0ea-ecc107c96c34</t>
  </si>
  <si>
    <t>3c34678e-40b4-4f6b-95fc-c97f959c4cf8</t>
  </si>
  <si>
    <t>f85a4a51-87f9-4614-af75-257160e077c7</t>
  </si>
  <si>
    <t>971e0a2d-efd3-482b-a96e-1d8c94e6bc24</t>
  </si>
  <si>
    <t>23511725-77cc-42e3-9a3d-3074357d1667</t>
  </si>
  <si>
    <t>268294ce-7eec-43c9-b195-7fd327b5375f</t>
  </si>
  <si>
    <t>372c6f8c-99dd-483a-acd0-de72becc6e1b</t>
  </si>
  <si>
    <t>4885c91f-7476-43ab-bf42-e94678e040df</t>
  </si>
  <si>
    <t>d9af2242-57ea-46b5-a34e-64112041e80b</t>
  </si>
  <si>
    <t>5b96a0ca-6c0c-4d64-8602-a4997f5d2b64</t>
  </si>
  <si>
    <t>6f58fb53-280e-4947-9dc2-18e23f91f4a9</t>
  </si>
  <si>
    <t>a8438deb-c6bc-4435-b4d7-16e63cc01dc5</t>
  </si>
  <si>
    <t>45ef01d9-5cd5-45f5-9856-7afbdf67c38a</t>
  </si>
  <si>
    <t>0971c53e-02e1-488f-a1a2-46498b0a0f30</t>
  </si>
  <si>
    <t>f0bd9d99-7e5c-4c48-a268-1e8192aaa3cf</t>
  </si>
  <si>
    <t>e01cfb05-6ffb-4fc2-84ce-f09dd7daebef</t>
  </si>
  <si>
    <t>a7c85118-bd54-4132-863f-211541ca1045</t>
  </si>
  <si>
    <t>98305687-c639-4311-95a6-535992f285af</t>
  </si>
  <si>
    <t>293f9423-6c12-4db5-b122-6c9683eaf372</t>
  </si>
  <si>
    <t>c3778d6f-fd74-424d-b2f3-a0fe8694c6ab</t>
  </si>
  <si>
    <t>e7595bfd-e0bc-4bc4-9aba-41b27233d29b</t>
  </si>
  <si>
    <t>d2234e60-a089-4115-b7da-4924c37cf5ed</t>
  </si>
  <si>
    <t>85911033-2e3c-490e-8a6f-9f762289a57e</t>
  </si>
  <si>
    <t>d7eb7005-a12f-4d68-b9d6-c9a394e7edf5</t>
  </si>
  <si>
    <t>d69eb644-c647-43f4-94ae-c482c8ca514a</t>
  </si>
  <si>
    <t>3380bfa2-e160-483a-8929-3a2c267666df</t>
  </si>
  <si>
    <t>e71173e7-982b-4c04-af39-6734b3df8ed5</t>
  </si>
  <si>
    <t>16d0b77d-688d-4c3f-8ded-14a0341f32d1</t>
  </si>
  <si>
    <t>7496799c-ed16-4bb5-b1e0-4007b379ba34</t>
  </si>
  <si>
    <t>f0abb3b9-5527-4549-9bce-b518431428fa</t>
  </si>
  <si>
    <t>23a99269-34ac-41a9-a3d6-09f808325015</t>
  </si>
  <si>
    <t>87195a30-45ad-4a93-8de5-97a0ade8c46c</t>
  </si>
  <si>
    <t>79f038bb-b62c-4127-902e-59d422c7413a</t>
  </si>
  <si>
    <t>f9d96e38-ef0c-4b76-b440-035dcab7e4bd</t>
  </si>
  <si>
    <t>91a6bd52-7b4c-4e6d-871d-23f937810076</t>
  </si>
  <si>
    <t>21bc2a72-9a42-4054-b774-bcb236e45a44</t>
  </si>
  <si>
    <t>e5672985-9e18-436e-85b9-a09f52b2f43c</t>
  </si>
  <si>
    <t>e712fb7a-a1ec-4191-b68c-f118ae15f828</t>
  </si>
  <si>
    <t>223e5aa1-1324-4c1d-80ff-d12fec8e2927</t>
  </si>
  <si>
    <t>c3b1d4ae-5c38-49eb-99b4-bc69b04ddc34</t>
  </si>
  <si>
    <t>53796d9c-ec52-4527-b0e1-6de25dc17c2d</t>
  </si>
  <si>
    <t>4a781d49-6e69-4667-a341-2e99e62f019d</t>
  </si>
  <si>
    <t>05ae2b37-37da-4b4e-af6b-71f9cf5368a8</t>
  </si>
  <si>
    <t>73a6811f-44e1-4666-85e1-4cc6c5209740</t>
  </si>
  <si>
    <t>bdc5bc34-02f7-471f-a903-87d4c7706f3f</t>
  </si>
  <si>
    <t>8b56f01e-1aec-4055-a1fa-8e46d7af240c</t>
  </si>
  <si>
    <t>aded9a3d-3e7f-4236-b4e9-0288845ce173</t>
  </si>
  <si>
    <t>344551a4-ec16-43a0-99ca-a57a8a7c953d</t>
  </si>
  <si>
    <t>abd6615b-5a0d-4172-8617-6331d089f127</t>
  </si>
  <si>
    <t>268cdb5b-f6c4-4da5-9450-0efab00ed8c6</t>
  </si>
  <si>
    <t>cdd215d3-a1a8-428c-baad-dd5dbad8106f</t>
  </si>
  <si>
    <t>0604de70-a7da-4331-afaf-871822c69b98</t>
  </si>
  <si>
    <t>f36f973b-7195-41e8-822c-6cfda0978b9d</t>
  </si>
  <si>
    <t>f773bcd6-af14-4370-a936-9add5967f96f</t>
  </si>
  <si>
    <t>8cefa1c4-2e99-4312-b6b1-ab332d8c5d4f</t>
  </si>
  <si>
    <t>a1495d22-c26b-4b13-b36c-a00b4dfbc9a2</t>
  </si>
  <si>
    <t>9141b733-7275-41e0-84eb-945eccd73b46</t>
  </si>
  <si>
    <t>d0d41ebe-307f-4958-8f0a-b0c4273ab572</t>
  </si>
  <si>
    <t>8be21cf9-329f-452a-b622-b11c2ea948b0</t>
  </si>
  <si>
    <t>2b91b024-c329-42f5-912f-2d745aaa29bc</t>
  </si>
  <si>
    <t>5e73ef6b-a059-4886-802d-bafbefe550a9</t>
  </si>
  <si>
    <t>a914aa1b-7dc2-4c02-b43a-9c70956df9f7</t>
  </si>
  <si>
    <t>c46ab23a-1ca2-4cc6-ba59-e2320e3eebe3</t>
  </si>
  <si>
    <t>c58eee6f-a570-464a-b954-28c10fb356f5</t>
  </si>
  <si>
    <t>1d9c7162-7d46-4599-b3a7-8ef98e0a43a0</t>
  </si>
  <si>
    <t>01ff0fb3-ae05-4097-81dd-7b00c44e4129</t>
  </si>
  <si>
    <t>211f8774-6a8c-48a7-bc69-b547408364d6</t>
  </si>
  <si>
    <t>01493a76-678f-4c6c-adcd-23bd63c38507</t>
  </si>
  <si>
    <t>935fceae-7eb9-46ad-8ba9-55eeb5e3552c</t>
  </si>
  <si>
    <t>4e745246-5c60-4fff-8e30-5ae661cee561</t>
  </si>
  <si>
    <t>00933c94-ff20-4a8e-a036-c8192866ffa0</t>
  </si>
  <si>
    <t>2fc03537-2c83-4276-8d43-a9dfe8cb3c05</t>
  </si>
  <si>
    <t>9aed706c-45cf-4e18-9093-6776b0213d83</t>
  </si>
  <si>
    <t>630f28cf-3b39-4a49-ae80-d1d829960081</t>
  </si>
  <si>
    <t>ac806a8b-a55b-48fc-9797-e2f755a5305b</t>
  </si>
  <si>
    <t>1d556702-ea68-4c56-93b7-07cf08ca84b5</t>
  </si>
  <si>
    <t>99c96f8f-6ba5-4870-be1d-708bd7f3c24c</t>
  </si>
  <si>
    <t>266c92a2-a3f2-483a-91f4-b0ab722d7655</t>
  </si>
  <si>
    <t>39518f52-ca51-4085-aa4f-6b60cb2732c3</t>
  </si>
  <si>
    <t>8e311227-7062-4649-9b2e-82523f8b6ca7</t>
  </si>
  <si>
    <t>f434895e-d4a1-4313-8fb9-311987268b14</t>
  </si>
  <si>
    <t>21f94a81-7dca-4712-bf25-04dc1d7aead4</t>
  </si>
  <si>
    <t>970c2aa0-977f-4466-b4c1-2e8664acb48c</t>
  </si>
  <si>
    <t>5542b1c3-af9b-49b8-9071-02bcb21494ea</t>
  </si>
  <si>
    <t>ab5081f2-50b3-4949-a9c0-b962709c8ac4</t>
  </si>
  <si>
    <t>e1377b33-5bd7-4a6b-bc91-d64bd6a8e705</t>
  </si>
  <si>
    <t>65f2275b-6877-49c7-9025-f8d139615c23</t>
  </si>
  <si>
    <t>8f8c768d-6aee-4991-bcde-2cdbfdcb1c44</t>
  </si>
  <si>
    <t>0b185619-a990-43cd-9c95-a20f199b88a1</t>
  </si>
  <si>
    <t>1e209487-6847-4a98-b3d5-3ec2d7a40e32</t>
  </si>
  <si>
    <t>437325c8-7ec4-4f53-9e90-8809cd604a16</t>
  </si>
  <si>
    <t>55f9282f-ab0d-4c57-95ea-66801330e7c0</t>
  </si>
  <si>
    <t>9899a2af-556d-4e5d-b3a6-e0f46904d83c</t>
  </si>
  <si>
    <t>d026c635-0748-4dc7-9db3-1dbaf5b93eeb</t>
  </si>
  <si>
    <t>9b0ac72f-f7da-4df3-99ea-3b642cf31f4f</t>
  </si>
  <si>
    <t>baef6b7f-8dbd-4680-9a85-fe5ffff4b780</t>
  </si>
  <si>
    <t>76d372be-e588-4740-8ca9-89ad906ddf1d</t>
  </si>
  <si>
    <t>e7170e1e-31c0-40ed-b30b-8b9ec2043084</t>
  </si>
  <si>
    <t>05d15888-c7f3-4b71-b101-c4d1f8dadcf8</t>
  </si>
  <si>
    <t>14f86bfc-0750-4a9f-b136-02c80f83571b</t>
  </si>
  <si>
    <t>6e9008bd-df39-4d96-aba3-b0dca4070cfe</t>
  </si>
  <si>
    <t>41d2df63-2e24-4f03-8edf-b0c09a937006</t>
  </si>
  <si>
    <t>3f5c2734-3737-451e-9405-332b4cdc1de6</t>
  </si>
  <si>
    <t>a91b3177-ccf4-43c2-b8f1-b3125ebff860</t>
  </si>
  <si>
    <t>ee515c0a-d28a-4d15-8de5-494717d4333d</t>
  </si>
  <si>
    <t>63badeea-bf3a-49c1-971a-fcc0ac3ecd53</t>
  </si>
  <si>
    <t>c14ad94f-0da8-4f5a-92f1-9be9784c0bc1</t>
  </si>
  <si>
    <t>c870738e-dd13-4b2c-b4db-735c706f23de</t>
  </si>
  <si>
    <t>21d8af21-e8eb-4647-b06b-46544c63d65d</t>
  </si>
  <si>
    <t>6d78a216-3389-4697-bfd9-daf80a0484db</t>
  </si>
  <si>
    <t>49bcceea-48c4-4382-8bb3-44446b25d3dd</t>
  </si>
  <si>
    <t>74a589d4-6c78-4da6-8f8f-fa23ec00ba8d</t>
  </si>
  <si>
    <t>2efd48a2-3ea5-458b-9e18-dbe816ac7c44</t>
  </si>
  <si>
    <t>c29e0c00-1513-4699-8a01-3555bf39dd9d</t>
  </si>
  <si>
    <t>fa739486-ba21-4f04-99ef-48eec50c1fdb</t>
  </si>
  <si>
    <t>9af6cbeb-be4e-4e3c-987f-e8e3666a763f</t>
  </si>
  <si>
    <t>c3e94906-4954-49fc-b001-dc6095c270f8</t>
  </si>
  <si>
    <t>8cb15488-05aa-48a4-96c8-b9e979dadef6</t>
  </si>
  <si>
    <t>fe6afad8-a47f-4620-921c-d435750c0b00</t>
  </si>
  <si>
    <t>ae2d5713-35cd-40f3-96e8-3e2bb6c0d3ee</t>
  </si>
  <si>
    <t>2915f72f-2383-418d-8346-4700bfca856f</t>
  </si>
  <si>
    <t>32f2dab9-b2ed-4d9b-9606-2f2f55a79288</t>
  </si>
  <si>
    <t>d31f64c2-7174-4a16-9e26-89aa2796e78b</t>
  </si>
  <si>
    <t>3b011469-9fcf-4f45-85c1-d44babd98b38</t>
  </si>
  <si>
    <t>dcf545eb-1b0a-44b4-9f0b-25e473e1135b</t>
  </si>
  <si>
    <t>3a19b11e-6ab0-4219-af7d-760b1b10303d</t>
  </si>
  <si>
    <t>ca83c10e-3d24-4a89-b840-bce22af774a5</t>
  </si>
  <si>
    <t>b6593c01-44a1-44ff-b3fe-db84fbd99d32</t>
  </si>
  <si>
    <t>04844308-7805-4417-b81f-57cd677a3d72</t>
  </si>
  <si>
    <t>07d7ac50-f59e-488f-a0f5-6327c7155e2b</t>
  </si>
  <si>
    <t>c4c45e55-609f-4e43-8f11-86f6176e498d</t>
  </si>
  <si>
    <t>feb2e6d8-ce0d-4ecb-9f0c-783e67298ae3</t>
  </si>
  <si>
    <t>bf3c72d4-5583-4b39-9544-a0cbc3f65b27</t>
  </si>
  <si>
    <t>ef004990-a916-41f4-89ec-75660574c5aa</t>
  </si>
  <si>
    <t>05a99e44-d1da-4bdd-870f-f7c56e6e1760</t>
  </si>
  <si>
    <t>e32d6f97-d0d9-4838-b391-081865cc8036</t>
  </si>
  <si>
    <t>f2ec0d08-4a1c-4919-a40c-6231e5c5ec25</t>
  </si>
  <si>
    <t>c2f4aa8f-3082-46cb-9cb4-b513f8f447c8</t>
  </si>
  <si>
    <t>5529c3b9-4d82-4b70-b593-f91231c2725b</t>
  </si>
  <si>
    <t>1fed3c37-bade-4e56-8632-dce8d604ee54</t>
  </si>
  <si>
    <t>0844c47f-33df-47d0-a465-96bd69408868</t>
  </si>
  <si>
    <t>7807948f-de00-4941-bcca-22c38926c93d</t>
  </si>
  <si>
    <t>05f7c7e6-7f53-4abd-9047-2b6abc80ba82</t>
  </si>
  <si>
    <t>fb7756eb-a187-4a24-9975-5e237af76135</t>
  </si>
  <si>
    <t>992d7596-0f27-407c-a168-11e0a5949684</t>
  </si>
  <si>
    <t>d7dee2de-b8c9-4320-995c-458455634bd3</t>
  </si>
  <si>
    <t>542938a7-a1e5-48a2-b6df-6e29f0eafac3</t>
  </si>
  <si>
    <t>7f0468e6-1676-4d37-a5df-4dfee33da110</t>
  </si>
  <si>
    <t>1e48610c-f399-4570-96f2-41b9a9ca8b37</t>
  </si>
  <si>
    <t>9f8543d6-0664-47e5-94fc-f560106f9c1a</t>
  </si>
  <si>
    <t>de62421c-b899-4115-84ca-2ce046089e87</t>
  </si>
  <si>
    <t>56c19af8-232c-42f9-b626-fe9ebc4cd003</t>
  </si>
  <si>
    <t>6db24ab4-f473-497d-bb2f-aeb30d41ac1c</t>
  </si>
  <si>
    <t>37223ea1-2b9c-41d5-81e0-8cdf6e1268b9</t>
  </si>
  <si>
    <t>13c03eb8-e0f4-482c-8d2b-40caf8a65252</t>
  </si>
  <si>
    <t>c4cd428f-5b69-4142-9b04-336a8743b612</t>
  </si>
  <si>
    <t>3c76e0a6-4405-4673-a0c9-bb878e9b2270</t>
  </si>
  <si>
    <t>1c5b415f-2a1d-4955-b6ed-25516f085d54</t>
  </si>
  <si>
    <t>64864461-4d8d-4052-8cd4-cbc4759b65e1</t>
  </si>
  <si>
    <t>5229dac4-8a2b-4150-b5c7-c837e43e41d0</t>
  </si>
  <si>
    <t>0d682624-d9ab-465a-a9dd-1ffd4df2f7ac</t>
  </si>
  <si>
    <t>96b93721-46c7-4a13-a2c4-afe96c2c0e67</t>
  </si>
  <si>
    <t>3bdda54d-7c39-45cd-8364-b5c0a8c141f2</t>
  </si>
  <si>
    <t>3b431530-2877-4c32-86e3-b359589da75e</t>
  </si>
  <si>
    <t>05cef1e8-a609-43ef-8318-cdfbcd8572e3</t>
  </si>
  <si>
    <t>e9b638ee-47a6-4b7b-8dc9-17d4876725b5</t>
  </si>
  <si>
    <t>e77b3788-2bb4-4eb4-bde3-f78d85a78a94</t>
  </si>
  <si>
    <t>bc6cace9-9e6d-4bbc-bf9e-7ad98dc52db1</t>
  </si>
  <si>
    <t>2d861be2-9f27-4f75-902a-f63ea882a86e</t>
  </si>
  <si>
    <t>e461197c-329d-4191-86ad-eb37a604de66</t>
  </si>
  <si>
    <t>110ea39a-0de3-435a-9def-d3189d4cf409</t>
  </si>
  <si>
    <t>c5a0f3d8-bd70-4375-92cb-0d296f5bd51f</t>
  </si>
  <si>
    <t>cd88dc9c-27e3-481f-9b29-3fc6bd18b8fb</t>
  </si>
  <si>
    <t>fdefa958-20ff-4067-b502-d3ec05b048e6</t>
  </si>
  <si>
    <t>34c342ce-9512-46fa-9a98-75fe0e4aaa39</t>
  </si>
  <si>
    <t>925fb882-6bc4-432b-b1ce-28c85e79668c</t>
  </si>
  <si>
    <t>647970c4-218e-40ae-b60d-b2dbfc249590</t>
  </si>
  <si>
    <t>e807d2ad-9038-4039-9b56-6b982272bf25</t>
  </si>
  <si>
    <t>d6ff51ca-5662-4981-827d-91b228a3e340</t>
  </si>
  <si>
    <t>ae0ed691-7710-472e-ba96-fcf133bfb3ff</t>
  </si>
  <si>
    <t>3ff51485-3451-4689-bc61-420c04bc1aa8</t>
  </si>
  <si>
    <t>0bb9da3e-94b8-46b7-ad13-1e66d932fc3b</t>
  </si>
  <si>
    <t>99427ec8-aee3-45c1-a20f-3d644227fde6</t>
  </si>
  <si>
    <t>6ef3e0b7-78eb-47e4-bbe9-3da64bde0551</t>
  </si>
  <si>
    <t>c7f37784-516c-4c90-9b52-f040eacef150</t>
  </si>
  <si>
    <t>3a725fb9-efc6-4608-afd8-b990dfaa5139</t>
  </si>
  <si>
    <t>e786dfb5-913c-4049-8519-a67f10267ad0</t>
  </si>
  <si>
    <t>e3606ca3-b8a3-4f15-b882-60f310a83ebf</t>
  </si>
  <si>
    <t>2547afd6-5122-4322-8956-7c266ffbeb14</t>
  </si>
  <si>
    <t>27601376-3908-4489-92f7-5be3621116f0</t>
  </si>
  <si>
    <t>3bd12918-72dc-4c29-acfd-abab7e350526</t>
  </si>
  <si>
    <t>1443ac0a-365c-4684-b4c1-b6444d06d0c5</t>
  </si>
  <si>
    <t>8bccf33d-6706-4410-9766-d6a3b662ee96</t>
  </si>
  <si>
    <t>66755fcc-7e52-4253-9e3e-c62871b3055f</t>
  </si>
  <si>
    <t>9b97272a-7a22-4f02-80a6-6813d49fd2fe</t>
  </si>
  <si>
    <t>fbc84bfc-ea05-4979-a100-76967d887eff</t>
  </si>
  <si>
    <t>099ef60e-a75e-4024-aeff-29b52a1df49c</t>
  </si>
  <si>
    <t>be9e045b-8481-449d-b99e-3c315f5ff5a7</t>
  </si>
  <si>
    <t>67ff2ef4-9c97-426d-8275-7726a208dbe4</t>
  </si>
  <si>
    <t>08882854-b1b7-4f97-9345-4b3d7b25c702</t>
  </si>
  <si>
    <t>96b2cb65-0154-422d-aa6d-f709033cbb0c</t>
  </si>
  <si>
    <t>9599576f-d2ae-4db8-8fdf-022aa2ed3acc</t>
  </si>
  <si>
    <t>09ce7721-5499-419e-a9e2-2642dc6026ab</t>
  </si>
  <si>
    <t>4c0dcbda-ec2c-4f6a-9cc4-018f48bf4f2d</t>
  </si>
  <si>
    <t>9bd38343-f933-43d9-9c86-9f6a4080a32d</t>
  </si>
  <si>
    <t>4a0dcb03-17cf-4f0e-aae6-6e4e6d447ad6</t>
  </si>
  <si>
    <t>d22aa28d-ac89-4c96-a749-d54da5c10ab2</t>
  </si>
  <si>
    <t>1bea294b-1949-4381-b037-e26c26d04629</t>
  </si>
  <si>
    <t>5fc27025-ee82-43a4-8cf2-11e7a0fce01b</t>
  </si>
  <si>
    <t>84a64201-781b-4cd7-bb0d-80eceb686ddb</t>
  </si>
  <si>
    <t>bf990d2f-cd05-487c-88e9-ea8355e8d926</t>
  </si>
  <si>
    <t>e64dc752-adf5-4a94-92a0-3574d7c5b4da</t>
  </si>
  <si>
    <t>b8c3abd4-1ca3-4f09-b1e7-87f4972b65df</t>
  </si>
  <si>
    <t>befdbd65-9ec5-4403-bc31-9952c25bcdc4</t>
  </si>
  <si>
    <t>32c60603-ba9e-40db-9c54-de8a7b233345</t>
  </si>
  <si>
    <t>f27e2953-acfb-44b2-902e-83dac19ddcbe</t>
  </si>
  <si>
    <t>1c011968-db48-4011-bd2d-e3eeaa38dc50</t>
  </si>
  <si>
    <t>9c2f4ea9-fbd3-49b8-9fe5-97a9ba28597f</t>
  </si>
  <si>
    <t>c5629ba7-0004-4cb4-b30b-bd398a8c9578</t>
  </si>
  <si>
    <t>79f6c530-cf33-434e-9c3b-8e5572b137b6</t>
  </si>
  <si>
    <t>064953eb-3ffb-4050-9388-23c9352f7a97</t>
  </si>
  <si>
    <t>6cf18bd0-bd1d-4c64-b7b1-47c27bea590d</t>
  </si>
  <si>
    <t>23f65c97-ab7f-4688-8027-bf33c5531877</t>
  </si>
  <si>
    <t>b6995011-40ad-492a-922f-b80cfc18ae88</t>
  </si>
  <si>
    <t>cc5429bd-a48f-43dc-b8a7-a06cfac40d63</t>
  </si>
  <si>
    <t>a90921be-07a9-428a-aff1-5624e911664c</t>
  </si>
  <si>
    <t>e689e68d-f639-4297-95b3-a471f82e020f</t>
  </si>
  <si>
    <t>77da497b-a634-4145-aae0-0590cd40f91b</t>
  </si>
  <si>
    <t>55a7b699-70cc-4dcf-8331-6aac519051fc</t>
  </si>
  <si>
    <t>ba91dfe5-77bc-4d41-a4cc-81adc241747c</t>
  </si>
  <si>
    <t>05b6fdd9-956f-4607-9cf3-09b0abdd4f6f</t>
  </si>
  <si>
    <t>a38474b2-7de3-440d-aeeb-3610f2c4fff5</t>
  </si>
  <si>
    <t>a46cafd6-2e3d-4bb6-9469-3fa0ab498c3e</t>
  </si>
  <si>
    <t>a4e7e702-4c06-4bc7-87fc-d045e52e16a8</t>
  </si>
  <si>
    <t>a8cc2557-b4a4-47c3-b3b5-925619684100</t>
  </si>
  <si>
    <t>56b715e6-3ea0-43f0-bd37-928287da7364</t>
  </si>
  <si>
    <t>cf68a898-7e7d-420a-82ca-8163a24f7a97</t>
  </si>
  <si>
    <t>2aa23a0e-8991-4e1b-8d56-ecd9fa589966</t>
  </si>
  <si>
    <t>4a3fdb6e-d12c-4fdc-9ae9-2f40ab461ad9</t>
  </si>
  <si>
    <t>63677317-5edd-4633-846c-353f47c5e57c</t>
  </si>
  <si>
    <t>02050dcd-6f17-4c3d-943a-004ea00fcc8c</t>
  </si>
  <si>
    <t>efcd8b07-c52f-4b9a-9e05-eb4ec764ee5d</t>
  </si>
  <si>
    <t>dcd34fc9-cfbe-4e49-bd2e-2c32a589cba8</t>
  </si>
  <si>
    <t>403c51d8-7659-4149-b855-30b7f12529fd</t>
  </si>
  <si>
    <t>ebd8357f-9bda-441b-97fd-7ec2d11f2c11</t>
  </si>
  <si>
    <t>7ba48f3c-5958-4538-a335-7c507563f1ff</t>
  </si>
  <si>
    <t>20d2397e-3048-45a6-840d-d9243a43f61f</t>
  </si>
  <si>
    <t>a3b7264c-a888-4a7d-af30-ecdf0ebee1d3</t>
  </si>
  <si>
    <t>f0ba36ce-372a-47ec-936f-de79a8c594fc</t>
  </si>
  <si>
    <t>4c7e7796-0d5e-416c-a1ad-fe6d59d62eec</t>
  </si>
  <si>
    <t>9ef418e7-df30-4e6f-b29c-abe897462bf7</t>
  </si>
  <si>
    <t>bd2ac547-8592-4be7-8c46-4d92c215c454</t>
  </si>
  <si>
    <t>2413e7bb-3de9-4427-bcc3-ad09db798679</t>
  </si>
  <si>
    <t>c76f27a3-e00c-4062-b099-d0d48a35c261</t>
  </si>
  <si>
    <t>311dcfaf-2e00-430d-bbe5-34284d14dfde</t>
  </si>
  <si>
    <t>743ccb7e-aaa1-4c4e-af61-20044db7269e</t>
  </si>
  <si>
    <t>22ebfb3f-5a76-4729-a35b-c3235d670484</t>
  </si>
  <si>
    <t>2e85e022-d786-4e44-be42-88077f6624be</t>
  </si>
  <si>
    <t>9cfddee8-885e-435b-8322-310c88e1eb88</t>
  </si>
  <si>
    <t>b3c9ce15-0d1c-498a-9f23-244a1b5b03ba</t>
  </si>
  <si>
    <t>1e399e41-b49d-4ee9-81a7-7186b81ccbff</t>
  </si>
  <si>
    <t>97274fec-e20e-40ff-9dc9-5f6bd0d644e0</t>
  </si>
  <si>
    <t>c414d3ae-de3c-4fa1-9830-f9ab53fc40fd</t>
  </si>
  <si>
    <t>c90ba83c-18a4-407c-8980-a24ee4786ab8</t>
  </si>
  <si>
    <t>e2464ea9-9e5d-4e9c-8c69-0df1a14294e8</t>
  </si>
  <si>
    <t>6e0d4739-94e3-40f9-86ef-3d0013565bc6</t>
  </si>
  <si>
    <t>68dcf32a-04a8-4a9b-82d6-1646d299d35b</t>
  </si>
  <si>
    <t>79036f9f-1655-4c6e-ba40-aa7bb34ba0eb</t>
  </si>
  <si>
    <t>d74260b3-827d-4686-8cd5-07a1d0296179</t>
  </si>
  <si>
    <t>b04f8177-6f51-4cc4-a70c-5fa2928bfdba</t>
  </si>
  <si>
    <t>8a3f5c80-616c-4cda-aded-8f4af5d628cf</t>
  </si>
  <si>
    <t>d6937a8d-9dcd-4ce5-a338-0496b8d522c1</t>
  </si>
  <si>
    <t>03fd4391-d8f7-461e-b994-e248c972ad34</t>
  </si>
  <si>
    <t>e0771485-dc31-4fca-acf0-2bf8fcae2c88</t>
  </si>
  <si>
    <t>06295711-072a-4f33-b0eb-378e347b64b3</t>
  </si>
  <si>
    <t>235fc632-e02f-4b1c-b5d0-bc5a973a5f00</t>
  </si>
  <si>
    <t>a155e363-7a39-4700-80f4-f6452faf21a4</t>
  </si>
  <si>
    <t>da006a8f-24d7-4ee9-906a-7fbfb6b5a801</t>
  </si>
  <si>
    <t>4115bbfc-ba43-4869-87b2-552b48a2a72b</t>
  </si>
  <si>
    <t>41fbe4d4-6838-4b09-8728-a097c032c9ed</t>
  </si>
  <si>
    <t>36d757a2-bf02-4544-8835-bf1083a62b6a</t>
  </si>
  <si>
    <t>5c8a5be9-1702-4a68-875d-3c7ece9a8f1f</t>
  </si>
  <si>
    <t>b19b41ac-e6f9-4866-a8c1-cd9463e430c5</t>
  </si>
  <si>
    <t>c71524a2-1b8e-4c73-8417-54414364ab6e</t>
  </si>
  <si>
    <t>97c7b2fa-6a08-4fbf-935f-2a4b40845495</t>
  </si>
  <si>
    <t>6fd6732c-b8f3-434c-91bc-b38ed4be2021</t>
  </si>
  <si>
    <t>abd9511c-2b4e-478f-bd9b-539f52a47bc1</t>
  </si>
  <si>
    <t>24c2aab1-b055-4a86-8d44-609bd793906a</t>
  </si>
  <si>
    <t>d7eaf7d9-0dde-4950-a8c2-382e2277c08b</t>
  </si>
  <si>
    <t>e7164288-186a-4b65-9c93-8ba3dcded806</t>
  </si>
  <si>
    <t>50a1e1c4-5e9d-49c9-aa8e-7e571185eeb0</t>
  </si>
  <si>
    <t>3786abad-ad0e-4b25-922a-b9c51de87a0e</t>
  </si>
  <si>
    <t>493eebed-142d-423b-8dbb-23e50de6caf6</t>
  </si>
  <si>
    <t>2334e375-0031-4f66-bbb5-395e00f3c19b</t>
  </si>
  <si>
    <t>9b794009-6193-4cda-b082-f0a4493cb5a3</t>
  </si>
  <si>
    <t>cc271bac-2e2c-4f9b-86d6-4d9406866a46</t>
  </si>
  <si>
    <t>42663170-28ed-4c99-82bc-a2640bc7a372</t>
  </si>
  <si>
    <t>5c035117-e606-4db2-a89f-cb81e0e7c883</t>
  </si>
  <si>
    <t>335edace-cd4d-44ed-8a1f-b493ebb922fe</t>
  </si>
  <si>
    <t>cdd4b115-9e36-41d5-853c-13b5b1229f7d</t>
  </si>
  <si>
    <t>e7777d73-f51d-494a-b139-45100243a7f8</t>
  </si>
  <si>
    <t>8178f342-72ae-44ad-9c26-30859f91cea1</t>
  </si>
  <si>
    <t>bb8aed25-9055-4054-b35a-895e2da6b8e7</t>
  </si>
  <si>
    <t>382279ee-5381-479e-8f6d-eff212d06526</t>
  </si>
  <si>
    <t>d48b693a-3386-4bd7-9221-7cef3f0b1c25</t>
  </si>
  <si>
    <t>e3deabf5-dc40-498d-94f4-b46daf16d99d</t>
  </si>
  <si>
    <t>d602f231-8c0d-4127-9df4-79f6befb1da3</t>
  </si>
  <si>
    <t>a710b7e6-f4c0-483b-b935-87df469912aa</t>
  </si>
  <si>
    <t>1c3918a5-a06e-46f0-ab91-eb08cb385786</t>
  </si>
  <si>
    <t>3184c956-d3ac-4b15-b438-55f35aa6378a</t>
  </si>
  <si>
    <t>f871ae34-7e4f-4a81-bf70-7fe10235f38c</t>
  </si>
  <si>
    <t>c992b36e-65f2-472c-8756-3b529995a8e9</t>
  </si>
  <si>
    <t>6d7c6a0f-a7c0-46e4-b814-40f150ed6407</t>
  </si>
  <si>
    <t>ecd323c5-f2dc-43ad-bb72-656d1899450b</t>
  </si>
  <si>
    <t>fa5d2c66-6f49-4961-8452-acd2ff27045b</t>
  </si>
  <si>
    <t>5ea1eb0a-15ba-4893-835b-4664ad00c913</t>
  </si>
  <si>
    <t>8cd42f46-59c5-4c73-b4b5-634bc3e28036</t>
  </si>
  <si>
    <t>7bd12b89-97a2-45ff-bbd6-47242dad74d9</t>
  </si>
  <si>
    <t>cd764a80-facf-4e57-87e3-48f456d08647</t>
  </si>
  <si>
    <t>131f9b5d-aea5-4a32-a293-7021687e9001</t>
  </si>
  <si>
    <t>cfbe2a81-46a4-4248-89a7-857c359af3b6</t>
  </si>
  <si>
    <t>dcdeca8b-0386-4823-9022-baad275d00bd</t>
  </si>
  <si>
    <t>25dcb0c2-86f1-4d30-abe2-83b389815149</t>
  </si>
  <si>
    <t>c0597826-2f23-4fcd-a766-83ad8bcd4107</t>
  </si>
  <si>
    <t>497580e7-0e97-4687-bdce-a365171b1598</t>
  </si>
  <si>
    <t>15519d4b-4b7b-4992-8c30-010b6d332524</t>
  </si>
  <si>
    <t>4e10d087-16df-4115-af04-02fbe6718933</t>
  </si>
  <si>
    <t>be211c78-746f-4c06-af78-e225601469fc</t>
  </si>
  <si>
    <t>6898605c-6299-4cb6-ac03-6eed33cb32ac</t>
  </si>
  <si>
    <t>0cda71db-a9af-4ee9-9a04-01c15ec040ee</t>
  </si>
  <si>
    <t>3ce4348a-125c-4e17-98f9-083e1fdfeb03</t>
  </si>
  <si>
    <t>1142b631-9188-46e7-8eba-8301b2005ec8</t>
  </si>
  <si>
    <t>2983f045-bf99-4b5f-9d82-f46aaee87eb6</t>
  </si>
  <si>
    <t>ea89c29f-f06c-4669-bcba-674129905c8e</t>
  </si>
  <si>
    <t>c9da4b61-65fe-46b6-a1bb-bd9177d72b62</t>
  </si>
  <si>
    <t>5414190f-88f7-466a-b4a6-3b779dc2632f</t>
  </si>
  <si>
    <t>c020c4b2-9973-412b-a961-f886ea7edece</t>
  </si>
  <si>
    <t>670b99e9-23d8-433c-bcca-1a8b632207f2</t>
  </si>
  <si>
    <t>a1e43a29-b520-4047-90f4-0093282ff2e4</t>
  </si>
  <si>
    <t>15fe1763-4c7e-489e-b00e-274a7d0dd63e</t>
  </si>
  <si>
    <t>7d39263b-4a0d-4a58-961d-e5a1a1521391</t>
  </si>
  <si>
    <t>731bb228-42c6-4262-af13-9b5b62423815</t>
  </si>
  <si>
    <t>b15ec2c7-2ced-4499-8da4-52735af4e199</t>
  </si>
  <si>
    <t>aa9d127e-04d9-4b97-a3f9-9f28da69a8c8</t>
  </si>
  <si>
    <t>290750bc-992f-4249-99ac-327c97bb808d</t>
  </si>
  <si>
    <t>d7e4c081-bba3-42a5-9f8e-2ce255cb2625</t>
  </si>
  <si>
    <t>72b8c9a9-f99a-4bfa-81cc-f0f015b7930c</t>
  </si>
  <si>
    <t>ba6e9934-dbae-41fe-b1e3-95d715d57251</t>
  </si>
  <si>
    <t>92d468a9-cc47-4c74-9acf-6a005e57b803</t>
  </si>
  <si>
    <t>4d221d0a-c9c2-40ef-8fa1-eced8cc02522</t>
  </si>
  <si>
    <t>3665259f-9766-45a4-934e-acb6a28f1cf9</t>
  </si>
  <si>
    <t>b1eb8a9e-5ab1-48c7-8633-fef994716095</t>
  </si>
  <si>
    <t>4b7a50e6-a0d9-444e-b36a-d345eed63762</t>
  </si>
  <si>
    <t>b9bb8fcb-dd4b-4f37-90ce-c584b0e506fa</t>
  </si>
  <si>
    <t>16cbcf38-971c-4d9f-af51-bc6caf440f78</t>
  </si>
  <si>
    <t>45824f5b-21b0-4162-8964-43fd3c1f6559</t>
  </si>
  <si>
    <t>69db8275-2f78-44be-b197-d1283b325e5c</t>
  </si>
  <si>
    <t>c7840453-88fd-4b52-91b4-2da1f0100e07</t>
  </si>
  <si>
    <t>1505924c-7eee-4acf-862e-577c5158e711</t>
  </si>
  <si>
    <t>3d835d85-ada6-4f96-9793-6d763e8ded83</t>
  </si>
  <si>
    <t>c9403a96-3e9c-40b8-96f2-4e2eca62e57e</t>
  </si>
  <si>
    <t>bc892770-834c-4e4e-8e54-29337717bc9c</t>
  </si>
  <si>
    <t>2aab9c95-862f-4615-a322-cff0f47aaee8</t>
  </si>
  <si>
    <t>fd864427-d93a-44fe-b070-f8820089c36a</t>
  </si>
  <si>
    <t>3d3273d1-4ddb-498c-ae59-81fa1ff8c65f</t>
  </si>
  <si>
    <t>b5fa1232-d45f-4fe5-9e08-1e6728065f45</t>
  </si>
  <si>
    <t>a448461d-dc96-4689-ab3e-e40408464cae</t>
  </si>
  <si>
    <t>a446f16a-8485-45fe-b7ac-0d177ed89611</t>
  </si>
  <si>
    <t>e0cf7d27-7b72-4ba7-9a0e-5cb004cb0090</t>
  </si>
  <si>
    <t>b7ddb34e-0dd4-4833-af39-ee8bcbcf36be</t>
  </si>
  <si>
    <t>fc197dce-0203-4bc2-8e04-c819dab2b451</t>
  </si>
  <si>
    <t>9f4ccc2c-ebff-4fa2-a7eb-9beb40b48ac8</t>
  </si>
  <si>
    <t>7a5d921c-f631-4556-b12b-5470d426fe59</t>
  </si>
  <si>
    <t>5b842511-1eab-4bc5-b8df-23cd663f7134</t>
  </si>
  <si>
    <t>3c0e18b1-d707-4a19-a27a-49dd6503a1a5</t>
  </si>
  <si>
    <t>7ca34959-304e-4c60-bf43-7111624a723e</t>
  </si>
  <si>
    <t>f6d23dec-09f0-4721-9277-32f787ff5723</t>
  </si>
  <si>
    <t>646fbd77-34b4-4abe-8475-a38445dd3729</t>
  </si>
  <si>
    <t>f24717b0-c1b4-46a4-add2-ef8d9f482811</t>
  </si>
  <si>
    <t>2492c269-0586-48e8-abb6-c2fc75387bdd</t>
  </si>
  <si>
    <t>e89fa4ea-1e99-487d-9775-f6205928d392</t>
  </si>
  <si>
    <t>acb286d8-50f9-4139-97a6-223af3e36ab4</t>
  </si>
  <si>
    <t>7b04348e-3d48-4fb7-b3f4-52ab6cfb19c6</t>
  </si>
  <si>
    <t>f8cccc36-e4c0-4ca1-ba77-38c2826391b4</t>
  </si>
  <si>
    <t>10f1f295-b338-4804-83b7-4a5758862fdc</t>
  </si>
  <si>
    <t>ff14cc98-ca8b-4cb5-87ac-46b25d2a1ad0</t>
  </si>
  <si>
    <t>05129f65-d34f-4c5e-93ba-8b97b338f9e5</t>
  </si>
  <si>
    <t>c0f0b75d-b98e-461a-98b9-2af16c54a06e</t>
  </si>
  <si>
    <t>ccb373aa-f0dd-4c69-888e-478f1f74c4fc</t>
  </si>
  <si>
    <t>a048c15a-829d-46c6-9aec-135d85e73252</t>
  </si>
  <si>
    <t>8ffdd8cd-229b-4d6d-b036-617df4782e4e</t>
  </si>
  <si>
    <t>ba17d2ff-d3af-4a07-8427-c72932ea36be</t>
  </si>
  <si>
    <t>e84ab663-4ca7-433a-986c-08c22de2396c</t>
  </si>
  <si>
    <t>a905c548-3059-4d3f-a57e-35df607ecce9</t>
  </si>
  <si>
    <t>d112173e-8539-4483-bd60-6aed687616ff</t>
  </si>
  <si>
    <t>e4a720ad-d8a0-46fb-9a9d-c5400003a2a0</t>
  </si>
  <si>
    <t>08588b54-b0db-4bb4-b1bd-76815ff71596</t>
  </si>
  <si>
    <t>d2b74b64-0b3e-4757-a323-d78e6c46e431</t>
  </si>
  <si>
    <t>da68e546-2783-4661-98a8-56f14fd79f52</t>
  </si>
  <si>
    <t>cde2b6f5-c714-42e4-8333-ace6f9ab7082</t>
  </si>
  <si>
    <t>085212a5-5b44-43c6-878d-4acbad052037</t>
  </si>
  <si>
    <t>0ea04abe-b71e-482f-b016-af7e7ecda495</t>
  </si>
  <si>
    <t>08b21af4-e7fd-4e20-b738-88ec4bc4d5b5</t>
  </si>
  <si>
    <t>f8401599-7f26-461a-869c-d3d6bd85a350</t>
  </si>
  <si>
    <t>845a8eee-820b-4173-8d5b-bf1f91307424</t>
  </si>
  <si>
    <t>95aa03f7-9933-437f-b12c-4fcad7536bcc</t>
  </si>
  <si>
    <t>0c23386a-4623-44cd-a6b4-4d6c44734299</t>
  </si>
  <si>
    <t>7ff1003e-b880-4bdd-98be-af15c82fa119</t>
  </si>
  <si>
    <t>4980a35b-62ad-47b5-a331-d510d02ee850</t>
  </si>
  <si>
    <t>343d5526-d5a1-445e-869b-93d8fa0d4fb3</t>
  </si>
  <si>
    <t>c03a3b43-f8df-45c2-bed7-068d47868991</t>
  </si>
  <si>
    <t>3a586afd-a119-4102-a4a5-c6568f186080</t>
  </si>
  <si>
    <t>8fd33fa5-8eb4-4b39-99df-2da725e1b2e6</t>
  </si>
  <si>
    <t>e0a3f7ed-e8c2-4b12-b414-5738075a2245</t>
  </si>
  <si>
    <t>14657f3e-935e-4d3d-b540-08a2caff8f6e</t>
  </si>
  <si>
    <t>bcfbdd79-c6fe-4864-99da-9dd40de21b2e</t>
  </si>
  <si>
    <t>df881295-db6e-4e2a-b4ed-f3b6acd43e54</t>
  </si>
  <si>
    <t>6168f1da-5c55-4aaf-b60a-07adc1c63eef</t>
  </si>
  <si>
    <t>c65a24be-1df9-447a-8375-6c81748eca91</t>
  </si>
  <si>
    <t>4dc4af65-106c-4d0d-ba10-c4dd8867fb18</t>
  </si>
  <si>
    <t>f74a8d8a-e6cb-4b98-b283-bb5107c8f6c5</t>
  </si>
  <si>
    <t>b4ef0b57-e0b0-4de2-8215-49c69863874f</t>
  </si>
  <si>
    <t>5c02720b-5382-47f2-b396-e6ebe1314385</t>
  </si>
  <si>
    <t>ab84b4b0-ccad-4cb3-91e8-677175f53bce</t>
  </si>
  <si>
    <t>b065ca9f-1e27-467f-a0f7-7d1f7ad30209</t>
  </si>
  <si>
    <t>ecc2bd79-04d2-4e1c-a8fc-f4ff7cbe6d4a</t>
  </si>
  <si>
    <t>50f994a0-fd4c-4890-9b1b-ed3131c307bb</t>
  </si>
  <si>
    <t>eb7c9ec6-c85e-4459-a864-8cd084640d3c</t>
  </si>
  <si>
    <t>7def0e58-c91e-4bf6-9a9d-cf1952b0a80f</t>
  </si>
  <si>
    <t>b190f8fb-11fd-4fb3-8216-6e007151159c</t>
  </si>
  <si>
    <t>182a9329-b490-4f0d-a304-b1c989f117b2</t>
  </si>
  <si>
    <t>edea915b-f7f5-429b-b1de-6607e87bee57</t>
  </si>
  <si>
    <t>946819a7-1651-4dd3-8141-7d7c3ee30697</t>
  </si>
  <si>
    <t>e3249732-b8dc-4b8e-92f1-7194f9152335</t>
  </si>
  <si>
    <t>732ba36f-5315-4791-b297-d601964d02a6</t>
  </si>
  <si>
    <t>2891727d-825d-43a2-b6fe-10938d4de119</t>
  </si>
  <si>
    <t>625cc45f-e215-48e6-8f72-3d6ab8b3c9ff</t>
  </si>
  <si>
    <t>cbfe6344-09a0-4446-9ca7-b9c3dcf9d247</t>
  </si>
  <si>
    <t>1bb86aa8-20c8-4cf7-be49-45600dea5dd6</t>
  </si>
  <si>
    <t>4f4f7a0c-4dff-49fe-9c8f-94289da8d27d</t>
  </si>
  <si>
    <t>7c6d8876-0248-4068-88ff-f14e8ec29f84</t>
  </si>
  <si>
    <t>4f6ebcdf-2914-44d3-bc6e-a32144cef910</t>
  </si>
  <si>
    <t>68465e2b-bd69-4612-b91a-c8bb598fcb49</t>
  </si>
  <si>
    <t>62ecbd35-9ebf-4c97-a88f-4076a6fa50d2</t>
  </si>
  <si>
    <t>d9ca531b-fc2d-4b59-bad6-ec870b306840</t>
  </si>
  <si>
    <t>4949c8d1-6a67-4dd9-975b-12873b49a459</t>
  </si>
  <si>
    <t>39591f44-70ef-4682-949d-aa4a964767b5</t>
  </si>
  <si>
    <t>666c29ef-df66-4d53-917c-9cb0df33e299</t>
  </si>
  <si>
    <t>01c316ee-a8d6-49ff-a49b-fa0b371bf5af</t>
  </si>
  <si>
    <t>4e15ac6c-bc6d-4dd0-b73b-fd3a7b440fde</t>
  </si>
  <si>
    <t>9c257ed1-d133-4b17-9bb0-2b61e6e8d60e</t>
  </si>
  <si>
    <t>90a83ff1-cc1b-44b8-a32c-94bc789c3f29</t>
  </si>
  <si>
    <t>2bddb13c-b2dd-490e-bd18-43fc0bd1e5b0</t>
  </si>
  <si>
    <t>4f036347-3176-4068-b429-9987857b9c88</t>
  </si>
  <si>
    <t>6b8275b0-59e2-4336-9c74-2886a0fe2cc9</t>
  </si>
  <si>
    <t>9ee48ec7-2230-4f1e-b28d-2ba5c56e155b</t>
  </si>
  <si>
    <t>002be7cf-0002-4b20-a0cc-d1a196fedf70</t>
  </si>
  <si>
    <t>6fbe7fb4-b2ee-49c7-9a72-9cbe8441f9bc</t>
  </si>
  <si>
    <t>fe0f9ec6-072a-44b0-ab16-36bb95ad4f96</t>
  </si>
  <si>
    <t>d2c6c4ad-8007-40b0-80fc-e123c2b4f479</t>
  </si>
  <si>
    <t>2046603a-72d6-4303-8d42-a4796ba412c5</t>
  </si>
  <si>
    <t>ddaa68f9-ae53-4ce6-9f76-441698277402</t>
  </si>
  <si>
    <t>6d0abaa6-4917-4b43-b623-fb6d642fb59b</t>
  </si>
  <si>
    <t>8c0d3e81-4351-4259-b245-cd214f103694</t>
  </si>
  <si>
    <t>0361307a-1df2-497b-853c-2b39b76dc25b</t>
  </si>
  <si>
    <t>3197b5ce-a757-48bc-bc85-8c85f85b44db</t>
  </si>
  <si>
    <t>51b35bce-2819-4049-95b0-faa78dc96ddd</t>
  </si>
  <si>
    <t>51bc2f9f-4aae-4787-bd9e-523ffd360332</t>
  </si>
  <si>
    <t>40d06014-7a13-4c33-a33c-baf042499836</t>
  </si>
  <si>
    <t>97daff00-7aa8-4ff5-8ef7-a25422cc5e3e</t>
  </si>
  <si>
    <t>69bfc502-ef13-4102-b41b-0eecab6a346d</t>
  </si>
  <si>
    <t>85d0c3f2-ab1e-49d9-b394-6b5c5c9f1495</t>
  </si>
  <si>
    <t>43622bb6-87b8-4fa1-9ba9-75082eee0bd2</t>
  </si>
  <si>
    <t>03c143b1-da39-41c1-a3ae-bbb85748dc3b</t>
  </si>
  <si>
    <t>ce89a385-1576-4b50-8fee-068e80406239</t>
  </si>
  <si>
    <t>5bf4b0da-83d9-4232-856d-e0f368d3990a</t>
  </si>
  <si>
    <t>fc3bc962-f980-4905-944b-8dcf2f16d05f</t>
  </si>
  <si>
    <t>7bfe5b99-18d6-4235-9f68-25d4e4d5ef71</t>
  </si>
  <si>
    <t>a818d4fd-5df8-4007-b466-1481c5c00cc0</t>
  </si>
  <si>
    <t>6e928082-f4ae-4ac4-9d07-ecacc81d1ce8</t>
  </si>
  <si>
    <t>5db493e7-20ea-4d34-8b23-4a3af78bedee</t>
  </si>
  <si>
    <t>ae31f30d-f744-465c-a015-b1006b025daa</t>
  </si>
  <si>
    <t>1b86ab18-47d4-4fc0-8715-a0376c33ecc0</t>
  </si>
  <si>
    <t>f6332888-6c28-4a82-ba5a-a0fdbe895c8f</t>
  </si>
  <si>
    <t>f6591b73-de51-422f-a579-cf67fe1691e1</t>
  </si>
  <si>
    <t>20bdea26-6b75-4616-95c7-8d0f9c23b778</t>
  </si>
  <si>
    <t>eed94153-1d88-4b8a-8f35-8d99d96817e3</t>
  </si>
  <si>
    <t>7cb16454-10bc-4163-b287-e3cc1cba8df7</t>
  </si>
  <si>
    <t>c241ec2e-e606-40e2-aef4-24a462f8ef8f</t>
  </si>
  <si>
    <t>46f7188c-eb05-4d6b-bdcc-cf175a2a5660</t>
  </si>
  <si>
    <t>51299e40-41ee-40e6-822f-8faaac625139</t>
  </si>
  <si>
    <t>451dd6b5-7a16-4e68-808e-a31edf942d24</t>
  </si>
  <si>
    <t>e48cebed-583d-4921-a0d6-3c4bc9d9084f</t>
  </si>
  <si>
    <t>93ffae9b-00fd-4c13-9e41-0413e73c2a7b</t>
  </si>
  <si>
    <t>08178cca-ad6e-4e44-b9c3-f6574f32318c</t>
  </si>
  <si>
    <t>f36a6660-e49a-4cf8-ba61-a5a339c818d0</t>
  </si>
  <si>
    <t>3f69fc7e-6734-4c67-883f-96ec601ae108</t>
  </si>
  <si>
    <t>e2b05900-60a3-401b-b333-d0d67a728848</t>
  </si>
  <si>
    <t>c2016979-c16c-4fec-9baf-feb257b6cc07</t>
  </si>
  <si>
    <t>c88074c8-29c1-4103-8ed9-37dd314a8d3e</t>
  </si>
  <si>
    <t>fd8ad2c3-6185-4312-b7f0-575aa858e982</t>
  </si>
  <si>
    <t>bb15483b-178e-440c-bfc3-0608839396e9</t>
  </si>
  <si>
    <t>c184a12b-5284-4272-a079-63f98f60b666</t>
  </si>
  <si>
    <t>ae8a6b93-87cc-454d-9a77-d1c3f90d863c</t>
  </si>
  <si>
    <t>80e8b398-7b15-4a9e-94fd-ec913eaede1a</t>
  </si>
  <si>
    <t>fecd90c6-f799-4ab7-a1fa-5e76db5fa773</t>
  </si>
  <si>
    <t>2fa9bad5-06af-4aad-b232-114171bab199</t>
  </si>
  <si>
    <t>d882ddd8-041f-4714-a795-4c1c8f4a34f6</t>
  </si>
  <si>
    <t>8c16f4aa-c5fe-4c10-af9b-d921cb984d74</t>
  </si>
  <si>
    <t>1c339062-0c63-4515-aadb-d65e83b61922</t>
  </si>
  <si>
    <t>a6185b0b-ccd9-44d3-816f-12f817e93a5d</t>
  </si>
  <si>
    <t>bf8b9ef8-5aed-4391-ad12-231ea04a67e0</t>
  </si>
  <si>
    <t>a71f320c-99bc-4515-bcb2-d826d7d04a5a</t>
  </si>
  <si>
    <t>9d0b9f3a-86b0-4757-a400-af380da4489d</t>
  </si>
  <si>
    <t>01490bc4-4d42-4676-ac18-7b5a66dd95f4</t>
  </si>
  <si>
    <t>5bc708cc-cefd-44dc-b97c-d34d744b5d67</t>
  </si>
  <si>
    <t>6afcda6d-ec72-4b0a-a499-e79eae452c74</t>
  </si>
  <si>
    <t>89d3961b-f13d-49a6-90bf-a8d79329248a</t>
  </si>
  <si>
    <t>f48f5fed-55ed-4ca0-856a-c7a6edc63331</t>
  </si>
  <si>
    <t>042e52c2-6e43-4e89-b849-55995e652d20</t>
  </si>
  <si>
    <t>440e16b6-59c6-4eb0-a02e-ce6144f4506d</t>
  </si>
  <si>
    <t>569c4e28-fda3-4c9a-bd59-13e0e2b3913d</t>
  </si>
  <si>
    <t>1b788091-6870-47b9-a737-cae7e04ec02a</t>
  </si>
  <si>
    <t>fda0b938-0438-46d7-81da-4fe6fc38cc3f</t>
  </si>
  <si>
    <t>e226e1bb-1a0d-4409-881f-7cfc9f77bbb9</t>
  </si>
  <si>
    <t>6ac9be05-3d75-4e55-aea9-aa4f867fe426</t>
  </si>
  <si>
    <t>49a8ff26-0ae8-4b12-8f54-24ed91b708a9</t>
  </si>
  <si>
    <t>8e9881e0-42be-44ab-91d1-4cd0ab583ad8</t>
  </si>
  <si>
    <t>80b92c39-ff24-424b-a7bb-b6f56c1bc726</t>
  </si>
  <si>
    <t>8dd77ef0-77cb-4968-9b6d-431a616a4fe9</t>
  </si>
  <si>
    <t>696acdbf-636f-40c3-93d5-8772d6925ea6</t>
  </si>
  <si>
    <t>ac57c289-5a48-4cd2-969d-53f760870acc</t>
  </si>
  <si>
    <t>5e58baa4-804d-42d2-a083-4d856024e74a</t>
  </si>
  <si>
    <t>a0e08c3c-23f8-49d3-882c-27ea5b792a90</t>
  </si>
  <si>
    <t>6f804ef7-0957-45dc-93af-5af06c00a89b</t>
  </si>
  <si>
    <t>30063d7b-9d52-45b1-b2c1-1fdbe17ac44a</t>
  </si>
  <si>
    <t>9f83b0c7-1d94-42b4-a0fd-78507e0baeae</t>
  </si>
  <si>
    <t>e24d9b6c-6755-4c3d-b8e4-b8ab85cee77c</t>
  </si>
  <si>
    <t>ef348d97-83f9-48f6-ad04-b0399a98eb3a</t>
  </si>
  <si>
    <t>92f5e346-be71-42a7-86b8-c0cdee33e0fc</t>
  </si>
  <si>
    <t>1c8534a5-8b8a-4f89-9f29-07f5bee66ae1</t>
  </si>
  <si>
    <t>25db550e-54f3-449a-9cac-57fa0bae2e1f</t>
  </si>
  <si>
    <t>3566f4d7-2e10-4ef6-a8d6-f7f511ebfdd7</t>
  </si>
  <si>
    <t>0d497b40-4f70-43c9-909b-58b4c7b38838</t>
  </si>
  <si>
    <t>93502112-1566-47df-82d6-b4dba38b39e2</t>
  </si>
  <si>
    <t>4e91c53c-367d-42f6-a197-c9dbb2afd60c</t>
  </si>
  <si>
    <t>35efdf45-ee3e-41ab-9410-af7271498721</t>
  </si>
  <si>
    <t>6ec021b5-957e-4281-a3ad-4837de84d002</t>
  </si>
  <si>
    <t>29e71be1-998f-40c6-aa47-7cda781bbbab</t>
  </si>
  <si>
    <t>41cd3134-dabf-4e69-bfbf-674d81d16e80</t>
  </si>
  <si>
    <t>378e430e-6a1e-4b26-b193-61ea6c16bd3e</t>
  </si>
  <si>
    <t>821170e5-4aee-4640-9c69-408436b59753</t>
  </si>
  <si>
    <t>0cac9b1a-8dd0-4d26-bdad-590ece51be6f</t>
  </si>
  <si>
    <t>14b4a108-d612-4566-9219-3ba37983a3f6</t>
  </si>
  <si>
    <t>bebe2995-b5a7-42ef-bc4a-dcf1ad8b650d</t>
  </si>
  <si>
    <t>2b0e0838-4248-48be-820d-3df5daa6c420</t>
  </si>
  <si>
    <t>9aa3f659-c8db-486d-92b7-be58477a2738</t>
  </si>
  <si>
    <t>d246e7ea-c5c1-4d5d-a256-3a8e2612f3ab</t>
  </si>
  <si>
    <t>4645f5bd-3eb0-480e-8a1e-82812729a636</t>
  </si>
  <si>
    <t>b54e67c5-37bd-45fc-a40d-f7575b958d95</t>
  </si>
  <si>
    <t>7f83cfbe-8acb-4ec0-941b-956c2ee08779</t>
  </si>
  <si>
    <t>0c4daca1-8ee9-4a36-8c66-f1f9527dcb63</t>
  </si>
  <si>
    <t>501a116f-6b7f-43f8-84cd-1bf997fd7be9</t>
  </si>
  <si>
    <t>05ad4289-6d0d-414d-a8f0-2b030c177b04</t>
  </si>
  <si>
    <t>05c884d4-3ad4-4483-b944-05ab3c3af1b8</t>
  </si>
  <si>
    <t>04e2cc59-7053-49e5-b854-f9579a8395d5</t>
  </si>
  <si>
    <t>bc78282b-b685-4451-a4c3-e78429174fe9</t>
  </si>
  <si>
    <t>8d1d64c5-f46f-4885-923b-261026ab22ed</t>
  </si>
  <si>
    <t>023e5690-dee5-4c1f-afdf-fca543086bb8</t>
  </si>
  <si>
    <t>2209bfbb-e666-408c-a536-bc32017bfa8a</t>
  </si>
  <si>
    <t>011b046a-8fd6-42f5-913a-d412951b27df</t>
  </si>
  <si>
    <t>292be2fe-a5c3-45a4-859c-554d74f0ef6d</t>
  </si>
  <si>
    <t>e3efa0b4-371a-4faf-bd8c-98a11bbcb498</t>
  </si>
  <si>
    <t>0e5f757b-2b2c-41be-b568-2da31c5deb74</t>
  </si>
  <si>
    <t>3b74e3d8-50d5-4cc5-b114-34361afb7309</t>
  </si>
  <si>
    <t>baf6027e-1187-4821-89ee-270be801ebd7</t>
  </si>
  <si>
    <t>34fc2d0c-ff99-4732-8488-ab13baa5ac19</t>
  </si>
  <si>
    <t>67779aa7-8c5b-425a-bdb6-7eff37c09df6</t>
  </si>
  <si>
    <t>d7307f50-fccc-44d8-8ad8-50b799096b07</t>
  </si>
  <si>
    <t>725c1936-85c7-4b6f-b15f-6183ae39ab9e</t>
  </si>
  <si>
    <t>d8b39b72-b095-429c-b519-2835718f49a8</t>
  </si>
  <si>
    <t>8a11d2f0-298f-4b2e-af7c-c70cab8d3680</t>
  </si>
  <si>
    <t>61afab22-19a5-41a3-aafd-1c26a7573a5a</t>
  </si>
  <si>
    <t>1a384929-9506-42a2-884a-5b02b6e53c43</t>
  </si>
  <si>
    <t>e8008ec4-6786-4d80-8df6-4c06374c4fd5</t>
  </si>
  <si>
    <t>12e094b4-c373-493c-a56f-b582f89a1dd9</t>
  </si>
  <si>
    <t>b5c886d4-4474-4f10-b219-e2df734359d0</t>
  </si>
  <si>
    <t>8b4190d1-d155-4ed2-a9f1-b45dfb3df2cb</t>
  </si>
  <si>
    <t>d05e0e09-199d-44b9-82ff-674b8f554fec</t>
  </si>
  <si>
    <t>2a98e500-55b4-4d6d-a201-53c9585f6dff</t>
  </si>
  <si>
    <t>f113a12f-338e-4754-926a-f111721befb0</t>
  </si>
  <si>
    <t>a5c9f367-ba15-4b0c-98a0-ffbd30286987</t>
  </si>
  <si>
    <t>06f9576e-cd2b-4384-8eba-b991347c1f12</t>
  </si>
  <si>
    <t>4bed9e54-6d92-470f-b603-65fe37173a04</t>
  </si>
  <si>
    <t>14311692-ffbc-4dfd-bb52-7b7f12ab8fb7</t>
  </si>
  <si>
    <t>73455224-4649-4ba8-be0c-fea014739ebf</t>
  </si>
  <si>
    <t>f8bf9fab-e6fe-4941-a660-4f58dc072334</t>
  </si>
  <si>
    <t>f051eebd-30c8-40cd-87ee-06261fdffcb5</t>
  </si>
  <si>
    <t>6c49fd0b-6268-4c08-9ce7-4a75373b4eaf</t>
  </si>
  <si>
    <t>e2ae0590-8d5e-43dc-9531-af543c19694f</t>
  </si>
  <si>
    <t>b1b4f40a-6e82-431d-93aa-7be7eb32b4c1</t>
  </si>
  <si>
    <t>8ea3b59f-1a37-4b24-9a1a-3eeb8cac7ce9</t>
  </si>
  <si>
    <t>ee9e3825-3b41-4a98-b0eb-ff2e648fe97d</t>
  </si>
  <si>
    <t>fc3ef85f-ac7c-4e51-abd3-cd8cfeb29263</t>
  </si>
  <si>
    <t>8f632e7c-bfb4-437f-b809-0d6807487921</t>
  </si>
  <si>
    <t>0f62dfed-5d58-47bd-a1e7-86894d0d717a</t>
  </si>
  <si>
    <t>e5ccbd51-0f5e-4b92-99b0-741d3a850b1a</t>
  </si>
  <si>
    <t>124b9f9c-019f-40c4-8199-8baf50fec149</t>
  </si>
  <si>
    <t>14cc8302-6eba-4726-bbfd-20a92e5a55c1</t>
  </si>
  <si>
    <t>c293fd9f-67b9-4082-843a-39fd5629ab27</t>
  </si>
  <si>
    <t>eba3d01a-0733-49db-bb68-bdd9e66ddadf</t>
  </si>
  <si>
    <t>1403f3bf-c77b-4999-b7eb-942c7d36b31c</t>
  </si>
  <si>
    <t>eb769e65-797a-4991-a07f-2a8e4e50a26e</t>
  </si>
  <si>
    <t>6ba46d74-2714-4fe1-877b-23fe3dbc7211</t>
  </si>
  <si>
    <t>4b582b2c-1955-4489-b43f-9402e2ab61ee</t>
  </si>
  <si>
    <t>85476cdb-6292-4247-a92a-1c221cfb3b49</t>
  </si>
  <si>
    <t>ab7e7162-08c6-49b1-b568-f769853ea367</t>
  </si>
  <si>
    <t>f0f333af-952f-45b5-8bf6-f6b8082a4de0</t>
  </si>
  <si>
    <t>86ec9404-7959-4247-8582-041a9b6d2aac</t>
  </si>
  <si>
    <t>fec2ed8dd1b048fbb07380d5982081c9</t>
  </si>
  <si>
    <t>933b8f05-a529-4d14-a035-6b86c7c62558</t>
  </si>
  <si>
    <t>cf0e88e8-7513-4ca1-bcfd-d1891591902d</t>
  </si>
  <si>
    <t>d48405ff-b98b-42d0-993b-d85d34f817ff</t>
  </si>
  <si>
    <t>d34dc065-e50b-41ce-8499-c7cda6ab3472</t>
  </si>
  <si>
    <t>64b99b4b-35e9-4c82-8015-e953549f22f7</t>
  </si>
  <si>
    <t>13e58765-2880-4877-8c54-c7bff49e6117</t>
  </si>
  <si>
    <t>f577df4c-8c86-4b58-b04c-8361f9f968fc</t>
  </si>
  <si>
    <t>7e0ff649-26c4-4e15-9f66-f74b236f72a9</t>
  </si>
  <si>
    <t>14478bfd-2154-428f-b58b-89f05f77fea3</t>
  </si>
  <si>
    <t>a36ac981-a8b0-428e-81a6-1e9e199fc422</t>
  </si>
  <si>
    <t>25d0cd62-f35b-45b6-ac21-8d999ace3b4a</t>
  </si>
  <si>
    <t>da3b82d7-8fb2-4d20-9668-2e27056a5fe4</t>
  </si>
  <si>
    <t>52d328e5-55c8-4bb6-9beb-b6c2bd805d3b</t>
  </si>
  <si>
    <t>f6c4eeda-05c7-4231-854b-8c2db912caf8</t>
  </si>
  <si>
    <t>80530158-676c-42f8-8882-c4aba6cdca9b</t>
  </si>
  <si>
    <t>5a2b9540-941a-4adc-9f88-2c532a02edcd</t>
  </si>
  <si>
    <t>7f5ef794-9dc4-48ed-8a50-c0342eb62c64</t>
  </si>
  <si>
    <t>67c762fd-01d1-404d-8c42-f2df703ac469</t>
  </si>
  <si>
    <t>05169464-2915-4708-86c6-1e3d67489315</t>
  </si>
  <si>
    <t>5e4259e2-b7e4-4e5f-bce5-f71d87639a34</t>
  </si>
  <si>
    <t>821a24b1-8156-426e-a299-691dbb7c169f</t>
  </si>
  <si>
    <t>321fa807-bec6-4b48-93da-87739208cc64</t>
  </si>
  <si>
    <t>57bb2a65-9089-4fdf-ae0a-e182b03e7490</t>
  </si>
  <si>
    <t>587ebb90-23c5-4fc9-90ed-dbd4479dee5a</t>
  </si>
  <si>
    <t>6f867f30-17f8-4dab-b085-fb28bf8c5a08</t>
  </si>
  <si>
    <t>4a82236e-13c9-4162-aa2f-6a183082132c</t>
  </si>
  <si>
    <t>0439a1d2-f012-4bd2-8f7a-4731eabdac00</t>
  </si>
  <si>
    <t>32b368bb-c5f6-4aa5-a6f0-820dbea51a51</t>
  </si>
  <si>
    <t>b27ab121-1fc5-4392-b635-d214805d1d82</t>
  </si>
  <si>
    <t>4a4a3a4a-6529-492b-9488-4f2d5c84a3f9</t>
  </si>
  <si>
    <t>ad9b7aff-cb36-4710-969c-5359ae5f892f</t>
  </si>
  <si>
    <t>3ad61220-bbec-4689-8c30-b9cb30888910</t>
  </si>
  <si>
    <t>ad83fab9-4701-47ef-90a4-b8efc7ecc721</t>
  </si>
  <si>
    <t>7840da97-f330-4422-b14c-355a1678ecee</t>
  </si>
  <si>
    <t>2ef0abbf-6ec3-4266-b0d2-96d4f6abd655</t>
  </si>
  <si>
    <t>4d4d6f43-016e-4222-9023-59f0f8a27376</t>
  </si>
  <si>
    <t>291316f8-b140-4ca7-9785-34ec780281d5</t>
  </si>
  <si>
    <t>29d4b669-d05e-46d6-bc52-44d12503595c</t>
  </si>
  <si>
    <t>d61b7956-e7ee-4261-9350-1625b6bfb7a3</t>
  </si>
  <si>
    <t>482ef14f-daac-40d1-8e18-b427c2374740</t>
  </si>
  <si>
    <t>d7fd955a-7ed4-471b-ae68-3919c4805045</t>
  </si>
  <si>
    <t>6781d1d3-93af-41db-a419-6d034d83de06</t>
  </si>
  <si>
    <t>d4a0b25e-ba88-4b64-a1ee-ef26b33c5a02</t>
  </si>
  <si>
    <t>81ea139e-6b04-4db4-8e69-330a786a12b4</t>
  </si>
  <si>
    <t>8ab37994-02da-4c13-b0c7-cd45dddb585d</t>
  </si>
  <si>
    <t>71b8d776-21ec-4c73-b9e6-19600ca97cfc</t>
  </si>
  <si>
    <t>a958ef39-28f6-4c86-a7de-79b52b03be1d</t>
  </si>
  <si>
    <t>2596fc40-0290-4964-ae76-764436bdf090</t>
  </si>
  <si>
    <t>3ef936e9-8dc9-4321-ad20-7875877cad88</t>
  </si>
  <si>
    <t>ac2d218c-beae-47da-a210-76836e184ee7</t>
  </si>
  <si>
    <t>c6cb6295-4187-444c-9462-e7791cd07a34</t>
  </si>
  <si>
    <t>4259fd38-43f8-49eb-921b-e31fbb30f03d</t>
  </si>
  <si>
    <t>2504fa2d-43ed-426f-a005-5d43403dc950</t>
  </si>
  <si>
    <t>1ab58287-9bb3-4968-83ae-cfef399e2817</t>
  </si>
  <si>
    <t>f74bd091-ecb4-45af-b323-c329601c9c10</t>
  </si>
  <si>
    <t>dc07235a-78a7-4fe7-9f08-0780572f06ba</t>
  </si>
  <si>
    <t>3801cbae-8dee-4492-8fbd-56e70bf0ba32</t>
  </si>
  <si>
    <t>d422a583-770f-43b7-8040-9424cff309e2</t>
  </si>
  <si>
    <t>c9914d38-996d-4a5b-9338-c5ceb11f0123</t>
  </si>
  <si>
    <t>725d9766-496a-453f-b8b9-4424d6c6eb5f</t>
  </si>
  <si>
    <t>dbb80e2a-4a4e-4a72-b147-12c5e86a0867</t>
  </si>
  <si>
    <t>a341bfc7-fda2-4a93-ade4-1062f9cfc544</t>
  </si>
  <si>
    <t>d1c7c0e6-eb1c-4abb-bf9c-54ce10547ed3</t>
  </si>
  <si>
    <t>3967b02f-96fc-4b8c-8025-c55165885850</t>
  </si>
  <si>
    <t>b56dac2e-edc5-486b-bb47-00f423c27f0f</t>
  </si>
  <si>
    <t>7f358db3-df68-4b86-bcff-fb4351829d73</t>
  </si>
  <si>
    <t>5d52467d-a256-44c4-83a0-288bdd2726c5</t>
  </si>
  <si>
    <t>abd7ee80-fe2d-4ff3-84cf-6201800d5edd</t>
  </si>
  <si>
    <t>4b12eaa3-8d76-4160-af28-7ec40fefe018</t>
  </si>
  <si>
    <t>100ad983-c7c3-443d-b2c8-d305a2c905dd</t>
  </si>
  <si>
    <t>1cfea0f6-69af-4179-b8d2-2a5b04ad74f5</t>
  </si>
  <si>
    <t>6c16f095-bf27-410e-a475-6fe26ca2dece</t>
  </si>
  <si>
    <t>a09f7406-c24e-4d07-9b69-2df6899b3dca</t>
  </si>
  <si>
    <t>37b2300f-0ef5-41f3-906d-0b0f367043f1</t>
  </si>
  <si>
    <t>bd99587d-e8ad-4349-9ab8-99bd978756db</t>
  </si>
  <si>
    <t>36afbb71-7f77-48fb-bc98-f39207d390fa</t>
  </si>
  <si>
    <t>1c45ac13-a534-4913-9a71-8d179a20a46e</t>
  </si>
  <si>
    <t>508d377a-a5a6-497b-8de9-9645c525f9c5</t>
  </si>
  <si>
    <t>ce6b8be7-593e-41d3-a852-e1da4824c9b8</t>
  </si>
  <si>
    <t>02841939-2450-436b-82bc-347e6160fc39</t>
  </si>
  <si>
    <t>15d169f3-3e1c-4600-9e39-25643615b1d5</t>
  </si>
  <si>
    <t>011a5542-f7a6-484c-a744-5860e9a769ec</t>
  </si>
  <si>
    <t>10b6be04-4a0a-440a-8410-77bab3b1c62f</t>
  </si>
  <si>
    <t>ccdb8257-4b7d-4f45-9633-2e9bba229244</t>
  </si>
  <si>
    <t>f4839a6a-cef4-45a0-9ed2-85e105831a89</t>
  </si>
  <si>
    <t>9d1abba2-d0f2-4d1b-8b0f-0f9d3bb7bf75</t>
  </si>
  <si>
    <t>4a1d6991-a48e-4bb3-9578-d10519aa9753</t>
  </si>
  <si>
    <t>1cbb29c4-f607-4818-a72b-2a258ba07ba9</t>
  </si>
  <si>
    <t>6b46c5a9-60d4-4371-aff1-e7162bbc0c4f</t>
  </si>
  <si>
    <t>a86121a4-078f-41cd-9da2-8be2585de036</t>
  </si>
  <si>
    <t>47f57ff7-c9bb-4de7-94f5-a997875c6f08</t>
  </si>
  <si>
    <t>b5d30751-779b-4d56-850a-6f25b0010b5e</t>
  </si>
  <si>
    <t>f2211147-b91d-464b-bb61-c78fcf0c1e43</t>
  </si>
  <si>
    <t>38f0b1df-1634-4566-9074-7c2150a69b91</t>
  </si>
  <si>
    <t>2f26bfda-429b-4745-8e9a-2ad66319f718</t>
  </si>
  <si>
    <t>aaf3dec2-92b4-4438-9857-944d6d279888</t>
  </si>
  <si>
    <t>3364ec2b-ffb8-4385-8c5e-3166f542f18c</t>
  </si>
  <si>
    <t>ee1ad995-5fa6-43b2-ac76-bd722eacc8d1</t>
  </si>
  <si>
    <t>6856d2ef-a175-47ba-9156-a0946e3308d3</t>
  </si>
  <si>
    <t>3817a8b6-c5a4-4dde-9a03-18d374b2e2a9</t>
  </si>
  <si>
    <t>5cc7cc8d-467e-47ab-822d-ed1f785e6651</t>
  </si>
  <si>
    <t>577bfdd1-2a2c-4c70-9314-756559232684</t>
  </si>
  <si>
    <t>909cb3d0-3e53-40c8-b079-130a1c36f67d</t>
  </si>
  <si>
    <t>88bf9008-966f-46ed-bcc2-bf63b72f8834</t>
  </si>
  <si>
    <t>25ad0492-9331-4837-af2e-d3d2b32865cb</t>
  </si>
  <si>
    <t>db80afff-609d-49c3-a359-44e7ced1cabd</t>
  </si>
  <si>
    <t>a055db40-6f64-4baf-8156-d5e68696731c</t>
  </si>
  <si>
    <t>3dee0231-b5d6-4b13-a26c-262e89edcae3</t>
  </si>
  <si>
    <t>3fee1824-12dd-46cd-aaf3-e6a7cd3e0f69</t>
  </si>
  <si>
    <t>c5d7ff88-917d-4f5a-8e07-13d039129cc6</t>
  </si>
  <si>
    <t>633f3c9f-f628-4fd1-bd44-c18fd240c059</t>
  </si>
  <si>
    <t>6c970df2-f416-4819-80ea-87a50250771b</t>
  </si>
  <si>
    <t>ab90263a-5806-4239-842f-91260047d4b0</t>
  </si>
  <si>
    <t>87919d58-d7a7-4ba4-a9ed-e588f4dc645a</t>
  </si>
  <si>
    <t>364cf9ad-f17c-46af-b142-7cd60f0f449f</t>
  </si>
  <si>
    <t>1ad1158b-ddba-4dce-b801-6313e2d0d534</t>
  </si>
  <si>
    <t>5c32ab54-d99f-4b75-a878-172bddd03df2</t>
  </si>
  <si>
    <t>29c44b1c-147a-413d-ae30-368fe1671da2</t>
  </si>
  <si>
    <t>a9689211-bc17-43a1-9da7-ec7117781d71</t>
  </si>
  <si>
    <t>a8515418-7380-4892-8d42-42f7d8f9f236</t>
  </si>
  <si>
    <t>da8de0e1-7eb7-43f0-a024-fa5bbb01dc7d</t>
  </si>
  <si>
    <t>a8d8154b-8aef-49e4-854c-ac8952a5686e</t>
  </si>
  <si>
    <t>84b61689-fced-48a9-80de-6edea33152c4</t>
  </si>
  <si>
    <t>3950fb9f-95fb-4378-9215-559283fdfb88</t>
  </si>
  <si>
    <t>19519e80-13de-4718-a07e-4bd4dc67295d</t>
  </si>
  <si>
    <t>bdf8582e-5ac4-4814-865d-491d652751e4</t>
  </si>
  <si>
    <t>0632d936-15ef-4782-b1c0-8b22ab6fc8d5</t>
  </si>
  <si>
    <t>0e125fe3-9d3d-4f1a-9031-98f6d755e72e</t>
  </si>
  <si>
    <t>3d762b2e-6db7-437a-a30f-260496f22bbe</t>
  </si>
  <si>
    <t>cd371295-8467-41c8-b514-39225a66ec75</t>
  </si>
  <si>
    <t>ef278780-59a9-4291-9233-e0245dc3151d</t>
  </si>
  <si>
    <t>5f881a43-9d1f-4741-936c-d66b826bb9bb</t>
  </si>
  <si>
    <t>8f2848aa-fe6b-4126-bd11-2d5612324603</t>
  </si>
  <si>
    <t>2bbe790e-213a-4bfd-80e3-88453076a82c</t>
  </si>
  <si>
    <t>c11f61ec-feb2-45ae-ab98-9ef20f79c016</t>
  </si>
  <si>
    <t>a5087598-3d2f-4d0f-85a4-9545aba375dc</t>
  </si>
  <si>
    <t>9f112d13-0e81-4896-810f-2a80ee8e949f</t>
  </si>
  <si>
    <t>d1513036-6003-4fb2-bcfa-e5d7c61d059e</t>
  </si>
  <si>
    <t>ea188427-9af8-4906-9a9b-bde1634180eb</t>
  </si>
  <si>
    <t>f2ece088-446b-4d0b-aa3c-490a966541c1</t>
  </si>
  <si>
    <t>c87abfa0-abfa-43ef-b0ab-71e22ad593e1</t>
  </si>
  <si>
    <t>73ac3c71-6501-4b82-9a25-ac6f1573a4d3</t>
  </si>
  <si>
    <t>a54b8527-d54e-48d5-9ea5-331def569a4e</t>
  </si>
  <si>
    <t>3d9f5ddc-9678-42d4-a522-2bbe1a3cf616</t>
  </si>
  <si>
    <t>5a0babfe-0c56-4772-8376-a058c0264255</t>
  </si>
  <si>
    <t>6f20fb09-d1a2-468e-b0ef-d2805e22cfad</t>
  </si>
  <si>
    <t>4eeb4880-96bf-4f35-a451-b1a8e019dba6</t>
  </si>
  <si>
    <t>7fde0ace-dc3b-43c6-9e98-3c50feb7e2ac</t>
  </si>
  <si>
    <t>181b5e7b-2351-47d8-a481-0924a5efe13c</t>
  </si>
  <si>
    <t>c8b4db22-ce28-4770-8b33-c9d2594c74fe</t>
  </si>
  <si>
    <t>51eb5329-6369-4595-9b1e-2e1799f7d938</t>
  </si>
  <si>
    <t>2cc58ff5-c824-4f7c-8cd6-192d8ede6050</t>
  </si>
  <si>
    <t>f336f7ac-05c5-43a0-8d3a-34376335a949</t>
  </si>
  <si>
    <t>6774d17f-8556-4aad-8c03-5a5d4c23ad94</t>
  </si>
  <si>
    <t>b82b7697-a902-4da1-a500-a6e01ea717ed</t>
  </si>
  <si>
    <t>9dc662a2-6dbd-4898-ad40-373a3a474fa2</t>
  </si>
  <si>
    <t>ea7ff428-ed8a-4263-bee6-972642318eaf</t>
  </si>
  <si>
    <t>a35845c9-bbb0-4ffa-a213-b7aaea44d855</t>
  </si>
  <si>
    <t>e1f87138-ad89-4633-bb8e-884267152cf1</t>
  </si>
  <si>
    <t>d2e26170-237d-4130-91a1-2d75775e7c49</t>
  </si>
  <si>
    <t>0384059c-cb18-40c3-a71e-9bd4074f3783</t>
  </si>
  <si>
    <t>ff45a50d-6608-40d3-8e38-0196481fde24</t>
  </si>
  <si>
    <t>606154c2-9434-40c6-a95b-bd89b85c4ac0</t>
  </si>
  <si>
    <t>bf6032f8-2247-4084-a73f-bcaaacbcdaf1</t>
  </si>
  <si>
    <t>038e025e-8863-4176-88e8-33e40b3257b6</t>
  </si>
  <si>
    <t>5ce7e8d4-d978-4cde-b50a-52778fa04994</t>
  </si>
  <si>
    <t>941aebc8-893c-4759-8e60-cb84ec9d7063</t>
  </si>
  <si>
    <t>0641ccc2-0a56-4640-a3ae-b81f8181cfc4</t>
  </si>
  <si>
    <t>3671208d-3bd5-436b-9d69-47be2a8b097a</t>
  </si>
  <si>
    <t>0c8edd05-d460-487f-9f09-5ff376046ab7</t>
  </si>
  <si>
    <t>098e7bef-d1e2-46ed-a5d8-bbcdc3c45b16</t>
  </si>
  <si>
    <t>bf9258b5-48d2-48e6-a420-431c36716bff</t>
  </si>
  <si>
    <t>38b45c77-9a24-4d02-b0b4-24a4d89d2947</t>
  </si>
  <si>
    <t>96aabc28-4bd0-4fa3-b8a5-9f4799d6ede0</t>
  </si>
  <si>
    <t>5fb77e78-ecf8-4e3a-9c14-654d4adf0ffd</t>
  </si>
  <si>
    <t>c0053a42-fa87-4234-8657-32eaf93af9bb</t>
  </si>
  <si>
    <t>17b64435-6532-47f6-b5c6-9c0a69638cfc</t>
  </si>
  <si>
    <t>cb7b21df-8f03-490e-815b-0a090d20909d</t>
  </si>
  <si>
    <t>40b980c1-371c-46b3-97b1-c747b2f1fd64</t>
  </si>
  <si>
    <t>f303f1de-1c64-4d4d-8ded-d183df5aa01d</t>
  </si>
  <si>
    <t>8b995490-e005-4731-a6ac-e982a459a252</t>
  </si>
  <si>
    <t>942211e2-48d0-49ed-8b1a-c10c8f5d59d6</t>
  </si>
  <si>
    <t>442ebb5c-c601-4df0-a9fd-999fbeba0fe0</t>
  </si>
  <si>
    <t>d4ef55be-56fc-403f-8a1e-0a5f07e27f2a</t>
  </si>
  <si>
    <t>1fab6174-7d80-44af-ab87-3c90e01b0c00</t>
  </si>
  <si>
    <t>292bf1c4-09e3-40a7-81f4-752e0e089bff</t>
  </si>
  <si>
    <t>b7783940-cccb-4d5b-9e42-2ddd4f66fbe0</t>
  </si>
  <si>
    <t>e39807b7-40a7-4553-a20a-93a000ecbfb9</t>
  </si>
  <si>
    <t>4fba4aa7-a87c-48d1-b4f1-9fb0d1c676c2</t>
  </si>
  <si>
    <t>1ca10efd-01d4-4274-9dd3-d2768afb80fa</t>
  </si>
  <si>
    <t>314b9d32-937f-40d6-b35e-015e9d036a8a</t>
  </si>
  <si>
    <t>270e31bc-5012-497d-8591-d574338a7ee9</t>
  </si>
  <si>
    <t>dd83e37c-4709-4285-a6dc-2952b294eccb</t>
  </si>
  <si>
    <t>f0aadf37-c8f3-45f6-9f6f-51aecdb58754</t>
  </si>
  <si>
    <t>564e4990-02f1-4f6b-b715-3fb704a07aea</t>
  </si>
  <si>
    <t>92e3857d-4e23-4570-83e2-862f3addc673</t>
  </si>
  <si>
    <t>86ffdb14-7386-4980-95cb-791390e20e18</t>
  </si>
  <si>
    <t>3e8482b7-9730-45c8-b7c3-082f539675e1</t>
  </si>
  <si>
    <t>65b2c510-5605-4691-bfa8-e4ca7e524547</t>
  </si>
  <si>
    <t>7087fc32-c735-445a-97d6-f9290ef22104</t>
  </si>
  <si>
    <t>4e76d246-efd6-4658-a91a-28bea977c4f9</t>
  </si>
  <si>
    <t>2564b2ab-a49f-4d28-a673-f1517c4c86b8</t>
  </si>
  <si>
    <t>5ee1b483-c6f7-46d9-8a32-929b3d5720e1</t>
  </si>
  <si>
    <t>d4efe2ee-adad-444a-9f50-75cc61dd9401</t>
  </si>
  <si>
    <t>4bf12a66-2dd2-4b8e-a79a-ec41a7043c24</t>
  </si>
  <si>
    <t>dd51836e-67d4-49a1-a7f6-6b90eb168b31</t>
  </si>
  <si>
    <t>aad90d6b-d57a-44d4-b16a-2448211d98a0</t>
  </si>
  <si>
    <t>6798e76c-2753-4b4f-8c3f-003513c0c08f</t>
  </si>
  <si>
    <t>d0b4cc32-1b4e-49de-8f80-771540e577b3</t>
  </si>
  <si>
    <t>2c7d2204-2b40-46d4-a61a-ef9f938cb8e0</t>
  </si>
  <si>
    <t>76515241-cfce-4320-aae6-e12c5e5a5e70</t>
  </si>
  <si>
    <t>112a62b1-4c3b-4730-bb65-4c787757b58e</t>
  </si>
  <si>
    <t>c3fe7119-7fc4-48bf-8f8b-e155fc79012d</t>
  </si>
  <si>
    <t>8a11089b-e7d0-4539-a17f-0a9f3fd03273</t>
  </si>
  <si>
    <t>7685a986-c9e4-480a-8dde-406c65eb20ea</t>
  </si>
  <si>
    <t>5b8402b1-8a5c-4211-a9d5-fd07943b8cd8</t>
  </si>
  <si>
    <t>78138b73-fe7c-4367-8f78-79510f54ef31</t>
  </si>
  <si>
    <t>1e568b45-aab5-4d5a-b0be-21f9280b8d33</t>
  </si>
  <si>
    <t>666e3d9c-3321-47d5-be54-ba50dfa849a1</t>
  </si>
  <si>
    <t>52a1af2d-ad20-4c35-897b-8a3bdea25609</t>
  </si>
  <si>
    <t>e2051940-1c2b-451b-8c5b-91177f613777</t>
  </si>
  <si>
    <t>fc41139f-12fe-4916-82b4-5828ec5cd28d</t>
  </si>
  <si>
    <t>be52ff35-e82d-4701-943d-8b45fd0728ff</t>
  </si>
  <si>
    <t>cb9835c9-e1b8-4a1a-940c-a1ff5ef71dbf</t>
  </si>
  <si>
    <t>7a2b3617-d20a-4356-b280-e4b8e3e51588</t>
  </si>
  <si>
    <t>7165f700-1c29-4b7e-9025-77b202abe60e</t>
  </si>
  <si>
    <t>80e87468-2d36-4ecb-8d30-5559a17af667</t>
  </si>
  <si>
    <t>65fe51c1-8b59-4c46-8d3d-dc971d51d70b</t>
  </si>
  <si>
    <t>303701be-a125-4e2d-9298-5b8b35288f60</t>
  </si>
  <si>
    <t>6557ffa3-68bf-4fe0-8a50-d6eeaa56ce95</t>
  </si>
  <si>
    <t>bf0ea735-b431-494f-9cf6-81dd50b0820d</t>
  </si>
  <si>
    <t>98debb27-23a8-42b4-a354-2e953b386395</t>
  </si>
  <si>
    <t>cb284a2d-ad62-4b60-8926-a9fd5229a1cc</t>
  </si>
  <si>
    <t>291af12b-64cf-46bc-96be-8f9cb8231eaa</t>
  </si>
  <si>
    <t>9f317a05-a8e9-4840-9411-e250133456fe</t>
  </si>
  <si>
    <t>ecbe11b6-e08f-4ee2-a8c9-f56ff0585f44</t>
  </si>
  <si>
    <t>816ad192-aa9f-4a87-8594-be217dba6c04</t>
  </si>
  <si>
    <t>ee470de2-5304-4049-9413-b864efcedd25</t>
  </si>
  <si>
    <t>2cf82612-2052-4b0c-b7ea-88df7cb1d72d</t>
  </si>
  <si>
    <t>7e1337cd-b3d6-46b4-a30f-43a7435d4a4e</t>
  </si>
  <si>
    <t>990dbef4-8440-4de5-847a-1a7ff13d9c0b</t>
  </si>
  <si>
    <t>1d28bb11-a2b9-4f30-8fa8-ce0a9d85875b</t>
  </si>
  <si>
    <t>593a4bcf-da8c-49d7-a689-f8977329fcff</t>
  </si>
  <si>
    <t>a049e92c-2d24-486e-8618-f919bf420ee2</t>
  </si>
  <si>
    <t>4ac55c59-92e1-42d7-b455-9944945983ed</t>
  </si>
  <si>
    <t>3fd6f442-5ce3-4d15-b1c0-f7376754d0d4</t>
  </si>
  <si>
    <t>feaf925a-b8b2-43a4-8c44-31d313704f32</t>
  </si>
  <si>
    <t>265bbab3-d712-4fc9-b560-26aa39d98382</t>
  </si>
  <si>
    <t>38aa4f50-65da-4034-8218-64cbe8818072</t>
  </si>
  <si>
    <t>53b572cb-42cf-4908-bd16-53fac7ddb600</t>
  </si>
  <si>
    <t>fcf33def-27bd-4e06-b1ad-6193417a098f</t>
  </si>
  <si>
    <t>979ebef5-8bf3-4728-a075-e44a8b364e7b</t>
  </si>
  <si>
    <t>7b28438c-865e-40a5-9b81-aeaf93e61b85</t>
  </si>
  <si>
    <t>70e2830a-2a85-4c6c-bc05-22fa40b3a33e</t>
  </si>
  <si>
    <t>e4ab118a-8374-4f04-88d0-3a59c6328e62</t>
  </si>
  <si>
    <t>895982e6-04e1-4f63-a8ba-8f42de9b36d9</t>
  </si>
  <si>
    <t>95231e1d-6773-45bd-b145-69ba667e3ea6</t>
  </si>
  <si>
    <t>f23dbced-9af2-4208-acc2-4fc414662ba8</t>
  </si>
  <si>
    <t>5af76d4f-0641-4db1-a1b7-3a12c6273935</t>
  </si>
  <si>
    <t>eec9506d-9c6d-4be9-a459-f414b44af0aa</t>
  </si>
  <si>
    <t>36f3e916-75fc-4535-bcc5-20cd39d240cf</t>
  </si>
  <si>
    <t>ec472c14-c363-41eb-b74d-2ecc7a16606e</t>
  </si>
  <si>
    <t>8287d685-9b82-419f-a4e3-69845021c567</t>
  </si>
  <si>
    <t>a43a30ce-9880-4d6a-a760-2d28c3990b67</t>
  </si>
  <si>
    <t>956cf63f-a81c-4987-9b85-631e161257c5</t>
  </si>
  <si>
    <t>6accfde9-2fd8-41e0-92a1-c60943760de1</t>
  </si>
  <si>
    <t>7d2a3bae-3b22-487a-b397-0213a8a38f9e</t>
  </si>
  <si>
    <t>565ea72b-3bf2-4d1c-86ff-d1b170d187a4</t>
  </si>
  <si>
    <t>27d6bea7-0687-4a0e-945b-2040f599a38a</t>
  </si>
  <si>
    <t>327362c5-36e6-4ab4-8a74-fae91759760a</t>
  </si>
  <si>
    <t>1044b302-314c-4d8e-be54-c3ce101ea26d</t>
  </si>
  <si>
    <t>e83b82c8-c246-44b9-a99c-3e68673099eb</t>
  </si>
  <si>
    <t>2492b724-4a10-4599-a335-2c706086adf6</t>
  </si>
  <si>
    <t>249c627c-e30a-48f5-88f9-fc1e2f3e7894</t>
  </si>
  <si>
    <t>5cde4c2f-ca87-49ee-b502-76d87214e487</t>
  </si>
  <si>
    <t>3cf5d813-d182-4db1-a0c5-641d58e4ffab</t>
  </si>
  <si>
    <t>69f2fd12-01f5-42af-bc58-e1f41eda9cbd</t>
  </si>
  <si>
    <t>cd96cfea-977e-4ac9-b8d8-354a5b4228b9</t>
  </si>
  <si>
    <t>19db2a1e-ec96-4dad-adb2-d7870f26fc20</t>
  </si>
  <si>
    <t>93118376-dbd4-4fb8-9171-95a33565af03</t>
  </si>
  <si>
    <t>d26768a4-a137-4949-815c-a2f23999ccfa</t>
  </si>
  <si>
    <t>e0d1eca7-4f91-4a49-89a7-4acb4e5ebf94</t>
  </si>
  <si>
    <t>ab378bc9-169f-4c0a-b553-0dd169a5252c</t>
  </si>
  <si>
    <t>2858076e-69f6-449d-9a39-13e20bb56504</t>
  </si>
  <si>
    <t>60b26414-1f8e-4575-9a8f-9b3e26c62a0d</t>
  </si>
  <si>
    <t>6dddaea1-496b-475f-a7c9-7a325ee274db</t>
  </si>
  <si>
    <t>24fce19c-3057-4e14-81a4-7a182e89c555</t>
  </si>
  <si>
    <t>5482cb77-c2f6-480b-8321-4147947002c8</t>
  </si>
  <si>
    <t>10d04bca-3eea-4345-b5f4-6e1696e64114</t>
  </si>
  <si>
    <t>e8d429bb-2fbb-4e96-8c2f-20510018094b</t>
  </si>
  <si>
    <t>2ddc909c-6a21-49e1-956c-a8fed6a61721</t>
  </si>
  <si>
    <t>5ef1eae7-6b79-45d1-9393-ddbd4e9c7572</t>
  </si>
  <si>
    <t>26783617-b396-4b8a-831e-6181f61fbfe6</t>
  </si>
  <si>
    <t>4fe594fd-c003-4cde-8b08-7440d3097a50</t>
  </si>
  <si>
    <t>494706dc-d102-4058-9c58-291aad751f2b</t>
  </si>
  <si>
    <t>75bbd969-59ba-4192-bd4c-2f00942f0107</t>
  </si>
  <si>
    <t>8e73bf5d-9916-40f8-a437-bdc447b9edf3</t>
  </si>
  <si>
    <t>c55eae3b-c12c-4d06-88ba-865e9c3ae37e</t>
  </si>
  <si>
    <t>d32cce0f-28c6-47eb-a33a-ea8a123a9314</t>
  </si>
  <si>
    <t>6063c15e-3a90-4432-8791-5fe441e7bae0</t>
  </si>
  <si>
    <t>c0c5a0cd-bb3a-423f-bc7f-5ec6cca8a81f</t>
  </si>
  <si>
    <t>672180b2-c52b-41fb-a841-2a3e111d903a</t>
  </si>
  <si>
    <t>29042503-abd4-49a8-b5e1-e05de4c5178b</t>
  </si>
  <si>
    <t>0ba93147-1166-4e64-a505-ca75847c7da5</t>
  </si>
  <si>
    <t>d089f04b-1452-4757-b258-ae237b2d6895</t>
  </si>
  <si>
    <t>f9b7cf80-d139-4c08-b16a-7dac38d61658</t>
  </si>
  <si>
    <t>b7020ae8-d659-4a23-acf2-a9a7babcbaca</t>
  </si>
  <si>
    <t>28e1cf6e-e9e2-48c8-8460-335f061ad80d</t>
  </si>
  <si>
    <t>9b733aaa-a06a-428b-a95c-5e3ea638d6c3</t>
  </si>
  <si>
    <t>c6a7c813-5784-45cd-99ed-770c059663c7</t>
  </si>
  <si>
    <t>3b53eadd-1cce-4727-9611-173a67e7b918</t>
  </si>
  <si>
    <t>a3044d9b-3a75-45a3-9ad8-c77362e33717</t>
  </si>
  <si>
    <t>432b92ab-0a9b-47ca-93d2-688a243e546d</t>
  </si>
  <si>
    <t>84c94459-ddcc-4bad-960a-ebd6ee6bf897</t>
  </si>
  <si>
    <t>58ccf09c-0afc-4c6a-b022-568a0f893eea</t>
  </si>
  <si>
    <t>39bd0577-9864-471e-bd53-d2ac6b3c0616</t>
  </si>
  <si>
    <t>8678c915-a668-4d2d-b57c-6656fc3143cb</t>
  </si>
  <si>
    <t>a02bdaf4-1ea7-4acc-8bcc-f582ed55b5df</t>
  </si>
  <si>
    <t>55783bcb-4af6-41df-abf3-5e50b876027c</t>
  </si>
  <si>
    <t>836f6096-1590-4db8-8e40-215df89e93b0</t>
  </si>
  <si>
    <t>4161e56c-13b9-4a6a-98fd-44a87a462d27</t>
  </si>
  <si>
    <t>0e4d77d2-e1b8-406f-aeba-b931cf2be680</t>
  </si>
  <si>
    <t>8a50e1c6-6e1f-4be0-896b-b8db2f0cece9</t>
  </si>
  <si>
    <t>3fd94f02-3ddd-44e3-8970-47718366e9de</t>
  </si>
  <si>
    <t>b1049e3a-7e29-4e55-83dc-21fb80d78b96</t>
  </si>
  <si>
    <t>435ff950-a8c3-423c-9faa-6b9a982c8e30</t>
  </si>
  <si>
    <t>53bed37d-a71e-46f0-8500-3f79d141f5e9</t>
  </si>
  <si>
    <t>ca161d2f-4765-4f88-99af-6b38a44f010b</t>
  </si>
  <si>
    <t>47a39cc5-87d8-4f23-9da6-228f0bd83dab</t>
  </si>
  <si>
    <t>928bd4e7-2c0c-4bce-b1b6-75c055cbdc4a</t>
  </si>
  <si>
    <t>b081c682-1c71-4780-b959-dd5f525b41e0</t>
  </si>
  <si>
    <t>40a3c423-677c-4827-9c12-6c509fb829a4</t>
  </si>
  <si>
    <t>67bbd3ea-e962-4867-8724-d796f449c631</t>
  </si>
  <si>
    <t>e11e61f8-0620-46ab-9c31-5207efebd79f</t>
  </si>
  <si>
    <t>7f3eda99-ad8f-413c-ba6a-58afa34f86a9</t>
  </si>
  <si>
    <t>0757d8ac-ab29-425c-9ad4-acfec2e8f890</t>
  </si>
  <si>
    <t>5d20e50d-7438-4eac-acf5-58d91fe6734c</t>
  </si>
  <si>
    <t>3d7ed8f5-7a4a-41e9-94e4-64e068025171</t>
  </si>
  <si>
    <t>791676c5-7183-4734-b41c-c9b42c499005</t>
  </si>
  <si>
    <t>6f172336-ca8a-4867-9537-176d16dfcbd4</t>
  </si>
  <si>
    <t>53f05fe3-3910-4a37-9ff0-2c6ed330f13c</t>
  </si>
  <si>
    <t>4fa22845-a857-4890-bafc-6ed51ae17528</t>
  </si>
  <si>
    <t>ffa54c5d-07a3-4ac7-a175-1f31bbbbbdd3</t>
  </si>
  <si>
    <t>c6057283-7854-4a45-acf7-381bbddc1229</t>
  </si>
  <si>
    <t>537a69ca-d94e-44cb-adb1-d69b91f385b3</t>
  </si>
  <si>
    <t>9b861d81-a259-415d-a46d-2439df8d5818</t>
  </si>
  <si>
    <t>2ae564ec-497c-4aa9-9dc9-217904524f48</t>
  </si>
  <si>
    <t>7ec7ed32-1348-481a-a5f8-2078150084ce</t>
  </si>
  <si>
    <t>e82f86d8-996c-4905-ab05-134aa3b0abd8</t>
  </si>
  <si>
    <t>998aba81-4b77-4491-a3ba-ab4619c64d5f</t>
  </si>
  <si>
    <t>dc81c345-7881-4d08-813e-7ebd3859f23d</t>
  </si>
  <si>
    <t>3a7649ad-78b4-41a2-954d-29240157fa20</t>
  </si>
  <si>
    <t>b944ab29-d7d9-44c1-b733-ed47e8f1c526</t>
  </si>
  <si>
    <t>ad996a1d-2dee-4915-beee-3e22323f7b51</t>
  </si>
  <si>
    <t>a18bd4cd-745a-40e5-8cd1-14655e1f2dfd</t>
  </si>
  <si>
    <t>7fae7c32-a3b5-4ad7-bae6-1def531d315f</t>
  </si>
  <si>
    <t>687822bf-096c-4f50-94ed-c4a5f175b5bd</t>
  </si>
  <si>
    <t>0540f12f-2b62-4e49-be4e-3894f8f8341b</t>
  </si>
  <si>
    <t>0125b89e-602e-4173-9173-5948db493e46</t>
  </si>
  <si>
    <t>7427899e-82f1-47d6-ac1b-1c24be4421ce</t>
  </si>
  <si>
    <t>3c6bed1a-2e0d-475b-82cc-c083ba07cd14</t>
  </si>
  <si>
    <t>de9943ae-2a7f-41be-99e2-7525ab6bbd88</t>
  </si>
  <si>
    <t>87cb05a4-0f1e-404a-8bf5-9fc9fbacfbe7</t>
  </si>
  <si>
    <t>14ce2b94-eee2-4f2f-911c-d861487cd7b8</t>
  </si>
  <si>
    <t>9c012e35-458d-4eff-9ffa-373c99d87739</t>
  </si>
  <si>
    <t>d717d169-85bb-4708-91aa-50f40db2ffe4</t>
  </si>
  <si>
    <t>4a66a3fa-8509-4a3c-a243-d14c320be173</t>
  </si>
  <si>
    <t>54060576-e996-4b59-84a4-743fad82c8d9</t>
  </si>
  <si>
    <t>3007ddb1-1a20-4097-927b-c9ea1573a45d</t>
  </si>
  <si>
    <t>22db921e-dfe2-453d-9237-1ee189d263d7</t>
  </si>
  <si>
    <t>48a23214-a460-4fd0-bf40-2f05b5a6286b</t>
  </si>
  <si>
    <t>afeb7dcf-429c-46b1-877f-1f5340fbee8e</t>
  </si>
  <si>
    <t>7f33e1c4-97cd-48fe-8e0f-69155a1acc2c</t>
  </si>
  <si>
    <t>4ee40ce1-f51b-47b5-9675-c8277fb6a5ab</t>
  </si>
  <si>
    <t>c2f3d450-edb1-43db-97b7-980108ba0503</t>
  </si>
  <si>
    <t>d646e793-7447-45c3-811e-70abc38cb914</t>
  </si>
  <si>
    <t>ba5cd64c-742c-41ca-bb9c-a2acd59be137</t>
  </si>
  <si>
    <t>564b319e-c7d8-40f4-a1d9-2618ab297a04</t>
  </si>
  <si>
    <t>0d97a457-c365-4f70-a953-fa20f688f21f</t>
  </si>
  <si>
    <t>cc549f62-a170-4013-b41f-beb57711611a</t>
  </si>
  <si>
    <t>3b019319-0192-428f-ac75-14d8c5b7e5ff</t>
  </si>
  <si>
    <t>adcfe762-c7cb-42a3-83d2-edc76167ad55</t>
  </si>
  <si>
    <t>ce327a46-0c2d-4c44-9c59-b8f7091b00f4</t>
  </si>
  <si>
    <t>50d1e1cf-f7a1-4325-bcd7-76963cfa7112</t>
  </si>
  <si>
    <t>3486613e-b440-430b-ae25-1a55036a0527</t>
  </si>
  <si>
    <t>7282c4f2-6377-4234-81d4-cd074af9f835</t>
  </si>
  <si>
    <t>4a0dc435-931e-4d07-8bc4-bb7f58e050ae</t>
  </si>
  <si>
    <t>ec9c7e23-8ab6-467a-9c2d-17a98001755d</t>
  </si>
  <si>
    <t>987f616d-1124-47ad-9b8f-9077900e5501</t>
  </si>
  <si>
    <t>0749fa9d-f8b1-4679-b425-cae83d82b6ca</t>
  </si>
  <si>
    <t>fe26293f-aac2-4502-8b58-bf33803dbbae</t>
  </si>
  <si>
    <t>3c7a7abc-6c69-459a-b9e8-d8d032231091</t>
  </si>
  <si>
    <t>96458d07-fb1e-49ab-8f16-f8a54ab446f6</t>
  </si>
  <si>
    <t>c87e8967-7544-4256-8149-773f70bdafb5</t>
  </si>
  <si>
    <t>9d10b94d-0774-4992-a910-20ddb147551f</t>
  </si>
  <si>
    <t>ffd5756a-dddc-4844-a0ff-552d4aa61924</t>
  </si>
  <si>
    <t>ea742d7f-f884-452c-a635-36237ca16602</t>
  </si>
  <si>
    <t>0bea40cf-422e-477d-acd4-28ebd4fffde8</t>
  </si>
  <si>
    <t>4d47d70b-2f23-4b13-904c-36607e4231fa</t>
  </si>
  <si>
    <t>9556f64b-2be9-4948-b61f-40d141a3a833</t>
  </si>
  <si>
    <t>2124580a-4230-425f-8097-824f38a01f34</t>
  </si>
  <si>
    <t>58bb0d81-d1d3-4b6e-91d1-4055550c87fd</t>
  </si>
  <si>
    <t>7fba0d7d-0284-492c-9c17-e47db06921d2</t>
  </si>
  <si>
    <t>0d75d620-d740-4441-a199-ba46e6265135</t>
  </si>
  <si>
    <t>a714a703-06fb-40d0-ac4d-6994a5d9fa56</t>
  </si>
  <si>
    <t>41ad5be6-8ffe-431c-86c4-57ab370bf6cd</t>
  </si>
  <si>
    <t>5b9c9e21-8dfd-41f0-ac58-af59878193b7</t>
  </si>
  <si>
    <t>0d7d12e8-ea12-4c52-bb85-aa6af8ecca99</t>
  </si>
  <si>
    <t>5f9c7fd4-de75-41b7-b957-384c7c8c0514</t>
  </si>
  <si>
    <t>edf10561-b3a5-43bf-9edb-e4ba84d1b624</t>
  </si>
  <si>
    <t>ae7a173b-7364-469f-9411-7140ceac58c1</t>
  </si>
  <si>
    <t>3e1ab960-b66c-4fcc-9e80-b7b897a45bc6</t>
  </si>
  <si>
    <t>15400481-73f9-4175-9764-205419346ed0</t>
  </si>
  <si>
    <t>e70606f0-f31b-45c0-be08-ac24ed1ec1eb</t>
  </si>
  <si>
    <t>d8bbe2b4-9496-4380-b56e-0db3a3631a24</t>
  </si>
  <si>
    <t>f145076b-0ac8-418d-a74f-f31e6a99b3b0</t>
  </si>
  <si>
    <t>d51ccc31-c6cd-4a46-b177-5b6bb4413d28</t>
  </si>
  <si>
    <t>3ad0c55e-a98b-4ba4-bd02-8df6e32e0c06</t>
  </si>
  <si>
    <t>13b95ea0-2f3e-4713-a3f9-9a40b9dc44e0</t>
  </si>
  <si>
    <t>511e5177-35db-4d44-a84f-c83f9c4d5405</t>
  </si>
  <si>
    <t>b1c87942-38a9-4075-8568-44202edbd9d6</t>
  </si>
  <si>
    <t>d9fe1256-f46b-43c0-9190-c3b15976204f</t>
  </si>
  <si>
    <t>bb0a2d87-0ab6-4e68-8ad5-a50ac6182894</t>
  </si>
  <si>
    <t>82888a5a-c441-4ed3-8156-87fed80f64f1</t>
  </si>
  <si>
    <t>761a4ce2-a99c-41c2-95d4-5e438ac13b29</t>
  </si>
  <si>
    <t>9b9222c2-2266-42c6-9176-cdbf5a8c36a7</t>
  </si>
  <si>
    <t>4f252738-ba43-4e23-a9f2-a5792c9634dc</t>
  </si>
  <si>
    <t>36fbe663-9d24-41e9-8c04-1714d692f2dd</t>
  </si>
  <si>
    <t>1557054b-2be3-407d-b81b-eef24238e46c</t>
  </si>
  <si>
    <t>825d74f6-7235-4d0d-9464-74347101d971</t>
  </si>
  <si>
    <t>12281cc2-4f73-44cc-bfa7-4ed03f6666b0</t>
  </si>
  <si>
    <t>e2e1b3b6-29f8-45d8-9d84-48e32b943956</t>
  </si>
  <si>
    <t>ec1b4810-88e1-4468-b853-7230655273f3</t>
  </si>
  <si>
    <t>451640fa-a3cd-4513-a367-a6e43f531dca</t>
  </si>
  <si>
    <t>993f3e7b-14c9-4fab-86b8-48aa6e585c55</t>
  </si>
  <si>
    <t>0d4e64dc-7d8e-45a5-acb1-b320e9966911</t>
  </si>
  <si>
    <t>e4f677c8-f41f-4328-93d5-b766048437b3</t>
  </si>
  <si>
    <t>4dee967e-d271-4e2d-b103-109089459331</t>
  </si>
  <si>
    <t>8a18c57b-2877-45e3-8832-047e0bfda50d</t>
  </si>
  <si>
    <t>10b8eae7-f969-4b30-95c4-747891d97917</t>
  </si>
  <si>
    <t>bf418ad6-40eb-49cc-89b8-1372e49a1696</t>
  </si>
  <si>
    <t>e10d9369-d722-466f-b52e-15e1efb2efd0</t>
  </si>
  <si>
    <t>abf0c914-3a0b-4234-9ba9-430b12e206e5</t>
  </si>
  <si>
    <t>c2a9b4de-05e5-42b7-83a7-714486f647f8</t>
  </si>
  <si>
    <t>634c0df8-ce43-475f-a380-4a015748219d</t>
  </si>
  <si>
    <t>dcef8998-b158-4e36-8f83-7179a5f818e4</t>
  </si>
  <si>
    <t>265283f5-61bd-4297-b00c-fd26fccb6f75</t>
  </si>
  <si>
    <t>c2e55ddc-3f21-4239-82d1-234f66f12384</t>
  </si>
  <si>
    <t>69ab6245-e8e8-4095-b76a-7756b35fa86b</t>
  </si>
  <si>
    <t>8a7b01f0-5504-4f63-84bc-7aa134b85f4b</t>
  </si>
  <si>
    <t>08699c70-9ab9-40e9-a73c-08cc80ffe1ac</t>
  </si>
  <si>
    <t>05608757-4361-46fd-a176-66911ef00562</t>
  </si>
  <si>
    <t>bf3308f6-1b05-49a7-a46b-7a9083bf1f22</t>
  </si>
  <si>
    <t>2968b63e-b2f9-44e3-8922-6031c59cc7c9</t>
  </si>
  <si>
    <t>2f9e9e68-1228-444e-a5a4-fa6c9d73d793</t>
  </si>
  <si>
    <t>ecbdccb1-bcea-41d0-9a35-07b0c5fe9081</t>
  </si>
  <si>
    <t>4a50fc70-80de-4ef5-9d15-9b3c485525d0</t>
  </si>
  <si>
    <t>dc349ba9-3bc1-4273-8700-7015024589f8</t>
  </si>
  <si>
    <t>92067e20-c591-444f-9aa5-a5195b9c2f26</t>
  </si>
  <si>
    <t>090dc1e9-b0a2-4971-a371-265f072773e1</t>
  </si>
  <si>
    <t>b7d28a58-ab50-4b9e-baff-db167acf205a</t>
  </si>
  <si>
    <t>9b5ca5ed-576b-4004-8ccc-7d11df7288e2</t>
  </si>
  <si>
    <t>ffef1947-ea87-40d1-ad64-bee9ae1dcc0c</t>
  </si>
  <si>
    <t>c2aaa1c5-8e9c-4a0d-981e-c57a4edf91b8</t>
  </si>
  <si>
    <t>bd350d82-c692-4038-a26c-39ac8b41e6b8</t>
  </si>
  <si>
    <t>f470414a-1eff-447c-ba10-1b13c8077eaf</t>
  </si>
  <si>
    <t>a472bd2e-20e9-4515-9855-1711e2e8f0b3</t>
  </si>
  <si>
    <t>42336a1e-dbad-4e74-86d3-d5f666152ff5</t>
  </si>
  <si>
    <t>02ecfc01-9fa6-4d72-a829-2618bdce35fb</t>
  </si>
  <si>
    <t>e943c7da-fbde-48f5-aa19-54772f449488</t>
  </si>
  <si>
    <t>9d6877ed-c22e-42be-bdad-585fa9abde54</t>
  </si>
  <si>
    <t>a4760f36-a2a4-4dd6-8745-e06b66692877</t>
  </si>
  <si>
    <t>77061ebf-0ef4-400c-a249-ba23e623eeb2</t>
  </si>
  <si>
    <t>7af2286e-d1d1-417d-bb34-41b728ea12b7</t>
  </si>
  <si>
    <t>a55a849d-9a7f-45ad-b114-2299d501105b</t>
  </si>
  <si>
    <t>056e7723-ad7d-48e5-96b2-2f28acf847a6</t>
  </si>
  <si>
    <t>a7ad2285-af3d-437b-a2e3-7d1cebe7e365</t>
  </si>
  <si>
    <t>595aa59d-9bd1-47d0-8959-11995abd7cc1</t>
  </si>
  <si>
    <t>76dfdfee-3484-407c-9920-bbe9233568f3</t>
  </si>
  <si>
    <t>08ecfaf9-5b58-4240-a4ff-a62845f54b88</t>
  </si>
  <si>
    <t>c1d4b5dc-98b6-421a-a379-2035c79d65fe</t>
  </si>
  <si>
    <t>ff9fd743-f00f-4bb6-91bb-370abfca2743</t>
  </si>
  <si>
    <t>6c8ad9df-3908-443e-b8b6-3e7c622b7bb7</t>
  </si>
  <si>
    <t>b804a266-6603-4a22-9c77-9c2d0b86bf78</t>
  </si>
  <si>
    <t>1f8f90d8-f83a-4566-b0dd-b301153649f8</t>
  </si>
  <si>
    <t>c0460679-bb47-4888-a66b-db96f43d05ba</t>
  </si>
  <si>
    <t>184707a9-bd47-489b-9dde-ead3ddfec52f</t>
  </si>
  <si>
    <t>ca2b383a-e729-43ff-9537-5cc651c26a40</t>
  </si>
  <si>
    <t>e103da80-9d28-4ca3-bf9f-167e6f979191</t>
  </si>
  <si>
    <t>0a85e9ed-bed5-43c1-970c-bad8e81c3b31</t>
  </si>
  <si>
    <t>3a96ee29-6ab3-4b9f-bc87-b7c71b5f9cce</t>
  </si>
  <si>
    <t>20f15fbf-1703-4073-b706-719f27a1ae00</t>
  </si>
  <si>
    <t>66ef9128-b2a6-4f56-be71-206478853154</t>
  </si>
  <si>
    <t>d3d1d9e0-41f4-44a5-b8b3-7996ed6b159e</t>
  </si>
  <si>
    <t>e3cf4908-66eb-4b79-85cf-6f011b8c8d5f</t>
  </si>
  <si>
    <t>861f5a58-6ddb-4f40-b332-b4d60cd44d59</t>
  </si>
  <si>
    <t>aa74545f-03d5-44bc-974d-59f2e6b0beb5</t>
  </si>
  <si>
    <t>d4de4f4a-095c-43a2-87e4-5291f1bc8967</t>
  </si>
  <si>
    <t>182fad70-768d-47fc-9041-cc0e4eab5a81</t>
  </si>
  <si>
    <t>31330db7-229a-4b03-8469-b7e9247acac0</t>
  </si>
  <si>
    <t>c8a9012d-63e8-44f6-b7c4-bd72ee505afe</t>
  </si>
  <si>
    <t>1aa3f129-ad7c-4883-8922-5f9b7910b063</t>
  </si>
  <si>
    <t>6381e0dd-795a-45e6-b6ca-2bf46c4e262b</t>
  </si>
  <si>
    <t>b07dd737-a50a-4912-b479-1c90abd2d02c</t>
  </si>
  <si>
    <t>478f4eab-3a25-43e9-88b5-9566a294247d</t>
  </si>
  <si>
    <t>f94da4ce-4b52-46ab-a4f3-251283102ef7</t>
  </si>
  <si>
    <t>cb7b2e07-46ac-45a7-971f-4d6c232adf10</t>
  </si>
  <si>
    <t>0f3f1160-f8f7-4b98-8797-c78a920ba243</t>
  </si>
  <si>
    <t>1d32d7b4-7acf-48e4-bf86-580071c2af44</t>
  </si>
  <si>
    <t>2cfcff82-e0f4-4cb1-b318-847986564864</t>
  </si>
  <si>
    <t>d81f4844-600a-4424-a3a3-100df85a9110</t>
  </si>
  <si>
    <t>99bcfb19-a07b-4ef3-9d33-c38761bc8fed</t>
  </si>
  <si>
    <t>ddce3c7d-7c3a-4a8f-8d89-f3503bf66a51</t>
  </si>
  <si>
    <t>cdceff57-b48c-4523-a301-72103955e8de</t>
  </si>
  <si>
    <t>6f5f1875-f039-404a-a971-4bcea0bac9a0</t>
  </si>
  <si>
    <t>a2c13213-679d-4671-b440-e085e7efdcbc</t>
  </si>
  <si>
    <t>384b2860-4053-4cdd-851b-5c085cedd327</t>
  </si>
  <si>
    <t>d31e6fd0-9bb1-4378-958b-5155be9757f4</t>
  </si>
  <si>
    <t>6398aa39-279f-4c46-8c4c-832848cad044</t>
  </si>
  <si>
    <t>a1b9fde9-2373-4e1f-b740-05cd4c7f2a8c</t>
  </si>
  <si>
    <t>638b97b8-7842-4590-84a9-0778f45c76ea</t>
  </si>
  <si>
    <t>bf154a7a-babf-4e28-a937-dc1b24cb2d7a</t>
  </si>
  <si>
    <t>9d21441f-3e63-4ce3-83ce-f1f89f1730ce</t>
  </si>
  <si>
    <t>31c7ad47-3aee-41e7-be92-1e05ee017c4d</t>
  </si>
  <si>
    <t>3e912a20-53c7-4387-b519-637f19af2be4</t>
  </si>
  <si>
    <t>99ba9fd2-2217-4874-ad0f-722857a5704b</t>
  </si>
  <si>
    <t>f3840d6d-3164-4861-a444-fc0011cffb89</t>
  </si>
  <si>
    <t>903b4c68-2218-4659-a90c-a48f1fdf4cd9</t>
  </si>
  <si>
    <t>6ca75d27-a343-41f2-bd94-975eb74df226</t>
  </si>
  <si>
    <t>4794006f-aa14-400f-96cf-be9c81a9952d</t>
  </si>
  <si>
    <t>0f0e060c-0731-40af-bfad-d90e94c040af</t>
  </si>
  <si>
    <t>927e5bcc-55b6-48c4-b57e-951618217b54</t>
  </si>
  <si>
    <t>bd040f77-c404-4207-b2d9-24446a0d4467</t>
  </si>
  <si>
    <t>729d76c0-be16-4a1d-a0e2-351a3cd121d2</t>
  </si>
  <si>
    <t>aff41be5-dc3c-4f4c-92bb-f744cc0a4c00</t>
  </si>
  <si>
    <t>d63c49dc-ac90-4729-81c8-b014c037254e</t>
  </si>
  <si>
    <t>39274646-eb6a-47fc-bd70-8afacdb6e8ed</t>
  </si>
  <si>
    <t>41474d27-85bd-4f68-b716-ad19e8cbdbbb</t>
  </si>
  <si>
    <t>2ffc6604-a4c4-4f8e-87ce-a060cefc4364</t>
  </si>
  <si>
    <t>5bf2386e-9e90-4fd3-a81f-805569e6bd0f</t>
  </si>
  <si>
    <t>fdde0fbb-3a4e-4f85-9d20-3afbc9cf3a69</t>
  </si>
  <si>
    <t>117c6e52-daf0-4e5d-b977-63e9a2caf378</t>
  </si>
  <si>
    <t>c2c49737-eb62-4172-9c54-f3515c98dd1f</t>
  </si>
  <si>
    <t>d2fc9e8a-2c34-4793-b5e6-e1eca4811357</t>
  </si>
  <si>
    <t>3abd2bf7-46ff-4468-8009-73fdf9a0aed0</t>
  </si>
  <si>
    <t>13edfe47-3c05-4d95-a4a1-6b93b5f8973f</t>
  </si>
  <si>
    <t>92ab2ae8-50ab-4c2c-90bc-01759bd974be</t>
  </si>
  <si>
    <t>4977e1d6-6416-4525-a101-51d55ad19d5f</t>
  </si>
  <si>
    <t>ffe92976-b50b-4f81-b326-27c5b9a3b396</t>
  </si>
  <si>
    <t>5e605f44-c4ad-42a4-a541-b3dc1146727d</t>
  </si>
  <si>
    <t>c67761f1-8dcb-49f0-b6ef-fa5abe95ce48</t>
  </si>
  <si>
    <t>c3190f9a-7a97-4ebb-ae8f-9bd1688373a6</t>
  </si>
  <si>
    <t>28f3dc3b-1871-456c-b295-e17e05f71bc6</t>
  </si>
  <si>
    <t>f214d64f-9242-46b8-a419-9a3753ad763c</t>
  </si>
  <si>
    <t>fe8c85f5-a058-409e-9ed0-6c3f3ae1a02f</t>
  </si>
  <si>
    <t>87be6150-c12c-475f-a62c-08b243cc9cf7</t>
  </si>
  <si>
    <t>f9ac56e4-4f1f-4192-98c3-9522094a1082</t>
  </si>
  <si>
    <t>bee77400-0ea5-45e2-bc88-8093f6e22948</t>
  </si>
  <si>
    <t>85cf78ec-6085-4d9e-b9ea-8029d0b14031</t>
  </si>
  <si>
    <t>21d9070f-1b6f-4cc1-a0d6-fdde5f3e2fd8</t>
  </si>
  <si>
    <t>074e26ca-87be-410e-ad89-b497ac40e409</t>
  </si>
  <si>
    <t>b9a06700-4c29-4fc9-9b84-cf8a9ef648f9</t>
  </si>
  <si>
    <t>b62baa7c-b6e7-49c5-ae3e-ed6e8202ac74</t>
  </si>
  <si>
    <t>ac10f6d7-3611-4dc0-9727-ae7283846cac</t>
  </si>
  <si>
    <t>db8c4f57-64f2-44bf-95e9-a77acd8da77c</t>
  </si>
  <si>
    <t>908d4770-9bfc-442d-9c78-793a1d103674</t>
  </si>
  <si>
    <t>f45ff523-8ab5-4946-9e26-eb47439e77c7</t>
  </si>
  <si>
    <t>57e8b834-abb4-4ffa-a04b-96fabb2d30b4</t>
  </si>
  <si>
    <t>63151efa-a79f-4afb-b655-ed4946916ebf</t>
  </si>
  <si>
    <t>c8d118d2-0113-484f-b6fe-9fd8462d67d4</t>
  </si>
  <si>
    <t>ba3a9218-3a29-4d6f-9857-972a794d9845</t>
  </si>
  <si>
    <t>6b2db7c6-6917-4bf0-b4d5-4b178f85fd20</t>
  </si>
  <si>
    <t>0a1fbe6b-144b-4cde-b2ae-abe686e8cd82</t>
  </si>
  <si>
    <t>5be694db-5b63-4da0-8976-31f2ae5e548a</t>
  </si>
  <si>
    <t>f9137cdc-3c17-4643-8e13-0deb2237fe34</t>
  </si>
  <si>
    <t>2ff888f8-c431-48bc-aeaf-b881c3ef2035</t>
  </si>
  <si>
    <t>aa781f0c-09bd-4840-a647-03703a7e1763</t>
  </si>
  <si>
    <t>675b055c-d830-4896-b7d7-1eeba7df8efc</t>
  </si>
  <si>
    <t>b61bf12c-b987-40f4-bcb6-13685418bc9c</t>
  </si>
  <si>
    <t>4a062115-3a27-45a3-a1ed-5c2551bd1c8c</t>
  </si>
  <si>
    <t>cd05e7a4-75a8-4d2e-a304-3c4cc86d41bf</t>
  </si>
  <si>
    <t>4ba59e5c-d312-4bc6-a5f1-4c7deca3e74e</t>
  </si>
  <si>
    <t>c2e7989d-2126-4894-a5de-5f1835349e53</t>
  </si>
  <si>
    <t>e0a5bcc5-68d8-442c-957d-9ca9b1c8f4c1</t>
  </si>
  <si>
    <t>f6b9c120-28c1-40fb-ace7-109bfd6cd78f</t>
  </si>
  <si>
    <t>ec1a5333-f14e-46b7-8046-458352961b41</t>
  </si>
  <si>
    <t>07e3ced8-4eb1-4980-ab6f-7c737a4b4497</t>
  </si>
  <si>
    <t>8f8f3568-e4c7-47cf-b29e-43f1f4d04b95</t>
  </si>
  <si>
    <t>af8abf06-93d8-4d85-845b-b6f2eea3bdb0</t>
  </si>
  <si>
    <t>bbab0067-c26c-465a-ac03-f779341b3b9e</t>
  </si>
  <si>
    <t>dc188d50-ca84-46ab-9cbf-940df6a62b9f</t>
  </si>
  <si>
    <t>60e1e332-3029-4433-8201-9dfcbcbef4f6</t>
  </si>
  <si>
    <t>c17a61ff-e6f6-4afe-9f17-9c11ca7502e5</t>
  </si>
  <si>
    <t>c6707208-4274-47be-b9cc-2f5d393bf06a</t>
  </si>
  <si>
    <t>7c25e024-4b56-4106-ab8b-9016afb0ee78</t>
  </si>
  <si>
    <t>03488cef-78b7-4d4a-adfd-e57762027e19</t>
  </si>
  <si>
    <t>55446947-3396-4862-8897-6fffff303ea7</t>
  </si>
  <si>
    <t>2ff73b33-c1d1-4a8a-b230-97d65cbe1e0b</t>
  </si>
  <si>
    <t>b9e4463d-7313-48cd-b02d-d8e86c1ff0d8</t>
  </si>
  <si>
    <t>9159902e-f542-4877-bf9d-8969de1e184f</t>
  </si>
  <si>
    <t>2da953f6-fd1a-4a98-b7f4-24cb511b27a7</t>
  </si>
  <si>
    <t>2aabb387-ef09-45a2-abf8-817dcc1aca08</t>
  </si>
  <si>
    <t>55ff9768-1099-4f94-bc12-fd0c3c15e135</t>
  </si>
  <si>
    <t>126c7c09-7424-4ef6-83cf-d4b615ca4692</t>
  </si>
  <si>
    <t>5557d4b9-7d1f-4839-9598-2a45a6497950</t>
  </si>
  <si>
    <t>f41b4b0f-0da1-409c-87b8-8033c34cbe14</t>
  </si>
  <si>
    <t>a7f634df-b809-49a7-9763-09ff56d09f3a</t>
  </si>
  <si>
    <t>866ea39d-cf8f-4d6c-b072-78ce0d532c25</t>
  </si>
  <si>
    <t>c252ca22-98a0-4b79-ac2f-533d3e6cd627</t>
  </si>
  <si>
    <t>31a1eb5a-511a-4103-bd71-f9a43c726fe0</t>
  </si>
  <si>
    <t>5b5d5212-8d85-45a5-8f7e-f81ebf2ad8f6</t>
  </si>
  <si>
    <t>03ff5a55-0fae-4fb6-8e11-8d925e2d38de</t>
  </si>
  <si>
    <t>30dbb097-3821-410a-aade-7b09995159d1</t>
  </si>
  <si>
    <t>df772c87-e25b-4d94-bdff-538234a057f3</t>
  </si>
  <si>
    <t>943df367-9c38-4024-8487-9a223ae70acb</t>
  </si>
  <si>
    <t>0b0194a3-c02a-43a9-b767-884163c1f037</t>
  </si>
  <si>
    <t>c595dbc8-c507-4da3-8e1a-76ed72c11806</t>
  </si>
  <si>
    <t>01a68522-a768-4820-9c4e-68c7d97faa30</t>
  </si>
  <si>
    <t>18766393-728d-49a7-a252-025077b3e9db</t>
  </si>
  <si>
    <t>0f46051f-88bb-424c-8d64-47caa88cb86a</t>
  </si>
  <si>
    <t>9386eb18-86ff-41ce-bdcb-b57f781e1ab5</t>
  </si>
  <si>
    <t>3f6ec8c1-d424-4e8f-ba81-a57b4153bbc7</t>
  </si>
  <si>
    <t>75147097-6f1f-48bf-917c-71e0cb20a1f9</t>
  </si>
  <si>
    <t>10066807-d824-41ec-95a4-44801ece8a46</t>
  </si>
  <si>
    <t>f54e65fd-a366-4d93-86b6-973e71cc812b</t>
  </si>
  <si>
    <t>1c9c9cad-c1e8-4f79-88f8-820d2ef73a34</t>
  </si>
  <si>
    <t>9d85d69f-ebe5-4156-985b-02bb65bd3371</t>
  </si>
  <si>
    <t>a192ef2e-ca90-415c-9631-aea0bdbde285</t>
  </si>
  <si>
    <t>2ff1ad9a-2a71-4dc6-b8f9-6c4f9761aa2c</t>
  </si>
  <si>
    <t>b440100f-0c7c-442c-bcb1-25796a794e25</t>
  </si>
  <si>
    <t>e5e44765-3960-4feb-b512-4a56c3f979e1</t>
  </si>
  <si>
    <t>04c55fbc-9cad-431c-9806-d9a587009141</t>
  </si>
  <si>
    <t>fb68abf2-b0d8-486b-8709-6498d058da4e</t>
  </si>
  <si>
    <t>2bfe6fa4-eb98-43c0-b9b3-eaab1b6262f8</t>
  </si>
  <si>
    <t>f17294e0-e576-497e-a79d-18e8b3ed9ea8</t>
  </si>
  <si>
    <t>b2949827-4558-412c-b7d9-6aee840fe119</t>
  </si>
  <si>
    <t>07d1dd6a-2477-4ef4-8d82-5dc4cf993b74</t>
  </si>
  <si>
    <t>21ee446d-1375-48f2-829e-49efc17e1c05</t>
  </si>
  <si>
    <t>feb5d6d6-a9ac-43e8-bdb8-3b46d2e54f6b</t>
  </si>
  <si>
    <t>0b47af57-6466-44b9-af0f-0ec85372ae1e</t>
  </si>
  <si>
    <t>9d100463-906c-4d44-a056-cb7674f57a4c</t>
  </si>
  <si>
    <t>e7c196bc-938a-40a7-a3a8-e4bb6df9234f</t>
  </si>
  <si>
    <t>b92d9628-d327-4e2c-9a43-64a6652f4dc1</t>
  </si>
  <si>
    <t>d00e1eee-4f18-4313-b9cc-14eac45a1fcd</t>
  </si>
  <si>
    <t>ce8cdc5a-d730-406e-9e68-58bcd84c1f3f</t>
  </si>
  <si>
    <t>12410d24-0564-4b51-aacd-03923bb928ca</t>
  </si>
  <si>
    <t>8e5bc28d-4203-472f-a1b0-0c9c813c5046</t>
  </si>
  <si>
    <t>8c859f3c-4bbc-4926-a2f6-c088cdab752a</t>
  </si>
  <si>
    <t>3b66c283-84b8-468e-ab55-3ebe5718f87d</t>
  </si>
  <si>
    <t>4fc6be54-128f-4592-b56b-3274beac7553</t>
  </si>
  <si>
    <t>b48b82e8-a665-495e-a60a-5c44d26f2a5d</t>
  </si>
  <si>
    <t>af4959dc-5a14-43b0-b935-823c2a1a96fb</t>
  </si>
  <si>
    <t>5a3479f2-f8b2-45da-aa6c-08196a796689</t>
  </si>
  <si>
    <t>9646489a-4109-4ecc-b139-e0533ef22d24</t>
  </si>
  <si>
    <t>2a13f183-52f4-4eea-b599-237c2d2c3c67</t>
  </si>
  <si>
    <t>8fb4345c-9c08-41d4-9d09-2216be7031c8</t>
  </si>
  <si>
    <t>89b2b2ec-2457-4d92-b678-ea1dbaa8b4c3</t>
  </si>
  <si>
    <t>015099c3-80c7-465c-830d-abd19f53194b</t>
  </si>
  <si>
    <t>3ad9b895-fcad-4eb6-8a43-bc1ed12278c8</t>
  </si>
  <si>
    <t>db20121d-8bee-46e4-aa93-6f5fc77310a6</t>
  </si>
  <si>
    <t>4c0df847-7367-4f23-a2c2-d215aa669ed1</t>
  </si>
  <si>
    <t>161bb5b2-1ea1-4dfd-a021-728072454f08</t>
  </si>
  <si>
    <t>9f7007b3-18b0-4ed1-bd2e-3c2e2ad599da</t>
  </si>
  <si>
    <t>e19596f0-c83d-46ec-b49a-14453d494349</t>
  </si>
  <si>
    <t>39f0a2a1-5ff2-4d5c-8bae-3693c160a7c7</t>
  </si>
  <si>
    <t>3b511b4a-5f91-4605-baf9-715b95486580</t>
  </si>
  <si>
    <t>93b21899-abf8-4f0f-aa6a-c4bb9487d760</t>
  </si>
  <si>
    <t>fa520661-da4b-42d2-ad13-21592aab461a</t>
  </si>
  <si>
    <t>49e88e18-ef1f-4415-b518-88ad655d1fb8</t>
  </si>
  <si>
    <t>141d7cd7-edec-4539-9833-f9fdb40c02df</t>
  </si>
  <si>
    <t>c9d9f2f3-8324-4a3e-85c5-ab94bc156774</t>
  </si>
  <si>
    <t>0f188d55-21a8-4b52-b534-51062a7115cc</t>
  </si>
  <si>
    <t>3b45900c-00e1-4b4f-89db-883db7aab0e1</t>
  </si>
  <si>
    <t>b2d52f01-89fc-42de-83cb-a813baf08539</t>
  </si>
  <si>
    <t>395f89d0-d5ff-4285-af7e-5818948f3965</t>
  </si>
  <si>
    <t>bfee5b0a-6c44-47be-8587-2495dca66d4c</t>
  </si>
  <si>
    <t>d6f01c62-53a2-4a76-be2d-57b9bb6b0884</t>
  </si>
  <si>
    <t>38235fb8-3d8d-44fc-b5d7-203a0542a777</t>
  </si>
  <si>
    <t>857c9605-4f8b-4984-ae80-53629ece93d9</t>
  </si>
  <si>
    <t>a3d777d6-063a-4df4-8b2b-917c98dc43c8</t>
  </si>
  <si>
    <t>5b51ab78-8b5d-422d-b495-c87dcbd9df6f</t>
  </si>
  <si>
    <t>8b758077-3428-40fa-a71d-cdee7eef42e6</t>
  </si>
  <si>
    <t>40bc3e91-5a77-436b-8326-9caac7b1ccad</t>
  </si>
  <si>
    <t>7a4b42b1-fc42-40c5-a029-8053da202896</t>
  </si>
  <si>
    <t>0f59ad06-6dec-460f-9d3e-458b3a561ea3</t>
  </si>
  <si>
    <t>1b7b1ebc-dc1b-44a1-b420-352bbaec0fde</t>
  </si>
  <si>
    <t>f4691b4d-902f-48a3-9810-9a696a641ffd</t>
  </si>
  <si>
    <t>132d6298-7c29-4238-ad39-65daa5931ca0</t>
  </si>
  <si>
    <t>2961b423-5cf5-4211-af1b-c895cafad222</t>
  </si>
  <si>
    <t>6d32716c-66bb-4f2f-8364-6d63bda659dc</t>
  </si>
  <si>
    <t>ab70ce3e-3dc0-44f4-abce-78fada7f9c8d</t>
  </si>
  <si>
    <t>3a739b2d-c1d6-4432-90c5-f5b2ece6213b</t>
  </si>
  <si>
    <t>fa0c09a0-ac7d-4128-a4ba-030c8d273108</t>
  </si>
  <si>
    <t>b4afc87c-746c-4e61-a859-a252bae905eb</t>
  </si>
  <si>
    <t>bee780e8-0333-487b-9ce9-aa7407a4cb54</t>
  </si>
  <si>
    <t>783e848d-c67b-476b-ab2b-bddd3d5aeebb</t>
  </si>
  <si>
    <t>599fdaa3-0413-4002-b470-8b540fe37e8a</t>
  </si>
  <si>
    <t>a46f8cca-7102-4d41-9b2c-c53f0ade7346</t>
  </si>
  <si>
    <t>133d550a-4114-4f7b-a7bc-a3f39c3c1094</t>
  </si>
  <si>
    <t>3825456e-405e-4cc1-8e4f-455dd8a8aba5</t>
  </si>
  <si>
    <t>931f9864-1eb9-4c0e-bdea-2ce41729516b</t>
  </si>
  <si>
    <t>ee1b9295-1f32-484e-907b-9d5ed6dc808d</t>
  </si>
  <si>
    <t>27db9e06-cfa5-4657-8470-8ad782328100</t>
  </si>
  <si>
    <t>833624fe-8cad-478c-a99d-a5621b461d56</t>
  </si>
  <si>
    <t>5d4df70a-3000-4b32-a72a-d6b9f7a78a5c</t>
  </si>
  <si>
    <t>05cbfbe6-bbb4-490a-9816-80095f03d2e2</t>
  </si>
  <si>
    <t>8ed93352-4567-43f7-98f1-7c7c84790831</t>
  </si>
  <si>
    <t>60707708-e7e7-4eea-b49c-fc4b85900562</t>
  </si>
  <si>
    <t>d6b20fa7-3280-4a54-9742-264b1d66f7fc</t>
  </si>
  <si>
    <t>60f34abe-bada-4b80-9641-a306515f7cf4</t>
  </si>
  <si>
    <t>df40604a-3f65-4a5c-815c-c1e5d1915c0e</t>
  </si>
  <si>
    <t>cff159e8-7c7a-41b1-82d0-dc47da9f6b03</t>
  </si>
  <si>
    <t>a32ee707-36a2-4edd-b5b3-7e83a965ab1d</t>
  </si>
  <si>
    <t>300e01d3-0add-417e-9291-d2a4b9f3d8f3</t>
  </si>
  <si>
    <t>38e85f02-e67d-436b-8be1-5514d289f103</t>
  </si>
  <si>
    <t>936fe55f-f691-4247-8b15-7f63cb54849f</t>
  </si>
  <si>
    <t>e11b9911-ee43-49e0-8f07-da71cfc1c230</t>
  </si>
  <si>
    <t>157b0217-c41b-4da0-9017-57446bc9ee13</t>
  </si>
  <si>
    <t>c852a2bf-0d91-4b8a-bf1e-34473f4d0dc5</t>
  </si>
  <si>
    <t>e7cc4a4f-b533-4cf2-91a0-41c9df8fae68</t>
  </si>
  <si>
    <t>bfec780b-2f82-4243-87f5-844fcb1a385b</t>
  </si>
  <si>
    <t>78f54d1a-62c6-4a72-bd03-54200a196a90</t>
  </si>
  <si>
    <t>cc0634b3-5141-483f-a19b-12c460664d89</t>
  </si>
  <si>
    <t>82564931-6fa0-4eb9-ab54-dfac72d3da3b</t>
  </si>
  <si>
    <t>815ae60c-f33d-41d6-a13a-c46055d5315e</t>
  </si>
  <si>
    <t>bf429476-63b3-433b-9859-322f83275435</t>
  </si>
  <si>
    <t>c7714bbe-4a30-4858-8286-737176aa34d2</t>
  </si>
  <si>
    <t>dc77f967-9f94-4234-b5ec-058babe4ff99</t>
  </si>
  <si>
    <t>b4c3e020-4abf-4f7a-b4cb-994451870870</t>
  </si>
  <si>
    <t>daa1fb04-9ec0-42d8-80f9-05b0c37223bd</t>
  </si>
  <si>
    <t>5232e8dc-f844-4ed6-a329-bfc25eda76ca</t>
  </si>
  <si>
    <t>56037229-57e4-4213-a564-db610a1923cf</t>
  </si>
  <si>
    <t>de272832-c739-456c-8545-25dcf1edbf18</t>
  </si>
  <si>
    <t>65463ee5-b359-4f3d-b2f8-e0737fabf05a</t>
  </si>
  <si>
    <t>2f33b496-ee03-4ec1-bcbf-0171ebe8ddc2</t>
  </si>
  <si>
    <t>d949a5bb-42b9-43d6-93e9-c0310fd9bdf5</t>
  </si>
  <si>
    <t>4a52065f-b636-4131-beba-5f3ac52d4c42</t>
  </si>
  <si>
    <t>508a9cc4-b308-4e86-99ab-c2cb2ad16a3d</t>
  </si>
  <si>
    <t>910f1974-6928-4c6a-a533-6d6e4bcd21a0</t>
  </si>
  <si>
    <t>de931ca4-ff1f-41e9-b724-3546ac183dc1</t>
  </si>
  <si>
    <t>ac074d45-4c4e-4117-ae1a-f257592234eb</t>
  </si>
  <si>
    <t>2964a18c-8f3e-4ed0-9027-6e4122c9008b</t>
  </si>
  <si>
    <t>1203d8e0-1089-496f-bda5-75219befca98</t>
  </si>
  <si>
    <t>284d1f41-ded6-4a0c-a273-883a6ca6ded1</t>
  </si>
  <si>
    <t>6e8d5e95-6c6c-42f3-a1d6-d86fe9376416</t>
  </si>
  <si>
    <t>21ac693d-85d0-4215-8a7f-ed218045e31c</t>
  </si>
  <si>
    <t>59796f57-b585-40c9-8474-85780ba487af</t>
  </si>
  <si>
    <t>a7887318-1ed7-4a1c-966b-5d763e8722f9</t>
  </si>
  <si>
    <t>490e67be-8777-427c-acb1-2b656c2d3f92</t>
  </si>
  <si>
    <t>d6f80362-3bf6-4979-9c4f-c164b1ad5d08</t>
  </si>
  <si>
    <t>3cac85a3-767b-4394-a36c-c361c94cdb68</t>
  </si>
  <si>
    <t>db2926f3-08a3-40c7-ae06-202a438f3e83</t>
  </si>
  <si>
    <t>05e34c0e-f738-4fee-bce0-ae7b7c1df6fb</t>
  </si>
  <si>
    <t>a1021d35-209b-4619-812e-726581d52e5d</t>
  </si>
  <si>
    <t>d4b82106-5dce-4526-b4a8-1e3f91aa15ae</t>
  </si>
  <si>
    <t>436d3734-0afe-4b4e-a703-d4c8fda21a3b</t>
  </si>
  <si>
    <t>1b302bdb-823d-4969-9042-d0fc43bda3a9</t>
  </si>
  <si>
    <t>2ff5a527-4ce4-4295-be3f-09b3f1a835b7</t>
  </si>
  <si>
    <t>bb63c7aa-0668-4825-87da-7212d264ac23</t>
  </si>
  <si>
    <t>f4a31d8d-09d9-41d6-a115-c6864ef5b504</t>
  </si>
  <si>
    <t>7b9c0473-9fcf-452f-9e13-2a8b64f37df8</t>
  </si>
  <si>
    <t>2bd9a13a-ef28-414b-839e-d07a7b993313</t>
  </si>
  <si>
    <t>a3fe9151-1f27-4546-8389-6b7a2d507f04</t>
  </si>
  <si>
    <t>0b82f230-4a0c-4e4a-aaf7-d998539f8d28</t>
  </si>
  <si>
    <t>11c978ae-61f1-4bf3-b0d9-c450bc925f20</t>
  </si>
  <si>
    <t>906c4685-0b49-49ce-9abb-f679436ecb91</t>
  </si>
  <si>
    <t>d81d7fbe-3338-4341-b3a5-4690e92b8447</t>
  </si>
  <si>
    <t>3639aaa6-90c1-46b9-aeac-aefd40024ead</t>
  </si>
  <si>
    <t>e8c6cfdf-a253-484f-864f-8e86d7f3f3f9</t>
  </si>
  <si>
    <t>1d93daf5-802b-4fdd-81dc-88a4f4acde67</t>
  </si>
  <si>
    <t>6e3be04e-8870-4369-9344-bd26dd8d29c9</t>
  </si>
  <si>
    <t>a81a1395-b861-48eb-867b-33334c078522</t>
  </si>
  <si>
    <t>a1d45d67-b1e4-45fc-8c3f-546e3e0a4baf</t>
  </si>
  <si>
    <t>63e8d134-7f95-4c31-ac41-38eb3c9e5ae6</t>
  </si>
  <si>
    <t>b419bac6-43c7-4156-86cb-403dcfaa4138</t>
  </si>
  <si>
    <t>8a3af95f-84b6-4781-bcf4-bf95b616cee7</t>
  </si>
  <si>
    <t>a2c8bd69-d5ff-4db8-b3e4-a74d0ab467a8</t>
  </si>
  <si>
    <t>37b6719e-82a1-411c-a749-f5b2f8f78429</t>
  </si>
  <si>
    <t>d5c1896b-e1ec-4acd-b8d0-c6c79ea15684</t>
  </si>
  <si>
    <t>77dd6b12-6de5-4f1c-9f96-311b3ca7d024</t>
  </si>
  <si>
    <t>02af3e60-e889-4414-930c-818fe1ca1d22</t>
  </si>
  <si>
    <t>53c5c52d-b272-41d6-b912-8c94074e43a5</t>
  </si>
  <si>
    <t>2894e3a6-59cc-4f49-a41b-2a36ce5f89a5</t>
  </si>
  <si>
    <t>d1ebd638-17d9-4f23-9fa6-83ba27977282</t>
  </si>
  <si>
    <t>00f182a4-3eda-44a9-9ce2-5e33f0cab080</t>
  </si>
  <si>
    <t>c2fba334-1f14-481b-98e5-6353d26103d3</t>
  </si>
  <si>
    <t>f3e108b9-eff5-41f9-a737-aee7d6adee10</t>
  </si>
  <si>
    <t>65917783-7de3-4fe5-afae-c7fd845a0686</t>
  </si>
  <si>
    <t>ba9c0a68-89aa-4a5e-a018-e2d2b52a386e</t>
  </si>
  <si>
    <t>9e9290b2-68c0-4526-babf-5db25c6d2fcc</t>
  </si>
  <si>
    <t>1ed76aca-2ecf-4014-9f6e-24f7634e90a7</t>
  </si>
  <si>
    <t>0779fc85-7b33-40d3-989e-73608b3cbf6b</t>
  </si>
  <si>
    <t>a820526d-c40f-4672-9d1e-d8051ef8a3ea</t>
  </si>
  <si>
    <t>dbbc214a-3a82-4909-9d3f-803b434c521f</t>
  </si>
  <si>
    <t>0f1a5ba6-61cc-44c2-9fdb-4fceeea36db6</t>
  </si>
  <si>
    <t>209babfe-4439-4c1b-bbd1-96741f6b02c2</t>
  </si>
  <si>
    <t>5a9c4613-31f7-4377-84fa-14ea1f6cddaf</t>
  </si>
  <si>
    <t>bc3c3a55-ffb8-429f-a4b2-905d5498c9f5</t>
  </si>
  <si>
    <t>d694d58a-a75c-4df9-a3ec-4886f6b9859e</t>
  </si>
  <si>
    <t>9b49b252-8576-45c6-8320-ceabb4eb7068</t>
  </si>
  <si>
    <t>cd292f4e-f80b-4b66-8c9f-30a2d5b6b353</t>
  </si>
  <si>
    <t>3eea8a15-b296-4977-b417-25c68014cbed</t>
  </si>
  <si>
    <t>f2376f50-b2dd-4165-857f-03964ebd0384</t>
  </si>
  <si>
    <t>639e0580-9923-4a2a-8212-2672cfce9e94</t>
  </si>
  <si>
    <t>c57e0189-2628-42f0-a503-7ae986cf544e</t>
  </si>
  <si>
    <t>2b1a2abb-3c8d-46a8-9dd5-a0fa35dadd38</t>
  </si>
  <si>
    <t>19df32f9-62fb-48e9-8f9c-c0741c92e893</t>
  </si>
  <si>
    <t>b94eea00-7a97-4f25-8966-a2c5f085cee5</t>
  </si>
  <si>
    <t>a2046719-f556-4c70-a1f4-712d43d8d1d5</t>
  </si>
  <si>
    <t>fad44b38-1488-416e-a9df-e33bd1b10a2f</t>
  </si>
  <si>
    <t>1f2c4b48-11d4-43ef-bb88-92ae0b4e8863</t>
  </si>
  <si>
    <t>34ae7e7f-8e62-4671-ad2e-5e1fe4bcafd6</t>
  </si>
  <si>
    <t>e7a341f1-b48e-4e91-92f9-ffb104a06ead</t>
  </si>
  <si>
    <t>93bc0634-4795-4ddd-8ce0-603bf8953fd3</t>
  </si>
  <si>
    <t>fcd73921-60b4-469e-a4a3-56ee801bd95c</t>
  </si>
  <si>
    <t>c5928222-c2b6-467a-9b70-669449633585</t>
  </si>
  <si>
    <t>a6276f1c-eccb-4bdb-812c-497735636814</t>
  </si>
  <si>
    <t>a2c1c600-e4d5-4990-b9c6-13655c014a7d</t>
  </si>
  <si>
    <t>e0d6c079-0da5-4b43-93ff-1972629caf88</t>
  </si>
  <si>
    <t>1d0e4669-a49f-46f6-9d10-98ca2d90e01e</t>
  </si>
  <si>
    <t>727e0607-0454-4362-bbb1-e0f961894243</t>
  </si>
  <si>
    <t>1064fa87-7c43-412e-b4a1-609d4accad46</t>
  </si>
  <si>
    <t>badcf92b-c51c-4048-b770-8ec7a12ace10</t>
  </si>
  <si>
    <t>1105a3f1-6e9a-410b-8632-a01ced056b26</t>
  </si>
  <si>
    <t>81d71c6b-d2ca-4be6-9044-d696575c0869</t>
  </si>
  <si>
    <t>fb0656c2-ef26-4459-ad36-f4a135518156</t>
  </si>
  <si>
    <t>1e3e62b0-423c-44c9-af45-ee9f9460f913</t>
  </si>
  <si>
    <t>8aa963cd-0048-4bb6-9fd5-c96122f4be11</t>
  </si>
  <si>
    <t>b3df2476-50b7-4732-92ee-31f14ef5bfe5</t>
  </si>
  <si>
    <t>63c8dcd8-54eb-4ada-bc9d-204ffe60d335</t>
  </si>
  <si>
    <t>07b5f749-732a-4f14-bfb2-dee734f7e1f0</t>
  </si>
  <si>
    <t>2ef4ec79-b5dc-4fff-9fef-ee102606d89c</t>
  </si>
  <si>
    <t>26c4db24-a0c8-49a1-ba13-f58aa2af3aad</t>
  </si>
  <si>
    <t>98d768e7-be22-41b6-b1eb-83ff87b41199</t>
  </si>
  <si>
    <t>7341fa46-a59f-4fc8-8033-9f09383d029b</t>
  </si>
  <si>
    <t>5e9c36fc-7dd0-4080-bfe2-2885dc5185fe</t>
  </si>
  <si>
    <t>513c598d-1a6e-4a3b-b885-64613da880f7</t>
  </si>
  <si>
    <t>46db620a-5f32-4f9c-871c-95fb099c597a</t>
  </si>
  <si>
    <t>755d1a8a-4170-4d57-b4a8-dd3619c19438</t>
  </si>
  <si>
    <t>d058ae96-babc-4c33-9d69-ff66ef7633df</t>
  </si>
  <si>
    <t>cabd892b-edf6-496d-a79e-82cf462d542e</t>
  </si>
  <si>
    <t>65d941e4-4a59-428e-b8da-1bdaf0a40c5e</t>
  </si>
  <si>
    <t>c9aa955d-5dba-4888-a714-5ca3cd1601e8</t>
  </si>
  <si>
    <t>5414bdbc-9a91-4330-927f-ff5de09f0239</t>
  </si>
  <si>
    <t>56964c5b-182e-4288-9fef-eec6777155c9</t>
  </si>
  <si>
    <t>3a7bc156-9505-4e46-aa0d-cad06888db5a</t>
  </si>
  <si>
    <t>7dc5be86-24bd-46a5-8581-ea04e77955fb</t>
  </si>
  <si>
    <t>7a48f0f7-6484-4be2-b891-099af4438b58</t>
  </si>
  <si>
    <t>e629e795-09f8-4316-b256-fef949d2f3a3</t>
  </si>
  <si>
    <t>5c197deb-e630-4029-9bfd-0e5a1706b477</t>
  </si>
  <si>
    <t>3e083ebf-715b-49bb-9da6-d421fadca500</t>
  </si>
  <si>
    <t>29522b68-3f64-4225-bf32-abe1b703b493</t>
  </si>
  <si>
    <t>51c9a077-b64d-4acf-a5ac-7e0bb8821393</t>
  </si>
  <si>
    <t>1aced841-57a6-41ca-b01d-9cd5fc0be8f4</t>
  </si>
  <si>
    <t>379c83f5-5e21-4b48-b992-52308afc007a</t>
  </si>
  <si>
    <t>d74939ca-6d93-42dc-8853-a56c8a51a783</t>
  </si>
  <si>
    <t>df250cf5-0b63-4569-b5da-80c52d718663</t>
  </si>
  <si>
    <t>0e504650-29a3-4269-99f8-9b042e826e17</t>
  </si>
  <si>
    <t>d94e80b6-2b77-429f-a234-311046b66321</t>
  </si>
  <si>
    <t>4ddef078-2ad0-424e-afd3-f77a308b5d09</t>
  </si>
  <si>
    <t>528f9e20-e254-4ad7-bcdb-2686b96ad69e</t>
  </si>
  <si>
    <t>558d6778-0931-4a20-bfbc-11adab20273f</t>
  </si>
  <si>
    <t>7ae7ad00-a124-46e5-afae-b97aa22c4560</t>
  </si>
  <si>
    <t>135c8ed1-47db-46e2-9d61-6e21955ff4c4</t>
  </si>
  <si>
    <t>25440c92-3515-417b-b874-4c7c6c3f8d98</t>
  </si>
  <si>
    <t>7e741ef3-aa3b-49cc-8c40-c77de9e2234a</t>
  </si>
  <si>
    <t>d60ee26f-3937-4f1b-8b9c-acfd712d502e</t>
  </si>
  <si>
    <t>367c8a6a-792a-4245-b658-7152d01cd210</t>
  </si>
  <si>
    <t>c28251c9-ddd5-48c4-8bfa-8d61c074c8fb</t>
  </si>
  <si>
    <t>79d8ba30-6da3-44a3-b836-2a1f36ac55e5</t>
  </si>
  <si>
    <t>802568fc-34fa-42ce-8bd3-2e255365a14b</t>
  </si>
  <si>
    <t>842f1334-4898-4a41-942a-9213da51d553</t>
  </si>
  <si>
    <t>5022a6df-9e92-4375-a54c-c4b7a458b0b0</t>
  </si>
  <si>
    <t>8a5c5d8b-1bd6-4555-85bf-48faae37c94a</t>
  </si>
  <si>
    <t>18b5df6b-c2ba-44b3-9a93-2184284d9d17</t>
  </si>
  <si>
    <t>d4e65d2f-b398-4891-b65e-9ca9f6510ef4</t>
  </si>
  <si>
    <t>a51d2d9e-d4c5-4d57-a974-fa764be55e3e</t>
  </si>
  <si>
    <t>abedbdca-d58f-4463-baf7-b2a4908e3b78</t>
  </si>
  <si>
    <t>7db432e4-57f7-4af7-a9c6-9a720edb9b49</t>
  </si>
  <si>
    <t>492559cc-0f37-43f4-b7d6-19089b2ab628</t>
  </si>
  <si>
    <t>6ddc6859-13e6-4d62-b8e3-dcf2f05f3d55</t>
  </si>
  <si>
    <t>616aadb4-a4a9-4772-975b-3db09cb7d02c</t>
  </si>
  <si>
    <t>efae38e4-33d3-461a-bd60-a42024a716e4</t>
  </si>
  <si>
    <t>f4585188-d3c2-4e65-bc46-7dfddbcbb30e</t>
  </si>
  <si>
    <t>c07b9a00-8d8f-4edd-9a0f-5e58aa8dcb83</t>
  </si>
  <si>
    <t>e028cb29-8bf1-40f8-a6d5-4b735b786e32</t>
  </si>
  <si>
    <t>f8674f82-9bf6-4a61-bd73-60d30876671c</t>
  </si>
  <si>
    <t>f2e2c85a-a974-46f7-83ba-8e0282a6b037</t>
  </si>
  <si>
    <t>7a1baecc-c485-475b-b399-14c78b7d1083</t>
  </si>
  <si>
    <t>08fbdce9-459a-4848-997b-4531ca121fd5</t>
  </si>
  <si>
    <t>edea9bf7-e0a9-4240-aefd-a60c6018248a</t>
  </si>
  <si>
    <t>53adc255-b420-4141-b8d1-c5c88af38c16</t>
  </si>
  <si>
    <t>969d622e-1416-434f-b643-31deb5055a03</t>
  </si>
  <si>
    <t>b019ba0d-b129-4c4f-bbf5-04e778e61141</t>
  </si>
  <si>
    <t>da76f549-234d-424c-afd3-98460bb17adf</t>
  </si>
  <si>
    <t>f3cc3b43-da4e-43bd-9a7e-c31d65f03eac</t>
  </si>
  <si>
    <t>d80811d9-3eeb-4c8f-9761-172d6b6ff777</t>
  </si>
  <si>
    <t>f06898d3-a4f8-4668-acc0-b58b23fea3ad</t>
  </si>
  <si>
    <t>25c13413-0692-45a3-9864-137a9ba96040</t>
  </si>
  <si>
    <t>3f64fd56-9554-4c27-92c0-938fafb49c7d</t>
  </si>
  <si>
    <t>6ed47678-374b-442f-b9ed-66d34a15d666</t>
  </si>
  <si>
    <t>96495beb-0c4e-4c62-988c-570791c9067d</t>
  </si>
  <si>
    <t>cf120c0f-da11-4206-8059-ca9d66e129d5</t>
  </si>
  <si>
    <t>6c20fa69-c512-413f-9e42-34e8cd889f5a</t>
  </si>
  <si>
    <t>0baf3219-c70f-4e0c-906f-687bc08593a3</t>
  </si>
  <si>
    <t>9adc70e8-f7f3-4b48-9d75-8d130c6c7b82</t>
  </si>
  <si>
    <t>2f7a3b98-195c-49ff-afed-6f79d4f4973d</t>
  </si>
  <si>
    <t>e9b15f74-07c4-433d-a901-7a5bbb8d359a</t>
  </si>
  <si>
    <t>d8d566a3-9924-420c-b0ce-e6a9594719bb</t>
  </si>
  <si>
    <t>1021c2f4-5bbb-4a8f-a5ed-e9be06a8dbd2</t>
  </si>
  <si>
    <t>fa7e2d64-27d9-4c2b-8d24-42352841e20d</t>
  </si>
  <si>
    <t>f7c8115b-250f-4ef5-938a-6c4e9503262e</t>
  </si>
  <si>
    <t>516f6fb0-e4d3-44ef-af14-0912e0db32f0</t>
  </si>
  <si>
    <t>8f7cb2af-fdd0-483f-b0db-a4c85ad2d9bb</t>
  </si>
  <si>
    <t>5ed7bff0-f16b-40d2-a0e4-6560f47c1ce1</t>
  </si>
  <si>
    <t>82f9f82a-0591-4b0b-8294-b718799771f8</t>
  </si>
  <si>
    <t>11220115-b22a-4a10-9205-4cad7d1c3ca0</t>
  </si>
  <si>
    <t>66710e29-187e-440b-816e-1b30aff075d3</t>
  </si>
  <si>
    <t>f654a694-ead7-4a25-b0ed-08859a522181</t>
  </si>
  <si>
    <t>d594b536-6ac9-4873-93b6-5b82843d4241</t>
  </si>
  <si>
    <t>a7f334d0-481d-4691-ac83-1615951d9c9b</t>
  </si>
  <si>
    <t>0039d3ca-8302-437d-a36c-3044a06c16ef</t>
  </si>
  <si>
    <t>75f854a8-0cac-4681-b455-c7770c684882</t>
  </si>
  <si>
    <t>c8862b59-5d86-4890-a239-9b1ced59dc58</t>
  </si>
  <si>
    <t>f8672736-5587-497d-9567-2226d6c40e93</t>
  </si>
  <si>
    <t>c2377b7f-cf97-41f6-b6d0-7e1363a789cf</t>
  </si>
  <si>
    <t>f1f407fe-5869-4bfd-be57-99f4c3ad468d</t>
  </si>
  <si>
    <t>a512d3e5-546e-447b-bf73-6b5c6dea4345</t>
  </si>
  <si>
    <t>982eacd6-78c6-410a-b315-d5ffeb637a94</t>
  </si>
  <si>
    <t>7b5ebf2b-5bea-4cae-a8de-1f726de88bf0</t>
  </si>
  <si>
    <t>05dc371d-b894-45ec-8508-ed2fc0f98c61</t>
  </si>
  <si>
    <t>9ca94b86-f81e-46f5-9658-e34eb0f12916</t>
  </si>
  <si>
    <t>82e0a36f-c01b-487d-8914-41267048e6fc</t>
  </si>
  <si>
    <t>2e9a83ce-b37d-4257-aa2d-a82dc2601032</t>
  </si>
  <si>
    <t>5798d413-c007-4f3d-a474-92064775da0f</t>
  </si>
  <si>
    <t>12dc06c2-dffc-49a0-be2a-9f9188ba4645</t>
  </si>
  <si>
    <t>71470131-4b18-48ef-ab24-31d2d2660725</t>
  </si>
  <si>
    <t>6601bf57-6db4-4e79-8a74-bf410734664a</t>
  </si>
  <si>
    <t>2e5f8e04-2d66-437f-8447-abd96dcb8597</t>
  </si>
  <si>
    <t>7c3a00ee-db43-4a77-afbd-70e9387466eb</t>
  </si>
  <si>
    <t>84f2e091-88f3-4eca-8d96-42cab396816e</t>
  </si>
  <si>
    <t>ad50838f-dd53-4fc1-bbd5-f068e81cd60e</t>
  </si>
  <si>
    <t>336968a5-c89d-48f2-b58b-15f3d56a3ba7</t>
  </si>
  <si>
    <t>8913bb61-d39a-4790-aa55-460c92ad13dd</t>
  </si>
  <si>
    <t>75b4cd99-72a3-4fa9-9c17-982b59e1b50a</t>
  </si>
  <si>
    <t>bbfaf407-b2ba-40a7-8ade-1b52323dfe0e</t>
  </si>
  <si>
    <t>83aee18d-ff7e-4211-9d10-10ac5afb8163</t>
  </si>
  <si>
    <t>59e3a081-289d-4eb9-96e5-d1f21da155b5</t>
  </si>
  <si>
    <t>cc2b2ff0-9e1a-43b4-83ee-a208379dadaa</t>
  </si>
  <si>
    <t>82334cac-f105-49c5-88fb-bd8cdd763097</t>
  </si>
  <si>
    <t>9d25362c-65de-4743-b918-e0606ed397a7</t>
  </si>
  <si>
    <t>ea679314-d81d-4cd3-b7ee-9799432e5739</t>
  </si>
  <si>
    <t>f660ec0c-0657-446a-87f1-08d2047fd797</t>
  </si>
  <si>
    <t>330d0765-f9b8-465d-95ea-14a7f36d796b</t>
  </si>
  <si>
    <t>a8e131c1-cbd1-4a07-ae4f-4387764ecb20</t>
  </si>
  <si>
    <t>36ab75df-ae2f-4191-8845-34be45f44799</t>
  </si>
  <si>
    <t>c2e65201-8975-49d8-8719-b86ff85b8a09</t>
  </si>
  <si>
    <t>80359f9e-d68f-43d1-89cc-f5fc3674dc66</t>
  </si>
  <si>
    <t>67fa4d72-1590-47b8-8724-748be0f72f7e</t>
  </si>
  <si>
    <t>568a9bef-de99-4eb5-9c6f-5ec29437a42c</t>
  </si>
  <si>
    <t>f6021487-e04e-4643-87e2-62eb7bc8a1bf</t>
  </si>
  <si>
    <t>c2856955-1432-422e-838e-d47243e1221a</t>
  </si>
  <si>
    <t>8372a8b8-ca51-4e18-815a-b9ec5d7c787f</t>
  </si>
  <si>
    <t>1b1663e9-8fe5-41bc-b7c7-2d9dfaf297bb</t>
  </si>
  <si>
    <t>fdbf5d9b-205e-4be5-bd89-11d187b6edc1</t>
  </si>
  <si>
    <t>525c7493-fa7b-4d84-a2ca-31ec556ac7dd</t>
  </si>
  <si>
    <t>a169454e-f7e8-474d-ac84-3013fd30a4fa</t>
  </si>
  <si>
    <t>f6fc67ba-97e9-4109-89dd-c45a6ac4ad59</t>
  </si>
  <si>
    <t>74ac42c2-ee2f-4660-a547-1560abde38cc</t>
  </si>
  <si>
    <t>5dad1f8c-77d0-4c7a-9bb5-78ed6dafc452</t>
  </si>
  <si>
    <t>ea035b5d-e500-4041-8c63-7742a31ed514</t>
  </si>
  <si>
    <t>3da4ded4-5f76-471a-ba14-da44625ddfe7</t>
  </si>
  <si>
    <t>13b9df0e-c901-4c56-b72c-f9e27f6b6395</t>
  </si>
  <si>
    <t>a9394ff2-bba9-41aa-b96b-b6a505b6cddf</t>
  </si>
  <si>
    <t>3c1a438a-138e-464e-bab5-c0b23c549ba2</t>
  </si>
  <si>
    <t>f0aa776e-4eab-4af0-9218-ddaf732a2511</t>
  </si>
  <si>
    <t>9146192e-053f-4a22-814c-6ecc22655ec3</t>
  </si>
  <si>
    <t>bf7a305c-0873-477c-a656-ac42cf399bbb</t>
  </si>
  <si>
    <t>5bfb97d2-974b-454c-b7f7-0ef4db3456f4</t>
  </si>
  <si>
    <t>1ee92673-bc0f-4f04-9a4b-f7131562a88e</t>
  </si>
  <si>
    <t>75de4de2-8679-4748-9899-2b94802233f8</t>
  </si>
  <si>
    <t>15324e2c-310e-4a81-bdff-e5edab688485</t>
  </si>
  <si>
    <t>1ed01bf1-afa4-4835-901a-77d8eba7d81b</t>
  </si>
  <si>
    <t>f86df6c6-65aa-482d-b197-9f1907d51499</t>
  </si>
  <si>
    <t>ebef602b-c5f5-4af5-9538-29d98aeca03f</t>
  </si>
  <si>
    <t>59c16435-14d5-4336-a92e-e09271010eb3</t>
  </si>
  <si>
    <t>8366538f-7d47-446d-98bf-b543d8132f68</t>
  </si>
  <si>
    <t>81429bd7-0d83-4516-9654-b269de3bb39d</t>
  </si>
  <si>
    <t>f56f8bd5-6495-4638-972a-40be315bcecd</t>
  </si>
  <si>
    <t>b30397a6-ffa3-48f9-8428-aa2368bcda6a</t>
  </si>
  <si>
    <t>ee82076d-7a52-4ea5-8710-e72f7aab7868</t>
  </si>
  <si>
    <t>e6d3e880-fdd5-4598-87f1-6db632841706</t>
  </si>
  <si>
    <t>729b69a1-02dd-4ed2-8ea1-0b8e701d98e4</t>
  </si>
  <si>
    <t>93b9dea3-ddd7-4529-ab81-88a8e24f8681</t>
  </si>
  <si>
    <t>0e336531-1d4c-4965-8efd-8964c5d1255e</t>
  </si>
  <si>
    <t>a43db1ee-a171-40b4-b86b-6930b3b79235</t>
  </si>
  <si>
    <t>0ec4ad1a-2ab3-4a38-b976-ed488887126b</t>
  </si>
  <si>
    <t>e70b9f4d-5b58-49f8-abbd-089ec5ebc9f4</t>
  </si>
  <si>
    <t>4803c2eb-91c6-4f76-8514-f9ef3c2d073c</t>
  </si>
  <si>
    <t>0141c1a4-a470-4a3a-8087-936f27219674</t>
  </si>
  <si>
    <t>6a41eab8-31a1-429d-b7aa-319f724526fe</t>
  </si>
  <si>
    <t>4ead2ca0-c6b3-4fe9-ba02-c5c4aefa6ab4</t>
  </si>
  <si>
    <t>e236f1ff-2ad6-4bc2-8b3a-408db950288a</t>
  </si>
  <si>
    <t>339147e8-b02e-4a23-a9b2-5b283a8c6306</t>
  </si>
  <si>
    <t>f454e1bf-f31e-4b20-a875-ede7efaeebbd</t>
  </si>
  <si>
    <t>58b6e0c4-a78f-441d-b087-db4cac0f93d5</t>
  </si>
  <si>
    <t>c9853307-f96c-490a-9b59-57208858453f</t>
  </si>
  <si>
    <t>497f1147-a1a7-4f64-944d-1faf3e5df6ee</t>
  </si>
  <si>
    <t>3518b95b-60c1-4d20-803b-182b47159621</t>
  </si>
  <si>
    <t>75bba7de-e055-4e79-8cf3-9bcd98401a6e</t>
  </si>
  <si>
    <t>1910496d-59e0-4be6-b635-0420fd5ac830</t>
  </si>
  <si>
    <t>09e0376e-f010-4f0a-91d0-871c6d60bb09</t>
  </si>
  <si>
    <t>2cf819ca-6d09-45e3-9cc7-f6462f9cc65d</t>
  </si>
  <si>
    <t>88427281-9578-429d-8173-e00389a42129</t>
  </si>
  <si>
    <t>edb2bc2d-23a7-4bfe-9e0c-eb837fad51ad</t>
  </si>
  <si>
    <t>3e78d1ca-c84c-4813-b3e8-6253352af2f4</t>
  </si>
  <si>
    <t>da24feff-8b82-4bc7-8fd2-7fb71d6fbd7e</t>
  </si>
  <si>
    <t>7d439b79-65ee-42df-a6d3-7bcd6e57f8a3</t>
  </si>
  <si>
    <t>0afb4e4e-549f-42de-a106-66c3cd88af9a</t>
  </si>
  <si>
    <t>963609ee-ee43-45d2-9bf4-2758d23befe5</t>
  </si>
  <si>
    <t>cc6d5a7f-17bc-4d59-9994-3e2565234bff</t>
  </si>
  <si>
    <t>7ebef8ff-287e-4ec4-bb53-c1ef99056196</t>
  </si>
  <si>
    <t>083cbd38-1fa1-4b4d-b03a-5a42097a14a0</t>
  </si>
  <si>
    <t>89ad23e0-435e-4dbe-9960-71e117f2cfdf</t>
  </si>
  <si>
    <t>8ca4b25e-8a1c-46b6-b337-2c5a5cfb406e</t>
  </si>
  <si>
    <t>dd451bff-26bb-41f4-8b06-fd7cbd8eb660</t>
  </si>
  <si>
    <t>69debdfe-377c-48e2-a57d-27de71396742</t>
  </si>
  <si>
    <t>ac9e435c-2941-4ecb-a7ff-2daba0df0d30</t>
  </si>
  <si>
    <t>f25efadf-ad54-4a4c-bc69-c749b5e677b0</t>
  </si>
  <si>
    <t>4fa664ff-f8f7-467f-8208-e02fb0729406</t>
  </si>
  <si>
    <t>a9192f22-04bb-4262-bd3c-90c06e98a84b</t>
  </si>
  <si>
    <t>dd19b72e-1ab3-4522-bbca-68249649b679</t>
  </si>
  <si>
    <t>3f6b907b-fe3b-4e69-8a1a-d55ea70c92a3</t>
  </si>
  <si>
    <t>ade4fa23-bb19-42d4-8a03-67f05bfc2567</t>
  </si>
  <si>
    <t>ca907159-289d-4995-9a9e-ba1cabd010e8</t>
  </si>
  <si>
    <t>173d8dbc-31ae-4413-a106-0207e5d17226</t>
  </si>
  <si>
    <t>12a0bbf5-8e1b-43ee-86b2-d8717bb6fbb7</t>
  </si>
  <si>
    <t>483ffd5b-1dc4-4737-ba50-3400cb7180aa</t>
  </si>
  <si>
    <t>c1dbab9f-8be7-49c7-a326-b3c069a17439</t>
  </si>
  <si>
    <t>b4c9bc80-ca89-42cc-8e16-b8e373b7b893</t>
  </si>
  <si>
    <t>76355faa-0d57-495b-b540-d6359472a45f</t>
  </si>
  <si>
    <t>e0c759ae-9ca5-45a7-bbfe-2f1b39b7de6d</t>
  </si>
  <si>
    <t>c26e6a70-dc70-476d-9f5c-dfb39dcf6914</t>
  </si>
  <si>
    <t>484dfcc6-0cdc-4633-afba-92f8d7a6c137</t>
  </si>
  <si>
    <t>1c40247e-a332-43e0-91d7-f45e8a2cf516</t>
  </si>
  <si>
    <t>00259567-6846-4ab2-a55c-5d37e04cf6ed</t>
  </si>
  <si>
    <t>6d788d1f-de16-44cf-bc08-18d18bef5377</t>
  </si>
  <si>
    <t>17d11291-7a94-4dda-b705-c77787316ae8</t>
  </si>
  <si>
    <t>c5997710-8586-4c29-b1fd-188e73ed75d4</t>
  </si>
  <si>
    <t>c9bc74b7-9e7d-4be4-ab04-7e819d3ff999</t>
  </si>
  <si>
    <t>40a49c2f-1ffd-4d7e-8a10-7b18f736aec0</t>
  </si>
  <si>
    <t>5219cf6b-18bb-4c19-99a5-c49f73741135</t>
  </si>
  <si>
    <t>52137708-bd31-4f6e-8dcc-e68650854393</t>
  </si>
  <si>
    <t>586705e4-76d6-4601-a9f2-97c26f37180e</t>
  </si>
  <si>
    <t>b1e7f55f-1e2a-41c8-a830-7edd8fd6ae59</t>
  </si>
  <si>
    <t>c7907554-41f5-4818-a231-2c3df71c157b</t>
  </si>
  <si>
    <t>f13726a1-eaa6-4ab7-9db2-3dd752b143bd</t>
  </si>
  <si>
    <t>7945c27d-1790-4633-bba4-0c64b06e1ccd</t>
  </si>
  <si>
    <t>b2fa93b4-b46a-4f36-b15f-30ac7632d6d9</t>
  </si>
  <si>
    <t>f0660954-972a-43ef-a648-25269a685fc7</t>
  </si>
  <si>
    <t>e9e1a2fb-05de-4701-b1aa-e144d32c6828</t>
  </si>
  <si>
    <t>02a6a7aa-f77d-4a16-a1ad-46c509b7b381</t>
  </si>
  <si>
    <t>50b462d4-f3e7-4408-9094-5669210a7410</t>
  </si>
  <si>
    <t>3ca95992-f7a5-4b76-b3ed-ef2d31018f01</t>
  </si>
  <si>
    <t>70ad2aee-88ea-4691-a94a-8a2582ec0de4</t>
  </si>
  <si>
    <t>3c7787a7-01ba-43df-8af5-09f6affd0422</t>
  </si>
  <si>
    <t>559344a4-9174-47da-9420-6b402359fb5d</t>
  </si>
  <si>
    <t>7779d271-bb88-486d-a24b-97e610244fcc</t>
  </si>
  <si>
    <t>d646118b-9f47-4635-aa8a-fb45db326d82</t>
  </si>
  <si>
    <t>c9e4ec90-fb72-4664-a9f1-4d7ca539cbf7</t>
  </si>
  <si>
    <t>d0eadaf0-2871-4fbf-963d-af9862b192c2</t>
  </si>
  <si>
    <t>8a2008e8-2df7-45d6-8e5d-8c43d8906447</t>
  </si>
  <si>
    <t>e8e512ac-3831-4285-92dc-a6869c0d9aa8</t>
  </si>
  <si>
    <t>e185b734-dae0-4ec2-a391-94056f4d3acf</t>
  </si>
  <si>
    <t>75f439e3-75a3-45f6-97a9-94c8fcd8d37a</t>
  </si>
  <si>
    <t>a55e5e22-2bfe-4484-996e-fb456b4d3b76</t>
  </si>
  <si>
    <t>b2200962-8b6e-4c70-9ce5-653c7bf2ce49</t>
  </si>
  <si>
    <t>e1eac0ef-ba49-4801-9a6e-b144d07c242b</t>
  </si>
  <si>
    <t>5b9ee6af-9ac8-4223-8cd4-ce6b7a014a65</t>
  </si>
  <si>
    <t>16dff1aa-7ef9-47a2-a9ff-c8dc0e7a3380</t>
  </si>
  <si>
    <t>e391fe51-faa2-4602-9d8b-e41550e7f633</t>
  </si>
  <si>
    <t>efb0593a-2fb8-4806-8d9b-7dcb8d9c1257</t>
  </si>
  <si>
    <t>dafeb15f-a164-45c0-95a3-da4759ff2b45</t>
  </si>
  <si>
    <t>32f3083b-0afd-4be4-b613-44839760d98e</t>
  </si>
  <si>
    <t>47b56af9-6997-4b98-b0fe-108c6f3243aa</t>
  </si>
  <si>
    <t>daa8ac2d-f303-4ec1-84aa-8ff20a4f1f5a</t>
  </si>
  <si>
    <t>ce59dc53-7a97-4862-8cb9-597257096880</t>
  </si>
  <si>
    <t>fe36bc9f-fce8-420b-ac07-2541b14e23a3</t>
  </si>
  <si>
    <t>732dc193-e7d8-4827-990d-1c247c4f2f98</t>
  </si>
  <si>
    <t>3e5cb00c-e825-4963-9876-8627cb263897</t>
  </si>
  <si>
    <t>7a6dd678-9e9e-4f80-adb5-abac77dbadbf</t>
  </si>
  <si>
    <t>57d066bb-0518-46ab-ba6c-fdf991caf261</t>
  </si>
  <si>
    <t>7009ae5c-13eb-4b7b-8d0a-07b3260bf8b6</t>
  </si>
  <si>
    <t>9537b83e-24cf-428f-9207-7fab7cec6bfb</t>
  </si>
  <si>
    <t>fefb728e-36fd-47f5-842e-c6e718a4b5d4</t>
  </si>
  <si>
    <t>b5ca0ffb-8199-4fe8-a2bf-cfe33f5ad14d</t>
  </si>
  <si>
    <t>486b6cd8-0a29-4624-8b4d-b1e2b63cb6a2</t>
  </si>
  <si>
    <t>440b6cab-a67b-400c-a596-5225f29f129b</t>
  </si>
  <si>
    <t>e2ee90ce-6edd-47ce-b9f8-1cfe3b50a284</t>
  </si>
  <si>
    <t>3bad0183-83c4-4f5e-a189-0805254e7d34</t>
  </si>
  <si>
    <t>a6743aad-e838-471b-9717-fd7e0aef792a</t>
  </si>
  <si>
    <t>46fad68a-ef53-45fd-91bc-ced6325bacdf</t>
  </si>
  <si>
    <t>bd36599d-788b-4507-b169-57d33bc4496f</t>
  </si>
  <si>
    <t>6271b951-cfa3-4e5e-854e-5c10c3d5f40a</t>
  </si>
  <si>
    <t>5742100f-a59f-4bd0-853e-e5b64351ec02</t>
  </si>
  <si>
    <t>c358d538-2da7-438b-bafb-ec52c9390f4a</t>
  </si>
  <si>
    <t>53a8d939-e27b-496a-941c-0a1ff33e305e</t>
  </si>
  <si>
    <t>fe92f783-dba7-48dc-a621-2f39e5b433b2</t>
  </si>
  <si>
    <t>a581af68-e955-4448-aec1-4606fb652c0b</t>
  </si>
  <si>
    <t>5edb203f-1788-48ed-97eb-0b468308ea0b</t>
  </si>
  <si>
    <t>ca7cf4c6-79af-4d8d-bfe5-887d37ee4d00</t>
  </si>
  <si>
    <t>e920c295-d4fb-4f2c-b6aa-dd2bebd8366e</t>
  </si>
  <si>
    <t>44e5656b-e291-4376-8df7-6acf61ad2580</t>
  </si>
  <si>
    <t>1cae7275-7d57-42bb-885b-7919d6fea560</t>
  </si>
  <si>
    <t>311cf7a5-a763-47a0-9dc7-c95e401760f9</t>
  </si>
  <si>
    <t>d3f53e5d-b7ba-4e38-9adf-2870349ef817</t>
  </si>
  <si>
    <t>fa6a852f-eb0e-483f-98a3-06ae8fc48fef</t>
  </si>
  <si>
    <t>c8bb38e6-b071-4f09-8e3d-be5251091804</t>
  </si>
  <si>
    <t>460e7083-01a1-4e83-ada7-6f8b213bdd43</t>
  </si>
  <si>
    <t>302a2b75-a609-4a0d-99c6-3d5d9b44f8b4</t>
  </si>
  <si>
    <t>e01d942d-8a16-4e4d-96ec-c6950853ae6a</t>
  </si>
  <si>
    <t>ade69d62-c8f7-484a-929d-5c205f9f8663</t>
  </si>
  <si>
    <t>896e50bf-e0a1-42de-8739-017c7b475630</t>
  </si>
  <si>
    <t>f4ecd79c-823d-4280-bfeb-ce761ae2a534</t>
  </si>
  <si>
    <t>18113832-3201-492f-8a58-00a0d7ab7235</t>
  </si>
  <si>
    <t>711e106c-9813-459d-b6b3-b76994283d33</t>
  </si>
  <si>
    <t>fec96ec9-18c0-4556-9bcf-ea04aa94db55</t>
  </si>
  <si>
    <t>5a0a9769-2efd-47ea-89de-248d37310c1a</t>
  </si>
  <si>
    <t>b26482b2-6f16-4e79-8112-fe7777f246ec</t>
  </si>
  <si>
    <t>ca957916-718d-4d92-a61a-d317bbebfbe4</t>
  </si>
  <si>
    <t>0c752571-72a0-4005-866f-c7e747b91688</t>
  </si>
  <si>
    <t>dc28ca27-7347-4a01-8efe-126cc28f8b3f</t>
  </si>
  <si>
    <t>76f935db-4ccb-4634-ac1b-290a72837b57</t>
  </si>
  <si>
    <t>d1595703-8650-4d6f-8a26-70cf30eba9ef</t>
  </si>
  <si>
    <t>c772e419-3d14-4569-90ec-6aa818b9d49d</t>
  </si>
  <si>
    <t>c352f23a-b28e-47cb-8b87-2d49da6f0ea3</t>
  </si>
  <si>
    <t>dc1bb751-2a70-4ae9-b0f9-68152a918046</t>
  </si>
  <si>
    <t>4d925af5-4408-4bc5-ae26-c899a5844e85</t>
  </si>
  <si>
    <t>15d43b6e-16ca-4db7-854d-61254d9ff1b6</t>
  </si>
  <si>
    <t>1e6eba3c-7e70-4b42-999d-25ac9565496d</t>
  </si>
  <si>
    <t>674e7dc8-1ccc-45dc-8edc-daea5cff6eb5</t>
  </si>
  <si>
    <t>5307256e-bd68-4dac-a69c-03d44e092bee</t>
  </si>
  <si>
    <t>fcf35a73-46ae-4e60-ac1c-7ebb48dc6e3e</t>
  </si>
  <si>
    <t>cfb1a69b-7d16-4df6-ba06-3a6089f939ec</t>
  </si>
  <si>
    <t>f8565dad-aff6-4374-828f-722e0b28c4f3</t>
  </si>
  <si>
    <t>268d29da-f3ca-4369-bcb2-8177ad23a014</t>
  </si>
  <si>
    <t>b6ed1592-fc12-4865-a92d-8f7d1fba1e76</t>
  </si>
  <si>
    <t>5efc7aa5-251e-4e4e-a4ee-de84561320a9</t>
  </si>
  <si>
    <t>ff7d670a-5585-461f-9e01-24711e3819ce</t>
  </si>
  <si>
    <t>98d385c0-c4fa-4b58-97be-7f93b9ed7f53</t>
  </si>
  <si>
    <t>87468886-e484-44f7-a094-bbe3b1254202</t>
  </si>
  <si>
    <t>45d9d463-bb35-43ed-a030-0dbc29f70ae1</t>
  </si>
  <si>
    <t>c4bc4ac9-02a5-4c54-9cae-e0609202b91f</t>
  </si>
  <si>
    <t>5193a8fd-4537-4956-ab01-d0eb114e9fd0</t>
  </si>
  <si>
    <t>fcdddbce-0067-480f-9dd2-3230ae0b179f</t>
  </si>
  <si>
    <t>ae6cf6d1-96e7-4a08-9e66-38317d62155a</t>
  </si>
  <si>
    <t>7b45e2e0-a173-4521-9445-f997eb2cb8cf</t>
  </si>
  <si>
    <t>1d19eadb-737d-47d2-be43-c2c8c468d8c6</t>
  </si>
  <si>
    <t>b43bd7cf-3bc5-4132-ba0c-87c8e4914d87</t>
  </si>
  <si>
    <t>9c7207eb-19de-4b67-89a4-1b4d64b59fc2</t>
  </si>
  <si>
    <t>7642fadf-9171-4a12-8c6b-1801a33c7051</t>
  </si>
  <si>
    <t>3b4dfde7-2a14-445f-ae2c-a61871ac70fc</t>
  </si>
  <si>
    <t>9699a6a1-f8a4-4cad-bb19-1f6ac0717f5f</t>
  </si>
  <si>
    <t>f9c52478-283c-4f50-bf94-71d9941c7b62</t>
  </si>
  <si>
    <t>831f6c3a-3270-429c-8e6c-3efadf9bcf20</t>
  </si>
  <si>
    <t>6a5af9be-8765-4af9-8f6a-34f8f48ad493</t>
  </si>
  <si>
    <t>3f60ffab-3f1d-4664-b766-c3d84199597e</t>
  </si>
  <si>
    <t>a1080eee-d8bf-4402-8a83-d803dcd1396a</t>
  </si>
  <si>
    <t>a675db58-e83d-45a8-a8b1-bde5195b9092</t>
  </si>
  <si>
    <t>64eefbe5-397e-4952-b350-9fbfa4de2116</t>
  </si>
  <si>
    <t>d00b1f81-9ccf-4430-9d24-a9eaeb1f7269</t>
  </si>
  <si>
    <t>2da8d46a-b4c7-458f-82c7-690834df2226</t>
  </si>
  <si>
    <t>3a478fdd-02cd-467a-bcce-61d7b8edd0de</t>
  </si>
  <si>
    <t>ec605f87-035d-4493-ae1e-08806c2ab268</t>
  </si>
  <si>
    <t>95f895a8-a1da-4e4c-86f2-26071d8f57d3</t>
  </si>
  <si>
    <t>86fa89e2-cf36-468f-afe0-8e2db76c62c0</t>
  </si>
  <si>
    <t>5afd68c5-8bfe-411e-882d-0252a2d842d7</t>
  </si>
  <si>
    <t>d90ff730-0809-4da3-8670-15a617dfae60</t>
  </si>
  <si>
    <t>24b6b30a-486d-4dc7-8e29-a63bb8c0adb0</t>
  </si>
  <si>
    <t>935b7e38-2fc3-4ffd-8e6a-d6ba43284482</t>
  </si>
  <si>
    <t>9ad5f449-cc6d-4500-b95a-f6648aa580e8</t>
  </si>
  <si>
    <t>b99fc6b9-691d-46a2-a0fa-69f357290b63</t>
  </si>
  <si>
    <t>135046b7-8bf2-4677-8ff2-c2991660a49a</t>
  </si>
  <si>
    <t>2ec8c695-0153-4cab-b517-746641202fe3</t>
  </si>
  <si>
    <t>b5919dfb-c8ea-4f65-8c97-53dd36840308</t>
  </si>
  <si>
    <t>7e37bf9e-2ab4-41cc-9a2f-e58f58290c8e</t>
  </si>
  <si>
    <t>8c12fdbc-55f9-4faf-9726-b8daf43270db</t>
  </si>
  <si>
    <t>2536b62a-fef5-4ecf-b89d-db8ec4f2b0f6</t>
  </si>
  <si>
    <t>282579a9-a344-4cfa-a7e6-abb1b9f4567c</t>
  </si>
  <si>
    <t>8e515d5a-990b-42be-a2a0-d1d60ca43340</t>
  </si>
  <si>
    <t>25386b5d-04bb-4943-be69-d559bb35433d</t>
  </si>
  <si>
    <t>cae39899-30b7-4590-b6d6-ade7d2a2f8cd</t>
  </si>
  <si>
    <t>5caec45f-3a89-468c-8968-31add2c00e3e</t>
  </si>
  <si>
    <t>6ce9e41f-44fa-47e4-bb61-fe16d20e786a</t>
  </si>
  <si>
    <t>42621ee4-fa9a-4e20-9661-5a434aafc909</t>
  </si>
  <si>
    <t>66a66251-2497-4052-9bc6-eb1b35c1a348</t>
  </si>
  <si>
    <t>de500f50-1209-4633-b072-1f1b3cc64d67</t>
  </si>
  <si>
    <t>bcf1e732-0e32-4f6f-bbb9-e94d9d92c4d6</t>
  </si>
  <si>
    <t>d0a5aa58-0e4a-40fd-beeb-02590570c6d1</t>
  </si>
  <si>
    <t>589e69e9-a5c9-41b2-b489-c5657c715994</t>
  </si>
  <si>
    <t>df421060-74ba-4c24-b2fe-505509548e8d</t>
  </si>
  <si>
    <t>67529d63-33e5-4969-894c-f830ab422924</t>
  </si>
  <si>
    <t>c3c60256-ad4e-4529-9800-3e253fe6fbad</t>
  </si>
  <si>
    <t>ca12ef5c-ece1-46e3-a292-2e2358f21a3c</t>
  </si>
  <si>
    <t>089f1caf-5d6b-4b31-bc49-39a699ce7afb</t>
  </si>
  <si>
    <t>9334a102-e0b4-42d6-aed9-e0277168e0bb</t>
  </si>
  <si>
    <t>4df12d50-b2e7-49c5-823b-4dcabe64d439</t>
  </si>
  <si>
    <t>0ec1895a-c029-4a5c-8acd-42b6d4bae334</t>
  </si>
  <si>
    <t>8369749d-5c75-460b-bc59-9f393fc76a84</t>
  </si>
  <si>
    <t>0469f05f-de1a-4c50-b83b-9ed59ac8e4b1</t>
  </si>
  <si>
    <t>89dc1647-a345-4221-9df5-4e2ad6178e8d</t>
  </si>
  <si>
    <t>d13d1150-8167-4f86-95c5-3f3865743163</t>
  </si>
  <si>
    <t>0c6f3880-99b3-4e70-a1a3-0167de95289c</t>
  </si>
  <si>
    <t>d48bf823-d030-47a2-b0f5-b0c2f5f956fd</t>
  </si>
  <si>
    <t>3f619e13-3f41-4df7-b2be-9e0b317507d5</t>
  </si>
  <si>
    <t>5b310d47-ce1a-43b3-b1e0-038725c47994</t>
  </si>
  <si>
    <t>5313ca78-d632-4461-9ba6-16c98221d6b7</t>
  </si>
  <si>
    <t>9795d657-7e91-4b80-afd7-34a99d8760b6</t>
  </si>
  <si>
    <t>c5c3338e-7333-4e7f-b156-b78d943ef72d</t>
  </si>
  <si>
    <t>c29f657f-262e-484a-9279-c677a10fc4a5</t>
  </si>
  <si>
    <t>6e7b9828-ee3b-404d-8af9-4335a4360568</t>
  </si>
  <si>
    <t>4153bf42-e1ab-4704-b74d-12d3afebd02a</t>
  </si>
  <si>
    <t>263b04df-6327-4bca-99bf-b7f3aa9d8758</t>
  </si>
  <si>
    <t>b3091ba8-10e1-4593-b935-790cf44c7c0b</t>
  </si>
  <si>
    <t>00ae0349-00bd-4c56-a4ef-38fb9dd50b49</t>
  </si>
  <si>
    <t>79539861-fea6-4767-83d5-1584f763e644</t>
  </si>
  <si>
    <t>6bbf88fd-6dde-431f-a0e1-981d1325e31d</t>
  </si>
  <si>
    <t>1d2323ec-aa39-4b4a-a34b-788fd8a2be67</t>
  </si>
  <si>
    <t>1e1a18da-385b-42ab-b24c-d9e344618650</t>
  </si>
  <si>
    <t>0cae4d56-0a16-4c1f-911d-5a3cf8f722ff</t>
  </si>
  <si>
    <t>d831d572-26ff-459e-be2b-f3102d5f8ce1</t>
  </si>
  <si>
    <t>04055718-f143-4351-bb4a-63bf3e181041</t>
  </si>
  <si>
    <t>63707e25-0d2b-4d2f-b25c-9b5117d153ff</t>
  </si>
  <si>
    <t>8ee155f8-0283-4f68-9644-f7df97e204fa</t>
  </si>
  <si>
    <t>cbaf0140-76a3-4685-8ea8-6bf6075ef23f</t>
  </si>
  <si>
    <t>04faad98-9cf9-4e26-89b0-d75f36e2aceb</t>
  </si>
  <si>
    <t>562d3a9b-aed5-449e-a08a-4eeed72d14b7</t>
  </si>
  <si>
    <t>c8a32dfe-0f84-4409-8eae-8b69b9db637b</t>
  </si>
  <si>
    <t>851f180c-4047-479a-b9b4-35ca9517a061</t>
  </si>
  <si>
    <t>33244630-199b-470c-80af-13cbfe0d1a9d</t>
  </si>
  <si>
    <t>b63427cc-de88-4494-ada6-b6f0186aec81</t>
  </si>
  <si>
    <t>d8fcbdef-735d-404b-925d-6aed7854b9ae</t>
  </si>
  <si>
    <t>eca5244e-90e0-4b18-b26f-da32922cc9d6</t>
  </si>
  <si>
    <t>bfb0041d-2f21-4a0b-a26b-764b5735a196</t>
  </si>
  <si>
    <t>2eabaed7-f526-4ac6-9cd7-cf79240e4c1f</t>
  </si>
  <si>
    <t>ab7ed36c-cf55-460e-94c7-a94be6b93616</t>
  </si>
  <si>
    <t>c2e06291-ec23-45b3-ad66-efa56fc60a00</t>
  </si>
  <si>
    <t>310168a4-1a35-4549-9edf-f2324518f001</t>
  </si>
  <si>
    <t>ba0f2458-0cbb-47d9-a796-bc313938aae9</t>
  </si>
  <si>
    <t>cb53ca36-96ec-4013-87e9-a06851ab4cc2</t>
  </si>
  <si>
    <t>33ac270e-7da9-4b6d-bb27-96a7812d1de9</t>
  </si>
  <si>
    <t>3996718f-eefa-4bdb-856b-6eb5ec5969df</t>
  </si>
  <si>
    <t>c18a6547-bffa-4bd4-b699-f52e2b6b40db</t>
  </si>
  <si>
    <t>166de57b-6fbd-4320-8c31-2b670151b31a</t>
  </si>
  <si>
    <t>479c079c-7e11-4e14-9a9f-8960da7fe9b2</t>
  </si>
  <si>
    <t>c7b19420-14d5-4a18-a0fb-05a19ebb9167</t>
  </si>
  <si>
    <t>1a903016-e1f3-4b9b-9b39-08d45282cf1c</t>
  </si>
  <si>
    <t>6e7904fa-8889-4f13-9598-addc02978207</t>
  </si>
  <si>
    <t>6b4b7574-60c7-4456-aa43-27386bd4c109</t>
  </si>
  <si>
    <t>65dd5d52-bded-423e-b0a5-232663a5eab6</t>
  </si>
  <si>
    <t>d91c4772-64d0-4b04-b6f8-14959535f113</t>
  </si>
  <si>
    <t>c4fa4ae9-1296-4f9f-9b27-7e48f25e2c00</t>
  </si>
  <si>
    <t>751d4216-2c01-4fbc-acad-a2b51e0af07c</t>
  </si>
  <si>
    <t>b482c10b-ddbc-4fd2-9f81-175773916bc3</t>
  </si>
  <si>
    <t>3823d0df-5c93-4e6c-8d5a-5bfc18919390</t>
  </si>
  <si>
    <t>5af0a7a4-017b-4a3f-8a1c-a1d5fb8bf779</t>
  </si>
  <si>
    <t>aa50825e-b659-4afa-9688-a09e155bb214</t>
  </si>
  <si>
    <t>ec261b5f-778a-422d-9989-85d82402e932</t>
  </si>
  <si>
    <t>ad683017-38b4-4e98-b530-71fec3368e6e</t>
  </si>
  <si>
    <t>fac64387-2acf-4837-8943-4e704b77cab0</t>
  </si>
  <si>
    <t>7f38556d-494b-41df-8166-4aaea4b75bf4</t>
  </si>
  <si>
    <t>a907ebcf-d15b-4c88-9b45-f4931197459c</t>
  </si>
  <si>
    <t>8281c059-5247-44ff-8dd7-944f963cbe44</t>
  </si>
  <si>
    <t>e6378e69-28e7-4e7f-b81a-338e3c83589d</t>
  </si>
  <si>
    <t>2e9657cc-a72e-4447-8a10-3d3f2d980793</t>
  </si>
  <si>
    <t>c18b6712-5601-4523-a2c7-3487abb846a0</t>
  </si>
  <si>
    <t>0bf90bd3-20d9-4d00-9e9c-c0a4532126ef</t>
  </si>
  <si>
    <t>7bfc06a0-59fb-46d5-97c9-4373b3a2afd2</t>
  </si>
  <si>
    <t>ea1aa8d2-9a6a-4893-82f7-1186ff8144bb</t>
  </si>
  <si>
    <t>2afcb68e-2839-4430-8386-a34b00db622d</t>
  </si>
  <si>
    <t>b9f56935-74dc-40cd-8a05-e56aac14d151</t>
  </si>
  <si>
    <t>2c361bfa-861b-4206-a4d8-6b6f19ba2507</t>
  </si>
  <si>
    <t>4e3dd9ae-1b61-4643-a1d8-9e089f1d0332</t>
  </si>
  <si>
    <t>bb98fb78-d77e-4c3e-9aeb-26229282e9d7</t>
  </si>
  <si>
    <t>5a51272b-0e42-46ba-ab64-8872c9701b74</t>
  </si>
  <si>
    <t>98561a08-e9ba-4139-acfd-38b4f83cc7e0</t>
  </si>
  <si>
    <t>3e735c82-fa34-44a8-84e1-42668e231b5b</t>
  </si>
  <si>
    <t>5019c001-e9ac-4595-8682-5b1bdc7b88a6</t>
  </si>
  <si>
    <t>c06e53fc-9abd-4dc9-af37-db9a1bc07520</t>
  </si>
  <si>
    <t>ecb6122d-3307-4c25-b863-8782f6db89c2</t>
  </si>
  <si>
    <t>91f1d901-25be-4e67-9393-56d84ffdf28d</t>
  </si>
  <si>
    <t>63e75ef3-d270-4ed6-a130-4d850c6c7dd6</t>
  </si>
  <si>
    <t>7ccc5506-0aa9-4105-9209-e323d9f43595</t>
  </si>
  <si>
    <t>517f99ef-0b6f-437f-8474-592c43196f91</t>
  </si>
  <si>
    <t>ecb25843-80f6-490f-8fbc-ebd52107467b</t>
  </si>
  <si>
    <t>6fd2b410-f4c4-4320-98a2-8b97ee54d827</t>
  </si>
  <si>
    <t>a3f44448-4bde-4c36-bb4e-13022067a454</t>
  </si>
  <si>
    <t>d3a29701-5ab5-4d50-b426-37d2707a1240</t>
  </si>
  <si>
    <t>5d1e0ecd-3da6-41e6-bb22-268c18861056</t>
  </si>
  <si>
    <t>9d0a96b0-f20e-44bc-8102-7b3a3991297a</t>
  </si>
  <si>
    <t>717f8a81-fcd9-48d3-a93d-9505d25b040c</t>
  </si>
  <si>
    <t>1bdd8a8a-95a0-478c-8f1c-878b078dd7f6</t>
  </si>
  <si>
    <t>76a9a252-bdf9-436f-adce-32242355773d</t>
  </si>
  <si>
    <t>a394e330-fbdb-4106-90ed-d6358b9fe6f8</t>
  </si>
  <si>
    <t>f6501ba0-9cf4-4721-a43d-126d7b891a25</t>
  </si>
  <si>
    <t>4ed8e890-339f-4362-8ce3-d6da6a38d707</t>
  </si>
  <si>
    <t>561640ea-b676-4f5e-9efc-e9a49f6ba516</t>
  </si>
  <si>
    <t>a51a3aca-8063-4006-a41e-c2081ea27168</t>
  </si>
  <si>
    <t>2cebed87-d535-41c5-9815-c69664590698</t>
  </si>
  <si>
    <t>99754df3-3bdc-453a-8717-d70c71abad6a</t>
  </si>
  <si>
    <t>45d3a692-6243-4478-a7de-6f1b2883ee62</t>
  </si>
  <si>
    <t>9cb5c0e3-7062-4076-97df-b4bb18406521</t>
  </si>
  <si>
    <t>7a995624-1fbd-4fc0-ade8-a87962691352</t>
  </si>
  <si>
    <t>7b69c9d2-a253-47bc-9a17-7252651e5310</t>
  </si>
  <si>
    <t>e76f1889-45aa-42c1-80da-aa3aa57c604a</t>
  </si>
  <si>
    <t>e4480f4a-88c5-4478-a4b5-a07d979a6201</t>
  </si>
  <si>
    <t>fd533cad-68a2-459e-8fab-0c7e5892368e</t>
  </si>
  <si>
    <t>9dd77a77-db63-45f8-83ae-3c018be322b2</t>
  </si>
  <si>
    <t>540ae69b-1cbe-46eb-ba49-f3c123e914b8</t>
  </si>
  <si>
    <t>1f684303-a9b9-4cf9-800e-dc92529437e6</t>
  </si>
  <si>
    <t>a60a42ae-b851-4bc9-9a07-61b88fe23a90</t>
  </si>
  <si>
    <t>728e9a49-551d-46eb-8a6d-aaa9ee26530e</t>
  </si>
  <si>
    <t>e823fc1c-e0db-4868-9e6b-972893b5a497</t>
  </si>
  <si>
    <t>188b9b68-f481-4110-8a6d-6d2aebc5d866</t>
  </si>
  <si>
    <t>50499813-5d1e-466f-a305-8d2135f5c938</t>
  </si>
  <si>
    <t>d1c0f49b-c874-4133-b7d5-957150a37fc9</t>
  </si>
  <si>
    <t>0893349e-fe94-48f4-a8f3-fd5337f3369a</t>
  </si>
  <si>
    <t>82aeb07d-3784-4832-80a9-d6402f452c16</t>
  </si>
  <si>
    <t>4beaff94-ff0a-46f3-b0a5-d72ca2750922</t>
  </si>
  <si>
    <t>9ff04ee3-7f77-4c4f-8730-7d0838c58607</t>
  </si>
  <si>
    <t>cd083054-b1a2-4a1e-933e-159581af2d8d</t>
  </si>
  <si>
    <t>cd9dbcfe-d94d-4f7a-8c3e-9330e6c7ba1c</t>
  </si>
  <si>
    <t>4d463d22-fbee-4055-b405-57e708a55ae8</t>
  </si>
  <si>
    <t>5110627d-e42a-4e38-ab46-d37f1d334c3f</t>
  </si>
  <si>
    <t>82a55df0-a828-48a0-8883-da9900d5eccd</t>
  </si>
  <si>
    <t>55b39d1e-fc57-4873-9e41-8625eb2d566d</t>
  </si>
  <si>
    <t>b1f61e29-033e-41c2-b10c-e7c46efd9702</t>
  </si>
  <si>
    <t>0b9250f5-6758-4b40-905d-b2b1c8152509</t>
  </si>
  <si>
    <t>f32c0c8c-ebb2-4d9d-b2b4-dc8bf695071e</t>
  </si>
  <si>
    <t>d528a21f-02c5-4ea7-b786-d68ab4562bad</t>
  </si>
  <si>
    <t>d906b81b-e0ba-4e3e-9781-75b66782a62d</t>
  </si>
  <si>
    <t>452f088a-1b9a-41dd-8811-42bfc90e195b</t>
  </si>
  <si>
    <t>eb27b8c4-fdfb-414a-9aa8-80ed64701e6b</t>
  </si>
  <si>
    <t>65a8fc2b-8e7f-4bc7-9910-6f894540ab24</t>
  </si>
  <si>
    <t>e7726cbf-591e-4e2b-9358-91c1dbdfb284</t>
  </si>
  <si>
    <t>22e647ae-70b7-41b1-a09e-7a99784c0b51</t>
  </si>
  <si>
    <t>6ef70d73-dcf7-4ea7-a3ee-d3b13390dbf3</t>
  </si>
  <si>
    <t>3b846574-4ef2-4f26-9361-4fcf96c2640c</t>
  </si>
  <si>
    <t>2da88900-4d1c-4d0d-b03c-93bb485cb67a</t>
  </si>
  <si>
    <t>5baa4097-7f5e-4c12-8233-8bdd9c69626f</t>
  </si>
  <si>
    <t>e6685f24-27a1-4b15-888d-d11b4f5b48ae</t>
  </si>
  <si>
    <t>914b748e-f472-46c2-b99c-1f385e48f033</t>
  </si>
  <si>
    <t>d1516e97-f0d1-4d08-8371-08eddc7d0364</t>
  </si>
  <si>
    <t>a7c6c586-00e5-4d6c-9627-86d98810b043</t>
  </si>
  <si>
    <t>a8eef21e-33af-48f9-b331-79acc13509ba</t>
  </si>
  <si>
    <t>6271f0a9-a884-4337-823c-246315b489cf</t>
  </si>
  <si>
    <t>4f585c6e-b02d-4bbf-a2fb-91185aefa90e</t>
  </si>
  <si>
    <t>af1f7cab-b7ba-4552-9a04-0f9047e7cb18</t>
  </si>
  <si>
    <t>8e0dde92-d4df-404f-bdd3-00080fb9fe1c</t>
  </si>
  <si>
    <t>8b887080-b42f-4c7d-a60f-9409e5f14b24</t>
  </si>
  <si>
    <t>3f6ce163-5d6a-47ee-b559-3f373b3180ed</t>
  </si>
  <si>
    <t>6448eb9e-cca7-42e3-996a-ce4cb8533493</t>
  </si>
  <si>
    <t>af7b67bf-34bf-4687-918a-e5170ae39c7c</t>
  </si>
  <si>
    <t>c93c9a1d-227b-42bc-a1f0-db53cdce0952</t>
  </si>
  <si>
    <t>383088c7-a3cf-450c-9890-6c68e1e15d16</t>
  </si>
  <si>
    <t>e5e36f30-f832-42db-b647-8d81631996fc</t>
  </si>
  <si>
    <t>fed4c8e8-c694-4acf-bd18-9574b5cb265d</t>
  </si>
  <si>
    <t>a00c9248-f9d3-45a9-a7b1-92ccfee25718</t>
  </si>
  <si>
    <t>d30c6254-6240-479e-86a9-3d71784c7eff</t>
  </si>
  <si>
    <t>48e577b6-39ee-4ff1-b8f8-efde391653aa</t>
  </si>
  <si>
    <t>ca6d8209-40fe-4ce9-9301-3d9f0491f396</t>
  </si>
  <si>
    <t>c526f4f5-3694-4e22-8d6d-fbeac1a16d38</t>
  </si>
  <si>
    <t>845351a1-a193-42f9-8f39-5207792c5b65</t>
  </si>
  <si>
    <t>e72d896c-33fc-40db-b379-be04c6b5ab0b</t>
  </si>
  <si>
    <t>4b1f59bb-326a-4cd5-9176-ffc04233b1af</t>
  </si>
  <si>
    <t>bc9aa9c1-0752-4bb2-8a8b-18d52f2e9970</t>
  </si>
  <si>
    <t>4321a683-e5af-4670-9bfd-5250ba7bfabf</t>
  </si>
  <si>
    <t>75ea9c04-bb9b-4923-81c2-a1fe6ea3aa80</t>
  </si>
  <si>
    <t>ba6741a4-a453-4133-8929-e7200185ba44</t>
  </si>
  <si>
    <t>b8a45b70-c842-4fc1-a13c-51d9d558e2e9</t>
  </si>
  <si>
    <t>e2d0f0dc-9f1e-42bf-9f92-019f147efbb2</t>
  </si>
  <si>
    <t>f6201113-3b13-4da8-aeff-8d53da72e702</t>
  </si>
  <si>
    <t>073c4663-7fd5-4796-bf37-9432422f5ea4</t>
  </si>
  <si>
    <t>2110d9a9-9a27-42c9-9eb2-2b41d8ee923d</t>
  </si>
  <si>
    <t>ca6f9bce-91b0-4ff8-9a09-fcd6ac99de15</t>
  </si>
  <si>
    <t>01f2e123-03eb-4b5e-a8aa-48cc15b78645</t>
  </si>
  <si>
    <t>5d54e9e9-d832-4779-86cd-d77c5734b30a</t>
  </si>
  <si>
    <t>d3f5a0a0-ea99-4333-a3ac-687168749d20</t>
  </si>
  <si>
    <t>c0d82970-b97a-41f5-b511-82ad7cdbc58e</t>
  </si>
  <si>
    <t>1f177725-cbb8-4139-afa2-70fff2feada7</t>
  </si>
  <si>
    <t>76fa4593-226c-475c-9474-0fb7796ed122</t>
  </si>
  <si>
    <t>cafabec7-1a96-4729-a5e9-312875e1cda7</t>
  </si>
  <si>
    <t>3992228a-8d0f-4b94-aef9-7ad467b52a9b</t>
  </si>
  <si>
    <t>ab593def-464c-4fc2-b8ef-ff553ff15d1a</t>
  </si>
  <si>
    <t>fc1f2d3f-c010-4a85-81b1-c75708a0e4be</t>
  </si>
  <si>
    <t>df13df68-1293-455f-9eba-2a7567994a75</t>
  </si>
  <si>
    <t>21954108-ce6b-4d81-b1a4-86cb93cb45b8</t>
  </si>
  <si>
    <t>bd44d402-92f4-4a57-aac9-100355cb7985</t>
  </si>
  <si>
    <t>d78d9fe9-f194-4824-bd39-573abe26535c</t>
  </si>
  <si>
    <t>97a2e1ae-d958-4079-8770-0a06a8efd21c</t>
  </si>
  <si>
    <t>865e1573-a663-4630-8ac3-a8d53e26584b</t>
  </si>
  <si>
    <t>49bb99b6-e271-40d7-83c7-0b706c95a7e6</t>
  </si>
  <si>
    <t>6cbfa294-70b9-4029-856c-e3442136e1b2</t>
  </si>
  <si>
    <t>8afea3b2-5dc1-48aa-a5b2-e67607c6c232</t>
  </si>
  <si>
    <t>b34e4b91-fdb1-4016-b357-178bc405e432</t>
  </si>
  <si>
    <t>fd26fa2f-6d43-400a-819e-fe67e32a70be</t>
  </si>
  <si>
    <t>2e54d8b0-6f13-4456-9cf4-f081d818f001</t>
  </si>
  <si>
    <t>f19ace61-d043-4d66-a4d1-a5d12c3007e6</t>
  </si>
  <si>
    <t>0d0a90b8-94b1-461c-b4d8-c204a479050d</t>
  </si>
  <si>
    <t>65375205-d950-47f1-859f-b8dbc2e9857d</t>
  </si>
  <si>
    <t>a2c721f2-94ad-4e1d-be07-ea0abb2c04cd</t>
  </si>
  <si>
    <t>b93ab051-f81d-4767-a8fc-a27bbbf7fd14</t>
  </si>
  <si>
    <t>5fa8f75c-9a31-4f5b-b63c-8d2ebc19d8a0</t>
  </si>
  <si>
    <t>088f70eb-ff80-431e-9271-568b701d41ff</t>
  </si>
  <si>
    <t>9af457be-92a8-48d6-9ed1-b9cbb2b33768</t>
  </si>
  <si>
    <t>a853e014-8884-4b18-adc9-6ad83cbe3973</t>
  </si>
  <si>
    <t>6d56cc0b-3636-4286-b35e-84d1fe414175</t>
  </si>
  <si>
    <t>a61f0dee-3713-4c71-85c7-6a63ece75144</t>
  </si>
  <si>
    <t>61cc5cea-7ada-40de-bda0-58aaa11bc55a</t>
  </si>
  <si>
    <t>0e41b4dd-e8ca-4855-bf6b-831dead3fab9</t>
  </si>
  <si>
    <t>ded380ee-6b86-43cf-9f67-2a4bdbbeb9fe</t>
  </si>
  <si>
    <t>d785f6c4-f467-4501-80ab-450f63eca8cd</t>
  </si>
  <si>
    <t>3f57d545-bb41-4ea8-b576-bd5d51242ced</t>
  </si>
  <si>
    <t>616ae96d-04fa-49de-8ee7-1f2c376b298f</t>
  </si>
  <si>
    <t>848c80c9-f1f3-43a0-b52d-b5af3bd21d32</t>
  </si>
  <si>
    <t>334413cf-393b-4a00-ad1a-b88a2c322fae</t>
  </si>
  <si>
    <t>023d3d1b-9dd3-46d1-9e34-335420c09e1c</t>
  </si>
  <si>
    <t>6fd44e94-ba59-4eb3-b284-708a92c4706f</t>
  </si>
  <si>
    <t>e4373606-e599-432e-853e-a116738ea76f</t>
  </si>
  <si>
    <t>748e9847-887f-445e-a280-02dc54e37e03</t>
  </si>
  <si>
    <t>0d7e0a0e-eb0e-4a96-adde-a50042022dd8</t>
  </si>
  <si>
    <t>7189e345-f43f-4105-bd45-7d4fc881c926</t>
  </si>
  <si>
    <t>b88bd880-a820-4f24-8a79-857d637cd2f4</t>
  </si>
  <si>
    <t>013ecd97-d451-4531-94bc-9bf8863b37f6</t>
  </si>
  <si>
    <t>2f6a1b03-aa54-41f0-a0a6-cc419c8acdc3</t>
  </si>
  <si>
    <t>76655953-9739-48e6-8da7-273fb782beee</t>
  </si>
  <si>
    <t>f7d22d31-feef-45a1-88a1-c5b05ccfbbbc</t>
  </si>
  <si>
    <t>fb0a1b97-2584-4898-87ba-b40515e27d9f</t>
  </si>
  <si>
    <t>a8960091-7878-4dd4-b5df-6ae4dbcb46ef</t>
  </si>
  <si>
    <t>0040d3e8-ee48-4e5f-bc1a-b752aab79bd6</t>
  </si>
  <si>
    <t>3331ea20-7610-44ad-b133-b78b0790615f</t>
  </si>
  <si>
    <t>bccedcd6-be7d-4165-8f5c-00e368802f7e</t>
  </si>
  <si>
    <t>02b15806-bf6c-4bec-8b90-20c387cd0dfa</t>
  </si>
  <si>
    <t>401a27b8-59c3-481b-b1cd-11041d80e7fb</t>
  </si>
  <si>
    <t>d07a3c2d-6000-45d4-9185-19a7c9e69c79</t>
  </si>
  <si>
    <t>2bac11c2-8ab6-41b2-8523-d2ed02ee2146</t>
  </si>
  <si>
    <t>4824c1b1-2991-4077-b6c9-078c4a6ae83d</t>
  </si>
  <si>
    <t>203f8256-8b98-47f3-ba24-adc689cc9041</t>
  </si>
  <si>
    <t>43e59d2b-eacc-4d52-8b16-8816a171fa03</t>
  </si>
  <si>
    <t>51fc7152-0692-49b3-9d7c-55279225a5ee</t>
  </si>
  <si>
    <t>a4d1b33f-52e2-4bbc-a74f-2fbc45ead0f7</t>
  </si>
  <si>
    <t>617551a0-659a-476b-a7f6-53e50292739d</t>
  </si>
  <si>
    <t>6349b078-d9c1-4677-84fe-309c0506077c</t>
  </si>
  <si>
    <t>f4513a22-e2ae-4c1b-a638-06eb81d27c5e</t>
  </si>
  <si>
    <t>08a5d3e3-8c12-4942-a28e-43b9600298fd</t>
  </si>
  <si>
    <t>4f012dc7-6c85-4c75-a652-96933cdb1c04</t>
  </si>
  <si>
    <t>a7827439-3a67-4ac6-8f2d-5106a96203a8</t>
  </si>
  <si>
    <t>98f0d6c1-4b91-4a73-b83b-746cce4f8cb3</t>
  </si>
  <si>
    <t>454e449e-696d-4d7a-89cc-ac3c55de753d</t>
  </si>
  <si>
    <t>6d1d2409-638b-416e-9965-257bc4dfcb4c</t>
  </si>
  <si>
    <t>6900265d-9183-4964-8105-8a7cf79b25e0</t>
  </si>
  <si>
    <t>9fc65550-0c21-403e-bff4-14e768e8eab5</t>
  </si>
  <si>
    <t>e7d8c1fd-71b1-45a1-9a34-700dab92b41d</t>
  </si>
  <si>
    <t>9d5f4e45-ae98-477e-b9eb-cdd1efb7356e</t>
  </si>
  <si>
    <t>eb5531cc-3d1d-4ae7-950b-4b7005563932</t>
  </si>
  <si>
    <t>107cf30e-b2c3-4ce4-955b-70b1e523422b</t>
  </si>
  <si>
    <t>b30b2149-a47c-430b-a00e-5a2c847fac7a</t>
  </si>
  <si>
    <t>e501c635-12cc-4922-87fe-871f000a11e3</t>
  </si>
  <si>
    <t>15bed89a-750f-4ee6-8127-e11721e21dc4</t>
  </si>
  <si>
    <t>dd0e80dd-a8a2-4458-8ea7-fa472c613587</t>
  </si>
  <si>
    <t>b61d72e1-7580-4e84-aef2-1acce3bc9698</t>
  </si>
  <si>
    <t>e468361e-9606-4385-bde8-7904637de2c2</t>
  </si>
  <si>
    <t>85e8703c-ce89-42fd-857d-4b343722a100</t>
  </si>
  <si>
    <t>30fab3de-745b-492e-b949-04118fca2bf0</t>
  </si>
  <si>
    <t>3cd42579-607d-466b-a0c8-6a777b5a68ae</t>
  </si>
  <si>
    <t>8000e33e-a8bf-4f4a-b3c2-3b559e00b7e8</t>
  </si>
  <si>
    <t>abe5cb03-2b73-4e43-9bea-8d15c1cd27e3</t>
  </si>
  <si>
    <t>c75f1da5-331a-41bc-a597-9a6b87900a07</t>
  </si>
  <si>
    <t>190ea210-d5db-43c5-93dd-15c6f2347d2c</t>
  </si>
  <si>
    <t>e65354f9-7842-44fa-8aa7-1db5f0240880</t>
  </si>
  <si>
    <t>4b95cc22-09e0-47c4-af05-5e8bdd9c83fd</t>
  </si>
  <si>
    <t>a8fd2256-0fe0-494e-af08-c96a20090dd1</t>
  </si>
  <si>
    <t>45911522-92ba-4b63-b572-7390ad05b3df</t>
  </si>
  <si>
    <t>e9f42abe-533e-4fae-b5b6-d367393e864e</t>
  </si>
  <si>
    <t>cda2cee4-f8ca-4156-9b8f-b8a3ed668586</t>
  </si>
  <si>
    <t>ffc2aaa1-5c3d-42d2-ac7a-533eadbbac8b</t>
  </si>
  <si>
    <t>2b0467c4-13b2-4852-8d61-6bec87219314</t>
  </si>
  <si>
    <t>a566300a-f022-4e73-9519-4a98619f7b1f</t>
  </si>
  <si>
    <t>5f7127b3-9fdf-49ca-ae46-84c7dcd83487</t>
  </si>
  <si>
    <t>0cf1451d-a00a-4004-9251-8adc2f725176</t>
  </si>
  <si>
    <t>7add2fdf-7365-4126-bf67-91d5c8987da4</t>
  </si>
  <si>
    <t>50553305-1956-4bb0-bfe0-af938aba90fc</t>
  </si>
  <si>
    <t>f86193b9-5ff8-4710-bc58-c6a36a53c580</t>
  </si>
  <si>
    <t>32053337-d27a-41a0-bb7e-63207d6c173e</t>
  </si>
  <si>
    <t>69d0b370-fae6-4b5b-a71d-80761fe3be4b</t>
  </si>
  <si>
    <t>62576dcd-0cd7-4828-b76c-bfe303ade4a4</t>
  </si>
  <si>
    <t>a7936168-da1c-41c8-8577-14e3dc2235e5</t>
  </si>
  <si>
    <t>abd95e09-ad40-4eff-9509-2c0b4c893058</t>
  </si>
  <si>
    <t>6fad4ccf-f421-4d8d-b453-2a666e6b7a4c</t>
  </si>
  <si>
    <t>6303eee3-ea66-4953-902a-77709a88cf6c</t>
  </si>
  <si>
    <t>b4e30c5c-603f-4eec-8667-0b62b9a1d6da</t>
  </si>
  <si>
    <t>f0dcf0b1-d152-49e0-a040-985c524ef33e</t>
  </si>
  <si>
    <t>581f0d50-35c4-4ba5-8d55-23bd3e32cff0</t>
  </si>
  <si>
    <t>4d78573c-915b-40b1-86a2-4d8fe1f95631</t>
  </si>
  <si>
    <t>a82f0299-f6ba-430e-9b2a-fd50528d9e56</t>
  </si>
  <si>
    <t>4bfbac5a-0084-450e-8925-b6df5ccb7935</t>
  </si>
  <si>
    <t>deed5d1e-3dea-4526-afc6-5ef571ae2e0e</t>
  </si>
  <si>
    <t>b6b415da-3b29-4fa9-b5af-6596b0dfae77</t>
  </si>
  <si>
    <t>3ab5504a-0e8c-44c7-8dd9-67f94c77a0c2</t>
  </si>
  <si>
    <t>01c003c4-f4e2-488f-adc7-aca90ef45662</t>
  </si>
  <si>
    <t>f89633c9-5463-4880-a17b-1b5770fe2ea6</t>
  </si>
  <si>
    <t>14fe106b-0da5-4601-9d8e-19f8907df441</t>
  </si>
  <si>
    <t>f088cdca-fa40-4ec2-8a25-04f5fbee40c4</t>
  </si>
  <si>
    <t>231b8f90-b028-4a51-8b8d-9c63af9a73d0</t>
  </si>
  <si>
    <t>359b08aa-7bc8-4b86-87bc-f351c76f279c</t>
  </si>
  <si>
    <t>7ca5a8b3-4a6f-478b-b30d-9bc22bd4a745</t>
  </si>
  <si>
    <t>f71b0bee-4a1b-4831-be01-e9edfcd26850</t>
  </si>
  <si>
    <t>c7033d8f-cecd-4d5c-aca0-dd0c43ea984e</t>
  </si>
  <si>
    <t>e729000b-a0c0-4006-bfc2-b2d9934b17de</t>
  </si>
  <si>
    <t>e4c2c1fe-dfdc-4fc8-87bb-837728ee1c38</t>
  </si>
  <si>
    <t>dfbcc979-121a-495b-918b-636e561a951e</t>
  </si>
  <si>
    <t>a5937118-897b-46d2-9bab-1436dc1819a6</t>
  </si>
  <si>
    <t>0a7d78df-687c-424e-afd5-63b24a7c640d</t>
  </si>
  <si>
    <t>c39abf78-f075-48a8-9edf-ba1902fc2876</t>
  </si>
  <si>
    <t>eec456cb-96cc-4b3a-9f43-4488b4d761a0</t>
  </si>
  <si>
    <t>8b26b213-154d-4703-813c-bf2f9aa64094</t>
  </si>
  <si>
    <t>947bdeac-1496-4897-b9c5-4acc8c15e3a2</t>
  </si>
  <si>
    <t>cd229dcf-5a3b-493e-aeb5-70da469e25d8</t>
  </si>
  <si>
    <t>58a1b299-8ed0-4f49-9537-e6edeb62e378</t>
  </si>
  <si>
    <t>d1a12880-c1d8-4979-91eb-37c2b862c818</t>
  </si>
  <si>
    <t>4107f20b-f7b5-48a7-b041-d668ca5be43e</t>
  </si>
  <si>
    <t>720bc226-f363-4309-9bb7-f5711522ccb9</t>
  </si>
  <si>
    <t>7b04c476-0d8b-4ad8-b8bf-b3225dd69ecd</t>
  </si>
  <si>
    <t>57c087b4-c951-49bf-9888-0b15e8111cf1</t>
  </si>
  <si>
    <t>7ad244b9-3629-47ff-af0a-9e778aabc2e0</t>
  </si>
  <si>
    <t>17da3843-bab2-4186-9c89-d3ec465bf0e8</t>
  </si>
  <si>
    <t>ddf4b586-f3a6-4781-80d8-f265e12e6e29</t>
  </si>
  <si>
    <t>c2834cfe-2c59-45a7-a449-f7ecb0751e14</t>
  </si>
  <si>
    <t>7ae82a89-39d5-4c89-a25d-0d3f7742401e</t>
  </si>
  <si>
    <t>dc5b46da-7fc2-4929-88c7-fcc5ef1a24bc</t>
  </si>
  <si>
    <t>cb46bfd9-43ba-4470-8534-f4e5f7bb1fca</t>
  </si>
  <si>
    <t>8596da55-0591-4708-8dff-dc6cee08140e</t>
  </si>
  <si>
    <t>4038bc11-afa5-4c28-8e10-0f721bc0cc33</t>
  </si>
  <si>
    <t>9fad8ed1-cce3-4e89-846a-8e6a09a5ce86</t>
  </si>
  <si>
    <t>8df41702-5b36-45d7-b8a0-989c6538ed60</t>
  </si>
  <si>
    <t>c7ec711d-1f31-4b58-a122-5d6429c3dc88</t>
  </si>
  <si>
    <t>e457aef1-52b1-4173-8929-4be9bbada0f3</t>
  </si>
  <si>
    <t>5b466c25-9f5e-4dd7-9ad0-1ef7bfdae216</t>
  </si>
  <si>
    <t>4f80ef5c-70cf-451f-b514-2c36b8b125dc</t>
  </si>
  <si>
    <t>1fb82bed-0f22-42c4-a0ed-6f30e2c50a20</t>
  </si>
  <si>
    <t>23be2b81-0937-41dc-bbda-fa9b3c28eb68</t>
  </si>
  <si>
    <t>8f0e42f8-276c-40b2-9387-b5ba0f789d82</t>
  </si>
  <si>
    <t>eaf75c0a-eadd-4d86-a5de-a04338dd3d1b</t>
  </si>
  <si>
    <t>c9b5376f-7310-4610-9038-be1a58c2879f</t>
  </si>
  <si>
    <t>d4b38b51-4d82-4278-9280-c44cdc76530f</t>
  </si>
  <si>
    <t>d7325a0c-9920-4d4e-8339-09bf37156f07</t>
  </si>
  <si>
    <t>d7e0e7ce-e948-493e-b52a-c18df131c679</t>
  </si>
  <si>
    <t>0a0a6f2f-5e84-4616-a67e-7a6096f78e00</t>
  </si>
  <si>
    <t>521c1f14-ea9f-40a3-aabd-dfc8b6e496b1</t>
  </si>
  <si>
    <t>245b9ff9-e4f5-4d83-9d63-6aff7e581a64</t>
  </si>
  <si>
    <t>6938b99a-4b52-473e-8567-590210d12ed7</t>
  </si>
  <si>
    <t>d8dc1232-3a5f-437c-8ad4-c209b952d5b1</t>
  </si>
  <si>
    <t>e23a5823-e42f-42df-9d33-053ef7755803</t>
  </si>
  <si>
    <t>8c85c135-f8ec-4273-9da7-aa572e421cfa</t>
  </si>
  <si>
    <t>487112b6-99e1-4665-92bc-98f4a526fcb8</t>
  </si>
  <si>
    <t>336b93c0-66b3-45f3-a2f5-17d7c0d04904</t>
  </si>
  <si>
    <t>a46e4344-ebac-4bfc-800a-0f0dad98b1e6</t>
  </si>
  <si>
    <t>28404dbc-543f-45ed-8c74-02ab1cd03896</t>
  </si>
  <si>
    <t>a2d33ee4-38e8-4132-beca-fba2312ffc35</t>
  </si>
  <si>
    <t>027bbbf4-e995-49a9-ad9d-44881bb5ecc9</t>
  </si>
  <si>
    <t>a79bed88-d2e6-4875-bbf8-8f94b3cc182e</t>
  </si>
  <si>
    <t>bc021208-607e-42db-af24-b64cba199255</t>
  </si>
  <si>
    <t>b438b638-b2a5-4bc1-bdb9-09b88f1db081</t>
  </si>
  <si>
    <t>8a7c435f-7d42-4df6-8532-de6e038bfafc</t>
  </si>
  <si>
    <t>70148c43-f4e2-4f8e-9e6e-b13530402170</t>
  </si>
  <si>
    <t>723687ad-2745-4d75-81ff-cb343859a549</t>
  </si>
  <si>
    <t>1e6804d0-cce5-4d47-90d3-f1237c8c48d1</t>
  </si>
  <si>
    <t>54343d0b-9079-475e-b56f-15a55d354c62</t>
  </si>
  <si>
    <t>84df6e31-c713-4e25-a0d8-507089e95fbc</t>
  </si>
  <si>
    <t>ba991279-58ce-48b5-b7c2-d379ed3f7ed0</t>
  </si>
  <si>
    <t>a796e7fd-b975-410b-a505-3e7fba654d66</t>
  </si>
  <si>
    <t>7c867891-8ce6-4fcb-8a65-d7ef3b0139f8</t>
  </si>
  <si>
    <t>91b478b1-5dc8-4300-89f4-3d631a371720</t>
  </si>
  <si>
    <t>e30c496a-f899-4aec-8d26-1594dbd7a60f</t>
  </si>
  <si>
    <t>5856e558-a076-459c-9ea8-3fee7a72393d</t>
  </si>
  <si>
    <t>7235de76-eab0-45ec-84ba-f7c1bb22afb2</t>
  </si>
  <si>
    <t>57ce014c-c25e-43fd-b9a7-127729a1a1fa</t>
  </si>
  <si>
    <t>44733e7b-411f-44ef-b38f-fe19f5111db9</t>
  </si>
  <si>
    <t>e8c15abf-4602-46bc-a9a0-a9c9cf2a67e3</t>
  </si>
  <si>
    <t>6c2dc413-dfee-4db2-89ee-51fd1e0809c5</t>
  </si>
  <si>
    <t>73269e4f-45fc-4016-8ad4-8e5d6fd868e7</t>
  </si>
  <si>
    <t>a2e88a42-b3f2-48c1-9df2-625666e7d457</t>
  </si>
  <si>
    <t>516730c4-add9-4289-a182-0bbfc8c7a38e</t>
  </si>
  <si>
    <t>7e03e9cc-e322-4194-8b21-5eaf3923c46a</t>
  </si>
  <si>
    <t>6f4f1fa2-2cd0-40ec-b311-3dd5d2d362a4</t>
  </si>
  <si>
    <t>11134fc1-aa71-40df-8757-83f99fd49169</t>
  </si>
  <si>
    <t>f5da83d3-ddf2-4ee2-9d7b-1bc45aa38561</t>
  </si>
  <si>
    <t>0fe901b4-6535-452f-9ae5-f0998c811af1</t>
  </si>
  <si>
    <t>d397ea87-9468-454f-82a1-6a2857059bfc</t>
  </si>
  <si>
    <t>461558f7-51ac-4180-875a-79ca35af674b</t>
  </si>
  <si>
    <t>65062e62-ae3d-4f3b-969e-54a7b9ccd8fa</t>
  </si>
  <si>
    <t>c0900adc-5fc8-437a-bd26-0fdfc510ee13</t>
  </si>
  <si>
    <t>4cfb8ea4-a2a9-4ee0-a9e9-73215acbe08c</t>
  </si>
  <si>
    <t>6846e503-0767-47a6-80b6-397249d1772c</t>
  </si>
  <si>
    <t>a2c6cdee-3566-4e12-b923-8b0d529d0156</t>
  </si>
  <si>
    <t>e0555c4d-3579-44cd-b72e-44de24724600</t>
  </si>
  <si>
    <t>c1391b63-540c-4122-b9a0-72d609bbac91</t>
  </si>
  <si>
    <t>785b6b06-2578-4280-a1d5-7dd375d1b29b</t>
  </si>
  <si>
    <t>4f9b2a32-8236-430b-a36b-0c799d27dac6</t>
  </si>
  <si>
    <t>f855a669-04cc-49d2-8fc3-93f69ada00e8</t>
  </si>
  <si>
    <t>cee1cf8f-8770-4591-a592-886ae334bedc</t>
  </si>
  <si>
    <t>f25868b7-d75e-4e52-92b9-f6bba81bab45</t>
  </si>
  <si>
    <t>31f93451-e71f-42de-bf19-5e072d943b11</t>
  </si>
  <si>
    <t>4c74ab7e-b7a4-481d-aff9-5184366c839a</t>
  </si>
  <si>
    <t>c1b01d52-776e-4d59-9225-585c11de4014</t>
  </si>
  <si>
    <t>04bb9a30-6708-47ce-8a80-208a825c5bab</t>
  </si>
  <si>
    <t>cbf0acad-8f3b-4fff-940d-ca7c81c327d2</t>
  </si>
  <si>
    <t>2dc43f9a-3c9c-4136-a0c8-622725a0733e</t>
  </si>
  <si>
    <t>9c59e8d8-8e98-414c-b9e3-639992f1d6d9</t>
  </si>
  <si>
    <t>5c5634b5-c2bb-4760-8e16-499eb615592e</t>
  </si>
  <si>
    <t>bc95f9b5-9176-4880-93be-e9d90d8ab6f4</t>
  </si>
  <si>
    <t>40f1067c-14da-4af6-aa6f-320356be4623</t>
  </si>
  <si>
    <t>5d9cb7a7-0bb0-46df-9f76-e658b516b091</t>
  </si>
  <si>
    <t>bf267a05-e1bf-406a-a1f3-2dcd54be4081</t>
  </si>
  <si>
    <t>45a35935-3abd-4744-ae5a-a047d08e4212</t>
  </si>
  <si>
    <t>3c0e2700-2fd3-4a2a-82ba-430ebd428a89</t>
  </si>
  <si>
    <t>edc10600-2ab6-4161-9ad2-85c4325a8894</t>
  </si>
  <si>
    <t>8cd40b1f-7d01-4876-b6bb-f28b6e45b174</t>
  </si>
  <si>
    <t>5dc1141b-7f2c-4895-bf8e-bf135467858d</t>
  </si>
  <si>
    <t>5f30d841-8c27-45ea-978e-59eda174f1a8</t>
  </si>
  <si>
    <t>8828beb6-7e31-4d3a-b5fa-4a1d0df08a0a</t>
  </si>
  <si>
    <t>036bb691-778b-4c7c-b35a-0b66b417aeac</t>
  </si>
  <si>
    <t>849217c4-ba06-4f1f-a391-e101f701397d</t>
  </si>
  <si>
    <t>b2699562-5d31-4702-8f63-6c85abe74195</t>
  </si>
  <si>
    <t>42bf6eb3-597e-4e7c-9029-f8512a6150e3</t>
  </si>
  <si>
    <t>ba8bfe0a-3191-400c-a68d-b7ed7830a8a3</t>
  </si>
  <si>
    <t>2bef0b97-e97e-444d-a580-b798b1f7dc80</t>
  </si>
  <si>
    <t>e92d0e21-9031-47ee-a49b-e90ec1ebf563</t>
  </si>
  <si>
    <t>f8788943-871b-44f1-a571-8a7038c04c38</t>
  </si>
  <si>
    <t>9ab8857c-e818-41a2-aebc-01c822134bf8</t>
  </si>
  <si>
    <t>604f79b1-6b07-4553-b1a5-ee65a9722f6e</t>
  </si>
  <si>
    <t>a75839ea-025b-4750-9eaf-c748f90ef047</t>
  </si>
  <si>
    <t>4f31c443-d0b8-4682-8d69-054dea8920e6</t>
  </si>
  <si>
    <t>bb63e4a3-c2e4-4c1a-bbe0-872b561e31ba</t>
  </si>
  <si>
    <t>64412cc5-db66-4957-b134-37798f2aed8b</t>
  </si>
  <si>
    <t>f7d291cd-00f4-4c46-b98e-c3ac4426f20e</t>
  </si>
  <si>
    <t>b17e7ee7-eabf-4b0c-b946-ae2d708c3684</t>
  </si>
  <si>
    <t>19541dea-956c-4980-96c4-e796b9f7fba0</t>
  </si>
  <si>
    <t>866504e2-a66e-4640-8d72-91b72d205cb6</t>
  </si>
  <si>
    <t>872b2e4f-6183-45ea-b9a2-1bb42f3bdef1</t>
  </si>
  <si>
    <t>811a7884-ee4e-4e68-b00a-56c55126bd7a</t>
  </si>
  <si>
    <t>9dd001de-b6ef-4d54-84ff-dd63472e1d07</t>
  </si>
  <si>
    <t>1ce79433-2c3b-468b-8df6-2b4c2abe02cf</t>
  </si>
  <si>
    <t>2ebad31f-214e-4d6d-8896-6cdfbf6cf3fb</t>
  </si>
  <si>
    <t>73151baa-86e1-4533-9caa-7157a2c2f79f</t>
  </si>
  <si>
    <t>fab2147f-8854-4545-8158-7589dcc68f66</t>
  </si>
  <si>
    <t>81fe0670-cf20-47b4-bc75-7a094a9ddea4</t>
  </si>
  <si>
    <t>409d2237-6f9c-4332-8e73-a1b1876e7413</t>
  </si>
  <si>
    <t>84162530-5dca-459b-a237-6b4e612f6289</t>
  </si>
  <si>
    <t>2181098b-bbce-4806-97ee-b868d4fbefe9</t>
  </si>
  <si>
    <t>40e1ccdf-bcce-456a-8971-c7205a35ff5c</t>
  </si>
  <si>
    <t>3d298d85-401e-41c6-bc6e-954d81a0cdc3</t>
  </si>
  <si>
    <t>9999a6e8-7588-46b4-834c-850043c36a40</t>
  </si>
  <si>
    <t>d42dbc41-0474-446e-b979-a61195369552</t>
  </si>
  <si>
    <t>f22e664d-1eb7-4211-9558-de0964fb9cee</t>
  </si>
  <si>
    <t>cdfb582e-2857-40fe-a92b-11f823bf484c</t>
  </si>
  <si>
    <t>07845738-5dda-4dde-932f-11226f4bdf3e</t>
  </si>
  <si>
    <t>14256df0-98f7-444e-82ae-fa4a60e9d6bc</t>
  </si>
  <si>
    <t>0218ab7a-0c22-4db8-ac18-7068265f1d6f</t>
  </si>
  <si>
    <t>7d163bfa-db80-435c-a61a-9424a006c8c3</t>
  </si>
  <si>
    <t>b6811587-c32e-4ed8-8cdc-fc68cb4b75dd</t>
  </si>
  <si>
    <t>839d43f7-1dfb-4388-ae98-5d6a4dd52bc3</t>
  </si>
  <si>
    <t>fbd0589b-4481-4a3e-9916-4f0a327d1c65</t>
  </si>
  <si>
    <t>ad210537-8c9d-4153-a413-efc12a1a366c</t>
  </si>
  <si>
    <t>7b053a08-c393-4cb6-a7ad-6ee042171be3</t>
  </si>
  <si>
    <t>26c54e71-0912-487c-a33e-5d7e6422899b</t>
  </si>
  <si>
    <t>1bddf2ad-8c6d-4d55-9b30-95900ea60454</t>
  </si>
  <si>
    <t>f3d43053-a9da-4617-b6ac-0bb6fab29dc5</t>
  </si>
  <si>
    <t>6768bf2c-e502-4e1d-abf8-870aca3cd707</t>
  </si>
  <si>
    <t>0a2d26c5-ca22-4e1a-bc83-ef041a2173c1</t>
  </si>
  <si>
    <t>aa2dbabc-0786-47d9-89d9-804b6d634d1e</t>
  </si>
  <si>
    <t>ee0a48cb-1096-4299-b8f3-ae60f4c68639</t>
  </si>
  <si>
    <t>6f575a0a-35c7-4bad-9816-ee1076a53a92</t>
  </si>
  <si>
    <t>112d3e1d-7ce2-4885-b04e-e7a43feab38b</t>
  </si>
  <si>
    <t>d3132e0f-9c25-465b-a8c6-aca49bcfb13f</t>
  </si>
  <si>
    <t>a061f641-7175-45ad-b1f2-e84f6d83bd38</t>
  </si>
  <si>
    <t>2992c52c-6a29-4519-84d0-b35ed3e8d47b</t>
  </si>
  <si>
    <t>1789f143-42a9-4a5a-8884-dee6092a6233</t>
  </si>
  <si>
    <t>eca85f67-15b6-4214-89b3-836acb5fa367</t>
  </si>
  <si>
    <t>6a038b27-a4e3-412f-8f0e-2e09b5be55ca</t>
  </si>
  <si>
    <t>a484bb2c-b87b-442f-998b-3a2497e5beca</t>
  </si>
  <si>
    <t>e61005d8-56f2-45cb-995d-d531f60f5a44</t>
  </si>
  <si>
    <t>2b468271-3bae-42a0-b84d-9757dc2ed2ad</t>
  </si>
  <si>
    <t>af40bd92-d705-4220-9229-1e017cf0f3ac</t>
  </si>
  <si>
    <t>d139409c-92bb-4aa7-89e5-941f6c1ccdf3</t>
  </si>
  <si>
    <t>1095f403-685e-4e26-b171-ae86f5dc6de0</t>
  </si>
  <si>
    <t>026caf7a-e8ab-4496-aede-ef03d0f24b2d</t>
  </si>
  <si>
    <t>cbb18b23-3832-4554-a130-25b846be23ca</t>
  </si>
  <si>
    <t>42eea6ae-8936-47cd-b29d-49fbfd6e0ff9</t>
  </si>
  <si>
    <t>035bede0-d344-44bd-8a53-ee2dae1a223f</t>
  </si>
  <si>
    <t>dc37fe1b-715f-426c-b1f9-6c128d26cd1a</t>
  </si>
  <si>
    <t>6687818e-c5ff-4c52-878f-26ac47e8e3f1</t>
  </si>
  <si>
    <t>78509bda-c82a-4eec-a675-7b5582cde430</t>
  </si>
  <si>
    <t>c6de877c-3b0a-405b-b979-10c1ad3b9b1d</t>
  </si>
  <si>
    <t>71611c2a-8491-4684-b314-fd717df8a536</t>
  </si>
  <si>
    <t>25823937-7996-4f9e-9be1-e233dc9bde38</t>
  </si>
  <si>
    <t>f8ce7152-7a18-4cd9-9fbe-61ebbab8e4b4</t>
  </si>
  <si>
    <t>cd0b72a4-9ff6-4c8c-ba43-56c9d80d22be</t>
  </si>
  <si>
    <t>91193331-30b7-424a-9d7b-beecf80579a2</t>
  </si>
  <si>
    <t>47cb1c7f-98b5-4045-86fd-e9d8b032c288</t>
  </si>
  <si>
    <t>f9789f73-2efd-4daa-854a-7dcc76f634fd</t>
  </si>
  <si>
    <t>d3dd1c20-bbec-4c10-98e0-510a9975a7e0</t>
  </si>
  <si>
    <t>7cf1340a-4963-4eef-9a16-5a8de4bb46e7</t>
  </si>
  <si>
    <t>c01e9181-c6aa-4a2a-a6f5-780c8b3fb767</t>
  </si>
  <si>
    <t>3807ada5-7262-44d5-b717-5da9e28455d7</t>
  </si>
  <si>
    <t>3a8b7c15-15f7-4605-a006-b6dac7f5a2ce</t>
  </si>
  <si>
    <t>8aa973dc-87cd-47c7-8b61-1475b68ebcb9</t>
  </si>
  <si>
    <t>c20749fe-f9ff-4486-b155-5999eb32a7e1</t>
  </si>
  <si>
    <t>55ae9044-33d1-4fc2-a38b-27e53e912f72</t>
  </si>
  <si>
    <t>5316b6c9-d6e2-4e5f-a263-6ffb138ce4c9</t>
  </si>
  <si>
    <t>92b62fe9-b8a7-4514-a42b-7c99a6043620</t>
  </si>
  <si>
    <t>821dd734-6784-4b91-b98f-19957e4f636a</t>
  </si>
  <si>
    <t>1cc286f2-6221-4760-a2df-f63694a621c3</t>
  </si>
  <si>
    <t>01b8c5ee-f77e-461b-bc20-f8485266b565</t>
  </si>
  <si>
    <t>33666ac7-72d1-4f98-8aa2-8d679f1af410</t>
  </si>
  <si>
    <t>9def9d6d-1b8e-41c3-9be5-bbb06465a7c8</t>
  </si>
  <si>
    <t>a1eac1ae-6915-4e21-9112-a9bd93cb1e36</t>
  </si>
  <si>
    <t>242b4bab-9ebc-4e10-aeb5-e44bd71c9345</t>
  </si>
  <si>
    <t>c059133a-efc9-46d7-a35d-534f9605a9d6</t>
  </si>
  <si>
    <t>3784f80c-962d-41b3-8cdd-9601768f8bff</t>
  </si>
  <si>
    <t>fcd49368-2bee-48ff-ab18-837f5a8d2efd</t>
  </si>
  <si>
    <t>790dfcc7-99e1-4f1f-847d-6b35f5ebe0a5</t>
  </si>
  <si>
    <t>abdc382e-3436-48ab-8f17-a0193c65e34e</t>
  </si>
  <si>
    <t>22e79c2d-0b99-4407-8706-e45dee578333</t>
  </si>
  <si>
    <t>31756880-5a1a-4fc6-a0a5-54773633759b</t>
  </si>
  <si>
    <t>b78d5fb3-ec1d-4cb4-9323-ce7bb2aa04b4</t>
  </si>
  <si>
    <t>1559ea29-81e4-4727-8b14-0e921525c0b6</t>
  </si>
  <si>
    <t>bf7b28d2-86da-48c0-8562-937f80560d54</t>
  </si>
  <si>
    <t>1c0c08fb-d2b7-45a7-ae44-595f340ec55d</t>
  </si>
  <si>
    <t>e09fceb0-da79-44a7-807f-6da39b8dc354</t>
  </si>
  <si>
    <t>59a01165-66ea-463d-9444-f7cc187e50f4</t>
  </si>
  <si>
    <t>5364dc89-fd7e-4b54-ad64-e7f5ba654ebd</t>
  </si>
  <si>
    <t>e3e0d3a6-2b22-47d0-84a9-b9eac3893dac</t>
  </si>
  <si>
    <t>9c189cab-1d30-4c32-a0be-5287baee6a24</t>
  </si>
  <si>
    <t>ddf5dbe9-b2e8-4da0-b99b-e00d9199c26b</t>
  </si>
  <si>
    <t>67f5c4e3-8601-4bab-a4eb-d0ab50840439</t>
  </si>
  <si>
    <t>57e8f696-5ea6-4d69-a5bd-952c0b89c586</t>
  </si>
  <si>
    <t>4a345e1a-deac-41f9-821f-99bad6f3d3c3</t>
  </si>
  <si>
    <t>fd9a31d8-ef46-40a8-ad9a-dc04337c9697</t>
  </si>
  <si>
    <t>9177e5bb-6a2a-463f-a88e-0991c1a2588a</t>
  </si>
  <si>
    <t>72146549-5bf9-4f87-9931-7eaac403ea80</t>
  </si>
  <si>
    <t>a56c6d40-2bad-45a2-90e8-d4ce143ce739</t>
  </si>
  <si>
    <t>dc2aaa14-fcdc-441f-bd51-c2555e601f7f</t>
  </si>
  <si>
    <t>c51b1c17-98c1-4d18-82da-3fe75dc784a4</t>
  </si>
  <si>
    <t>4675f67a-bc3f-47af-9a8d-3ab002893e32</t>
  </si>
  <si>
    <t>591219d4-bea9-4037-aee5-0f8ed38b18b0</t>
  </si>
  <si>
    <t>8d2996e3-b7ec-4b41-8880-857dbc5a8ad5</t>
  </si>
  <si>
    <t>b3bc09ab-9587-4efc-8b41-52881cc64efc</t>
  </si>
  <si>
    <t>0085b421-a156-43fc-b658-62afb76e623b</t>
  </si>
  <si>
    <t>f616d4b3-b6dd-4bec-b1f0-5bb29182819a</t>
  </si>
  <si>
    <t>a0a50d48-5efd-46c2-88a2-6ec28dca36cd</t>
  </si>
  <si>
    <t>39bd5315-13f9-4cef-b61b-19d6ea01c878</t>
  </si>
  <si>
    <t>f07a57a7-70b4-4b57-8942-39c024647f6f</t>
  </si>
  <si>
    <t>db9794a1-f344-4961-8cfc-333fc31736b8</t>
  </si>
  <si>
    <t>71ea4124-a015-4fe7-ba2a-30786ea6f36e</t>
  </si>
  <si>
    <t>7f1103fb-279b-423d-bbd3-dd72fa2492db</t>
  </si>
  <si>
    <t>60526284-d86e-4431-a852-fe585dda42e2</t>
  </si>
  <si>
    <t>cfd5279b-f0b8-464b-a9bc-e7c4aa6e90da</t>
  </si>
  <si>
    <t>e7278879-108a-4d51-93f1-23b6a4e9486a</t>
  </si>
  <si>
    <t>7b2c00c2-2b11-4ca1-95d0-1a1579c0f719</t>
  </si>
  <si>
    <t>da7da945-ebc3-4ee4-a92d-71dd4411fb1b</t>
  </si>
  <si>
    <t>1347582b-f6c2-47c8-a172-6152c5dabdf1</t>
  </si>
  <si>
    <t>31644ed1-c274-4487-9e80-214cd6a096a6</t>
  </si>
  <si>
    <t>94caebd0-d4e8-49fe-bce0-57332a9be4f1</t>
  </si>
  <si>
    <t>b943ce12-0355-4085-bf62-3265ce1d642c</t>
  </si>
  <si>
    <t>a785240e-c012-4366-bfc0-b22d09a66144</t>
  </si>
  <si>
    <t>c2f33215-0737-47e2-b2cd-a302d85c3ff1</t>
  </si>
  <si>
    <t>31f262bb-ee52-446c-9923-957606501934</t>
  </si>
  <si>
    <t>3e2ad0e6-6465-49f7-8337-67e2cafa6889</t>
  </si>
  <si>
    <t>9582bf96-423c-4fb9-acd8-169565fe8c5b</t>
  </si>
  <si>
    <t>7d729df0-8db1-4595-b1c9-717ca7b93768</t>
  </si>
  <si>
    <t>69d66766-a21f-4259-9471-2a85e73acc2d</t>
  </si>
  <si>
    <t>f7c094db-f149-4a80-b290-30a8852ca7d3</t>
  </si>
  <si>
    <t>40a0f8bc-72e4-4300-8a33-028aac814b52</t>
  </si>
  <si>
    <t>4a2d65f0-8c3e-4d9d-98cf-8f6cabe63074</t>
  </si>
  <si>
    <t>f73d604d-d5fc-4671-a64b-6ed69d09d5a8</t>
  </si>
  <si>
    <t>8faf4d56-90ec-43c9-921d-dd92de16f86a</t>
  </si>
  <si>
    <t>a1966f02-2f16-4616-b8e3-df6641e334ad</t>
  </si>
  <si>
    <t>2464d3c2-c593-4ba0-b160-201489311f06</t>
  </si>
  <si>
    <t>5b2d5459-b70a-4b00-8252-4882cb3acf68</t>
  </si>
  <si>
    <t>2870acb1-50ba-4f3f-895a-adfcdcb6c3f1</t>
  </si>
  <si>
    <t>9762b359-bca3-4ae3-b9d2-6b6f7e062eb7</t>
  </si>
  <si>
    <t>18281a07-81b3-42ef-9904-8da797152ee2</t>
  </si>
  <si>
    <t>192ce4d4-fe37-4522-a118-a1f73e5026cf</t>
  </si>
  <si>
    <t>eecdf8de-1c73-45ca-a9d1-e0ad04d19fd3</t>
  </si>
  <si>
    <t>63643230-0da2-4f08-b899-f0fc5a3c48e4</t>
  </si>
  <si>
    <t>7bed6fba-23a0-4a93-bd8f-1d4d13877ea0</t>
  </si>
  <si>
    <t>fc3d2acd-6a26-4f6c-bd47-4fd7716a5093</t>
  </si>
  <si>
    <t>94bdb8eb-291a-45da-af34-b1da9c09bb07</t>
  </si>
  <si>
    <t>7fd2b397-e87b-47df-a76d-c7cb56a72223</t>
  </si>
  <si>
    <t>b412a0e4-c7c5-4ca8-9d72-1b6e40d6e582</t>
  </si>
  <si>
    <t>04155ab4-29ed-4b9c-928d-aa6aa0504eeb</t>
  </si>
  <si>
    <t>6d8a49e2-0221-46d6-a60d-a0cbf1ed4ee6</t>
  </si>
  <si>
    <t>7450c499-d3a1-47ce-835d-b1e0ef784829</t>
  </si>
  <si>
    <t>3fac8899-e15d-4814-be2a-e2cdeb5e82d7</t>
  </si>
  <si>
    <t>2aeadba9-3e0f-4761-a371-a74c1aa2d04b</t>
  </si>
  <si>
    <t>1c9f9f33-de7d-469f-936c-52f0056cd2fd</t>
  </si>
  <si>
    <t>ace05a3d-e9f4-4c26-9b33-5e5601f4f4a5</t>
  </si>
  <si>
    <t>3e89c61d-3272-489e-8fe7-96c466580a33</t>
  </si>
  <si>
    <t>a0261d8a-ad5d-462e-9242-b25dea08954c</t>
  </si>
  <si>
    <t>ae6bd739-41d8-4959-ad40-32e3a49c29ff</t>
  </si>
  <si>
    <t>00bb9d2b-8083-4b9d-a508-2d42058734bc</t>
  </si>
  <si>
    <t>ad6ccabf-de5c-46cf-889b-29587e8340c0</t>
  </si>
  <si>
    <t>a395b1d6-f453-493e-a0b6-6abf053336c3</t>
  </si>
  <si>
    <t>6d02eb9c-aa76-4f8a-8816-f636925043ad</t>
  </si>
  <si>
    <t>40426cba-c29c-4984-a7ac-050d738d81e2</t>
  </si>
  <si>
    <t>d570d06d-b984-4cc6-8b6c-7b40e31efcf2</t>
  </si>
  <si>
    <t>ca8c06a1-0914-4123-a3a9-88372b6efc2d</t>
  </si>
  <si>
    <t>9491c945-521f-4efc-8fd7-1a2b07187805</t>
  </si>
  <si>
    <t>486a8082-36c7-4b74-b219-209daae190ab</t>
  </si>
  <si>
    <t>73928192-f684-43fb-aca4-fe714a8653b1</t>
  </si>
  <si>
    <t>239c9364-e719-4e17-887c-18c946a2d36c</t>
  </si>
  <si>
    <t>5121e684-2c24-499e-81e4-9a910e5f1225</t>
  </si>
  <si>
    <t>e7269306-e4fa-46e7-ab9e-394a2a156a06</t>
  </si>
  <si>
    <t>2f689822-8649-4b26-9f61-8836006bc695</t>
  </si>
  <si>
    <t>af7128bf-ae18-462f-a4ba-074f17ea12db</t>
  </si>
  <si>
    <t>3b9e6531-7215-492a-af5d-5a171e28aed9</t>
  </si>
  <si>
    <t>daa27170-1470-4266-b2d8-2dfe218254f6</t>
  </si>
  <si>
    <t>1801abda-0e52-4ccf-9cd6-fbf9a04737da</t>
  </si>
  <si>
    <t>1fd63cdf-ef1c-4173-bc38-3a397cf99714</t>
  </si>
  <si>
    <t>efe9fc40-e2c3-4d94-8af9-d024703eacc7</t>
  </si>
  <si>
    <t>52729937-15f2-4d90-a9b2-20480b9b9fcd</t>
  </si>
  <si>
    <t>e35af3d9-decc-48c0-9a09-28aec2c0f4d6</t>
  </si>
  <si>
    <t>03464046-22bf-4ff0-8fae-75da04c23e16</t>
  </si>
  <si>
    <t>f3962710-93ab-44dd-b2ba-88745af91199</t>
  </si>
  <si>
    <t>c3a0b37c-1ad5-4160-8f8b-e4585a75ff97</t>
  </si>
  <si>
    <t>de939a0d-38d7-42b5-8a10-e0fa0a9a3197</t>
  </si>
  <si>
    <t>84f6c844-d276-424a-922a-167a72fc0e0a</t>
  </si>
  <si>
    <t>a0380369-0f56-4b9f-94c8-b5ecc5460ba7</t>
  </si>
  <si>
    <t>47c3aeef-9e18-49e9-9352-77ae4af63e47</t>
  </si>
  <si>
    <t>de96c06b-bce2-46ca-8164-871cec9d0457</t>
  </si>
  <si>
    <t>f6d1bc22-3d21-48fa-b2c3-624b346a6e1f</t>
  </si>
  <si>
    <t>b24100ef-d915-47f7-9b3e-fa884cf4d4fb</t>
  </si>
  <si>
    <t>a580fa03-dfac-497f-b4a1-dd109a9d4508</t>
  </si>
  <si>
    <t>4adde32d-982d-47b2-83ec-4f92206e3f18</t>
  </si>
  <si>
    <t>e2e9d246-2df3-4d9d-b255-613452961214</t>
  </si>
  <si>
    <t>51bcf7ba-e064-477c-bf1e-ed936e9f4171</t>
  </si>
  <si>
    <t>eeebab48-c610-45e9-ae01-ba9667309695</t>
  </si>
  <si>
    <t>544de212-6786-494c-b255-8a6f45edfc8d</t>
  </si>
  <si>
    <t>d863cb98-51ff-48e1-9fd9-5dfc9815e878</t>
  </si>
  <si>
    <t>87b8e83d-6c7a-45b7-ab72-0a2e28a60e68</t>
  </si>
  <si>
    <t>cc051da4-1bbf-4a3f-9b08-c7fac83ab4ac</t>
  </si>
  <si>
    <t>752d7d8d-c468-4e97-81bd-8e50d7dc7b83</t>
  </si>
  <si>
    <t>ee428a1f-deb7-4acf-96c0-7a88a960642b</t>
  </si>
  <si>
    <t>544e9f01-351b-4c8d-adff-d36e47fc9434</t>
  </si>
  <si>
    <t>d7ed4ab1-6bcf-4a50-b42d-ce9c03a7f816</t>
  </si>
  <si>
    <t>05970bde-3bff-4fc5-a605-7c48a0d2cac7</t>
  </si>
  <si>
    <t>40fda67d-6daf-4d07-85fc-9eff7f43bdac</t>
  </si>
  <si>
    <t>532eb894-bc79-49fa-842a-51c381fa1db9</t>
  </si>
  <si>
    <t>08deccbe-81f1-4f4f-8c78-8456dcbe81cd</t>
  </si>
  <si>
    <t>ceb60128-ea8a-46ea-9001-bfa06543e2b9</t>
  </si>
  <si>
    <t>cfa52835-3bae-4659-8728-74fb6ac001a7</t>
  </si>
  <si>
    <t>2cd57a40-3419-43f0-b4a6-de000093000a</t>
  </si>
  <si>
    <t>9793f727-bd25-4a2d-8a8b-09cc7f9c7726</t>
  </si>
  <si>
    <t>f7da1c27-d9f4-49b1-8cf5-310ea293183a</t>
  </si>
  <si>
    <t>e7afa2a5-8cc3-4607-bb2c-f7eb5b9b3899</t>
  </si>
  <si>
    <t>0bcc2b1e-b551-4b50-a003-c16cdc314b02</t>
  </si>
  <si>
    <t>b6744bcb-5c1f-4b88-bd60-bef4c631d735</t>
  </si>
  <si>
    <t>cd6a0a71-5251-4086-acbf-0816f528d3fd</t>
  </si>
  <si>
    <t>580518fd-59d1-476f-9cb8-1e64c5c53d6b</t>
  </si>
  <si>
    <t>c51c52f4-fc62-441b-bf97-683f79ec969b</t>
  </si>
  <si>
    <t>00c3156a-11c4-45e3-b167-0d0b81145169</t>
  </si>
  <si>
    <t>98db75dd-4247-4c60-9590-732a738568cb</t>
  </si>
  <si>
    <t>32276324-b560-4ee9-933e-bd67ac9f6786</t>
  </si>
  <si>
    <t>79460690-4135-469f-bc79-ba82a75053d0</t>
  </si>
  <si>
    <t>7aa640ca-cf71-4e96-8153-366cb6f0f90b</t>
  </si>
  <si>
    <t>e758a11f-570b-49ee-b05f-72fec271700c</t>
  </si>
  <si>
    <t>5b9686ea-211c-4c8a-a124-cacab65d019b</t>
  </si>
  <si>
    <t>b7b3d02b-b064-4f0a-833f-83a672272b1a</t>
  </si>
  <si>
    <t>19750f09-d228-4e69-bea6-017672b7edf2</t>
  </si>
  <si>
    <t>778e2833-aebe-417e-96d2-0046bf1a8e07</t>
  </si>
  <si>
    <t>9222ac2c-af9e-4038-99fa-ee453c2c6997</t>
  </si>
  <si>
    <t>fc641ce3-6182-4c09-9aa1-83dd1ced4164</t>
  </si>
  <si>
    <t>9a681c8e-4242-4d0d-b404-fdc185eafdaa</t>
  </si>
  <si>
    <t>c7eec1c3-7f1a-4f11-beb9-2bcfc9893742</t>
  </si>
  <si>
    <t>d252d7fa-61de-4478-8662-7bc0236ce4c4</t>
  </si>
  <si>
    <t>e386ebc3-e817-4c6d-b664-30daee01aeb7</t>
  </si>
  <si>
    <t>ffeb3d98-2b4d-41bc-8b76-876e2d7d1f8b</t>
  </si>
  <si>
    <t>b087b2bb-5e70-403d-b911-d00d3248aaf1</t>
  </si>
  <si>
    <t>7d543ad7-b78f-4f97-97ec-e54c94209fc9</t>
  </si>
  <si>
    <t>f27eb4b0-5e22-4d09-9ca2-d14a108fa15c</t>
  </si>
  <si>
    <t>68ca9b06-5414-4cbc-99eb-ce4d6974e52c</t>
  </si>
  <si>
    <t>c02955d8-fdf9-4834-b003-c4cabb08f69d</t>
  </si>
  <si>
    <t>423c1ab3-8c85-4dd7-b0d4-ee4e8f7209c2</t>
  </si>
  <si>
    <t>61afc677-fea4-4f7b-8036-72736c9308e1</t>
  </si>
  <si>
    <t>812a647dbbbd4fa48d0be076ed465da1</t>
  </si>
  <si>
    <t>3075abc7-f873-40dc-9c34-cee17e7c064c</t>
  </si>
  <si>
    <t>f060a816-34fc-471e-9171-a96b0d045aae</t>
  </si>
  <si>
    <t>03fce9cb-a5b4-47a6-9289-050f870a2170</t>
  </si>
  <si>
    <t>c719e56b-4f42-4e19-a3c5-585d9417e174</t>
  </si>
  <si>
    <t>5473a8e6-b252-4f9d-90d7-df6bfe9eb16f</t>
  </si>
  <si>
    <t>dbed123e-984c-45d2-9edf-9be3f04c2945</t>
  </si>
  <si>
    <t>8ff24587222b44b9a9d932c498bbc5d3</t>
  </si>
  <si>
    <t>cdd0df5f-52e2-4585-b3aa-385e7377e15d</t>
  </si>
  <si>
    <t>b35164fdc9db44848f4a9c1e2ee368f6</t>
  </si>
  <si>
    <t>aaff1ca4-4c72-40ae-aa17-c50d9e498589</t>
  </si>
  <si>
    <t>1e28fc70783249aaa77fae51e3d595bb</t>
  </si>
  <si>
    <t>ea15799b-d262-4ea8-9205-36866b555e94</t>
  </si>
  <si>
    <t>7fd8ef5e-3806-4e9e-b751-c8d4ad9e51cf</t>
  </si>
  <si>
    <t>09e4b208-0f92-4eff-919e-80e454fcf03b</t>
  </si>
  <si>
    <t>2557585ffcee4f4ca967e6095c61e861</t>
  </si>
  <si>
    <t>c1c7f01d-1829-4251-9bdc-17d2e9aec39f</t>
  </si>
  <si>
    <t>af61dc1d-ae7b-4e86-9ba4-4d7c028d20be</t>
  </si>
  <si>
    <t>3a835c7ea83243658075b77dc67b54f8</t>
  </si>
  <si>
    <t>de771979-5757-4a23-94a0-de18249c2d57</t>
  </si>
  <si>
    <t>728b4d1d77d343548298669edf6d2e9b</t>
  </si>
  <si>
    <t>af3b2e6c-f535-4e06-8a14-39cf77904b9e</t>
  </si>
  <si>
    <t>a046e61e-1084-4fc6-ba75-1068401193e3</t>
  </si>
  <si>
    <t>06bdd89764514f9ea22ab204928c30b0</t>
  </si>
  <si>
    <t>92245b46166249e2a15513508d530da5</t>
  </si>
  <si>
    <t>148776811b9b442f9f2d434025c2012b</t>
  </si>
  <si>
    <t>96f35225-fed0-4e95-9107-0e35c2391917</t>
  </si>
  <si>
    <t>d0829b43-7853-4612-839f-e2e074e6c796</t>
  </si>
  <si>
    <t>fe09676fa0254a8c9a3b23945386523f</t>
  </si>
  <si>
    <t>abfe8bee-e1bf-4329-a55e-9c128090723c</t>
  </si>
  <si>
    <t>29e404c93fd5466bb7867868ef252f71</t>
  </si>
  <si>
    <t>6b3db7ff60c341df9816f727a6cc6680</t>
  </si>
  <si>
    <t>02d9bff8-95c0-4b1d-9aba-52f35a66c2cc</t>
  </si>
  <si>
    <t>ade96ddf-762d-448b-869a-e6befeb91a22</t>
  </si>
  <si>
    <t>8dda437033cf4a0fb25a2c3ec95857a4</t>
  </si>
  <si>
    <t>93544ea801934468b97d0c7ba6638dc6</t>
  </si>
  <si>
    <t>80c3200a-c974-4f3a-8e96-5b85268e8276</t>
  </si>
  <si>
    <t>617aa0a8b6084b7eb0c53f623e167469</t>
  </si>
  <si>
    <t>a72c2abdfc704010998badc960c354e6</t>
  </si>
  <si>
    <t>38b31fb1975840c8bf3c51c1eb1ad1d4</t>
  </si>
  <si>
    <t>f3c70c4cdf054d8c84f56ff3365637ed</t>
  </si>
  <si>
    <t>ad63a2a3-bc5a-458b-b7db-ccaea30f594c</t>
  </si>
  <si>
    <t>758c360382734f8aa14cababa0d01ab4</t>
  </si>
  <si>
    <t>9cbdb178-569d-4ae4-b54e-dc9367523e1a</t>
  </si>
  <si>
    <t>2dc48098-a1c2-46b7-998c-6d630c4aa966</t>
  </si>
  <si>
    <t>b00e5dc8-7178-4818-b753-43030886a19a</t>
  </si>
  <si>
    <t>3eb54012db4245cba8c6e9bedf20db77</t>
  </si>
  <si>
    <t>b8caf89f-f41c-4c04-8a80-aa2df5bbb299</t>
  </si>
  <si>
    <t>b3f0f67bbbb641978f4fdcf6aa0171f0</t>
  </si>
  <si>
    <t>f407737a-099f-4864-aacc-d16ff058a94f</t>
  </si>
  <si>
    <t>381dc3d1be3547cf94f1935e0708bf48</t>
  </si>
  <si>
    <t>7fcbe64d427349e284390edd9fc21813</t>
  </si>
  <si>
    <t>855ed786e530447eaffb1ce68e6f8833</t>
  </si>
  <si>
    <t>7ea45414af4743c2b854ff3a59f7c76d</t>
  </si>
  <si>
    <t>d541dbb3-4680-4383-b8a7-b4d754d9110f</t>
  </si>
  <si>
    <t>fe8ee3fc-e44a-4301-8610-a61df93ee539</t>
  </si>
  <si>
    <t>b5090c9306794f7c89dbb5f6ae8ab7a2</t>
  </si>
  <si>
    <t>7e3c0b8d-560a-42da-a88a-37eb901cfdff</t>
  </si>
  <si>
    <t>418f0716-203a-47a3-b58e-a87a838866bd</t>
  </si>
  <si>
    <t>fad11e8e-3560-40bc-b117-b6dd174ef8ac</t>
  </si>
  <si>
    <t>f6e85dcc-23f2-4215-8e22-c2fef5c72ecc</t>
  </si>
  <si>
    <t>bf320c72-c0c7-4c84-a23b-1695b0ca276b</t>
  </si>
  <si>
    <t>684afe4a764046a6895dcf6a9d6c0dc6</t>
  </si>
  <si>
    <t>ac8b1ea0-ab14-4edb-bc69-cabe9dc2f3b2</t>
  </si>
  <si>
    <t>0d172e3c-16d6-4b56-95c7-456c344d76ad</t>
  </si>
  <si>
    <t>23d0e02f-acea-430f-9635-94011e6df29b</t>
  </si>
  <si>
    <t>277d1bca-2678-4739-8bb5-1c0e67738db7</t>
  </si>
  <si>
    <t>5f98f826-702a-498e-bfff-08dd6a023df4</t>
  </si>
  <si>
    <t>0a76fab1-1237-4f7c-a43a-bff1415b472c</t>
  </si>
  <si>
    <t>4732aa12-bb8b-40f3-8d9b-cd69dcf40375</t>
  </si>
  <si>
    <t>09dbbae8-1a02-4648-9d93-575ea29e0890</t>
  </si>
  <si>
    <t>09383a45-ad5c-47a2-9204-7c0e1950ff7b</t>
  </si>
  <si>
    <t>1292d717-472f-4b19-bb1b-8f50a712755d</t>
  </si>
  <si>
    <t>8c04bda3-944c-43d8-86e1-e22374356a40</t>
  </si>
  <si>
    <t>09678fc0-faf2-43ec-b8b7-7203a244eabe</t>
  </si>
  <si>
    <t>7bef7863-1091-4ed1-82ae-e5ef9cb140db</t>
  </si>
  <si>
    <t>07295cc6-8a1e-473f-8e8d-7247e6958aad</t>
  </si>
  <si>
    <t>d9488856-e068-4016-adb0-62a3ee94b553</t>
  </si>
  <si>
    <t>de5ba4057e4c4f828fdff11cf96c847e</t>
  </si>
  <si>
    <t>1b4760a0-7b08-4114-b1a8-c6973233172e</t>
  </si>
  <si>
    <t>d43cf612-a454-40ad-8a61-e7a136ab7d77</t>
  </si>
  <si>
    <t>f8c3fc60-f1bd-417a-b2ed-bac9439bcd30</t>
  </si>
  <si>
    <t>fd283377-cad9-47f2-9188-2023ef2edb37</t>
  </si>
  <si>
    <t>c718fa9c-782c-492b-92eb-3d2597176bfc</t>
  </si>
  <si>
    <t>8d41ec2c-da38-4602-8abd-b7c3075ec281</t>
  </si>
  <si>
    <t>799b1938-4342-40b2-b6cc-c78700b3c8d2</t>
  </si>
  <si>
    <t>aeadc0db-2d17-4ed3-8a54-ff4fab5494fb</t>
  </si>
  <si>
    <t>1264046e-6c1e-4a3c-9273-c5c4d8bd6819</t>
  </si>
  <si>
    <t>51b1183d-7d30-48a2-a3e5-d99fa9878f17</t>
  </si>
  <si>
    <t>7a20f6ee-fb10-4b2c-955e-cade71bfac40</t>
  </si>
  <si>
    <t>3259d630-84ce-4956-8f79-f649092bb709</t>
  </si>
  <si>
    <t>0849a046-4822-425d-9631-ff5c01602501</t>
  </si>
  <si>
    <t>405b7c1b-bbf9-4184-ac3c-86c99f289cc2</t>
  </si>
  <si>
    <t>17c9e025-06d7-422b-a010-d68ff3eebe91</t>
  </si>
  <si>
    <t>0e73dad2-5ae9-4ca0-a398-b0b9f765e966</t>
  </si>
  <si>
    <t>6f4f472a-b947-4441-bca9-15de2d7aaa2c</t>
  </si>
  <si>
    <t>e9e8eda6-772e-4ff7-abe7-ae20c7de4ca5</t>
  </si>
  <si>
    <t>9604d025-e4aa-4d9d-aa21-452a6cbf68dd</t>
  </si>
  <si>
    <t>1dd2fb1f-2b74-4739-addb-d6c2767a09c9</t>
  </si>
  <si>
    <t>84f0712d-b9cd-4fc4-b963-deff2792250c</t>
  </si>
  <si>
    <t>37740709-61fd-4fd4-a6a9-6f48a925d96f</t>
  </si>
  <si>
    <t>6b29aeba-3d9f-45c9-83c3-ae4dd99d6815</t>
  </si>
  <si>
    <t>b137a4da-1146-4eb1-a792-77deb1152960</t>
  </si>
  <si>
    <t>1cc0601e-cdea-43f6-99e7-2b5f2b230b52</t>
  </si>
  <si>
    <t>47326aad-2f9b-4149-a360-227c4d6cda66</t>
  </si>
  <si>
    <t>51d9dc5a-fc41-44dd-a808-9c23f9a4e661</t>
  </si>
  <si>
    <t>68490bd2-6344-46e7-9049-21b8637221e9</t>
  </si>
  <si>
    <t>f6e6c407-5289-4254-9782-5dcf83a595cf</t>
  </si>
  <si>
    <t>664a2fa9-4247-4835-bfed-0ce68f165aaf</t>
  </si>
  <si>
    <t>4b939369-f4fb-4129-8a2c-b3d3212d7542</t>
  </si>
  <si>
    <t>2ab3d769-70b7-4111-af3d-f81a364ecbd9</t>
  </si>
  <si>
    <t>a647bd10-3225-4930-be9c-8f6a2fd3b3de</t>
  </si>
  <si>
    <t>8615e185-a483-401a-aeba-a208b82aef14</t>
  </si>
  <si>
    <t>39f53c83-10cf-4817-a6df-3247a1f05770</t>
  </si>
  <si>
    <t>2e23922f-5ba6-481d-bed0-d78fefa0c15b</t>
  </si>
  <si>
    <t>eeaa18b6-3ab3-4b19-bd0e-262ba1c6c146</t>
  </si>
  <si>
    <t>9bcc3e08-3866-443f-bc8f-b7f01d52fa8a</t>
  </si>
  <si>
    <t>97c6b6b7b41b4c47adaaf7ea117120eb</t>
  </si>
  <si>
    <t>96d63b3345b54ed9a94c04dfb33afa32</t>
  </si>
  <si>
    <t>ea900ed49aa448e0aef3249853087f4b</t>
  </si>
  <si>
    <t>8554e5e0928748bbb4a5ab6ae3e413b8</t>
  </si>
  <si>
    <t>e2c928fd-f3ad-407c-b6bc-3025847f80e7</t>
  </si>
  <si>
    <t>a0b2739f1ebb459492d30fd6f6e76679</t>
  </si>
  <si>
    <t>9dd48439-9e95-4486-bb81-5bd2a15d36ab</t>
  </si>
  <si>
    <t>4a069f4e-2187-4f80-aa53-e66d35995f38</t>
  </si>
  <si>
    <t>6e7f7899-94d2-4916-a47f-ffc6a3e8330c</t>
  </si>
  <si>
    <t>76c2f664-9e92-4647-b705-acf51986bc24</t>
  </si>
  <si>
    <t>c673df5b-87e5-44b6-99dc-853fbed7dfb1</t>
  </si>
  <si>
    <t>81f86279-f557-4ef1-ad15-b76b72b1f242</t>
  </si>
  <si>
    <t>ea81ac70e605442c93cc79e33b527bdf</t>
  </si>
  <si>
    <t>b9d49b93faf84b34bb43e363ade27c0a</t>
  </si>
  <si>
    <t>370e33ccdc564a0696970c8688d9d21c</t>
  </si>
  <si>
    <t>180dc235e1aa421fa72ca8cdaa23090d</t>
  </si>
  <si>
    <t>59d55db56b3c4ab8b754186f24a6f1d0</t>
  </si>
  <si>
    <t>8c6d45f3-e6aa-497e-a64e-f881fc53b14b</t>
  </si>
  <si>
    <t>e824f1ac-6bf4-4299-8b10-96ae762504c6</t>
  </si>
  <si>
    <t>0e4da00e-c1f2-441f-b511-74a2db5b4420</t>
  </si>
  <si>
    <t>ab76cae1-37e4-4b0c-a86e-d0f112939e27</t>
  </si>
  <si>
    <t>9486957b-f706-4011-84b7-0eed3fa98883</t>
  </si>
  <si>
    <t>d369fa63-1c78-45b6-ad50-65cdfaa414fd</t>
  </si>
  <si>
    <t>155cf168-a759-46fb-9030-1e77112ef72e</t>
  </si>
  <si>
    <t>71eb8f9e7caa48feadc3a1c269599e07</t>
  </si>
  <si>
    <t>ea8c7623-5752-4e31-a31f-d3369f79d618</t>
  </si>
  <si>
    <t>693415dd-36c0-4c7d-afd7-4196945dc555</t>
  </si>
  <si>
    <t>a05458d2-4611-4120-998a-0589c323ef91</t>
  </si>
  <si>
    <t>124a4de6-911b-40fd-955b-1da7190eb787</t>
  </si>
  <si>
    <t>47c6b9af-c51c-4fee-89e2-93341078a225</t>
  </si>
  <si>
    <t>61511b3b-e154-4842-90b6-f00d6170d083</t>
  </si>
  <si>
    <t>4e981ed5-e133-4117-8ff9-3dd4b71e4f93</t>
  </si>
  <si>
    <t>a5fdd74c-3a2d-4819-b9d7-d7cbd8cf1622</t>
  </si>
  <si>
    <t>fa8abd08-331f-4154-86c2-3601b59637a5</t>
  </si>
  <si>
    <t>6cc4d262-fa7f-4f90-b76a-b66fa5c8ed6c</t>
  </si>
  <si>
    <t>2e03f4cf-bb17-47fe-bf45-3faf59386fc0</t>
  </si>
  <si>
    <t>5ac325aa-1550-41d2-bb21-54f35366c05b</t>
  </si>
  <si>
    <t>94727816-1714-414b-8efb-47cb976e424d</t>
  </si>
  <si>
    <t>8032cc53-3fb0-4fbe-861d-fbe94f715d75</t>
  </si>
  <si>
    <t>d2934dde-931b-49d6-8959-62f0e3f09a33</t>
  </si>
  <si>
    <t>09f4ea38-6aaf-45b1-abd7-3d7a26349a5c</t>
  </si>
  <si>
    <t>9161fde5-8b38-4b1c-9248-8f4db6ae6242</t>
  </si>
  <si>
    <t>92eef1b1-0bbf-463b-973f-5127d6487ba2</t>
  </si>
  <si>
    <t>91fdc473-b2f8-4bb9-aed5-db262a6aa122</t>
  </si>
  <si>
    <t>a9d2877b-dd8a-49f3-bd4b-100f8fede17f</t>
  </si>
  <si>
    <t>b725fb0f-992b-470d-94fb-35a03013e703</t>
  </si>
  <si>
    <t>110f0f70-28e5-4725-b064-250f0ade7042</t>
  </si>
  <si>
    <t>0e7b16fd-2c16-4700-83a6-93f8167e08a7</t>
  </si>
  <si>
    <t>faaefd55-c533-41f1-9a59-779079c5accf</t>
  </si>
  <si>
    <t>ac580ded-1ef2-4bb7-9506-5508d8a00ddc</t>
  </si>
  <si>
    <t>6d60d0c1-a5d3-4702-a8ac-3b455d5ec084</t>
  </si>
  <si>
    <t>61b9e8a2-4d33-4614-a46c-ee773c05c7c0</t>
  </si>
  <si>
    <t>b64c1e7b-c7bd-4a01-ab7e-7fe3dee7e82a</t>
  </si>
  <si>
    <t>67cb13b4-45d3-43fd-bf66-1dd739cb97c9</t>
  </si>
  <si>
    <t>68a15d0c-c8ed-4dbb-9f37-c16c98d5dcb5</t>
  </si>
  <si>
    <t>948d1409-146a-4268-a2da-7b340961d267</t>
  </si>
  <si>
    <t>af5e70bc-d81b-42c4-b7f5-53c04b50352b</t>
  </si>
  <si>
    <t>8c70419f-92fd-4362-9bc4-62a08338fc6d</t>
  </si>
  <si>
    <t>74c17ed7-0430-4c3c-848d-5364e0a50365</t>
  </si>
  <si>
    <t>87dd53b4-0fff-4194-8f0a-a9e2a8d8eee0</t>
  </si>
  <si>
    <t>f48aa3f5-129b-4802-8b4d-051ec39e2d57</t>
  </si>
  <si>
    <t>32b3a807-bc26-4ce0-9a38-be6618588671</t>
  </si>
  <si>
    <t>ba6f85b4-0999-49f5-ab62-120011fee4db</t>
  </si>
  <si>
    <t>7eda70f2-22fa-40c9-9edc-262b2a961317</t>
  </si>
  <si>
    <t>57a6562e-2827-44d1-8492-822e38a47659</t>
  </si>
  <si>
    <t>26cd0145-fed1-4233-8f0e-047958bba373</t>
  </si>
  <si>
    <t>148b19e9-6864-46e6-9457-6e8b1060189d</t>
  </si>
  <si>
    <t>2ec3286a-895d-4b4b-80aa-37a225880082</t>
  </si>
  <si>
    <t>33794d8c-305b-425d-a277-62a1110d5ac5</t>
  </si>
  <si>
    <t>2acc1b79-c793-4415-9579-c374d88fc137</t>
  </si>
  <si>
    <t>794e46fd-3e52-4197-8a6e-7db7356da440</t>
  </si>
  <si>
    <t>9e74bc6b-498e-4e3d-818b-435bce58d4f7</t>
  </si>
  <si>
    <t>36738754-8a20-4e34-ab07-1530ebfd532f</t>
  </si>
  <si>
    <t>f00f13c1-7b9b-40fd-8029-8672e2d6040b</t>
  </si>
  <si>
    <t>8d75bef4-c99b-404c-9c23-c24cbdf8af17</t>
  </si>
  <si>
    <t>19dcb5c6-e62a-46a8-aed1-c041b9abbd65</t>
  </si>
  <si>
    <t>26e9d58d-7030-4fb3-a0cd-74e5ed077fa1</t>
  </si>
  <si>
    <t>d4e4fc88-98b9-4329-b33a-90449a503da0</t>
  </si>
  <si>
    <t>7d957e6f-1e5a-4c55-8a8b-9a37077e5ccc</t>
  </si>
  <si>
    <t>565395ba-b4b7-4035-886a-e9f68a083edb</t>
  </si>
  <si>
    <t>cc60a22a-7859-4c0b-9e17-bfb1a13ceaa1</t>
  </si>
  <si>
    <t>0721e9f9-e85d-43f2-beaa-aadd14717072</t>
  </si>
  <si>
    <t>6d8eeff5-e73b-4750-adb2-d7ab23dc1bd2</t>
  </si>
  <si>
    <t>fd01d1de-b098-4cfe-bdd8-60bd9255757c</t>
  </si>
  <si>
    <t>5865db6f-536c-4a52-b180-f37090f0c8f7</t>
  </si>
  <si>
    <t>1658c9b3-5eeb-4331-b14e-eb5c92c47401</t>
  </si>
  <si>
    <t>ac7ec807-a1f4-4278-baaa-b291dce7abbc</t>
  </si>
  <si>
    <t>1576ff37-2a1b-469b-819b-7f4169305a41</t>
  </si>
  <si>
    <t>c9905436-6c98-4ab0-ba88-5aaf603751d2</t>
  </si>
  <si>
    <t>8a21ca66-976a-4bc3-9573-b57dbe9a99c9</t>
  </si>
  <si>
    <t>c5ca47a6-f36e-48e1-ac39-11318fb43972</t>
  </si>
  <si>
    <t>698f8023-0b58-4d23-bb70-9af2916787d8</t>
  </si>
  <si>
    <t>f1d2acca-1443-4ee6-b879-fea86128920c</t>
  </si>
  <si>
    <t>e3cd9863-568e-4bdb-9f96-891514f7696a</t>
  </si>
  <si>
    <t>bb080f91-480d-4310-a063-7de081193186</t>
  </si>
  <si>
    <t>f113ff38-ad22-4b70-8468-93f73b67389c</t>
  </si>
  <si>
    <t>ead583df-664e-448b-9bbf-3e7515697532</t>
  </si>
  <si>
    <t>ffe172ab-78f2-4c23-94b1-82c7d37d4150</t>
  </si>
  <si>
    <t>22ce88e8-df8d-4051-9cf7-913a00ca05ed</t>
  </si>
  <si>
    <t>9cf1d44a-fd4b-4685-9bcd-0b172c70ae8b</t>
  </si>
  <si>
    <t>22b5d03d-e6e4-47c1-beb9-9a1f7559508f</t>
  </si>
  <si>
    <t>ddcd297e-8238-4d04-af82-1dcdae743c19</t>
  </si>
  <si>
    <t>883a61e0-c325-4139-99b8-1670d6ac132e</t>
  </si>
  <si>
    <t>f5f0087a-e787-40c4-8b62-8167cc68870a</t>
  </si>
  <si>
    <t>d9ad0ee4-11d6-417c-9750-89ea0afb0deb</t>
  </si>
  <si>
    <t>a114b5ef-4484-4d1e-ba3c-d98acc1750b6</t>
  </si>
  <si>
    <t>969a2cb1-c7ff-4d67-af9c-ccdf3834533b</t>
  </si>
  <si>
    <t>426b3b9f-9d80-406e-b6de-e81567d8aaa4</t>
  </si>
  <si>
    <t>6e004aa4-1b51-4bdf-8560-d7df51bb6a44</t>
  </si>
  <si>
    <t>0e5b3f1d-86dd-40c8-a2f5-0189c318b7e3</t>
  </si>
  <si>
    <t>a47e80a1-6918-47ae-9f2f-5bbb3df644ba</t>
  </si>
  <si>
    <t>272a5d2e-46c8-48d2-898a-7be768b45213</t>
  </si>
  <si>
    <t>274026f6-1ed5-414b-b32f-a0605538c7f8</t>
  </si>
  <si>
    <t>57c0de88-bb9b-45cb-957d-7531841f776d</t>
  </si>
  <si>
    <t>5b1978f2-c17e-4068-85da-40e147ad4a83</t>
  </si>
  <si>
    <t>5d7e56d6-3838-4d85-9b3f-0926e8d9a1fb</t>
  </si>
  <si>
    <t>ee4fd972-b752-485a-b335-b14e9b1d2dcb</t>
  </si>
  <si>
    <t>9e54761d-bc65-4745-9f2c-6439257a4ddc</t>
  </si>
  <si>
    <t>1672c8ec-c5bb-4c46-bf4b-da56965fa460</t>
  </si>
  <si>
    <t>16fdc2ca-2401-4d56-a1be-2af748a51f64</t>
  </si>
  <si>
    <t>4e735528-e2dc-4311-bf27-e9489da651f3</t>
  </si>
  <si>
    <t>b6bd5782-17eb-48df-bd94-ffae8fc66d27</t>
  </si>
  <si>
    <t>093c566f-0554-45b7-8c25-afb370b7c232</t>
  </si>
  <si>
    <t>880f2b1a-70b4-4ab1-a434-50bf56c2b87f</t>
  </si>
  <si>
    <t>057fc00f-e8ff-4a24-af94-34b6ad309599</t>
  </si>
  <si>
    <t>5438a38a-bc85-470b-9051-bc9767656c7c</t>
  </si>
  <si>
    <t>90c89b7b-84de-497d-8255-42176dc3f6e1</t>
  </si>
  <si>
    <t>a209cb61-cbec-4bb6-9b74-4636da8d88e5</t>
  </si>
  <si>
    <t>44281c51-9c04-4166-9e80-d9325b3eb520</t>
  </si>
  <si>
    <t>fac699e1-9220-4fd8-b0aa-c3afeecd849a</t>
  </si>
  <si>
    <t>d37ecd66-690c-4152-a498-8954e1a3ce99</t>
  </si>
  <si>
    <t>d82ae3b1-2469-4075-8742-a5911022842e</t>
  </si>
  <si>
    <t>bd8d2d44-6cdb-486c-8194-b5ca67b5484f</t>
  </si>
  <si>
    <t>cb80812d-66d0-46f9-b415-0bedcef602b1</t>
  </si>
  <si>
    <t>574a273a-e95e-40fb-9490-2a72c6cbad10</t>
  </si>
  <si>
    <t>929578f9-5c89-4413-962e-027c2484a7dc</t>
  </si>
  <si>
    <t>94f555f5-91a5-48f9-af88-652a6f9bb1e2</t>
  </si>
  <si>
    <t>210e87d5-147e-4dfa-8fad-f0ca3199cf09</t>
  </si>
  <si>
    <t>810015f9-0922-42f9-a8ce-3d223f829b82</t>
  </si>
  <si>
    <t>0939ee52-7f58-4cec-9da3-d67ebb8b2e77</t>
  </si>
  <si>
    <t>bef9bb75-fc19-47d8-8847-5d153dfdd4ea</t>
  </si>
  <si>
    <t>5db803a7-2bbe-4878-a9e9-f3f342880d6b</t>
  </si>
  <si>
    <t>9da961cc-a78c-4143-953a-b706bda4ecfe</t>
  </si>
  <si>
    <t>2f6da2c9-59fe-434c-94f3-e3cafd8184ef</t>
  </si>
  <si>
    <t>3eae176c-137b-45e1-bc97-3a38096a9fe5</t>
  </si>
  <si>
    <t>616bc264-c645-425a-8f8a-91843cc0c636</t>
  </si>
  <si>
    <t>12fcbe4f-aef6-465b-9e7f-28ef4b114a25</t>
  </si>
  <si>
    <t>a7d4beed-645d-497b-b3db-93033f62d745</t>
  </si>
  <si>
    <t>7fce381f-2d78-45a9-83b8-a0c57409052b</t>
  </si>
  <si>
    <t>a6655af8-1287-4eab-829d-71a7293ddd27</t>
  </si>
  <si>
    <t>5b38b125-a4d7-4ff8-b21e-981087892406</t>
  </si>
  <si>
    <t>e481d6ff-5063-48a2-a431-01790fb34511</t>
  </si>
  <si>
    <t>1447fed1-3d6b-4c38-8a90-739b2cd5ea32</t>
  </si>
  <si>
    <t>ab4d1bb1-ca6b-460d-bd40-4714fd87786e</t>
  </si>
  <si>
    <t>586dcb08-058f-40b0-8d2b-f82c9e9964de</t>
  </si>
  <si>
    <t>9378f550-10a0-403d-9b3e-f68fa1b64d9b</t>
  </si>
  <si>
    <t>5074d182-6ec6-4094-8c23-3b7333c92602</t>
  </si>
  <si>
    <t>e561b391-7b65-4c88-876a-69420fc4ea97</t>
  </si>
  <si>
    <t>bdce41c0-7892-4427-9ae1-a79b165f9bdb</t>
  </si>
  <si>
    <t>31e73118-bcb8-434a-a6bc-e63989289885</t>
  </si>
  <si>
    <t>2e16241a-bd35-4692-b71f-1ac0c57e4b6c</t>
  </si>
  <si>
    <t>6bf67919-9347-4f23-b634-5c444dd5c080</t>
  </si>
  <si>
    <t>24180d98-1f36-464b-8e72-9e33a252ec63</t>
  </si>
  <si>
    <t>3fb50977-3a22-49e8-8103-59a04cb20011</t>
  </si>
  <si>
    <t>761c74a3-81eb-4db1-b550-d67b0ba35f23</t>
  </si>
  <si>
    <t>d5b5932f-a875-4432-a870-bbdb13036013</t>
  </si>
  <si>
    <t>c8d6cf7c-83d9-4c2f-9011-53e82bb3f76a</t>
  </si>
  <si>
    <t>171a45c6-ff1c-48e9-a332-91f29513485f</t>
  </si>
  <si>
    <t>de9644a4-026d-46ce-b5ec-5934dfac95d8</t>
  </si>
  <si>
    <t>c94042ca-b302-4d18-877b-e915b21b1eca</t>
  </si>
  <si>
    <t>c1be4274-aea6-49f7-84ce-ccccd4d8b902</t>
  </si>
  <si>
    <t>98cfcfbd-dba5-4597-ad5a-05dbff05c513</t>
  </si>
  <si>
    <t>0d127ceb-978a-465d-99fe-429cea94ebae</t>
  </si>
  <si>
    <t>06d0f0c4-ea1b-48a2-9f12-731ad6582153</t>
  </si>
  <si>
    <t>38caf831-b662-4d2d-971c-e5ee20007868</t>
  </si>
  <si>
    <t>9e580a72-c9ae-4499-a8c3-ecbb653256c5</t>
  </si>
  <si>
    <t>fc3e944a-003b-4cad-aa3e-f8064be355cf</t>
  </si>
  <si>
    <t>46e407dd-979b-4add-af30-f475ccce5cb6</t>
  </si>
  <si>
    <t>3c0fee73-d20b-4f95-bbaa-ae97cb77a7fa</t>
  </si>
  <si>
    <t>f35c4220-b43d-416e-843c-f503cc012741</t>
  </si>
  <si>
    <t>80a73243-d719-4bdb-b766-1ce35485abd9</t>
  </si>
  <si>
    <t>6db8c6bc-61d7-4d36-9724-c24f25861a86</t>
  </si>
  <si>
    <t>e92406ac-5c6e-43bc-aaaa-b11e4ec953b2</t>
  </si>
  <si>
    <t>540c64381c8848e0ac8a4a83c75dc49c</t>
  </si>
  <si>
    <t>38321591-1747-4da6-b1f1-82357b8887e1</t>
  </si>
  <si>
    <t>3d16abc0-a1b7-4952-98a2-aa3382523cf5</t>
  </si>
  <si>
    <t>3a5f279e-6e6a-4c52-b9f3-5cb0ce8fb629</t>
  </si>
  <si>
    <t>5d5676c1-7e7b-4b22-a44d-5a47467c84a3</t>
  </si>
  <si>
    <t>a783bca9-28c7-4d61-9561-a55677a3e354</t>
  </si>
  <si>
    <t>372cae86-5472-4431-8ffc-49d37e7f4e4d</t>
  </si>
  <si>
    <t>ebddddaa-cc16-4e48-b67a-bec26ccdf2fe</t>
  </si>
  <si>
    <t>96334a5f-8e8e-471e-b28c-a4e86bbf9b81</t>
  </si>
  <si>
    <t>b42adf75-3398-48be-ac5c-9ff146f3fb67</t>
  </si>
  <si>
    <t>7430f6da-7187-4f60-a080-217c37b264de</t>
  </si>
  <si>
    <t>2837177c-415d-409a-b0e0-5478ffaaf1be</t>
  </si>
  <si>
    <t>99cb704a-c73c-4be8-acc9-311bc3a525ad</t>
  </si>
  <si>
    <t>8cc5b2db-daa1-47d0-b13d-e3cecf77153b</t>
  </si>
  <si>
    <t>c37e987453a64094b044f1feeac8a5d6</t>
  </si>
  <si>
    <t>b4e22c83-ae16-4209-976d-032ff77b87f1</t>
  </si>
  <si>
    <t>05afc4f5-4c0b-4989-aede-87d8f2c87062</t>
  </si>
  <si>
    <t>8f394dee-a26e-42a2-a936-0f40ff0db123</t>
  </si>
  <si>
    <t>cbecf1d4-1bb1-4ade-9692-089f53740138</t>
  </si>
  <si>
    <t>d3fe888e-dc72-482a-8552-431a63c2bd83</t>
  </si>
  <si>
    <t>0362d569-d29a-4ccf-9bb5-944da698b832</t>
  </si>
  <si>
    <t>30377fa0-4c45-4b00-81c7-7eae4ffb2fd6</t>
  </si>
  <si>
    <t>42f95ae4-8b2f-4eed-a442-63e672cf4e77</t>
  </si>
  <si>
    <t>fc5e112f-0b03-4fa7-8de3-ce48971ecf69</t>
  </si>
  <si>
    <t>27644c96-9b86-4aef-8c23-ace65f83a6a3</t>
  </si>
  <si>
    <t>6c8c71c2-fec2-4a2c-8c45-a3a5bfaa2257</t>
  </si>
  <si>
    <t>5f11b43b-320a-41a2-ac07-02758f968006</t>
  </si>
  <si>
    <t>bac9b52a-0809-45c9-80f0-5c5d60ae94ef</t>
  </si>
  <si>
    <t>00abafe8-1400-4a6c-a151-34f20af43bc3</t>
  </si>
  <si>
    <t>f2da1aff-7c11-4db2-8d73-d148eaa8b502</t>
  </si>
  <si>
    <t>07da2977-b127-4f2f-953e-62dcaebd7bd9</t>
  </si>
  <si>
    <t>886310a8-cd2f-438d-93ad-17bdf8a2ed48</t>
  </si>
  <si>
    <t>4f0a6b7d-c3a7-446f-a704-438a4bcebd9d</t>
  </si>
  <si>
    <t>80780e0e-75c2-4a89-92f4-ff4caf464b4d</t>
  </si>
  <si>
    <t>cb310cda-50c3-47b4-a89d-34fb0217c578</t>
  </si>
  <si>
    <t>e5bac818-4ab6-41a5-9966-0f3dceb8af66</t>
  </si>
  <si>
    <t>43ce75de-5fc8-4b09-ac68-64211186a593</t>
  </si>
  <si>
    <t>4bb90996-898c-4c73-a6cb-59287827e7da</t>
  </si>
  <si>
    <t>d3484f98-5895-40a8-bf77-44fa62278c0e</t>
  </si>
  <si>
    <t>3e93355e-ddb3-4ff7-8fe7-e686fc318703</t>
  </si>
  <si>
    <t>960abddb-af83-4842-af01-4ab7c0bcb85f</t>
  </si>
  <si>
    <t>ae2d898b-fa6b-4163-a199-2fb7cabbf313</t>
  </si>
  <si>
    <t>b90ad6e7-6646-47ea-995d-605fedf1371a</t>
  </si>
  <si>
    <t>06bcb233-d1fd-4077-928a-fbfcdc50e386</t>
  </si>
  <si>
    <t>0cce01e3-41d4-4a50-bae5-61b94cd0442f</t>
  </si>
  <si>
    <t>b373f650-cb54-4b4b-a959-948cbe710f08</t>
  </si>
  <si>
    <t>c4e2aefa-11f9-44ca-92c4-5656c69afc2a</t>
  </si>
  <si>
    <t>15f9bd2c-ccc4-4d61-ac56-82954ec953c2</t>
  </si>
  <si>
    <t>3ecd66e3-247d-4bff-9ae9-19edd024e282</t>
  </si>
  <si>
    <t>425239b4-20a1-47c9-aa5e-f4aee3341760</t>
  </si>
  <si>
    <t>08c5243b-49c6-4a41-a3d2-4bc1230e4286</t>
  </si>
  <si>
    <t>48ade52d-58a0-4a8f-990b-58d806ac69d7</t>
  </si>
  <si>
    <t>6e355c78-4cde-4a72-bba7-3041f2e88b2b</t>
  </si>
  <si>
    <t>8fa3ad81-c737-44f1-aeea-430e19056657</t>
  </si>
  <si>
    <t>b2bacdd0-97a3-44b1-a72c-2ad7bab213e5</t>
  </si>
  <si>
    <t>33e69136-f0fe-41d3-b1f7-339bd9aeaa5a</t>
  </si>
  <si>
    <t>c7236679-0fa5-45db-9b6e-ee4fbb0ea0d3</t>
  </si>
  <si>
    <t>09af8ef6-8cea-43e2-895d-e2b26eb6abc2</t>
  </si>
  <si>
    <t>69efcd63-0a29-48a8-a87c-e1e76ce27d51</t>
  </si>
  <si>
    <t>a9579996-2032-4e9f-8e8d-f4e1057b9df5</t>
  </si>
  <si>
    <t>e1874946-12fb-4064-9bd4-fb6f0602638a</t>
  </si>
  <si>
    <t>da620574-1a1b-497c-885f-f1ebc413f3fd</t>
  </si>
  <si>
    <t>4d5bab01-26da-4bf6-a09e-c9bbdfb2afc0</t>
  </si>
  <si>
    <t>99aa1223-2f54-4ce2-a0ac-3cbffe9737c3</t>
  </si>
  <si>
    <t>9270ac94-abc6-43cb-ae76-0cfebe63485f</t>
  </si>
  <si>
    <t>a69e2c99-0b00-4c9f-87ac-0cbea2516eda</t>
  </si>
  <si>
    <t>faaff9fb-9cd4-4c5b-b42e-e9a4fe818f61</t>
  </si>
  <si>
    <t>5fbb2855-4728-453c-b973-f332293d5bc3</t>
  </si>
  <si>
    <t>9b267bfa-e050-439b-80fd-fb9f3108e740</t>
  </si>
  <si>
    <t>0952a234-cab2-445f-a9b9-71a83fb11850</t>
  </si>
  <si>
    <t>33e4fbb2-9cd9-4110-a3d6-6f08089ae0cc</t>
  </si>
  <si>
    <t>85ca8e5c-cd54-42aa-86ab-981cadcdcbc1</t>
  </si>
  <si>
    <t>85098894-7be8-4d9f-a31d-688fd664cef7</t>
  </si>
  <si>
    <t>58c5f3ed-0a67-479a-9a7d-cece4a070ddf</t>
  </si>
  <si>
    <t>375c5854-5d04-4a96-8769-1f6a2406611b</t>
  </si>
  <si>
    <t>26e7cb17-f2bc-4ecb-ace4-5bdadd6b4de2</t>
  </si>
  <si>
    <t>dbb10d17-ea87-49b4-b682-7334e1820998</t>
  </si>
  <si>
    <t>71f35418-b028-4146-babf-1c3c4ac58116</t>
  </si>
  <si>
    <t>b0903fa5-f725-44a5-91d8-95456dbec091</t>
  </si>
  <si>
    <t>b8c2df03-afaa-4428-95cf-b7d1336cfd1e</t>
  </si>
  <si>
    <t>732f109b-7b9c-4901-8772-4a667471d151</t>
  </si>
  <si>
    <t>c7883b76-5a01-40d6-a2ff-c1e3751bcaa6</t>
  </si>
  <si>
    <t>651e14d1-9f73-479d-8f33-fd92152a223d</t>
  </si>
  <si>
    <t>bc0ddc43-624e-4cbb-af0e-f5a0feb3bfa4</t>
  </si>
  <si>
    <t>fed55ae2-b662-4df8-92f2-51b7bcae9c82</t>
  </si>
  <si>
    <t>e6de0fec-d514-48e0-9b1e-faae5b1ec153</t>
  </si>
  <si>
    <t>4cb16cf4-40a9-4168-ac03-a12a06a629bc</t>
  </si>
  <si>
    <t>6ce706c2-7ca5-486c-b5a6-c6384ca90ad8</t>
  </si>
  <si>
    <t>278ec11b-17e0-446c-9942-5318134e6abb</t>
  </si>
  <si>
    <t>0392f697-cb68-4fe5-b242-283d8a5eaf7c</t>
  </si>
  <si>
    <t>94adf5b4-7eb4-41a6-9e98-7a45fa6ad992</t>
  </si>
  <si>
    <t>2310ea28-c1b3-4034-90fb-09dc96cce7ed</t>
  </si>
  <si>
    <t>6ee57b77-2743-4d64-a8b1-c304a461c55b</t>
  </si>
  <si>
    <t>0e1c9ac9-fbc6-4112-a9f6-425df677f6b0</t>
  </si>
  <si>
    <t>8e82e7a7-287d-444b-95c8-68b9a049b6ef</t>
  </si>
  <si>
    <t>38f0b916-7b61-403a-84c7-27f46b794975</t>
  </si>
  <si>
    <t>8b52ad10-84b2-4114-baa2-d16a57a78820</t>
  </si>
  <si>
    <t>30af876b-df38-449b-b496-5b88e751c9f2</t>
  </si>
  <si>
    <t>2bb981be-fa4a-4515-89dc-9d39d6486814</t>
  </si>
  <si>
    <t>019cff74-0807-4921-860a-54cf59c093b2</t>
  </si>
  <si>
    <t>280d5d9c-95ca-4970-a064-4c077c12c867</t>
  </si>
  <si>
    <t>669a30ec-5118-429d-b811-05e7da38735f</t>
  </si>
  <si>
    <t>2ac88378-e1c1-4f82-967c-a6bd477a4a3e</t>
  </si>
  <si>
    <t>44cf3fd7-6a5f-4ee0-bdcb-457a51afe467</t>
  </si>
  <si>
    <t>7b56e40f-93be-4a7a-a778-c29037a3d032</t>
  </si>
  <si>
    <t>2eb28769-fa27-4e5c-ade7-275967626f5b</t>
  </si>
  <si>
    <t>fd9e3779-1d3f-4cc8-9eec-e2767d5d9388</t>
  </si>
  <si>
    <t>9fe71091-6b3f-437c-a052-7d2d820c2d69</t>
  </si>
  <si>
    <t>20471ed3-23e6-4d1e-b8cb-40dff13c80bc</t>
  </si>
  <si>
    <t>2731ca85-db69-4343-ad43-759f97f5266f</t>
  </si>
  <si>
    <t>8ecafea6-0989-4d07-b625-7cc7d1e85a28</t>
  </si>
  <si>
    <t>764700df-36d8-4691-b371-d525e507ad47</t>
  </si>
  <si>
    <t>f4e9b6ac-5fe8-4c3b-b42b-1c6c26408a83</t>
  </si>
  <si>
    <t>038d5b17-23a5-4124-8590-2666b601304a</t>
  </si>
  <si>
    <t>a3adb14b-a30c-4ee2-a993-fcb7688337f3</t>
  </si>
  <si>
    <t>9b90df1a-6911-43f5-9b59-ab0a2f55fc33</t>
  </si>
  <si>
    <t>73e7a085-bb55-4e52-baaa-1e4f04d206c0</t>
  </si>
  <si>
    <t>e81e6d94-953f-4f73-8eb2-02380a849731</t>
  </si>
  <si>
    <t>dbc214fe-d6af-429a-a43b-ba2d4314fa3a</t>
  </si>
  <si>
    <t>7ce4622c-12c7-4a1c-bfbd-0aeb224d1f7a</t>
  </si>
  <si>
    <t>95cce71b-0bf6-4912-8e68-847d77a82e76</t>
  </si>
  <si>
    <t>7a10d853-1305-4283-ae9e-ab02658d06f4</t>
  </si>
  <si>
    <t>0c0ae574-67e8-43c5-be98-52b44c882484</t>
  </si>
  <si>
    <t>6df4ec33c7114bc196012f78132179aa</t>
  </si>
  <si>
    <t>e6eb9900-ec9e-403c-9616-9954003da958</t>
  </si>
  <si>
    <t>e326eecd-3434-4378-b98f-398a81c46b15</t>
  </si>
  <si>
    <t>317c3a05-9e2b-4b4f-8367-c8b0dc07835f</t>
  </si>
  <si>
    <t>c77c6d69-4a38-4fd2-a37f-3731f11dc293</t>
  </si>
  <si>
    <t>f1cba26f-58d6-4715-8505-1085d7a7714f</t>
  </si>
  <si>
    <t>62966213-6eea-4cbf-8736-21609bcf07d2</t>
  </si>
  <si>
    <t>0019e3d7-d767-427d-996d-9919c0e49c29</t>
  </si>
  <si>
    <t>42c0cc96-1cb2-4767-89fa-3217e87a5e31</t>
  </si>
  <si>
    <t>0fb30a95-e7c0-4095-b16c-39afcd5f58cf</t>
  </si>
  <si>
    <t>362fb1aa-8060-4e23-ba8b-8b0607fa6d04</t>
  </si>
  <si>
    <t>66c2a455-b471-4560-af14-eb0a22fa1ce0</t>
  </si>
  <si>
    <t>d8de91e5-bd88-4fe2-9092-f8e345926074</t>
  </si>
  <si>
    <t>34f124f3-a6e4-4b64-9ea2-548cecdba60e</t>
  </si>
  <si>
    <t>5dfb3748-461a-4e41-ba77-bf2daca44960</t>
  </si>
  <si>
    <t>19a4584f-a4d8-41f5-bad9-273e927be1a8</t>
  </si>
  <si>
    <t>2c464c9d-699b-4670-98a4-92e52e473439</t>
  </si>
  <si>
    <t>430c0594-697a-46ac-9306-7a7656e92b4c</t>
  </si>
  <si>
    <t>68e6e3f2-5c90-436a-a269-0e0ce1c53748</t>
  </si>
  <si>
    <t>5a82ce2e-53f3-4d73-9abd-cd7fae993fa9</t>
  </si>
  <si>
    <t>f95f3875-662d-4eab-91c5-c6eae8a41cec</t>
  </si>
  <si>
    <t>5355d7c7-fec2-433e-aeb6-6d096f6631b2</t>
  </si>
  <si>
    <t>b55e40e3-9501-4f7b-8782-ab8a84ed158f</t>
  </si>
  <si>
    <t>3cd0f7f6-dfe0-4b22-9add-bdd311ab155d</t>
  </si>
  <si>
    <t>6ed307e9-d185-403a-8267-d777a21ea50f</t>
  </si>
  <si>
    <t>285fd3d3-6050-416c-9f2f-7e6287ed8435</t>
  </si>
  <si>
    <t>0ce81fc3-5058-4a1a-8d11-43179c46a62f</t>
  </si>
  <si>
    <t>319e32f6-d5e3-4267-91b0-ecf44c727935</t>
  </si>
  <si>
    <t>ff7e31fa-67ea-442e-9e54-637700eae8e5</t>
  </si>
  <si>
    <t>785fcda0-2d10-42cd-a2c4-847952d9c52b</t>
  </si>
  <si>
    <t>7d4d7fe2-ed62-4cdc-a355-e171fc11bf98</t>
  </si>
  <si>
    <t>78fad561-84f4-4e16-b00c-590df70be75f</t>
  </si>
  <si>
    <t>c1a2b476-d432-4976-bffe-778d6f03fbf0</t>
  </si>
  <si>
    <t>7ed885fe-0608-4ea6-b152-629d6723244b</t>
  </si>
  <si>
    <t>2ac33752-9a3a-4ee8-9888-88000886c611</t>
  </si>
  <si>
    <t>12886bef-7af3-4bdc-86d8-42b25807c0dd</t>
  </si>
  <si>
    <t>c6b96cb3-2937-4ae3-9f0b-ba495c2d71ee</t>
  </si>
  <si>
    <t>dd88b0e6-67cf-46b9-ab08-9470cdb8d4c3</t>
  </si>
  <si>
    <t>9f3d3fdf-787d-4eec-9918-6f6ea520f9e1</t>
  </si>
  <si>
    <t>ae35087c-22bf-4c4d-afa4-639bee8b8161</t>
  </si>
  <si>
    <t>c699d778-79e9-4641-b0f7-85fb19177d5a</t>
  </si>
  <si>
    <t>9e6c1e4b-a5bd-49ff-aa4f-bb544ddc02e7</t>
  </si>
  <si>
    <t>94c89cb7-b80d-45ad-a4db-e30c5b275f07</t>
  </si>
  <si>
    <t>aa781789-ecc4-4f84-a3f9-7cc234852c52</t>
  </si>
  <si>
    <t>0e671afe-ba00-4c04-9899-a44352fd9a66</t>
  </si>
  <si>
    <t>3458ff17-b673-4847-870c-6543cd72055d</t>
  </si>
  <si>
    <t>e15fcae4-6c5a-483c-bca3-b8f383f73bb9</t>
  </si>
  <si>
    <t>2f40f796-463e-44e7-af5b-083ebab6a0e8</t>
  </si>
  <si>
    <t>0a6aa9de-6c39-4486-908e-8f575f93f109</t>
  </si>
  <si>
    <t>42fb3b90-372f-4181-852d-b5e4f5648be3</t>
  </si>
  <si>
    <t>312c5248-c3b9-45c4-9528-67826ad463a5</t>
  </si>
  <si>
    <t>09191f20-acda-46ec-815f-979eacb9ec96</t>
  </si>
  <si>
    <t>9e83ed0b-2632-4603-b773-2eaba033aa8e</t>
  </si>
  <si>
    <t>5489a24a-9a9d-4705-814b-0a847ffcd0f6</t>
  </si>
  <si>
    <t>2eb538bf-1283-4805-9e15-9a0af1ae578e</t>
  </si>
  <si>
    <t>4203c195-446b-4c32-b702-9e6561de474a</t>
  </si>
  <si>
    <t>a60bac8c-8da5-410f-a173-7906c75e53a4</t>
  </si>
  <si>
    <t>3d6fb29a-7be8-46d8-b2a6-90b5c7e1558f</t>
  </si>
  <si>
    <t>153e9e5d-7a7c-49f4-b3a6-c18b9f01d0c0</t>
  </si>
  <si>
    <t>b41ffd8a-872a-46c6-9e24-24ab4f7dc05a</t>
  </si>
  <si>
    <t>c3822363-e616-419b-8f2d-98147e6495a9</t>
  </si>
  <si>
    <t>893cc3f0-0696-4c02-aae9-e9dae358e991</t>
  </si>
  <si>
    <t>6e71b79f-9832-4ac5-9a4c-62b15b3b1b70</t>
  </si>
  <si>
    <t>5d3094fc-54dd-47a9-b663-fddb8bb72638</t>
  </si>
  <si>
    <t>e568c867-d2cd-4091-a071-0415c90ebf30</t>
  </si>
  <si>
    <t>c460e275-eea8-46e4-b26e-e7b82fb752ee</t>
  </si>
  <si>
    <t>2372deea-0313-41b1-97f0-6e701da773ad</t>
  </si>
  <si>
    <t>91ae5ec8-877f-4d9b-9d1c-15f402bdb7de</t>
  </si>
  <si>
    <t>873ef05f-7bd7-4141-be48-024c867921ae</t>
  </si>
  <si>
    <t>bc95c598-d67d-42bb-bf80-094281b129e5</t>
  </si>
  <si>
    <t>eb62114a-cd32-4385-bee0-0c0c28080e38</t>
  </si>
  <si>
    <t>31da837ce11f49bdbb141638b142ae9d</t>
  </si>
  <si>
    <t>cb571592923049d5879942d968a9a20d</t>
  </si>
  <si>
    <t>7c5cffc6-8a17-4f60-b4b5-7d4d53a0981b</t>
  </si>
  <si>
    <t>41dba6d4-8983-4a45-8f8f-5d4433f0e19a</t>
  </si>
  <si>
    <t>f38c6f60-2487-4300-a9e1-07db8c1bd499</t>
  </si>
  <si>
    <t>c1edc021-dcdb-4928-bb65-d1944aec4ee0</t>
  </si>
  <si>
    <t>85bcd4b6-381d-47ca-ba3b-85ba965e3d15</t>
  </si>
  <si>
    <t>699172f5-0933-4050-bf16-772c4b064734</t>
  </si>
  <si>
    <t>655a0e83-a478-4c4b-b43a-a044a1619e89</t>
  </si>
  <si>
    <t>18fe6e31-a569-473d-8e35-b3755e7da3ce</t>
  </si>
  <si>
    <t>43d32b12-8935-4bcb-ad6a-c01529dbe77a</t>
  </si>
  <si>
    <t>2106494c-0168-46c8-ba8b-01a38ccb5e36</t>
  </si>
  <si>
    <t>be332ff5-671e-4688-8169-bce775a380a5</t>
  </si>
  <si>
    <t>743af514-18a3-492e-8b8a-100006dcf146</t>
  </si>
  <si>
    <t>f9d340d1-a612-4e70-9014-3c8674700000</t>
  </si>
  <si>
    <t>58edf856-485d-4948-a6c4-32bb28013e20</t>
  </si>
  <si>
    <t>aa0b2422-28e2-440e-9c99-ad21258d8a18</t>
  </si>
  <si>
    <t>e1108e32-1378-46f2-b95d-f193df28c54b</t>
  </si>
  <si>
    <t>f670ad8f-320c-40bb-874e-6ff348409b70</t>
  </si>
  <si>
    <t>b6bf3f63-f1df-4337-bcd0-14cc50f75aba</t>
  </si>
  <si>
    <t>9f3f920a-f582-4cb7-8c13-783667718afa</t>
  </si>
  <si>
    <t>8d18a697-e917-4fe5-8ecf-7762427f6a9e</t>
  </si>
  <si>
    <t>c6ef3537-9025-4bd0-8bca-0517a7cb5cf0</t>
  </si>
  <si>
    <t>5e2b5aee-32d5-4acd-bc61-95edec08ad6b</t>
  </si>
  <si>
    <t>4ebae2cd-6606-482d-8e76-4d4e5aae9a10</t>
  </si>
  <si>
    <t>e485c7e0-5b4d-4604-8670-953bf659b543</t>
  </si>
  <si>
    <t>4aac0735-8989-4c31-b4cc-f57debf2dc57</t>
  </si>
  <si>
    <t>60e141f5-5522-4d78-ac06-bd9c75577861</t>
  </si>
  <si>
    <t>84b03f72-7fc8-4600-a1bc-73b71d53cd7f</t>
  </si>
  <si>
    <t>dc08e15a-1e7a-4a72-8b31-dfd17f89ce15</t>
  </si>
  <si>
    <t>90557788-55ee-453a-9d79-c69795a948ce</t>
  </si>
  <si>
    <t>a8632fa0-9c7b-4c3d-acd6-ed7ab05cf050</t>
  </si>
  <si>
    <t>a595b218-6449-4032-8d7d-53d2ad3559fa</t>
  </si>
  <si>
    <t>613a434a-bd89-48b1-8629-9f0bd7e83258</t>
  </si>
  <si>
    <t>ae35bbad-101b-4eec-b94d-12f2ca06f7e1</t>
  </si>
  <si>
    <t>b383112e-5422-41a1-9c08-682bcf613101</t>
  </si>
  <si>
    <t>55b8a2ed-9cf4-4ed4-abb2-2205bb8693a1</t>
  </si>
  <si>
    <t>f4b1e428-5fdd-4fb8-9978-c533e5028fa1</t>
  </si>
  <si>
    <t>90cc2d88-f827-4d57-8d3c-3bc510a87788</t>
  </si>
  <si>
    <t>00b56696-cd94-48c1-8876-5c1aa36b57e9</t>
  </si>
  <si>
    <t>a427db21-35f1-43a0-b5e3-b66c86d154b2</t>
  </si>
  <si>
    <t>0ea6ac82-fcf6-4a3f-b98d-dd354f824de4</t>
  </si>
  <si>
    <t>65308b35-6486-46f8-ac29-f40b96ddd9fa</t>
  </si>
  <si>
    <t>27939952-4d2c-4996-a909-97dcb4f6ccbe</t>
  </si>
  <si>
    <t>dea27d0e-c210-4eb4-88b4-299821661594</t>
  </si>
  <si>
    <t>16dba9a3-652b-49bb-8298-b46b1421d603</t>
  </si>
  <si>
    <t>bc21f47e-fb76-4f06-ae4f-57501eb0bb14</t>
  </si>
  <si>
    <t>ccc01e0b-ab82-45eb-945b-a7cbd23a6641</t>
  </si>
  <si>
    <t>cce5f2cf-f10c-45ff-bfce-016009ad7922</t>
  </si>
  <si>
    <t>74f6840a-ab85-430e-be71-5e42d67c645b</t>
  </si>
  <si>
    <t>027a1379-f8b6-4017-aa41-b93f55bfb174</t>
  </si>
  <si>
    <t>e335c55f-875a-4c83-9450-e6dac7447a57</t>
  </si>
  <si>
    <t>286b4463-600d-4fde-aa83-b840dda0734f</t>
  </si>
  <si>
    <t>8de73cfa-5d5b-4dcc-9cda-3146edfa4b4c</t>
  </si>
  <si>
    <t>e2a54efc-eb7a-4f7a-9357-27fb72565992</t>
  </si>
  <si>
    <t>d97ae748-8ccb-48c3-8891-fdb55e59a827</t>
  </si>
  <si>
    <t>0b9954d2-3bee-4f71-a1af-87947687e2f6</t>
  </si>
  <si>
    <t>aaa41111-a2d9-41ce-af7e-34b3c12dc664</t>
  </si>
  <si>
    <t>0de964e6-0991-414f-afed-988bb39ae677</t>
  </si>
  <si>
    <t>8b9ab393-126f-4218-bd79-6ec6aee284d8</t>
  </si>
  <si>
    <t>7f74a025-56a1-4008-a0d1-201ccb815afb</t>
  </si>
  <si>
    <t>07c46be6-9746-4f0a-ba80-cec6935cbca5</t>
  </si>
  <si>
    <t>21a927ac-d601-447a-a93c-710e602516c1</t>
  </si>
  <si>
    <t>86aaba005006411e95401e51091c4a16</t>
  </si>
  <si>
    <t>1aa302ab-8b84-41d6-827b-42e909bdbcaa</t>
  </si>
  <si>
    <t>fdd01163-452e-4f47-95e4-e596a282065c</t>
  </si>
  <si>
    <t>a0f6bbaa-2230-4bce-ac50-82de2936b92f</t>
  </si>
  <si>
    <t>bab707d1-44f2-4354-bd91-3f5aeee79172</t>
  </si>
  <si>
    <t>b4e5899e-aa56-471b-9740-e5719197371c</t>
  </si>
  <si>
    <t>f800f5d6-5fd0-4557-9cc4-ec0cc139aa7c</t>
  </si>
  <si>
    <t>f021a008-a446-4b86-ae44-f8d631730b1f</t>
  </si>
  <si>
    <t>ffa7d2d2-da5c-4568-ad81-51bd350b24e2</t>
  </si>
  <si>
    <t>e6ae4a0d-4722-4ad6-bb9f-4d39e48855dc</t>
  </si>
  <si>
    <t>97195bce-d077-4bce-acc2-c1357e0c4930</t>
  </si>
  <si>
    <t>0a380a72-abcf-4673-a0d2-f92e6cceb36f</t>
  </si>
  <si>
    <t>d1bbf00c-7ec9-4374-b263-07d0b0db40bf</t>
  </si>
  <si>
    <t>f8a3a429-d72b-464f-88bf-71f4238ee2a0</t>
  </si>
  <si>
    <t>e2d770e5-6e46-4858-a107-25cd501c8a63</t>
  </si>
  <si>
    <t>8728adaa-a963-4740-8df5-647a9833423e</t>
  </si>
  <si>
    <t>72f68749-e63e-4e7a-9ae9-976564da7e2e</t>
  </si>
  <si>
    <t>298709d1-6043-460a-a90d-b1bb9253c242</t>
  </si>
  <si>
    <t>00f9a9e6-d14a-47c7-b964-d39e2b542ecf</t>
  </si>
  <si>
    <t>3ddd2ec1-7248-49e2-9dd5-047943cd3464</t>
  </si>
  <si>
    <t>23b1b11b-9250-42df-b4eb-6d6e4efeddf5</t>
  </si>
  <si>
    <t>40ebe314-5020-44cc-9474-f04fb92532c1</t>
  </si>
  <si>
    <t>3a29203c-caae-455b-8710-e2918e7aa869</t>
  </si>
  <si>
    <t>c0fbcfb0-ea64-43d0-b02b-266b661782ee</t>
  </si>
  <si>
    <t>b586b9eb-d104-4e53-9b59-a531220ac236</t>
  </si>
  <si>
    <t>9b4d457a-306b-4495-b93b-633f71e03630</t>
  </si>
  <si>
    <t>1d9effe4-374c-46b4-8736-c10d5c503a75</t>
  </si>
  <si>
    <t>f1830b08-ccee-4597-9f89-3c933e716f15</t>
  </si>
  <si>
    <t>49aa9188-75d3-43d0-b334-5317b57033e2</t>
  </si>
  <si>
    <t>8714fcad-30bd-4415-8856-534c059fb318</t>
  </si>
  <si>
    <t>88b5629e-e104-4556-b041-c29aba854a36</t>
  </si>
  <si>
    <t>d5408855-fdbc-4d4a-883e-43d22ddc6b68</t>
  </si>
  <si>
    <t>f2bf7abf-67bb-4f2c-96db-bc8a6fb2cf24</t>
  </si>
  <si>
    <t>3abc2cb6-9546-414e-8f54-388247998779</t>
  </si>
  <si>
    <t>7810993f-fdab-43e8-ac83-1f9d0b7a4b7b</t>
  </si>
  <si>
    <t>89a1e11c-06e3-470f-83e2-f9775f7cf89f</t>
  </si>
  <si>
    <t>88c1883e-3adc-46f7-92f4-50a4c6e73eb7</t>
  </si>
  <si>
    <t>e08f4298-0459-42b6-ac4a-ee794eacb928</t>
  </si>
  <si>
    <t>bee9de3b-f9f8-4720-a871-d7bb0175860d</t>
  </si>
  <si>
    <t>bb8c591a-4246-42b1-8f7c-0fe73ede7545</t>
  </si>
  <si>
    <t>6a65cf08-68ef-4205-b304-0c51ed39dda5</t>
  </si>
  <si>
    <t>e09ca17f-b3f4-4609-b6ee-d7157a0a55f7</t>
  </si>
  <si>
    <t>89acecb5-6ea5-4f57-b16e-000f442858e8</t>
  </si>
  <si>
    <t>0d2d90c7-2b2f-4d50-bc88-562e9d95f1d1</t>
  </si>
  <si>
    <t>b632c314-876b-4856-9051-cd3fa4d5bcb2</t>
  </si>
  <si>
    <t>6af0dfc6-b5c7-4943-ad00-477a7c844fb6</t>
  </si>
  <si>
    <t>f4fa7c07-0056-43e8-b433-eee61ca3e73a</t>
  </si>
  <si>
    <t>ced05c82-d756-4e43-9dac-068287ab7d2e</t>
  </si>
  <si>
    <t>ab4b687b-c983-4c61-9ddc-663a5afe652c</t>
  </si>
  <si>
    <t>a31cc633-d76b-4a05-9ebf-d86591efe4f4</t>
  </si>
  <si>
    <t>dc85f801-1119-4841-83f7-2d3d80b82bab</t>
  </si>
  <si>
    <t>4464254f-a15f-43c3-abe0-7129c69c172c</t>
  </si>
  <si>
    <t>560fdc5c-e51b-4abf-adb7-5ae80be4ef8e</t>
  </si>
  <si>
    <t>5806ac0d-141a-43a1-948a-e7a37aefa537</t>
  </si>
  <si>
    <t>638cfbc3-9fba-4685-856d-b347a8103118</t>
  </si>
  <si>
    <t>6792ecff-8ac4-47a1-8577-867a75f6f3e2</t>
  </si>
  <si>
    <t>677e17e4-e8b7-478e-966b-a9954382df1b</t>
  </si>
  <si>
    <t>ec3de83d-f4a7-4d92-b91a-eb9a88678b13</t>
  </si>
  <si>
    <t>02584cf1-c390-47b5-898d-7f9eb2ebd669</t>
  </si>
  <si>
    <t>ff382817-0cfe-4902-9b69-dead0f47577b</t>
  </si>
  <si>
    <t>2944a0c6-ccf9-4160-8399-67e6cf9e493b</t>
  </si>
  <si>
    <t>6b48c270-2e97-42ad-bc79-7a39ec0adfb8</t>
  </si>
  <si>
    <t>fb1db35a-8786-4d63-a71c-d0440ecdf06f</t>
  </si>
  <si>
    <t>d373b986-de50-4614-9171-fbe6c591e9bf</t>
  </si>
  <si>
    <t>368ab9bd-cb8f-40a3-a5f5-382a27fa1909</t>
  </si>
  <si>
    <t>77bd06ec-1b09-4903-ad2c-f47e22b75250</t>
  </si>
  <si>
    <t>020377ff-10a0-45b3-824b-9e53e848990b</t>
  </si>
  <si>
    <t>1e50aeae-b854-4528-8cbf-c680a242fca5</t>
  </si>
  <si>
    <t>ea46d303-95f4-4b08-bbc0-bcf6d3497504</t>
  </si>
  <si>
    <t>4d9011cd-7329-41a0-9b3c-440bce07c098</t>
  </si>
  <si>
    <t>ebcc0d91-66ed-477c-9b65-a2ec0948f7d1</t>
  </si>
  <si>
    <t>b66c989e-3de0-47ff-84ca-0d1b1f378135</t>
  </si>
  <si>
    <t>429daa34-f4dd-457b-a9d5-e2292d2eaa8a</t>
  </si>
  <si>
    <t>fe532ab0-5c19-49a8-b0e7-17b60af79d8d</t>
  </si>
  <si>
    <t>a8ac1277-5e70-4385-bff8-8e55ea07a3b9</t>
  </si>
  <si>
    <t>0f227c74-44b8-4df8-b32a-74f78210cdff</t>
  </si>
  <si>
    <t>c7662288-baad-4792-a8b0-f1d76fefd642</t>
  </si>
  <si>
    <t>2ea7972d-70bc-4569-8562-462516b6b73c</t>
  </si>
  <si>
    <t>16f22f4d-a45e-486e-b6d9-ffe3c6ad36bb</t>
  </si>
  <si>
    <t>9e772e09-f7b9-47eb-975d-6366da2a4837</t>
  </si>
  <si>
    <t>772df767-8c6d-49af-bde5-ad28c2338a38</t>
  </si>
  <si>
    <t>4ee79355-dacc-4450-bd5f-a8e311d0ed29</t>
  </si>
  <si>
    <t>f28433ef-752e-4f34-a663-beb67b0c2b84</t>
  </si>
  <si>
    <t>5875d5d8-76d6-4311-86ff-f702c1e07097</t>
  </si>
  <si>
    <t>7daf35d3-cb4c-4467-acdd-250776275839</t>
  </si>
  <si>
    <t>b1b888f2-c5fb-463c-b8f5-63098b39fce9</t>
  </si>
  <si>
    <t>0ca2530b-d13e-452a-a11a-4ec2a5712f79</t>
  </si>
  <si>
    <t>ca575d14-0b06-4e2c-9f54-01a4e891318a</t>
  </si>
  <si>
    <t>44f27a07-4576-413e-9a79-eb0e6c45bb80</t>
  </si>
  <si>
    <t>29bfa0d6-375e-48de-8bb1-bf0f1cd57ecd</t>
  </si>
  <si>
    <t>a9ab0c32-c335-4fcc-a5b8-aaf0697f762c</t>
  </si>
  <si>
    <t>e4ff1021-ed69-40ec-bea9-0f5d868238da</t>
  </si>
  <si>
    <t>1a8fa109-f24e-445b-b39e-d5383a2dc8e1</t>
  </si>
  <si>
    <t>34a95c40-add5-4b90-bc3b-e1b5de8b9874</t>
  </si>
  <si>
    <t>7b0b3703-0e69-4c46-a7dc-268d54b23323</t>
  </si>
  <si>
    <t>4666019a-4591-4a8d-9740-886ff3e1d78f</t>
  </si>
  <si>
    <t>d8557408-b61d-404b-9867-1d26f73207ad</t>
  </si>
  <si>
    <t>3a14aae7-5da7-4020-954d-4d1c22b4d68e</t>
  </si>
  <si>
    <t>921a79fb-339c-4f4f-bd9f-836f8c88c55a</t>
  </si>
  <si>
    <t>bbbf2bad-643c-409d-bbe3-17afd54542e8</t>
  </si>
  <si>
    <t>a2c6ec45-0dad-437b-9491-d82442885b0d</t>
  </si>
  <si>
    <t>181427d2-81f0-4f94-aebf-2b948fc98905</t>
  </si>
  <si>
    <t>245c13f0-f085-4fed-88ec-0c51399018b6</t>
  </si>
  <si>
    <t>7e3aa705-3194-48da-aa13-3730e1dc8ee5</t>
  </si>
  <si>
    <t>2d2feb3f-7766-40cd-898d-4840e87313c7</t>
  </si>
  <si>
    <t>d725a3a7-6a6f-4f10-9cc4-72045b809f43</t>
  </si>
  <si>
    <t>cbe2a5a4-4f5d-4c6b-89bd-d2f90892b869</t>
  </si>
  <si>
    <t>76245437-1efb-43ed-9595-9c090dc03582</t>
  </si>
  <si>
    <t>f568303e-4a87-40c2-84d6-cd89982d9752</t>
  </si>
  <si>
    <t>bb0218b9-b0f1-4653-a62d-210325361b4d</t>
  </si>
  <si>
    <t>b1c9cd61-06d6-4a98-8803-161c219a1878</t>
  </si>
  <si>
    <t>d3f08bce-c656-49e0-abd7-fe072b21f1e0</t>
  </si>
  <si>
    <t>60339127-835c-4eb8-851e-c82ba5c2f5e0</t>
  </si>
  <si>
    <t>c67ffd7b-9216-49c4-bc19-4f07021aa324</t>
  </si>
  <si>
    <t>1c98ea0c-e2e4-4d84-a848-036e1d3fb824</t>
  </si>
  <si>
    <t>812f06e4-fc67-4279-8381-3fe306cfabe0</t>
  </si>
  <si>
    <t>1941572f-0a49-43f5-afd5-fc33d94ba6e3</t>
  </si>
  <si>
    <t>06ee89a7-1a5d-4c2f-8aea-0708878e5588</t>
  </si>
  <si>
    <t>478ebfe7-c316-405e-8a1e-b002661c669e</t>
  </si>
  <si>
    <t>e689a132-b7e7-4c41-a8ed-0960aa5a84b4</t>
  </si>
  <si>
    <t>ce40aa95-9e8c-4f04-9f4f-681db9443f72</t>
  </si>
  <si>
    <t>86cab76a-cea7-4f2d-9ef0-b3561c8366a7</t>
  </si>
  <si>
    <t>cbcd3b53-2b02-4aaa-8925-6bc3b3470b65</t>
  </si>
  <si>
    <t>96572373-8557-4699-b2e4-9baf89f68b5c</t>
  </si>
  <si>
    <t>b6854fd0-fd1a-4eb7-b248-a452212e9f0e</t>
  </si>
  <si>
    <t>c1044329-1519-41cd-ae81-8f23eceba9b3</t>
  </si>
  <si>
    <t>5a77fb33-2d04-4f77-b9b6-c2061dedeba0</t>
  </si>
  <si>
    <t>e5cb9746-722b-4ce1-9934-fec0dd52c39b</t>
  </si>
  <si>
    <t>3a4a05d6-4dac-4be8-814c-4d5b0094dacc</t>
  </si>
  <si>
    <t>39817303-2413-4358-b5bf-bff532b9acc4</t>
  </si>
  <si>
    <t>ba99d262-c3d1-44ae-bd2f-5a0106ce4d9e</t>
  </si>
  <si>
    <t>1d9e6698-4a97-429b-9e2d-9852032d0b0d</t>
  </si>
  <si>
    <t>68375227-da5a-49b2-82c4-95c38f5ee1f1</t>
  </si>
  <si>
    <t>3976902d-3208-4ae3-a577-c9d65b824295</t>
  </si>
  <si>
    <t>b4f6986d-864d-4c30-8e0f-6c79d71a2d11</t>
  </si>
  <si>
    <t>8813712e-e308-4deb-acb4-affe53f5789a</t>
  </si>
  <si>
    <t>23176b7c-987b-46ca-a050-b7f7d92067fe</t>
  </si>
  <si>
    <t>9db2b7d2-b954-4267-b427-6a37de3727f6</t>
  </si>
  <si>
    <t>5cfe99c6-9c02-4e75-a922-8893664d671b</t>
  </si>
  <si>
    <t>f814833d-6634-454f-871c-a628cee018e9</t>
  </si>
  <si>
    <t>f2527a98-e200-471e-acba-91e8a308c4d7</t>
  </si>
  <si>
    <t>6c862266-f020-48eb-9f95-d7a90e14b63d</t>
  </si>
  <si>
    <t>dfc692db-a448-4863-a345-032dd775cd51</t>
  </si>
  <si>
    <t>8d34f594-5a8e-4cef-8fdf-fdd9010f5a76</t>
  </si>
  <si>
    <t>2d5cb975-41d3-47e2-a1c2-cf8e25deb751</t>
  </si>
  <si>
    <t>7e672fd8-16fd-482e-a4b9-67cb422669b2</t>
  </si>
  <si>
    <t>e6393e28-0de0-41bb-bc6d-7ebe37ef6e1c</t>
  </si>
  <si>
    <t>7727f0a6-9f26-47fd-a0a3-af4fcd4c0754</t>
  </si>
  <si>
    <t>3ed6a3aa-b036-43cb-a578-0754afe1d3c8</t>
  </si>
  <si>
    <t>107d93d7-26e8-46d6-a639-7d5ec5feca4c</t>
  </si>
  <si>
    <t>d08c9d7a-c8e5-4020-a795-41ddbc4272e3</t>
  </si>
  <si>
    <t>0af8b232-e57b-46ee-9b58-29ce06d74636</t>
  </si>
  <si>
    <t>29b32c00-a843-4442-a81d-b63177dec883</t>
  </si>
  <si>
    <t>3d06d0a0-6ec2-4353-987c-b2368348a22a</t>
  </si>
  <si>
    <t>104b37eb-162e-42a8-bdfb-776c0306845b</t>
  </si>
  <si>
    <t>385b8ab2-6d89-4b82-8654-062f3da79d12</t>
  </si>
  <si>
    <t>26d63375-6f84-453a-8cc3-e4a9fb45ab77</t>
  </si>
  <si>
    <t>7afb3292-f665-4f24-8d2c-69ffd863f161</t>
  </si>
  <si>
    <t>124e9167-690a-4a8e-8a91-1146155cc685</t>
  </si>
  <si>
    <t>f010e88d-f583-4b82-9a37-d9d5feb49b5a</t>
  </si>
  <si>
    <t>a1555dd1-91b3-4b2a-b33b-251aeb237b8b</t>
  </si>
  <si>
    <t>38531627-1147-47de-a4ec-1e4d091a72f4</t>
  </si>
  <si>
    <t>58317fb6-d038-47ef-87a4-97c967903721</t>
  </si>
  <si>
    <t>cc89a7e9-f9bb-4c5d-a225-9b71aea09608</t>
  </si>
  <si>
    <t>9419e528-6028-4fa3-847d-d0aa9c6c0ad6</t>
  </si>
  <si>
    <t>df9be493-b9ac-404d-ac3f-46756ef401c0</t>
  </si>
  <si>
    <t>0423c932-8f1c-48e5-b677-e20a36c83d73</t>
  </si>
  <si>
    <t>c1cf66bd-11e9-4619-a5f2-dc03744528ad</t>
  </si>
  <si>
    <t>c697c460-5a07-463b-bf97-46cc664866c5</t>
  </si>
  <si>
    <t>243ed598-bbc8-4559-b057-9fb4175443ed</t>
  </si>
  <si>
    <t>3009513f-35a1-4975-927b-3a157ee29242</t>
  </si>
  <si>
    <t>f2de0fa4-28a9-4fd1-966d-6e16029c172d</t>
  </si>
  <si>
    <t>58983362-3246-4e6c-a36a-2a0747a406a2</t>
  </si>
  <si>
    <t>03ba954a-743f-44be-b2b3-59c7d7e13fcb</t>
  </si>
  <si>
    <t>2f77a34f-04c3-4170-9890-248e05686c02</t>
  </si>
  <si>
    <t>89b7a8af-573b-49a0-9498-ebc512d29f3d</t>
  </si>
  <si>
    <t>ec6818f2-b41e-461a-a977-5a9849e78947</t>
  </si>
  <si>
    <t>1a92827d-13a8-431f-88c5-71cfb4a355fb</t>
  </si>
  <si>
    <t>23cd3948-dc16-4a9e-933e-b7fb1a3f9ae0</t>
  </si>
  <si>
    <t>e335aeea-83e7-46c0-a812-427f58f14491</t>
  </si>
  <si>
    <t>dc48d1c2-5e98-4681-a4a8-46e442952939</t>
  </si>
  <si>
    <t>0f250cd8-fbed-4b4e-822b-8e095e196941</t>
  </si>
  <si>
    <t>fbd7ebcb-3fcc-445c-9e99-5cafde457d76</t>
  </si>
  <si>
    <t>84437288-c2ef-4bca-b5f6-9714097dc4df</t>
  </si>
  <si>
    <t>c26d3f35-df94-4122-8be5-a312c1537ed9</t>
  </si>
  <si>
    <t>3b88db58-bf22-422e-9396-32b468edc6df</t>
  </si>
  <si>
    <t>b6d41b6d-e676-4975-a803-c1e63d692490</t>
  </si>
  <si>
    <t>2e2c1753-e440-46ee-b7d7-36a915a4b811</t>
  </si>
  <si>
    <t>1ef02703-d84c-4a99-9919-e09b80f32cbe</t>
  </si>
  <si>
    <t>39612952-1a4e-467f-9306-8fb325f5a84e</t>
  </si>
  <si>
    <t>a3f19d51-9ff3-4552-9434-026f4fa089ce</t>
  </si>
  <si>
    <t>6cd3834a-a32c-4f5d-aaf2-f4cf33f1af54</t>
  </si>
  <si>
    <t>3b3bce3f-b1f2-4b91-a199-154fcad94635</t>
  </si>
  <si>
    <t>151bb2be-0dc9-4526-9f22-d9876b0e5f4e</t>
  </si>
  <si>
    <t>1ed1362d-c874-4c09-ad91-b5c4d2b6b7e3</t>
  </si>
  <si>
    <t>65538b2e-a341-4c8e-a531-927199d849aa</t>
  </si>
  <si>
    <t>76078497-d731-423a-97ff-c4b9231bf196</t>
  </si>
  <si>
    <t>c871cb9a-c159-4f2a-9606-b7ea45258f1d</t>
  </si>
  <si>
    <t>fdd7c507-9379-4c0a-9ff9-b085e081ea13</t>
  </si>
  <si>
    <t>f48f9f5c-0fc6-45a5-9ebf-d370df509e09</t>
  </si>
  <si>
    <t>fde234ca-4946-4e84-92a3-c8a80de195fa</t>
  </si>
  <si>
    <t>80dc9eea-f27f-4249-93d3-0852c2eb2752</t>
  </si>
  <si>
    <t>c4282bdd-f651-4b84-a522-4b5d84dd4677</t>
  </si>
  <si>
    <t>a3042887-682f-4488-8ac4-70bd74d998a7</t>
  </si>
  <si>
    <t>a611eab6-0c62-4e46-ad48-a1db756b737f</t>
  </si>
  <si>
    <t>432e57e1-e6fa-4044-a54c-b1553d3ab573</t>
  </si>
  <si>
    <t>4d1720b5-dccc-4e2d-88d0-9f8d3bef8e85</t>
  </si>
  <si>
    <t>08e196a6-19f7-42c5-a0de-7932d6c61cac</t>
  </si>
  <si>
    <t>7556774e-351d-49a2-844a-6662926a4e1e</t>
  </si>
  <si>
    <t>be0e7aee-19fd-4c63-ae3e-c4d180309943</t>
  </si>
  <si>
    <t>4c7bd67b-6941-450f-aa88-a00a550caf7f</t>
  </si>
  <si>
    <t>9e963c2a-7f0f-4565-ad22-a08d33658297</t>
  </si>
  <si>
    <t>890c696b-134b-46ac-b8aa-7600e9eb4d53</t>
  </si>
  <si>
    <t>8f7b699d-6028-4cc1-9439-ed50827f10bc</t>
  </si>
  <si>
    <t>45c780f5-5a2f-464c-91fd-8852bed9ea90</t>
  </si>
  <si>
    <t>ca966ac3-bdcc-4301-8961-e2ed75e0d500</t>
  </si>
  <si>
    <t>65ea59df-6f4f-4f74-9622-039ded023a5a</t>
  </si>
  <si>
    <t>cab33a33-eab2-4c0e-97be-03415075cd97</t>
  </si>
  <si>
    <t>fc1e2ba0-9609-40fd-a902-aa1ebf90a3a2</t>
  </si>
  <si>
    <t>3f385eb2-b563-400e-8406-82e07b781bd2</t>
  </si>
  <si>
    <t>2a754d0e-5290-488c-a9df-bb393ea75188</t>
  </si>
  <si>
    <t>880e0ea5-691e-4733-8245-58a29a5185dc</t>
  </si>
  <si>
    <t>6b005fc2-6196-4d67-aa01-c0e903afe37e</t>
  </si>
  <si>
    <t>1062ac1b-5ba3-4f6a-a8d8-5b54530db4be</t>
  </si>
  <si>
    <t>067d2d68-5156-4f73-895e-a99b3e599b1c</t>
  </si>
  <si>
    <t>662d2a9e-cd8f-44b0-bc91-831e79fe3d17</t>
  </si>
  <si>
    <t>68e6398b-5489-475e-90a2-2dda76c00fef</t>
  </si>
  <si>
    <t>dcf83646-2c90-421a-a848-7accdf48df1a</t>
  </si>
  <si>
    <t>521a1de7-703f-43be-9df2-d029ad97f730</t>
  </si>
  <si>
    <t>42fe8134-1639-4d89-8c2c-a8459f438e2e</t>
  </si>
  <si>
    <t>9b479e46-2123-430e-9ec7-840625bc44e0</t>
  </si>
  <si>
    <t>5c20b5ce-0c55-4771-a41a-c700c0228746</t>
  </si>
  <si>
    <t>a8cadc3e92ea44b89f79d0bfc77c26d0</t>
  </si>
  <si>
    <t>daffbe37-0cb4-43db-bb27-eec754c881a4</t>
  </si>
  <si>
    <t>8be819a2-0bde-457c-a269-7936ddc0ff18</t>
  </si>
  <si>
    <t>a97bf276-699b-43cd-b10d-5c325a05bac6</t>
  </si>
  <si>
    <t>2220876b-738f-49cf-8857-c6416cf0ee54</t>
  </si>
  <si>
    <t>3d91df70-5bbf-4bf2-b912-8b4a6c8bc730</t>
  </si>
  <si>
    <t>1134c244-67a7-4683-90c7-a4b7dfe34172</t>
  </si>
  <si>
    <t>bed8eb0b-9f17-48c4-8613-8df7b6b246c9</t>
  </si>
  <si>
    <t>75f1dad6-85d5-41ef-acab-a7ece299a458</t>
  </si>
  <si>
    <t>de0fd8c4-6805-44c6-923d-aeca32be6680</t>
  </si>
  <si>
    <t>16760081-20e7-45a8-b293-bf9f631c6a12</t>
  </si>
  <si>
    <t>0f758fb5-f7b0-495a-b9ab-5bd3dd60e674</t>
  </si>
  <si>
    <t>bc607d9c-858f-45e2-9858-bcad47f3f971</t>
  </si>
  <si>
    <t>e05b03e9-2fa9-4b6a-9f18-8b461c0d3b2f</t>
  </si>
  <si>
    <t>6d94d2ea-2027-410d-bbfb-15c3b081f263</t>
  </si>
  <si>
    <t>38e6e7ba-2457-4415-a1a0-5fa495c215e9</t>
  </si>
  <si>
    <t>e624db68-b45b-4acb-89a6-c21b0b228fc1</t>
  </si>
  <si>
    <t>ed2f030c-d2b6-4502-9ce1-da7de96d20f9</t>
  </si>
  <si>
    <t>928720e4-95f4-46d0-badf-be64140dba6e</t>
  </si>
  <si>
    <t>f888923a-ca5b-44bd-84f0-66a8d6b950ef</t>
  </si>
  <si>
    <t>8bcba48b-11ac-448b-8e11-746c3f22f5c6</t>
  </si>
  <si>
    <t>ef35006f-e278-46b3-9089-d4a494d65bcb</t>
  </si>
  <si>
    <t>840fbf12-6469-418b-9b5e-62789bb75577</t>
  </si>
  <si>
    <t>a2b18a98-4b91-4561-a0d2-6779800da7b6</t>
  </si>
  <si>
    <t>a5bb44e0-51e6-419c-b152-06625ee1383e</t>
  </si>
  <si>
    <t>89453b26-6fd6-43a1-aab5-693507ff44db</t>
  </si>
  <si>
    <t>c7fc4933-f9f2-4c6d-8c07-0e28ed448e40</t>
  </si>
  <si>
    <t>f39c85d1-c719-4567-aba7-4a2a72cd65fc</t>
  </si>
  <si>
    <t>dc78ea08-2ca9-4baf-a16e-d48d9b889786</t>
  </si>
  <si>
    <t>66e95c19-9c4b-4a6e-a776-9482bfd5aa52</t>
  </si>
  <si>
    <t>47cc9e00-ccca-48d1-ae1e-40cc23911030</t>
  </si>
  <si>
    <t>4904ce31-7f58-4334-b933-97617e11a778</t>
  </si>
  <si>
    <t>e58b35a8-49e5-4082-b464-e954240e6d87</t>
  </si>
  <si>
    <t>6a519e17-63a1-4d37-8a01-449d153e2d87</t>
  </si>
  <si>
    <t>9b045fa6-5be2-481b-b46e-da9f1b808ccc</t>
  </si>
  <si>
    <t>869b4c6c-1f6c-4417-ab3a-948e79fbd733</t>
  </si>
  <si>
    <t>94e94219-9d4c-4266-8173-3e57fcdb5e08</t>
  </si>
  <si>
    <t>8dbb0751-3bf4-44a6-9fd5-8e64753da348</t>
  </si>
  <si>
    <t>effe177b-0fd3-4567-ac98-9580cc702051</t>
  </si>
  <si>
    <t>713bf48f-9de5-4b32-978f-479b162c924e</t>
  </si>
  <si>
    <t>17e3b875-fb49-4dfd-9218-8c3a4d550880</t>
  </si>
  <si>
    <t>a4677ed0-6a9d-4f05-a9c0-6b5f702d72b3</t>
  </si>
  <si>
    <t>63eef975-c763-4c51-9af0-884f3ea582d3</t>
  </si>
  <si>
    <t>655be30f-929e-461b-89ad-f8f36456c4e7</t>
  </si>
  <si>
    <t>d9c14de0-a93e-43f8-b58e-374c2ea8535d</t>
  </si>
  <si>
    <t>015d0a21-8e4d-4f45-9c32-5bce0f6873bf</t>
  </si>
  <si>
    <t>d26133ef-874e-41f9-9e40-1b275950cb15</t>
  </si>
  <si>
    <t>2ced2e6c-fb14-4851-b350-5d5c1a91d6eb</t>
  </si>
  <si>
    <t>e6e06903-1c63-49e4-b9bf-421f04934248</t>
  </si>
  <si>
    <t>3ba2c049-dfea-4c6a-bc88-fa2617e5bd2f</t>
  </si>
  <si>
    <t>b92b278d-3143-4d84-bfbb-624286a27a88</t>
  </si>
  <si>
    <t>62d39d14-4f4f-4b38-bb29-2daae6174d1c</t>
  </si>
  <si>
    <t>4884e7f5-f3cb-4522-95b9-c617d315acbb</t>
  </si>
  <si>
    <t>692d3122-707c-4a0c-9be7-006b3d42aff6</t>
  </si>
  <si>
    <t>9d78aae2-1bfd-4208-abf7-cdfdc1cb6633</t>
  </si>
  <si>
    <t>991b4b69-b816-4378-a75b-0504abd58b5a</t>
  </si>
  <si>
    <t>6c90a7c4-fdfd-45bf-adeb-23df98135043</t>
  </si>
  <si>
    <t>7defd8ec-0567-4005-8970-744c73f9c465</t>
  </si>
  <si>
    <t>46107bb2-6de1-47a3-8f51-db6106817632</t>
  </si>
  <si>
    <t>53c9e6d3-8bf3-45b2-9101-bd9feca620ca</t>
  </si>
  <si>
    <t>7759be47-9778-4586-86bf-722ce3a42cdd</t>
  </si>
  <si>
    <t>34b7f7af-46f5-4c9f-9066-d57ccbe06bb9</t>
  </si>
  <si>
    <t>da7339aa-4b49-4beb-b28e-22b39ac7bf1a</t>
  </si>
  <si>
    <t>65caee5e-37d4-4c0f-bbf7-386b56d95e06</t>
  </si>
  <si>
    <t>b8b90a44-b41c-42c2-800a-6e85ccfaa54b</t>
  </si>
  <si>
    <t>158fd9ed-887e-4527-bf47-68bcad331a44</t>
  </si>
  <si>
    <t>5c9851c9-c7a9-43e7-92bd-a55490b6fa90</t>
  </si>
  <si>
    <t>32ce2c10-6bf7-4759-9d75-ddeecc5013ef</t>
  </si>
  <si>
    <t>fcfcc4c5-5197-4466-9451-8af103e29bfa</t>
  </si>
  <si>
    <t>47509d8a-9c6d-4b19-a5ed-166d4ec2f949</t>
  </si>
  <si>
    <t>2002a9db-0baf-4332-a437-83f9e8ef26ab</t>
  </si>
  <si>
    <t>74ff5116-0d3d-44c4-9a60-bb028f1b69b0</t>
  </si>
  <si>
    <t>251f056f-2c96-418e-8a09-4484c5230886</t>
  </si>
  <si>
    <t>ba979ac8aa104bab8c69b66479702060</t>
  </si>
  <si>
    <t>06885050-84e0-4b77-ab4e-08d1cbe56eb2</t>
  </si>
  <si>
    <t>738cb56a-4c49-46b2-bb2b-927a540668b7</t>
  </si>
  <si>
    <t>8d134e4e-33aa-4b36-bf5e-a690161f5b53</t>
  </si>
  <si>
    <t>dbf42a35-1444-4ef6-a490-8c8e14e06b20</t>
  </si>
  <si>
    <t>6f761230-b47d-4ead-95cc-e55258135166</t>
  </si>
  <si>
    <t>fed4e675-e7ee-4246-a94b-18c973357d65</t>
  </si>
  <si>
    <t>236c4b5a-0f0b-4fa6-a612-c249f42c45c5</t>
  </si>
  <si>
    <t>bcabccc7-fc87-4888-80c7-e73fa5e6117b</t>
  </si>
  <si>
    <t>532bc268-37dc-4175-a3c0-e8aca147397e</t>
  </si>
  <si>
    <t>d97c8b46-2bca-42dc-876f-1191188f9368</t>
  </si>
  <si>
    <t>1361c6d8-fe56-4799-9273-2d324418381e</t>
  </si>
  <si>
    <t>ba7fadac-837e-47bf-8501-ebf7e0398b75</t>
  </si>
  <si>
    <t>e643ae2d-8a7c-49db-a8cb-109d23eaeb2f</t>
  </si>
  <si>
    <t>b58e2806-a5e3-4881-abe2-eb178990112b</t>
  </si>
  <si>
    <t>d2a56f4b-0bb9-415f-b9e1-528df1e74835</t>
  </si>
  <si>
    <t>2399abb4-c1d3-42fd-970b-8362355482b9</t>
  </si>
  <si>
    <t>1f93aec7-237c-4786-b1ce-7e29b8b8cf82</t>
  </si>
  <si>
    <t>a6d6549f-7114-4cdc-96e1-59d12f0d2cfb</t>
  </si>
  <si>
    <t>8a119fb6-d392-4c87-b1b6-bdd346d36c7b</t>
  </si>
  <si>
    <t>03b67f50-576e-4e93-ba8b-aa018fbd5991</t>
  </si>
  <si>
    <t>0fda075e-596e-42b0-a196-cef972935b0b</t>
  </si>
  <si>
    <t>aa8374bc-2b0d-479d-96ea-f4014c71c8f7</t>
  </si>
  <si>
    <t>b3826e60-5470-4340-8798-322deeee3655</t>
  </si>
  <si>
    <t>84e5979e-954a-462f-8679-87658ab259e6</t>
  </si>
  <si>
    <t>97703a34-2fb4-4293-bf7c-9aff019bb601</t>
  </si>
  <si>
    <t>cc4d58c9-7239-4a92-bceb-bafd1fb39cb7</t>
  </si>
  <si>
    <t>9a00688b-2c7a-47ed-b0e0-32806736ba42</t>
  </si>
  <si>
    <t>dd492f01-ebe2-411d-9282-87bb03207e78</t>
  </si>
  <si>
    <t>499739da-69ba-411f-8f81-50a9213b19be</t>
  </si>
  <si>
    <t>51f7b62b-0554-404b-b75a-1de96c9b3735</t>
  </si>
  <si>
    <t>07b7d453-6f44-449d-9b4a-5e9a78efd14d</t>
  </si>
  <si>
    <t>7970af9f-bc61-4a6b-916a-825d3a89db1d</t>
  </si>
  <si>
    <t>728431c6-d3bd-4fbf-ac83-5c1bfd75d909</t>
  </si>
  <si>
    <t>3ff45bd2-871c-4275-96fd-77e718a056d6</t>
  </si>
  <si>
    <t>92a82eed-9962-44f8-acd8-324ed02957b0</t>
  </si>
  <si>
    <t>278f4e2c-5f4f-4491-9d44-ac66661edf27</t>
  </si>
  <si>
    <t>d7deda5e-99e7-4f5b-9c6d-833b42e5ef2f</t>
  </si>
  <si>
    <t>e1c0b165-c617-4029-a052-b0550f2638d0</t>
  </si>
  <si>
    <t>fe366d01-95a6-4a01-b6aa-797344ae5356</t>
  </si>
  <si>
    <t>dc801da0-9e44-4b90-85df-fdbb09d00fde</t>
  </si>
  <si>
    <t>a887a29a-a5c1-4d8c-9d41-f254331c19c4</t>
  </si>
  <si>
    <t>9795df8e-5a1f-499a-b4f1-fb346a2cd52b</t>
  </si>
  <si>
    <t>190a9d22-6045-4678-850c-3eb9f312e33b</t>
  </si>
  <si>
    <t>d3649832-3977-407e-889f-d663de8a176b</t>
  </si>
  <si>
    <t>b77d7c76-1630-4d9e-ba2e-3c2d568182ac</t>
  </si>
  <si>
    <t>a3faacd8-ac17-4ffa-83cf-3d8240feef70</t>
  </si>
  <si>
    <t>2a608688-99d9-4402-a645-0fc783059adc</t>
  </si>
  <si>
    <t>a3ed3255-cd2d-4ca7-b2e7-c9bd9d539e5d</t>
  </si>
  <si>
    <t>88be4af8-612a-46fc-9ba3-c01e5f91f3ea</t>
  </si>
  <si>
    <t>9b1b8691-4063-4d45-98a0-7327fb73b269</t>
  </si>
  <si>
    <t>6ac76b10-afa0-4480-9ecb-0d2bef2d9e5c</t>
  </si>
  <si>
    <t>1cefc4bf-e83c-4672-bfa9-c759ecb06ae8</t>
  </si>
  <si>
    <t>a3911059-d253-42fb-95bc-85a8cfd3e291</t>
  </si>
  <si>
    <t>aa04758b-c4de-4aa0-8c36-b74d805517d3</t>
  </si>
  <si>
    <t>f566171e-0733-4430-ae3a-21c4cb11a1e4</t>
  </si>
  <si>
    <t>dec4b4af-d4cb-4608-af86-2666776b79bf</t>
  </si>
  <si>
    <t>62c3ac2f-1d64-4504-9451-154d0a2ac915</t>
  </si>
  <si>
    <t>872c5eae-b381-4432-b375-ee10ea9234e9</t>
  </si>
  <si>
    <t>c6c112cf-7d94-42f6-90d2-27afcff56f7f</t>
  </si>
  <si>
    <t>dc6fb0cf-4cc5-470d-a551-f9a19f899c29</t>
  </si>
  <si>
    <t>d20a282f-d6af-460b-b680-9433cb358fb2</t>
  </si>
  <si>
    <t>b811f136-7818-4003-b091-cf3a978f78b5</t>
  </si>
  <si>
    <t>9e11740d-8bb3-450e-850e-fac637fb6c32</t>
  </si>
  <si>
    <t>57cd5db2-5065-4d6c-a222-5dcc500eef15</t>
  </si>
  <si>
    <t>dcec54b7-fc51-46c6-9c5f-92dac840af15</t>
  </si>
  <si>
    <t>11a06adb-c112-4caf-bbfc-2a444ad0e560</t>
  </si>
  <si>
    <t>5c22cf70-a96b-415b-95a3-7b947467a49b</t>
  </si>
  <si>
    <t>68c27732-75c5-4915-a397-6dab0ed3b564</t>
  </si>
  <si>
    <t>2ecdba43-d4ea-4bd4-9420-00963f571f5b</t>
  </si>
  <si>
    <t>12ac2f99-e614-4bbe-8b77-c71ad5311914</t>
  </si>
  <si>
    <t>fec8f7a7-ea4d-4e2b-a0c9-083f1062617e</t>
  </si>
  <si>
    <t>50411492-1ed1-440f-9fcf-0ad3cf2fed65</t>
  </si>
  <si>
    <t>dfe79881-3aac-40ee-800d-33b4eb405d81</t>
  </si>
  <si>
    <t>1cc334b6-24fc-43ca-8269-e44eef635079</t>
  </si>
  <si>
    <t>c4aa806b-42d0-4433-a45b-9a30dc37a287</t>
  </si>
  <si>
    <t>645a649a-33a7-44d4-94f9-27f25f8fc09d</t>
  </si>
  <si>
    <t>4678852c-5292-439d-b4f6-0fe49462f6a1</t>
  </si>
  <si>
    <t>255ecdef-8e74-4868-8354-13222802bf0e</t>
  </si>
  <si>
    <t>e33d6b50-0a6f-44c0-b7e4-e1f31f2cf5ad</t>
  </si>
  <si>
    <t>4f51c7e2-8545-46b3-864d-fc4908561590</t>
  </si>
  <si>
    <t>3386cddb-6da0-4087-8138-1ababb8e8848</t>
  </si>
  <si>
    <t>051eed241b6b4cecb51fac14d8bbf6a6</t>
  </si>
  <si>
    <t>efeab248-dab4-4ff2-8ec5-3a674e451420</t>
  </si>
  <si>
    <t>95cd1b99-982f-4db5-abb4-75631597b925</t>
  </si>
  <si>
    <t>2c3f131d-d7bd-40ad-ab27-8636fd782d21</t>
  </si>
  <si>
    <t>7e593635-ef01-473e-bc2d-4053462a0e53</t>
  </si>
  <si>
    <t>fd9fd1ca-a4d2-4360-8d8d-ef62f288180c</t>
  </si>
  <si>
    <t>2a4f98ce-d788-4c6d-a661-9d8b29457493</t>
  </si>
  <si>
    <t>ab89ef78-346d-418f-9e12-9eb4d00af8d7</t>
  </si>
  <si>
    <t>942c753f-7ee3-4c32-810d-03dc635e02f1</t>
  </si>
  <si>
    <t>d2fae447-86d7-42ee-a90f-0152e4452680</t>
  </si>
  <si>
    <t>31187309-7fe8-4d53-816f-73fae6d252a2</t>
  </si>
  <si>
    <t>ed04893f-f80c-4829-96fb-fe2496df5818</t>
  </si>
  <si>
    <t>648b2545-a351-47a4-b823-ed0a90582a8a</t>
  </si>
  <si>
    <t>3be11463-e275-4754-9523-149048c71097</t>
  </si>
  <si>
    <t>ba3b9c88-0cd2-4bd3-ba38-9adddf61bdcb</t>
  </si>
  <si>
    <t>6e9adceb-389c-4942-90d4-1b0c3ecc6897</t>
  </si>
  <si>
    <t>a6df72cd-c73f-40cd-8bc0-d8401d9cda0c</t>
  </si>
  <si>
    <t>1cd7ff07-fbec-4a40-ac9e-1f8df05bc581</t>
  </si>
  <si>
    <t>4ead0d9a-2b4e-4ae7-b162-524bb5d4e8aa</t>
  </si>
  <si>
    <t>a174f5e5-e0e6-41fa-a609-173f0a700475</t>
  </si>
  <si>
    <t>99574878-2122-4eb1-ab6f-2906ff218e0a</t>
  </si>
  <si>
    <t>24d9adc0-d39f-4197-b925-87c6b09faef7</t>
  </si>
  <si>
    <t>cab01bb2-0e4a-4b73-806c-f62bcf419c4a</t>
  </si>
  <si>
    <t>8f673994-915f-4a0f-af04-d351cdc09dab</t>
  </si>
  <si>
    <t>8ec11932-6003-497e-8144-e05c0de3445b</t>
  </si>
  <si>
    <t>93dfe1e9-55c6-464d-a933-682220be6739</t>
  </si>
  <si>
    <t>ea1644f4-ce7c-4a28-a550-979b12100e4e</t>
  </si>
  <si>
    <t>08e99f78-d45a-4d4b-a005-677e6f62be5b</t>
  </si>
  <si>
    <t>42516ae4-08df-4b21-9612-d8c5ff82770d</t>
  </si>
  <si>
    <t>75c372f6-64c4-44f7-b600-95be5a92af68</t>
  </si>
  <si>
    <t>175ec567-8013-49e6-9394-e8c26ee35b75</t>
  </si>
  <si>
    <t>75888a82-769d-4f74-a4fe-2860b7965cf7</t>
  </si>
  <si>
    <t>90840a9f-d7eb-4af5-aef6-f49f400f37e8</t>
  </si>
  <si>
    <t>982bdb14-6aac-4372-99ac-24cf1acf1545</t>
  </si>
  <si>
    <t>b1ea69e4-b524-41ff-ac9d-937d90f96e31</t>
  </si>
  <si>
    <t>90e0bb3a-6da4-484f-958c-3253c3daa142</t>
  </si>
  <si>
    <t>024dc6eb-7e88-4d71-a705-3b5d5bd11182</t>
  </si>
  <si>
    <t>59751735-2823-4f53-86df-1cb0877b4e4e</t>
  </si>
  <si>
    <t>8027e9c7-7e58-48f0-87b2-bfb4e517d00d</t>
  </si>
  <si>
    <t>c8c2ad4b-ec1c-49a7-b344-9bac004cd059</t>
  </si>
  <si>
    <t>462e58e6-514f-4954-ad9b-3347b15baa5c</t>
  </si>
  <si>
    <t>d5ff8bb7-f714-4c41-91d3-3fe88b8f914a</t>
  </si>
  <si>
    <t>2a884274-5b07-4d18-a2a3-fdce39007bdb</t>
  </si>
  <si>
    <t>b019f7ad-bfee-43c3-83e8-0aa2a1b75346</t>
  </si>
  <si>
    <t>2cf918c6-65c9-4446-8455-bb20d0b5db08</t>
  </si>
  <si>
    <t>8ef005bf-912d-403e-b623-8159ca2dd97c</t>
  </si>
  <si>
    <t>c0e272d0-e21c-4af8-bfe7-863bb0b76602</t>
  </si>
  <si>
    <t>470b113c-825d-43fd-b639-5bd86effaa17</t>
  </si>
  <si>
    <t>fc772d31-d191-46d5-a5bc-a58aa6166637</t>
  </si>
  <si>
    <t>c2e3b308-c7c6-43dc-8e03-800fa3c6c2da</t>
  </si>
  <si>
    <t>f09ed3a9-bd67-475d-a2ce-b0ddf235ca75</t>
  </si>
  <si>
    <t>d7422eb5-fd33-46ae-82f6-b1c9821eef06</t>
  </si>
  <si>
    <t>7192bdb2-29d0-4ba3-9c59-4fb43edc2c92</t>
  </si>
  <si>
    <t>2111eef7-fda6-4fad-8207-b2db03e7b884</t>
  </si>
  <si>
    <t>7bc5ea7f-5940-4824-92aa-5e6e83e59a9f</t>
  </si>
  <si>
    <t>d20564a5-45b2-442a-b563-416acf181349</t>
  </si>
  <si>
    <t>52c3532a-619b-4085-84a2-9d6024358c3b</t>
  </si>
  <si>
    <t>14b03bae-2b34-48e0-9448-54b9768ed1a9</t>
  </si>
  <si>
    <t>a196f76c-e89d-4a34-82e2-bb6ffb9b922d</t>
  </si>
  <si>
    <t>dc46c559-a9d5-4470-8161-d4987490e779</t>
  </si>
  <si>
    <t>9c65b0b3-3ced-42ea-a971-72e9fcbdc346</t>
  </si>
  <si>
    <t>4ff8c575-138c-4cc8-9baf-ac0968088cdc</t>
  </si>
  <si>
    <t>1deca0af-d83a-483c-9702-cccfa3be0f97</t>
  </si>
  <si>
    <t>1350a8c7-5131-42b7-92b4-3a2b70872d65</t>
  </si>
  <si>
    <t>65aa4e81-17d0-477f-8580-8cf7524e4c1e</t>
  </si>
  <si>
    <t>2e18fa73-40ed-42d2-9836-98bc0ff3e725</t>
  </si>
  <si>
    <t>ecd41e80-146a-4ee5-9747-2b0e1e422d98</t>
  </si>
  <si>
    <t>76bd5240-83fa-41e7-964f-e3c7bdbae260</t>
  </si>
  <si>
    <t>cb57b561-e1a4-478a-8aa5-caaca5122134</t>
  </si>
  <si>
    <t>a81f290b-f7cd-4ba8-9af7-9a7f46b40484</t>
  </si>
  <si>
    <t>ca383a41-e22a-4afa-bf41-53033ffedaec</t>
  </si>
  <si>
    <t>8dacb2e3-4b2a-4c46-95d8-d3efbb397af1</t>
  </si>
  <si>
    <t>623a219d-b8ad-4899-8455-33f6cd5f28e4</t>
  </si>
  <si>
    <t>48562ca0-451f-4836-9d75-a5a54c80f98f</t>
  </si>
  <si>
    <t>0b14b3d3-b3e4-464e-a330-111d217ef01e</t>
  </si>
  <si>
    <t>a898496f-89db-47b7-a922-04e9fc9cd2c4</t>
  </si>
  <si>
    <t>70e1623d-1d70-49a0-80e8-22dfc84a8ac1</t>
  </si>
  <si>
    <t>766934ba-8749-4c82-b809-f3dd6b21308d</t>
  </si>
  <si>
    <t>ed72755b-8d40-4ea6-bba9-138e907cf6ba</t>
  </si>
  <si>
    <t>feaa15f3-64ea-4b75-9aaf-5da09c660b1f</t>
  </si>
  <si>
    <t>b694a93a-ecc1-40a3-afd6-47cd5b41d162</t>
  </si>
  <si>
    <t>95cd543b-4f46-43d2-9df6-7e4193d69342</t>
  </si>
  <si>
    <t>02558268-9746-475f-aebb-6d2e0614960f</t>
  </si>
  <si>
    <t>3b9f4f8d-d753-43f4-9e88-2cecc89ed765</t>
  </si>
  <si>
    <t>48e272a3-7787-4ac9-b3cd-a40d2d04c95b</t>
  </si>
  <si>
    <t>22857de1-442c-4354-9362-9fb99ec00ba1</t>
  </si>
  <si>
    <t>135a8e11-cce1-4ca0-aefc-33d918450943</t>
  </si>
  <si>
    <t>c8392265-9196-42e9-bce0-773fe886b306</t>
  </si>
  <si>
    <t>ec111e07-d3b6-4513-bec6-cce2527c1947</t>
  </si>
  <si>
    <t>5aaa05bd-fa62-4389-bea6-84c53b21dae5</t>
  </si>
  <si>
    <t>a47d75bd-8baf-44f2-a93f-cb4d349bf0da</t>
  </si>
  <si>
    <t>eef7ed05-63e8-4ca2-87f0-bcd08109caca</t>
  </si>
  <si>
    <t>953e47ef-2940-46c9-b9c6-4da28ed44ae8</t>
  </si>
  <si>
    <t>bfbd036e-b307-4721-9bba-c6351ad14f0d</t>
  </si>
  <si>
    <t>9e81708e-8456-4c26-b0b9-2c169dced7ac</t>
  </si>
  <si>
    <t>45a0322b-36f6-4641-929b-dd2e2e314d32</t>
  </si>
  <si>
    <t>22458ae9-4975-4eda-955e-49d405bc6f38</t>
  </si>
  <si>
    <t>4f82161c-317b-48f3-90fb-ccf8cd688f80</t>
  </si>
  <si>
    <t>905b32df-a317-49b8-b07d-d3e684de9a0c</t>
  </si>
  <si>
    <t>ce8caa05-25d6-4e11-991c-ce974d8021cc</t>
  </si>
  <si>
    <t>e4c5cbb2-1311-415c-8985-dd5691cbe874</t>
  </si>
  <si>
    <t>f5a0fb07-3ca1-4c6d-9398-14221181382f</t>
  </si>
  <si>
    <t>a5dfc187-d309-48c2-87eb-2db5ed3f8bd2</t>
  </si>
  <si>
    <t>179986bf-ee38-4c1b-82bd-e2f998430ae7</t>
  </si>
  <si>
    <t>596c1890-a49d-4c84-a8a0-c8cabe178848</t>
  </si>
  <si>
    <t>dc653f14-44af-4be2-8757-ec1c724a856f</t>
  </si>
  <si>
    <t>ce7de7bb-4054-473a-bfc4-2a9fc16ca071</t>
  </si>
  <si>
    <t>18991cf9-f52d-494d-9c97-cde010d9ad77</t>
  </si>
  <si>
    <t>1d1c1cdc-ea7a-4f5f-a4ea-32a1dfc7f774</t>
  </si>
  <si>
    <t>d1f20f17-be13-48cd-ba55-75f146d83405</t>
  </si>
  <si>
    <t>b7ab8668fd3b4ac79fc5716785ab63b5</t>
  </si>
  <si>
    <t>cf0019f5-fd2e-44c0-807a-77bfd7af83ae</t>
  </si>
  <si>
    <t>a3464809-3575-45f3-adcb-235346dc5736</t>
  </si>
  <si>
    <t>9e8fee90-0417-4e4b-b47c-19ef0bc3abd2</t>
  </si>
  <si>
    <t>3c6c14e8-71ab-4e9a-937b-e0cec884575a</t>
  </si>
  <si>
    <t>d696f474-7ce6-43c5-847a-0d3a0b882260</t>
  </si>
  <si>
    <t>8ca57741-979b-4a84-b2cf-2f23545fbf9e</t>
  </si>
  <si>
    <t>d8e75945-d397-4eca-a31f-7601154deefb</t>
  </si>
  <si>
    <t>5df79397-2ffb-49ba-9ea1-34fd7a9a600d</t>
  </si>
  <si>
    <t>f2f456ac-b771-4aaf-bc29-f559c56cce16</t>
  </si>
  <si>
    <t>5777dc75-f248-47df-92f8-38b9970375e7</t>
  </si>
  <si>
    <t>c9a717b3-9c86-42c9-a7b1-d6745880443b</t>
  </si>
  <si>
    <t>f16cd17b-7208-4377-8dba-54c4d118adb8</t>
  </si>
  <si>
    <t>d5a42a3f-ee06-4743-8b2f-4b65cbcdc486</t>
  </si>
  <si>
    <t>8b09af0c-81ef-4ad4-bbd3-eae2675ca34b</t>
  </si>
  <si>
    <t>a9ba221a-a21b-48c7-a0c1-d407d671bb58</t>
  </si>
  <si>
    <t>04cfaa27-2492-4a0b-989c-ae2a89fb0e9d</t>
  </si>
  <si>
    <t>9ee38e3e-d324-4ff2-a761-ac33e3288e12</t>
  </si>
  <si>
    <t>ba60fd04-342d-4fd7-9274-84717b9d6727</t>
  </si>
  <si>
    <t>65f9e719-a015-40ea-bfac-c133bc4adc94</t>
  </si>
  <si>
    <t>90a05902-645e-419d-92e1-a325804823bd</t>
  </si>
  <si>
    <t>51730f69-4617-4383-afc8-9cf15a44a072</t>
  </si>
  <si>
    <t>24ce76e8-9370-4b4a-bf81-243d45905da5</t>
  </si>
  <si>
    <t>1e51a279-1b65-4351-9db6-f22ff4d768bd</t>
  </si>
  <si>
    <t>ea03bed3-c2d2-483d-b542-b67df566ccca</t>
  </si>
  <si>
    <t>f4b1fc74-6a9a-463c-8578-8184b2ed4fe5</t>
  </si>
  <si>
    <t>57f8a195-a7e2-4b73-8a63-dd64cdc30a15</t>
  </si>
  <si>
    <t>25836e2d-954b-482a-94dc-30dd3160f701</t>
  </si>
  <si>
    <t>9ff3c996-b249-4533-a161-bf446c100a6a</t>
  </si>
  <si>
    <t>e8bed13e-17e6-4a23-a175-914f30c9f426</t>
  </si>
  <si>
    <t>ff07b789-6c57-4e4c-8883-b23311ea40c8</t>
  </si>
  <si>
    <t>3421a970-8dfc-4eb4-b185-d002af5487ca</t>
  </si>
  <si>
    <t>ce043a40-cc7f-4a69-ba3f-29322a5e2da5</t>
  </si>
  <si>
    <t>aff2b847-72b0-4ff9-b4b0-39aec8540fce</t>
  </si>
  <si>
    <t>49c06960-df9f-482f-b3ad-07c1adb37c2c</t>
  </si>
  <si>
    <t>0520b217-9b6a-48df-97fa-85a197ef5602</t>
  </si>
  <si>
    <t>d6624d56-58d7-4e4e-8bdc-eb760a006030</t>
  </si>
  <si>
    <t>28dd38ef-9a7e-42be-8d24-9ed899738883</t>
  </si>
  <si>
    <t>24050e11-881d-4448-919d-b443005b3824</t>
  </si>
  <si>
    <t>a62c2d13-76dd-4f3d-aa63-b7c1bc3318f4</t>
  </si>
  <si>
    <t>efe4482d-294a-45ab-8bbe-aee9bd44703a</t>
  </si>
  <si>
    <t>b736df1a47334de78c4de10ed0262866</t>
  </si>
  <si>
    <t>a2b48144-960d-4739-a163-ee973b4d07cb</t>
  </si>
  <si>
    <t>0ef9e066-9d62-4fbf-8d66-6d1dbafe3517</t>
  </si>
  <si>
    <t>045c0c0b-7814-49cd-aca3-dc1d337e9a80</t>
  </si>
  <si>
    <t>8b314456-1383-4967-9f6e-2181280185be</t>
  </si>
  <si>
    <t>197f7625-4faf-4242-8772-d0c79972e13f</t>
  </si>
  <si>
    <t>52053d37-eb1d-4be9-8743-8a744a0612b5</t>
  </si>
  <si>
    <t>e336b28c-d553-45e7-a788-3aa5e7a22070</t>
  </si>
  <si>
    <t>fc0edf22-7eb3-4cfc-8560-269d6d65fdb2</t>
  </si>
  <si>
    <t>21041ab1-0f39-41fc-8ade-1b9a7b3507f3</t>
  </si>
  <si>
    <t>c28c16fa-b885-4c44-a206-2b56a903687d</t>
  </si>
  <si>
    <t>7b0d1f6c-ccae-4f7e-af83-cbf67c330f50</t>
  </si>
  <si>
    <t>a283de2c-58d6-4844-bb9a-6cda54b88948</t>
  </si>
  <si>
    <t>ef547530-650e-46bf-a2ba-9a0da5ce44a9</t>
  </si>
  <si>
    <t>f8403e37-a411-4209-bcd7-422e1d80a455</t>
  </si>
  <si>
    <t>8736551f-5410-4b4d-806f-be26a27eb6de</t>
  </si>
  <si>
    <t>905750f7-9a80-4159-b82b-bb207ee8b65a</t>
  </si>
  <si>
    <t>d114e13c-362d-4b15-bf90-2964a72f7aee</t>
  </si>
  <si>
    <t>d974fcde-28f2-44e2-a5c8-3e861719cb43</t>
  </si>
  <si>
    <t>81347ae1-8581-417a-bed7-f7c6f601bd1a</t>
  </si>
  <si>
    <t>0faf0341-e27a-43d9-b786-cfee1882699f</t>
  </si>
  <si>
    <t>635e7a1d-fb43-4860-b2df-e1a76dc45a56</t>
  </si>
  <si>
    <t>8881ac1d-6ca3-42c6-a999-3615f923d89b</t>
  </si>
  <si>
    <t>9eb7f2ee-e67e-40c2-ae80-d065d5b9c536</t>
  </si>
  <si>
    <t>ef52c7f1-ea08-4057-9960-30d116266af5</t>
  </si>
  <si>
    <t>26ec3a9e-fffa-4955-993f-b5b0bcb1ac7a</t>
  </si>
  <si>
    <t>a5dfef7a-ad01-4124-84b7-0826d88bb875</t>
  </si>
  <si>
    <t>f7423e3f-60fd-4e53-a7ea-818ecb3fffe7</t>
  </si>
  <si>
    <t>a2af115e-d1e0-40cc-8490-ba89032f0ca8</t>
  </si>
  <si>
    <t>b3810092-06b1-42ee-a66b-d6bbec6c876b</t>
  </si>
  <si>
    <t>ecbaf181-1dd1-43de-af3d-824f73371140</t>
  </si>
  <si>
    <t>dacf8103-f414-4856-baa3-3e2d24fa6b11</t>
  </si>
  <si>
    <t>c750405fb376422ead792fa051ac1b63</t>
  </si>
  <si>
    <t>4c5fa3d6-768f-45f2-91dd-e5b0dc7c5636</t>
  </si>
  <si>
    <t>cae867e1-dcbc-461f-a9ab-75a4e46be1cc</t>
  </si>
  <si>
    <t>539f1237-33e5-4ad1-9d89-69f680356fbc</t>
  </si>
  <si>
    <t>eb752984-8647-4103-b02d-a227d6e2eb50</t>
  </si>
  <si>
    <t>c45be702-7973-403e-bb51-81116925daa3</t>
  </si>
  <si>
    <t>5c426d15-d0b2-4279-ab0d-3921a3186afe</t>
  </si>
  <si>
    <t>88acefc1-ce35-4c5e-8a3b-90069c9453dc</t>
  </si>
  <si>
    <t>e59bf3c6-5417-411e-800a-b822060853cf</t>
  </si>
  <si>
    <t>c020cff6-536b-46bb-9c22-c003d0ef00fb</t>
  </si>
  <si>
    <t>8870372e-afa3-4cca-aba3-cb6891584b6d</t>
  </si>
  <si>
    <t>dc492e38-bc06-48c8-a64c-0529092000ab</t>
  </si>
  <si>
    <t>e3285880-ca80-449d-970c-4b90c5a04fd0</t>
  </si>
  <si>
    <t>af71fb13-c244-460c-b263-f511ad8d4cf8</t>
  </si>
  <si>
    <t>fac1875e-604c-4374-8d69-8d5ce525a6cc</t>
  </si>
  <si>
    <t>c97af9f2-0edf-4d4a-b022-02202e06b2ec</t>
  </si>
  <si>
    <t>df7ed82b-eddf-4d2f-85e2-4c73ec72d5da</t>
  </si>
  <si>
    <t>1c5b20c8-db17-4317-bc07-fddfea151cd5</t>
  </si>
  <si>
    <t>d735485f-80a7-4761-b1fd-2fce213eb430</t>
  </si>
  <si>
    <t>f88a0056-a243-411f-a3ec-38b4843fcf57</t>
  </si>
  <si>
    <t>8720e64c-e479-4799-9624-b50707ecd2f1</t>
  </si>
  <si>
    <t>b0bbed7b-ac50-40e0-bbac-96d855f0cb0c</t>
  </si>
  <si>
    <t>2985fd83-e511-42a8-a873-ed0f1df4bc04</t>
  </si>
  <si>
    <t>5876ce4a-740f-48df-b408-c6b1a0901758</t>
  </si>
  <si>
    <t>170f038d-c35e-415e-8e7c-9b08202ac2c6</t>
  </si>
  <si>
    <t>a205e25a-c0f7-4404-ae8b-7892e79203f6</t>
  </si>
  <si>
    <t>0cda739f-df4e-48d2-8d4c-0f48b11b0c24</t>
  </si>
  <si>
    <t>0a08eb8a-9d19-4d18-bae7-02e0f585ed29</t>
  </si>
  <si>
    <t>d2205cc0-8ad5-4d5b-964a-fec1de74b6dc</t>
  </si>
  <si>
    <t>18cb2737-1d65-4162-b01e-f04349a2712f</t>
  </si>
  <si>
    <t>2cccd08d-6773-40fa-9961-8fafb90227d0</t>
  </si>
  <si>
    <t>350c4d8e-3001-4013-9efa-7a7bd7498779</t>
  </si>
  <si>
    <t>0935274e-fb0a-4c96-922e-604afb5a09ca</t>
  </si>
  <si>
    <t>563cad6d-e1bd-4181-a954-e5338cef3650</t>
  </si>
  <si>
    <t>f1da5d92-847c-4a9d-82e0-11a770a6650b</t>
  </si>
  <si>
    <t>d376b172-b036-4911-b0f2-bc599590892a</t>
  </si>
  <si>
    <t>1428b71a-6f6b-457a-9f8e-150b0295ba1c</t>
  </si>
  <si>
    <t>e9a6ed16-688c-455f-841b-5d05029cf4a9</t>
  </si>
  <si>
    <t>4be70b1f-e0d4-4611-baac-22ccd7252bf2</t>
  </si>
  <si>
    <t>263ca0c3-fa91-4c65-bfdd-3d8c518672ec</t>
  </si>
  <si>
    <t>70c45a73-58e3-4cc8-a459-3513a9217f06</t>
  </si>
  <si>
    <t>57a2db4f-725c-4334-b0aa-1ca55c574aee</t>
  </si>
  <si>
    <t>0290edc7-377b-4571-bf0a-e6082f3b6d76</t>
  </si>
  <si>
    <t>ae652820-baca-4155-bd60-11f64860152e</t>
  </si>
  <si>
    <t>a580496a-c791-4a57-b2c2-026332a9c3a7</t>
  </si>
  <si>
    <t>17833f71-b797-45a1-829d-2bd037b92bc6</t>
  </si>
  <si>
    <t>9fedc26a-ef4d-442a-8b87-ffc4c993bfc2</t>
  </si>
  <si>
    <t>676e611d-b1c3-48f9-90b8-daddd60dbf03</t>
  </si>
  <si>
    <t>04cc7683-d5fe-4f8d-9b82-4871386f0713</t>
  </si>
  <si>
    <t>bd2ba304-5de4-4149-b127-e5d7eb82e0f2</t>
  </si>
  <si>
    <t>c39dbeb8-9578-4616-92c9-6a98cdc4f175</t>
  </si>
  <si>
    <t>ff125bdf-bec9-4de7-b6c0-174943b72410</t>
  </si>
  <si>
    <t>59986bb6-9682-47ad-b8ab-1a5cc40b98ca</t>
  </si>
  <si>
    <t>e3cc3b5c-85c1-4116-97e0-6a22c5b3f6f6</t>
  </si>
  <si>
    <t>8439da56-207b-43a8-82c0-0c038f5d993f</t>
  </si>
  <si>
    <t>15930b2f-1b37-45cd-aab9-8c15d7264d44</t>
  </si>
  <si>
    <t>7fd9ccc2-a1b7-4241-b61d-b1d7313725e2</t>
  </si>
  <si>
    <t>49b3dcf8-d072-4781-90fd-ff231edb604b</t>
  </si>
  <si>
    <t>332bcbcb-49d5-4357-bcce-13c9218ede0e</t>
  </si>
  <si>
    <t>90fed3e7-f187-45c1-80f0-5448305ed10a</t>
  </si>
  <si>
    <t>7dacd0b8-aa16-42fe-9786-8621a4eb90d3</t>
  </si>
  <si>
    <t>1666c899-8caa-43ce-ae4b-f0cada200d39</t>
  </si>
  <si>
    <t>519b8be5-af48-4b3e-8d38-7489d3f68f61</t>
  </si>
  <si>
    <t>4771c7b3-ed19-4aa1-8ede-17127d66be86</t>
  </si>
  <si>
    <t>efc1e75fef524fee8226c2b2bb8d2e68</t>
  </si>
  <si>
    <t>4215a1ed-b3ae-423a-9010-78a59488c8e6</t>
  </si>
  <si>
    <t>ce01201f-9b78-4e92-a961-2ab6b2912d07</t>
  </si>
  <si>
    <t>60468e7d-4019-4884-9f09-9e6d878be26f</t>
  </si>
  <si>
    <t>8ec457b8-1bb7-46ba-99d6-aa02180d446f</t>
  </si>
  <si>
    <t>c8461dbc-950c-487b-90a6-8b0e73df2864</t>
  </si>
  <si>
    <t>9bad3991-78f2-4293-abdd-30552ca958ca</t>
  </si>
  <si>
    <t>4d8b8214-075b-4717-858d-b02c98ea33e3</t>
  </si>
  <si>
    <t>cd7a68ba-2dc3-4b60-9e8e-0ca034303cd6</t>
  </si>
  <si>
    <t>ba99f857-069c-4695-b7b7-cf81c148e9a8</t>
  </si>
  <si>
    <t>bb41ff23-6cd7-4cbc-9240-a79a01a65ed9</t>
  </si>
  <si>
    <t>f76e5adc-0076-4bdf-850d-160f2fae982f</t>
  </si>
  <si>
    <t>24eda003-895d-4aad-b923-187d13f2f0c3</t>
  </si>
  <si>
    <t>9beaacdd-6493-4405-bd2c-11a18cf32dc1</t>
  </si>
  <si>
    <t>b85be001-399f-4974-9da7-047cf9a22f89</t>
  </si>
  <si>
    <t>e50bc63e-190f-4916-b6a3-53d142e18fce</t>
  </si>
  <si>
    <t>4da2c764-32d3-4825-ae1e-9c8a9b721ea5</t>
  </si>
  <si>
    <t>f2da4452-905a-498e-ab4b-614930308543</t>
  </si>
  <si>
    <t>a1026c3c-38f1-4c7e-8b37-4281ad380839</t>
  </si>
  <si>
    <t>4423cea2-0127-4f20-b3e8-bd7deea1ae42</t>
  </si>
  <si>
    <t>5c2b1495-6a3c-4a41-bbb1-559fca0c6ed9</t>
  </si>
  <si>
    <t>d917a082-552c-4a30-8449-ea2b36bc08d8</t>
  </si>
  <si>
    <t>3945108a-c733-459d-a17d-32c0b6c53b34</t>
  </si>
  <si>
    <t>89e87bbb-91c1-4d06-91f1-88e80088b8a3</t>
  </si>
  <si>
    <t>60df1149-99b1-45c3-9288-0c3e8ce35dc8</t>
  </si>
  <si>
    <t>9a5eb473-0a30-462f-9b54-225a253b98ad</t>
  </si>
  <si>
    <t>e2b783a5-717f-416f-b9df-42c942bccddd</t>
  </si>
  <si>
    <t>5f7b4c10-2164-4ed1-b08b-ca4958c21144</t>
  </si>
  <si>
    <t>66abbae6-9251-4bd9-83a2-a2578ed883a6</t>
  </si>
  <si>
    <t>ead773cb-cbdc-4254-90ea-bc2358f4a983</t>
  </si>
  <si>
    <t>558d80b1-e9c4-4926-8b11-667942ff18a4</t>
  </si>
  <si>
    <t>d96ca533-bbfd-4b8e-847f-bf2f904b8ea1</t>
  </si>
  <si>
    <t>b7f46eaf-a234-45dc-8293-e4bacb3e6240</t>
  </si>
  <si>
    <t>2255e82f-9533-4f71-a42e-4ec910e45276</t>
  </si>
  <si>
    <t>86c618b1-888f-41f6-a5f6-9dc61cf77580</t>
  </si>
  <si>
    <t>7713ea29-d482-4c81-9c8c-5f31f87e9d1b</t>
  </si>
  <si>
    <t>b8801271-32d4-4e18-9432-76a455e1b31f</t>
  </si>
  <si>
    <t>491026e5-509b-49af-919a-e839a3ecd90b</t>
  </si>
  <si>
    <t>760d397c-cb47-4a71-beff-f4a8214dfa6f</t>
  </si>
  <si>
    <t>4a817570-1e35-426c-9948-563dfaf566e7</t>
  </si>
  <si>
    <t>e54a356b-e661-439f-9a35-3f5c5d5bb20b</t>
  </si>
  <si>
    <t>63d434ec-fdf0-447d-96ec-6e4055371267</t>
  </si>
  <si>
    <t>78f68f6a-33ab-4200-8ffe-5d57d46b4905</t>
  </si>
  <si>
    <t>1eca31fe-5180-4047-936f-42ec3688a312</t>
  </si>
  <si>
    <t>1d74bc62-ecbd-412f-a110-ba001533ff4e</t>
  </si>
  <si>
    <t>61369404-492b-4e53-b2f5-e396136d6c1f</t>
  </si>
  <si>
    <t>26931bee-fd0c-4945-a19d-6ebf33e0c4b4</t>
  </si>
  <si>
    <t>1286637d-4403-4a31-826c-dd598c9897b8</t>
  </si>
  <si>
    <t>293a24a4-6bce-40cc-91ad-48c83b376ab9</t>
  </si>
  <si>
    <t>86ddb125-ffc0-4615-a7ab-5d1533c39680</t>
  </si>
  <si>
    <t>151b2cf9-dc6d-4ab1-8d58-31b083a02656</t>
  </si>
  <si>
    <t>fcdc958a-ab4f-4478-a002-18080c778952</t>
  </si>
  <si>
    <t>be45425c-0abd-42cb-91cf-225791ac0f02</t>
  </si>
  <si>
    <t>1028e8d3-e893-44b5-8576-0432c4e76c6a</t>
  </si>
  <si>
    <t>78d11838-d0a9-43a1-8d85-3f0b03439fa7</t>
  </si>
  <si>
    <t>796c8156-63f8-4ef7-9c7b-79f6293344b9</t>
  </si>
  <si>
    <t>206ab7f3-6a75-4212-b6e2-5c4bcb17718d</t>
  </si>
  <si>
    <t>88b2ed42-adbd-40c3-bdc4-9937a846bbd3</t>
  </si>
  <si>
    <t>9c178aa3-1939-405e-bd09-9cfe9036e846</t>
  </si>
  <si>
    <t>e821d31b-23b2-436e-975d-0db3d8525a56</t>
  </si>
  <si>
    <t>66ac9d5c-c9ec-44ba-82c7-28fef087cb87</t>
  </si>
  <si>
    <t>380ae789-6fdf-46c2-840a-c04974ebe190</t>
  </si>
  <si>
    <t>7fb512f9-760a-42f9-8dd7-0143f2b9bb43</t>
  </si>
  <si>
    <t>46b483e8-01c1-4fc8-8c34-9cd8cfd6d97c</t>
  </si>
  <si>
    <t>1c8bbd5e-983a-45ea-808f-10d036be1c78</t>
  </si>
  <si>
    <t>af63a92735ea4a7585ad7ea6756886fe</t>
  </si>
  <si>
    <t>cb30f626-868a-4cc6-a89f-b296228bcf62</t>
  </si>
  <si>
    <t>653a6bfa-a45e-4f27-9ec0-2009296a8bab</t>
  </si>
  <si>
    <t>e6f2c165-5df6-4732-b8a7-34c1de691879</t>
  </si>
  <si>
    <t>1fafc3d8-3f3d-4643-90f5-75ed73d77b78</t>
  </si>
  <si>
    <t>ae1bab1d-9ed5-4e43-ade1-d0cff71a6516</t>
  </si>
  <si>
    <t>4af4d488-0df4-4c26-883d-934484d67c4c</t>
  </si>
  <si>
    <t>36aa78de-a282-4f22-abf6-ce094859ad23</t>
  </si>
  <si>
    <t>fea34ae0-2eb4-418d-9639-f32216937f5c</t>
  </si>
  <si>
    <t>ca4a1efc-c994-461b-a2c6-d9f90f1d4018</t>
  </si>
  <si>
    <t>afa176a8-091d-404b-b764-28b249d51794</t>
  </si>
  <si>
    <t>29ee4f36-358e-499f-929b-a5e4937bb304</t>
  </si>
  <si>
    <t>73ff3563-8067-4c76-8b04-37ded72656c4</t>
  </si>
  <si>
    <t>0c64520b-6bd9-4638-949a-31ca2ff9e1dd</t>
  </si>
  <si>
    <t>4081d09d-612e-4bed-a46c-b5d292a7eccd</t>
  </si>
  <si>
    <t>e99bc51a-e955-4c63-bce6-0216f991e3e1</t>
  </si>
  <si>
    <t>d2c47c80-6c74-48b4-9204-b937f62910a5</t>
  </si>
  <si>
    <t>3d1f87f9-d8dd-43ed-8ead-43765d733b45</t>
  </si>
  <si>
    <t>0beb5554-0c79-4e3a-b61c-ba135bb0b7b1</t>
  </si>
  <si>
    <t>713c7d81-71cb-4aca-a831-2602f1e7fe48</t>
  </si>
  <si>
    <t>8e274776-41f1-4842-83c6-5d4373aa08ee</t>
  </si>
  <si>
    <t>0860d5d1-d509-4edb-87aa-3a940b58a834</t>
  </si>
  <si>
    <t>d7323749-cb89-4d66-b514-c97e0c726c64</t>
  </si>
  <si>
    <t>1539168b-27fd-4414-8004-5d22591ac925</t>
  </si>
  <si>
    <t>79c7b00f-f1fb-4b7c-9879-2d1f69b73d0e</t>
  </si>
  <si>
    <t>bf92c9c3-b88e-4dc1-83be-029dd0c37853</t>
  </si>
  <si>
    <t>f8783abb-c419-4305-a756-3114dd39466b</t>
  </si>
  <si>
    <t>01479453-585f-40bf-aed3-36bac1724a26</t>
  </si>
  <si>
    <t>ca179c80-e451-4259-b6d3-8936fc68d389</t>
  </si>
  <si>
    <t>f17cdc1a-d39e-49af-a901-757c44d3bc85</t>
  </si>
  <si>
    <t>23bf6334-c2a5-4b63-9799-e2e36ecd009c</t>
  </si>
  <si>
    <t>cd6289c6-cf14-4133-abd1-1bed94796a43</t>
  </si>
  <si>
    <t>efb77ec4-e057-4de0-a481-1f9945f45790</t>
  </si>
  <si>
    <t>b90d5a39-8b72-4075-9c8a-968562615334</t>
  </si>
  <si>
    <t>b2e87d02-1730-437b-8485-5f461cfcf229</t>
  </si>
  <si>
    <t>d2121e33-abf2-413f-9744-38d29e157891</t>
  </si>
  <si>
    <t>b116d33f-91e4-4e00-be14-daf088955192</t>
  </si>
  <si>
    <t>877b3a7c-a5a4-4225-ad9f-ab21674f400a</t>
  </si>
  <si>
    <t>8b3631b4-45d9-4ca0-a7e1-21384fec4483</t>
  </si>
  <si>
    <t>0049a46a-3fc4-4d10-9c8d-1e4366884750</t>
  </si>
  <si>
    <t>c55fc419-1888-4e00-ab7a-6f9aaef17c6b</t>
  </si>
  <si>
    <t>36f9fa41-c0f7-4a02-85d2-ce5c0f371154</t>
  </si>
  <si>
    <t>a7b473e4-e1d1-47f5-8598-1eba7ec22e62</t>
  </si>
  <si>
    <t>e6810551-4ddd-4cf8-be01-892d84919261</t>
  </si>
  <si>
    <t>84b0efcc-7853-4a6c-88de-ac5aa6f9778c</t>
  </si>
  <si>
    <t>cf6e6b3a-7ae5-4389-9c49-3ecc5d103592</t>
  </si>
  <si>
    <t>fb55d834-c3a8-4668-a034-4ee7d1eaa961</t>
  </si>
  <si>
    <t>391d002d-38dd-4141-8f19-3170f3bf2529</t>
  </si>
  <si>
    <t>25f2d67e-d083-408e-a460-3313d65a28ff</t>
  </si>
  <si>
    <t>b686cd04-252a-4195-a8e3-3089844bf3e0</t>
  </si>
  <si>
    <t>592cf1c2-9c8e-4c75-9fed-ee2d26b6dde7</t>
  </si>
  <si>
    <t>87bd6ded-0d0e-46d4-9e22-cd41b1dd694c</t>
  </si>
  <si>
    <t>43ef539d-facb-49cb-8c7a-7cf5ec3d70f6</t>
  </si>
  <si>
    <t>45ee34ef-20bd-42d0-90c3-191b1c5bbe27</t>
  </si>
  <si>
    <t>3ca64e6f-b59b-4be4-b5a1-c89334827325</t>
  </si>
  <si>
    <t>f3317cb5-18b3-4399-bee8-d94a9d394ee5</t>
  </si>
  <si>
    <t>9bce9f39-6545-4d5b-a65a-e86eb8a0cd17</t>
  </si>
  <si>
    <t>b7bf5691-a75a-4b56-a3a8-8c82ef3acec8</t>
  </si>
  <si>
    <t>7874c201-6d67-4818-bf7b-dd240718c3dc</t>
  </si>
  <si>
    <t>48d5b4ec-b650-46fd-9b89-897f2be1c1a1</t>
  </si>
  <si>
    <t>d26b51e3-74fe-4673-8de7-a55cd3efbdb2</t>
  </si>
  <si>
    <t>6b279a60-1ba8-4d2f-8cf2-2fa9f1cb62fb</t>
  </si>
  <si>
    <t>cb71c3b7-9b82-43ce-8eb9-b5d6cb8dd28c</t>
  </si>
  <si>
    <t>c67d538b-852a-4390-bf5c-06a1633859d3</t>
  </si>
  <si>
    <t>df9df828-e029-4088-bddc-2ab3749ad8ca</t>
  </si>
  <si>
    <t>bf69964d-7c2c-45a5-af5b-d74928adc616</t>
  </si>
  <si>
    <t>fcece2ab-c8e8-4dca-b35e-90b21079fe61</t>
  </si>
  <si>
    <t>8391cfba-3eb6-4859-972f-52b0c0b72fb7</t>
  </si>
  <si>
    <t>e4132b97-3580-4ef0-b648-e4dfde8019ce</t>
  </si>
  <si>
    <t>a81de68b-bb4d-4bf6-aab7-ff21b460dca2</t>
  </si>
  <si>
    <t>8bc5c783-e987-4bc9-9b40-9d8c2d00de6e</t>
  </si>
  <si>
    <t>5790dfba-e027-4cfc-8a26-b7f7e4233425</t>
  </si>
  <si>
    <t>59bda5d9-89b0-4d9f-98e1-5b8f16e54125</t>
  </si>
  <si>
    <t>569ce836-449f-431c-82a0-0f1c5a10cca2</t>
  </si>
  <si>
    <t>26392f63-96d5-4d57-a8e7-8f78090e74dd</t>
  </si>
  <si>
    <t>1fe356cf-97e5-4295-a2ac-9209bdce80db</t>
  </si>
  <si>
    <t>25e9eddb-d805-4e2e-95a0-9b5fa51419dd</t>
  </si>
  <si>
    <t>5876e6e4-f286-42ce-b6cd-63edeb7c142e</t>
  </si>
  <si>
    <t>b144e21f-6211-4269-9267-6487021ce352</t>
  </si>
  <si>
    <t>6312c973-c9c6-4282-8d9c-368a2782e7ae</t>
  </si>
  <si>
    <t>9553453a-c273-40e2-b311-734dc2a72b52</t>
  </si>
  <si>
    <t>ebfe2ff1-2412-436c-8a9f-4f88eced472a</t>
  </si>
  <si>
    <t>eef0a97d-963d-4ced-8f5b-c82775a8bd12</t>
  </si>
  <si>
    <t>12347047-64b2-4a71-8933-9372eeecfed2</t>
  </si>
  <si>
    <t>b1f57201-c1e4-4879-a913-16ad3c34d58c</t>
  </si>
  <si>
    <t>1505caab-ccb2-4e9e-902c-ebd4873841dc</t>
  </si>
  <si>
    <t>f6513a04-4ae2-47c8-be17-c8d18d5ec72a</t>
  </si>
  <si>
    <t>9da81482-3114-4d77-9b43-56f80e2097dc</t>
  </si>
  <si>
    <t>f7b8a4a6-0dac-4e2c-8a6c-c44340323f98</t>
  </si>
  <si>
    <t>edb194ae-2e51-43fc-b707-738f9b499ea9</t>
  </si>
  <si>
    <t>8fd8a061-ca8b-42c5-ac2b-bc1b6ffe87e4</t>
  </si>
  <si>
    <t>ad7796e2-388b-401e-910c-8b7fd71d0a2e</t>
  </si>
  <si>
    <t>ab258608-e7ba-4279-8829-35aaa1106800</t>
  </si>
  <si>
    <t>6300336c-2607-4719-9394-81248aabf2b3</t>
  </si>
  <si>
    <t>76201fea-6b61-493b-bcca-75997d4ff33b</t>
  </si>
  <si>
    <t>160b775b-613f-40cd-8999-5ed0dce1d224</t>
  </si>
  <si>
    <t>64efdfd3-e9b7-483f-aeec-ec19483d6a68</t>
  </si>
  <si>
    <t>3d8edc1f-4af4-40e1-83b9-6df1a2cfb449</t>
  </si>
  <si>
    <t>47cb9353-0463-431c-b911-ec3b42200043</t>
  </si>
  <si>
    <t>59a1ad07-602d-4384-b9fe-0a5932ba1945</t>
  </si>
  <si>
    <t>2e6c294e-1408-416f-967c-555c03fea642</t>
  </si>
  <si>
    <t>0f7d9be6-fd58-4b07-a610-ff5b67b60923</t>
  </si>
  <si>
    <t>66b1a448-1ef0-44af-9c80-cc4973361ebf</t>
  </si>
  <si>
    <t>1dd14e17-fe62-41cd-8ecc-bc9482a923b2</t>
  </si>
  <si>
    <t>97cac510-67fc-4e36-b272-82601e6a90e4</t>
  </si>
  <si>
    <t>0ad8d832-f66a-4dc6-9478-0509e41b9465</t>
  </si>
  <si>
    <t>d61e4c3a-b143-4424-bd8c-95f283cd94a7</t>
  </si>
  <si>
    <t>2b7579fc-67ff-4b2a-8661-96793b2235fc</t>
  </si>
  <si>
    <t>7c4ea5c0-8622-487e-b863-e98f040f6c44</t>
  </si>
  <si>
    <t>4c7f81f5-87c0-4979-86e7-807669556121</t>
  </si>
  <si>
    <t>2efec10d-7209-4572-bda4-77add56cf3f2</t>
  </si>
  <si>
    <t>91c01537-234a-4211-a976-7b230cdf8710</t>
  </si>
  <si>
    <t>7f5faa53-3c45-4e3a-af32-7eda7348b21a</t>
  </si>
  <si>
    <t>c6e8405c-7259-4303-b9f1-1cc4b7b5f94e</t>
  </si>
  <si>
    <t>5c24c236-71eb-4f30-932b-87af46bed9e9</t>
  </si>
  <si>
    <t>428a0d93-b888-4a7b-a325-e1683d116f9e</t>
  </si>
  <si>
    <t>031e6bc9-a3c3-44ec-a27b-0c3e2f30ae1f</t>
  </si>
  <si>
    <t>482545e9-ca69-4f68-9e3e-b0cd30ead769</t>
  </si>
  <si>
    <t>fb9a1044-cefc-403a-a5ec-3e026174899a</t>
  </si>
  <si>
    <t>2f259da1-894b-4c74-951a-7837d9184b88</t>
  </si>
  <si>
    <t>849fc8f4-4de1-4787-8cd7-c807368acf58</t>
  </si>
  <si>
    <t>97e02cbd-2ed5-4aaf-ab6d-5ebd6f2079a5</t>
  </si>
  <si>
    <t>5ab6830b-6866-48b3-9fa0-e562767cda60</t>
  </si>
  <si>
    <t>311b6019-5436-4ec5-9e57-af6600976513</t>
  </si>
  <si>
    <t>7a555015-15f5-41e0-b98e-2386713c6bd4</t>
  </si>
  <si>
    <t>377df22b-8ba8-40fb-9d1a-dc005517c634</t>
  </si>
  <si>
    <t>96d4ff6c-c07f-4e0d-892d-f241bc7fb376</t>
  </si>
  <si>
    <t>0f60c541-95c0-43ce-aa5a-ac9d34ce7b33</t>
  </si>
  <si>
    <t>fd5a1644-0377-40e5-b6b8-88ae64479c02</t>
  </si>
  <si>
    <t>24e12077-fc87-4925-939f-b4c1d9cbb42a</t>
  </si>
  <si>
    <t>610d500d-dc9a-46bd-b06c-4a715ede3c5c</t>
  </si>
  <si>
    <t>e238b029-eb38-4331-ad39-0aa6d6ca9ab8</t>
  </si>
  <si>
    <t>bea39b31-f2ce-4359-bd52-565722aaa1dd</t>
  </si>
  <si>
    <t>33f9fd4a-ac15-4840-8bc3-c7a6f8737750</t>
  </si>
  <si>
    <t>13d9b051-6282-42e0-afb1-67135d18c3af</t>
  </si>
  <si>
    <t>701bf244-e0b7-4c82-a7e6-ce1475eaa185</t>
  </si>
  <si>
    <t>91773965-d94f-4b9c-8213-f377b52551d2</t>
  </si>
  <si>
    <t>c8b73ae4-f0bc-409b-a5bc-0bfa42d8ebcc</t>
  </si>
  <si>
    <t>d0d35e1f-d68b-4d65-9a47-d72e8ed40cbb</t>
  </si>
  <si>
    <t>19476df5-d013-46b6-b45e-dd9bbecfddbb</t>
  </si>
  <si>
    <t>3037e76d-14fe-4270-b239-fe267a8ea509</t>
  </si>
  <si>
    <t>71f6feba-c809-4c12-b388-5fc2d6e4ae4f</t>
  </si>
  <si>
    <t>35786100-76b0-41fa-b60c-72fee238c3b4</t>
  </si>
  <si>
    <t>ff7b7e73-a272-4e5e-9013-3d2c1457aa1a</t>
  </si>
  <si>
    <t>a76ba6eb-79ad-4c76-8441-322f0280f515</t>
  </si>
  <si>
    <t>493460f0-2a9b-4721-9043-3d4ce7a2dd2f</t>
  </si>
  <si>
    <t>dfc6acd0-f18f-4f49-8bd1-56971ab2bbbb</t>
  </si>
  <si>
    <t>9fbe4f6a-61db-4f88-b021-bdecb76704a3</t>
  </si>
  <si>
    <t>318061f0-9624-4878-b452-96e0489ee48e</t>
  </si>
  <si>
    <t>50394d62-fc27-4bd6-a091-3d6eeb9f2cfa</t>
  </si>
  <si>
    <t>141ad4cb-e4a4-4ed3-8b42-388c1819e284</t>
  </si>
  <si>
    <t>5a5335b1-ad26-411b-a360-f8bd38b737c8</t>
  </si>
  <si>
    <t>e33690a1-7d4f-4390-8db4-c60bf6e3d1b5</t>
  </si>
  <si>
    <t>fc576fa4-f177-49e5-b7f5-6ed69a9cc701</t>
  </si>
  <si>
    <t>1cca3b17-42c6-4798-9f7b-e9f5746d898e</t>
  </si>
  <si>
    <t>2964f815-0ed7-4d17-9345-6b07c4a714ee</t>
  </si>
  <si>
    <t>3e35a98c-e0ff-4a62-8f19-04f78dc8c544</t>
  </si>
  <si>
    <t>38b47445-8f60-4906-9d83-596146f3bf74</t>
  </si>
  <si>
    <t>24ad1452-da50-473d-9969-dd4dab58758f</t>
  </si>
  <si>
    <t>34e176c9-4c37-4872-a10d-69945ddb2dda</t>
  </si>
  <si>
    <t>f818b65c-e204-4ddc-81f0-9303a8757e66</t>
  </si>
  <si>
    <t>c8faad02-7a36-4613-85d5-a35f1a1d9a61</t>
  </si>
  <si>
    <t>0416bb2f-fc94-4450-b451-9f642d3b68de</t>
  </si>
  <si>
    <t>f42b3211-face-4105-83d7-a7050c8e1b88</t>
  </si>
  <si>
    <t>7c70dfce-8c58-4c99-9f2b-4324ed857244</t>
  </si>
  <si>
    <t>15d282a3-4b8e-4439-b666-801d05fe4df7</t>
  </si>
  <si>
    <t>1560cdd5-96f3-4124-bfa1-235fa80b5e52</t>
  </si>
  <si>
    <t>58000393-0d5f-40de-8c7d-c24088dfcc80</t>
  </si>
  <si>
    <t>5d9a2da88ce64c418230d9fa1de86d4f</t>
  </si>
  <si>
    <t>603bf4ad-98db-472f-bc08-302e0e771696</t>
  </si>
  <si>
    <t>387d9afe-3309-4142-a484-8574228e99bc</t>
  </si>
  <si>
    <t>9da34fc1-78c1-4c3c-a231-c14d8118eb02</t>
  </si>
  <si>
    <t>85d0e87e-0587-47d9-bac7-01fcc7b8daad</t>
  </si>
  <si>
    <t>f9ba6d5d-bac6-4171-9845-119b140393e3</t>
  </si>
  <si>
    <t>e5ef0877-3e65-43d1-a598-8b8b5dfbe5ce</t>
  </si>
  <si>
    <t>c1718668-d6ee-4e24-8d8d-12cd29be68d1</t>
  </si>
  <si>
    <t>c894927b-50b1-401f-8e45-6252b0aa8ad6</t>
  </si>
  <si>
    <t>2d632049-8de0-43d9-8038-3111872f312c</t>
  </si>
  <si>
    <t>b5edf339-0ab1-42c5-a7b6-58ccf00e459f</t>
  </si>
  <si>
    <t>333357a8-fba4-4e44-93fc-f5118946c6d2</t>
  </si>
  <si>
    <t>39d7aee0-84bf-4c13-a00d-227844d5b690</t>
  </si>
  <si>
    <t>efd2144f-3012-4e71-824b-9b45daca4dcc</t>
  </si>
  <si>
    <t>9377a31f-d3c3-4ee5-bf83-b511044b1d98</t>
  </si>
  <si>
    <t>bed26cba-8e91-499f-8586-7cf9c36b5dcd</t>
  </si>
  <si>
    <t>3cef8a55-45f8-41e3-a92c-47fd4523e58b</t>
  </si>
  <si>
    <t>c315fcdc-bb47-4eaf-8618-34f634597c99</t>
  </si>
  <si>
    <t>74956f2a-8a97-4826-8f7d-5ca87cf0616a</t>
  </si>
  <si>
    <t>728875cf-524f-45c1-990c-769f8fb4f503</t>
  </si>
  <si>
    <t>8a9f9bf5-346f-4e3e-bfa6-22f0c1a24408</t>
  </si>
  <si>
    <t>ef3fe474-b2f6-4d08-88c2-c8f1bf5d33e8</t>
  </si>
  <si>
    <t>e69d756a-257e-46ef-99a1-1b42dc06f1c8</t>
  </si>
  <si>
    <t>f6510335-fb5d-49d4-95ce-444d75959bc8</t>
  </si>
  <si>
    <t>64889af1-cc2c-40f6-b012-be8d91e9f082</t>
  </si>
  <si>
    <t>8bc57ea2-ab7a-48d5-a95b-d8cf3ba07493</t>
  </si>
  <si>
    <t>022f2bba-02d3-4507-a18d-677ce8ddb33e</t>
  </si>
  <si>
    <t>6e4b3638-dedc-42d8-bd05-61213aabb61a</t>
  </si>
  <si>
    <t>265a7354-9aad-408a-ba0b-161cacff266f</t>
  </si>
  <si>
    <t>4ba47543-7d6a-46e2-894a-8bfb15d3f3a1</t>
  </si>
  <si>
    <t>ccbbaf4a-cfb1-4627-b384-1a9e7b34d771</t>
  </si>
  <si>
    <t>2c3eff06-0f8e-4d03-8f02-357b746ca77c</t>
  </si>
  <si>
    <t>d2d32e69-b4d5-458f-bd70-5cd00214c2f0</t>
  </si>
  <si>
    <t>a18c4a07-8000-4d19-8e24-d75fbb15a78c</t>
  </si>
  <si>
    <t>c84b7d1f-5228-4811-b891-89d0dd7fc26a</t>
  </si>
  <si>
    <t>4ed3e444-3969-4c7c-9d6b-bab7e4ec21dc</t>
  </si>
  <si>
    <t>256d5b08-3129-43b9-926f-0f14147fe085</t>
  </si>
  <si>
    <t>97e53c12-9508-4990-afab-0cf099caa9b0</t>
  </si>
  <si>
    <t>7a0d14f2-dc5b-439f-8d65-e951ce11dcf0</t>
  </si>
  <si>
    <t>1807a01b-bf00-4d3f-b5c2-2adc85452522</t>
  </si>
  <si>
    <t>bffaecfd-2a5f-4c51-becf-0a7ef5a26487</t>
  </si>
  <si>
    <t>3a4b93db-30de-4960-95ab-209349d28c63</t>
  </si>
  <si>
    <t>fe09961f-7f6e-4284-8b4a-ca92b542582c</t>
  </si>
  <si>
    <t>57a275f6-2aaf-4958-a1a5-74bafd444d3f</t>
  </si>
  <si>
    <t>72980f3c-e8a9-4180-bd1f-c62678a44505</t>
  </si>
  <si>
    <t>d2b18a7b-1421-4216-ac81-db2dc4e24835</t>
  </si>
  <si>
    <t>e2b7e57a-2a53-401a-988e-2985f8545b5f</t>
  </si>
  <si>
    <t>8b8c75a0-b17b-41ac-b093-061dc651bb0d</t>
  </si>
  <si>
    <t>61fcf4e2-ca3a-47e7-9421-ff2de97ad638</t>
  </si>
  <si>
    <t>79e48074-ebe3-46ec-ac7f-5d8925848bed</t>
  </si>
  <si>
    <t>e732880e-401e-4b32-b35e-b9f1fed40265</t>
  </si>
  <si>
    <t>58297f39-bf48-4b14-b933-fe2d249bc43b</t>
  </si>
  <si>
    <t>0542e756-65c9-45ed-966b-8663768b3362</t>
  </si>
  <si>
    <t>5ba473c6-9ab4-41cc-b36f-a3469df49506</t>
  </si>
  <si>
    <t>31a50e59-d9f3-4345-aabb-0fb31f955bae</t>
  </si>
  <si>
    <t>1031e0f3-d8fa-434b-8b4d-6a66ea9cce7f</t>
  </si>
  <si>
    <t>d0b8c8682abd4e37aa55416c80c213c2</t>
  </si>
  <si>
    <t>8cf858eb-cb61-4168-a7c0-ea88ff56dd1a</t>
  </si>
  <si>
    <t>bda9861b-c0a0-4092-8c89-75385c991148</t>
  </si>
  <si>
    <t>2d575421-6006-46fd-98cd-19199f710477</t>
  </si>
  <si>
    <t>8faf3324-3622-42c1-bbbb-2b055ef7c39d</t>
  </si>
  <si>
    <t>5db3caab-fc48-44a8-825a-7e4b56ff8bf7</t>
  </si>
  <si>
    <t>149a6be2-dbb9-4f79-930c-deecaac4019a</t>
  </si>
  <si>
    <t>6dd79c66-30cf-431c-bf2f-5b6bd77d0b26</t>
  </si>
  <si>
    <t>d23bf1c4-a3ad-4840-86cf-95758810bc26</t>
  </si>
  <si>
    <t>bed0cf92-e37f-4e18-868d-a30931bf904a</t>
  </si>
  <si>
    <t>d3b1479d-168b-4bb4-9a01-edeea7bbbdd7</t>
  </si>
  <si>
    <t>92ec5ab0-b1fc-4863-819d-69199852201f</t>
  </si>
  <si>
    <t>0c245ba6-dd1b-4210-97de-76c57aa69619</t>
  </si>
  <si>
    <t>dc10bf09-aae7-41ca-8365-86afd4a8a56a</t>
  </si>
  <si>
    <t>b7b53c97-84ba-4228-a842-051e9681fb97</t>
  </si>
  <si>
    <t>92d5fb36-1108-41a4-b358-1ee5aabdcd59</t>
  </si>
  <si>
    <t>5c4c2c1c-14d7-45a5-89ad-f2cce717a550</t>
  </si>
  <si>
    <t>97c50237-8f29-44cc-b276-49611d129169</t>
  </si>
  <si>
    <t>1791d29f-6aaf-4823-8ac5-18fcb227d282</t>
  </si>
  <si>
    <t>a827ece9-90a9-43e9-b995-9806bc8783a4</t>
  </si>
  <si>
    <t>7f8af2cf-72a3-4856-aa78-f25bc3142d5a</t>
  </si>
  <si>
    <t>d0917922-75d0-4528-8de7-e7ef1801a239</t>
  </si>
  <si>
    <t>d48facb4-c0a2-4844-8bfc-8d548eeffd39</t>
  </si>
  <si>
    <t>025d79eb-5643-498c-a2b8-f3b0e5cb2064</t>
  </si>
  <si>
    <t>930c225d-401b-4d05-9609-f2786f5b816e</t>
  </si>
  <si>
    <t>7be611e3-3c65-4a7d-b47a-1975464b9525</t>
  </si>
  <si>
    <t>755fb0e4-e59d-4298-be3f-35ef8a25970c</t>
  </si>
  <si>
    <t>4d093e30-d6c5-4926-b44d-e26a42fa4c80</t>
  </si>
  <si>
    <t>154f893e-3c10-453b-a8c0-2960694f8754</t>
  </si>
  <si>
    <t>1c00b18b-bc3c-4e12-8530-04abfd0bc5df</t>
  </si>
  <si>
    <t>77ab61ba-f9be-4ac8-b323-f94ce5ba9e7f</t>
  </si>
  <si>
    <t>62bc9d60-fe83-4b18-a0f8-ba0ccd850c5f</t>
  </si>
  <si>
    <t>59c6c11a-6bc1-4a94-972f-0251ae3aebb5</t>
  </si>
  <si>
    <t>5d3c0359-4ff3-46ff-8c76-b7444aafe87c</t>
  </si>
  <si>
    <t>028529ca-fe33-4be1-9fbe-e31e3accf766</t>
  </si>
  <si>
    <t>d568328f-728c-459b-9c7f-760b8bfd88fa</t>
  </si>
  <si>
    <t>499759cd-eb95-44ff-86af-7601611de9c8</t>
  </si>
  <si>
    <t>03e4aecc-c8a2-4bf8-960e-4f9fb9f76a3b</t>
  </si>
  <si>
    <t>1244ee42-0adb-40e0-a0f0-828cd55adcbf</t>
  </si>
  <si>
    <t>9f73bbcf-4f34-449d-8af4-50292f7aaf5c</t>
  </si>
  <si>
    <t>aa5e1abe-b8c2-47f7-a502-74059d79b116</t>
  </si>
  <si>
    <t>a808145c-6779-4c56-b4f2-4090720c9248</t>
  </si>
  <si>
    <t>60cc13b8-6d3f-4b6e-adc8-8e3000c06461</t>
  </si>
  <si>
    <t>4d117891-2dd6-4240-8726-1806ced69fc4</t>
  </si>
  <si>
    <t>43e189a7-44ce-42e5-adeb-8cb46f5d6aaf</t>
  </si>
  <si>
    <t>0a02a7b8-1126-4d2e-8db9-8dc98d48fc97</t>
  </si>
  <si>
    <t>57019860-b2c3-4323-ab71-fad656b79bff</t>
  </si>
  <si>
    <t>9c59fd0f-12cb-4310-9af0-fb060fddf809</t>
  </si>
  <si>
    <t>bd3eecc0-4635-4c43-88b7-eb55eff85805</t>
  </si>
  <si>
    <t>f33d22ba-0c36-494c-9560-2cd55014e9a8</t>
  </si>
  <si>
    <t>2dd40d8c-1610-414a-983b-1dc5062cb4e7</t>
  </si>
  <si>
    <t>b471af62-9c97-4f21-ae7f-5f17e5b16060</t>
  </si>
  <si>
    <t>e2c1cdcf-4de1-42d8-a3da-47940efb7385</t>
  </si>
  <si>
    <t>ab55873d-c2c3-49d7-91f3-ce535783500a</t>
  </si>
  <si>
    <t>62998a55-a1da-4209-95e7-236aa99606bc</t>
  </si>
  <si>
    <t>460f745a-b904-4985-be64-9fe7fdd2ef62</t>
  </si>
  <si>
    <t>a9b50105-a774-4fdc-9782-ec0e6acfe4fc</t>
  </si>
  <si>
    <t>91d6072e-feaf-4300-84da-8eb027c9f7bd</t>
  </si>
  <si>
    <t>9264e43a-04d0-42d3-9790-9fcdf03a6794</t>
  </si>
  <si>
    <t>e212a826-6c68-4981-a016-8554a0dac728</t>
  </si>
  <si>
    <t>414bcd93-b8c1-4fa9-bdfd-84123e91b78c</t>
  </si>
  <si>
    <t>51393165-b202-42a8-8d48-55095c229db7</t>
  </si>
  <si>
    <t>e3d819c6-a442-405c-aa39-a15a5b75b82d</t>
  </si>
  <si>
    <t>cec5fc34-dbb6-4d20-9f98-990c564aa1ce</t>
  </si>
  <si>
    <t>f9da8bb8-7e36-4c10-ba44-61d5984f47ca</t>
  </si>
  <si>
    <t>abd25cdf-238c-42cb-989e-b3367a0fa753</t>
  </si>
  <si>
    <t>7d7b72ff-d72d-4378-8f65-63a2db203c39</t>
  </si>
  <si>
    <t>d918c08f-caab-4a28-a49e-2e7678e790b3</t>
  </si>
  <si>
    <t>feac2ac0-de32-483c-8117-54228fc5fe13</t>
  </si>
  <si>
    <t>ee097bb8-c986-4c2a-9f81-0ffcc3a72ead</t>
  </si>
  <si>
    <t>e7531fe9-f88e-4407-95be-5ded6153a38c</t>
  </si>
  <si>
    <t>3e9a14fa-103d-40cc-8677-dd106897e4fc</t>
  </si>
  <si>
    <t>4d1b64e9-6a05-442f-9428-5f30b3989ff3</t>
  </si>
  <si>
    <t>2192c6ed-93d3-4cea-a9e8-f6f6c5a46204</t>
  </si>
  <si>
    <t>15015df0-b559-4618-853c-c16ef5a1dd6d</t>
  </si>
  <si>
    <t>2c1fd6b3-2ac1-43c3-86cf-9baebe1f13b0</t>
  </si>
  <si>
    <t>f441087c-a2a1-4ffd-b702-ed6234c36307</t>
  </si>
  <si>
    <t>533a08eb-62d0-41ed-bfc9-4ce7bd1d9fb2</t>
  </si>
  <si>
    <t>887e3f14-fa53-40be-9a2b-83019c353560</t>
  </si>
  <si>
    <t>0f835f87-b80d-4648-8617-70aeaa0caaff</t>
  </si>
  <si>
    <t>558742ca-8405-4617-80da-1d920e9b9cb9</t>
  </si>
  <si>
    <t>f5c6d95e-7bc9-4d7e-ac22-cbf5f02da7ce</t>
  </si>
  <si>
    <t>9c6ed1cf-f137-4454-9bf2-41d8141122fd</t>
  </si>
  <si>
    <t>e69ab1fb-8e2e-4829-a1ef-5c541f8b39cd</t>
  </si>
  <si>
    <t>c50194f4-7e4b-457e-93c1-a3cea03da413</t>
  </si>
  <si>
    <t>c2ddd8c4-f610-4cf6-86c8-499ae8012ce2</t>
  </si>
  <si>
    <t>489719df-1f61-4c93-9258-1586c631cac0</t>
  </si>
  <si>
    <t>540e456b-b2c3-4137-9f36-c7e474835a42</t>
  </si>
  <si>
    <t>42f2eee6-869f-4921-9cf7-b404a76ebe46</t>
  </si>
  <si>
    <t>a525ecd4-1d16-41c1-b177-21a9ef2701f3</t>
  </si>
  <si>
    <t>331b9b72-b75a-4191-bbba-b3539822aa22</t>
  </si>
  <si>
    <t>d17e2013-c471-4d34-b259-e36f9de9347b</t>
  </si>
  <si>
    <t>7712e3ae-1f05-4174-b451-5481e66ecbd9</t>
  </si>
  <si>
    <t>552afcf8-aef6-46cd-9d20-9c5b1ec80722</t>
  </si>
  <si>
    <t>6983b430-436a-4fce-b1fc-ac117b75a0dc</t>
  </si>
  <si>
    <t>cdc909fc-be82-405b-9cd8-9205fd5f308f</t>
  </si>
  <si>
    <t>457f046c-9411-4ad8-9c4e-5e47b8f2fb36</t>
  </si>
  <si>
    <t>dfbca539-15ec-478b-8f16-66cf0a0b208a</t>
  </si>
  <si>
    <t>e68a8a24-9534-47b5-95e8-a1efa5df1bf3</t>
  </si>
  <si>
    <t>85c35066-5eb7-4673-9238-3747a66baaf6</t>
  </si>
  <si>
    <t>8cdc68a6-cc74-4c08-9d94-e7ef2fce14e5</t>
  </si>
  <si>
    <t>9d90520b-77eb-4346-93b1-33e4edcce703</t>
  </si>
  <si>
    <t>869d0a04-8667-47f6-9dab-fb08656826c1</t>
  </si>
  <si>
    <t>a630eb73-d60e-4bae-a060-35129cb1310e</t>
  </si>
  <si>
    <t>76021e96-168c-41a2-98db-3477a45ff5e8</t>
  </si>
  <si>
    <t>631174b1-ba42-48cf-aa34-b4baaae9a7ad</t>
  </si>
  <si>
    <t>56b9d0fb-5021-4d59-9d19-955d3de5b0b2</t>
  </si>
  <si>
    <t>8f7dcc3d-1764-4ef4-8b25-ca6a2990db1d</t>
  </si>
  <si>
    <t>331c04a7-7ea7-4f47-9281-4a96e6a6d54c</t>
  </si>
  <si>
    <t>4d2f7942-e26c-4b34-8f8e-ba057ab87c13</t>
  </si>
  <si>
    <t>abc023d6-f66c-40c3-928b-57bd9d637e30</t>
  </si>
  <si>
    <t>64c0f225-8daf-4afa-993c-c9cb229808e4</t>
  </si>
  <si>
    <t>14b9f6aa-8486-42ec-8235-1c85f8bc1c49</t>
  </si>
  <si>
    <t>9a760c1c-1dc5-4f7e-854f-8ec6474693e9</t>
  </si>
  <si>
    <t>65666021-5672-4f40-adb2-41df7ddf5f24</t>
  </si>
  <si>
    <t>e792d5f4-9186-47e5-9cf8-882e529b75ae</t>
  </si>
  <si>
    <t>f6764466-0415-4338-81ad-b3f970e7edc3</t>
  </si>
  <si>
    <t>536d8740-3116-49fd-99b8-d466b93d2573</t>
  </si>
  <si>
    <t>d2984269-471b-485c-8aee-18a88669170e</t>
  </si>
  <si>
    <t>af584fab-435a-4587-8d35-335a3f35599b</t>
  </si>
  <si>
    <t>3eaf8822-9b2b-481c-b272-3a632cc1418d</t>
  </si>
  <si>
    <t>03cee1f7-e567-4133-82ec-907f4bc9dba3</t>
  </si>
  <si>
    <t>e9135e03-b85f-475f-a997-5a14bf8fba84</t>
  </si>
  <si>
    <t>d879042a-aae4-4588-b390-05deee40b98e</t>
  </si>
  <si>
    <t>9f6d4741-6c0f-409c-9393-03bf81b249cf</t>
  </si>
  <si>
    <t>c75fc833-d949-4c5d-9b31-41fd4b623432</t>
  </si>
  <si>
    <t>11e6d3b9-dd54-4713-b0c2-816e98d52dc2</t>
  </si>
  <si>
    <t>827ebe64ea0b4985ab520aea3b83b72d</t>
  </si>
  <si>
    <t>04c6c34a-7faa-4d10-8dd0-c9b63512c529</t>
  </si>
  <si>
    <t>314a8457-2bb5-4cbb-8724-9804a7ff8d15</t>
  </si>
  <si>
    <t>07ece2cd-25e8-48ef-846e-64ebe45cf248</t>
  </si>
  <si>
    <t>404e97fd-db02-45d1-ac34-f1ce6b2f1834</t>
  </si>
  <si>
    <t>66fa4191-f8fd-4b43-89df-e9be9e2cc382</t>
  </si>
  <si>
    <t>8378ab93-2245-4ac6-bc42-4ca00b1e1f16</t>
  </si>
  <si>
    <t>14745d6e-310e-4534-bc12-58780e060c8a</t>
  </si>
  <si>
    <t>5ca1bd47-53d1-4fb8-93fd-f341cda76677</t>
  </si>
  <si>
    <t>6f39fdff-df0c-4585-88b4-d95640d0936d</t>
  </si>
  <si>
    <t>705b4f2a-7fad-458d-88a2-1b668744160f</t>
  </si>
  <si>
    <t>2922fb7f-2019-4ed0-97c3-1b9117e064a8</t>
  </si>
  <si>
    <t>5944881c-b02d-42b5-bce8-0561fc677ac2</t>
  </si>
  <si>
    <t>dd4268bf-5490-49be-9f23-4beaa4f5868b</t>
  </si>
  <si>
    <t>92e9ba6c-b163-404c-9daa-e533f1212f06</t>
  </si>
  <si>
    <t>e746bf26-b8bb-4d78-950c-9538817c2621</t>
  </si>
  <si>
    <t>468f6757-2e92-43e5-b11b-2f88308da3a1</t>
  </si>
  <si>
    <t>57f929be-63da-4886-8dd3-56bbf07c64f5</t>
  </si>
  <si>
    <t>4e0f25fb-3a00-43ae-a9a4-a4f43c2fbd1c</t>
  </si>
  <si>
    <t>81f1dba7-937a-4b0d-bc43-efc043823be4</t>
  </si>
  <si>
    <t>01e46beb-7ae4-46ee-8931-3f9b49a1ee20</t>
  </si>
  <si>
    <t>e007b73b-7424-47ec-831e-5f00f69366c1</t>
  </si>
  <si>
    <t>8c9e55da-02ec-4805-bbde-d891fee2902d</t>
  </si>
  <si>
    <t>5e818e71-eafb-4584-b2a4-5ecf7a57889d</t>
  </si>
  <si>
    <t>d8d7d92c-0ff4-4b66-aaec-833bd8aaf40e</t>
  </si>
  <si>
    <t>cf93184b-f9f5-4bc7-ac5b-406bfaafaa3a</t>
  </si>
  <si>
    <t>b60964c7-9fed-4b3b-8a20-1126993dddaf</t>
  </si>
  <si>
    <t>4694d339-6c1e-4dfc-88ad-baf197aff8f9</t>
  </si>
  <si>
    <t>adfe603a-c251-48e9-a43d-5229a1aca3ab</t>
  </si>
  <si>
    <t>e6fe3f7e-a51f-4d2b-a506-c170c1ae4be6</t>
  </si>
  <si>
    <t>6a602fb9-f153-4e41-b4d4-e39083dd0497</t>
  </si>
  <si>
    <t>431dc617-58bc-4dc6-93f2-11073d28d311</t>
  </si>
  <si>
    <t>f8edf6d1-0268-43ca-b702-8c397ebf18b1</t>
  </si>
  <si>
    <t>2e995737-4ed5-42d7-9df9-644feeb333d2</t>
  </si>
  <si>
    <t>0b3209de-77ce-4851-9535-0bdb704cf70b</t>
  </si>
  <si>
    <t>17866771-ca80-428b-8532-452dea26c252</t>
  </si>
  <si>
    <t>5d518a8a-3c68-40d9-80d8-25dbd018a921</t>
  </si>
  <si>
    <t>b3b5b2e8-1993-49ba-a623-b8f41da97b9d</t>
  </si>
  <si>
    <t>efa6bb05-629e-43f1-8d67-66b2f98afe01</t>
  </si>
  <si>
    <t>39249b9b-6062-4b14-89e1-69e19d14978b</t>
  </si>
  <si>
    <t>e6a90f8b-9eba-4e3e-8ab2-ea2cd0ca5f51</t>
  </si>
  <si>
    <t>305b47f8-1697-441e-bd97-c215412ce11c</t>
  </si>
  <si>
    <t>d0edc6c1f5f141b2874bd6e8177ea97b</t>
  </si>
  <si>
    <t>629f79ab645e47bc9b44ac98b7e61307</t>
  </si>
  <si>
    <t>5663da9a-f8c9-4ec0-9ff5-c772062f1459</t>
  </si>
  <si>
    <t>87ae2197-52f5-48aa-a696-8bf49b500b07</t>
  </si>
  <si>
    <t>930d4b99-b506-46cc-ad74-882dd173ab09</t>
  </si>
  <si>
    <t>da80c42e-193f-4302-a963-b2ddf23a4e4a</t>
  </si>
  <si>
    <t>d8046d0e-a343-47f1-a66e-b3eec83453f7</t>
  </si>
  <si>
    <t>b6618600-3ac2-4ac0-b09d-12659eaf9015</t>
  </si>
  <si>
    <t>65c53772-b6c4-4ff8-a269-083ee453907e</t>
  </si>
  <si>
    <t>7589e4aa-4e47-4a91-b6d7-79f3743e8cde</t>
  </si>
  <si>
    <t>68d1ca49-d4e2-423c-85f2-cfee7a7d3bbb</t>
  </si>
  <si>
    <t>cb69e7dd-9ff0-4601-8276-21e39998d5b8</t>
  </si>
  <si>
    <t>ea26e94f-5d1d-43d0-9a1b-2fe495718e09</t>
  </si>
  <si>
    <t>a5f873f6-571d-4e7f-8791-416dbf761a7d</t>
  </si>
  <si>
    <t>4598e2e2-1ddf-4cc6-aaa2-c5557ed97f32</t>
  </si>
  <si>
    <t>a45295cd-e8e3-465d-bff1-a77e36e2a4e5</t>
  </si>
  <si>
    <t>f1fba606-1b0b-4537-9f47-b370af39fd4d</t>
  </si>
  <si>
    <t>c2b250f0-f68b-4c56-b58c-1f6d7b6c331c</t>
  </si>
  <si>
    <t>b68b7316-a2a9-4f2c-a495-4675545cf1b9</t>
  </si>
  <si>
    <t>55e83222-9e7c-4248-819c-7056956c5243</t>
  </si>
  <si>
    <t>82b6dd49-6914-4ea8-b219-ea10048c1c5e</t>
  </si>
  <si>
    <t>7163c927-c2d9-4910-849f-cb03598e0145</t>
  </si>
  <si>
    <t>ee18f79c-43f3-485d-a824-42f973654a82</t>
  </si>
  <si>
    <t>44da4384-7539-4ee8-8f3c-fc784b3f7b3b</t>
  </si>
  <si>
    <t>bb6c4c9b-22b2-4a51-9aa3-4e24c7ba2690</t>
  </si>
  <si>
    <t>383fc0b8-e468-4916-a0cb-84a6c4163b60</t>
  </si>
  <si>
    <t>41b6b4d0-25a8-4a75-ad9f-15de8ca28a3b</t>
  </si>
  <si>
    <t>3549d5bb-1c5d-4436-bfd6-8feef097ec28</t>
  </si>
  <si>
    <t>6b0c12e7-bd87-4b7c-873a-dab09e1b5be5</t>
  </si>
  <si>
    <t>ea9df083-2316-4744-8489-2d3715458221</t>
  </si>
  <si>
    <t>9f770d4c-b8a9-4683-a25a-24bb2c5bb5a4</t>
  </si>
  <si>
    <t>f4373dde-f0a2-4fcd-9790-dec68e652502</t>
  </si>
  <si>
    <t>99417a27-3986-4163-af0c-c2c048a1c925</t>
  </si>
  <si>
    <t>d032fd6a-3833-4de2-9b15-429df0035b98</t>
  </si>
  <si>
    <t>a2ac9e61-9b6d-41ff-8d18-3eae6449a6c3</t>
  </si>
  <si>
    <t>32c90143-b23c-42b9-b4e6-faa40ffc2d8b</t>
  </si>
  <si>
    <t>06bee671-31d3-4925-be3d-ec957f6a0813</t>
  </si>
  <si>
    <t>686c9409-ea3e-4f9e-833d-8791486705e7</t>
  </si>
  <si>
    <t>6151b941-3290-4b3c-adce-12911ded4956</t>
  </si>
  <si>
    <t>3eab1e15-2d2c-43b5-8f91-3c3f7c29f7c1</t>
  </si>
  <si>
    <t>041285bb-2463-4e98-a3a6-805711fb8344</t>
  </si>
  <si>
    <t>f4c2c8bb-82de-4ef9-813e-a5c9b140c8c0</t>
  </si>
  <si>
    <t>7967dc37-c0cb-4d8e-a100-c6623a1199df</t>
  </si>
  <si>
    <t>00f36aa6-7785-4314-bfe3-fcd15f369ecd</t>
  </si>
  <si>
    <t>3d94fa6b-0908-420f-9197-c3754df60922</t>
  </si>
  <si>
    <t>83fe1e11-8047-4b5f-bf42-5e8e54f4f958</t>
  </si>
  <si>
    <t>5b50b166-452d-4c77-a3e6-e6569eebfa4a</t>
  </si>
  <si>
    <t>1a347b24-7970-4ae5-8474-4055d2f67895</t>
  </si>
  <si>
    <t>859fe9a1-b566-4d65-a815-c4f75434d22a</t>
  </si>
  <si>
    <t>2e4c1144-94d9-4622-937f-ee01402c5351</t>
  </si>
  <si>
    <t>7deedbe0-8868-4350-9e1a-fb057d0170f3</t>
  </si>
  <si>
    <t>e569c796-c1d4-436c-af3f-33501045c253</t>
  </si>
  <si>
    <t>4e38f460-92b6-4a5d-a199-9d966d91c7bd</t>
  </si>
  <si>
    <t>a1c0ba93-6753-4a90-8dcd-b14aed99e8a0</t>
  </si>
  <si>
    <t>eda2b1b0-df03-4565-88d0-0e6836298ec6</t>
  </si>
  <si>
    <t>3f5caaa8-5ebf-4f4a-a22f-cdd249538869</t>
  </si>
  <si>
    <t>7605c82d-9b6b-46c3-be73-be8abaf518dd</t>
  </si>
  <si>
    <t>b01c93f5-f36a-4273-ba84-20bced774d14</t>
  </si>
  <si>
    <t>91179d10-f5be-4baf-b6e0-cbde039d87d5</t>
  </si>
  <si>
    <t>a2696405-e0a7-4be9-96dc-ae021c963c89</t>
  </si>
  <si>
    <t>8dadf3cd-c481-4996-addc-ad445a2e4ed1</t>
  </si>
  <si>
    <t>67bc1fc7-8c29-49ac-b7d4-6f5f55802526</t>
  </si>
  <si>
    <t>f465ecc0-993d-45a6-b6e8-220874cb58c1</t>
  </si>
  <si>
    <t>cc8fb89a-3f41-4bf5-868c-f681ac8ef9f4</t>
  </si>
  <si>
    <t>f0e27dcf-693e-4164-b4b5-e174caa1e634</t>
  </si>
  <si>
    <t>2721a687-a36c-41ad-b80d-c1062a442366</t>
  </si>
  <si>
    <t>ba591a03-a214-4c48-9c6d-8928a7f38c7b</t>
  </si>
  <si>
    <t>df3bd75a-c10c-4c7f-a4c4-d104e0b7f855</t>
  </si>
  <si>
    <t>2fd6bcdd-a905-40cb-8213-e9ba6ea9a3a2</t>
  </si>
  <si>
    <t>b9f2656e-ec13-4ae4-979b-f261db557524</t>
  </si>
  <si>
    <t>e65d7339-e982-46ff-a180-c969e1c5291c</t>
  </si>
  <si>
    <t>ad480219-dbd9-4d55-971c-c3e74f4d5fd3</t>
  </si>
  <si>
    <t>0481d90b-c386-4849-93ac-84c5fc68961a</t>
  </si>
  <si>
    <t>ea01388a-9578-4f73-a2e2-d29adf1fb5b8</t>
  </si>
  <si>
    <t>886fc2dc-9a61-484f-9ac4-e54c4651bc62</t>
  </si>
  <si>
    <t>68b726c1-7dcb-4e4a-89fa-a4177f898dd0</t>
  </si>
  <si>
    <t>dab5483a-421a-40d2-bc16-14df111a26a8</t>
  </si>
  <si>
    <t>6b72f751-bf87-4a2a-b966-9f187d0c32bf</t>
  </si>
  <si>
    <t>97f674e3-e67b-4f31-835f-7aaaf1869d54</t>
  </si>
  <si>
    <t>f2804ac1-76bb-423d-ba23-bbeffde3f39b</t>
  </si>
  <si>
    <t>5a480066-25e8-4772-b089-b6f313682854</t>
  </si>
  <si>
    <t>a3943ba4-c337-4f57-b1fc-f691b919dddf</t>
  </si>
  <si>
    <t>477d3f24-38ab-4fe6-9c76-3e4a55cd6b40</t>
  </si>
  <si>
    <t>1e2e8fcf-4b4e-45db-b0ab-2e3ee2d8e566</t>
  </si>
  <si>
    <t>c914b317-13f1-4f15-8d03-0c113577b326</t>
  </si>
  <si>
    <t>0da8a11b-5df8-4e22-b6ec-e82f5452523a</t>
  </si>
  <si>
    <t>d1e85981-f58b-4ad1-aae2-a0d66279dabc</t>
  </si>
  <si>
    <t>205a4207-fd98-402d-9df4-b1e8d09de98f</t>
  </si>
  <si>
    <t>484e5613-0cc9-40cc-9e94-0db22f55fd5b</t>
  </si>
  <si>
    <t>bc363bad-1c8f-4267-9830-ec6249cb10c8</t>
  </si>
  <si>
    <t>e492d74c-8609-4e6e-beb3-6f4ed93773cb</t>
  </si>
  <si>
    <t>52765899-9a8b-4689-aeba-f93d395664cf</t>
  </si>
  <si>
    <t>cf8b6da8-d661-487f-9b3e-9900477fb160</t>
  </si>
  <si>
    <t>c1211c4f-4823-416f-937a-b160c33c9411</t>
  </si>
  <si>
    <t>3e00ccd9-46d5-4c99-b25d-5c9e7330a4c9</t>
  </si>
  <si>
    <t>0b68a3b4-d671-499f-9e02-e0f634488d30</t>
  </si>
  <si>
    <t>93b40154-230b-412d-a4b3-9abc0f1819f0</t>
  </si>
  <si>
    <t>3b9579fd-f697-4fee-8396-8dc47bc853a0</t>
  </si>
  <si>
    <t>33e76dd9-0fb0-4250-8149-c1ac288a4ffe</t>
  </si>
  <si>
    <t>7d17dd1f-9dba-44b8-aae7-c3ba7b02fb44</t>
  </si>
  <si>
    <t>744636e6-d145-4f4d-a92b-aa9b490dff7d</t>
  </si>
  <si>
    <t>4a4af8c8-9bb3-45af-8b69-6b5ceaa990c6</t>
  </si>
  <si>
    <t>34b68e16-867f-4c05-900d-5bdec0d3136a</t>
  </si>
  <si>
    <t>6a8d5b18-4766-4811-ac07-7c61d2342e95</t>
  </si>
  <si>
    <t>d940fa6d-776c-4807-93b4-d96acb38c4fa</t>
  </si>
  <si>
    <t>02b5f686-08c8-4297-9e75-72224a5861da</t>
  </si>
  <si>
    <t>c579195b-f8e4-4a45-8f0d-38380f440b6c</t>
  </si>
  <si>
    <t>82c7c6e6-de94-4622-a3e6-ce39946b45bc</t>
  </si>
  <si>
    <t>aa3de08c-880f-4483-9f64-29d0bcff9192</t>
  </si>
  <si>
    <t>fdef03e1-bb9b-4ddd-aa30-3db897673c3b</t>
  </si>
  <si>
    <t>c95afbfd-e6cc-4ed8-a4cc-a4c3ea4d0de4</t>
  </si>
  <si>
    <t>4eee99c4-05fa-4f10-9a74-4e3125c7f145</t>
  </si>
  <si>
    <t>3d344b76-4f3d-4104-99ff-25429ffd5f6a</t>
  </si>
  <si>
    <t>397486f1-0d7e-4ea8-8d7d-6e58bb742645</t>
  </si>
  <si>
    <t>Zdummy_HC</t>
  </si>
  <si>
    <t>Zdummy</t>
  </si>
  <si>
    <t>Zdummy_IDP</t>
  </si>
  <si>
    <t>SOMALIA - 2021 POPULATION FIGURES AND DISAGGREGATION</t>
  </si>
  <si>
    <t>Children2</t>
  </si>
  <si>
    <t>Men3</t>
  </si>
  <si>
    <t>Women4</t>
  </si>
  <si>
    <t>Elderly5</t>
  </si>
  <si>
    <t>Subtotal - displaced6</t>
  </si>
  <si>
    <t>Children7</t>
  </si>
  <si>
    <t>Men8</t>
  </si>
  <si>
    <t>Women9</t>
  </si>
  <si>
    <t>Elderly10</t>
  </si>
  <si>
    <t>Subtotal - displaced11</t>
  </si>
  <si>
    <t>2accdcd7-307a-42d1-a798-2ad6275d894b</t>
  </si>
  <si>
    <t>a3058f62-1273-4620-b075-6cf574bad18f</t>
  </si>
  <si>
    <t>4a1cd2a7-da3e-496c-94aa-88118121b0bd</t>
  </si>
  <si>
    <t>1eca50c5-9695-407e-b148-407f002403ba</t>
  </si>
  <si>
    <t>ba6bab06-22ca-42df-948e-b149fe188baa</t>
  </si>
  <si>
    <t>8e43515c-efa4-4090-b096-bd232a9dc978</t>
  </si>
  <si>
    <t>df50dfa8-7e29-492a-af03-c9f9ff8e58c5</t>
  </si>
  <si>
    <t>a7c46a10-cd73-46d4-bc24-4d2da712730f</t>
  </si>
  <si>
    <t>fc894c8f-78cd-44e5-9ef1-a4f967d3d813</t>
  </si>
  <si>
    <t>a7808468-f5cc-4af3-aae6-531672509232</t>
  </si>
  <si>
    <t>e6f92115-cfde-47b8-8e15-013983078379</t>
  </si>
  <si>
    <t>e3d2a667-2eec-4d9f-b2f0-09fbaff77c55</t>
  </si>
  <si>
    <t>427543fa-1699-4a46-a007-d2ac0582bf0d</t>
  </si>
  <si>
    <t>7b8f4c28-9a5c-4bbf-8ceb-f38819557d77</t>
  </si>
  <si>
    <t>3f81ea55-9679-449c-b8ec-56f91e164abf</t>
  </si>
  <si>
    <t>29f3155e-d817-43dd-bba7-16e498b7aa56</t>
  </si>
  <si>
    <t>5f33d785-547f-4774-91a9-4c38048e5b91</t>
  </si>
  <si>
    <t>f938bd49-cb7e-490e-a30c-c268078da2b9</t>
  </si>
  <si>
    <t>6f357ffd-d00f-494b-840c-5cd0cb79b47e</t>
  </si>
  <si>
    <t>6c6cc31d-2b67-43c6-9487-594b87a71dcb</t>
  </si>
  <si>
    <t>62f9dca1-6881-4c1f-bcc2-740f21bbdba3</t>
  </si>
  <si>
    <t>d676fcbb-5e10-43e9-92dd-63b396b0b80f</t>
  </si>
  <si>
    <t>4346cfde-b3b0-4d2a-bf47-cc2778459a54</t>
  </si>
  <si>
    <t>c6d1ffc5-166c-476b-8331-bc5c7c24f430</t>
  </si>
  <si>
    <t>458f8c4f-e300-4a46-889f-0fb953e69212</t>
  </si>
  <si>
    <t>2b435054-0759-40cf-af6c-63db7200f884</t>
  </si>
  <si>
    <t>60b29a0a-6426-4a5f-bf80-b8faff251467</t>
  </si>
  <si>
    <t>de8fc061-b779-41d7-98e1-e8d0e0606f57</t>
  </si>
  <si>
    <t>f7efff4a-dcb0-4b36-87bb-b822d53092a4</t>
  </si>
  <si>
    <t>NBKlUIOJMXaHTMHANsoEFOtMEoJHvhJFVAnf</t>
  </si>
  <si>
    <t>9Px6sCPr9M7hffeVPIDyrQTOm5HMvTCohopA</t>
  </si>
  <si>
    <t>CSUwQNEU5oV3HU4NSxHoRGg0ULxKWy1bhVRR</t>
  </si>
  <si>
    <t>rWYayygqsZ6zGf0PDj8o7DEhQ0seL5DZwNr7</t>
  </si>
  <si>
    <t>z1lgpfkWXXJ4JHV7EeMsdQEdIXFqWN9xlSbZ</t>
  </si>
  <si>
    <t>SWIgdycEa19XTyy8Ud4UWCoMmuYEWtNKQfd4</t>
  </si>
  <si>
    <t>YHrB17kdze7SOFtknjkAsPtJbKJ51gdDXtse</t>
  </si>
  <si>
    <t>LfREVl7ClGSXwLqdppkp1Rp31pmN52Z7Mviu</t>
  </si>
  <si>
    <t>e4PZYzwq3gR1ByBLc9hSte54Ac53ZrDXVp0V</t>
  </si>
  <si>
    <t>axO7iRykYfO2Uebh0Ye8A2fsEbrgr2q8hCZD</t>
  </si>
  <si>
    <t>#</t>
  </si>
  <si>
    <t>Notes on indicator</t>
  </si>
  <si>
    <t>Source</t>
  </si>
  <si>
    <t>Are there any 1) mental health and psychosocial support services, 2) Rape treatment and treatment of physical injuries due to GBV, 3) legal services and protection and 4) livelihoods services for women and girls  in your community?</t>
  </si>
  <si>
    <t>1. Yes 2. No. 3.Don't Know</t>
  </si>
  <si>
    <t>4 services available</t>
  </si>
  <si>
    <t>Only 1 service available</t>
  </si>
  <si>
    <t>What are the barries to access to access the 1) mental health and psychosocial support services, 2) Rape treatment and treatment for other physical injuries due to to GBV; 3) Legal services and protection and 4) livelihood services for women and girls in your community?</t>
  </si>
  <si>
    <t>1. Fear of being harrassed;  2. long distance to services; 3. Lack of transportation; 4.Cost of services; 5.Sex of service provider; 6. lack of time to seek services; 7.Shame and fear of stigmatization; 8. Have no knowledge of the availability of services; 9. \Lack of services; 
10.Lack of trust/confidence in service provider
11.Previous negative personal experience 
12. Previous negative reports by others of similar services
13. Service not provided equally to all in my community
14 . Others (please specify)</t>
  </si>
  <si>
    <t xml:space="preserve">No barriers identified </t>
  </si>
  <si>
    <t>At least 1 barrier identified</t>
  </si>
  <si>
    <t>One of:
Lack of trust</t>
  </si>
  <si>
    <t>One of:
Fear of being harrassed or shame or not equal access (across the 4 types of services)</t>
  </si>
  <si>
    <t>Can women and girls move freely inside your community to attend distributions, gather firewood, go to women/girl-friendly spaces, go to markets etc.</t>
  </si>
  <si>
    <t>1.Yes 2.No 3.Don’t know</t>
  </si>
  <si>
    <t>% of HH in which women and girls avoid areas because they feel unsafe there</t>
  </si>
  <si>
    <t>Are there any areas in your location that women and girls/men and boys avoid because they feel unsafe? If yes, what areas (or places) do women and girls/men and boys in your community avoid or feel unsafe about?</t>
  </si>
  <si>
    <t>There are no areas that women and girls/men and boys avoid because they feel unsafe
Latrines and bathing facilities
Markets
Distribution areas
Water points                                                               
Social/community areas 
On their way to school                         
On their way to women community centers/health centers
In their homes
In  public transportation
In the way to collect firewood
Don't know
Decline to answer</t>
  </si>
  <si>
    <t>Women and girls do not avoid areas</t>
  </si>
  <si>
    <t>Women and girls avoid one area because they feel unsafe</t>
  </si>
  <si>
    <t>Women and girls avoid two areas because they feel unsafe</t>
  </si>
  <si>
    <t>Women and girls avoid three areas because they feel unsafe</t>
  </si>
  <si>
    <t>Women and girls avoid four or more area because they feel unsafe</t>
  </si>
  <si>
    <t>Only 1 services available</t>
  </si>
  <si>
    <t>2 or 3 services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</si>
</sst>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 #,##0.00_ ;_ * \-#,##0.00_ ;_ * &quot;-&quot;??_ ;_ @_ "/>
    <numFmt numFmtId="165" formatCode="0.0"/>
    <numFmt numFmtId="166" formatCode="_-* #,##0_-;\-* #,##0_-;_-* &quot;-&quot;??_-;_-@_-"/>
    <numFmt numFmtId="167" formatCode="_ * #,##0_ ;_ * \-#,##0_ ;_ * &quot;-&quot;??_ ;_ @_ "/>
  </numFmts>
  <fonts count="32"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b/>
      <sz val="8"/>
      <name val="Arial Narrow"/>
      <family val="2"/>
    </font>
    <font>
      <b/>
      <sz val="8"/>
      <color theme="1"/>
      <name val="Arial Narrow"/>
      <family val="2"/>
    </font>
    <font>
      <b/>
      <sz val="10"/>
      <color theme="1"/>
      <name val="Calibri"/>
      <family val="2"/>
      <scheme val="minor"/>
    </font>
    <font>
      <b/>
      <sz val="10"/>
      <color rgb="FFFF0000"/>
      <name val="Calibri"/>
      <family val="2"/>
      <scheme val="minor"/>
    </font>
    <font>
      <b/>
      <sz val="10"/>
      <name val="Calibri"/>
      <family val="2"/>
      <scheme val="minor"/>
    </font>
    <font>
      <sz val="10"/>
      <color theme="1"/>
      <name val="Calibri"/>
      <family val="2"/>
      <scheme val="minor"/>
    </font>
    <font>
      <b/>
      <sz val="16"/>
      <color rgb="FF000000"/>
      <name val="Calibri"/>
      <family val="2"/>
    </font>
    <font>
      <sz val="12"/>
      <color theme="1"/>
      <name val="Calibri"/>
      <family val="2"/>
    </font>
    <font>
      <b/>
      <sz val="12"/>
      <color rgb="FF000000"/>
      <name val="Calibri"/>
      <family val="2"/>
    </font>
    <font>
      <i/>
      <sz val="12"/>
      <color rgb="FF000000"/>
      <name val="Calibri"/>
      <family val="2"/>
    </font>
    <font>
      <sz val="8"/>
      <color theme="1"/>
      <name val="Calibri"/>
      <family val="2"/>
      <scheme val="minor"/>
    </font>
    <font>
      <b/>
      <i/>
      <sz val="10"/>
      <name val="Calibri"/>
      <family val="2"/>
      <scheme val="minor"/>
    </font>
    <font>
      <b/>
      <sz val="11"/>
      <color rgb="FFFF0000"/>
      <name val="Calibri"/>
      <family val="2"/>
      <scheme val="minor"/>
    </font>
    <font>
      <sz val="11"/>
      <color rgb="FFFF0000"/>
      <name val="Calibri"/>
      <family val="2"/>
      <scheme val="minor"/>
    </font>
    <font>
      <b/>
      <sz val="8"/>
      <color rgb="FFFF0000"/>
      <name val="Arial Narrow"/>
      <family val="2"/>
    </font>
    <font>
      <sz val="8"/>
      <color theme="1"/>
      <name val="Arial Narrow"/>
      <family val="2"/>
    </font>
    <font>
      <sz val="8"/>
      <name val="Arial Narrow"/>
      <family val="2"/>
    </font>
    <font>
      <b/>
      <sz val="8"/>
      <color theme="0"/>
      <name val="Arial Narrow"/>
      <family val="2"/>
    </font>
    <font>
      <b/>
      <sz val="8"/>
      <color rgb="FF58585A"/>
      <name val="Arial Narrow"/>
      <family val="2"/>
    </font>
    <font>
      <sz val="8"/>
      <color rgb="FF58585A"/>
      <name val="Arial Narrow"/>
      <family val="2"/>
    </font>
    <font>
      <b/>
      <sz val="8"/>
      <color rgb="FF3C4043"/>
      <name val="Arial Narrow"/>
      <family val="2"/>
    </font>
    <font>
      <sz val="8"/>
      <color rgb="FFFFFFFF"/>
      <name val="Arial Narrow"/>
      <family val="2"/>
    </font>
    <font>
      <sz val="8"/>
      <color theme="0"/>
      <name val="Arial Narrow"/>
      <family val="2"/>
    </font>
    <font>
      <sz val="10"/>
      <color rgb="FF000000"/>
      <name val="Arial"/>
      <family val="2"/>
    </font>
    <font>
      <sz val="11"/>
      <color theme="0"/>
      <name val="Calibri"/>
      <family val="2"/>
      <scheme val="minor"/>
    </font>
    <font>
      <sz val="10"/>
      <color theme="1"/>
      <name val="Arial Narrow"/>
      <family val="2"/>
    </font>
    <font>
      <sz val="11"/>
      <name val="Calibri"/>
      <family val="2"/>
      <scheme val="minor"/>
    </font>
    <font>
      <b/>
      <sz val="11"/>
      <name val="Calibri"/>
      <family val="2"/>
      <scheme val="minor"/>
    </font>
  </fonts>
  <fills count="27">
    <fill>
      <patternFill patternType="none"/>
    </fill>
    <fill>
      <patternFill patternType="gray125"/>
    </fill>
    <fill>
      <patternFill patternType="solid">
        <fgColor theme="0" tint="-0.149998474074526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0"/>
        <bgColor indexed="64"/>
      </patternFill>
    </fill>
    <fill>
      <patternFill patternType="solid">
        <fgColor rgb="FFD9D9D9"/>
        <bgColor indexed="64"/>
      </patternFill>
    </fill>
    <fill>
      <patternFill patternType="solid">
        <fgColor rgb="FFB7B7B7"/>
        <bgColor indexed="64"/>
      </patternFill>
    </fill>
    <fill>
      <patternFill patternType="solid">
        <fgColor rgb="FFFDE9D9"/>
        <bgColor indexed="64"/>
      </patternFill>
    </fill>
    <fill>
      <patternFill patternType="solid">
        <fgColor rgb="FFFBD4B4"/>
        <bgColor indexed="64"/>
      </patternFill>
    </fill>
    <fill>
      <patternFill patternType="solid">
        <fgColor rgb="FFFABF8F"/>
        <bgColor indexed="64"/>
      </patternFill>
    </fill>
    <fill>
      <patternFill patternType="solid">
        <fgColor rgb="FFE36C0A"/>
        <bgColor indexed="64"/>
      </patternFill>
    </fill>
    <fill>
      <patternFill patternType="solid">
        <fgColor rgb="FF984806"/>
        <bgColor indexed="64"/>
      </patternFill>
    </fill>
    <fill>
      <patternFill patternType="solid">
        <fgColor rgb="FFFFFFD4"/>
        <bgColor indexed="64"/>
      </patternFill>
    </fill>
    <fill>
      <patternFill patternType="solid">
        <fgColor rgb="FFFEE391"/>
        <bgColor indexed="64"/>
      </patternFill>
    </fill>
    <fill>
      <patternFill patternType="solid">
        <fgColor rgb="FFFEC44F"/>
        <bgColor indexed="64"/>
      </patternFill>
    </fill>
    <fill>
      <patternFill patternType="solid">
        <fgColor rgb="FFFE9929"/>
        <bgColor indexed="64"/>
      </patternFill>
    </fill>
    <fill>
      <patternFill patternType="solid">
        <fgColor rgb="FFD95F0E"/>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0" tint="-0.14999847407452621"/>
        <bgColor theme="0" tint="-0.14999847407452621"/>
      </patternFill>
    </fill>
  </fills>
  <borders count="76">
    <border>
      <left/>
      <right/>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indexed="64"/>
      </top>
      <bottom/>
      <diagonal/>
    </border>
    <border>
      <left/>
      <right/>
      <top style="thin">
        <color indexed="64"/>
      </top>
      <bottom/>
      <diagonal/>
    </border>
    <border>
      <left style="thin">
        <color rgb="FF000000"/>
      </left>
      <right/>
      <top/>
      <bottom/>
      <diagonal/>
    </border>
    <border>
      <left/>
      <right style="thin">
        <color rgb="FF000000"/>
      </right>
      <top/>
      <bottom/>
      <diagonal/>
    </border>
    <border>
      <left style="thin">
        <color indexed="64"/>
      </left>
      <right/>
      <top/>
      <bottom/>
      <diagonal/>
    </border>
    <border>
      <left/>
      <right/>
      <top style="thin">
        <color indexed="64"/>
      </top>
      <bottom style="thin">
        <color rgb="FF000000"/>
      </bottom>
      <diagonal/>
    </border>
    <border>
      <left style="thin">
        <color indexed="64"/>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64"/>
      </right>
      <top/>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style="medium">
        <color rgb="FF000000"/>
      </right>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thin">
        <color auto="1"/>
      </bottom>
      <diagonal/>
    </border>
    <border>
      <left/>
      <right style="medium">
        <color indexed="64"/>
      </right>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theme="1"/>
      </left>
      <right/>
      <top style="thin">
        <color indexed="64"/>
      </top>
      <bottom/>
      <diagonal/>
    </border>
    <border>
      <left style="thin">
        <color theme="1"/>
      </left>
      <right/>
      <top style="thin">
        <color theme="1"/>
      </top>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7" fillId="0" borderId="0"/>
  </cellStyleXfs>
  <cellXfs count="374">
    <xf numFmtId="0" fontId="0" fillId="0" borderId="0" xfId="0"/>
    <xf numFmtId="0" fontId="6" fillId="0" borderId="0" xfId="0" applyFont="1" applyAlignment="1">
      <alignment vertical="center"/>
    </xf>
    <xf numFmtId="0" fontId="9" fillId="0" borderId="0" xfId="0" applyFont="1" applyAlignment="1">
      <alignment vertical="center"/>
    </xf>
    <xf numFmtId="0" fontId="0" fillId="0" borderId="0" xfId="0" applyAlignment="1"/>
    <xf numFmtId="0" fontId="8" fillId="0" borderId="0" xfId="0" applyFont="1" applyFill="1" applyAlignment="1">
      <alignment vertical="center"/>
    </xf>
    <xf numFmtId="0" fontId="8" fillId="0" borderId="0" xfId="0" applyFont="1" applyFill="1" applyAlignment="1">
      <alignment horizontal="left" vertical="center"/>
    </xf>
    <xf numFmtId="0" fontId="8" fillId="0" borderId="0" xfId="0" applyFont="1" applyFill="1" applyAlignment="1">
      <alignment horizontal="center" vertical="center"/>
    </xf>
    <xf numFmtId="0" fontId="11" fillId="0" borderId="0" xfId="0" applyFont="1" applyFill="1" applyBorder="1"/>
    <xf numFmtId="9" fontId="13" fillId="0" borderId="35" xfId="2" applyFont="1" applyFill="1" applyBorder="1"/>
    <xf numFmtId="9" fontId="13" fillId="0" borderId="0" xfId="2" applyFont="1" applyFill="1" applyBorder="1"/>
    <xf numFmtId="9" fontId="13" fillId="0" borderId="36" xfId="2" applyFont="1" applyFill="1" applyBorder="1"/>
    <xf numFmtId="0" fontId="0" fillId="0" borderId="6" xfId="0" applyBorder="1" applyAlignment="1"/>
    <xf numFmtId="0" fontId="2" fillId="0" borderId="10" xfId="0" applyFont="1" applyBorder="1" applyAlignment="1"/>
    <xf numFmtId="0" fontId="0" fillId="0" borderId="10" xfId="0" applyBorder="1" applyAlignment="1"/>
    <xf numFmtId="0" fontId="2" fillId="0" borderId="18" xfId="0" applyFont="1" applyFill="1" applyBorder="1" applyAlignment="1"/>
    <xf numFmtId="0" fontId="2" fillId="0" borderId="22" xfId="0" applyFont="1" applyBorder="1" applyAlignment="1"/>
    <xf numFmtId="3" fontId="2" fillId="0" borderId="23" xfId="0" applyNumberFormat="1" applyFont="1" applyFill="1" applyBorder="1" applyAlignment="1"/>
    <xf numFmtId="0" fontId="2" fillId="0" borderId="24" xfId="0" applyFont="1" applyFill="1" applyBorder="1" applyAlignment="1"/>
    <xf numFmtId="0" fontId="0" fillId="0" borderId="13" xfId="0" applyBorder="1" applyAlignment="1"/>
    <xf numFmtId="3" fontId="0" fillId="0" borderId="0" xfId="0" applyNumberFormat="1" applyBorder="1" applyAlignment="1"/>
    <xf numFmtId="0" fontId="2" fillId="0" borderId="31" xfId="0" applyFont="1" applyBorder="1" applyAlignment="1"/>
    <xf numFmtId="0" fontId="9" fillId="8" borderId="0" xfId="0" applyFont="1" applyFill="1" applyBorder="1" applyAlignment="1">
      <alignment vertical="center"/>
    </xf>
    <xf numFmtId="0" fontId="7" fillId="8" borderId="0" xfId="0" applyFont="1" applyFill="1" applyBorder="1" applyAlignment="1">
      <alignment vertical="center"/>
    </xf>
    <xf numFmtId="0" fontId="9" fillId="8" borderId="0" xfId="0" applyFont="1" applyFill="1" applyAlignment="1">
      <alignment vertical="center"/>
    </xf>
    <xf numFmtId="0" fontId="9" fillId="8" borderId="32" xfId="0" applyFont="1" applyFill="1" applyBorder="1"/>
    <xf numFmtId="0" fontId="7" fillId="8" borderId="45" xfId="0" applyFont="1" applyFill="1" applyBorder="1" applyAlignment="1">
      <alignment horizontal="center" vertical="center" wrapText="1"/>
    </xf>
    <xf numFmtId="0" fontId="9" fillId="8" borderId="45" xfId="0" applyFont="1" applyFill="1" applyBorder="1"/>
    <xf numFmtId="0" fontId="9" fillId="8" borderId="46" xfId="0" applyFont="1" applyFill="1" applyBorder="1"/>
    <xf numFmtId="0" fontId="6" fillId="0" borderId="47" xfId="0" applyFont="1" applyBorder="1" applyAlignment="1">
      <alignment vertical="center" wrapText="1"/>
    </xf>
    <xf numFmtId="0" fontId="6" fillId="16" borderId="48" xfId="0" applyFont="1" applyFill="1" applyBorder="1" applyAlignment="1">
      <alignment horizontal="center" vertical="center" wrapText="1"/>
    </xf>
    <xf numFmtId="0" fontId="6" fillId="17" borderId="48" xfId="0" applyFont="1" applyFill="1" applyBorder="1" applyAlignment="1">
      <alignment horizontal="center" vertical="center" wrapText="1"/>
    </xf>
    <xf numFmtId="0" fontId="6" fillId="18" borderId="48" xfId="0" applyFont="1" applyFill="1" applyBorder="1" applyAlignment="1">
      <alignment horizontal="center" vertical="center" wrapText="1"/>
    </xf>
    <xf numFmtId="1" fontId="6" fillId="19" borderId="48" xfId="0" applyNumberFormat="1" applyFont="1" applyFill="1" applyBorder="1" applyAlignment="1">
      <alignment horizontal="center" vertical="center" wrapText="1"/>
    </xf>
    <xf numFmtId="0" fontId="6" fillId="20" borderId="48" xfId="0" applyFont="1" applyFill="1" applyBorder="1" applyAlignment="1">
      <alignment horizontal="center" vertical="center" wrapText="1"/>
    </xf>
    <xf numFmtId="0" fontId="8" fillId="0" borderId="27" xfId="0" applyFont="1" applyBorder="1" applyAlignment="1">
      <alignment vertical="center" wrapText="1"/>
    </xf>
    <xf numFmtId="0" fontId="8" fillId="0" borderId="49" xfId="0" applyFont="1" applyBorder="1" applyAlignment="1">
      <alignment vertical="center" wrapText="1"/>
    </xf>
    <xf numFmtId="0" fontId="8" fillId="0" borderId="50" xfId="0" applyFont="1" applyBorder="1" applyAlignment="1">
      <alignment vertical="center" wrapText="1"/>
    </xf>
    <xf numFmtId="0" fontId="6" fillId="0" borderId="49" xfId="0" applyFont="1" applyBorder="1" applyAlignment="1">
      <alignment vertical="center" wrapText="1"/>
    </xf>
    <xf numFmtId="0" fontId="6" fillId="0" borderId="51" xfId="0" applyFont="1" applyBorder="1" applyAlignment="1">
      <alignment vertical="center" wrapText="1"/>
    </xf>
    <xf numFmtId="166" fontId="9" fillId="0" borderId="8" xfId="1" applyNumberFormat="1" applyFont="1" applyBorder="1"/>
    <xf numFmtId="164" fontId="9" fillId="0" borderId="8" xfId="1" applyFont="1" applyBorder="1"/>
    <xf numFmtId="0" fontId="9" fillId="0" borderId="2" xfId="0" applyFont="1" applyBorder="1"/>
    <xf numFmtId="0" fontId="9" fillId="21" borderId="2" xfId="0" applyFont="1" applyFill="1" applyBorder="1"/>
    <xf numFmtId="0" fontId="9" fillId="21" borderId="52" xfId="0" applyFont="1" applyFill="1" applyBorder="1"/>
    <xf numFmtId="0" fontId="19" fillId="0" borderId="0" xfId="0" applyFont="1"/>
    <xf numFmtId="0" fontId="19" fillId="2" borderId="0" xfId="0" applyFont="1" applyFill="1" applyAlignment="1"/>
    <xf numFmtId="0" fontId="20" fillId="0" borderId="1" xfId="0" applyFont="1" applyBorder="1" applyAlignment="1">
      <alignment horizontal="center" vertical="center"/>
    </xf>
    <xf numFmtId="0" fontId="5" fillId="3" borderId="2" xfId="0" applyFont="1" applyFill="1" applyBorder="1" applyAlignment="1">
      <alignment horizontal="center"/>
    </xf>
    <xf numFmtId="0" fontId="5" fillId="4" borderId="2" xfId="0" applyFont="1" applyFill="1" applyBorder="1" applyAlignment="1">
      <alignment horizontal="center"/>
    </xf>
    <xf numFmtId="0" fontId="5" fillId="5" borderId="2" xfId="0" applyFont="1" applyFill="1" applyBorder="1" applyAlignment="1">
      <alignment horizontal="center"/>
    </xf>
    <xf numFmtId="0" fontId="21" fillId="6" borderId="2" xfId="0" applyFont="1" applyFill="1" applyBorder="1" applyAlignment="1">
      <alignment horizontal="center"/>
    </xf>
    <xf numFmtId="0" fontId="21" fillId="7" borderId="2" xfId="0" applyFont="1" applyFill="1" applyBorder="1" applyAlignment="1">
      <alignment horizontal="center"/>
    </xf>
    <xf numFmtId="0" fontId="4" fillId="8" borderId="3" xfId="0" applyFont="1" applyFill="1" applyBorder="1" applyAlignment="1">
      <alignment horizontal="center" vertical="center"/>
    </xf>
    <xf numFmtId="0" fontId="4" fillId="8" borderId="4" xfId="0" applyFont="1" applyFill="1" applyBorder="1" applyAlignment="1">
      <alignment horizontal="center" vertical="center"/>
    </xf>
    <xf numFmtId="0" fontId="4" fillId="8" borderId="5" xfId="0" applyFont="1" applyFill="1" applyBorder="1" applyAlignment="1">
      <alignment horizontal="center" vertical="center"/>
    </xf>
    <xf numFmtId="165" fontId="4" fillId="3" borderId="6" xfId="0" applyNumberFormat="1" applyFont="1" applyFill="1" applyBorder="1" applyAlignment="1">
      <alignment horizontal="center" vertical="center"/>
    </xf>
    <xf numFmtId="165" fontId="4" fillId="3" borderId="7" xfId="0" applyNumberFormat="1" applyFont="1" applyFill="1" applyBorder="1" applyAlignment="1">
      <alignment horizontal="left" vertical="center"/>
    </xf>
    <xf numFmtId="165" fontId="4" fillId="3" borderId="8" xfId="0" applyNumberFormat="1" applyFont="1" applyFill="1" applyBorder="1" applyAlignment="1">
      <alignment horizontal="left" vertical="center"/>
    </xf>
    <xf numFmtId="0" fontId="4" fillId="8" borderId="9" xfId="0" applyFont="1" applyFill="1" applyBorder="1" applyAlignment="1">
      <alignment horizontal="center" vertical="center"/>
    </xf>
    <xf numFmtId="165" fontId="4" fillId="8" borderId="10" xfId="0" applyNumberFormat="1" applyFont="1" applyFill="1" applyBorder="1" applyAlignment="1">
      <alignment horizontal="left" vertical="center"/>
    </xf>
    <xf numFmtId="165" fontId="4" fillId="4" borderId="6" xfId="0" applyNumberFormat="1" applyFont="1" applyFill="1" applyBorder="1" applyAlignment="1">
      <alignment horizontal="center" vertical="center"/>
    </xf>
    <xf numFmtId="165" fontId="4" fillId="4" borderId="7" xfId="0" applyNumberFormat="1" applyFont="1" applyFill="1" applyBorder="1" applyAlignment="1">
      <alignment horizontal="left" vertical="center"/>
    </xf>
    <xf numFmtId="165" fontId="4" fillId="4" borderId="8" xfId="0" applyNumberFormat="1" applyFont="1" applyFill="1" applyBorder="1" applyAlignment="1">
      <alignment horizontal="left" vertical="center"/>
    </xf>
    <xf numFmtId="0" fontId="4" fillId="8" borderId="11" xfId="0" applyFont="1" applyFill="1" applyBorder="1" applyAlignment="1">
      <alignment horizontal="center" vertical="center"/>
    </xf>
    <xf numFmtId="165" fontId="20" fillId="8" borderId="0" xfId="0" applyNumberFormat="1" applyFont="1" applyFill="1" applyBorder="1" applyAlignment="1">
      <alignment horizontal="left" vertical="center"/>
    </xf>
    <xf numFmtId="165" fontId="20" fillId="8" borderId="10" xfId="0" applyNumberFormat="1" applyFont="1" applyFill="1" applyBorder="1" applyAlignment="1">
      <alignment horizontal="left" vertical="center"/>
    </xf>
    <xf numFmtId="165" fontId="4" fillId="5" borderId="6" xfId="0" applyNumberFormat="1" applyFont="1" applyFill="1" applyBorder="1" applyAlignment="1">
      <alignment horizontal="center" vertical="center"/>
    </xf>
    <xf numFmtId="165" fontId="4" fillId="5" borderId="0" xfId="0" applyNumberFormat="1" applyFont="1" applyFill="1" applyBorder="1" applyAlignment="1">
      <alignment horizontal="left" vertical="center"/>
    </xf>
    <xf numFmtId="165" fontId="4" fillId="5" borderId="12" xfId="0" applyNumberFormat="1" applyFont="1" applyFill="1" applyBorder="1" applyAlignment="1">
      <alignment horizontal="left" vertical="center"/>
    </xf>
    <xf numFmtId="0" fontId="22" fillId="8" borderId="13" xfId="0" applyFont="1" applyFill="1" applyBorder="1" applyAlignment="1">
      <alignment horizontal="center" vertical="center"/>
    </xf>
    <xf numFmtId="165" fontId="23" fillId="8" borderId="0" xfId="0" applyNumberFormat="1" applyFont="1" applyFill="1" applyBorder="1" applyAlignment="1">
      <alignment horizontal="left" vertical="center"/>
    </xf>
    <xf numFmtId="165" fontId="22" fillId="8" borderId="14" xfId="0" applyNumberFormat="1" applyFont="1" applyFill="1" applyBorder="1" applyAlignment="1">
      <alignment horizontal="left" vertical="center"/>
    </xf>
    <xf numFmtId="165" fontId="21" fillId="6" borderId="15" xfId="0" applyNumberFormat="1" applyFont="1" applyFill="1" applyBorder="1" applyAlignment="1">
      <alignment horizontal="center" vertical="center"/>
    </xf>
    <xf numFmtId="165" fontId="21" fillId="6" borderId="16" xfId="0" applyNumberFormat="1" applyFont="1" applyFill="1" applyBorder="1" applyAlignment="1">
      <alignment horizontal="left" vertical="center"/>
    </xf>
    <xf numFmtId="0" fontId="4" fillId="8" borderId="17" xfId="0" applyFont="1" applyFill="1" applyBorder="1" applyAlignment="1">
      <alignment horizontal="center" vertical="center"/>
    </xf>
    <xf numFmtId="9" fontId="4" fillId="8" borderId="3" xfId="0" applyNumberFormat="1" applyFont="1" applyFill="1" applyBorder="1" applyAlignment="1">
      <alignment horizontal="center" vertical="center"/>
    </xf>
    <xf numFmtId="9" fontId="18" fillId="8" borderId="3" xfId="0" applyNumberFormat="1" applyFont="1" applyFill="1" applyBorder="1" applyAlignment="1">
      <alignment horizontal="center" vertical="center"/>
    </xf>
    <xf numFmtId="0" fontId="19" fillId="0" borderId="6" xfId="0" applyFont="1" applyBorder="1" applyAlignment="1"/>
    <xf numFmtId="0" fontId="5" fillId="0" borderId="10" xfId="0" applyFont="1" applyFill="1" applyBorder="1" applyAlignment="1"/>
    <xf numFmtId="0" fontId="5" fillId="0" borderId="18" xfId="0" applyFont="1" applyFill="1" applyBorder="1" applyAlignment="1"/>
    <xf numFmtId="0" fontId="19" fillId="0" borderId="19" xfId="0" applyFont="1" applyBorder="1" applyAlignment="1"/>
    <xf numFmtId="0" fontId="19" fillId="0" borderId="20" xfId="0" applyFont="1" applyBorder="1" applyAlignment="1"/>
    <xf numFmtId="0" fontId="19" fillId="0" borderId="21" xfId="0" applyFont="1" applyBorder="1" applyAlignment="1"/>
    <xf numFmtId="0" fontId="5" fillId="0" borderId="22" xfId="0" applyFont="1" applyBorder="1" applyAlignment="1"/>
    <xf numFmtId="0" fontId="5" fillId="0" borderId="24" xfId="0" applyFont="1" applyFill="1" applyBorder="1" applyAlignment="1"/>
    <xf numFmtId="0" fontId="5" fillId="9" borderId="25" xfId="0" applyFont="1" applyFill="1" applyBorder="1" applyAlignment="1">
      <alignment horizontal="center" vertical="center"/>
    </xf>
    <xf numFmtId="0" fontId="5" fillId="9" borderId="26" xfId="0" applyFont="1" applyFill="1" applyBorder="1" applyAlignment="1">
      <alignment horizontal="center" vertical="center"/>
    </xf>
    <xf numFmtId="0" fontId="24" fillId="10" borderId="26" xfId="0" applyFont="1" applyFill="1" applyBorder="1" applyAlignment="1">
      <alignment horizontal="justify" vertical="center"/>
    </xf>
    <xf numFmtId="0" fontId="5" fillId="9" borderId="26" xfId="0" applyFont="1" applyFill="1" applyBorder="1" applyAlignment="1">
      <alignment vertical="center"/>
    </xf>
    <xf numFmtId="0" fontId="19" fillId="0" borderId="13" xfId="0" applyFont="1" applyBorder="1" applyAlignment="1"/>
    <xf numFmtId="3" fontId="19" fillId="0" borderId="0" xfId="0" applyNumberFormat="1" applyFont="1" applyBorder="1" applyAlignment="1"/>
    <xf numFmtId="0" fontId="19" fillId="11" borderId="29" xfId="0" applyFont="1" applyFill="1" applyBorder="1" applyAlignment="1">
      <alignment horizontal="left" vertical="center"/>
    </xf>
    <xf numFmtId="0" fontId="19" fillId="11" borderId="29" xfId="0" applyFont="1" applyFill="1" applyBorder="1" applyAlignment="1">
      <alignment horizontal="center" vertical="center"/>
    </xf>
    <xf numFmtId="0" fontId="19" fillId="11" borderId="29" xfId="0" applyFont="1" applyFill="1" applyBorder="1" applyAlignment="1">
      <alignment vertical="top"/>
    </xf>
    <xf numFmtId="0" fontId="19" fillId="11" borderId="26" xfId="0" applyFont="1" applyFill="1" applyBorder="1" applyAlignment="1">
      <alignment vertical="top"/>
    </xf>
    <xf numFmtId="0" fontId="19" fillId="11" borderId="26" xfId="0" applyFont="1" applyFill="1" applyBorder="1" applyAlignment="1">
      <alignment horizontal="center" vertical="center"/>
    </xf>
    <xf numFmtId="0" fontId="19" fillId="12" borderId="29" xfId="0" applyFont="1" applyFill="1" applyBorder="1" applyAlignment="1">
      <alignment horizontal="left" vertical="center"/>
    </xf>
    <xf numFmtId="0" fontId="19" fillId="12" borderId="29" xfId="0" applyFont="1" applyFill="1" applyBorder="1" applyAlignment="1">
      <alignment horizontal="center" vertical="center"/>
    </xf>
    <xf numFmtId="0" fontId="19" fillId="12" borderId="26" xfId="0" applyFont="1" applyFill="1" applyBorder="1" applyAlignment="1">
      <alignment vertical="top"/>
    </xf>
    <xf numFmtId="0" fontId="19" fillId="12" borderId="26" xfId="0" applyFont="1" applyFill="1" applyBorder="1" applyAlignment="1">
      <alignment horizontal="center" vertical="center"/>
    </xf>
    <xf numFmtId="0" fontId="19" fillId="13" borderId="29" xfId="0" applyFont="1" applyFill="1" applyBorder="1" applyAlignment="1">
      <alignment horizontal="left" vertical="center"/>
    </xf>
    <xf numFmtId="0" fontId="19" fillId="13" borderId="29" xfId="0" applyFont="1" applyFill="1" applyBorder="1" applyAlignment="1">
      <alignment horizontal="center" vertical="center"/>
    </xf>
    <xf numFmtId="0" fontId="19" fillId="13" borderId="29" xfId="0" applyFont="1" applyFill="1" applyBorder="1" applyAlignment="1">
      <alignment vertical="top"/>
    </xf>
    <xf numFmtId="0" fontId="19" fillId="13" borderId="26" xfId="0" applyFont="1" applyFill="1" applyBorder="1" applyAlignment="1">
      <alignment vertical="top"/>
    </xf>
    <xf numFmtId="0" fontId="19" fillId="13" borderId="26" xfId="0" applyFont="1" applyFill="1" applyBorder="1" applyAlignment="1">
      <alignment horizontal="center" vertical="center"/>
    </xf>
    <xf numFmtId="0" fontId="26" fillId="14" borderId="29" xfId="0" applyFont="1" applyFill="1" applyBorder="1" applyAlignment="1">
      <alignment horizontal="left" vertical="center"/>
    </xf>
    <xf numFmtId="0" fontId="25" fillId="14" borderId="29" xfId="0" applyFont="1" applyFill="1" applyBorder="1" applyAlignment="1">
      <alignment horizontal="center" vertical="center"/>
    </xf>
    <xf numFmtId="0" fontId="26" fillId="14" borderId="26" xfId="0" applyFont="1" applyFill="1" applyBorder="1" applyAlignment="1">
      <alignment horizontal="left" vertical="center"/>
    </xf>
    <xf numFmtId="0" fontId="19" fillId="14" borderId="26" xfId="0" applyFont="1" applyFill="1" applyBorder="1" applyAlignment="1">
      <alignment vertical="top"/>
    </xf>
    <xf numFmtId="0" fontId="26" fillId="15" borderId="29" xfId="0" applyFont="1" applyFill="1" applyBorder="1" applyAlignment="1">
      <alignment horizontal="left" vertical="center"/>
    </xf>
    <xf numFmtId="0" fontId="25" fillId="15" borderId="29" xfId="0" applyFont="1" applyFill="1" applyBorder="1" applyAlignment="1">
      <alignment horizontal="center" vertical="center"/>
    </xf>
    <xf numFmtId="0" fontId="19" fillId="15" borderId="29" xfId="0" applyFont="1" applyFill="1" applyBorder="1" applyAlignment="1">
      <alignment vertical="top"/>
    </xf>
    <xf numFmtId="0" fontId="26" fillId="15" borderId="26" xfId="0" applyFont="1" applyFill="1" applyBorder="1" applyAlignment="1">
      <alignment horizontal="left" vertical="center"/>
    </xf>
    <xf numFmtId="0" fontId="19" fillId="15" borderId="26" xfId="0" applyFont="1" applyFill="1" applyBorder="1" applyAlignment="1">
      <alignment vertical="top"/>
    </xf>
    <xf numFmtId="0" fontId="5" fillId="0" borderId="31" xfId="0" applyFont="1" applyBorder="1" applyAlignment="1"/>
    <xf numFmtId="0" fontId="19" fillId="0" borderId="0" xfId="0" applyFont="1" applyAlignment="1"/>
    <xf numFmtId="0" fontId="19" fillId="0" borderId="0" xfId="0" applyFont="1" applyAlignment="1">
      <alignment horizontal="center"/>
    </xf>
    <xf numFmtId="0" fontId="0" fillId="0" borderId="0" xfId="0" pivotButton="1"/>
    <xf numFmtId="0" fontId="0" fillId="0" borderId="0" xfId="0" applyAlignment="1">
      <alignment horizontal="left"/>
    </xf>
    <xf numFmtId="9" fontId="0" fillId="0" borderId="0" xfId="0" applyNumberFormat="1"/>
    <xf numFmtId="0" fontId="0" fillId="0" borderId="0" xfId="0" applyNumberFormat="1"/>
    <xf numFmtId="166" fontId="9" fillId="0" borderId="8" xfId="1" applyNumberFormat="1" applyFont="1" applyBorder="1" applyAlignment="1">
      <alignment horizontal="left"/>
    </xf>
    <xf numFmtId="166" fontId="9" fillId="0" borderId="2" xfId="1" applyNumberFormat="1" applyFont="1" applyBorder="1" applyAlignment="1">
      <alignment horizontal="center"/>
    </xf>
    <xf numFmtId="0" fontId="6" fillId="0" borderId="45" xfId="0" applyFont="1" applyBorder="1" applyAlignment="1">
      <alignment horizontal="center" wrapText="1"/>
    </xf>
    <xf numFmtId="0" fontId="11" fillId="0" borderId="47" xfId="0" applyFont="1" applyFill="1" applyBorder="1"/>
    <xf numFmtId="166" fontId="9" fillId="0" borderId="53" xfId="1" applyNumberFormat="1" applyFont="1" applyBorder="1" applyAlignment="1">
      <alignment horizontal="center"/>
    </xf>
    <xf numFmtId="3" fontId="19" fillId="0" borderId="0" xfId="0" applyNumberFormat="1" applyFont="1" applyBorder="1" applyAlignment="1">
      <alignment horizontal="center"/>
    </xf>
    <xf numFmtId="167" fontId="5" fillId="0" borderId="7" xfId="1" applyNumberFormat="1" applyFont="1" applyBorder="1" applyAlignment="1">
      <alignment horizontal="center"/>
    </xf>
    <xf numFmtId="9" fontId="5" fillId="3" borderId="0" xfId="0" applyNumberFormat="1" applyFont="1" applyFill="1" applyBorder="1" applyAlignment="1">
      <alignment horizontal="center"/>
    </xf>
    <xf numFmtId="9" fontId="5" fillId="4" borderId="0" xfId="0" applyNumberFormat="1" applyFont="1" applyFill="1" applyBorder="1" applyAlignment="1">
      <alignment horizontal="center"/>
    </xf>
    <xf numFmtId="9" fontId="5" fillId="5" borderId="0" xfId="0" applyNumberFormat="1" applyFont="1" applyFill="1" applyBorder="1" applyAlignment="1">
      <alignment horizontal="center"/>
    </xf>
    <xf numFmtId="9" fontId="21" fillId="6" borderId="0" xfId="0" applyNumberFormat="1" applyFont="1" applyFill="1" applyBorder="1" applyAlignment="1">
      <alignment horizontal="center"/>
    </xf>
    <xf numFmtId="9" fontId="21" fillId="7" borderId="0" xfId="0" applyNumberFormat="1" applyFont="1" applyFill="1" applyBorder="1" applyAlignment="1">
      <alignment horizontal="center"/>
    </xf>
    <xf numFmtId="0" fontId="5" fillId="3" borderId="23" xfId="0" applyFont="1" applyFill="1" applyBorder="1" applyAlignment="1">
      <alignment horizontal="center"/>
    </xf>
    <xf numFmtId="0" fontId="5" fillId="4" borderId="23" xfId="0" applyFont="1" applyFill="1" applyBorder="1" applyAlignment="1">
      <alignment horizontal="center"/>
    </xf>
    <xf numFmtId="0" fontId="5" fillId="5" borderId="23" xfId="0" applyFont="1" applyFill="1" applyBorder="1" applyAlignment="1">
      <alignment horizontal="center"/>
    </xf>
    <xf numFmtId="0" fontId="21" fillId="6" borderId="23" xfId="0" applyFont="1" applyFill="1" applyBorder="1" applyAlignment="1">
      <alignment horizontal="center"/>
    </xf>
    <xf numFmtId="0" fontId="21" fillId="7" borderId="23" xfId="0" applyFont="1" applyFill="1" applyBorder="1" applyAlignment="1">
      <alignment horizontal="center"/>
    </xf>
    <xf numFmtId="0" fontId="5" fillId="0" borderId="8" xfId="0" applyFont="1" applyFill="1" applyBorder="1" applyAlignment="1">
      <alignment horizontal="center"/>
    </xf>
    <xf numFmtId="9" fontId="5" fillId="3" borderId="7" xfId="0" applyNumberFormat="1" applyFont="1" applyFill="1" applyBorder="1" applyAlignment="1">
      <alignment horizontal="center"/>
    </xf>
    <xf numFmtId="9" fontId="5" fillId="4" borderId="7" xfId="0" applyNumberFormat="1" applyFont="1" applyFill="1" applyBorder="1" applyAlignment="1">
      <alignment horizontal="center"/>
    </xf>
    <xf numFmtId="9" fontId="5" fillId="5" borderId="7" xfId="0" applyNumberFormat="1" applyFont="1" applyFill="1" applyBorder="1" applyAlignment="1">
      <alignment horizontal="center"/>
    </xf>
    <xf numFmtId="9" fontId="21" fillId="6" borderId="7" xfId="0" applyNumberFormat="1" applyFont="1" applyFill="1" applyBorder="1" applyAlignment="1">
      <alignment horizontal="center"/>
    </xf>
    <xf numFmtId="9" fontId="21" fillId="7" borderId="7" xfId="0" applyNumberFormat="1" applyFont="1" applyFill="1" applyBorder="1" applyAlignment="1">
      <alignment horizontal="center"/>
    </xf>
    <xf numFmtId="3" fontId="0" fillId="0" borderId="7" xfId="0" applyNumberFormat="1" applyBorder="1" applyAlignment="1"/>
    <xf numFmtId="9" fontId="2" fillId="3" borderId="0" xfId="0" applyNumberFormat="1" applyFont="1" applyFill="1" applyBorder="1" applyAlignment="1">
      <alignment horizontal="center"/>
    </xf>
    <xf numFmtId="9" fontId="2" fillId="4" borderId="0" xfId="0" applyNumberFormat="1" applyFont="1" applyFill="1" applyBorder="1" applyAlignment="1">
      <alignment horizontal="center"/>
    </xf>
    <xf numFmtId="9" fontId="2" fillId="5" borderId="0" xfId="0" applyNumberFormat="1" applyFont="1" applyFill="1" applyBorder="1" applyAlignment="1">
      <alignment horizontal="center"/>
    </xf>
    <xf numFmtId="9" fontId="2" fillId="3" borderId="7" xfId="0" applyNumberFormat="1" applyFont="1" applyFill="1" applyBorder="1" applyAlignment="1">
      <alignment horizontal="center"/>
    </xf>
    <xf numFmtId="9" fontId="2" fillId="4" borderId="7" xfId="0" applyNumberFormat="1" applyFont="1" applyFill="1" applyBorder="1" applyAlignment="1">
      <alignment horizontal="center"/>
    </xf>
    <xf numFmtId="9" fontId="2" fillId="5" borderId="7" xfId="0" applyNumberFormat="1" applyFont="1" applyFill="1" applyBorder="1" applyAlignment="1">
      <alignment horizontal="center"/>
    </xf>
    <xf numFmtId="9" fontId="3" fillId="6" borderId="0" xfId="0" applyNumberFormat="1" applyFont="1" applyFill="1" applyBorder="1" applyAlignment="1">
      <alignment horizontal="center"/>
    </xf>
    <xf numFmtId="9" fontId="3" fillId="7" borderId="0" xfId="0" applyNumberFormat="1" applyFont="1" applyFill="1" applyBorder="1" applyAlignment="1">
      <alignment horizontal="center"/>
    </xf>
    <xf numFmtId="9" fontId="3" fillId="6" borderId="7" xfId="0" applyNumberFormat="1" applyFont="1" applyFill="1" applyBorder="1" applyAlignment="1">
      <alignment horizontal="center"/>
    </xf>
    <xf numFmtId="9" fontId="3" fillId="7" borderId="7" xfId="0" applyNumberFormat="1" applyFont="1" applyFill="1" applyBorder="1" applyAlignment="1">
      <alignment horizontal="center"/>
    </xf>
    <xf numFmtId="0" fontId="2" fillId="3" borderId="23" xfId="0" applyFont="1" applyFill="1" applyBorder="1" applyAlignment="1">
      <alignment horizontal="center"/>
    </xf>
    <xf numFmtId="0" fontId="2" fillId="4" borderId="23" xfId="0" applyFont="1" applyFill="1" applyBorder="1" applyAlignment="1">
      <alignment horizontal="center"/>
    </xf>
    <xf numFmtId="0" fontId="2" fillId="5" borderId="23" xfId="0" applyFont="1" applyFill="1" applyBorder="1" applyAlignment="1">
      <alignment horizontal="center"/>
    </xf>
    <xf numFmtId="0" fontId="3" fillId="6" borderId="23" xfId="0" applyFont="1" applyFill="1" applyBorder="1" applyAlignment="1">
      <alignment horizontal="center"/>
    </xf>
    <xf numFmtId="0" fontId="3" fillId="7" borderId="23" xfId="0" applyFont="1" applyFill="1" applyBorder="1" applyAlignment="1">
      <alignment horizontal="center"/>
    </xf>
    <xf numFmtId="0" fontId="11" fillId="0" borderId="57" xfId="0" applyFont="1" applyFill="1" applyBorder="1"/>
    <xf numFmtId="0" fontId="6" fillId="16" borderId="18" xfId="0" applyFont="1" applyFill="1" applyBorder="1" applyAlignment="1">
      <alignment horizontal="center" vertical="center" wrapText="1"/>
    </xf>
    <xf numFmtId="166" fontId="9" fillId="0" borderId="8" xfId="1" applyNumberFormat="1" applyFont="1" applyBorder="1" applyAlignment="1">
      <alignment horizontal="center"/>
    </xf>
    <xf numFmtId="0" fontId="0" fillId="0" borderId="35" xfId="0" applyBorder="1" applyAlignment="1">
      <alignment horizontal="left"/>
    </xf>
    <xf numFmtId="0" fontId="11" fillId="0" borderId="35" xfId="0" applyFont="1" applyFill="1" applyBorder="1"/>
    <xf numFmtId="0" fontId="11" fillId="0" borderId="42" xfId="0" applyFont="1" applyFill="1" applyBorder="1"/>
    <xf numFmtId="0" fontId="14" fillId="8" borderId="0" xfId="0" applyFont="1" applyFill="1" applyBorder="1"/>
    <xf numFmtId="0" fontId="6" fillId="0" borderId="0" xfId="0" applyFont="1" applyBorder="1" applyAlignment="1">
      <alignment wrapText="1"/>
    </xf>
    <xf numFmtId="166" fontId="9" fillId="0" borderId="7" xfId="0" applyNumberFormat="1" applyFont="1" applyBorder="1" applyAlignment="1">
      <alignment horizontal="left"/>
    </xf>
    <xf numFmtId="166" fontId="9" fillId="0" borderId="7" xfId="1" applyNumberFormat="1" applyFont="1" applyBorder="1" applyAlignment="1">
      <alignment horizontal="center"/>
    </xf>
    <xf numFmtId="166" fontId="9" fillId="0" borderId="0" xfId="1" applyNumberFormat="1" applyFont="1" applyBorder="1" applyAlignment="1">
      <alignment horizontal="center"/>
    </xf>
    <xf numFmtId="0" fontId="6" fillId="0" borderId="10" xfId="0" applyFont="1" applyBorder="1" applyAlignment="1">
      <alignment wrapText="1"/>
    </xf>
    <xf numFmtId="166" fontId="9" fillId="0" borderId="31" xfId="1" applyNumberFormat="1" applyFont="1" applyBorder="1" applyAlignment="1">
      <alignment horizontal="center"/>
    </xf>
    <xf numFmtId="166" fontId="9" fillId="0" borderId="63" xfId="1" applyNumberFormat="1" applyFont="1" applyBorder="1" applyAlignment="1">
      <alignment horizontal="center"/>
    </xf>
    <xf numFmtId="166" fontId="9" fillId="0" borderId="54" xfId="1" applyNumberFormat="1" applyFont="1" applyBorder="1" applyAlignment="1">
      <alignment horizontal="center"/>
    </xf>
    <xf numFmtId="0" fontId="6" fillId="0" borderId="52" xfId="0" applyFont="1" applyBorder="1" applyAlignment="1">
      <alignment vertical="center" wrapText="1"/>
    </xf>
    <xf numFmtId="166" fontId="9" fillId="0" borderId="52" xfId="1" applyNumberFormat="1" applyFont="1" applyBorder="1" applyAlignment="1">
      <alignment horizontal="left"/>
    </xf>
    <xf numFmtId="166" fontId="9" fillId="0" borderId="62" xfId="1" applyNumberFormat="1" applyFont="1" applyBorder="1" applyAlignment="1">
      <alignment horizontal="left"/>
    </xf>
    <xf numFmtId="0" fontId="17" fillId="0" borderId="0" xfId="0" applyFont="1"/>
    <xf numFmtId="0" fontId="0" fillId="23" borderId="0" xfId="0" applyFont="1" applyFill="1" applyBorder="1"/>
    <xf numFmtId="0" fontId="0" fillId="24" borderId="0" xfId="0" applyFont="1" applyFill="1" applyBorder="1"/>
    <xf numFmtId="0" fontId="0" fillId="3" borderId="0" xfId="0" applyFont="1" applyFill="1" applyBorder="1"/>
    <xf numFmtId="0" fontId="0" fillId="5" borderId="0" xfId="0" applyFont="1" applyFill="1" applyBorder="1"/>
    <xf numFmtId="9" fontId="0" fillId="3" borderId="0" xfId="2" applyFont="1" applyFill="1" applyBorder="1"/>
    <xf numFmtId="9" fontId="0" fillId="5" borderId="0" xfId="2" applyFont="1" applyFill="1" applyBorder="1"/>
    <xf numFmtId="9" fontId="0" fillId="23" borderId="0" xfId="2" applyFont="1" applyFill="1" applyBorder="1"/>
    <xf numFmtId="9" fontId="0" fillId="24" borderId="0" xfId="2" applyFont="1" applyFill="1" applyBorder="1"/>
    <xf numFmtId="0" fontId="19" fillId="0" borderId="65" xfId="0" applyFont="1" applyBorder="1" applyAlignment="1"/>
    <xf numFmtId="0" fontId="19" fillId="0" borderId="51" xfId="0" applyFont="1" applyBorder="1" applyAlignment="1"/>
    <xf numFmtId="0" fontId="19" fillId="0" borderId="67" xfId="0" applyFont="1" applyBorder="1" applyAlignment="1"/>
    <xf numFmtId="167" fontId="0" fillId="0" borderId="0" xfId="1" applyNumberFormat="1" applyFont="1"/>
    <xf numFmtId="0" fontId="0" fillId="0" borderId="59" xfId="0" applyBorder="1" applyAlignment="1">
      <alignment wrapText="1"/>
    </xf>
    <xf numFmtId="167" fontId="19" fillId="0" borderId="0" xfId="1" applyNumberFormat="1" applyFont="1" applyBorder="1" applyAlignment="1"/>
    <xf numFmtId="0" fontId="0" fillId="0" borderId="59" xfId="0" applyBorder="1"/>
    <xf numFmtId="0" fontId="0" fillId="0" borderId="19" xfId="0" applyBorder="1"/>
    <xf numFmtId="0" fontId="0" fillId="0" borderId="20" xfId="0" applyBorder="1"/>
    <xf numFmtId="0" fontId="0" fillId="0" borderId="21" xfId="0" applyBorder="1"/>
    <xf numFmtId="167" fontId="19" fillId="0" borderId="32" xfId="1" applyNumberFormat="1" applyFont="1" applyBorder="1" applyAlignment="1"/>
    <xf numFmtId="167" fontId="19" fillId="0" borderId="33" xfId="1" applyNumberFormat="1" applyFont="1" applyBorder="1" applyAlignment="1"/>
    <xf numFmtId="167" fontId="19" fillId="0" borderId="34" xfId="1" applyNumberFormat="1" applyFont="1" applyBorder="1" applyAlignment="1"/>
    <xf numFmtId="167" fontId="19" fillId="0" borderId="35" xfId="1" applyNumberFormat="1" applyFont="1" applyBorder="1" applyAlignment="1"/>
    <xf numFmtId="167" fontId="19" fillId="0" borderId="36" xfId="1" applyNumberFormat="1" applyFont="1" applyBorder="1" applyAlignment="1"/>
    <xf numFmtId="167" fontId="19" fillId="0" borderId="42" xfId="1" applyNumberFormat="1" applyFont="1" applyBorder="1" applyAlignment="1"/>
    <xf numFmtId="167" fontId="19" fillId="0" borderId="43" xfId="1" applyNumberFormat="1" applyFont="1" applyBorder="1" applyAlignment="1"/>
    <xf numFmtId="167" fontId="19" fillId="0" borderId="44" xfId="1" applyNumberFormat="1" applyFont="1" applyBorder="1" applyAlignment="1"/>
    <xf numFmtId="0" fontId="0" fillId="0" borderId="19" xfId="0" applyFill="1" applyBorder="1" applyAlignment="1">
      <alignment wrapText="1"/>
    </xf>
    <xf numFmtId="0" fontId="0" fillId="0" borderId="20" xfId="0" applyFill="1" applyBorder="1" applyAlignment="1">
      <alignment wrapText="1"/>
    </xf>
    <xf numFmtId="0" fontId="0" fillId="0" borderId="21" xfId="0" applyFill="1" applyBorder="1" applyAlignment="1">
      <alignment wrapText="1"/>
    </xf>
    <xf numFmtId="0" fontId="28" fillId="22" borderId="0" xfId="0" applyFont="1" applyFill="1" applyBorder="1"/>
    <xf numFmtId="0" fontId="28" fillId="6" borderId="0" xfId="0" applyFont="1" applyFill="1" applyBorder="1"/>
    <xf numFmtId="0" fontId="28" fillId="6" borderId="0" xfId="0" applyFont="1" applyFill="1" applyAlignment="1">
      <alignment horizontal="center"/>
    </xf>
    <xf numFmtId="0" fontId="28" fillId="22" borderId="0" xfId="0" applyFont="1" applyFill="1" applyAlignment="1">
      <alignment horizontal="center"/>
    </xf>
    <xf numFmtId="0" fontId="9" fillId="0" borderId="0" xfId="0" applyFont="1" applyFill="1" applyAlignment="1">
      <alignment vertical="center"/>
    </xf>
    <xf numFmtId="9" fontId="0" fillId="0" borderId="0" xfId="2" applyFont="1" applyBorder="1"/>
    <xf numFmtId="0" fontId="0" fillId="0" borderId="0" xfId="0" applyBorder="1"/>
    <xf numFmtId="9" fontId="0" fillId="0" borderId="43" xfId="2" applyFont="1" applyBorder="1"/>
    <xf numFmtId="9" fontId="0" fillId="0" borderId="35" xfId="2" applyFont="1" applyBorder="1"/>
    <xf numFmtId="9" fontId="0" fillId="0" borderId="42" xfId="2" applyFont="1" applyBorder="1"/>
    <xf numFmtId="0" fontId="0" fillId="0" borderId="43" xfId="0" applyBorder="1"/>
    <xf numFmtId="0" fontId="6" fillId="0" borderId="69" xfId="0" applyFont="1" applyBorder="1" applyAlignment="1">
      <alignment horizontal="center" wrapText="1"/>
    </xf>
    <xf numFmtId="166" fontId="9" fillId="0" borderId="36" xfId="1" applyNumberFormat="1" applyFont="1" applyBorder="1" applyAlignment="1">
      <alignment horizontal="left"/>
    </xf>
    <xf numFmtId="166" fontId="9" fillId="0" borderId="44" xfId="1" applyNumberFormat="1" applyFont="1" applyBorder="1" applyAlignment="1">
      <alignment horizontal="left"/>
    </xf>
    <xf numFmtId="0" fontId="6" fillId="16" borderId="2" xfId="0" applyFont="1" applyFill="1" applyBorder="1" applyAlignment="1">
      <alignment horizontal="center" vertical="center" wrapText="1"/>
    </xf>
    <xf numFmtId="0" fontId="6" fillId="17" borderId="2" xfId="0" applyFont="1" applyFill="1" applyBorder="1" applyAlignment="1">
      <alignment horizontal="center" vertical="center" wrapText="1"/>
    </xf>
    <xf numFmtId="0" fontId="6" fillId="18" borderId="2" xfId="0" applyFont="1" applyFill="1" applyBorder="1" applyAlignment="1">
      <alignment horizontal="center" vertical="center" wrapText="1"/>
    </xf>
    <xf numFmtId="1" fontId="6" fillId="19" borderId="2" xfId="0" applyNumberFormat="1" applyFont="1" applyFill="1" applyBorder="1" applyAlignment="1">
      <alignment horizontal="center" vertical="center" wrapText="1"/>
    </xf>
    <xf numFmtId="0" fontId="6" fillId="20" borderId="2" xfId="0" applyFont="1" applyFill="1" applyBorder="1" applyAlignment="1">
      <alignment horizontal="center" vertical="center" wrapText="1"/>
    </xf>
    <xf numFmtId="0" fontId="6" fillId="0" borderId="7" xfId="0" applyFont="1" applyBorder="1" applyAlignment="1">
      <alignment wrapText="1"/>
    </xf>
    <xf numFmtId="0" fontId="6" fillId="16" borderId="47" xfId="0" applyFont="1" applyFill="1" applyBorder="1" applyAlignment="1">
      <alignment horizontal="center" vertical="center" wrapText="1"/>
    </xf>
    <xf numFmtId="0" fontId="6" fillId="0" borderId="68" xfId="0" applyFont="1" applyBorder="1" applyAlignment="1">
      <alignment horizontal="center" wrapText="1"/>
    </xf>
    <xf numFmtId="0" fontId="14" fillId="8" borderId="43" xfId="0" applyFont="1" applyFill="1" applyBorder="1"/>
    <xf numFmtId="0" fontId="9" fillId="8" borderId="35" xfId="0" applyFont="1" applyFill="1" applyBorder="1"/>
    <xf numFmtId="0" fontId="7" fillId="8" borderId="43" xfId="0" applyFont="1" applyFill="1" applyBorder="1" applyAlignment="1">
      <alignment vertical="center"/>
    </xf>
    <xf numFmtId="0" fontId="0" fillId="0" borderId="0" xfId="0" applyBorder="1" applyAlignment="1">
      <alignment horizontal="center"/>
    </xf>
    <xf numFmtId="0" fontId="0" fillId="0" borderId="43" xfId="0" applyBorder="1" applyAlignment="1">
      <alignment horizontal="center"/>
    </xf>
    <xf numFmtId="167" fontId="0" fillId="24" borderId="0" xfId="1" applyNumberFormat="1" applyFont="1" applyFill="1" applyBorder="1"/>
    <xf numFmtId="166" fontId="0" fillId="24" borderId="0" xfId="1" applyNumberFormat="1" applyFont="1" applyFill="1" applyBorder="1"/>
    <xf numFmtId="167" fontId="0" fillId="5" borderId="0" xfId="1" applyNumberFormat="1" applyFont="1" applyFill="1" applyBorder="1"/>
    <xf numFmtId="0" fontId="0" fillId="0" borderId="35" xfId="0" applyBorder="1"/>
    <xf numFmtId="0" fontId="0" fillId="0" borderId="36" xfId="0" applyBorder="1"/>
    <xf numFmtId="0" fontId="0" fillId="0" borderId="42" xfId="0" applyBorder="1"/>
    <xf numFmtId="0" fontId="0" fillId="0" borderId="32" xfId="0" applyBorder="1"/>
    <xf numFmtId="0" fontId="0" fillId="0" borderId="33" xfId="0" applyBorder="1"/>
    <xf numFmtId="9" fontId="0" fillId="0" borderId="33" xfId="2" applyFont="1" applyBorder="1" applyAlignment="1">
      <alignment horizontal="center"/>
    </xf>
    <xf numFmtId="9" fontId="0" fillId="0" borderId="35" xfId="2" applyFont="1" applyBorder="1" applyAlignment="1">
      <alignment horizontal="center"/>
    </xf>
    <xf numFmtId="9" fontId="0" fillId="0" borderId="0" xfId="2" applyFont="1" applyBorder="1" applyAlignment="1">
      <alignment horizontal="center"/>
    </xf>
    <xf numFmtId="9" fontId="0" fillId="0" borderId="42" xfId="2" applyFont="1" applyBorder="1" applyAlignment="1">
      <alignment horizontal="center"/>
    </xf>
    <xf numFmtId="9" fontId="0" fillId="0" borderId="43" xfId="2" applyFont="1" applyBorder="1" applyAlignment="1">
      <alignment horizontal="center"/>
    </xf>
    <xf numFmtId="0" fontId="19" fillId="0" borderId="70" xfId="0" applyFont="1" applyFill="1" applyBorder="1" applyAlignment="1"/>
    <xf numFmtId="167" fontId="29" fillId="0" borderId="20" xfId="0" applyNumberFormat="1" applyFont="1" applyBorder="1"/>
    <xf numFmtId="167" fontId="29" fillId="0" borderId="21" xfId="0" applyNumberFormat="1" applyFont="1" applyBorder="1"/>
    <xf numFmtId="167" fontId="29" fillId="0" borderId="19" xfId="0" applyNumberFormat="1" applyFont="1" applyBorder="1"/>
    <xf numFmtId="167" fontId="0" fillId="0" borderId="33" xfId="1" applyNumberFormat="1" applyFont="1" applyBorder="1"/>
    <xf numFmtId="167" fontId="0" fillId="0" borderId="34" xfId="1" applyNumberFormat="1" applyFont="1" applyBorder="1"/>
    <xf numFmtId="167" fontId="0" fillId="0" borderId="0" xfId="1" applyNumberFormat="1" applyFont="1" applyBorder="1"/>
    <xf numFmtId="167" fontId="0" fillId="0" borderId="36" xfId="1" applyNumberFormat="1" applyFont="1" applyBorder="1"/>
    <xf numFmtId="167" fontId="0" fillId="0" borderId="43" xfId="1" applyNumberFormat="1" applyFont="1" applyBorder="1"/>
    <xf numFmtId="167" fontId="0" fillId="0" borderId="44" xfId="1" applyNumberFormat="1" applyFont="1" applyBorder="1"/>
    <xf numFmtId="0" fontId="0" fillId="0" borderId="33" xfId="0" applyFill="1" applyBorder="1" applyAlignment="1">
      <alignment wrapText="1"/>
    </xf>
    <xf numFmtId="167" fontId="29" fillId="0" borderId="59" xfId="0" applyNumberFormat="1" applyFont="1" applyBorder="1"/>
    <xf numFmtId="167" fontId="0" fillId="0" borderId="55" xfId="1" applyNumberFormat="1" applyFont="1" applyBorder="1" applyAlignment="1">
      <alignment horizontal="center"/>
    </xf>
    <xf numFmtId="167" fontId="0" fillId="0" borderId="56" xfId="1" applyNumberFormat="1" applyFont="1" applyBorder="1" applyAlignment="1">
      <alignment horizontal="center"/>
    </xf>
    <xf numFmtId="167" fontId="0" fillId="0" borderId="58" xfId="1" applyNumberFormat="1" applyFont="1" applyBorder="1" applyAlignment="1">
      <alignment horizontal="center"/>
    </xf>
    <xf numFmtId="167" fontId="0" fillId="0" borderId="32" xfId="1" applyNumberFormat="1" applyFont="1" applyBorder="1"/>
    <xf numFmtId="167" fontId="0" fillId="0" borderId="35" xfId="1" applyNumberFormat="1" applyFont="1" applyBorder="1"/>
    <xf numFmtId="167" fontId="0" fillId="0" borderId="42" xfId="1" applyNumberFormat="1" applyFont="1" applyBorder="1"/>
    <xf numFmtId="167" fontId="0" fillId="0" borderId="19" xfId="0" applyNumberFormat="1" applyBorder="1"/>
    <xf numFmtId="167" fontId="0" fillId="0" borderId="20" xfId="0" applyNumberFormat="1" applyBorder="1"/>
    <xf numFmtId="167" fontId="0" fillId="0" borderId="21" xfId="0" applyNumberFormat="1" applyBorder="1"/>
    <xf numFmtId="3" fontId="4" fillId="8" borderId="17" xfId="0" applyNumberFormat="1" applyFont="1" applyFill="1" applyBorder="1" applyAlignment="1">
      <alignment horizontal="center" vertical="center"/>
    </xf>
    <xf numFmtId="3" fontId="18" fillId="8" borderId="17" xfId="0" applyNumberFormat="1" applyFont="1" applyFill="1" applyBorder="1" applyAlignment="1">
      <alignment horizontal="center" vertical="center"/>
    </xf>
    <xf numFmtId="0" fontId="16" fillId="0" borderId="0" xfId="0" applyFont="1" applyFill="1"/>
    <xf numFmtId="0" fontId="0" fillId="0" borderId="0" xfId="0" applyFill="1"/>
    <xf numFmtId="167" fontId="0" fillId="0" borderId="0" xfId="1" applyNumberFormat="1" applyFont="1" applyFill="1" applyBorder="1"/>
    <xf numFmtId="167" fontId="0" fillId="0" borderId="0" xfId="0" applyNumberFormat="1"/>
    <xf numFmtId="9" fontId="0" fillId="0" borderId="0" xfId="2" applyFont="1"/>
    <xf numFmtId="167" fontId="29" fillId="0" borderId="43" xfId="0" applyNumberFormat="1" applyFont="1" applyBorder="1"/>
    <xf numFmtId="167" fontId="29" fillId="0" borderId="44" xfId="0" applyNumberFormat="1" applyFont="1" applyBorder="1"/>
    <xf numFmtId="167" fontId="0" fillId="0" borderId="34" xfId="1" applyNumberFormat="1" applyFont="1" applyBorder="1" applyAlignment="1">
      <alignment horizontal="center"/>
    </xf>
    <xf numFmtId="167" fontId="0" fillId="0" borderId="36" xfId="1" applyNumberFormat="1" applyFont="1" applyBorder="1" applyAlignment="1">
      <alignment horizontal="center"/>
    </xf>
    <xf numFmtId="167" fontId="0" fillId="0" borderId="44" xfId="1" applyNumberFormat="1" applyFont="1" applyBorder="1" applyAlignment="1">
      <alignment horizontal="center"/>
    </xf>
    <xf numFmtId="167" fontId="29" fillId="0" borderId="42" xfId="0" applyNumberFormat="1" applyFont="1" applyBorder="1"/>
    <xf numFmtId="9" fontId="0" fillId="0" borderId="32" xfId="2" applyFont="1" applyBorder="1" applyAlignment="1">
      <alignment horizontal="center"/>
    </xf>
    <xf numFmtId="9" fontId="0" fillId="0" borderId="34" xfId="2" applyFont="1" applyBorder="1" applyAlignment="1">
      <alignment horizontal="center"/>
    </xf>
    <xf numFmtId="9" fontId="0" fillId="0" borderId="36" xfId="2" applyFont="1" applyBorder="1" applyAlignment="1">
      <alignment horizontal="center"/>
    </xf>
    <xf numFmtId="9" fontId="0" fillId="0" borderId="44" xfId="2" applyFont="1" applyBorder="1" applyAlignment="1">
      <alignment horizontal="center"/>
    </xf>
    <xf numFmtId="167" fontId="0" fillId="0" borderId="33" xfId="1" applyNumberFormat="1" applyFont="1" applyBorder="1" applyAlignment="1">
      <alignment horizontal="center"/>
    </xf>
    <xf numFmtId="167" fontId="0" fillId="0" borderId="0" xfId="1" applyNumberFormat="1" applyFont="1" applyBorder="1" applyAlignment="1">
      <alignment horizontal="center"/>
    </xf>
    <xf numFmtId="167" fontId="0" fillId="0" borderId="43" xfId="1" applyNumberFormat="1" applyFont="1" applyBorder="1" applyAlignment="1">
      <alignment horizontal="center"/>
    </xf>
    <xf numFmtId="167" fontId="0" fillId="0" borderId="35" xfId="1" applyNumberFormat="1" applyFont="1" applyFill="1" applyBorder="1"/>
    <xf numFmtId="0" fontId="0" fillId="2" borderId="0" xfId="0" applyFill="1" applyBorder="1"/>
    <xf numFmtId="0" fontId="10" fillId="0" borderId="0" xfId="0" applyFont="1"/>
    <xf numFmtId="0" fontId="11" fillId="0" borderId="0" xfId="0" applyFont="1"/>
    <xf numFmtId="0" fontId="12" fillId="0" borderId="0" xfId="0" applyFont="1"/>
    <xf numFmtId="0" fontId="12" fillId="0" borderId="32" xfId="0" applyFont="1" applyBorder="1"/>
    <xf numFmtId="0" fontId="12" fillId="0" borderId="33" xfId="0" applyFont="1" applyBorder="1"/>
    <xf numFmtId="0" fontId="12" fillId="0" borderId="34" xfId="0" applyFont="1" applyBorder="1"/>
    <xf numFmtId="3" fontId="11" fillId="0" borderId="37" xfId="0" applyNumberFormat="1" applyFont="1" applyBorder="1"/>
    <xf numFmtId="3" fontId="11" fillId="0" borderId="38" xfId="0" applyNumberFormat="1" applyFont="1" applyBorder="1"/>
    <xf numFmtId="3" fontId="11" fillId="0" borderId="39" xfId="0" applyNumberFormat="1" applyFont="1" applyBorder="1"/>
    <xf numFmtId="0" fontId="12" fillId="0" borderId="23" xfId="0" applyFont="1" applyBorder="1" applyAlignment="1">
      <alignment horizontal="left" wrapText="1"/>
    </xf>
    <xf numFmtId="0" fontId="12" fillId="0" borderId="23" xfId="0" applyFont="1" applyBorder="1" applyAlignment="1">
      <alignment horizontal="right" wrapText="1"/>
    </xf>
    <xf numFmtId="0" fontId="12" fillId="0" borderId="40" xfId="0" applyFont="1" applyBorder="1" applyAlignment="1">
      <alignment horizontal="right" wrapText="1"/>
    </xf>
    <xf numFmtId="0" fontId="12" fillId="0" borderId="41" xfId="0" applyFont="1" applyBorder="1" applyAlignment="1">
      <alignment horizontal="right" wrapText="1"/>
    </xf>
    <xf numFmtId="0" fontId="12" fillId="0" borderId="20" xfId="0" applyFont="1" applyBorder="1" applyAlignment="1">
      <alignment horizontal="right" wrapText="1"/>
    </xf>
    <xf numFmtId="0" fontId="12" fillId="0" borderId="21" xfId="0" applyFont="1" applyBorder="1" applyAlignment="1">
      <alignment horizontal="right" wrapText="1"/>
    </xf>
    <xf numFmtId="0" fontId="12" fillId="0" borderId="0" xfId="0" applyFont="1" applyAlignment="1">
      <alignment wrapText="1"/>
    </xf>
    <xf numFmtId="3" fontId="11" fillId="0" borderId="0" xfId="0" applyNumberFormat="1" applyFont="1"/>
    <xf numFmtId="3" fontId="11" fillId="0" borderId="35" xfId="0" applyNumberFormat="1" applyFont="1" applyBorder="1"/>
    <xf numFmtId="3" fontId="11" fillId="0" borderId="36" xfId="0" applyNumberFormat="1" applyFont="1" applyBorder="1"/>
    <xf numFmtId="3" fontId="11" fillId="0" borderId="42" xfId="0" applyNumberFormat="1" applyFont="1" applyBorder="1"/>
    <xf numFmtId="3" fontId="11" fillId="0" borderId="43" xfId="0" applyNumberFormat="1" applyFont="1" applyBorder="1"/>
    <xf numFmtId="3" fontId="11" fillId="0" borderId="44" xfId="0" applyNumberFormat="1" applyFont="1" applyBorder="1"/>
    <xf numFmtId="0" fontId="25" fillId="14" borderId="28" xfId="0" applyFont="1" applyFill="1" applyBorder="1" applyAlignment="1">
      <alignment horizontal="center" vertical="center"/>
    </xf>
    <xf numFmtId="0" fontId="25" fillId="14" borderId="30" xfId="0" applyFont="1" applyFill="1" applyBorder="1" applyAlignment="1">
      <alignment horizontal="center" vertical="center"/>
    </xf>
    <xf numFmtId="0" fontId="25" fillId="14" borderId="25" xfId="0" applyFont="1" applyFill="1" applyBorder="1" applyAlignment="1">
      <alignment horizontal="center" vertical="center"/>
    </xf>
    <xf numFmtId="0" fontId="25" fillId="15" borderId="28" xfId="0" applyFont="1" applyFill="1" applyBorder="1" applyAlignment="1">
      <alignment horizontal="center" vertical="center"/>
    </xf>
    <xf numFmtId="0" fontId="25" fillId="15" borderId="30" xfId="0" applyFont="1" applyFill="1" applyBorder="1" applyAlignment="1">
      <alignment horizontal="center" vertical="center"/>
    </xf>
    <xf numFmtId="0" fontId="25" fillId="15" borderId="25" xfId="0" applyFont="1" applyFill="1" applyBorder="1" applyAlignment="1">
      <alignment horizontal="center" vertical="center"/>
    </xf>
    <xf numFmtId="0" fontId="19" fillId="11" borderId="28" xfId="0" applyFont="1" applyFill="1" applyBorder="1" applyAlignment="1">
      <alignment horizontal="center" vertical="center"/>
    </xf>
    <xf numFmtId="0" fontId="19" fillId="11" borderId="30" xfId="0" applyFont="1" applyFill="1" applyBorder="1" applyAlignment="1">
      <alignment horizontal="center" vertical="center"/>
    </xf>
    <xf numFmtId="0" fontId="19" fillId="11" borderId="25" xfId="0" applyFont="1" applyFill="1" applyBorder="1" applyAlignment="1">
      <alignment horizontal="center" vertical="center"/>
    </xf>
    <xf numFmtId="0" fontId="19" fillId="12" borderId="28" xfId="0" applyFont="1" applyFill="1" applyBorder="1" applyAlignment="1">
      <alignment horizontal="center" vertical="center"/>
    </xf>
    <xf numFmtId="0" fontId="19" fillId="12" borderId="30" xfId="0" applyFont="1" applyFill="1" applyBorder="1" applyAlignment="1">
      <alignment horizontal="center" vertical="center"/>
    </xf>
    <xf numFmtId="0" fontId="19" fillId="12" borderId="25" xfId="0" applyFont="1" applyFill="1" applyBorder="1" applyAlignment="1">
      <alignment horizontal="center" vertical="center"/>
    </xf>
    <xf numFmtId="0" fontId="19" fillId="13" borderId="28" xfId="0" applyFont="1" applyFill="1" applyBorder="1" applyAlignment="1">
      <alignment horizontal="center" vertical="center"/>
    </xf>
    <xf numFmtId="0" fontId="19" fillId="13" borderId="30" xfId="0" applyFont="1" applyFill="1" applyBorder="1" applyAlignment="1">
      <alignment horizontal="center" vertical="center"/>
    </xf>
    <xf numFmtId="0" fontId="19" fillId="13" borderId="25" xfId="0" applyFont="1" applyFill="1" applyBorder="1" applyAlignment="1">
      <alignment horizontal="center" vertical="center"/>
    </xf>
    <xf numFmtId="0" fontId="7" fillId="0" borderId="0" xfId="0" applyFont="1" applyAlignment="1">
      <alignment horizontal="left" vertical="center" wrapText="1"/>
    </xf>
    <xf numFmtId="0" fontId="7" fillId="8" borderId="45" xfId="0" applyFont="1" applyFill="1" applyBorder="1" applyAlignment="1">
      <alignment horizontal="center" vertical="center" wrapText="1"/>
    </xf>
    <xf numFmtId="0" fontId="6" fillId="0" borderId="60" xfId="0" applyFont="1" applyBorder="1" applyAlignment="1">
      <alignment horizontal="center" wrapText="1"/>
    </xf>
    <xf numFmtId="0" fontId="6" fillId="0" borderId="45" xfId="0" applyFont="1" applyBorder="1" applyAlignment="1">
      <alignment horizontal="center" wrapText="1"/>
    </xf>
    <xf numFmtId="0" fontId="6" fillId="0" borderId="61" xfId="0" applyFont="1" applyBorder="1" applyAlignment="1">
      <alignment horizontal="center"/>
    </xf>
    <xf numFmtId="0" fontId="6" fillId="0" borderId="45" xfId="0" applyFont="1" applyBorder="1" applyAlignment="1">
      <alignment horizontal="center"/>
    </xf>
    <xf numFmtId="0" fontId="0" fillId="0" borderId="64" xfId="0" applyBorder="1" applyAlignment="1">
      <alignment horizontal="center" vertical="center" textRotation="90"/>
    </xf>
    <xf numFmtId="0" fontId="0" fillId="0" borderId="57" xfId="0" applyBorder="1" applyAlignment="1">
      <alignment horizontal="center" vertical="center" textRotation="90"/>
    </xf>
    <xf numFmtId="0" fontId="0" fillId="0" borderId="66" xfId="0" applyBorder="1" applyAlignment="1">
      <alignment horizontal="center" vertical="center" textRotation="90"/>
    </xf>
    <xf numFmtId="0" fontId="2" fillId="0" borderId="10" xfId="0" applyFont="1" applyFill="1" applyBorder="1" applyAlignment="1">
      <alignment horizontal="center"/>
    </xf>
    <xf numFmtId="0" fontId="30" fillId="0" borderId="0" xfId="0" applyFont="1"/>
    <xf numFmtId="167" fontId="30" fillId="0" borderId="0" xfId="1" applyNumberFormat="1" applyFont="1"/>
    <xf numFmtId="0" fontId="30" fillId="2" borderId="0" xfId="0" applyFont="1" applyFill="1" applyBorder="1"/>
    <xf numFmtId="9" fontId="30" fillId="3" borderId="0" xfId="2" applyFont="1" applyFill="1" applyBorder="1"/>
    <xf numFmtId="9" fontId="30" fillId="5" borderId="0" xfId="2" applyFont="1" applyFill="1" applyBorder="1"/>
    <xf numFmtId="167" fontId="30" fillId="5" borderId="0" xfId="1" applyNumberFormat="1" applyFont="1" applyFill="1" applyBorder="1"/>
    <xf numFmtId="0" fontId="30" fillId="6" borderId="0" xfId="0" applyFont="1" applyFill="1" applyAlignment="1">
      <alignment horizontal="center"/>
    </xf>
    <xf numFmtId="0" fontId="20" fillId="0" borderId="51" xfId="0" applyFont="1" applyBorder="1" applyAlignment="1"/>
    <xf numFmtId="167" fontId="20" fillId="0" borderId="0" xfId="1" applyNumberFormat="1" applyFont="1" applyBorder="1" applyAlignment="1"/>
    <xf numFmtId="0" fontId="30" fillId="0" borderId="35" xfId="0" applyFont="1" applyBorder="1"/>
    <xf numFmtId="0" fontId="30" fillId="0" borderId="0" xfId="0" applyFont="1" applyBorder="1"/>
    <xf numFmtId="9" fontId="30" fillId="0" borderId="35" xfId="2" applyFont="1" applyBorder="1" applyAlignment="1">
      <alignment horizontal="center"/>
    </xf>
    <xf numFmtId="9" fontId="30" fillId="0" borderId="0" xfId="2" applyFont="1" applyBorder="1" applyAlignment="1">
      <alignment horizontal="center"/>
    </xf>
    <xf numFmtId="9" fontId="30" fillId="0" borderId="36" xfId="2" applyFont="1" applyBorder="1" applyAlignment="1">
      <alignment horizontal="center"/>
    </xf>
    <xf numFmtId="167" fontId="30" fillId="0" borderId="0" xfId="1" applyNumberFormat="1" applyFont="1" applyBorder="1" applyAlignment="1">
      <alignment horizontal="center"/>
    </xf>
    <xf numFmtId="167" fontId="30" fillId="0" borderId="35" xfId="1" applyNumberFormat="1" applyFont="1" applyBorder="1"/>
    <xf numFmtId="167" fontId="30" fillId="0" borderId="0" xfId="1" applyNumberFormat="1" applyFont="1" applyBorder="1"/>
    <xf numFmtId="167" fontId="30" fillId="0" borderId="36" xfId="1" applyNumberFormat="1" applyFont="1" applyBorder="1"/>
    <xf numFmtId="167" fontId="30" fillId="0" borderId="0" xfId="1" applyNumberFormat="1" applyFont="1" applyFill="1" applyBorder="1"/>
    <xf numFmtId="0" fontId="31" fillId="25" borderId="6" xfId="0" applyFont="1" applyFill="1" applyBorder="1" applyAlignment="1">
      <alignment horizontal="center" vertical="center"/>
    </xf>
    <xf numFmtId="0" fontId="31" fillId="3" borderId="6" xfId="0" applyFont="1" applyFill="1" applyBorder="1" applyAlignment="1">
      <alignment horizontal="center" vertical="center"/>
    </xf>
    <xf numFmtId="0" fontId="31" fillId="4" borderId="6" xfId="0" applyFont="1" applyFill="1" applyBorder="1" applyAlignment="1">
      <alignment horizontal="center" vertical="center"/>
    </xf>
    <xf numFmtId="0" fontId="31" fillId="5" borderId="6" xfId="0" applyFont="1" applyFill="1" applyBorder="1" applyAlignment="1">
      <alignment horizontal="center" vertical="center"/>
    </xf>
    <xf numFmtId="0" fontId="31" fillId="6" borderId="6" xfId="0" applyFont="1" applyFill="1" applyBorder="1" applyAlignment="1">
      <alignment horizontal="center" vertical="center"/>
    </xf>
    <xf numFmtId="0" fontId="31" fillId="7" borderId="6" xfId="0" applyFont="1" applyFill="1" applyBorder="1" applyAlignment="1">
      <alignment horizontal="center" vertical="center"/>
    </xf>
    <xf numFmtId="0" fontId="0" fillId="26" borderId="71" xfId="0" applyFont="1" applyFill="1" applyBorder="1"/>
    <xf numFmtId="0" fontId="0" fillId="26" borderId="10" xfId="0" applyFont="1" applyFill="1" applyBorder="1"/>
    <xf numFmtId="0" fontId="0" fillId="0" borderId="72" xfId="0" applyFont="1" applyFill="1" applyBorder="1" applyAlignment="1"/>
    <xf numFmtId="0" fontId="0" fillId="0" borderId="73" xfId="0" applyFont="1" applyFill="1" applyBorder="1" applyAlignment="1"/>
    <xf numFmtId="0" fontId="0" fillId="26" borderId="72" xfId="0" applyFont="1" applyFill="1" applyBorder="1"/>
    <xf numFmtId="0" fontId="0" fillId="26" borderId="73" xfId="0" applyFont="1" applyFill="1" applyBorder="1"/>
    <xf numFmtId="0" fontId="0" fillId="0" borderId="74" xfId="0" applyFont="1" applyBorder="1" applyAlignment="1"/>
    <xf numFmtId="0" fontId="0" fillId="0" borderId="75" xfId="0" applyFont="1" applyBorder="1" applyAlignment="1"/>
    <xf numFmtId="0" fontId="5" fillId="0" borderId="10" xfId="0" applyFont="1" applyBorder="1" applyAlignment="1">
      <alignment horizontal="center"/>
    </xf>
    <xf numFmtId="0" fontId="19" fillId="0" borderId="10" xfId="0" applyFont="1" applyBorder="1" applyAlignment="1">
      <alignment horizontal="center"/>
    </xf>
    <xf numFmtId="3" fontId="5" fillId="0" borderId="23" xfId="0" applyNumberFormat="1" applyFont="1" applyFill="1" applyBorder="1" applyAlignment="1">
      <alignment horizontal="center"/>
    </xf>
  </cellXfs>
  <cellStyles count="4">
    <cellStyle name="Comma" xfId="1" builtinId="3"/>
    <cellStyle name="Normal" xfId="0" builtinId="0"/>
    <cellStyle name="Normal 2" xfId="3"/>
    <cellStyle name="Percent" xfId="2" builtinId="5"/>
  </cellStyles>
  <dxfs count="40">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ont>
        <color rgb="FF9C0006"/>
      </font>
      <fill>
        <patternFill>
          <bgColor rgb="FFFFC7CE"/>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right style="medium">
          <color indexed="64"/>
        </right>
      </border>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2"/>
        <color rgb="FF000000"/>
        <name val="Calibri"/>
        <scheme val="none"/>
      </font>
      <fill>
        <patternFill patternType="none">
          <fgColor indexed="64"/>
          <bgColor indexed="65"/>
        </patternFill>
      </fill>
      <alignment horizontal="right" vertical="bottom" textRotation="0" wrapText="1" indent="0" justifyLastLine="0" shrinkToFit="0" readingOrder="0"/>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unhcr.org/Users/STOBBSM/Documents/IM/PRMN-12042017/PRMN-Drought-Displacements-Dashboard-for21Apri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MapsNew"/>
      <sheetName val="OUTPUTcumulative"/>
      <sheetName val="OUTPUTSingle"/>
      <sheetName val="OutputsArrivals"/>
      <sheetName val="OutputsWeek"/>
      <sheetName val="PivotWeekConflict"/>
      <sheetName val="ChartSingleDrought"/>
      <sheetName val="ChartCumulDrought"/>
      <sheetName val="OUTPUTMapsOLD"/>
      <sheetName val="pivotOriginsDrought"/>
      <sheetName val="pivotMatrixMonth"/>
      <sheetName val="pivotMonthDistricts"/>
      <sheetName val="FAO"/>
      <sheetName val="pivotMatrixCumulative"/>
      <sheetName val="pivotMatrixCumDrRelated"/>
      <sheetName val="pivotAdhoc2"/>
      <sheetName val="pivotAdhoc1"/>
      <sheetName val="pivotMatrixTest"/>
      <sheetName val="pivotDeparturesbyMonth"/>
      <sheetName val="pivArrivalsMonthSumm"/>
      <sheetName val="pivotArrivalsbyMonth"/>
      <sheetName val="About"/>
      <sheetName val="pivotStatus"/>
      <sheetName val="pivotArrivalsDrought"/>
      <sheetName val="Sheet2"/>
      <sheetName val="Chart1"/>
      <sheetName val="pivotSANKEYGEO"/>
      <sheetName val="pivotSANKEY"/>
      <sheetName val="PivotChart1"/>
      <sheetName val="PivotRegion"/>
      <sheetName val="PivotChartWeek"/>
      <sheetName val="link2data"/>
      <sheetName val="Sheet1"/>
      <sheetName val="Sheet6"/>
      <sheetName val="lookupDistricts"/>
      <sheetName val="lookupReasons"/>
      <sheetName val="lookupRegions"/>
      <sheetName val="PRMN-Drought-Displacements-Das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433.862043865738" createdVersion="6" refreshedVersion="6" minRefreshableVersion="3" recordCount="11359">
  <cacheSource type="worksheet">
    <worksheetSource ref="A1:I11360" sheet="C-HH_AL_Aggregation"/>
  </cacheSource>
  <cacheFields count="9">
    <cacheField name="uuid" numFmtId="0">
      <sharedItems/>
    </cacheField>
    <cacheField name="KEY" numFmtId="0">
      <sharedItems/>
    </cacheField>
    <cacheField name="Area" numFmtId="0">
      <sharedItems count="59">
        <s v="Banadir"/>
        <s v="Afmadow"/>
        <s v="Belet_Weyne"/>
        <s v="Bossaso"/>
        <s v="Baidoa"/>
        <s v="Diinsoor"/>
        <s v="Marka"/>
        <s v="Badhaadhe"/>
        <s v="Qoryooley"/>
        <s v="Balcad"/>
        <s v="Jowhar"/>
        <s v="Bulo_Burto"/>
        <s v="Cadale"/>
        <s v="Dhuusamarreeb"/>
        <s v="Gaalkacyo"/>
        <s v="Hobyo"/>
        <s v="Cadaado"/>
        <s v="Galdogob"/>
        <s v="Jariiban"/>
        <s v="Kismayo"/>
        <s v="Baardheere"/>
        <s v="Garbahaarey"/>
        <s v="Belet_Xaawo"/>
        <s v="Ceel_Waaq"/>
        <s v="Doolow"/>
        <s v="Luuq"/>
        <s v="Burtinle"/>
        <s v="Garowe"/>
        <s v="Bandarbayla"/>
        <s v="Qardho"/>
        <s v="Eyl"/>
        <s v="Iskushuban"/>
        <s v="Cabudwaaq"/>
        <s v="Borama"/>
        <s v="Laasqoray"/>
        <s v="Laas_Caanood"/>
        <s v="Buuhoodle"/>
        <s v="Burco"/>
        <s v="Ceel_Afweyn"/>
        <s v="Gebiley"/>
        <s v="Caynabo"/>
        <s v="Baki"/>
        <s v="Hargeysa"/>
        <s v="Owdweyne"/>
        <s v="Ceerigaabo"/>
        <s v="Lughaye"/>
        <s v="Berbera"/>
        <s v="Sheikh"/>
        <s v="Xudun"/>
        <s v="Zeylac"/>
        <s v="Taleex"/>
        <s v="Buur_Hakaba"/>
        <s v="Ceel_Barde"/>
        <s v="Waajid"/>
        <s v="Afgooye"/>
        <s v="Xudur"/>
        <s v="Qansax_Dheere"/>
        <s v="Wanla_Weyn"/>
        <s v="Zdummy"/>
      </sharedItems>
    </cacheField>
    <cacheField name="Population group" numFmtId="0">
      <sharedItems count="2">
        <s v="HC"/>
        <s v="IDP"/>
      </sharedItems>
    </cacheField>
    <cacheField name="% of HHs with access to medical, legal and social services for women and girls" numFmtId="0">
      <sharedItems containsSemiMixedTypes="0" containsString="0" containsNumber="1" containsInteger="1" minValue="1" maxValue="5"/>
    </cacheField>
    <cacheField name="% of HHs by most common barriers to accessing GBV services faced by women and girls" numFmtId="0">
      <sharedItems containsSemiMixedTypes="0" containsString="0" containsNumber="1" containsInteger="1" minValue="1" maxValue="5"/>
    </cacheField>
    <cacheField name="% of HHs  with women and girls reporting lack of freedom to attend go about their duties/businessess" numFmtId="0">
      <sharedItems containsSemiMixedTypes="0" containsString="0" containsNumber="1" containsInteger="1" minValue="1" maxValue="5"/>
    </cacheField>
    <cacheField name="% of HH in which women and girls/men and boys avoid areas because they feel unsafe there" numFmtId="0">
      <sharedItems containsSemiMixedTypes="0" containsString="0" containsNumber="1" containsInteger="1" minValue="1" maxValue="5"/>
    </cacheField>
    <cacheField name="FINAL_HH_Score" numFmtId="0">
      <sharedItems containsSemiMixedTypes="0" containsString="0" containsNumber="1" containsInteger="1" minValue="1" maxValue="5" count="5">
        <n v="2"/>
        <n v="3"/>
        <n v="4"/>
        <n v="1"/>
        <n v="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359">
  <r>
    <s v="82f5a78c-76a6-4e9a-abe1-f8db16834de2"/>
    <s v="Banadir_HC"/>
    <x v="0"/>
    <x v="0"/>
    <n v="3"/>
    <n v="1"/>
    <n v="4"/>
    <n v="1"/>
    <x v="0"/>
  </r>
  <r>
    <s v="2cf47e5d-2761-445c-b5d2-3e6a1e375f09"/>
    <s v="Afmadow_HC"/>
    <x v="1"/>
    <x v="0"/>
    <n v="1"/>
    <n v="3"/>
    <n v="4"/>
    <n v="1"/>
    <x v="0"/>
  </r>
  <r>
    <s v="98275616-3614-4e97-b22c-66724e154bc7"/>
    <s v="Banadir_IDP"/>
    <x v="0"/>
    <x v="1"/>
    <n v="3"/>
    <n v="1"/>
    <n v="4"/>
    <n v="1"/>
    <x v="0"/>
  </r>
  <r>
    <s v="a6bd8560-3b9b-4d3c-85d9-8041490229ea"/>
    <s v="Banadir_IDP"/>
    <x v="0"/>
    <x v="1"/>
    <n v="3"/>
    <n v="1"/>
    <n v="4"/>
    <n v="1"/>
    <x v="0"/>
  </r>
  <r>
    <s v="9e00fb5c-26f1-4440-bc2d-67c1274293f1"/>
    <s v="Banadir_IDP"/>
    <x v="0"/>
    <x v="1"/>
    <n v="3"/>
    <n v="1"/>
    <n v="4"/>
    <n v="1"/>
    <x v="0"/>
  </r>
  <r>
    <s v="a56bc794-a1d5-42e5-b7e5-fb690d8176ef"/>
    <s v="Banadir_IDP"/>
    <x v="0"/>
    <x v="1"/>
    <n v="3"/>
    <n v="1"/>
    <n v="1"/>
    <n v="1"/>
    <x v="0"/>
  </r>
  <r>
    <s v="8f8eb0c7-7227-40fc-91a0-eda8370b1b3b"/>
    <s v="Belet_Weyne_HC"/>
    <x v="2"/>
    <x v="0"/>
    <n v="3"/>
    <n v="1"/>
    <n v="4"/>
    <n v="2"/>
    <x v="1"/>
  </r>
  <r>
    <s v="5cc299ce-ccba-4a41-83c6-0af53f99647c"/>
    <s v="Bossaso_IDP"/>
    <x v="3"/>
    <x v="1"/>
    <n v="3"/>
    <n v="1"/>
    <n v="4"/>
    <n v="1"/>
    <x v="0"/>
  </r>
  <r>
    <s v="1714748b-1eb6-40a2-ba6d-a2f3784fed46"/>
    <s v="Baidoa_IDP"/>
    <x v="4"/>
    <x v="1"/>
    <n v="2"/>
    <n v="4"/>
    <n v="1"/>
    <n v="1"/>
    <x v="0"/>
  </r>
  <r>
    <s v="1aa12941-d93a-4de0-ac1d-3c4034679afb"/>
    <s v="Baidoa_IDP"/>
    <x v="4"/>
    <x v="1"/>
    <n v="3"/>
    <n v="1"/>
    <n v="4"/>
    <n v="1"/>
    <x v="0"/>
  </r>
  <r>
    <s v="5299571d-f2da-448c-9049-599f69275025"/>
    <s v="Diinsoor_HC"/>
    <x v="5"/>
    <x v="0"/>
    <n v="3"/>
    <n v="1"/>
    <n v="4"/>
    <n v="1"/>
    <x v="0"/>
  </r>
  <r>
    <s v="31e122e0-4b6c-406c-9916-70cb1227b10c"/>
    <s v="Marka_HC"/>
    <x v="6"/>
    <x v="0"/>
    <n v="3"/>
    <n v="4"/>
    <n v="1"/>
    <n v="1"/>
    <x v="0"/>
  </r>
  <r>
    <s v="ed5dcca3-a653-4155-ad96-38d1026c7044"/>
    <s v="Badhaadhe_IDP"/>
    <x v="7"/>
    <x v="1"/>
    <n v="3"/>
    <n v="1"/>
    <n v="4"/>
    <n v="1"/>
    <x v="0"/>
  </r>
  <r>
    <s v="a842cb78-d56f-4380-a488-585264111ec5"/>
    <s v="Badhaadhe_IDP"/>
    <x v="7"/>
    <x v="1"/>
    <n v="1"/>
    <n v="4"/>
    <n v="4"/>
    <n v="4"/>
    <x v="1"/>
  </r>
  <r>
    <s v="2b7531e1-b3bf-4c6c-8aff-edf2bc532802"/>
    <s v="Badhaadhe_IDP"/>
    <x v="7"/>
    <x v="1"/>
    <n v="3"/>
    <n v="2"/>
    <n v="4"/>
    <n v="1"/>
    <x v="1"/>
  </r>
  <r>
    <s v="c502570a-7339-4e6f-b57c-a2c633e924f6"/>
    <s v="Badhaadhe_IDP"/>
    <x v="7"/>
    <x v="1"/>
    <n v="3"/>
    <n v="1"/>
    <n v="1"/>
    <n v="1"/>
    <x v="0"/>
  </r>
  <r>
    <s v="48dd3549-cd27-4bd4-a682-510120340767"/>
    <s v="Badhaadhe_IDP"/>
    <x v="7"/>
    <x v="1"/>
    <n v="2"/>
    <n v="4"/>
    <n v="1"/>
    <n v="1"/>
    <x v="0"/>
  </r>
  <r>
    <s v="b9a309f1-728e-4dc2-9720-a064de2c7c82"/>
    <s v="Qoryooley_IDP"/>
    <x v="8"/>
    <x v="1"/>
    <n v="3"/>
    <n v="2"/>
    <n v="4"/>
    <n v="1"/>
    <x v="1"/>
  </r>
  <r>
    <s v="65de0640-f71a-4325-8224-fb1b659b43bc"/>
    <s v="Qoryooley_IDP"/>
    <x v="8"/>
    <x v="1"/>
    <n v="3"/>
    <n v="1"/>
    <n v="1"/>
    <n v="1"/>
    <x v="0"/>
  </r>
  <r>
    <s v="616ded7c-3820-4fee-ba2f-d4de503b3fea"/>
    <s v="Qoryooley_IDP"/>
    <x v="8"/>
    <x v="1"/>
    <n v="3"/>
    <n v="1"/>
    <n v="4"/>
    <n v="2"/>
    <x v="1"/>
  </r>
  <r>
    <s v="e128c7d8-9a2a-4bcd-aa34-d3e9c3e4c3be"/>
    <s v="Badhaadhe_IDP"/>
    <x v="7"/>
    <x v="1"/>
    <n v="3"/>
    <n v="1"/>
    <n v="4"/>
    <n v="2"/>
    <x v="1"/>
  </r>
  <r>
    <s v="26049539-7817-4686-8b70-7341408a8958"/>
    <s v="Badhaadhe_IDP"/>
    <x v="7"/>
    <x v="1"/>
    <n v="3"/>
    <n v="1"/>
    <n v="1"/>
    <n v="1"/>
    <x v="0"/>
  </r>
  <r>
    <s v="f3888628-44c1-4e72-b84d-769643e69ef1"/>
    <s v="Badhaadhe_IDP"/>
    <x v="7"/>
    <x v="1"/>
    <n v="3"/>
    <n v="1"/>
    <n v="4"/>
    <n v="1"/>
    <x v="0"/>
  </r>
  <r>
    <s v="80f4e9a0-b72f-4eee-8614-765c185ea2d6"/>
    <s v="Badhaadhe_IDP"/>
    <x v="7"/>
    <x v="1"/>
    <n v="3"/>
    <n v="1"/>
    <n v="4"/>
    <n v="1"/>
    <x v="0"/>
  </r>
  <r>
    <s v="fac3d888-1e64-4e99-ac9a-09756037b46d"/>
    <s v="Badhaadhe_IDP"/>
    <x v="7"/>
    <x v="1"/>
    <n v="3"/>
    <n v="1"/>
    <n v="4"/>
    <n v="1"/>
    <x v="0"/>
  </r>
  <r>
    <s v="0ce6a198-9a36-42f2-b80d-a4df63e373b3"/>
    <s v="Badhaadhe_IDP"/>
    <x v="7"/>
    <x v="1"/>
    <n v="2"/>
    <n v="4"/>
    <n v="1"/>
    <n v="1"/>
    <x v="0"/>
  </r>
  <r>
    <s v="1b5e5a6c-5322-4f10-aa88-57ca559e7d51"/>
    <s v="Badhaadhe_IDP"/>
    <x v="7"/>
    <x v="1"/>
    <n v="3"/>
    <n v="1"/>
    <n v="4"/>
    <n v="1"/>
    <x v="0"/>
  </r>
  <r>
    <s v="3114f03c-544b-4984-8bf3-a1d3c77ee075"/>
    <s v="Badhaadhe_IDP"/>
    <x v="7"/>
    <x v="1"/>
    <n v="3"/>
    <n v="1"/>
    <n v="4"/>
    <n v="3"/>
    <x v="1"/>
  </r>
  <r>
    <s v="55b1ce03-af87-4a1c-9f0f-304515c74060"/>
    <s v="Badhaadhe_IDP"/>
    <x v="7"/>
    <x v="1"/>
    <n v="3"/>
    <n v="1"/>
    <n v="1"/>
    <n v="1"/>
    <x v="0"/>
  </r>
  <r>
    <s v="24553be9-c6bc-4404-8067-56f5baa5a345"/>
    <s v="Badhaadhe_IDP"/>
    <x v="7"/>
    <x v="1"/>
    <n v="3"/>
    <n v="3"/>
    <n v="1"/>
    <n v="1"/>
    <x v="0"/>
  </r>
  <r>
    <s v="15f41155-c0da-4804-856c-60e1ba7d4336"/>
    <s v="Badhaadhe_IDP"/>
    <x v="7"/>
    <x v="1"/>
    <n v="3"/>
    <n v="1"/>
    <n v="4"/>
    <n v="1"/>
    <x v="0"/>
  </r>
  <r>
    <s v="73ef42a8-71a1-4989-9d3e-edbd76cfff79"/>
    <s v="Badhaadhe_IDP"/>
    <x v="7"/>
    <x v="1"/>
    <n v="3"/>
    <n v="1"/>
    <n v="4"/>
    <n v="1"/>
    <x v="0"/>
  </r>
  <r>
    <s v="4b6b998a-bfc2-4d99-80e3-d6d114c684bf"/>
    <s v="Badhaadhe_IDP"/>
    <x v="7"/>
    <x v="1"/>
    <n v="3"/>
    <n v="1"/>
    <n v="4"/>
    <n v="1"/>
    <x v="0"/>
  </r>
  <r>
    <s v="46b865cc-6a71-4482-b57e-7aab394078df"/>
    <s v="Badhaadhe_IDP"/>
    <x v="7"/>
    <x v="1"/>
    <n v="2"/>
    <n v="2"/>
    <n v="1"/>
    <n v="2"/>
    <x v="0"/>
  </r>
  <r>
    <s v="02c32195-8360-49a0-b9ae-2e30f3e3f7cc"/>
    <s v="Badhaadhe_IDP"/>
    <x v="7"/>
    <x v="1"/>
    <n v="1"/>
    <n v="4"/>
    <n v="1"/>
    <n v="1"/>
    <x v="0"/>
  </r>
  <r>
    <s v="af98e6a4-573d-43c1-bc13-7641b179d05c"/>
    <s v="Badhaadhe_IDP"/>
    <x v="7"/>
    <x v="1"/>
    <n v="3"/>
    <n v="1"/>
    <n v="1"/>
    <n v="1"/>
    <x v="0"/>
  </r>
  <r>
    <s v="46f2efae-11db-4ad8-88b1-509f34ea0bbd"/>
    <s v="Badhaadhe_IDP"/>
    <x v="7"/>
    <x v="1"/>
    <n v="3"/>
    <n v="1"/>
    <n v="1"/>
    <n v="1"/>
    <x v="0"/>
  </r>
  <r>
    <s v="dff2f08e-8368-4b2a-bda8-5c0d43cb024e"/>
    <s v="Badhaadhe_IDP"/>
    <x v="7"/>
    <x v="1"/>
    <n v="3"/>
    <n v="1"/>
    <n v="4"/>
    <n v="1"/>
    <x v="0"/>
  </r>
  <r>
    <s v="077f7650-6527-4ecc-85e7-aa04aeed2446"/>
    <s v="Badhaadhe_IDP"/>
    <x v="7"/>
    <x v="1"/>
    <n v="3"/>
    <n v="3"/>
    <n v="4"/>
    <n v="1"/>
    <x v="1"/>
  </r>
  <r>
    <s v="8d4ef627-d4a9-48f9-aecb-1bcb5f4f4fb9"/>
    <s v="Badhaadhe_IDP"/>
    <x v="7"/>
    <x v="1"/>
    <n v="1"/>
    <n v="2"/>
    <n v="4"/>
    <n v="1"/>
    <x v="0"/>
  </r>
  <r>
    <s v="2fb96381-b536-415d-8c09-f7133ff3471e"/>
    <s v="Badhaadhe_IDP"/>
    <x v="7"/>
    <x v="1"/>
    <n v="2"/>
    <n v="2"/>
    <n v="4"/>
    <n v="2"/>
    <x v="1"/>
  </r>
  <r>
    <s v="fa7cdbfb-38fa-4824-af18-ade0e484b771"/>
    <s v="Badhaadhe_IDP"/>
    <x v="7"/>
    <x v="1"/>
    <n v="1"/>
    <n v="4"/>
    <n v="1"/>
    <n v="1"/>
    <x v="0"/>
  </r>
  <r>
    <s v="ae99ee18-d88f-4ce1-848f-c19aec97cf5c"/>
    <s v="Badhaadhe_IDP"/>
    <x v="7"/>
    <x v="1"/>
    <n v="3"/>
    <n v="1"/>
    <n v="4"/>
    <n v="1"/>
    <x v="0"/>
  </r>
  <r>
    <s v="97cad0c2-8d0f-4ba7-b3e9-17f4b053e1f3"/>
    <s v="Badhaadhe_IDP"/>
    <x v="7"/>
    <x v="1"/>
    <n v="3"/>
    <n v="1"/>
    <n v="4"/>
    <n v="1"/>
    <x v="0"/>
  </r>
  <r>
    <s v="2401300d-e44f-4c8f-be95-5a600c6ec929"/>
    <s v="Badhaadhe_IDP"/>
    <x v="7"/>
    <x v="1"/>
    <n v="3"/>
    <n v="1"/>
    <n v="4"/>
    <n v="3"/>
    <x v="1"/>
  </r>
  <r>
    <s v="156fd682-d0c1-4715-85f8-b1f90a057c0e"/>
    <s v="Badhaadhe_IDP"/>
    <x v="7"/>
    <x v="1"/>
    <n v="3"/>
    <n v="2"/>
    <n v="4"/>
    <n v="2"/>
    <x v="1"/>
  </r>
  <r>
    <s v="e979c2d0-d67c-4d64-89cc-58e16f37b375"/>
    <s v="Badhaadhe_IDP"/>
    <x v="7"/>
    <x v="1"/>
    <n v="3"/>
    <n v="1"/>
    <n v="4"/>
    <n v="1"/>
    <x v="0"/>
  </r>
  <r>
    <s v="621dd2c0-0abd-4fbc-9ddd-bf0faf9f76a3"/>
    <s v="Badhaadhe_IDP"/>
    <x v="7"/>
    <x v="1"/>
    <n v="3"/>
    <n v="1"/>
    <n v="4"/>
    <n v="1"/>
    <x v="0"/>
  </r>
  <r>
    <s v="0b02ae45-dcb2-4107-b9de-42f242742e94"/>
    <s v="Qoryooley_IDP"/>
    <x v="8"/>
    <x v="1"/>
    <n v="3"/>
    <n v="1"/>
    <n v="4"/>
    <n v="1"/>
    <x v="0"/>
  </r>
  <r>
    <s v="ae05caa9-5515-4547-b261-17db396c9a56"/>
    <s v="Qoryooley_IDP"/>
    <x v="8"/>
    <x v="1"/>
    <n v="3"/>
    <n v="1"/>
    <n v="4"/>
    <n v="1"/>
    <x v="0"/>
  </r>
  <r>
    <s v="aa01f995-4c97-4ea6-b6a7-c6069026ab68"/>
    <s v="Qoryooley_IDP"/>
    <x v="8"/>
    <x v="1"/>
    <n v="3"/>
    <n v="4"/>
    <n v="4"/>
    <n v="1"/>
    <x v="1"/>
  </r>
  <r>
    <s v="90b045e0-e989-492d-9630-63b7265823e5"/>
    <s v="Qoryooley_IDP"/>
    <x v="8"/>
    <x v="1"/>
    <n v="3"/>
    <n v="1"/>
    <n v="1"/>
    <n v="1"/>
    <x v="0"/>
  </r>
  <r>
    <s v="e1d78170-1589-4ad4-aa05-d1bd7b083c14"/>
    <s v="Qoryooley_IDP"/>
    <x v="8"/>
    <x v="1"/>
    <n v="3"/>
    <n v="1"/>
    <n v="4"/>
    <n v="1"/>
    <x v="0"/>
  </r>
  <r>
    <s v="72401935-ccb1-4bc9-b0bf-762a0783ccef"/>
    <s v="Qoryooley_IDP"/>
    <x v="8"/>
    <x v="1"/>
    <n v="3"/>
    <n v="1"/>
    <n v="1"/>
    <n v="1"/>
    <x v="0"/>
  </r>
  <r>
    <s v="b00fd642-5069-45df-a2ac-23edc754ebcf"/>
    <s v="Qoryooley_IDP"/>
    <x v="8"/>
    <x v="1"/>
    <n v="3"/>
    <n v="1"/>
    <n v="1"/>
    <n v="1"/>
    <x v="0"/>
  </r>
  <r>
    <s v="9eeac794-0bd5-4c70-86ba-7aeec576a7f4"/>
    <s v="Qoryooley_IDP"/>
    <x v="8"/>
    <x v="1"/>
    <n v="3"/>
    <n v="1"/>
    <n v="1"/>
    <n v="1"/>
    <x v="0"/>
  </r>
  <r>
    <s v="9a165675-6fc7-4b65-a7cc-4dfd975ded71"/>
    <s v="Qoryooley_IDP"/>
    <x v="8"/>
    <x v="1"/>
    <n v="3"/>
    <n v="1"/>
    <n v="4"/>
    <n v="1"/>
    <x v="0"/>
  </r>
  <r>
    <s v="8aa25c08-2e53-4d09-8d5c-aa3eca1bcdb1"/>
    <s v="Qoryooley_IDP"/>
    <x v="8"/>
    <x v="1"/>
    <n v="3"/>
    <n v="1"/>
    <n v="4"/>
    <n v="1"/>
    <x v="0"/>
  </r>
  <r>
    <s v="32976e32-4951-48d4-8668-47001dfaad6f"/>
    <s v="Qoryooley_IDP"/>
    <x v="8"/>
    <x v="1"/>
    <n v="3"/>
    <n v="1"/>
    <n v="4"/>
    <n v="1"/>
    <x v="0"/>
  </r>
  <r>
    <s v="5d7bf6ee-0ac8-448d-b235-506ca163df25"/>
    <s v="Qoryooley_IDP"/>
    <x v="8"/>
    <x v="1"/>
    <n v="3"/>
    <n v="1"/>
    <n v="4"/>
    <n v="1"/>
    <x v="0"/>
  </r>
  <r>
    <s v="bba154b9-7463-4795-b1dd-5fe2bed5b3fa"/>
    <s v="Qoryooley_IDP"/>
    <x v="8"/>
    <x v="1"/>
    <n v="3"/>
    <n v="1"/>
    <n v="4"/>
    <n v="2"/>
    <x v="1"/>
  </r>
  <r>
    <s v="4bea2f1f-1781-4c7a-aeea-10c62190e1ba"/>
    <s v="Qoryooley_IDP"/>
    <x v="8"/>
    <x v="1"/>
    <n v="3"/>
    <n v="1"/>
    <n v="4"/>
    <n v="1"/>
    <x v="0"/>
  </r>
  <r>
    <s v="ea28993e-f7ae-4df4-9106-624570825023"/>
    <s v="Qoryooley_IDP"/>
    <x v="8"/>
    <x v="1"/>
    <n v="3"/>
    <n v="1"/>
    <n v="4"/>
    <n v="1"/>
    <x v="0"/>
  </r>
  <r>
    <s v="a85154ab-6dcb-45fd-9f55-113ecb4c3b9c"/>
    <s v="Qoryooley_IDP"/>
    <x v="8"/>
    <x v="1"/>
    <n v="3"/>
    <n v="1"/>
    <n v="4"/>
    <n v="1"/>
    <x v="0"/>
  </r>
  <r>
    <s v="f3ce1fcc-5395-4bc5-8e0f-64dd87bfbd1c"/>
    <s v="Qoryooley_IDP"/>
    <x v="8"/>
    <x v="1"/>
    <n v="3"/>
    <n v="1"/>
    <n v="4"/>
    <n v="1"/>
    <x v="0"/>
  </r>
  <r>
    <s v="70d23e60-a203-4aae-bebb-ee5a80a04021"/>
    <s v="Qoryooley_IDP"/>
    <x v="8"/>
    <x v="1"/>
    <n v="3"/>
    <n v="1"/>
    <n v="4"/>
    <n v="1"/>
    <x v="0"/>
  </r>
  <r>
    <s v="08484e04-f006-47b4-bf64-e2ef144fe662"/>
    <s v="Qoryooley_IDP"/>
    <x v="8"/>
    <x v="1"/>
    <n v="3"/>
    <n v="1"/>
    <n v="4"/>
    <n v="1"/>
    <x v="0"/>
  </r>
  <r>
    <s v="abf070bb-fe7d-4f25-9c51-346cf9833e40"/>
    <s v="Qoryooley_IDP"/>
    <x v="8"/>
    <x v="1"/>
    <n v="3"/>
    <n v="1"/>
    <n v="1"/>
    <n v="1"/>
    <x v="0"/>
  </r>
  <r>
    <s v="f7d08cdc-6007-4c23-8d91-1c1eef34c1eb"/>
    <s v="Qoryooley_IDP"/>
    <x v="8"/>
    <x v="1"/>
    <n v="3"/>
    <n v="1"/>
    <n v="4"/>
    <n v="1"/>
    <x v="0"/>
  </r>
  <r>
    <s v="cb0a6964-85b0-457a-8022-e5d2e3ba2724"/>
    <s v="Qoryooley_IDP"/>
    <x v="8"/>
    <x v="1"/>
    <n v="3"/>
    <n v="1"/>
    <n v="4"/>
    <n v="1"/>
    <x v="0"/>
  </r>
  <r>
    <s v="82bdfdad-95b7-4991-91bf-fa8ab7471b79"/>
    <s v="Qoryooley_IDP"/>
    <x v="8"/>
    <x v="1"/>
    <n v="3"/>
    <n v="1"/>
    <n v="4"/>
    <n v="1"/>
    <x v="0"/>
  </r>
  <r>
    <s v="a62c975e-2ff7-45f6-9f5b-ae3b8b5df13d"/>
    <s v="Qoryooley_IDP"/>
    <x v="8"/>
    <x v="1"/>
    <n v="2"/>
    <n v="4"/>
    <n v="4"/>
    <n v="2"/>
    <x v="1"/>
  </r>
  <r>
    <s v="9b6a4c1a-3e02-4ee1-a40a-6f76c2cd5c20"/>
    <s v="Qoryooley_IDP"/>
    <x v="8"/>
    <x v="1"/>
    <n v="1"/>
    <n v="4"/>
    <n v="4"/>
    <n v="1"/>
    <x v="1"/>
  </r>
  <r>
    <s v="d99837df-3f12-40ce-a190-8ae209cba12c"/>
    <s v="Qoryooley_IDP"/>
    <x v="8"/>
    <x v="1"/>
    <n v="3"/>
    <n v="1"/>
    <n v="4"/>
    <n v="1"/>
    <x v="0"/>
  </r>
  <r>
    <s v="4657f805-b0c2-4286-9fd0-1bdef90c8d63"/>
    <s v="Qoryooley_IDP"/>
    <x v="8"/>
    <x v="1"/>
    <n v="3"/>
    <n v="1"/>
    <n v="4"/>
    <n v="1"/>
    <x v="0"/>
  </r>
  <r>
    <s v="22c5b4e8-0ed4-4a7e-a99e-c2fb06f91f00"/>
    <s v="Qoryooley_IDP"/>
    <x v="8"/>
    <x v="1"/>
    <n v="3"/>
    <n v="1"/>
    <n v="4"/>
    <n v="1"/>
    <x v="0"/>
  </r>
  <r>
    <s v="7238387a-e214-4c1e-b420-33f4a1819559"/>
    <s v="Qoryooley_IDP"/>
    <x v="8"/>
    <x v="1"/>
    <n v="3"/>
    <n v="1"/>
    <n v="4"/>
    <n v="1"/>
    <x v="0"/>
  </r>
  <r>
    <s v="9a3a480b-1aa6-4dc6-a110-c3d27198fc2b"/>
    <s v="Qoryooley_IDP"/>
    <x v="8"/>
    <x v="1"/>
    <n v="3"/>
    <n v="1"/>
    <n v="4"/>
    <n v="1"/>
    <x v="0"/>
  </r>
  <r>
    <s v="4a72a2d1-cb51-4865-b349-b70e631c442d"/>
    <s v="Qoryooley_IDP"/>
    <x v="8"/>
    <x v="1"/>
    <n v="3"/>
    <n v="1"/>
    <n v="4"/>
    <n v="1"/>
    <x v="0"/>
  </r>
  <r>
    <s v="d19dea0e-9e09-427e-b70f-3db64359a9a1"/>
    <s v="Qoryooley_IDP"/>
    <x v="8"/>
    <x v="1"/>
    <n v="3"/>
    <n v="1"/>
    <n v="4"/>
    <n v="1"/>
    <x v="0"/>
  </r>
  <r>
    <s v="90e235ef-8fdb-4541-8e74-f28a3f549230"/>
    <s v="Qoryooley_IDP"/>
    <x v="8"/>
    <x v="1"/>
    <n v="3"/>
    <n v="1"/>
    <n v="4"/>
    <n v="1"/>
    <x v="0"/>
  </r>
  <r>
    <s v="6e8418a2-5fae-4ea5-8b9f-e31989bee87d"/>
    <s v="Banadir_HC"/>
    <x v="0"/>
    <x v="0"/>
    <n v="3"/>
    <n v="1"/>
    <n v="4"/>
    <n v="1"/>
    <x v="0"/>
  </r>
  <r>
    <s v="6d915b9e-bd1c-4c76-ae54-ad0766c90909"/>
    <s v="Banadir_HC"/>
    <x v="0"/>
    <x v="0"/>
    <n v="3"/>
    <n v="1"/>
    <n v="1"/>
    <n v="1"/>
    <x v="0"/>
  </r>
  <r>
    <s v="f8095f6a-38ca-473e-b921-54182acccebd"/>
    <s v="Banadir_HC"/>
    <x v="0"/>
    <x v="0"/>
    <n v="3"/>
    <n v="1"/>
    <n v="1"/>
    <n v="1"/>
    <x v="0"/>
  </r>
  <r>
    <s v="c367c717-b52e-43eb-b2bf-e5243400e35e"/>
    <s v="Banadir_HC"/>
    <x v="0"/>
    <x v="0"/>
    <n v="3"/>
    <n v="1"/>
    <n v="4"/>
    <n v="1"/>
    <x v="0"/>
  </r>
  <r>
    <s v="8c14b7bf-8d97-41bf-a18d-1a2a6880f651"/>
    <s v="Banadir_HC"/>
    <x v="0"/>
    <x v="0"/>
    <n v="3"/>
    <n v="1"/>
    <n v="4"/>
    <n v="1"/>
    <x v="0"/>
  </r>
  <r>
    <s v="bfa8a3b4-2e00-4843-8792-c07fcd03f20c"/>
    <s v="Banadir_HC"/>
    <x v="0"/>
    <x v="0"/>
    <n v="3"/>
    <n v="1"/>
    <n v="4"/>
    <n v="1"/>
    <x v="0"/>
  </r>
  <r>
    <s v="d9987b99-9614-44a8-bc0e-673158145817"/>
    <s v="Banadir_HC"/>
    <x v="0"/>
    <x v="0"/>
    <n v="3"/>
    <n v="1"/>
    <n v="1"/>
    <n v="2"/>
    <x v="0"/>
  </r>
  <r>
    <s v="63db750c-eb80-4478-bd93-6ce0d3f7428e"/>
    <s v="Banadir_HC"/>
    <x v="0"/>
    <x v="0"/>
    <n v="3"/>
    <n v="4"/>
    <n v="4"/>
    <n v="1"/>
    <x v="1"/>
  </r>
  <r>
    <s v="9d50b51a-f604-400a-8f1e-82abed62c93f"/>
    <s v="Banadir_HC"/>
    <x v="0"/>
    <x v="0"/>
    <n v="3"/>
    <n v="1"/>
    <n v="1"/>
    <n v="1"/>
    <x v="0"/>
  </r>
  <r>
    <s v="436c07a4-f685-484c-9110-c7bd4fdaf9a0"/>
    <s v="Banadir_HC"/>
    <x v="0"/>
    <x v="0"/>
    <n v="3"/>
    <n v="3"/>
    <n v="1"/>
    <n v="1"/>
    <x v="0"/>
  </r>
  <r>
    <s v="2accdcd7-307a-42d1-a798-2ad6275d894b"/>
    <s v="Banadir_HC"/>
    <x v="0"/>
    <x v="0"/>
    <n v="3"/>
    <n v="1"/>
    <n v="4"/>
    <n v="1"/>
    <x v="0"/>
  </r>
  <r>
    <s v="a3058f62-1273-4620-b075-6cf574bad18f"/>
    <s v="Banadir_HC"/>
    <x v="0"/>
    <x v="0"/>
    <n v="3"/>
    <n v="1"/>
    <n v="4"/>
    <n v="1"/>
    <x v="0"/>
  </r>
  <r>
    <s v="4a1cd2a7-da3e-496c-94aa-88118121b0bd"/>
    <s v="Banadir_HC"/>
    <x v="0"/>
    <x v="0"/>
    <n v="3"/>
    <n v="1"/>
    <n v="4"/>
    <n v="1"/>
    <x v="0"/>
  </r>
  <r>
    <s v="71392159-09f0-4ec9-bc4b-9a0101ea4a12"/>
    <s v="Banadir_HC"/>
    <x v="0"/>
    <x v="0"/>
    <n v="3"/>
    <n v="4"/>
    <n v="1"/>
    <n v="5"/>
    <x v="1"/>
  </r>
  <r>
    <s v="c10ae828-fc05-40cf-9346-62c46ddbadc0"/>
    <s v="Banadir_HC"/>
    <x v="0"/>
    <x v="0"/>
    <n v="3"/>
    <n v="1"/>
    <n v="4"/>
    <n v="4"/>
    <x v="1"/>
  </r>
  <r>
    <s v="8a78ef1c-d27e-4868-86e9-0589afe8ae15"/>
    <s v="Banadir_HC"/>
    <x v="0"/>
    <x v="0"/>
    <n v="3"/>
    <n v="1"/>
    <n v="1"/>
    <n v="4"/>
    <x v="0"/>
  </r>
  <r>
    <s v="3ce26170-ab0f-405e-9398-b5cd21d38dcd"/>
    <s v="Banadir_HC"/>
    <x v="0"/>
    <x v="0"/>
    <n v="3"/>
    <n v="1"/>
    <n v="1"/>
    <n v="5"/>
    <x v="1"/>
  </r>
  <r>
    <s v="1eca50c5-9695-407e-b148-407f002403ba"/>
    <s v="Banadir_HC"/>
    <x v="0"/>
    <x v="0"/>
    <n v="3"/>
    <n v="1"/>
    <n v="4"/>
    <n v="1"/>
    <x v="0"/>
  </r>
  <r>
    <s v="e000b164-8095-4195-a9a8-de83f97d02d9"/>
    <s v="Banadir_HC"/>
    <x v="0"/>
    <x v="0"/>
    <n v="3"/>
    <n v="3"/>
    <n v="1"/>
    <n v="2"/>
    <x v="0"/>
  </r>
  <r>
    <s v="00159f03-3fcf-4d7b-91e8-c413dcbd0ff1"/>
    <s v="Banadir_HC"/>
    <x v="0"/>
    <x v="0"/>
    <n v="3"/>
    <n v="3"/>
    <n v="1"/>
    <n v="1"/>
    <x v="0"/>
  </r>
  <r>
    <s v="50008eda-ae6a-439a-a38e-21cc3f360e1a"/>
    <s v="Banadir_HC"/>
    <x v="0"/>
    <x v="0"/>
    <n v="3"/>
    <n v="1"/>
    <n v="4"/>
    <n v="1"/>
    <x v="0"/>
  </r>
  <r>
    <s v="5971eeee-4a3d-4b96-8ff6-8feb87bdc423"/>
    <s v="Banadir_HC"/>
    <x v="0"/>
    <x v="0"/>
    <n v="3"/>
    <n v="3"/>
    <n v="1"/>
    <n v="1"/>
    <x v="0"/>
  </r>
  <r>
    <s v="3ce6dfc9-8780-4c1a-a58b-a36ba0a18a5f"/>
    <s v="Banadir_HC"/>
    <x v="0"/>
    <x v="0"/>
    <n v="3"/>
    <n v="1"/>
    <n v="4"/>
    <n v="1"/>
    <x v="0"/>
  </r>
  <r>
    <s v="23adf57e-73da-4c67-97a8-9cb5c5bfeaf2"/>
    <s v="Banadir_HC"/>
    <x v="0"/>
    <x v="0"/>
    <n v="3"/>
    <n v="1"/>
    <n v="4"/>
    <n v="1"/>
    <x v="0"/>
  </r>
  <r>
    <s v="4f3e14b2-1e7f-4905-8f88-6bc55b5e41d1"/>
    <s v="Banadir_HC"/>
    <x v="0"/>
    <x v="0"/>
    <n v="3"/>
    <n v="1"/>
    <n v="1"/>
    <n v="1"/>
    <x v="0"/>
  </r>
  <r>
    <s v="41d35c45-50c7-4128-a596-e77dedc391cc"/>
    <s v="Banadir_HC"/>
    <x v="0"/>
    <x v="0"/>
    <n v="3"/>
    <n v="1"/>
    <n v="4"/>
    <n v="1"/>
    <x v="0"/>
  </r>
  <r>
    <s v="2febe620-2a87-4d2b-81d9-5cde8d50984f"/>
    <s v="Banadir_HC"/>
    <x v="0"/>
    <x v="0"/>
    <n v="3"/>
    <n v="1"/>
    <n v="4"/>
    <n v="3"/>
    <x v="1"/>
  </r>
  <r>
    <s v="9e767d2f-70df-47cf-bb40-8537c1c899cb"/>
    <s v="Banadir_HC"/>
    <x v="0"/>
    <x v="0"/>
    <n v="3"/>
    <n v="1"/>
    <n v="4"/>
    <n v="3"/>
    <x v="1"/>
  </r>
  <r>
    <s v="ebd595a8-f58e-4b8c-9869-526f6ca8cb59"/>
    <s v="Banadir_HC"/>
    <x v="0"/>
    <x v="0"/>
    <n v="3"/>
    <n v="1"/>
    <n v="4"/>
    <n v="3"/>
    <x v="1"/>
  </r>
  <r>
    <s v="7eb16fa8-42d5-4def-b92f-d202c485dbc6"/>
    <s v="Banadir_HC"/>
    <x v="0"/>
    <x v="0"/>
    <n v="3"/>
    <n v="1"/>
    <n v="4"/>
    <n v="1"/>
    <x v="0"/>
  </r>
  <r>
    <s v="ac9efffb-9d3b-4a3f-bc02-b70c677d07f7"/>
    <s v="Banadir_HC"/>
    <x v="0"/>
    <x v="0"/>
    <n v="2"/>
    <n v="4"/>
    <n v="4"/>
    <n v="1"/>
    <x v="1"/>
  </r>
  <r>
    <s v="1b8a3d68-ee96-4752-b173-a95be83048b0"/>
    <s v="Banadir_HC"/>
    <x v="0"/>
    <x v="0"/>
    <n v="3"/>
    <n v="1"/>
    <n v="4"/>
    <n v="1"/>
    <x v="0"/>
  </r>
  <r>
    <s v="54bebfa0-625e-4246-b516-4d1e1602a16c"/>
    <s v="Banadir_HC"/>
    <x v="0"/>
    <x v="0"/>
    <n v="3"/>
    <n v="1"/>
    <n v="4"/>
    <n v="1"/>
    <x v="0"/>
  </r>
  <r>
    <s v="d8eea19b-32e4-406a-a135-813e408f1d15"/>
    <s v="Banadir_HC"/>
    <x v="0"/>
    <x v="0"/>
    <n v="3"/>
    <n v="1"/>
    <n v="1"/>
    <n v="1"/>
    <x v="0"/>
  </r>
  <r>
    <s v="b6583dd4-a055-4d3d-87ad-5d5b1f30d6e4"/>
    <s v="Banadir_HC"/>
    <x v="0"/>
    <x v="0"/>
    <n v="3"/>
    <n v="1"/>
    <n v="1"/>
    <n v="1"/>
    <x v="0"/>
  </r>
  <r>
    <s v="5bd68ef8-30fb-4137-bc6e-4d13cd80176e"/>
    <s v="Banadir_HC"/>
    <x v="0"/>
    <x v="0"/>
    <n v="3"/>
    <n v="1"/>
    <n v="4"/>
    <n v="1"/>
    <x v="0"/>
  </r>
  <r>
    <s v="87d1386e-0c68-46ac-b667-5070f31a52e8"/>
    <s v="Banadir_HC"/>
    <x v="0"/>
    <x v="0"/>
    <n v="3"/>
    <n v="1"/>
    <n v="4"/>
    <n v="1"/>
    <x v="0"/>
  </r>
  <r>
    <s v="09fdbb23-d46a-4b20-b2c0-e7e9d6b64638"/>
    <s v="Banadir_HC"/>
    <x v="0"/>
    <x v="0"/>
    <n v="3"/>
    <n v="1"/>
    <n v="4"/>
    <n v="1"/>
    <x v="0"/>
  </r>
  <r>
    <s v="1c428e0a-9edb-4f65-b45b-ec8c8eae2fce"/>
    <s v="Banadir_HC"/>
    <x v="0"/>
    <x v="0"/>
    <n v="3"/>
    <n v="1"/>
    <n v="4"/>
    <n v="1"/>
    <x v="0"/>
  </r>
  <r>
    <s v="a8affc7f-2f33-4a9e-9335-97aeea80b2b0"/>
    <s v="Banadir_HC"/>
    <x v="0"/>
    <x v="0"/>
    <n v="3"/>
    <n v="1"/>
    <n v="4"/>
    <n v="1"/>
    <x v="0"/>
  </r>
  <r>
    <s v="211886f3-52a0-4711-b127-d96718b0f336"/>
    <s v="Banadir_HC"/>
    <x v="0"/>
    <x v="0"/>
    <n v="3"/>
    <n v="1"/>
    <n v="4"/>
    <n v="1"/>
    <x v="0"/>
  </r>
  <r>
    <s v="b810d799-4432-4d65-89f0-5fb040cd0228"/>
    <s v="Banadir_HC"/>
    <x v="0"/>
    <x v="0"/>
    <n v="3"/>
    <n v="1"/>
    <n v="4"/>
    <n v="1"/>
    <x v="0"/>
  </r>
  <r>
    <s v="96f68e2f-716f-4924-ad3a-2fe8c80e2968"/>
    <s v="Banadir_HC"/>
    <x v="0"/>
    <x v="0"/>
    <n v="3"/>
    <n v="1"/>
    <n v="1"/>
    <n v="1"/>
    <x v="0"/>
  </r>
  <r>
    <s v="b4b1d257-6939-4747-bac7-63606e14ad26"/>
    <s v="Banadir_HC"/>
    <x v="0"/>
    <x v="0"/>
    <n v="3"/>
    <n v="1"/>
    <n v="1"/>
    <n v="1"/>
    <x v="0"/>
  </r>
  <r>
    <s v="546b6a1a-069b-4bf7-bc03-7ff46ed8253b"/>
    <s v="Banadir_HC"/>
    <x v="0"/>
    <x v="0"/>
    <n v="3"/>
    <n v="4"/>
    <n v="4"/>
    <n v="3"/>
    <x v="2"/>
  </r>
  <r>
    <s v="39e852e0-9d66-4d78-9bf3-69b3e45308c9"/>
    <s v="Banadir_HC"/>
    <x v="0"/>
    <x v="0"/>
    <n v="3"/>
    <n v="2"/>
    <n v="4"/>
    <n v="2"/>
    <x v="1"/>
  </r>
  <r>
    <s v="88eacacd-a9ad-48f2-8874-c5e585397d71"/>
    <s v="Banadir_HC"/>
    <x v="0"/>
    <x v="0"/>
    <n v="3"/>
    <n v="1"/>
    <n v="1"/>
    <n v="1"/>
    <x v="0"/>
  </r>
  <r>
    <s v="68ffb113-c751-4fa6-b9e0-60d11fadf8a0"/>
    <s v="Banadir_HC"/>
    <x v="0"/>
    <x v="0"/>
    <n v="3"/>
    <n v="1"/>
    <n v="4"/>
    <n v="1"/>
    <x v="0"/>
  </r>
  <r>
    <s v="163d376f-6c54-472e-9587-ae5bacd7e72f"/>
    <s v="Balcad_HC"/>
    <x v="9"/>
    <x v="0"/>
    <n v="3"/>
    <n v="1"/>
    <n v="4"/>
    <n v="1"/>
    <x v="0"/>
  </r>
  <r>
    <s v="8c99d95b-edb1-4eee-9ffb-c1adfd2c1a38"/>
    <s v="Banadir_HC"/>
    <x v="0"/>
    <x v="0"/>
    <n v="3"/>
    <n v="1"/>
    <n v="4"/>
    <n v="3"/>
    <x v="1"/>
  </r>
  <r>
    <s v="24658ac5-863b-4cd7-8a50-89e8d94442d9"/>
    <s v="Banadir_HC"/>
    <x v="0"/>
    <x v="0"/>
    <n v="3"/>
    <n v="1"/>
    <n v="1"/>
    <n v="1"/>
    <x v="0"/>
  </r>
  <r>
    <s v="225916f0-d306-4f43-bf0e-f7225d4f2160"/>
    <s v="Banadir_HC"/>
    <x v="0"/>
    <x v="0"/>
    <n v="3"/>
    <n v="1"/>
    <n v="4"/>
    <n v="1"/>
    <x v="0"/>
  </r>
  <r>
    <s v="9796487d-28f0-44dc-bb22-b3520d2d4898"/>
    <s v="Banadir_HC"/>
    <x v="0"/>
    <x v="0"/>
    <n v="2"/>
    <n v="4"/>
    <n v="1"/>
    <n v="4"/>
    <x v="1"/>
  </r>
  <r>
    <s v="f948f93c-049c-446a-9a12-243b9da092d3"/>
    <s v="Banadir_HC"/>
    <x v="0"/>
    <x v="0"/>
    <n v="3"/>
    <n v="1"/>
    <n v="1"/>
    <n v="1"/>
    <x v="0"/>
  </r>
  <r>
    <s v="f254930a-b4cc-4ffe-9a3d-f58b0fa44b92"/>
    <s v="Banadir_HC"/>
    <x v="0"/>
    <x v="0"/>
    <n v="3"/>
    <n v="1"/>
    <n v="4"/>
    <n v="1"/>
    <x v="0"/>
  </r>
  <r>
    <s v="f37fc3fa-1454-47c3-939c-6a1b783c04bc"/>
    <s v="Banadir_HC"/>
    <x v="0"/>
    <x v="0"/>
    <n v="3"/>
    <n v="4"/>
    <n v="4"/>
    <n v="1"/>
    <x v="1"/>
  </r>
  <r>
    <s v="f72c0491-e8ae-4bdc-8c61-86346c459fb6"/>
    <s v="Banadir_HC"/>
    <x v="0"/>
    <x v="0"/>
    <n v="3"/>
    <n v="1"/>
    <n v="1"/>
    <n v="1"/>
    <x v="0"/>
  </r>
  <r>
    <s v="e5a60c5b-d8f8-4126-ae1c-580e8491a9a6"/>
    <s v="Banadir_HC"/>
    <x v="0"/>
    <x v="0"/>
    <n v="1"/>
    <n v="4"/>
    <n v="1"/>
    <n v="1"/>
    <x v="0"/>
  </r>
  <r>
    <s v="61fcbe17-066f-40ae-9763-752139e5a2fd"/>
    <s v="Banadir_HC"/>
    <x v="0"/>
    <x v="0"/>
    <n v="3"/>
    <n v="4"/>
    <n v="4"/>
    <n v="3"/>
    <x v="2"/>
  </r>
  <r>
    <s v="ae3dbdba-767d-4a51-88c6-dbc5abfe4e26"/>
    <s v="Banadir_HC"/>
    <x v="0"/>
    <x v="0"/>
    <n v="3"/>
    <n v="1"/>
    <n v="4"/>
    <n v="1"/>
    <x v="0"/>
  </r>
  <r>
    <s v="dcd54827-d144-47dc-8376-7a1f0e4d23d2"/>
    <s v="Banadir_HC"/>
    <x v="0"/>
    <x v="0"/>
    <n v="3"/>
    <n v="1"/>
    <n v="4"/>
    <n v="1"/>
    <x v="0"/>
  </r>
  <r>
    <s v="50a50176-7051-45fb-8fbd-24a105a874bf"/>
    <s v="Banadir_HC"/>
    <x v="0"/>
    <x v="0"/>
    <n v="3"/>
    <n v="1"/>
    <n v="4"/>
    <n v="3"/>
    <x v="1"/>
  </r>
  <r>
    <s v="5cfb4457-25a2-4e3f-8d71-a54b1cd57f14"/>
    <s v="Banadir_HC"/>
    <x v="0"/>
    <x v="0"/>
    <n v="3"/>
    <n v="1"/>
    <n v="4"/>
    <n v="3"/>
    <x v="1"/>
  </r>
  <r>
    <s v="9c98c4b4-039a-402f-b197-7c837eecda59"/>
    <s v="Banadir_HC"/>
    <x v="0"/>
    <x v="0"/>
    <n v="3"/>
    <n v="1"/>
    <n v="4"/>
    <n v="3"/>
    <x v="1"/>
  </r>
  <r>
    <s v="97fddfe1-200e-482f-9a71-26a339a7e2a8"/>
    <s v="Banadir_HC"/>
    <x v="0"/>
    <x v="0"/>
    <n v="3"/>
    <n v="1"/>
    <n v="4"/>
    <n v="3"/>
    <x v="1"/>
  </r>
  <r>
    <s v="f7486da6-a06c-4c81-9b60-65ebfce0c1c6"/>
    <s v="Banadir_HC"/>
    <x v="0"/>
    <x v="0"/>
    <n v="3"/>
    <n v="1"/>
    <n v="4"/>
    <n v="1"/>
    <x v="0"/>
  </r>
  <r>
    <s v="51c4e607-6a15-4ad7-838c-84a22c217fb7"/>
    <s v="Banadir_HC"/>
    <x v="0"/>
    <x v="0"/>
    <n v="3"/>
    <n v="1"/>
    <n v="4"/>
    <n v="1"/>
    <x v="0"/>
  </r>
  <r>
    <s v="8efac15c-b897-4ada-a8fa-fad480cefb9e"/>
    <s v="Banadir_HC"/>
    <x v="0"/>
    <x v="0"/>
    <n v="1"/>
    <n v="4"/>
    <n v="4"/>
    <n v="1"/>
    <x v="1"/>
  </r>
  <r>
    <s v="1c8cef93-420b-4ebd-9862-b58e03634ce1"/>
    <s v="Banadir_HC"/>
    <x v="0"/>
    <x v="0"/>
    <n v="3"/>
    <n v="4"/>
    <n v="1"/>
    <n v="1"/>
    <x v="0"/>
  </r>
  <r>
    <s v="691369ff-494a-4819-afca-43f2497648da"/>
    <s v="Banadir_HC"/>
    <x v="0"/>
    <x v="0"/>
    <n v="3"/>
    <n v="1"/>
    <n v="1"/>
    <n v="1"/>
    <x v="0"/>
  </r>
  <r>
    <s v="6345b34f-69c8-47f0-96b7-7e782f4fdae2"/>
    <s v="Belet_Weyne_HC"/>
    <x v="2"/>
    <x v="0"/>
    <n v="3"/>
    <n v="1"/>
    <n v="4"/>
    <n v="1"/>
    <x v="0"/>
  </r>
  <r>
    <s v="9f27b3ce-d41a-4b61-a00a-3c2b8c4594e1"/>
    <s v="Banadir_HC"/>
    <x v="0"/>
    <x v="0"/>
    <n v="1"/>
    <n v="4"/>
    <n v="1"/>
    <n v="3"/>
    <x v="0"/>
  </r>
  <r>
    <s v="f550a181-6f84-460f-aae0-7a1e2d01e683"/>
    <s v="Banadir_HC"/>
    <x v="0"/>
    <x v="0"/>
    <n v="1"/>
    <n v="4"/>
    <n v="1"/>
    <n v="3"/>
    <x v="0"/>
  </r>
  <r>
    <s v="a577c8c6-4230-4fc6-8267-07eaa16d6144"/>
    <s v="Banadir_HC"/>
    <x v="0"/>
    <x v="0"/>
    <n v="3"/>
    <n v="1"/>
    <n v="1"/>
    <n v="4"/>
    <x v="0"/>
  </r>
  <r>
    <s v="b92157c8-477c-44d9-a866-2c356e0e7b84"/>
    <s v="Banadir_HC"/>
    <x v="0"/>
    <x v="0"/>
    <n v="3"/>
    <n v="1"/>
    <n v="4"/>
    <n v="1"/>
    <x v="0"/>
  </r>
  <r>
    <s v="9e51af35-c4b0-4342-8503-c0d985efed0b"/>
    <s v="Banadir_HC"/>
    <x v="0"/>
    <x v="0"/>
    <n v="3"/>
    <n v="1"/>
    <n v="4"/>
    <n v="1"/>
    <x v="0"/>
  </r>
  <r>
    <s v="b351bd06-05f0-4130-b14c-18de5a6d67b9"/>
    <s v="Banadir_HC"/>
    <x v="0"/>
    <x v="0"/>
    <n v="3"/>
    <n v="1"/>
    <n v="4"/>
    <n v="1"/>
    <x v="0"/>
  </r>
  <r>
    <s v="9997c134-5d19-4172-903a-acf1d5193f3f"/>
    <s v="Banadir_HC"/>
    <x v="0"/>
    <x v="0"/>
    <n v="3"/>
    <n v="1"/>
    <n v="1"/>
    <n v="4"/>
    <x v="0"/>
  </r>
  <r>
    <s v="c86fa1c3-9ec3-446c-b06c-c71331910f22"/>
    <s v="Banadir_HC"/>
    <x v="0"/>
    <x v="0"/>
    <n v="1"/>
    <n v="4"/>
    <n v="1"/>
    <n v="3"/>
    <x v="0"/>
  </r>
  <r>
    <s v="7964c2a8-1a63-4003-9ad0-8991b1cb2e65"/>
    <s v="Banadir_HC"/>
    <x v="0"/>
    <x v="0"/>
    <n v="3"/>
    <n v="2"/>
    <n v="4"/>
    <n v="1"/>
    <x v="1"/>
  </r>
  <r>
    <s v="393c3338-d030-4749-a61b-934dc4155553"/>
    <s v="Banadir_HC"/>
    <x v="0"/>
    <x v="0"/>
    <n v="2"/>
    <n v="3"/>
    <n v="1"/>
    <n v="1"/>
    <x v="0"/>
  </r>
  <r>
    <s v="a7361351-85e0-4610-aa7c-f08fce72adc7"/>
    <s v="Banadir_HC"/>
    <x v="0"/>
    <x v="0"/>
    <n v="3"/>
    <n v="1"/>
    <n v="4"/>
    <n v="1"/>
    <x v="0"/>
  </r>
  <r>
    <s v="54f3d3a9-ec5f-4692-98fe-a8de71490733"/>
    <s v="Banadir_HC"/>
    <x v="0"/>
    <x v="0"/>
    <n v="3"/>
    <n v="4"/>
    <n v="1"/>
    <n v="1"/>
    <x v="0"/>
  </r>
  <r>
    <s v="0d76a870-b508-4b21-adb5-2c73891cb92c"/>
    <s v="Banadir_HC"/>
    <x v="0"/>
    <x v="0"/>
    <n v="1"/>
    <n v="4"/>
    <n v="4"/>
    <n v="3"/>
    <x v="1"/>
  </r>
  <r>
    <s v="b0ef9341-033e-4434-8388-ff0563e8d501"/>
    <s v="Banadir_HC"/>
    <x v="0"/>
    <x v="0"/>
    <n v="3"/>
    <n v="1"/>
    <n v="4"/>
    <n v="1"/>
    <x v="0"/>
  </r>
  <r>
    <s v="3227dee4-14bf-4f65-83ee-f8fd96f5892f"/>
    <s v="Belet_Weyne_HC"/>
    <x v="2"/>
    <x v="0"/>
    <n v="3"/>
    <n v="1"/>
    <n v="1"/>
    <n v="1"/>
    <x v="0"/>
  </r>
  <r>
    <s v="b3c7391b-20c7-4777-8bcc-32047f974572"/>
    <s v="Banadir_HC"/>
    <x v="0"/>
    <x v="0"/>
    <n v="3"/>
    <n v="1"/>
    <n v="4"/>
    <n v="1"/>
    <x v="0"/>
  </r>
  <r>
    <s v="42b43117-2288-4690-898a-551b3e514a43"/>
    <s v="Banadir_HC"/>
    <x v="0"/>
    <x v="0"/>
    <n v="3"/>
    <n v="1"/>
    <n v="4"/>
    <n v="1"/>
    <x v="0"/>
  </r>
  <r>
    <s v="7326eb1c-f7e1-49e6-995c-11c594a3841d"/>
    <s v="Banadir_HC"/>
    <x v="0"/>
    <x v="0"/>
    <n v="3"/>
    <n v="1"/>
    <n v="4"/>
    <n v="1"/>
    <x v="0"/>
  </r>
  <r>
    <s v="85aecbc0-84d6-4263-9202-8e970240d719"/>
    <s v="Banadir_HC"/>
    <x v="0"/>
    <x v="0"/>
    <n v="3"/>
    <n v="1"/>
    <n v="4"/>
    <n v="1"/>
    <x v="0"/>
  </r>
  <r>
    <s v="2458d9a9-7d6a-41f3-9194-e796799a3372"/>
    <s v="Banadir_HC"/>
    <x v="0"/>
    <x v="0"/>
    <n v="3"/>
    <n v="1"/>
    <n v="4"/>
    <n v="1"/>
    <x v="0"/>
  </r>
  <r>
    <s v="dc7ec489-bab6-4114-8561-a2e1b8152c6b"/>
    <s v="Banadir_HC"/>
    <x v="0"/>
    <x v="0"/>
    <n v="3"/>
    <n v="1"/>
    <n v="1"/>
    <n v="1"/>
    <x v="0"/>
  </r>
  <r>
    <s v="c174ca7b-8f04-47d9-b48a-e4c4b12ef7f1"/>
    <s v="Belet_Weyne_HC"/>
    <x v="2"/>
    <x v="0"/>
    <n v="3"/>
    <n v="1"/>
    <n v="4"/>
    <n v="1"/>
    <x v="0"/>
  </r>
  <r>
    <s v="e2b7764f-5e9d-44f0-92df-f5ea8f5558b1"/>
    <s v="Belet_Weyne_HC"/>
    <x v="2"/>
    <x v="0"/>
    <n v="3"/>
    <n v="1"/>
    <n v="1"/>
    <n v="1"/>
    <x v="0"/>
  </r>
  <r>
    <s v="fcc0b9ac-6cf0-417f-8aa8-3e9c383c8a4c"/>
    <s v="Belet_Weyne_HC"/>
    <x v="2"/>
    <x v="0"/>
    <n v="3"/>
    <n v="1"/>
    <n v="4"/>
    <n v="1"/>
    <x v="0"/>
  </r>
  <r>
    <s v="589554c8-bb9e-44f4-b942-e23244dadfeb"/>
    <s v="Jowhar_HC"/>
    <x v="10"/>
    <x v="0"/>
    <n v="2"/>
    <n v="4"/>
    <n v="4"/>
    <n v="5"/>
    <x v="2"/>
  </r>
  <r>
    <s v="e3904e6f-23fb-435b-a8eb-395e4d4aaa4c"/>
    <s v="Bulo_Burto_HC"/>
    <x v="11"/>
    <x v="0"/>
    <n v="3"/>
    <n v="1"/>
    <n v="4"/>
    <n v="1"/>
    <x v="0"/>
  </r>
  <r>
    <s v="86b567ff-c566-4945-adfb-30ceac10cc2a"/>
    <s v="Belet_Weyne_HC"/>
    <x v="2"/>
    <x v="0"/>
    <n v="3"/>
    <n v="1"/>
    <n v="4"/>
    <n v="1"/>
    <x v="0"/>
  </r>
  <r>
    <s v="72a08013-7768-4139-a252-fc05404441e0"/>
    <s v="Belet_Weyne_HC"/>
    <x v="2"/>
    <x v="0"/>
    <n v="3"/>
    <n v="1"/>
    <n v="4"/>
    <n v="1"/>
    <x v="0"/>
  </r>
  <r>
    <s v="6ba4a705-5434-49da-ab3b-d3dd68b0f694"/>
    <s v="Belet_Weyne_HC"/>
    <x v="2"/>
    <x v="0"/>
    <n v="3"/>
    <n v="1"/>
    <n v="4"/>
    <n v="3"/>
    <x v="1"/>
  </r>
  <r>
    <s v="6f50f17c-d4c3-44cc-8a3f-caa5b79a77ca"/>
    <s v="Banadir_HC"/>
    <x v="0"/>
    <x v="0"/>
    <n v="3"/>
    <n v="3"/>
    <n v="1"/>
    <n v="1"/>
    <x v="0"/>
  </r>
  <r>
    <s v="a11bc577-80b4-4e6d-9b25-6992bcccf98a"/>
    <s v="Belet_Weyne_HC"/>
    <x v="2"/>
    <x v="0"/>
    <n v="3"/>
    <n v="1"/>
    <n v="1"/>
    <n v="1"/>
    <x v="0"/>
  </r>
  <r>
    <s v="d6484a79-846c-4a6a-aebe-f666f6dfc403"/>
    <s v="Banadir_HC"/>
    <x v="0"/>
    <x v="0"/>
    <n v="3"/>
    <n v="1"/>
    <n v="4"/>
    <n v="3"/>
    <x v="1"/>
  </r>
  <r>
    <s v="ebf19d47-fee7-4d6f-8da2-3a368ff11050"/>
    <s v="Banadir_HC"/>
    <x v="0"/>
    <x v="0"/>
    <n v="3"/>
    <n v="1"/>
    <n v="4"/>
    <n v="3"/>
    <x v="1"/>
  </r>
  <r>
    <s v="c002123a-b525-4084-b574-d9a51771ea75"/>
    <s v="Banadir_HC"/>
    <x v="0"/>
    <x v="0"/>
    <n v="3"/>
    <n v="1"/>
    <n v="4"/>
    <n v="1"/>
    <x v="0"/>
  </r>
  <r>
    <s v="1930ca30-a19c-4e6b-a2b5-df439806f3fc"/>
    <s v="Bulo_Burto_HC"/>
    <x v="11"/>
    <x v="0"/>
    <n v="3"/>
    <n v="1"/>
    <n v="4"/>
    <n v="1"/>
    <x v="0"/>
  </r>
  <r>
    <s v="44bcd599-b61d-44da-804f-b0666fe2a323"/>
    <s v="Banadir_HC"/>
    <x v="0"/>
    <x v="0"/>
    <n v="1"/>
    <n v="4"/>
    <n v="1"/>
    <n v="2"/>
    <x v="0"/>
  </r>
  <r>
    <s v="2e97dea5-ad14-4965-9aec-b2e6ac7439cd"/>
    <s v="Banadir_HC"/>
    <x v="0"/>
    <x v="0"/>
    <n v="3"/>
    <n v="4"/>
    <n v="1"/>
    <n v="1"/>
    <x v="0"/>
  </r>
  <r>
    <s v="679d6420-bcd4-4968-9159-957e8095b24c"/>
    <s v="Banadir_HC"/>
    <x v="0"/>
    <x v="0"/>
    <n v="3"/>
    <n v="4"/>
    <n v="1"/>
    <n v="3"/>
    <x v="1"/>
  </r>
  <r>
    <s v="415a95e2-4309-4013-b0a8-9ab7b94d5d0a"/>
    <s v="Belet_Weyne_HC"/>
    <x v="2"/>
    <x v="0"/>
    <n v="3"/>
    <n v="1"/>
    <n v="4"/>
    <n v="1"/>
    <x v="0"/>
  </r>
  <r>
    <s v="880bedd3-6a80-4d49-8f82-a7ab9a5c7796"/>
    <s v="Belet_Weyne_HC"/>
    <x v="2"/>
    <x v="0"/>
    <n v="3"/>
    <n v="1"/>
    <n v="1"/>
    <n v="1"/>
    <x v="0"/>
  </r>
  <r>
    <s v="07431041-30b7-4b13-b784-c37a7b706965"/>
    <s v="Belet_Weyne_HC"/>
    <x v="2"/>
    <x v="0"/>
    <n v="3"/>
    <n v="1"/>
    <n v="4"/>
    <n v="1"/>
    <x v="0"/>
  </r>
  <r>
    <s v="94f959a5-4d79-4593-9e64-ce7ea6157c53"/>
    <s v="Belet_Weyne_HC"/>
    <x v="2"/>
    <x v="0"/>
    <n v="3"/>
    <n v="1"/>
    <n v="4"/>
    <n v="1"/>
    <x v="0"/>
  </r>
  <r>
    <s v="282a739c-863c-45f1-a8df-2b365e595526"/>
    <s v="Bulo_Burto_HC"/>
    <x v="11"/>
    <x v="0"/>
    <n v="3"/>
    <n v="1"/>
    <n v="4"/>
    <n v="1"/>
    <x v="0"/>
  </r>
  <r>
    <s v="a546b762-67bc-4765-9bba-077469a60e96"/>
    <s v="Belet_Weyne_HC"/>
    <x v="2"/>
    <x v="0"/>
    <n v="3"/>
    <n v="1"/>
    <n v="4"/>
    <n v="1"/>
    <x v="0"/>
  </r>
  <r>
    <s v="880cd236-6096-470d-9870-2e25d85abdbd"/>
    <s v="Belet_Weyne_HC"/>
    <x v="2"/>
    <x v="0"/>
    <n v="3"/>
    <n v="1"/>
    <n v="1"/>
    <n v="3"/>
    <x v="0"/>
  </r>
  <r>
    <s v="d2b4ab9f-7954-4c5e-91ca-38736e7252c0"/>
    <s v="Belet_Weyne_HC"/>
    <x v="2"/>
    <x v="0"/>
    <n v="3"/>
    <n v="2"/>
    <n v="1"/>
    <n v="1"/>
    <x v="0"/>
  </r>
  <r>
    <s v="68a3448e-caa3-4b48-b38a-9012876cecaa"/>
    <s v="Bulo_Burto_HC"/>
    <x v="11"/>
    <x v="0"/>
    <n v="3"/>
    <n v="1"/>
    <n v="4"/>
    <n v="1"/>
    <x v="0"/>
  </r>
  <r>
    <s v="e4f8dbc7-f809-41f2-8b21-edf96ce0a110"/>
    <s v="Banadir_HC"/>
    <x v="0"/>
    <x v="0"/>
    <n v="3"/>
    <n v="1"/>
    <n v="4"/>
    <n v="1"/>
    <x v="0"/>
  </r>
  <r>
    <s v="3dc87652-76d8-4b68-be19-717d6dc2ba87"/>
    <s v="Balcad_HC"/>
    <x v="9"/>
    <x v="0"/>
    <n v="3"/>
    <n v="1"/>
    <n v="1"/>
    <n v="1"/>
    <x v="0"/>
  </r>
  <r>
    <s v="b34975bc-0093-451e-a611-990040ff5142"/>
    <s v="Jowhar_HC"/>
    <x v="10"/>
    <x v="0"/>
    <n v="3"/>
    <n v="1"/>
    <n v="4"/>
    <n v="1"/>
    <x v="0"/>
  </r>
  <r>
    <s v="77f0b6bd-2a89-4629-ba49-3a97f11ccf5f"/>
    <s v="Balcad_HC"/>
    <x v="9"/>
    <x v="0"/>
    <n v="3"/>
    <n v="1"/>
    <n v="4"/>
    <n v="1"/>
    <x v="0"/>
  </r>
  <r>
    <s v="80bc61ff-59c6-4ea5-8ed7-40d5ce602539"/>
    <s v="Balcad_HC"/>
    <x v="9"/>
    <x v="0"/>
    <n v="3"/>
    <n v="1"/>
    <n v="4"/>
    <n v="3"/>
    <x v="1"/>
  </r>
  <r>
    <s v="a2af5611-8881-404d-8a05-8e6ea9ed2177"/>
    <s v="Balcad_HC"/>
    <x v="9"/>
    <x v="0"/>
    <n v="3"/>
    <n v="1"/>
    <n v="4"/>
    <n v="1"/>
    <x v="0"/>
  </r>
  <r>
    <s v="2b163e7c-d077-4951-b338-f5f0bfc15e99"/>
    <s v="Jowhar_HC"/>
    <x v="10"/>
    <x v="0"/>
    <n v="3"/>
    <n v="1"/>
    <n v="4"/>
    <n v="1"/>
    <x v="0"/>
  </r>
  <r>
    <s v="82af22d4-ba87-49d4-a50f-6f3c26b564a4"/>
    <s v="Belet_Weyne_HC"/>
    <x v="2"/>
    <x v="0"/>
    <n v="3"/>
    <n v="1"/>
    <n v="4"/>
    <n v="1"/>
    <x v="0"/>
  </r>
  <r>
    <s v="d2e4f222-5838-4629-beb9-be858bc46f0e"/>
    <s v="Belet_Weyne_HC"/>
    <x v="2"/>
    <x v="0"/>
    <n v="3"/>
    <n v="1"/>
    <n v="4"/>
    <n v="1"/>
    <x v="0"/>
  </r>
  <r>
    <s v="b08d1d5f-1186-4525-a6a1-2766a23e4a1e"/>
    <s v="Belet_Weyne_HC"/>
    <x v="2"/>
    <x v="0"/>
    <n v="3"/>
    <n v="1"/>
    <n v="4"/>
    <n v="1"/>
    <x v="0"/>
  </r>
  <r>
    <s v="e7b8ea7b-373d-4dcc-aa78-35cad3ff36eb"/>
    <s v="Jowhar_HC"/>
    <x v="10"/>
    <x v="0"/>
    <n v="3"/>
    <n v="1"/>
    <n v="4"/>
    <n v="1"/>
    <x v="0"/>
  </r>
  <r>
    <s v="25e38ec0-5674-4176-8dbf-fc9ee8eae308"/>
    <s v="Banadir_HC"/>
    <x v="0"/>
    <x v="0"/>
    <n v="3"/>
    <n v="2"/>
    <n v="1"/>
    <n v="1"/>
    <x v="0"/>
  </r>
  <r>
    <s v="e2f0b5ee-e707-41e4-9b1f-4b80e1683ea4"/>
    <s v="Banadir_HC"/>
    <x v="0"/>
    <x v="0"/>
    <n v="3"/>
    <n v="3"/>
    <n v="1"/>
    <n v="2"/>
    <x v="0"/>
  </r>
  <r>
    <s v="031357e2-6867-4e6e-ae91-d8b1eef2cbcf"/>
    <s v="Balcad_HC"/>
    <x v="9"/>
    <x v="0"/>
    <n v="3"/>
    <n v="1"/>
    <n v="1"/>
    <n v="2"/>
    <x v="0"/>
  </r>
  <r>
    <s v="0b963517-6988-45cd-9c2c-00161a7c0f3f"/>
    <s v="Balcad_HC"/>
    <x v="9"/>
    <x v="0"/>
    <n v="3"/>
    <n v="1"/>
    <n v="4"/>
    <n v="1"/>
    <x v="0"/>
  </r>
  <r>
    <s v="1e16829b-48f4-45f4-9821-086dce564e0e"/>
    <s v="Belet_Weyne_HC"/>
    <x v="2"/>
    <x v="0"/>
    <n v="3"/>
    <n v="1"/>
    <n v="4"/>
    <n v="1"/>
    <x v="0"/>
  </r>
  <r>
    <s v="fcdf7daf-f295-481c-a36f-f040d1d508ee"/>
    <s v="Jowhar_HC"/>
    <x v="10"/>
    <x v="0"/>
    <n v="3"/>
    <n v="1"/>
    <n v="4"/>
    <n v="1"/>
    <x v="0"/>
  </r>
  <r>
    <s v="d360a705-7c5e-42d7-a961-58ff9a9ba30f"/>
    <s v="Cadale_HC"/>
    <x v="12"/>
    <x v="0"/>
    <n v="3"/>
    <n v="1"/>
    <n v="1"/>
    <n v="1"/>
    <x v="0"/>
  </r>
  <r>
    <s v="836b82c3-110f-4639-a651-a25ea3d24d8c"/>
    <s v="Banadir_HC"/>
    <x v="0"/>
    <x v="0"/>
    <n v="2"/>
    <n v="4"/>
    <n v="1"/>
    <n v="3"/>
    <x v="1"/>
  </r>
  <r>
    <s v="68cdde0d-6ed4-410b-ba17-d582aa089a81"/>
    <s v="Belet_Weyne_HC"/>
    <x v="2"/>
    <x v="0"/>
    <n v="3"/>
    <n v="4"/>
    <n v="1"/>
    <n v="4"/>
    <x v="1"/>
  </r>
  <r>
    <s v="99d651e3-4945-4e9a-a16a-e4c91772561a"/>
    <s v="Belet_Weyne_HC"/>
    <x v="2"/>
    <x v="0"/>
    <n v="3"/>
    <n v="1"/>
    <n v="1"/>
    <n v="3"/>
    <x v="0"/>
  </r>
  <r>
    <s v="f5b6f7c9-92de-4ae0-9608-052374dcf4fe"/>
    <s v="Belet_Weyne_HC"/>
    <x v="2"/>
    <x v="0"/>
    <n v="1"/>
    <n v="3"/>
    <n v="1"/>
    <n v="1"/>
    <x v="0"/>
  </r>
  <r>
    <s v="c512d6ea-2b7b-4aa2-a43b-6602a8959edf"/>
    <s v="Jowhar_HC"/>
    <x v="10"/>
    <x v="0"/>
    <n v="3"/>
    <n v="1"/>
    <n v="4"/>
    <n v="1"/>
    <x v="0"/>
  </r>
  <r>
    <s v="c1f04731-6ba5-4c4e-8c7f-2845925261c9"/>
    <s v="Belet_Weyne_HC"/>
    <x v="2"/>
    <x v="0"/>
    <n v="3"/>
    <n v="1"/>
    <n v="4"/>
    <n v="1"/>
    <x v="0"/>
  </r>
  <r>
    <s v="cf364f96-50c0-4189-a3b2-12e01fdb14d1"/>
    <s v="Belet_Weyne_HC"/>
    <x v="2"/>
    <x v="0"/>
    <n v="3"/>
    <n v="1"/>
    <n v="4"/>
    <n v="1"/>
    <x v="0"/>
  </r>
  <r>
    <s v="5b737815-4ac3-443d-b74c-820539eaa782"/>
    <s v="Balcad_HC"/>
    <x v="9"/>
    <x v="0"/>
    <n v="3"/>
    <n v="1"/>
    <n v="4"/>
    <n v="2"/>
    <x v="1"/>
  </r>
  <r>
    <s v="21ec3f16-f46b-4a11-8ccb-4162caf52a5c"/>
    <s v="Belet_Weyne_HC"/>
    <x v="2"/>
    <x v="0"/>
    <n v="3"/>
    <n v="1"/>
    <n v="4"/>
    <n v="1"/>
    <x v="0"/>
  </r>
  <r>
    <s v="580329f6-b7ce-4cb8-abcc-6e2f487c0c89"/>
    <s v="Banadir_HC"/>
    <x v="0"/>
    <x v="0"/>
    <n v="3"/>
    <n v="1"/>
    <n v="4"/>
    <n v="1"/>
    <x v="0"/>
  </r>
  <r>
    <s v="e2758f3a-6f84-42e2-95f2-c4292b0c1b08"/>
    <s v="Banadir_HC"/>
    <x v="0"/>
    <x v="0"/>
    <n v="3"/>
    <n v="1"/>
    <n v="4"/>
    <n v="1"/>
    <x v="0"/>
  </r>
  <r>
    <s v="e87f2ede-a61e-4f03-8dfc-0051e12ed7be"/>
    <s v="Banadir_HC"/>
    <x v="0"/>
    <x v="0"/>
    <n v="3"/>
    <n v="1"/>
    <n v="4"/>
    <n v="1"/>
    <x v="0"/>
  </r>
  <r>
    <s v="d8878b38-a2c0-419f-a259-9622aafc22db"/>
    <s v="Banadir_HC"/>
    <x v="0"/>
    <x v="0"/>
    <n v="3"/>
    <n v="1"/>
    <n v="1"/>
    <n v="1"/>
    <x v="0"/>
  </r>
  <r>
    <s v="cd85df35-7a32-4952-885b-97c0426cb5af"/>
    <s v="Banadir_HC"/>
    <x v="0"/>
    <x v="0"/>
    <n v="3"/>
    <n v="1"/>
    <n v="4"/>
    <n v="1"/>
    <x v="0"/>
  </r>
  <r>
    <s v="84d75e20-473a-4618-9472-b172a535a095"/>
    <s v="Banadir_HC"/>
    <x v="0"/>
    <x v="0"/>
    <n v="3"/>
    <n v="1"/>
    <n v="4"/>
    <n v="1"/>
    <x v="0"/>
  </r>
  <r>
    <s v="12430d17-c433-4352-8503-14190738299f"/>
    <s v="Balcad_HC"/>
    <x v="9"/>
    <x v="0"/>
    <n v="3"/>
    <n v="1"/>
    <n v="4"/>
    <n v="1"/>
    <x v="0"/>
  </r>
  <r>
    <s v="2409d6ae-7fcc-4847-a2fd-95b3d9efe5ed"/>
    <s v="Jowhar_HC"/>
    <x v="10"/>
    <x v="0"/>
    <n v="3"/>
    <n v="1"/>
    <n v="4"/>
    <n v="1"/>
    <x v="0"/>
  </r>
  <r>
    <s v="67da9e1c-9ad1-4f15-908a-8346ca70b305"/>
    <s v="Jowhar_HC"/>
    <x v="10"/>
    <x v="0"/>
    <n v="3"/>
    <n v="1"/>
    <n v="4"/>
    <n v="1"/>
    <x v="0"/>
  </r>
  <r>
    <s v="7c88c69b-e8fb-447f-a701-45beb9c7a5a1"/>
    <s v="Balcad_HC"/>
    <x v="9"/>
    <x v="0"/>
    <n v="3"/>
    <n v="1"/>
    <n v="4"/>
    <n v="1"/>
    <x v="0"/>
  </r>
  <r>
    <s v="ed917f2a-0a6a-449c-88d2-cc71c7d89410"/>
    <s v="Belet_Weyne_HC"/>
    <x v="2"/>
    <x v="0"/>
    <n v="3"/>
    <n v="1"/>
    <n v="4"/>
    <n v="1"/>
    <x v="0"/>
  </r>
  <r>
    <s v="8f749738-f008-44a3-904a-573316a70613"/>
    <s v="Belet_Weyne_HC"/>
    <x v="2"/>
    <x v="0"/>
    <n v="2"/>
    <n v="4"/>
    <n v="1"/>
    <n v="1"/>
    <x v="0"/>
  </r>
  <r>
    <s v="590459e3-9b8f-4e5b-9ce5-99df95bd54f5"/>
    <s v="Belet_Weyne_HC"/>
    <x v="2"/>
    <x v="0"/>
    <n v="1"/>
    <n v="4"/>
    <n v="4"/>
    <n v="4"/>
    <x v="1"/>
  </r>
  <r>
    <s v="7d7ba968-851c-434b-bc42-b11587fe7f9a"/>
    <s v="Balcad_HC"/>
    <x v="9"/>
    <x v="0"/>
    <n v="2"/>
    <n v="2"/>
    <n v="1"/>
    <n v="5"/>
    <x v="1"/>
  </r>
  <r>
    <s v="e364554c-8c02-4c35-bf2d-2848b392e1ff"/>
    <s v="Balcad_HC"/>
    <x v="9"/>
    <x v="0"/>
    <n v="1"/>
    <n v="4"/>
    <n v="1"/>
    <n v="4"/>
    <x v="1"/>
  </r>
  <r>
    <s v="7b5f9a7a-e785-407b-9f20-ad8cacb1f4b5"/>
    <s v="Balcad_HC"/>
    <x v="9"/>
    <x v="0"/>
    <n v="3"/>
    <n v="4"/>
    <n v="1"/>
    <n v="1"/>
    <x v="0"/>
  </r>
  <r>
    <s v="0465ec7b-43a9-4d6b-99f5-b40835bcbd04"/>
    <s v="Balcad_HC"/>
    <x v="9"/>
    <x v="0"/>
    <n v="1"/>
    <n v="4"/>
    <n v="1"/>
    <n v="5"/>
    <x v="1"/>
  </r>
  <r>
    <s v="cd44bd62-b543-4f57-8993-62a495b01c62"/>
    <s v="Balcad_HC"/>
    <x v="9"/>
    <x v="0"/>
    <n v="2"/>
    <n v="4"/>
    <n v="4"/>
    <n v="4"/>
    <x v="2"/>
  </r>
  <r>
    <s v="196747d3-f11c-423c-9623-b15ca7b1cbf2"/>
    <s v="Belet_Weyne_HC"/>
    <x v="2"/>
    <x v="0"/>
    <n v="3"/>
    <n v="1"/>
    <n v="4"/>
    <n v="1"/>
    <x v="0"/>
  </r>
  <r>
    <s v="6ba7a987-ad98-4644-b1f0-9a34393f6c8e"/>
    <s v="Balcad_HC"/>
    <x v="9"/>
    <x v="0"/>
    <n v="3"/>
    <n v="1"/>
    <n v="1"/>
    <n v="3"/>
    <x v="0"/>
  </r>
  <r>
    <s v="e3411983-5b9c-420b-80f4-e22d28b68ec0"/>
    <s v="Jowhar_HC"/>
    <x v="10"/>
    <x v="0"/>
    <n v="3"/>
    <n v="1"/>
    <n v="4"/>
    <n v="1"/>
    <x v="0"/>
  </r>
  <r>
    <s v="38d9b9ee-0d46-4bb8-882e-d4c2704adb35"/>
    <s v="Jowhar_HC"/>
    <x v="10"/>
    <x v="0"/>
    <n v="3"/>
    <n v="1"/>
    <n v="4"/>
    <n v="3"/>
    <x v="1"/>
  </r>
  <r>
    <s v="993f72d6-3cef-4299-be76-ca0abc2e7e9e"/>
    <s v="Cadale_HC"/>
    <x v="12"/>
    <x v="0"/>
    <n v="3"/>
    <n v="1"/>
    <n v="4"/>
    <n v="1"/>
    <x v="0"/>
  </r>
  <r>
    <s v="67ed6dc5-adec-476e-8d9d-a86e8b6af4b3"/>
    <s v="Belet_Weyne_HC"/>
    <x v="2"/>
    <x v="0"/>
    <n v="3"/>
    <n v="1"/>
    <n v="4"/>
    <n v="1"/>
    <x v="0"/>
  </r>
  <r>
    <s v="af02e8ff-8f7e-4f94-96e8-a447b5a660c8"/>
    <s v="Belet_Weyne_HC"/>
    <x v="2"/>
    <x v="0"/>
    <n v="3"/>
    <n v="1"/>
    <n v="4"/>
    <n v="1"/>
    <x v="0"/>
  </r>
  <r>
    <s v="bf244132-3ff0-492b-8fd7-2efb582f457a"/>
    <s v="Belet_Weyne_HC"/>
    <x v="2"/>
    <x v="0"/>
    <n v="2"/>
    <n v="4"/>
    <n v="1"/>
    <n v="4"/>
    <x v="1"/>
  </r>
  <r>
    <s v="0b239e5c-acf7-4388-b4e5-b03926f3756e"/>
    <s v="Belet_Weyne_HC"/>
    <x v="2"/>
    <x v="0"/>
    <n v="3"/>
    <n v="1"/>
    <n v="4"/>
    <n v="1"/>
    <x v="0"/>
  </r>
  <r>
    <s v="0f2793a1-bedf-4607-9c13-6d22e97de670"/>
    <s v="Banadir_HC"/>
    <x v="0"/>
    <x v="0"/>
    <n v="2"/>
    <n v="4"/>
    <n v="1"/>
    <n v="1"/>
    <x v="0"/>
  </r>
  <r>
    <s v="0dd19cc7-09af-46a3-932e-e6e5b515c28d"/>
    <s v="Belet_Weyne_HC"/>
    <x v="2"/>
    <x v="0"/>
    <n v="3"/>
    <n v="1"/>
    <n v="4"/>
    <n v="1"/>
    <x v="0"/>
  </r>
  <r>
    <s v="02597fe1-4d4d-4a38-b58a-37945c7697d4"/>
    <s v="Belet_Weyne_HC"/>
    <x v="2"/>
    <x v="0"/>
    <n v="3"/>
    <n v="1"/>
    <n v="4"/>
    <n v="1"/>
    <x v="0"/>
  </r>
  <r>
    <s v="461bba07-9af3-4a23-a302-e09d4a0c5a37"/>
    <s v="Belet_Weyne_HC"/>
    <x v="2"/>
    <x v="0"/>
    <n v="3"/>
    <n v="1"/>
    <n v="4"/>
    <n v="1"/>
    <x v="0"/>
  </r>
  <r>
    <s v="7cd2d3ff-5224-49f8-8196-ca81f40c6698"/>
    <s v="Belet_Weyne_HC"/>
    <x v="2"/>
    <x v="0"/>
    <n v="3"/>
    <n v="1"/>
    <n v="4"/>
    <n v="1"/>
    <x v="0"/>
  </r>
  <r>
    <s v="fc91e216-169b-4306-89b9-1af9327e9a7a"/>
    <s v="Belet_Weyne_HC"/>
    <x v="2"/>
    <x v="0"/>
    <n v="3"/>
    <n v="1"/>
    <n v="4"/>
    <n v="2"/>
    <x v="1"/>
  </r>
  <r>
    <s v="70054f9e-7b29-46ad-a473-e46441734d3c"/>
    <s v="Belet_Weyne_HC"/>
    <x v="2"/>
    <x v="0"/>
    <n v="3"/>
    <n v="1"/>
    <n v="4"/>
    <n v="1"/>
    <x v="0"/>
  </r>
  <r>
    <s v="9ad09cb2-977b-4b60-ac35-fc765141acf0"/>
    <s v="Belet_Weyne_HC"/>
    <x v="2"/>
    <x v="0"/>
    <n v="3"/>
    <n v="1"/>
    <n v="4"/>
    <n v="1"/>
    <x v="0"/>
  </r>
  <r>
    <s v="9845bc57-0b08-4e09-8b9a-6cb9de62cb99"/>
    <s v="Banadir_HC"/>
    <x v="0"/>
    <x v="0"/>
    <n v="3"/>
    <n v="1"/>
    <n v="1"/>
    <n v="1"/>
    <x v="0"/>
  </r>
  <r>
    <s v="61696c45-5f91-4f6e-b971-5d621304581a"/>
    <s v="Banadir_HC"/>
    <x v="0"/>
    <x v="0"/>
    <n v="3"/>
    <n v="1"/>
    <n v="4"/>
    <n v="1"/>
    <x v="0"/>
  </r>
  <r>
    <s v="1600f369-656f-45b7-9542-6728bef8b4b7"/>
    <s v="Balcad_HC"/>
    <x v="9"/>
    <x v="0"/>
    <n v="3"/>
    <n v="1"/>
    <n v="4"/>
    <n v="1"/>
    <x v="0"/>
  </r>
  <r>
    <s v="6c63a169-934f-44ed-9249-3c132f600322"/>
    <s v="Belet_Weyne_HC"/>
    <x v="2"/>
    <x v="0"/>
    <n v="3"/>
    <n v="1"/>
    <n v="4"/>
    <n v="4"/>
    <x v="1"/>
  </r>
  <r>
    <s v="936e10cf-cb74-48bc-a08b-03fb47894a55"/>
    <s v="Belet_Weyne_HC"/>
    <x v="2"/>
    <x v="0"/>
    <n v="3"/>
    <n v="4"/>
    <n v="1"/>
    <n v="1"/>
    <x v="0"/>
  </r>
  <r>
    <s v="843dac91-3ffe-481b-9194-dfe90313c7d2"/>
    <s v="Belet_Weyne_HC"/>
    <x v="2"/>
    <x v="0"/>
    <n v="2"/>
    <n v="4"/>
    <n v="1"/>
    <n v="4"/>
    <x v="1"/>
  </r>
  <r>
    <s v="47588123-46a4-4d17-8242-b607dc9c2ec7"/>
    <s v="Belet_Weyne_HC"/>
    <x v="2"/>
    <x v="0"/>
    <n v="3"/>
    <n v="4"/>
    <n v="1"/>
    <n v="2"/>
    <x v="1"/>
  </r>
  <r>
    <s v="fa84ea03-ac32-466d-853c-e19f3565d972"/>
    <s v="Belet_Weyne_HC"/>
    <x v="2"/>
    <x v="0"/>
    <n v="3"/>
    <n v="2"/>
    <n v="1"/>
    <n v="1"/>
    <x v="0"/>
  </r>
  <r>
    <s v="37d25740-4c18-440d-9ef9-a9a07547d58f"/>
    <s v="Belet_Weyne_HC"/>
    <x v="2"/>
    <x v="0"/>
    <n v="2"/>
    <n v="4"/>
    <n v="1"/>
    <n v="5"/>
    <x v="1"/>
  </r>
  <r>
    <s v="44186f30-4658-4dad-922e-b57f78ce5a53"/>
    <s v="Banadir_HC"/>
    <x v="0"/>
    <x v="0"/>
    <n v="3"/>
    <n v="1"/>
    <n v="4"/>
    <n v="5"/>
    <x v="1"/>
  </r>
  <r>
    <s v="b198062b-c4f5-4d67-a896-6ed1282e22b1"/>
    <s v="Belet_Weyne_HC"/>
    <x v="2"/>
    <x v="0"/>
    <n v="2"/>
    <n v="4"/>
    <n v="1"/>
    <n v="4"/>
    <x v="1"/>
  </r>
  <r>
    <s v="59f192bb-6b88-4089-9f5a-dd672ea3c579"/>
    <s v="Belet_Weyne_HC"/>
    <x v="2"/>
    <x v="0"/>
    <n v="2"/>
    <n v="4"/>
    <n v="1"/>
    <n v="4"/>
    <x v="1"/>
  </r>
  <r>
    <s v="25a96a7b-a222-4fbd-bee8-cbee387c456a"/>
    <s v="Balcad_HC"/>
    <x v="9"/>
    <x v="0"/>
    <n v="1"/>
    <n v="4"/>
    <n v="1"/>
    <n v="5"/>
    <x v="1"/>
  </r>
  <r>
    <s v="2089dcfc-7a6f-4027-9007-d6ec0a03e0cf"/>
    <s v="Balcad_HC"/>
    <x v="9"/>
    <x v="0"/>
    <n v="3"/>
    <n v="1"/>
    <n v="4"/>
    <n v="1"/>
    <x v="0"/>
  </r>
  <r>
    <s v="afc0b399-1585-4af5-be60-b88bef814bc3"/>
    <s v="Belet_Weyne_HC"/>
    <x v="2"/>
    <x v="0"/>
    <n v="3"/>
    <n v="1"/>
    <n v="4"/>
    <n v="1"/>
    <x v="0"/>
  </r>
  <r>
    <s v="8c644e0b-9f3e-40b1-938f-20aad0d2948c"/>
    <s v="Balcad_HC"/>
    <x v="9"/>
    <x v="0"/>
    <n v="3"/>
    <n v="1"/>
    <n v="4"/>
    <n v="1"/>
    <x v="0"/>
  </r>
  <r>
    <s v="d9c738e5-01cf-4cfe-bd43-bcb75158a4aa"/>
    <s v="Belet_Weyne_HC"/>
    <x v="2"/>
    <x v="0"/>
    <n v="3"/>
    <n v="1"/>
    <n v="4"/>
    <n v="1"/>
    <x v="0"/>
  </r>
  <r>
    <s v="0b057b3e-0716-4390-8cb1-5049d76ebaf3"/>
    <s v="Jowhar_IDP"/>
    <x v="10"/>
    <x v="1"/>
    <n v="3"/>
    <n v="3"/>
    <n v="4"/>
    <n v="2"/>
    <x v="1"/>
  </r>
  <r>
    <s v="e22d95f9-b49b-4ed3-abd4-ed810842498e"/>
    <s v="Banadir_IDP"/>
    <x v="0"/>
    <x v="1"/>
    <n v="3"/>
    <n v="1"/>
    <n v="1"/>
    <n v="1"/>
    <x v="0"/>
  </r>
  <r>
    <s v="1d2fc249-c113-4bf7-9d1e-fb5a09ca66bd"/>
    <s v="Balcad_HC"/>
    <x v="9"/>
    <x v="0"/>
    <n v="3"/>
    <n v="1"/>
    <n v="1"/>
    <n v="1"/>
    <x v="0"/>
  </r>
  <r>
    <s v="c9955223-3231-4305-b6b8-c9f68dbf1977"/>
    <s v="Belet_Weyne_HC"/>
    <x v="2"/>
    <x v="0"/>
    <n v="3"/>
    <n v="1"/>
    <n v="1"/>
    <n v="1"/>
    <x v="0"/>
  </r>
  <r>
    <s v="6ead8c71-ca46-4a70-b365-2b77169725b4"/>
    <s v="Banadir_IDP"/>
    <x v="0"/>
    <x v="1"/>
    <n v="3"/>
    <n v="1"/>
    <n v="4"/>
    <n v="1"/>
    <x v="0"/>
  </r>
  <r>
    <s v="da41e056-c724-474d-a8c4-6627dcf014fd"/>
    <s v="Banadir_IDP"/>
    <x v="0"/>
    <x v="1"/>
    <n v="2"/>
    <n v="3"/>
    <n v="1"/>
    <n v="1"/>
    <x v="0"/>
  </r>
  <r>
    <s v="313267df-1772-46eb-b91b-61bcc3c47b4e"/>
    <s v="Banadir_HC"/>
    <x v="0"/>
    <x v="0"/>
    <n v="3"/>
    <n v="1"/>
    <n v="1"/>
    <n v="1"/>
    <x v="0"/>
  </r>
  <r>
    <s v="dbc6815c-9fbd-425e-a0f2-0b7a31b27550"/>
    <s v="Banadir_IDP"/>
    <x v="0"/>
    <x v="1"/>
    <n v="3"/>
    <n v="1"/>
    <n v="4"/>
    <n v="1"/>
    <x v="0"/>
  </r>
  <r>
    <s v="ba6bab06-22ca-42df-948e-b149fe188baa"/>
    <s v="Banadir_HC"/>
    <x v="0"/>
    <x v="0"/>
    <n v="3"/>
    <n v="1"/>
    <n v="1"/>
    <n v="1"/>
    <x v="0"/>
  </r>
  <r>
    <s v="a934212a-dfe2-4c12-b420-c0c6c8cb06e0"/>
    <s v="Banadir_IDP"/>
    <x v="0"/>
    <x v="1"/>
    <n v="3"/>
    <n v="1"/>
    <n v="4"/>
    <n v="1"/>
    <x v="0"/>
  </r>
  <r>
    <s v="1d7b9a22-64e5-47b8-8dac-281a8d10ee7d"/>
    <s v="Banadir_HC"/>
    <x v="0"/>
    <x v="0"/>
    <n v="3"/>
    <n v="1"/>
    <n v="1"/>
    <n v="1"/>
    <x v="0"/>
  </r>
  <r>
    <s v="b3c4e7ae-d00d-4e5c-9531-56629fceb3c5"/>
    <s v="Banadir_IDP"/>
    <x v="0"/>
    <x v="1"/>
    <n v="3"/>
    <n v="1"/>
    <n v="1"/>
    <n v="1"/>
    <x v="0"/>
  </r>
  <r>
    <s v="6a66c026-5e57-4c3c-bab4-136629679d09"/>
    <s v="Banadir_HC"/>
    <x v="0"/>
    <x v="0"/>
    <n v="3"/>
    <n v="4"/>
    <n v="4"/>
    <n v="1"/>
    <x v="1"/>
  </r>
  <r>
    <s v="131c0a9b-b95d-4e87-b4ca-d97b85966c3e"/>
    <s v="Banadir_HC"/>
    <x v="0"/>
    <x v="0"/>
    <n v="1"/>
    <n v="4"/>
    <n v="1"/>
    <n v="3"/>
    <x v="0"/>
  </r>
  <r>
    <s v="4ccc1303-2330-4594-b451-b059250dcde3"/>
    <s v="Banadir_HC"/>
    <x v="0"/>
    <x v="0"/>
    <n v="3"/>
    <n v="1"/>
    <n v="4"/>
    <n v="1"/>
    <x v="0"/>
  </r>
  <r>
    <s v="d9d70495-1423-40be-895f-8d91ce88bea3"/>
    <s v="Banadir_HC"/>
    <x v="0"/>
    <x v="0"/>
    <n v="3"/>
    <n v="1"/>
    <n v="4"/>
    <n v="2"/>
    <x v="1"/>
  </r>
  <r>
    <s v="790bd6f2-693b-4b8d-a9fd-d640599cbe97"/>
    <s v="Banadir_HC"/>
    <x v="0"/>
    <x v="0"/>
    <n v="3"/>
    <n v="1"/>
    <n v="1"/>
    <n v="1"/>
    <x v="0"/>
  </r>
  <r>
    <s v="b37ba1f2-d2fb-46b2-94c6-597168dbfcd9"/>
    <s v="Banadir_HC"/>
    <x v="0"/>
    <x v="0"/>
    <n v="3"/>
    <n v="1"/>
    <n v="4"/>
    <n v="1"/>
    <x v="0"/>
  </r>
  <r>
    <s v="1857caf5-aa49-4858-838c-12769c7443c8"/>
    <s v="Banadir_HC"/>
    <x v="0"/>
    <x v="0"/>
    <n v="3"/>
    <n v="1"/>
    <n v="4"/>
    <n v="1"/>
    <x v="0"/>
  </r>
  <r>
    <s v="e6abcd29-225f-4475-b2e5-4b89fbba3def"/>
    <s v="Banadir_HC"/>
    <x v="0"/>
    <x v="0"/>
    <n v="3"/>
    <n v="1"/>
    <n v="4"/>
    <n v="1"/>
    <x v="0"/>
  </r>
  <r>
    <s v="366344d8-cf40-419f-abd6-0c7d2596cef4"/>
    <s v="Banadir_HC"/>
    <x v="0"/>
    <x v="0"/>
    <n v="3"/>
    <n v="1"/>
    <n v="4"/>
    <n v="1"/>
    <x v="0"/>
  </r>
  <r>
    <s v="7cdba23f-f7fc-4887-8885-d0e2ae64d854"/>
    <s v="Banadir_HC"/>
    <x v="0"/>
    <x v="0"/>
    <n v="3"/>
    <n v="1"/>
    <n v="4"/>
    <n v="1"/>
    <x v="0"/>
  </r>
  <r>
    <s v="67a7ecb4-295d-4529-88d9-60cbf2b67968"/>
    <s v="Banadir_HC"/>
    <x v="0"/>
    <x v="0"/>
    <n v="3"/>
    <n v="1"/>
    <n v="4"/>
    <n v="1"/>
    <x v="0"/>
  </r>
  <r>
    <s v="1dee1b5b-d497-4bb7-9474-c20ecf9254c3"/>
    <s v="Banadir_HC"/>
    <x v="0"/>
    <x v="0"/>
    <n v="3"/>
    <n v="1"/>
    <n v="4"/>
    <n v="1"/>
    <x v="0"/>
  </r>
  <r>
    <s v="d61ae964-2b38-43d5-b7f6-3ae73af21f42"/>
    <s v="Banadir_HC"/>
    <x v="0"/>
    <x v="0"/>
    <n v="3"/>
    <n v="1"/>
    <n v="4"/>
    <n v="1"/>
    <x v="0"/>
  </r>
  <r>
    <s v="09d69cd4-8af0-4e10-ae83-330b156bae5b"/>
    <s v="Banadir_HC"/>
    <x v="0"/>
    <x v="0"/>
    <n v="3"/>
    <n v="2"/>
    <n v="1"/>
    <n v="1"/>
    <x v="0"/>
  </r>
  <r>
    <s v="a5fa8947-a444-4bf8-bb42-cb15bab76fae"/>
    <s v="Banadir_HC"/>
    <x v="0"/>
    <x v="0"/>
    <n v="3"/>
    <n v="2"/>
    <n v="1"/>
    <n v="1"/>
    <x v="0"/>
  </r>
  <r>
    <s v="72459162-d2fc-4ede-84c7-34107b4a38ae"/>
    <s v="Banadir_HC"/>
    <x v="0"/>
    <x v="0"/>
    <n v="3"/>
    <n v="2"/>
    <n v="4"/>
    <n v="1"/>
    <x v="1"/>
  </r>
  <r>
    <s v="a394dcf6-ad54-481f-a198-7af5d96bd64a"/>
    <s v="Banadir_HC"/>
    <x v="0"/>
    <x v="0"/>
    <n v="3"/>
    <n v="4"/>
    <n v="4"/>
    <n v="1"/>
    <x v="1"/>
  </r>
  <r>
    <s v="06858bc4-6ee2-4527-bb1c-603a19a7dea6"/>
    <s v="Banadir_HC"/>
    <x v="0"/>
    <x v="0"/>
    <n v="2"/>
    <n v="4"/>
    <n v="1"/>
    <n v="1"/>
    <x v="0"/>
  </r>
  <r>
    <s v="ea305c43-8de0-4acc-8cbf-d3e192485409"/>
    <s v="Banadir_HC"/>
    <x v="0"/>
    <x v="0"/>
    <n v="3"/>
    <n v="1"/>
    <n v="1"/>
    <n v="1"/>
    <x v="0"/>
  </r>
  <r>
    <s v="18b3f625-1886-4a11-a549-17204019409c"/>
    <s v="Banadir_HC"/>
    <x v="0"/>
    <x v="0"/>
    <n v="3"/>
    <n v="1"/>
    <n v="4"/>
    <n v="1"/>
    <x v="0"/>
  </r>
  <r>
    <s v="712132b3-3c0d-406e-9b39-191ee2fb5d7b"/>
    <s v="Banadir_HC"/>
    <x v="0"/>
    <x v="0"/>
    <n v="3"/>
    <n v="1"/>
    <n v="4"/>
    <n v="1"/>
    <x v="0"/>
  </r>
  <r>
    <s v="362de66e-8557-4ac2-980f-acd486e2e5ed"/>
    <s v="Banadir_HC"/>
    <x v="0"/>
    <x v="0"/>
    <n v="3"/>
    <n v="1"/>
    <n v="4"/>
    <n v="1"/>
    <x v="0"/>
  </r>
  <r>
    <s v="6accdb62-5baf-4f2e-ac4c-ec2ca88d9aae"/>
    <s v="Banadir_HC"/>
    <x v="0"/>
    <x v="0"/>
    <n v="3"/>
    <n v="1"/>
    <n v="4"/>
    <n v="1"/>
    <x v="0"/>
  </r>
  <r>
    <s v="9f39db9f-d3fe-4f1f-bd47-09c75a3d7d9b"/>
    <s v="Banadir_HC"/>
    <x v="0"/>
    <x v="0"/>
    <n v="3"/>
    <n v="1"/>
    <n v="4"/>
    <n v="1"/>
    <x v="0"/>
  </r>
  <r>
    <s v="0a45c245-2b5f-4282-a7df-4029901c8719"/>
    <s v="Banadir_HC"/>
    <x v="0"/>
    <x v="0"/>
    <n v="3"/>
    <n v="1"/>
    <n v="4"/>
    <n v="1"/>
    <x v="0"/>
  </r>
  <r>
    <s v="a23bdbe0-0713-4b3d-8011-cf8127077ada"/>
    <s v="Banadir_HC"/>
    <x v="0"/>
    <x v="0"/>
    <n v="3"/>
    <n v="1"/>
    <n v="4"/>
    <n v="1"/>
    <x v="0"/>
  </r>
  <r>
    <s v="06760216-8388-40ac-801d-956b3f0fc0f1"/>
    <s v="Banadir_HC"/>
    <x v="0"/>
    <x v="0"/>
    <n v="3"/>
    <n v="4"/>
    <n v="4"/>
    <n v="1"/>
    <x v="1"/>
  </r>
  <r>
    <s v="7b72ef31-b332-4201-b9e7-ce550dad4bcd"/>
    <s v="Banadir_HC"/>
    <x v="0"/>
    <x v="0"/>
    <n v="3"/>
    <n v="1"/>
    <n v="4"/>
    <n v="1"/>
    <x v="0"/>
  </r>
  <r>
    <s v="9c648aa6-cc32-49fd-9041-017fec270b64"/>
    <s v="Banadir_HC"/>
    <x v="0"/>
    <x v="0"/>
    <n v="3"/>
    <n v="1"/>
    <n v="1"/>
    <n v="1"/>
    <x v="0"/>
  </r>
  <r>
    <s v="1e238b42-ee45-46ea-a0ec-3277bafb859e"/>
    <s v="Banadir_HC"/>
    <x v="0"/>
    <x v="0"/>
    <n v="3"/>
    <n v="1"/>
    <n v="4"/>
    <n v="1"/>
    <x v="0"/>
  </r>
  <r>
    <s v="cd936d44-638a-4e50-842f-dc64bbd7d9ae"/>
    <s v="Banadir_HC"/>
    <x v="0"/>
    <x v="0"/>
    <n v="3"/>
    <n v="1"/>
    <n v="1"/>
    <n v="1"/>
    <x v="0"/>
  </r>
  <r>
    <s v="c0b7bca5-de07-4eeb-b596-b1e243be1194"/>
    <s v="Banadir_HC"/>
    <x v="0"/>
    <x v="0"/>
    <n v="3"/>
    <n v="1"/>
    <n v="1"/>
    <n v="1"/>
    <x v="0"/>
  </r>
  <r>
    <s v="887cbd25-391f-4f0e-b804-14544abd5ab4"/>
    <s v="Banadir_HC"/>
    <x v="0"/>
    <x v="0"/>
    <n v="3"/>
    <n v="1"/>
    <n v="4"/>
    <n v="1"/>
    <x v="0"/>
  </r>
  <r>
    <s v="0fb006f6-9f37-4d81-ad61-b10c36cdc7ce"/>
    <s v="Banadir_HC"/>
    <x v="0"/>
    <x v="0"/>
    <n v="3"/>
    <n v="1"/>
    <n v="4"/>
    <n v="1"/>
    <x v="0"/>
  </r>
  <r>
    <s v="ceec2cd9-5f32-4a3a-a715-e0aace47a22a"/>
    <s v="Banadir_HC"/>
    <x v="0"/>
    <x v="0"/>
    <n v="3"/>
    <n v="1"/>
    <n v="1"/>
    <n v="1"/>
    <x v="0"/>
  </r>
  <r>
    <s v="7c3a2baf-16af-4cc0-bc14-7a2109a57315"/>
    <s v="Banadir_HC"/>
    <x v="0"/>
    <x v="0"/>
    <n v="3"/>
    <n v="1"/>
    <n v="4"/>
    <n v="1"/>
    <x v="0"/>
  </r>
  <r>
    <s v="dc8e2d6e-8cad-4ecb-9e22-9967ab392a37"/>
    <s v="Banadir_HC"/>
    <x v="0"/>
    <x v="0"/>
    <n v="3"/>
    <n v="1"/>
    <n v="1"/>
    <n v="1"/>
    <x v="0"/>
  </r>
  <r>
    <s v="a2ee0b34-dda6-48b2-af7c-97d6059c9c0e"/>
    <s v="Banadir_HC"/>
    <x v="0"/>
    <x v="0"/>
    <n v="3"/>
    <n v="1"/>
    <n v="4"/>
    <n v="1"/>
    <x v="0"/>
  </r>
  <r>
    <s v="b255a947-a313-4490-833d-ca707ad6b0df"/>
    <s v="Banadir_HC"/>
    <x v="0"/>
    <x v="0"/>
    <n v="3"/>
    <n v="1"/>
    <n v="4"/>
    <n v="1"/>
    <x v="0"/>
  </r>
  <r>
    <s v="dbb025cd-85a3-4478-b5ff-b2ae942b38e0"/>
    <s v="Banadir_HC"/>
    <x v="0"/>
    <x v="0"/>
    <n v="3"/>
    <n v="1"/>
    <n v="4"/>
    <n v="1"/>
    <x v="0"/>
  </r>
  <r>
    <s v="399cd65b-7986-4ab4-9c4f-f2345c7b7ca8"/>
    <s v="Banadir_HC"/>
    <x v="0"/>
    <x v="0"/>
    <n v="3"/>
    <n v="1"/>
    <n v="4"/>
    <n v="1"/>
    <x v="0"/>
  </r>
  <r>
    <s v="dc1385dc-f30f-4b96-b55e-b6081e22ab15"/>
    <s v="Banadir_HC"/>
    <x v="0"/>
    <x v="0"/>
    <n v="3"/>
    <n v="1"/>
    <n v="4"/>
    <n v="1"/>
    <x v="0"/>
  </r>
  <r>
    <s v="27936ad6-4a8e-40f1-9f90-3a66d74aa370"/>
    <s v="Banadir_HC"/>
    <x v="0"/>
    <x v="0"/>
    <n v="3"/>
    <n v="1"/>
    <n v="4"/>
    <n v="1"/>
    <x v="0"/>
  </r>
  <r>
    <s v="21947d4b-83c1-479d-b606-5831a02aae8f"/>
    <s v="Banadir_HC"/>
    <x v="0"/>
    <x v="0"/>
    <n v="3"/>
    <n v="1"/>
    <n v="4"/>
    <n v="1"/>
    <x v="0"/>
  </r>
  <r>
    <s v="b5ec63b5-8e8d-452f-9a07-f35249f9a42c"/>
    <s v="Banadir_HC"/>
    <x v="0"/>
    <x v="0"/>
    <n v="3"/>
    <n v="1"/>
    <n v="4"/>
    <n v="1"/>
    <x v="0"/>
  </r>
  <r>
    <s v="e0af9c98-7a5e-4cf1-9fad-31c12d80a9bf"/>
    <s v="Banadir_HC"/>
    <x v="0"/>
    <x v="0"/>
    <n v="3"/>
    <n v="1"/>
    <n v="4"/>
    <n v="1"/>
    <x v="0"/>
  </r>
  <r>
    <s v="106ca927-504f-4924-91bd-ee7770eb1020"/>
    <s v="Banadir_HC"/>
    <x v="0"/>
    <x v="0"/>
    <n v="3"/>
    <n v="1"/>
    <n v="4"/>
    <n v="1"/>
    <x v="0"/>
  </r>
  <r>
    <s v="8f8ecd25-f7ec-440f-a676-ca0e8c0a64f8"/>
    <s v="Banadir_HC"/>
    <x v="0"/>
    <x v="0"/>
    <n v="3"/>
    <n v="1"/>
    <n v="4"/>
    <n v="1"/>
    <x v="0"/>
  </r>
  <r>
    <s v="2303f324-dac3-4b68-a16b-ee344c778498"/>
    <s v="Banadir_HC"/>
    <x v="0"/>
    <x v="0"/>
    <n v="3"/>
    <n v="1"/>
    <n v="4"/>
    <n v="1"/>
    <x v="0"/>
  </r>
  <r>
    <s v="59225931-41e2-4dc9-bc3d-b2c50e0b5756"/>
    <s v="Dhuusamarreeb_HC"/>
    <x v="13"/>
    <x v="0"/>
    <n v="3"/>
    <n v="1"/>
    <n v="4"/>
    <n v="1"/>
    <x v="0"/>
  </r>
  <r>
    <s v="569a61d3-00aa-4fea-876c-1c0861927f5a"/>
    <s v="Gaalkacyo_HC"/>
    <x v="14"/>
    <x v="0"/>
    <n v="3"/>
    <n v="1"/>
    <n v="4"/>
    <n v="1"/>
    <x v="0"/>
  </r>
  <r>
    <s v="d984e719-40f0-4ce7-8929-d2e8d85952dc"/>
    <s v="Hobyo_HC"/>
    <x v="15"/>
    <x v="0"/>
    <n v="3"/>
    <n v="1"/>
    <n v="1"/>
    <n v="1"/>
    <x v="0"/>
  </r>
  <r>
    <s v="09802800-1579-4017-b985-b59858006223"/>
    <s v="Banadir_IDP"/>
    <x v="0"/>
    <x v="1"/>
    <n v="3"/>
    <n v="1"/>
    <n v="4"/>
    <n v="1"/>
    <x v="0"/>
  </r>
  <r>
    <s v="e39ab0b1-b84b-4c74-b65b-03a584d40c22"/>
    <s v="Banadir_IDP"/>
    <x v="0"/>
    <x v="1"/>
    <n v="3"/>
    <n v="1"/>
    <n v="4"/>
    <n v="1"/>
    <x v="0"/>
  </r>
  <r>
    <s v="c8f2c6e6-67f9-4a0f-b693-316f8b5c48d4"/>
    <s v="Dhuusamarreeb_HC"/>
    <x v="13"/>
    <x v="0"/>
    <n v="3"/>
    <n v="1"/>
    <n v="4"/>
    <n v="1"/>
    <x v="0"/>
  </r>
  <r>
    <s v="680f7090-6b69-4f47-9f72-389bb400fc9f"/>
    <s v="Banadir_IDP"/>
    <x v="0"/>
    <x v="1"/>
    <n v="3"/>
    <n v="1"/>
    <n v="4"/>
    <n v="1"/>
    <x v="0"/>
  </r>
  <r>
    <s v="851790eb-becb-43cd-9057-c614e931e85c"/>
    <s v="Jowhar_IDP"/>
    <x v="10"/>
    <x v="1"/>
    <n v="3"/>
    <n v="1"/>
    <n v="1"/>
    <n v="3"/>
    <x v="0"/>
  </r>
  <r>
    <s v="bae4ba51-1214-48ee-8a2d-364ef31575e6"/>
    <s v="Gaalkacyo_HC"/>
    <x v="14"/>
    <x v="0"/>
    <n v="3"/>
    <n v="1"/>
    <n v="4"/>
    <n v="1"/>
    <x v="0"/>
  </r>
  <r>
    <s v="262675fb-cc44-405f-8058-16e241bc9b24"/>
    <s v="Gaalkacyo_HC"/>
    <x v="14"/>
    <x v="0"/>
    <n v="3"/>
    <n v="1"/>
    <n v="4"/>
    <n v="1"/>
    <x v="0"/>
  </r>
  <r>
    <s v="2b370914-fab4-4d63-a485-e298d7b33d3c"/>
    <s v="Gaalkacyo_HC"/>
    <x v="14"/>
    <x v="0"/>
    <n v="3"/>
    <n v="3"/>
    <n v="4"/>
    <n v="1"/>
    <x v="1"/>
  </r>
  <r>
    <s v="e071b078-5859-4cf8-bde0-f5995fa9a61b"/>
    <s v="Gaalkacyo_HC"/>
    <x v="14"/>
    <x v="0"/>
    <n v="3"/>
    <n v="3"/>
    <n v="4"/>
    <n v="1"/>
    <x v="1"/>
  </r>
  <r>
    <s v="706c3f0a-0835-4d7c-b2c7-7a5a40b43487"/>
    <s v="Gaalkacyo_HC"/>
    <x v="14"/>
    <x v="0"/>
    <n v="1"/>
    <n v="3"/>
    <n v="1"/>
    <n v="1"/>
    <x v="0"/>
  </r>
  <r>
    <s v="47bed40b-2f59-482f-a733-605f88feb530"/>
    <s v="Hobyo_HC"/>
    <x v="15"/>
    <x v="0"/>
    <n v="3"/>
    <n v="1"/>
    <n v="4"/>
    <n v="1"/>
    <x v="0"/>
  </r>
  <r>
    <s v="181f8114-f084-4a79-8531-f9bc3601e877"/>
    <s v="Hobyo_HC"/>
    <x v="15"/>
    <x v="0"/>
    <n v="3"/>
    <n v="1"/>
    <n v="4"/>
    <n v="1"/>
    <x v="0"/>
  </r>
  <r>
    <s v="727463eb-623f-48f8-a29b-b83f49c9973b"/>
    <s v="Gaalkacyo_HC"/>
    <x v="14"/>
    <x v="0"/>
    <n v="3"/>
    <n v="1"/>
    <n v="4"/>
    <n v="1"/>
    <x v="0"/>
  </r>
  <r>
    <s v="dc60acf2-60ba-47a3-bc8b-90cedf6f0170"/>
    <s v="Dhuusamarreeb_HC"/>
    <x v="13"/>
    <x v="0"/>
    <n v="3"/>
    <n v="1"/>
    <n v="4"/>
    <n v="1"/>
    <x v="0"/>
  </r>
  <r>
    <s v="b0eb4ca9-0735-4255-95cd-cc179b370110"/>
    <s v="Hobyo_HC"/>
    <x v="15"/>
    <x v="0"/>
    <n v="3"/>
    <n v="1"/>
    <n v="4"/>
    <n v="1"/>
    <x v="0"/>
  </r>
  <r>
    <s v="cb21c87a-75b7-471e-93a5-9424d486176e"/>
    <s v="Hobyo_HC"/>
    <x v="15"/>
    <x v="0"/>
    <n v="3"/>
    <n v="1"/>
    <n v="4"/>
    <n v="1"/>
    <x v="0"/>
  </r>
  <r>
    <s v="9a5f3c1b-be8a-4b94-9961-22dbd6b44906"/>
    <s v="Hobyo_HC"/>
    <x v="15"/>
    <x v="0"/>
    <n v="3"/>
    <n v="1"/>
    <n v="1"/>
    <n v="1"/>
    <x v="0"/>
  </r>
  <r>
    <s v="ff772e05-0f4c-4f9a-8411-aa0d57f33cb9"/>
    <s v="Dhuusamarreeb_HC"/>
    <x v="13"/>
    <x v="0"/>
    <n v="3"/>
    <n v="1"/>
    <n v="4"/>
    <n v="1"/>
    <x v="0"/>
  </r>
  <r>
    <s v="f8233de2-ea87-49ba-9919-b51faa40fcc1"/>
    <s v="Gaalkacyo_HC"/>
    <x v="14"/>
    <x v="0"/>
    <n v="3"/>
    <n v="1"/>
    <n v="1"/>
    <n v="4"/>
    <x v="0"/>
  </r>
  <r>
    <s v="f48aadaf-6017-45c9-9cda-84f638ecbdf6"/>
    <s v="Gaalkacyo_HC"/>
    <x v="14"/>
    <x v="0"/>
    <n v="3"/>
    <n v="2"/>
    <n v="4"/>
    <n v="4"/>
    <x v="1"/>
  </r>
  <r>
    <s v="64523a6b-ca6a-46b2-a603-ca351b543fce"/>
    <s v="Gaalkacyo_HC"/>
    <x v="14"/>
    <x v="0"/>
    <n v="3"/>
    <n v="3"/>
    <n v="1"/>
    <n v="4"/>
    <x v="1"/>
  </r>
  <r>
    <s v="9415b56a-ad55-4219-83e2-ed3eb6ba2cc8"/>
    <s v="Gaalkacyo_HC"/>
    <x v="14"/>
    <x v="0"/>
    <n v="3"/>
    <n v="2"/>
    <n v="1"/>
    <n v="3"/>
    <x v="0"/>
  </r>
  <r>
    <s v="d87e9177-3581-4d41-9f43-f86bbc420380"/>
    <s v="Gaalkacyo_HC"/>
    <x v="14"/>
    <x v="0"/>
    <n v="1"/>
    <n v="4"/>
    <n v="4"/>
    <n v="1"/>
    <x v="1"/>
  </r>
  <r>
    <s v="5a33a64a-7b88-4ebf-8455-8695bb324676"/>
    <s v="Cadaado_HC"/>
    <x v="16"/>
    <x v="0"/>
    <n v="3"/>
    <n v="3"/>
    <n v="4"/>
    <n v="1"/>
    <x v="1"/>
  </r>
  <r>
    <s v="343b8cbb-c529-4571-b9bc-187fc2d4a280"/>
    <s v="Jowhar_IDP"/>
    <x v="10"/>
    <x v="1"/>
    <n v="3"/>
    <n v="1"/>
    <n v="4"/>
    <n v="1"/>
    <x v="0"/>
  </r>
  <r>
    <s v="364f655f-b6be-4ef6-9dd5-ee665ae48c95"/>
    <s v="Cadaado_HC"/>
    <x v="16"/>
    <x v="0"/>
    <n v="3"/>
    <n v="1"/>
    <n v="4"/>
    <n v="1"/>
    <x v="0"/>
  </r>
  <r>
    <s v="f86b4c52-c4a3-47da-a920-8ce7a4f63afb"/>
    <s v="Banadir_IDP"/>
    <x v="0"/>
    <x v="1"/>
    <n v="3"/>
    <n v="1"/>
    <n v="1"/>
    <n v="1"/>
    <x v="0"/>
  </r>
  <r>
    <s v="539e0943-9e6f-4b34-bb39-3d7d2e5c77d4"/>
    <s v="Hobyo_HC"/>
    <x v="15"/>
    <x v="0"/>
    <n v="3"/>
    <n v="1"/>
    <n v="4"/>
    <n v="1"/>
    <x v="0"/>
  </r>
  <r>
    <s v="aa74de8f-5735-49d6-9b26-cb1af9324e66"/>
    <s v="Hobyo_HC"/>
    <x v="15"/>
    <x v="0"/>
    <n v="3"/>
    <n v="1"/>
    <n v="4"/>
    <n v="1"/>
    <x v="0"/>
  </r>
  <r>
    <s v="77110dfc-dccf-4d65-97f0-d26a47586719"/>
    <s v="Banadir_IDP"/>
    <x v="0"/>
    <x v="1"/>
    <n v="3"/>
    <n v="1"/>
    <n v="1"/>
    <n v="2"/>
    <x v="0"/>
  </r>
  <r>
    <s v="15b40845-362a-4637-a523-0ca91daac058"/>
    <s v="Dhuusamarreeb_HC"/>
    <x v="13"/>
    <x v="0"/>
    <n v="3"/>
    <n v="1"/>
    <n v="4"/>
    <n v="1"/>
    <x v="0"/>
  </r>
  <r>
    <s v="c0c8a428-20c5-410d-bf04-5e079598ac46"/>
    <s v="Dhuusamarreeb_HC"/>
    <x v="13"/>
    <x v="0"/>
    <n v="3"/>
    <n v="1"/>
    <n v="4"/>
    <n v="1"/>
    <x v="0"/>
  </r>
  <r>
    <s v="be8e47f8-67b5-437b-839b-d12ab839aedd"/>
    <s v="Dhuusamarreeb_HC"/>
    <x v="13"/>
    <x v="0"/>
    <n v="3"/>
    <n v="1"/>
    <n v="4"/>
    <n v="1"/>
    <x v="0"/>
  </r>
  <r>
    <s v="03a0f042-d325-4174-b397-8fef0ce96b41"/>
    <s v="Gaalkacyo_HC"/>
    <x v="14"/>
    <x v="0"/>
    <n v="3"/>
    <n v="4"/>
    <n v="4"/>
    <n v="1"/>
    <x v="1"/>
  </r>
  <r>
    <s v="5425b755-2488-49ae-83d7-516a68b7c147"/>
    <s v="Gaalkacyo_HC"/>
    <x v="14"/>
    <x v="0"/>
    <n v="3"/>
    <n v="1"/>
    <n v="1"/>
    <n v="1"/>
    <x v="0"/>
  </r>
  <r>
    <s v="63cd3abf-50f6-4a33-9607-237e53d2bd33"/>
    <s v="Hobyo_HC"/>
    <x v="15"/>
    <x v="0"/>
    <n v="3"/>
    <n v="1"/>
    <n v="4"/>
    <n v="1"/>
    <x v="0"/>
  </r>
  <r>
    <s v="71c01094-014f-468e-9f3b-60ca3eee4851"/>
    <s v="Hobyo_HC"/>
    <x v="15"/>
    <x v="0"/>
    <n v="3"/>
    <n v="1"/>
    <n v="4"/>
    <n v="1"/>
    <x v="0"/>
  </r>
  <r>
    <s v="94747798-74df-494e-80a6-ac3c637cd3c2"/>
    <s v="Hobyo_HC"/>
    <x v="15"/>
    <x v="0"/>
    <n v="3"/>
    <n v="2"/>
    <n v="4"/>
    <n v="1"/>
    <x v="1"/>
  </r>
  <r>
    <s v="8daeb225-6140-4a7a-9c3b-ed4d871daea9"/>
    <s v="Gaalkacyo_HC"/>
    <x v="14"/>
    <x v="0"/>
    <n v="3"/>
    <n v="3"/>
    <n v="4"/>
    <n v="1"/>
    <x v="1"/>
  </r>
  <r>
    <s v="f9f058cb-402d-45a6-8c10-ec7efc039f11"/>
    <s v="Gaalkacyo_HC"/>
    <x v="14"/>
    <x v="0"/>
    <n v="3"/>
    <n v="1"/>
    <n v="4"/>
    <n v="4"/>
    <x v="1"/>
  </r>
  <r>
    <s v="a3c8514b-e67b-4d2b-991d-abedfaa56414"/>
    <s v="Dhuusamarreeb_HC"/>
    <x v="13"/>
    <x v="0"/>
    <n v="3"/>
    <n v="1"/>
    <n v="4"/>
    <n v="1"/>
    <x v="0"/>
  </r>
  <r>
    <s v="287e707f-7f18-4769-a227-353fadd61415"/>
    <s v="Cadaado_HC"/>
    <x v="16"/>
    <x v="0"/>
    <n v="3"/>
    <n v="1"/>
    <n v="4"/>
    <n v="1"/>
    <x v="0"/>
  </r>
  <r>
    <s v="b8acf22a-b7f7-431a-b19e-fadb2fac11d9"/>
    <s v="Banadir_IDP"/>
    <x v="0"/>
    <x v="1"/>
    <n v="3"/>
    <n v="1"/>
    <n v="4"/>
    <n v="2"/>
    <x v="1"/>
  </r>
  <r>
    <s v="0644aba7-0627-4400-9427-b8c48a4997d8"/>
    <s v="Hobyo_HC"/>
    <x v="15"/>
    <x v="0"/>
    <n v="3"/>
    <n v="1"/>
    <n v="4"/>
    <n v="1"/>
    <x v="0"/>
  </r>
  <r>
    <s v="71a77a32-aa03-4649-ab7e-1eb24a6f518f"/>
    <s v="Dhuusamarreeb_HC"/>
    <x v="13"/>
    <x v="0"/>
    <n v="3"/>
    <n v="1"/>
    <n v="4"/>
    <n v="1"/>
    <x v="0"/>
  </r>
  <r>
    <s v="ddab8e5f-7da1-4858-9a9f-fe6711408f7c"/>
    <s v="Banadir_IDP"/>
    <x v="0"/>
    <x v="1"/>
    <n v="3"/>
    <n v="1"/>
    <n v="4"/>
    <n v="2"/>
    <x v="1"/>
  </r>
  <r>
    <s v="10958991-1151-4d03-b8a7-5865a0d14b88"/>
    <s v="Cadaado_HC"/>
    <x v="16"/>
    <x v="0"/>
    <n v="3"/>
    <n v="1"/>
    <n v="4"/>
    <n v="1"/>
    <x v="0"/>
  </r>
  <r>
    <s v="deeaf428-462d-472b-bf62-2f2dbf91c51e"/>
    <s v="Dhuusamarreeb_HC"/>
    <x v="13"/>
    <x v="0"/>
    <n v="3"/>
    <n v="1"/>
    <n v="4"/>
    <n v="1"/>
    <x v="0"/>
  </r>
  <r>
    <s v="1291f32a-89b9-492c-92d0-8ec02feddc8b"/>
    <s v="Banadir_IDP"/>
    <x v="0"/>
    <x v="1"/>
    <n v="3"/>
    <n v="1"/>
    <n v="4"/>
    <n v="1"/>
    <x v="0"/>
  </r>
  <r>
    <s v="70ab4172-c406-43e5-a5b2-0261ae908f65"/>
    <s v="Dhuusamarreeb_HC"/>
    <x v="13"/>
    <x v="0"/>
    <n v="3"/>
    <n v="1"/>
    <n v="4"/>
    <n v="1"/>
    <x v="0"/>
  </r>
  <r>
    <s v="91c99ef4-e4a6-4f2f-b040-27a4303a37ff"/>
    <s v="Dhuusamarreeb_HC"/>
    <x v="13"/>
    <x v="0"/>
    <n v="3"/>
    <n v="1"/>
    <n v="4"/>
    <n v="1"/>
    <x v="0"/>
  </r>
  <r>
    <s v="71d3ed26-af0b-4ee5-b896-8a1bb08eafc0"/>
    <s v="Banadir_IDP"/>
    <x v="0"/>
    <x v="1"/>
    <n v="3"/>
    <n v="1"/>
    <n v="4"/>
    <n v="1"/>
    <x v="0"/>
  </r>
  <r>
    <s v="1bf2edda-0d9f-4e4f-a2bd-3d5735336008"/>
    <s v="Dhuusamarreeb_HC"/>
    <x v="13"/>
    <x v="0"/>
    <n v="3"/>
    <n v="1"/>
    <n v="4"/>
    <n v="1"/>
    <x v="0"/>
  </r>
  <r>
    <s v="bea27753-a618-4aac-bfff-de9f4302c088"/>
    <s v="Dhuusamarreeb_HC"/>
    <x v="13"/>
    <x v="0"/>
    <n v="3"/>
    <n v="1"/>
    <n v="4"/>
    <n v="1"/>
    <x v="0"/>
  </r>
  <r>
    <s v="ec515693-c107-434e-896f-66d7a452581c"/>
    <s v="Dhuusamarreeb_HC"/>
    <x v="13"/>
    <x v="0"/>
    <n v="3"/>
    <n v="1"/>
    <n v="4"/>
    <n v="1"/>
    <x v="0"/>
  </r>
  <r>
    <s v="a53856cc-3250-4c4e-908f-ef81e1505537"/>
    <s v="Hobyo_HC"/>
    <x v="15"/>
    <x v="0"/>
    <n v="3"/>
    <n v="1"/>
    <n v="4"/>
    <n v="1"/>
    <x v="0"/>
  </r>
  <r>
    <s v="e43a1e49-2bb3-4e31-b870-9ee14f45daa4"/>
    <s v="Gaalkacyo_HC"/>
    <x v="14"/>
    <x v="0"/>
    <n v="3"/>
    <n v="1"/>
    <n v="4"/>
    <n v="1"/>
    <x v="0"/>
  </r>
  <r>
    <s v="1d65f1c3-5159-46b3-8b70-2dc956dc26f6"/>
    <s v="Dhuusamarreeb_HC"/>
    <x v="13"/>
    <x v="0"/>
    <n v="3"/>
    <n v="1"/>
    <n v="4"/>
    <n v="1"/>
    <x v="0"/>
  </r>
  <r>
    <s v="2b3a5295-5fdc-49f3-bab9-659eb4f82b4c"/>
    <s v="Banadir_IDP"/>
    <x v="0"/>
    <x v="1"/>
    <n v="3"/>
    <n v="1"/>
    <n v="4"/>
    <n v="1"/>
    <x v="0"/>
  </r>
  <r>
    <s v="4f4b4fbb-eb26-4e18-bce7-c636cbf5a043"/>
    <s v="Banadir_IDP"/>
    <x v="0"/>
    <x v="1"/>
    <n v="3"/>
    <n v="1"/>
    <n v="4"/>
    <n v="1"/>
    <x v="0"/>
  </r>
  <r>
    <s v="8b104d7f-32d5-49cd-942a-7cf334898a1d"/>
    <s v="Gaalkacyo_HC"/>
    <x v="14"/>
    <x v="0"/>
    <n v="3"/>
    <n v="1"/>
    <n v="4"/>
    <n v="1"/>
    <x v="0"/>
  </r>
  <r>
    <s v="cc61d5ce-a1c7-4abc-abb4-4324b47df3bc"/>
    <s v="Dhuusamarreeb_HC"/>
    <x v="13"/>
    <x v="0"/>
    <n v="3"/>
    <n v="1"/>
    <n v="4"/>
    <n v="1"/>
    <x v="0"/>
  </r>
  <r>
    <s v="91903414-cceb-4cdd-ba5f-eb546dcfb496"/>
    <s v="Hobyo_HC"/>
    <x v="15"/>
    <x v="0"/>
    <n v="3"/>
    <n v="1"/>
    <n v="4"/>
    <n v="1"/>
    <x v="0"/>
  </r>
  <r>
    <s v="e1e9ad7d-02aa-4a21-927c-6110001559a7"/>
    <s v="Banadir_IDP"/>
    <x v="0"/>
    <x v="1"/>
    <n v="3"/>
    <n v="4"/>
    <n v="1"/>
    <n v="5"/>
    <x v="1"/>
  </r>
  <r>
    <s v="c627ce55-4a26-4c7c-8346-980a79834f4f"/>
    <s v="Dhuusamarreeb_HC"/>
    <x v="13"/>
    <x v="0"/>
    <n v="3"/>
    <n v="1"/>
    <n v="4"/>
    <n v="1"/>
    <x v="0"/>
  </r>
  <r>
    <s v="a506c65a-ecdf-44ef-8e09-4a872166f7a4"/>
    <s v="Dhuusamarreeb_HC"/>
    <x v="13"/>
    <x v="0"/>
    <n v="3"/>
    <n v="1"/>
    <n v="4"/>
    <n v="1"/>
    <x v="0"/>
  </r>
  <r>
    <s v="49ada494-40e0-410f-b8c3-cd3205f0d102"/>
    <s v="Hobyo_HC"/>
    <x v="15"/>
    <x v="0"/>
    <n v="3"/>
    <n v="1"/>
    <n v="4"/>
    <n v="1"/>
    <x v="0"/>
  </r>
  <r>
    <s v="92c7084e-f12c-48ee-846c-7399b066d826"/>
    <s v="Hobyo_HC"/>
    <x v="15"/>
    <x v="0"/>
    <n v="3"/>
    <n v="1"/>
    <n v="4"/>
    <n v="1"/>
    <x v="0"/>
  </r>
  <r>
    <s v="d48fcedd-fbe9-476c-a09e-e488f269b4c8"/>
    <s v="Hobyo_HC"/>
    <x v="15"/>
    <x v="0"/>
    <n v="3"/>
    <n v="1"/>
    <n v="1"/>
    <n v="1"/>
    <x v="0"/>
  </r>
  <r>
    <s v="e6c383d9-1a81-4ef7-8ccd-ddd4811c7791"/>
    <s v="Hobyo_HC"/>
    <x v="15"/>
    <x v="0"/>
    <n v="3"/>
    <n v="1"/>
    <n v="4"/>
    <n v="1"/>
    <x v="0"/>
  </r>
  <r>
    <s v="17bf14d5-a398-4061-8d90-34f214e9442c"/>
    <s v="Banadir_IDP"/>
    <x v="0"/>
    <x v="1"/>
    <n v="2"/>
    <n v="4"/>
    <n v="1"/>
    <n v="2"/>
    <x v="0"/>
  </r>
  <r>
    <s v="7030239e-c327-4cbb-a7b0-7f59f06d3bd4"/>
    <s v="Banadir_IDP"/>
    <x v="0"/>
    <x v="1"/>
    <n v="3"/>
    <n v="1"/>
    <n v="4"/>
    <n v="1"/>
    <x v="0"/>
  </r>
  <r>
    <s v="4c542538-1701-4072-b492-443a5dee6ca3"/>
    <s v="Gaalkacyo_HC"/>
    <x v="14"/>
    <x v="0"/>
    <n v="3"/>
    <n v="3"/>
    <n v="4"/>
    <n v="1"/>
    <x v="1"/>
  </r>
  <r>
    <s v="a3194621-a438-426e-9762-3e0499a0a153"/>
    <s v="Cadaado_HC"/>
    <x v="16"/>
    <x v="0"/>
    <n v="3"/>
    <n v="1"/>
    <n v="4"/>
    <n v="1"/>
    <x v="0"/>
  </r>
  <r>
    <s v="b32d5864-26c3-4430-909b-37bb8876b36f"/>
    <s v="Banadir_IDP"/>
    <x v="0"/>
    <x v="1"/>
    <n v="3"/>
    <n v="1"/>
    <n v="1"/>
    <n v="5"/>
    <x v="1"/>
  </r>
  <r>
    <s v="6fe583b3-bf64-4bb7-972d-41294893c813"/>
    <s v="Gaalkacyo_HC"/>
    <x v="14"/>
    <x v="0"/>
    <n v="3"/>
    <n v="1"/>
    <n v="4"/>
    <n v="1"/>
    <x v="0"/>
  </r>
  <r>
    <s v="2f463251-1470-4386-9214-cb02699ba2b3"/>
    <s v="Dhuusamarreeb_HC"/>
    <x v="13"/>
    <x v="0"/>
    <n v="3"/>
    <n v="1"/>
    <n v="4"/>
    <n v="1"/>
    <x v="0"/>
  </r>
  <r>
    <s v="cd0afa95-6975-473e-94a3-e71ece64b287"/>
    <s v="Cadaado_HC"/>
    <x v="16"/>
    <x v="0"/>
    <n v="3"/>
    <n v="1"/>
    <n v="4"/>
    <n v="1"/>
    <x v="0"/>
  </r>
  <r>
    <s v="4359e738-a1db-49b0-9057-439430769610"/>
    <s v="Gaalkacyo_HC"/>
    <x v="14"/>
    <x v="0"/>
    <n v="3"/>
    <n v="1"/>
    <n v="4"/>
    <n v="1"/>
    <x v="0"/>
  </r>
  <r>
    <s v="ab2859dc-eadc-42a6-b7f0-f5cdf778a69d"/>
    <s v="Gaalkacyo_HC"/>
    <x v="14"/>
    <x v="0"/>
    <n v="3"/>
    <n v="1"/>
    <n v="4"/>
    <n v="1"/>
    <x v="0"/>
  </r>
  <r>
    <s v="fed097da-2def-4323-ac3d-4a893500dfd9"/>
    <s v="Hobyo_HC"/>
    <x v="15"/>
    <x v="0"/>
    <n v="3"/>
    <n v="1"/>
    <n v="4"/>
    <n v="1"/>
    <x v="0"/>
  </r>
  <r>
    <s v="b2bc7d59-bc8b-480a-8628-ca77c8edd1a4"/>
    <s v="Banadir_IDP"/>
    <x v="0"/>
    <x v="1"/>
    <n v="3"/>
    <n v="1"/>
    <n v="4"/>
    <n v="4"/>
    <x v="1"/>
  </r>
  <r>
    <s v="5ccac74f-9f22-46d3-ad5d-880ac1343faf"/>
    <s v="Hobyo_HC"/>
    <x v="15"/>
    <x v="0"/>
    <n v="3"/>
    <n v="1"/>
    <n v="4"/>
    <n v="1"/>
    <x v="0"/>
  </r>
  <r>
    <s v="98ca8d10-6881-4f3f-8f79-8b73d2e96a9a"/>
    <s v="Hobyo_HC"/>
    <x v="15"/>
    <x v="0"/>
    <n v="3"/>
    <n v="2"/>
    <n v="1"/>
    <n v="1"/>
    <x v="0"/>
  </r>
  <r>
    <s v="a71a8daf-732b-4b5e-b3c0-81337bb21dd1"/>
    <s v="Gaalkacyo_HC"/>
    <x v="14"/>
    <x v="0"/>
    <n v="3"/>
    <n v="3"/>
    <n v="4"/>
    <n v="1"/>
    <x v="1"/>
  </r>
  <r>
    <s v="5e710bef-bceb-42d3-af54-ffa962375f3e"/>
    <s v="Banadir_IDP"/>
    <x v="0"/>
    <x v="1"/>
    <n v="3"/>
    <n v="1"/>
    <n v="1"/>
    <n v="4"/>
    <x v="0"/>
  </r>
  <r>
    <s v="a2698b20-b396-4d8b-885e-fd49703c2752"/>
    <s v="Hobyo_HC"/>
    <x v="15"/>
    <x v="0"/>
    <n v="3"/>
    <n v="1"/>
    <n v="1"/>
    <n v="1"/>
    <x v="0"/>
  </r>
  <r>
    <s v="f34c595d-d57e-4265-87b8-794c097ad134"/>
    <s v="Hobyo_HC"/>
    <x v="15"/>
    <x v="0"/>
    <n v="3"/>
    <n v="2"/>
    <n v="1"/>
    <n v="1"/>
    <x v="0"/>
  </r>
  <r>
    <s v="953bc3af-2836-4606-9ec3-24b371207748"/>
    <s v="Banadir_IDP"/>
    <x v="0"/>
    <x v="1"/>
    <n v="3"/>
    <n v="1"/>
    <n v="4"/>
    <n v="1"/>
    <x v="0"/>
  </r>
  <r>
    <s v="281c3c81-055b-499b-a37f-fbd66c49dcb6"/>
    <s v="Banadir_IDP"/>
    <x v="0"/>
    <x v="1"/>
    <n v="3"/>
    <n v="1"/>
    <n v="4"/>
    <n v="1"/>
    <x v="0"/>
  </r>
  <r>
    <s v="a8955d49-87d7-48f6-abab-d44abbaf19ca"/>
    <s v="Hobyo_HC"/>
    <x v="15"/>
    <x v="0"/>
    <n v="3"/>
    <n v="1"/>
    <n v="4"/>
    <n v="1"/>
    <x v="0"/>
  </r>
  <r>
    <s v="2da57781-c0f4-4ee3-a47e-adbbae44727d"/>
    <s v="Hobyo_HC"/>
    <x v="15"/>
    <x v="0"/>
    <n v="3"/>
    <n v="1"/>
    <n v="4"/>
    <n v="1"/>
    <x v="0"/>
  </r>
  <r>
    <s v="c20cb7a6-0575-4fda-adfc-305eee25db2c"/>
    <s v="Banadir_IDP"/>
    <x v="0"/>
    <x v="1"/>
    <n v="3"/>
    <n v="1"/>
    <n v="4"/>
    <n v="1"/>
    <x v="0"/>
  </r>
  <r>
    <s v="3e6ac8dc-159e-486a-a387-a616b41a142e"/>
    <s v="Galdogob_HC"/>
    <x v="17"/>
    <x v="0"/>
    <n v="3"/>
    <n v="1"/>
    <n v="4"/>
    <n v="1"/>
    <x v="0"/>
  </r>
  <r>
    <s v="ae18de61-72ca-47c0-a98b-993859f9d5ca"/>
    <s v="Jariiban_HC"/>
    <x v="18"/>
    <x v="0"/>
    <n v="3"/>
    <n v="1"/>
    <n v="1"/>
    <n v="1"/>
    <x v="0"/>
  </r>
  <r>
    <s v="161adea8-2821-4391-9611-7268f3f78611"/>
    <s v="Jariiban_HC"/>
    <x v="18"/>
    <x v="0"/>
    <n v="3"/>
    <n v="1"/>
    <n v="1"/>
    <n v="1"/>
    <x v="0"/>
  </r>
  <r>
    <s v="4c37b91f-48a1-4626-a116-417c04d847de"/>
    <s v="Jariiban_HC"/>
    <x v="18"/>
    <x v="0"/>
    <n v="3"/>
    <n v="1"/>
    <n v="1"/>
    <n v="1"/>
    <x v="0"/>
  </r>
  <r>
    <s v="e114aebc-5255-43e0-a1cb-a554c82c64f6"/>
    <s v="Jariiban_HC"/>
    <x v="18"/>
    <x v="0"/>
    <n v="3"/>
    <n v="4"/>
    <n v="4"/>
    <n v="1"/>
    <x v="1"/>
  </r>
  <r>
    <s v="1a7947ad-3f83-4965-b5c4-bac29da406bb"/>
    <s v="Jariiban_HC"/>
    <x v="18"/>
    <x v="0"/>
    <n v="3"/>
    <n v="4"/>
    <n v="4"/>
    <n v="1"/>
    <x v="1"/>
  </r>
  <r>
    <s v="d60cd84f-ca74-4646-b397-b2f1a97d4c18"/>
    <s v="Jariiban_HC"/>
    <x v="18"/>
    <x v="0"/>
    <n v="3"/>
    <n v="1"/>
    <n v="1"/>
    <n v="1"/>
    <x v="0"/>
  </r>
  <r>
    <s v="7fb03543-9d80-4f3c-bd8d-a2e62d43aa18"/>
    <s v="Galdogob_HC"/>
    <x v="17"/>
    <x v="0"/>
    <n v="3"/>
    <n v="1"/>
    <n v="4"/>
    <n v="1"/>
    <x v="0"/>
  </r>
  <r>
    <s v="0b7c1127-1ffe-4bc7-b14c-bccd4ee684a1"/>
    <s v="Galdogob_HC"/>
    <x v="17"/>
    <x v="0"/>
    <n v="1"/>
    <n v="4"/>
    <n v="1"/>
    <n v="1"/>
    <x v="0"/>
  </r>
  <r>
    <s v="6a12a82e-45f3-42a9-8f10-5e56b9b84a01"/>
    <s v="Galdogob_HC"/>
    <x v="17"/>
    <x v="0"/>
    <n v="1"/>
    <n v="4"/>
    <n v="1"/>
    <n v="1"/>
    <x v="0"/>
  </r>
  <r>
    <s v="81cdc9ea-7282-4cac-a6a4-1883452961e8"/>
    <s v="Galdogob_HC"/>
    <x v="17"/>
    <x v="0"/>
    <n v="3"/>
    <n v="3"/>
    <n v="1"/>
    <n v="1"/>
    <x v="0"/>
  </r>
  <r>
    <s v="cc2cb5d5-3092-424c-9859-cc853219104d"/>
    <s v="Galdogob_HC"/>
    <x v="17"/>
    <x v="0"/>
    <n v="3"/>
    <n v="1"/>
    <n v="1"/>
    <n v="1"/>
    <x v="0"/>
  </r>
  <r>
    <s v="06bd3dd9-5b84-4c3d-9258-9b86828ecacf"/>
    <s v="Jowhar_IDP"/>
    <x v="10"/>
    <x v="1"/>
    <n v="3"/>
    <n v="1"/>
    <n v="1"/>
    <n v="1"/>
    <x v="0"/>
  </r>
  <r>
    <s v="5bd42dc5-c623-4c7e-b02b-c990ccef7aa8"/>
    <s v="Jariiban_HC"/>
    <x v="18"/>
    <x v="0"/>
    <n v="3"/>
    <n v="1"/>
    <n v="4"/>
    <n v="1"/>
    <x v="0"/>
  </r>
  <r>
    <s v="60c3e3f3-0720-451c-9a58-f7b070d53069"/>
    <s v="Galdogob_HC"/>
    <x v="17"/>
    <x v="0"/>
    <n v="3"/>
    <n v="1"/>
    <n v="4"/>
    <n v="1"/>
    <x v="0"/>
  </r>
  <r>
    <s v="d2ece616-de5c-4b41-8483-6213982c91e4"/>
    <s v="Jariiban_HC"/>
    <x v="18"/>
    <x v="0"/>
    <n v="3"/>
    <n v="1"/>
    <n v="4"/>
    <n v="1"/>
    <x v="0"/>
  </r>
  <r>
    <s v="5fc06032-0116-4a9a-9b49-e6c55adf98f3"/>
    <s v="Jariiban_HC"/>
    <x v="18"/>
    <x v="0"/>
    <n v="3"/>
    <n v="2"/>
    <n v="4"/>
    <n v="1"/>
    <x v="1"/>
  </r>
  <r>
    <s v="9e79aeb8-34a9-4918-af1c-9caf388d58ef"/>
    <s v="Jariiban_HC"/>
    <x v="18"/>
    <x v="0"/>
    <n v="3"/>
    <n v="1"/>
    <n v="4"/>
    <n v="1"/>
    <x v="0"/>
  </r>
  <r>
    <s v="eefbfa7f-7a18-4c59-bf48-bfa3fc977bbb"/>
    <s v="Galdogob_HC"/>
    <x v="17"/>
    <x v="0"/>
    <n v="2"/>
    <n v="4"/>
    <n v="1"/>
    <n v="4"/>
    <x v="1"/>
  </r>
  <r>
    <s v="41abac9f-26e4-4146-8806-23f769fc53fa"/>
    <s v="Jariiban_HC"/>
    <x v="18"/>
    <x v="0"/>
    <n v="3"/>
    <n v="1"/>
    <n v="1"/>
    <n v="1"/>
    <x v="0"/>
  </r>
  <r>
    <s v="f7b6a346-df0f-46cf-bbdf-4e6ec0aaf200"/>
    <s v="Jariiban_HC"/>
    <x v="18"/>
    <x v="0"/>
    <n v="3"/>
    <n v="2"/>
    <n v="4"/>
    <n v="1"/>
    <x v="1"/>
  </r>
  <r>
    <s v="03137d82-3163-4707-8ac1-85689bb4de90"/>
    <s v="Banadir_IDP"/>
    <x v="0"/>
    <x v="1"/>
    <n v="3"/>
    <n v="1"/>
    <n v="1"/>
    <n v="1"/>
    <x v="0"/>
  </r>
  <r>
    <s v="4fa5ea63-467d-4941-9790-7f631d9b9acc"/>
    <s v="Galdogob_HC"/>
    <x v="17"/>
    <x v="0"/>
    <n v="3"/>
    <n v="1"/>
    <n v="4"/>
    <n v="2"/>
    <x v="1"/>
  </r>
  <r>
    <s v="4eeeac88-2d91-446a-a0c7-d70a550eea0d"/>
    <s v="Jariiban_HC"/>
    <x v="18"/>
    <x v="0"/>
    <n v="3"/>
    <n v="1"/>
    <n v="4"/>
    <n v="1"/>
    <x v="0"/>
  </r>
  <r>
    <s v="8daea81e-9125-448e-b0a2-96ba0cf9cf8b"/>
    <s v="Galdogob_HC"/>
    <x v="17"/>
    <x v="0"/>
    <n v="3"/>
    <n v="1"/>
    <n v="4"/>
    <n v="1"/>
    <x v="0"/>
  </r>
  <r>
    <s v="9b934d9d-cbac-4dd1-aeaa-584a4dfc3981"/>
    <s v="Jariiban_HC"/>
    <x v="18"/>
    <x v="0"/>
    <n v="3"/>
    <n v="1"/>
    <n v="4"/>
    <n v="1"/>
    <x v="0"/>
  </r>
  <r>
    <s v="e246ced5-3f9d-45ac-85cd-cb53fe2290f2"/>
    <s v="Galdogob_HC"/>
    <x v="17"/>
    <x v="0"/>
    <n v="3"/>
    <n v="1"/>
    <n v="1"/>
    <n v="1"/>
    <x v="0"/>
  </r>
  <r>
    <s v="53dfc384-f7c6-4652-8c11-e38cd974e338"/>
    <s v="Galdogob_HC"/>
    <x v="17"/>
    <x v="0"/>
    <n v="3"/>
    <n v="1"/>
    <n v="4"/>
    <n v="1"/>
    <x v="0"/>
  </r>
  <r>
    <s v="12409f08-bd94-4341-b6f0-927268fc6e41"/>
    <s v="Banadir_IDP"/>
    <x v="0"/>
    <x v="1"/>
    <n v="3"/>
    <n v="1"/>
    <n v="4"/>
    <n v="1"/>
    <x v="0"/>
  </r>
  <r>
    <s v="0d418136-0514-4128-9a32-3dbb34ee8439"/>
    <s v="Galdogob_HC"/>
    <x v="17"/>
    <x v="0"/>
    <n v="3"/>
    <n v="1"/>
    <n v="4"/>
    <n v="1"/>
    <x v="0"/>
  </r>
  <r>
    <s v="a475964a-59f1-42f0-b5b9-57f222b97aa3"/>
    <s v="Galdogob_HC"/>
    <x v="17"/>
    <x v="0"/>
    <n v="3"/>
    <n v="1"/>
    <n v="4"/>
    <n v="1"/>
    <x v="0"/>
  </r>
  <r>
    <s v="c5b97938-61a7-409f-bb15-53f674dfcb8b"/>
    <s v="Banadir_IDP"/>
    <x v="0"/>
    <x v="1"/>
    <n v="3"/>
    <n v="1"/>
    <n v="4"/>
    <n v="1"/>
    <x v="0"/>
  </r>
  <r>
    <s v="9c484502-8636-49f8-9e5c-850be9920e84"/>
    <s v="Galdogob_HC"/>
    <x v="17"/>
    <x v="0"/>
    <n v="1"/>
    <n v="4"/>
    <n v="4"/>
    <n v="1"/>
    <x v="1"/>
  </r>
  <r>
    <s v="ba73610d-be01-4f89-9b2e-8a2d63a1b040"/>
    <s v="Jariiban_HC"/>
    <x v="18"/>
    <x v="0"/>
    <n v="3"/>
    <n v="1"/>
    <n v="4"/>
    <n v="1"/>
    <x v="0"/>
  </r>
  <r>
    <s v="29751cf5-4fe6-465e-a9e7-a08deda709e9"/>
    <s v="Jariiban_HC"/>
    <x v="18"/>
    <x v="0"/>
    <n v="3"/>
    <n v="3"/>
    <n v="4"/>
    <n v="1"/>
    <x v="1"/>
  </r>
  <r>
    <s v="4f0345ba-9a30-4a26-8cbb-ed93ea3b312a"/>
    <s v="Jariiban_HC"/>
    <x v="18"/>
    <x v="0"/>
    <n v="3"/>
    <n v="3"/>
    <n v="4"/>
    <n v="1"/>
    <x v="1"/>
  </r>
  <r>
    <s v="f56e75c1-5544-4563-9565-50ec5e4c72f3"/>
    <s v="Jariiban_HC"/>
    <x v="18"/>
    <x v="0"/>
    <n v="3"/>
    <n v="1"/>
    <n v="4"/>
    <n v="1"/>
    <x v="0"/>
  </r>
  <r>
    <s v="45a95f06-26e7-40bc-b710-25e8205b0a12"/>
    <s v="Jariiban_HC"/>
    <x v="18"/>
    <x v="0"/>
    <n v="3"/>
    <n v="2"/>
    <n v="4"/>
    <n v="1"/>
    <x v="1"/>
  </r>
  <r>
    <s v="6288e272-6472-44e8-9d0b-c218e1ff7ab4"/>
    <s v="Jariiban_HC"/>
    <x v="18"/>
    <x v="0"/>
    <n v="3"/>
    <n v="1"/>
    <n v="4"/>
    <n v="1"/>
    <x v="0"/>
  </r>
  <r>
    <s v="5814d97c-3518-4c82-8431-869f015f1340"/>
    <s v="Galdogob_HC"/>
    <x v="17"/>
    <x v="0"/>
    <n v="2"/>
    <n v="4"/>
    <n v="1"/>
    <n v="1"/>
    <x v="0"/>
  </r>
  <r>
    <s v="3e59ffb5-54bb-490b-8ea6-926da68a1bd1"/>
    <s v="Gaalkacyo_HC"/>
    <x v="14"/>
    <x v="0"/>
    <n v="3"/>
    <n v="1"/>
    <n v="1"/>
    <n v="1"/>
    <x v="0"/>
  </r>
  <r>
    <s v="411c9c30-a010-45b9-b0f2-d011ad816dfb"/>
    <s v="Gaalkacyo_HC"/>
    <x v="14"/>
    <x v="0"/>
    <n v="1"/>
    <n v="4"/>
    <n v="1"/>
    <n v="1"/>
    <x v="0"/>
  </r>
  <r>
    <s v="77959510-0983-4e06-b7c1-6db98b718286"/>
    <s v="Gaalkacyo_HC"/>
    <x v="14"/>
    <x v="0"/>
    <n v="3"/>
    <n v="1"/>
    <n v="1"/>
    <n v="1"/>
    <x v="0"/>
  </r>
  <r>
    <s v="d5a652ff-6556-47e6-b2ab-e780d36377a3"/>
    <s v="Jariiban_HC"/>
    <x v="18"/>
    <x v="0"/>
    <n v="3"/>
    <n v="1"/>
    <n v="1"/>
    <n v="3"/>
    <x v="0"/>
  </r>
  <r>
    <s v="ffd729bf-f0e1-4dcb-b97d-b9c656fbf612"/>
    <s v="Banadir_IDP"/>
    <x v="0"/>
    <x v="1"/>
    <n v="3"/>
    <n v="1"/>
    <n v="4"/>
    <n v="1"/>
    <x v="0"/>
  </r>
  <r>
    <s v="b40b3417-7732-4148-a557-9e22f0df6736"/>
    <s v="Gaalkacyo_HC"/>
    <x v="14"/>
    <x v="0"/>
    <n v="3"/>
    <n v="1"/>
    <n v="4"/>
    <n v="1"/>
    <x v="0"/>
  </r>
  <r>
    <s v="2ee5ea13-8f09-4731-839e-080a89b44b0c"/>
    <s v="Jariiban_HC"/>
    <x v="18"/>
    <x v="0"/>
    <n v="3"/>
    <n v="1"/>
    <n v="1"/>
    <n v="1"/>
    <x v="0"/>
  </r>
  <r>
    <s v="4b38e5e6-67d7-40c5-8cd5-d02e7de59be9"/>
    <s v="Jariiban_HC"/>
    <x v="18"/>
    <x v="0"/>
    <n v="3"/>
    <n v="3"/>
    <n v="4"/>
    <n v="1"/>
    <x v="1"/>
  </r>
  <r>
    <s v="a35ca8af-02e5-4132-bd48-861c2bb3cf7b"/>
    <s v="Jariiban_HC"/>
    <x v="18"/>
    <x v="0"/>
    <n v="3"/>
    <n v="1"/>
    <n v="4"/>
    <n v="1"/>
    <x v="0"/>
  </r>
  <r>
    <s v="d6981a5f-663b-4287-a49b-99702d215891"/>
    <s v="Galdogob_HC"/>
    <x v="17"/>
    <x v="0"/>
    <n v="3"/>
    <n v="1"/>
    <n v="4"/>
    <n v="1"/>
    <x v="0"/>
  </r>
  <r>
    <s v="5a61f65a-f1ff-4296-8b13-7ba6b0eee39d"/>
    <s v="Jariiban_HC"/>
    <x v="18"/>
    <x v="0"/>
    <n v="3"/>
    <n v="1"/>
    <n v="4"/>
    <n v="1"/>
    <x v="0"/>
  </r>
  <r>
    <s v="5c5c210a-dc4d-461d-bc9c-198e53cf7200"/>
    <s v="Gaalkacyo_HC"/>
    <x v="14"/>
    <x v="0"/>
    <n v="3"/>
    <n v="1"/>
    <n v="4"/>
    <n v="1"/>
    <x v="0"/>
  </r>
  <r>
    <s v="b74e9eba-ccb8-47fa-9478-357c16ff7cae"/>
    <s v="Gaalkacyo_HC"/>
    <x v="14"/>
    <x v="0"/>
    <n v="3"/>
    <n v="1"/>
    <n v="4"/>
    <n v="1"/>
    <x v="0"/>
  </r>
  <r>
    <s v="15ab50df-ce32-4aba-971a-71eb1d4254d7"/>
    <s v="Gaalkacyo_HC"/>
    <x v="14"/>
    <x v="0"/>
    <n v="3"/>
    <n v="1"/>
    <n v="4"/>
    <n v="1"/>
    <x v="0"/>
  </r>
  <r>
    <s v="152c95db-8d51-4fa4-97a0-11caf6511ffe"/>
    <s v="Jariiban_HC"/>
    <x v="18"/>
    <x v="0"/>
    <n v="3"/>
    <n v="1"/>
    <n v="4"/>
    <n v="1"/>
    <x v="0"/>
  </r>
  <r>
    <s v="34e0ecc8-178c-4883-9d6f-c17fc5d16c94"/>
    <s v="Banadir_IDP"/>
    <x v="0"/>
    <x v="1"/>
    <n v="2"/>
    <n v="4"/>
    <n v="1"/>
    <n v="2"/>
    <x v="0"/>
  </r>
  <r>
    <s v="a570529d-4709-4b5c-8f12-329e461ebe48"/>
    <s v="Banadir_IDP"/>
    <x v="0"/>
    <x v="1"/>
    <n v="3"/>
    <n v="1"/>
    <n v="1"/>
    <n v="2"/>
    <x v="0"/>
  </r>
  <r>
    <s v="6ceff5b9-de9d-4ead-bab4-7d985652f0d2"/>
    <s v="Jariiban_HC"/>
    <x v="18"/>
    <x v="0"/>
    <n v="3"/>
    <n v="1"/>
    <n v="1"/>
    <n v="1"/>
    <x v="0"/>
  </r>
  <r>
    <s v="414078c2-a9aa-4db9-bd22-300a0d07d187"/>
    <s v="Galdogob_HC"/>
    <x v="17"/>
    <x v="0"/>
    <n v="3"/>
    <n v="1"/>
    <n v="1"/>
    <n v="1"/>
    <x v="0"/>
  </r>
  <r>
    <s v="54d4f88c-2c18-4413-ab56-2bc5043632ca"/>
    <s v="Jariiban_HC"/>
    <x v="18"/>
    <x v="0"/>
    <n v="3"/>
    <n v="1"/>
    <n v="4"/>
    <n v="1"/>
    <x v="0"/>
  </r>
  <r>
    <s v="32a6c138-6c87-4151-bcdf-220c827eb5c4"/>
    <s v="Jariiban_HC"/>
    <x v="18"/>
    <x v="0"/>
    <n v="3"/>
    <n v="1"/>
    <n v="4"/>
    <n v="1"/>
    <x v="0"/>
  </r>
  <r>
    <s v="c45c15c5-973f-4e43-b910-507f9b0b0ca5"/>
    <s v="Banadir_IDP"/>
    <x v="0"/>
    <x v="1"/>
    <n v="3"/>
    <n v="1"/>
    <n v="4"/>
    <n v="1"/>
    <x v="0"/>
  </r>
  <r>
    <s v="d1bd8aa7-ee6d-471f-bb1f-5ab6b305c45d"/>
    <s v="Gaalkacyo_HC"/>
    <x v="14"/>
    <x v="0"/>
    <n v="1"/>
    <n v="2"/>
    <n v="1"/>
    <n v="1"/>
    <x v="3"/>
  </r>
  <r>
    <s v="42f50117-92be-4c3c-94d0-2abe0c80db4c"/>
    <s v="Gaalkacyo_HC"/>
    <x v="14"/>
    <x v="0"/>
    <n v="3"/>
    <n v="1"/>
    <n v="4"/>
    <n v="1"/>
    <x v="0"/>
  </r>
  <r>
    <s v="8cf4cf41-27bd-4ef4-a9a2-4566d356ccaa"/>
    <s v="Gaalkacyo_HC"/>
    <x v="14"/>
    <x v="0"/>
    <n v="3"/>
    <n v="1"/>
    <n v="4"/>
    <n v="1"/>
    <x v="0"/>
  </r>
  <r>
    <s v="019f2fb0-e96b-41e3-a5a0-34f8e99272c2"/>
    <s v="Gaalkacyo_HC"/>
    <x v="14"/>
    <x v="0"/>
    <n v="3"/>
    <n v="3"/>
    <n v="4"/>
    <n v="1"/>
    <x v="1"/>
  </r>
  <r>
    <s v="763a0ed4-b158-4419-975f-b265ee5d501b"/>
    <s v="Gaalkacyo_HC"/>
    <x v="14"/>
    <x v="0"/>
    <n v="3"/>
    <n v="4"/>
    <n v="4"/>
    <n v="1"/>
    <x v="1"/>
  </r>
  <r>
    <s v="dd0342f1-5652-43a2-8fb0-6f5560b05148"/>
    <s v="Gaalkacyo_HC"/>
    <x v="14"/>
    <x v="0"/>
    <n v="3"/>
    <n v="1"/>
    <n v="4"/>
    <n v="1"/>
    <x v="0"/>
  </r>
  <r>
    <s v="77b5618b-9d99-48b9-a25c-6e08079e4ff4"/>
    <s v="Gaalkacyo_HC"/>
    <x v="14"/>
    <x v="0"/>
    <n v="3"/>
    <n v="1"/>
    <n v="4"/>
    <n v="1"/>
    <x v="0"/>
  </r>
  <r>
    <s v="b4d5019a-35ca-4e17-a6cf-be0507ef0a1e"/>
    <s v="Galdogob_HC"/>
    <x v="17"/>
    <x v="0"/>
    <n v="3"/>
    <n v="1"/>
    <n v="4"/>
    <n v="1"/>
    <x v="0"/>
  </r>
  <r>
    <s v="cdc8cd19-d087-47b6-9c92-f757f75a0d0a"/>
    <s v="Gaalkacyo_HC"/>
    <x v="14"/>
    <x v="0"/>
    <n v="3"/>
    <n v="1"/>
    <n v="4"/>
    <n v="1"/>
    <x v="0"/>
  </r>
  <r>
    <s v="78348e52-6f63-49fe-97a3-cccf40609da3"/>
    <s v="Gaalkacyo_HC"/>
    <x v="14"/>
    <x v="0"/>
    <n v="3"/>
    <n v="1"/>
    <n v="4"/>
    <n v="1"/>
    <x v="0"/>
  </r>
  <r>
    <s v="7d1bdffe-0c07-4f46-9132-8b21e425f5b7"/>
    <s v="Jariiban_HC"/>
    <x v="18"/>
    <x v="0"/>
    <n v="2"/>
    <n v="4"/>
    <n v="1"/>
    <n v="1"/>
    <x v="0"/>
  </r>
  <r>
    <s v="6e800f47-26e5-4c4a-a6c6-648e203f1bbf"/>
    <s v="Gaalkacyo_HC"/>
    <x v="14"/>
    <x v="0"/>
    <n v="2"/>
    <n v="4"/>
    <n v="1"/>
    <n v="3"/>
    <x v="1"/>
  </r>
  <r>
    <s v="de6f1154-4388-402b-9f8a-badfbe246b42"/>
    <s v="Jariiban_HC"/>
    <x v="18"/>
    <x v="0"/>
    <n v="3"/>
    <n v="1"/>
    <n v="4"/>
    <n v="1"/>
    <x v="0"/>
  </r>
  <r>
    <s v="32aed017-2826-42ab-a746-093d882d68cc"/>
    <s v="Gaalkacyo_HC"/>
    <x v="14"/>
    <x v="0"/>
    <n v="1"/>
    <n v="4"/>
    <n v="1"/>
    <n v="1"/>
    <x v="0"/>
  </r>
  <r>
    <s v="d1c4d232-f939-492f-a109-ff0bd92f5ad9"/>
    <s v="Gaalkacyo_HC"/>
    <x v="14"/>
    <x v="0"/>
    <n v="1"/>
    <n v="4"/>
    <n v="1"/>
    <n v="1"/>
    <x v="0"/>
  </r>
  <r>
    <s v="ed544e43-e7da-4181-a377-ad24865ff4a9"/>
    <s v="Banadir_IDP"/>
    <x v="0"/>
    <x v="1"/>
    <n v="3"/>
    <n v="3"/>
    <n v="4"/>
    <n v="4"/>
    <x v="2"/>
  </r>
  <r>
    <s v="90470f69-eb82-46a7-adef-2fd57a746960"/>
    <s v="Gaalkacyo_HC"/>
    <x v="14"/>
    <x v="0"/>
    <n v="3"/>
    <n v="1"/>
    <n v="4"/>
    <n v="1"/>
    <x v="0"/>
  </r>
  <r>
    <s v="708d688c-721b-4dd6-8e9a-408c58d2e86a"/>
    <s v="Jariiban_HC"/>
    <x v="18"/>
    <x v="0"/>
    <n v="3"/>
    <n v="4"/>
    <n v="1"/>
    <n v="1"/>
    <x v="0"/>
  </r>
  <r>
    <s v="478d28f6-4532-44b3-8f5d-034e17b81238"/>
    <s v="Jariiban_HC"/>
    <x v="18"/>
    <x v="0"/>
    <n v="3"/>
    <n v="1"/>
    <n v="4"/>
    <n v="1"/>
    <x v="0"/>
  </r>
  <r>
    <s v="ef651ebd-ddbf-4094-99f7-a58e0ac43675"/>
    <s v="Jariiban_HC"/>
    <x v="18"/>
    <x v="0"/>
    <n v="3"/>
    <n v="4"/>
    <n v="4"/>
    <n v="1"/>
    <x v="1"/>
  </r>
  <r>
    <s v="1e84b289-edc7-41d4-9c3f-c6c508ba13ca"/>
    <s v="Jariiban_HC"/>
    <x v="18"/>
    <x v="0"/>
    <n v="3"/>
    <n v="1"/>
    <n v="4"/>
    <n v="1"/>
    <x v="0"/>
  </r>
  <r>
    <s v="669aa276-0f94-4f23-a35e-2f818121ae01"/>
    <s v="Jariiban_HC"/>
    <x v="18"/>
    <x v="0"/>
    <n v="3"/>
    <n v="1"/>
    <n v="4"/>
    <n v="1"/>
    <x v="0"/>
  </r>
  <r>
    <s v="3fb0c922-74fd-40ed-91b1-e8b8166462b7"/>
    <s v="Jariiban_HC"/>
    <x v="18"/>
    <x v="0"/>
    <n v="3"/>
    <n v="1"/>
    <n v="4"/>
    <n v="1"/>
    <x v="0"/>
  </r>
  <r>
    <s v="0c111724-924b-446d-92d4-18494caeaa33"/>
    <s v="Banadir_IDP"/>
    <x v="0"/>
    <x v="1"/>
    <n v="3"/>
    <n v="1"/>
    <n v="4"/>
    <n v="1"/>
    <x v="0"/>
  </r>
  <r>
    <s v="a7c73579-e653-43f8-971d-eafda6b1f239"/>
    <s v="Kismayo_HC"/>
    <x v="19"/>
    <x v="0"/>
    <n v="3"/>
    <n v="1"/>
    <n v="1"/>
    <n v="1"/>
    <x v="0"/>
  </r>
  <r>
    <s v="60e879fb-233d-4d8d-a392-d2a8ec73183d"/>
    <s v="Banadir_IDP"/>
    <x v="0"/>
    <x v="1"/>
    <n v="3"/>
    <n v="1"/>
    <n v="1"/>
    <n v="1"/>
    <x v="0"/>
  </r>
  <r>
    <s v="697fe51c-52af-4f94-901b-38a62241eb17"/>
    <s v="Baardheere_HC"/>
    <x v="20"/>
    <x v="0"/>
    <n v="3"/>
    <n v="1"/>
    <n v="4"/>
    <n v="1"/>
    <x v="0"/>
  </r>
  <r>
    <s v="ffdb5083-dfcd-4ca3-af3c-17caba0fe3a1"/>
    <s v="Banadir_IDP"/>
    <x v="0"/>
    <x v="1"/>
    <n v="3"/>
    <n v="1"/>
    <n v="1"/>
    <n v="1"/>
    <x v="0"/>
  </r>
  <r>
    <s v="d944f749-c5d3-4f75-9ff0-c0784b8781d4"/>
    <s v="Kismayo_HC"/>
    <x v="19"/>
    <x v="0"/>
    <n v="1"/>
    <n v="4"/>
    <n v="1"/>
    <n v="1"/>
    <x v="0"/>
  </r>
  <r>
    <s v="db794f65-78e1-4a87-9a5a-a36986b8d4e2"/>
    <s v="Garbahaarey_HC"/>
    <x v="21"/>
    <x v="0"/>
    <n v="3"/>
    <n v="1"/>
    <n v="1"/>
    <n v="1"/>
    <x v="0"/>
  </r>
  <r>
    <s v="a9f3d2ea-2fc0-41c7-886d-28e5a358df31"/>
    <s v="Belet_Xaawo_HC"/>
    <x v="22"/>
    <x v="0"/>
    <n v="2"/>
    <n v="1"/>
    <n v="1"/>
    <n v="1"/>
    <x v="3"/>
  </r>
  <r>
    <s v="31b9e087-ef1f-4d0a-a8b1-e978d37f61ff"/>
    <s v="Banadir_IDP"/>
    <x v="0"/>
    <x v="1"/>
    <n v="3"/>
    <n v="1"/>
    <n v="4"/>
    <n v="1"/>
    <x v="0"/>
  </r>
  <r>
    <s v="f7bcc79e-686d-4669-ac87-a9350277b06f"/>
    <s v="Ceel_Waaq_HC"/>
    <x v="23"/>
    <x v="0"/>
    <n v="3"/>
    <n v="1"/>
    <n v="1"/>
    <n v="1"/>
    <x v="0"/>
  </r>
  <r>
    <s v="109d5dcf-2ba7-43b6-a5ac-3bc1692d6c34"/>
    <s v="Banadir_IDP"/>
    <x v="0"/>
    <x v="1"/>
    <n v="3"/>
    <n v="1"/>
    <n v="4"/>
    <n v="1"/>
    <x v="0"/>
  </r>
  <r>
    <s v="ca9e150d-1632-47f8-acac-aea425fb00c5"/>
    <s v="Doolow_HC"/>
    <x v="24"/>
    <x v="0"/>
    <n v="3"/>
    <n v="1"/>
    <n v="1"/>
    <n v="1"/>
    <x v="0"/>
  </r>
  <r>
    <s v="7aef3ae5-90c7-4301-a3be-672d96a4bee7"/>
    <s v="Ceel_Waaq_HC"/>
    <x v="23"/>
    <x v="0"/>
    <n v="3"/>
    <n v="1"/>
    <n v="1"/>
    <n v="1"/>
    <x v="0"/>
  </r>
  <r>
    <s v="852061d9-66c6-48fc-927f-da35ccfa5017"/>
    <s v="Banadir_IDP"/>
    <x v="0"/>
    <x v="1"/>
    <n v="3"/>
    <n v="1"/>
    <n v="1"/>
    <n v="4"/>
    <x v="0"/>
  </r>
  <r>
    <s v="d64fad03-660f-42ee-ba37-14e81a1d9fa6"/>
    <s v="Banadir_IDP"/>
    <x v="0"/>
    <x v="1"/>
    <n v="1"/>
    <n v="4"/>
    <n v="1"/>
    <n v="3"/>
    <x v="0"/>
  </r>
  <r>
    <s v="395ebd5a-841c-4d0b-9463-eeddffc2f949"/>
    <s v="Banadir_IDP"/>
    <x v="0"/>
    <x v="1"/>
    <n v="2"/>
    <n v="4"/>
    <n v="1"/>
    <n v="3"/>
    <x v="1"/>
  </r>
  <r>
    <s v="b107f256-558c-40aa-9e3f-b57562f8ed25"/>
    <s v="Ceel_Waaq_HC"/>
    <x v="23"/>
    <x v="0"/>
    <n v="3"/>
    <n v="1"/>
    <n v="1"/>
    <n v="1"/>
    <x v="0"/>
  </r>
  <r>
    <s v="9a57ae16-4974-481a-810c-6a37bef3c1cb"/>
    <s v="Banadir_IDP"/>
    <x v="0"/>
    <x v="1"/>
    <n v="3"/>
    <n v="1"/>
    <n v="4"/>
    <n v="5"/>
    <x v="1"/>
  </r>
  <r>
    <s v="247c08d4-cbd6-4930-b704-d24ea19568bd"/>
    <s v="Afmadow_HC"/>
    <x v="1"/>
    <x v="0"/>
    <n v="3"/>
    <n v="1"/>
    <n v="4"/>
    <n v="1"/>
    <x v="0"/>
  </r>
  <r>
    <s v="de300b6b-793d-4f87-b106-d4f6028c1414"/>
    <s v="Afmadow_HC"/>
    <x v="1"/>
    <x v="0"/>
    <n v="3"/>
    <n v="4"/>
    <n v="1"/>
    <n v="1"/>
    <x v="0"/>
  </r>
  <r>
    <s v="47dc3f14-82c1-4d77-8da5-d7f2084455f7"/>
    <s v="Doolow_HC"/>
    <x v="24"/>
    <x v="0"/>
    <n v="3"/>
    <n v="3"/>
    <n v="1"/>
    <n v="1"/>
    <x v="0"/>
  </r>
  <r>
    <s v="b775a523-c67e-4f54-9cd6-15e5bec0f7e9"/>
    <s v="Banadir_IDP"/>
    <x v="0"/>
    <x v="1"/>
    <n v="3"/>
    <n v="1"/>
    <n v="1"/>
    <n v="1"/>
    <x v="0"/>
  </r>
  <r>
    <s v="fc4b7a95-02ed-40fe-882f-9cadf9b66a4b"/>
    <s v="Banadir_IDP"/>
    <x v="0"/>
    <x v="1"/>
    <n v="3"/>
    <n v="1"/>
    <n v="4"/>
    <n v="1"/>
    <x v="0"/>
  </r>
  <r>
    <s v="30d38156-9f7e-4e63-849f-7e0980089b4d"/>
    <s v="Afmadow_HC"/>
    <x v="1"/>
    <x v="0"/>
    <n v="3"/>
    <n v="1"/>
    <n v="1"/>
    <n v="1"/>
    <x v="0"/>
  </r>
  <r>
    <s v="8e43515c-efa4-4090-b096-bd232a9dc978"/>
    <s v="Banadir_IDP"/>
    <x v="0"/>
    <x v="1"/>
    <n v="3"/>
    <n v="1"/>
    <n v="1"/>
    <n v="1"/>
    <x v="0"/>
  </r>
  <r>
    <s v="ff715eed-5143-414f-86bc-6a644bb3d014"/>
    <s v="Banadir_IDP"/>
    <x v="0"/>
    <x v="1"/>
    <n v="3"/>
    <n v="1"/>
    <n v="4"/>
    <n v="1"/>
    <x v="0"/>
  </r>
  <r>
    <s v="df50dfa8-7e29-492a-af03-c9f9ff8e58c5"/>
    <s v="Banadir_IDP"/>
    <x v="0"/>
    <x v="1"/>
    <n v="3"/>
    <n v="1"/>
    <n v="4"/>
    <n v="1"/>
    <x v="0"/>
  </r>
  <r>
    <s v="bb59e75a-4655-46d7-b634-54bb28258daa"/>
    <s v="Kismayo_HC"/>
    <x v="19"/>
    <x v="0"/>
    <n v="3"/>
    <n v="1"/>
    <n v="4"/>
    <n v="1"/>
    <x v="0"/>
  </r>
  <r>
    <s v="b56d8ccf-0220-4d3e-b88b-9ea18f80ddb4"/>
    <s v="Luuq_HC"/>
    <x v="25"/>
    <x v="0"/>
    <n v="3"/>
    <n v="1"/>
    <n v="1"/>
    <n v="1"/>
    <x v="0"/>
  </r>
  <r>
    <s v="1ab7196e-94b3-449e-8325-f5f298282f0e"/>
    <s v="Kismayo_HC"/>
    <x v="19"/>
    <x v="0"/>
    <n v="3"/>
    <n v="3"/>
    <n v="1"/>
    <n v="1"/>
    <x v="0"/>
  </r>
  <r>
    <s v="d2fcd81f-8079-4a7c-8e0d-9413b0c93404"/>
    <s v="Kismayo_HC"/>
    <x v="19"/>
    <x v="0"/>
    <n v="3"/>
    <n v="3"/>
    <n v="1"/>
    <n v="1"/>
    <x v="0"/>
  </r>
  <r>
    <s v="5a17670c-44fe-42aa-96f1-ce2cff11d685"/>
    <s v="Kismayo_HC"/>
    <x v="19"/>
    <x v="0"/>
    <n v="3"/>
    <n v="1"/>
    <n v="1"/>
    <n v="1"/>
    <x v="0"/>
  </r>
  <r>
    <s v="ce1cd84e-5b17-43a8-8bfb-1d74951a40cf"/>
    <s v="Afmadow_HC"/>
    <x v="1"/>
    <x v="0"/>
    <n v="3"/>
    <n v="4"/>
    <n v="1"/>
    <n v="1"/>
    <x v="0"/>
  </r>
  <r>
    <s v="ba6bebd5-0f18-4a17-b644-0e43c08f0653"/>
    <s v="Afmadow_HC"/>
    <x v="1"/>
    <x v="0"/>
    <n v="3"/>
    <n v="1"/>
    <n v="4"/>
    <n v="1"/>
    <x v="0"/>
  </r>
  <r>
    <s v="1211b28c-22bf-43cf-ad7f-f8cb5c229732"/>
    <s v="Badhaadhe_HC"/>
    <x v="7"/>
    <x v="0"/>
    <n v="3"/>
    <n v="1"/>
    <n v="4"/>
    <n v="1"/>
    <x v="0"/>
  </r>
  <r>
    <s v="a7c46a10-cd73-46d4-bc24-4d2da712730f"/>
    <s v="Banadir_IDP"/>
    <x v="0"/>
    <x v="1"/>
    <n v="3"/>
    <n v="1"/>
    <n v="4"/>
    <n v="1"/>
    <x v="0"/>
  </r>
  <r>
    <s v="fc894c8f-78cd-44e5-9ef1-a4f967d3d813"/>
    <s v="Banadir_IDP"/>
    <x v="0"/>
    <x v="1"/>
    <n v="3"/>
    <n v="1"/>
    <n v="4"/>
    <n v="1"/>
    <x v="0"/>
  </r>
  <r>
    <s v="2611a108-9ffb-43e0-b19b-c993c6e27f03"/>
    <s v="Luuq_HC"/>
    <x v="25"/>
    <x v="0"/>
    <n v="3"/>
    <n v="1"/>
    <n v="1"/>
    <n v="1"/>
    <x v="0"/>
  </r>
  <r>
    <s v="0d2c8524-ddaf-4d65-b4c6-4755eeff0564"/>
    <s v="Ceel_Waaq_HC"/>
    <x v="23"/>
    <x v="0"/>
    <n v="3"/>
    <n v="1"/>
    <n v="1"/>
    <n v="1"/>
    <x v="0"/>
  </r>
  <r>
    <s v="2efe1774-cb34-45dc-b7dc-806ac5caa11f"/>
    <s v="Baardheere_HC"/>
    <x v="20"/>
    <x v="0"/>
    <n v="3"/>
    <n v="1"/>
    <n v="1"/>
    <n v="1"/>
    <x v="0"/>
  </r>
  <r>
    <s v="efa88fa2-775e-49a6-ac5b-e01fb7a9a423"/>
    <s v="Doolow_HC"/>
    <x v="24"/>
    <x v="0"/>
    <n v="3"/>
    <n v="1"/>
    <n v="1"/>
    <n v="1"/>
    <x v="0"/>
  </r>
  <r>
    <s v="a169ec4a-1238-4859-885b-c0fe74d79a7c"/>
    <s v="Banadir_IDP"/>
    <x v="0"/>
    <x v="1"/>
    <n v="3"/>
    <n v="1"/>
    <n v="1"/>
    <n v="1"/>
    <x v="0"/>
  </r>
  <r>
    <s v="a301bcbd-c0f7-4600-a672-f27de887fdbc"/>
    <s v="Kismayo_HC"/>
    <x v="19"/>
    <x v="0"/>
    <n v="3"/>
    <n v="1"/>
    <n v="1"/>
    <n v="1"/>
    <x v="0"/>
  </r>
  <r>
    <s v="c1299d39-804e-476d-b483-5465604e128b"/>
    <s v="Luuq_HC"/>
    <x v="25"/>
    <x v="0"/>
    <n v="3"/>
    <n v="4"/>
    <n v="4"/>
    <n v="2"/>
    <x v="1"/>
  </r>
  <r>
    <s v="b3a2a45d-a6fd-462d-b638-8d0db2d31855"/>
    <s v="Belet_Xaawo_HC"/>
    <x v="22"/>
    <x v="0"/>
    <n v="3"/>
    <n v="1"/>
    <n v="1"/>
    <n v="1"/>
    <x v="0"/>
  </r>
  <r>
    <s v="3b90ef28-77dc-4b7b-b22d-95edee16ef04"/>
    <s v="Banadir_IDP"/>
    <x v="0"/>
    <x v="1"/>
    <n v="3"/>
    <n v="1"/>
    <n v="4"/>
    <n v="3"/>
    <x v="1"/>
  </r>
  <r>
    <s v="c5bf0847-5c9f-4d8e-a22f-e41c45a01491"/>
    <s v="Kismayo_HC"/>
    <x v="19"/>
    <x v="0"/>
    <n v="1"/>
    <n v="2"/>
    <n v="1"/>
    <n v="1"/>
    <x v="3"/>
  </r>
  <r>
    <s v="6b92a6ea-dee7-4be2-8ec3-f00a38b47e05"/>
    <s v="Banadir_IDP"/>
    <x v="0"/>
    <x v="1"/>
    <n v="3"/>
    <n v="1"/>
    <n v="4"/>
    <n v="3"/>
    <x v="1"/>
  </r>
  <r>
    <s v="569ebd82-ede5-4a5f-9164-35feeeec29f7"/>
    <s v="Ceel_Waaq_HC"/>
    <x v="23"/>
    <x v="0"/>
    <n v="3"/>
    <n v="1"/>
    <n v="1"/>
    <n v="1"/>
    <x v="0"/>
  </r>
  <r>
    <s v="ccb3b71e-73d9-4467-891c-fb63e303b0a2"/>
    <s v="Badhaadhe_HC"/>
    <x v="7"/>
    <x v="0"/>
    <n v="3"/>
    <n v="1"/>
    <n v="4"/>
    <n v="1"/>
    <x v="0"/>
  </r>
  <r>
    <s v="a2214cb3-277d-4f8d-b6fe-4bc0923407e4"/>
    <s v="Banadir_IDP"/>
    <x v="0"/>
    <x v="1"/>
    <n v="3"/>
    <n v="1"/>
    <n v="4"/>
    <n v="3"/>
    <x v="1"/>
  </r>
  <r>
    <s v="d4b0a763-bf22-432a-a8d3-5810b6dad189"/>
    <s v="Garbahaarey_HC"/>
    <x v="21"/>
    <x v="0"/>
    <n v="3"/>
    <n v="1"/>
    <n v="4"/>
    <n v="1"/>
    <x v="0"/>
  </r>
  <r>
    <s v="e57a8fd1-b08f-473c-918c-bb1f2e44e357"/>
    <s v="Banadir_IDP"/>
    <x v="0"/>
    <x v="1"/>
    <n v="3"/>
    <n v="1"/>
    <n v="4"/>
    <n v="3"/>
    <x v="1"/>
  </r>
  <r>
    <s v="b44a39e9-18fa-42ae-922b-2525ebe5019d"/>
    <s v="Afmadow_HC"/>
    <x v="1"/>
    <x v="0"/>
    <n v="3"/>
    <n v="1"/>
    <n v="4"/>
    <n v="1"/>
    <x v="0"/>
  </r>
  <r>
    <s v="36df3109-4e58-4c7a-9f51-15071880c810"/>
    <s v="Badhaadhe_HC"/>
    <x v="7"/>
    <x v="0"/>
    <n v="3"/>
    <n v="1"/>
    <n v="4"/>
    <n v="1"/>
    <x v="0"/>
  </r>
  <r>
    <s v="a9cf1c64-b146-4f73-b260-615f9bc2059d"/>
    <s v="Banadir_IDP"/>
    <x v="0"/>
    <x v="1"/>
    <n v="2"/>
    <n v="4"/>
    <n v="4"/>
    <n v="5"/>
    <x v="2"/>
  </r>
  <r>
    <s v="95e13b04-d194-4c34-96d6-46618fad60c6"/>
    <s v="Belet_Xaawo_HC"/>
    <x v="22"/>
    <x v="0"/>
    <n v="3"/>
    <n v="1"/>
    <n v="1"/>
    <n v="1"/>
    <x v="0"/>
  </r>
  <r>
    <s v="947852f9-839b-4a52-8161-acd26d0956b4"/>
    <s v="Belet_Xaawo_HC"/>
    <x v="22"/>
    <x v="0"/>
    <n v="3"/>
    <n v="1"/>
    <n v="4"/>
    <n v="1"/>
    <x v="0"/>
  </r>
  <r>
    <s v="7476e562-9f33-4ad7-bb1f-c40025139a5a"/>
    <s v="Baardheere_HC"/>
    <x v="20"/>
    <x v="0"/>
    <n v="3"/>
    <n v="2"/>
    <n v="1"/>
    <n v="1"/>
    <x v="0"/>
  </r>
  <r>
    <s v="96b23dd6-e757-43e8-a580-1ede643f46e0"/>
    <s v="Garbahaarey_HC"/>
    <x v="21"/>
    <x v="0"/>
    <n v="3"/>
    <n v="1"/>
    <n v="4"/>
    <n v="1"/>
    <x v="0"/>
  </r>
  <r>
    <s v="e966d48d-dc31-4586-9d46-8248e4df966b"/>
    <s v="Baardheere_HC"/>
    <x v="20"/>
    <x v="0"/>
    <n v="3"/>
    <n v="1"/>
    <n v="1"/>
    <n v="1"/>
    <x v="0"/>
  </r>
  <r>
    <s v="4315bea8-7f4a-42f2-8552-42aa5a8b3c3a"/>
    <s v="Luuq_HC"/>
    <x v="25"/>
    <x v="0"/>
    <n v="3"/>
    <n v="1"/>
    <n v="1"/>
    <n v="1"/>
    <x v="0"/>
  </r>
  <r>
    <s v="bc8bc251-dc1e-45ce-9508-23c2ce60ded9"/>
    <s v="Doolow_HC"/>
    <x v="24"/>
    <x v="0"/>
    <n v="3"/>
    <n v="1"/>
    <n v="1"/>
    <n v="1"/>
    <x v="0"/>
  </r>
  <r>
    <s v="7d25c72e-f00d-4088-839f-14967b27cdbd"/>
    <s v="Banadir_IDP"/>
    <x v="0"/>
    <x v="1"/>
    <n v="3"/>
    <n v="4"/>
    <n v="4"/>
    <n v="3"/>
    <x v="2"/>
  </r>
  <r>
    <s v="a7808468-f5cc-4af3-aae6-531672509232"/>
    <s v="Banadir_IDP"/>
    <x v="0"/>
    <x v="1"/>
    <n v="1"/>
    <n v="4"/>
    <n v="1"/>
    <n v="1"/>
    <x v="0"/>
  </r>
  <r>
    <s v="3b6d8ce3-e521-4152-b58b-36d86fd8662a"/>
    <s v="Banadir_IDP"/>
    <x v="0"/>
    <x v="1"/>
    <n v="3"/>
    <n v="1"/>
    <n v="4"/>
    <n v="1"/>
    <x v="0"/>
  </r>
  <r>
    <s v="93d37c96-410c-4d94-84d8-8ddf2ef1bf42"/>
    <s v="Banadir_IDP"/>
    <x v="0"/>
    <x v="1"/>
    <n v="3"/>
    <n v="1"/>
    <n v="4"/>
    <n v="1"/>
    <x v="0"/>
  </r>
  <r>
    <s v="d6e8173f-8151-484e-af2b-9553c1745015"/>
    <s v="Banadir_IDP"/>
    <x v="0"/>
    <x v="1"/>
    <n v="3"/>
    <n v="1"/>
    <n v="4"/>
    <n v="1"/>
    <x v="0"/>
  </r>
  <r>
    <s v="4135da90-7443-47fc-9d9b-59ee1553391e"/>
    <s v="Banadir_IDP"/>
    <x v="0"/>
    <x v="1"/>
    <n v="3"/>
    <n v="4"/>
    <n v="1"/>
    <n v="2"/>
    <x v="1"/>
  </r>
  <r>
    <s v="d42e1bdd-6d8f-43d1-aee5-645a93349ea6"/>
    <s v="Kismayo_HC"/>
    <x v="19"/>
    <x v="0"/>
    <n v="3"/>
    <n v="1"/>
    <n v="4"/>
    <n v="1"/>
    <x v="0"/>
  </r>
  <r>
    <s v="6902f40d-1c40-4fba-b38a-c6ffe1837b60"/>
    <s v="Luuq_HC"/>
    <x v="25"/>
    <x v="0"/>
    <n v="3"/>
    <n v="1"/>
    <n v="1"/>
    <n v="1"/>
    <x v="0"/>
  </r>
  <r>
    <s v="60a0ed74-3984-4471-b16f-3574c94040e4"/>
    <s v="Banadir_IDP"/>
    <x v="0"/>
    <x v="1"/>
    <n v="3"/>
    <n v="1"/>
    <n v="1"/>
    <n v="2"/>
    <x v="0"/>
  </r>
  <r>
    <s v="2baf5f39-0723-42fd-b713-aa177ce607f6"/>
    <s v="Garbahaarey_HC"/>
    <x v="21"/>
    <x v="0"/>
    <n v="3"/>
    <n v="1"/>
    <n v="1"/>
    <n v="1"/>
    <x v="0"/>
  </r>
  <r>
    <s v="729fa8e6-ed73-4975-a37b-541fd98f01f0"/>
    <s v="Baardheere_HC"/>
    <x v="20"/>
    <x v="0"/>
    <n v="3"/>
    <n v="1"/>
    <n v="1"/>
    <n v="1"/>
    <x v="0"/>
  </r>
  <r>
    <s v="b55e7725-1a9d-408c-b357-9d6a3acd9a9b"/>
    <s v="Garbahaarey_HC"/>
    <x v="21"/>
    <x v="0"/>
    <n v="3"/>
    <n v="1"/>
    <n v="1"/>
    <n v="1"/>
    <x v="0"/>
  </r>
  <r>
    <s v="b67d801f-2018-41b9-818f-6792ef8213d8"/>
    <s v="Banadir_IDP"/>
    <x v="0"/>
    <x v="1"/>
    <n v="3"/>
    <n v="4"/>
    <n v="1"/>
    <n v="1"/>
    <x v="0"/>
  </r>
  <r>
    <s v="1d532065-1dc4-48ad-8258-dce6a655678b"/>
    <s v="Banadir_IDP"/>
    <x v="0"/>
    <x v="1"/>
    <n v="3"/>
    <n v="1"/>
    <n v="4"/>
    <n v="1"/>
    <x v="0"/>
  </r>
  <r>
    <s v="cf8d1ec0-59b2-4afd-a4c5-017d1aead22b"/>
    <s v="Ceel_Waaq_HC"/>
    <x v="23"/>
    <x v="0"/>
    <n v="3"/>
    <n v="1"/>
    <n v="1"/>
    <n v="1"/>
    <x v="0"/>
  </r>
  <r>
    <s v="5290338d-4e1e-494d-a9d7-b2e2e33498af"/>
    <s v="Belet_Xaawo_HC"/>
    <x v="22"/>
    <x v="0"/>
    <n v="1"/>
    <n v="4"/>
    <n v="4"/>
    <n v="1"/>
    <x v="1"/>
  </r>
  <r>
    <s v="ec531456-71ff-485d-a396-735172b73bed"/>
    <s v="Belet_Xaawo_HC"/>
    <x v="22"/>
    <x v="0"/>
    <n v="3"/>
    <n v="1"/>
    <n v="4"/>
    <n v="1"/>
    <x v="0"/>
  </r>
  <r>
    <s v="c9c952dd-b5f4-4f35-9741-ffdeaec508aa"/>
    <s v="Belet_Xaawo_HC"/>
    <x v="22"/>
    <x v="0"/>
    <n v="3"/>
    <n v="2"/>
    <n v="1"/>
    <n v="1"/>
    <x v="0"/>
  </r>
  <r>
    <s v="cd15c18e-147e-4786-85c3-0eae2d45c669"/>
    <s v="Kismayo_HC"/>
    <x v="19"/>
    <x v="0"/>
    <n v="3"/>
    <n v="2"/>
    <n v="1"/>
    <n v="1"/>
    <x v="0"/>
  </r>
  <r>
    <s v="2ae9fd98-6e5f-4fac-919a-2bd8a07bbb15"/>
    <s v="Garbahaarey_HC"/>
    <x v="21"/>
    <x v="0"/>
    <n v="3"/>
    <n v="1"/>
    <n v="4"/>
    <n v="1"/>
    <x v="0"/>
  </r>
  <r>
    <s v="18ac6f55-9962-4d88-ae18-cbfe7520e249"/>
    <s v="Banadir_IDP"/>
    <x v="0"/>
    <x v="1"/>
    <n v="3"/>
    <n v="1"/>
    <n v="4"/>
    <n v="1"/>
    <x v="0"/>
  </r>
  <r>
    <s v="e4c4d706-90a7-402b-877c-161cbd9fb91e"/>
    <s v="Ceel_Waaq_HC"/>
    <x v="23"/>
    <x v="0"/>
    <n v="3"/>
    <n v="1"/>
    <n v="1"/>
    <n v="1"/>
    <x v="0"/>
  </r>
  <r>
    <s v="15c9de98-cd06-4b6d-b567-3f142578feba"/>
    <s v="Belet_Xaawo_HC"/>
    <x v="22"/>
    <x v="0"/>
    <n v="3"/>
    <n v="1"/>
    <n v="4"/>
    <n v="1"/>
    <x v="0"/>
  </r>
  <r>
    <s v="585b546d-c9ca-4a4e-9629-39b89f24ccae"/>
    <s v="Belet_Xaawo_HC"/>
    <x v="22"/>
    <x v="0"/>
    <n v="3"/>
    <n v="1"/>
    <n v="4"/>
    <n v="1"/>
    <x v="0"/>
  </r>
  <r>
    <s v="6f3b074a-1a9e-4a78-a38c-24875f3b5abd"/>
    <s v="Baardheere_HC"/>
    <x v="20"/>
    <x v="0"/>
    <n v="3"/>
    <n v="1"/>
    <n v="4"/>
    <n v="1"/>
    <x v="0"/>
  </r>
  <r>
    <s v="ae31e453-ad4a-4cfc-8fa4-02a0121cd0e4"/>
    <s v="Kismayo_HC"/>
    <x v="19"/>
    <x v="0"/>
    <n v="3"/>
    <n v="2"/>
    <n v="1"/>
    <n v="1"/>
    <x v="0"/>
  </r>
  <r>
    <s v="c41c9fcd-b644-4eca-a9de-bec811688d53"/>
    <s v="Doolow_HC"/>
    <x v="24"/>
    <x v="0"/>
    <n v="3"/>
    <n v="1"/>
    <n v="1"/>
    <n v="1"/>
    <x v="0"/>
  </r>
  <r>
    <s v="a113278c-4f0a-44ae-a31a-f45c55e902b6"/>
    <s v="Doolow_HC"/>
    <x v="24"/>
    <x v="0"/>
    <n v="3"/>
    <n v="1"/>
    <n v="1"/>
    <n v="1"/>
    <x v="0"/>
  </r>
  <r>
    <s v="4f2610a2-39ab-40b9-89a8-88a5472c9dc7"/>
    <s v="Luuq_HC"/>
    <x v="25"/>
    <x v="0"/>
    <n v="3"/>
    <n v="1"/>
    <n v="1"/>
    <n v="1"/>
    <x v="0"/>
  </r>
  <r>
    <s v="5c7c3eaa-a176-43bd-9e05-fb4dcfe2d0a7"/>
    <s v="Banadir_IDP"/>
    <x v="0"/>
    <x v="1"/>
    <n v="3"/>
    <n v="3"/>
    <n v="1"/>
    <n v="2"/>
    <x v="0"/>
  </r>
  <r>
    <s v="acce1e3f-6ced-49ec-8cea-5be1bc958e18"/>
    <s v="Garbahaarey_HC"/>
    <x v="21"/>
    <x v="0"/>
    <n v="3"/>
    <n v="1"/>
    <n v="1"/>
    <n v="1"/>
    <x v="0"/>
  </r>
  <r>
    <s v="986011a0-88e1-41dc-8daf-e25d9154bf27"/>
    <s v="Kismayo_HC"/>
    <x v="19"/>
    <x v="0"/>
    <n v="1"/>
    <n v="3"/>
    <n v="1"/>
    <n v="2"/>
    <x v="0"/>
  </r>
  <r>
    <s v="751ead66-2195-4a83-a20f-f980ae049c08"/>
    <s v="Garbahaarey_HC"/>
    <x v="21"/>
    <x v="0"/>
    <n v="3"/>
    <n v="1"/>
    <n v="1"/>
    <n v="1"/>
    <x v="0"/>
  </r>
  <r>
    <s v="f7b777b9-1c3f-4d19-93a1-2325dfab8c30"/>
    <s v="Garbahaarey_HC"/>
    <x v="21"/>
    <x v="0"/>
    <n v="2"/>
    <n v="2"/>
    <n v="4"/>
    <n v="2"/>
    <x v="1"/>
  </r>
  <r>
    <s v="9671ef98-c1c1-40a1-b23a-90ad7318137f"/>
    <s v="Kismayo_HC"/>
    <x v="19"/>
    <x v="0"/>
    <n v="3"/>
    <n v="1"/>
    <n v="4"/>
    <n v="1"/>
    <x v="0"/>
  </r>
  <r>
    <s v="7f2c941e-5d77-4c04-8085-4c0d4853c68b"/>
    <s v="Ceel_Waaq_HC"/>
    <x v="23"/>
    <x v="0"/>
    <n v="3"/>
    <n v="1"/>
    <n v="1"/>
    <n v="1"/>
    <x v="0"/>
  </r>
  <r>
    <s v="c6ac9f1c-53a3-4357-8cd0-5216889e2dda"/>
    <s v="Ceel_Waaq_HC"/>
    <x v="23"/>
    <x v="0"/>
    <n v="3"/>
    <n v="1"/>
    <n v="1"/>
    <n v="1"/>
    <x v="0"/>
  </r>
  <r>
    <s v="ffe29fd7-62e8-48a1-b11a-01700152dc64"/>
    <s v="Banadir_IDP"/>
    <x v="0"/>
    <x v="1"/>
    <n v="3"/>
    <n v="1"/>
    <n v="1"/>
    <n v="3"/>
    <x v="0"/>
  </r>
  <r>
    <s v="b853819d-a3a2-4bd8-9d80-9b5123e41a9f"/>
    <s v="Luuq_HC"/>
    <x v="25"/>
    <x v="0"/>
    <n v="3"/>
    <n v="1"/>
    <n v="1"/>
    <n v="1"/>
    <x v="0"/>
  </r>
  <r>
    <s v="3f47f34d-1b7d-4760-b964-287278a40f35"/>
    <s v="Balcad_IDP"/>
    <x v="9"/>
    <x v="1"/>
    <n v="3"/>
    <n v="1"/>
    <n v="4"/>
    <n v="1"/>
    <x v="0"/>
  </r>
  <r>
    <s v="f6408dc3-5242-43b3-a0ab-f8b8801da47b"/>
    <s v="Belet_Weyne_IDP"/>
    <x v="2"/>
    <x v="1"/>
    <n v="3"/>
    <n v="1"/>
    <n v="4"/>
    <n v="1"/>
    <x v="0"/>
  </r>
  <r>
    <s v="0bab247a-6ee8-4a40-b43e-f0c1f346e0b8"/>
    <s v="Baardheere_HC"/>
    <x v="20"/>
    <x v="0"/>
    <n v="3"/>
    <n v="1"/>
    <n v="1"/>
    <n v="1"/>
    <x v="0"/>
  </r>
  <r>
    <s v="341f9eda-bb28-4743-8f38-07c16e589b6d"/>
    <s v="Ceel_Waaq_HC"/>
    <x v="23"/>
    <x v="0"/>
    <n v="3"/>
    <n v="1"/>
    <n v="1"/>
    <n v="1"/>
    <x v="0"/>
  </r>
  <r>
    <s v="d48d00aa-ed79-4dee-a79d-4ee7bd1df027"/>
    <s v="Doolow_HC"/>
    <x v="24"/>
    <x v="0"/>
    <n v="3"/>
    <n v="1"/>
    <n v="1"/>
    <n v="1"/>
    <x v="0"/>
  </r>
  <r>
    <s v="95abb1c6-efdb-436e-a363-4660bd10eadb"/>
    <s v="Belet_Xaawo_HC"/>
    <x v="22"/>
    <x v="0"/>
    <n v="3"/>
    <n v="2"/>
    <n v="1"/>
    <n v="1"/>
    <x v="0"/>
  </r>
  <r>
    <s v="e5b166db-8675-4d41-9cee-eab3b6b6093f"/>
    <s v="Kismayo_HC"/>
    <x v="19"/>
    <x v="0"/>
    <n v="2"/>
    <n v="2"/>
    <n v="1"/>
    <n v="1"/>
    <x v="0"/>
  </r>
  <r>
    <s v="ca32ad1f-2773-4113-a678-002829f8ee2a"/>
    <s v="Ceel_Waaq_HC"/>
    <x v="23"/>
    <x v="0"/>
    <n v="3"/>
    <n v="1"/>
    <n v="1"/>
    <n v="1"/>
    <x v="0"/>
  </r>
  <r>
    <s v="cc105f66-e34a-4d07-acb9-5dda36131949"/>
    <s v="Banadir_IDP"/>
    <x v="0"/>
    <x v="1"/>
    <n v="3"/>
    <n v="4"/>
    <n v="1"/>
    <n v="3"/>
    <x v="1"/>
  </r>
  <r>
    <s v="df4a5788-13b1-45e7-b3ad-6c00a09f0742"/>
    <s v="Banadir_IDP"/>
    <x v="0"/>
    <x v="1"/>
    <n v="3"/>
    <n v="4"/>
    <n v="1"/>
    <n v="4"/>
    <x v="1"/>
  </r>
  <r>
    <s v="6b0d3de6-3a5e-49ce-9025-1af4606af84b"/>
    <s v="Banadir_IDP"/>
    <x v="0"/>
    <x v="1"/>
    <n v="3"/>
    <n v="1"/>
    <n v="4"/>
    <n v="1"/>
    <x v="0"/>
  </r>
  <r>
    <s v="40542e66-9fd4-483d-808d-8ece8f8edd2f"/>
    <s v="Afmadow_HC"/>
    <x v="1"/>
    <x v="0"/>
    <n v="3"/>
    <n v="1"/>
    <n v="4"/>
    <n v="1"/>
    <x v="0"/>
  </r>
  <r>
    <s v="e47f1e9a-0b83-4e7b-8ba2-1725c435a7e3"/>
    <s v="Afmadow_HC"/>
    <x v="1"/>
    <x v="0"/>
    <n v="3"/>
    <n v="1"/>
    <n v="1"/>
    <n v="1"/>
    <x v="0"/>
  </r>
  <r>
    <s v="ca048e1b-fde9-492d-85f4-6676c33f9927"/>
    <s v="Banadir_IDP"/>
    <x v="0"/>
    <x v="1"/>
    <n v="3"/>
    <n v="4"/>
    <n v="4"/>
    <n v="5"/>
    <x v="2"/>
  </r>
  <r>
    <s v="2b81faa3-d0cc-4225-bce1-28fe199d3bec"/>
    <s v="Garbahaarey_HC"/>
    <x v="21"/>
    <x v="0"/>
    <n v="3"/>
    <n v="1"/>
    <n v="1"/>
    <n v="1"/>
    <x v="0"/>
  </r>
  <r>
    <s v="0aa7984d-6fdf-46ff-8c6f-88152b02a5ab"/>
    <s v="Banadir_IDP"/>
    <x v="0"/>
    <x v="1"/>
    <n v="1"/>
    <n v="4"/>
    <n v="1"/>
    <n v="1"/>
    <x v="0"/>
  </r>
  <r>
    <s v="5b0e7b96-c3e7-4450-97db-cc6e5ec9cc6a"/>
    <s v="Luuq_HC"/>
    <x v="25"/>
    <x v="0"/>
    <n v="3"/>
    <n v="2"/>
    <n v="1"/>
    <n v="1"/>
    <x v="0"/>
  </r>
  <r>
    <s v="366bf2b4-3792-45a5-af63-d60829b899c4"/>
    <s v="Ceel_Waaq_HC"/>
    <x v="23"/>
    <x v="0"/>
    <n v="3"/>
    <n v="1"/>
    <n v="1"/>
    <n v="1"/>
    <x v="0"/>
  </r>
  <r>
    <s v="3be55879-71cc-4332-8407-2adc18ce2b3c"/>
    <s v="Garbahaarey_HC"/>
    <x v="21"/>
    <x v="0"/>
    <n v="3"/>
    <n v="1"/>
    <n v="4"/>
    <n v="1"/>
    <x v="0"/>
  </r>
  <r>
    <s v="3dd5f700-6bdc-4ff8-824c-9c6b4a3dc1ad"/>
    <s v="Banadir_IDP"/>
    <x v="0"/>
    <x v="1"/>
    <n v="3"/>
    <n v="1"/>
    <n v="4"/>
    <n v="3"/>
    <x v="1"/>
  </r>
  <r>
    <s v="16673c9a-afa4-4b75-8f1a-fcbb83a871c4"/>
    <s v="Banadir_IDP"/>
    <x v="0"/>
    <x v="1"/>
    <n v="3"/>
    <n v="1"/>
    <n v="1"/>
    <n v="3"/>
    <x v="0"/>
  </r>
  <r>
    <s v="e305e276-1236-4c96-b18b-fcdda1e03d4e"/>
    <s v="Banadir_IDP"/>
    <x v="0"/>
    <x v="1"/>
    <n v="3"/>
    <n v="1"/>
    <n v="1"/>
    <n v="3"/>
    <x v="0"/>
  </r>
  <r>
    <s v="7b092b0d-956c-4ccf-8523-413846412831"/>
    <s v="Garbahaarey_HC"/>
    <x v="21"/>
    <x v="0"/>
    <n v="3"/>
    <n v="1"/>
    <n v="4"/>
    <n v="1"/>
    <x v="0"/>
  </r>
  <r>
    <s v="5d6ab31d-0b46-4da5-a1a9-9730c28e97e8"/>
    <s v="Banadir_IDP"/>
    <x v="0"/>
    <x v="1"/>
    <n v="3"/>
    <n v="1"/>
    <n v="4"/>
    <n v="1"/>
    <x v="0"/>
  </r>
  <r>
    <s v="41e134c3-c37a-4fc7-b12e-005a5fcc10a0"/>
    <s v="Banadir_IDP"/>
    <x v="0"/>
    <x v="1"/>
    <n v="3"/>
    <n v="1"/>
    <n v="4"/>
    <n v="3"/>
    <x v="1"/>
  </r>
  <r>
    <s v="9d49f065-5732-45ec-9a94-2d88fb071eda"/>
    <s v="Kismayo_HC"/>
    <x v="19"/>
    <x v="0"/>
    <n v="3"/>
    <n v="1"/>
    <n v="4"/>
    <n v="1"/>
    <x v="0"/>
  </r>
  <r>
    <s v="ce1636f3-45b7-40b4-bb96-77d4803b00c3"/>
    <s v="Banadir_IDP"/>
    <x v="0"/>
    <x v="1"/>
    <n v="3"/>
    <n v="1"/>
    <n v="4"/>
    <n v="1"/>
    <x v="0"/>
  </r>
  <r>
    <s v="eb5e2138-8de2-4357-ba9c-b626df190619"/>
    <s v="Banadir_IDP"/>
    <x v="0"/>
    <x v="1"/>
    <n v="3"/>
    <n v="1"/>
    <n v="4"/>
    <n v="1"/>
    <x v="0"/>
  </r>
  <r>
    <s v="c3f88b13-f15d-4555-b7a1-1c22729ebaa1"/>
    <s v="Garbahaarey_HC"/>
    <x v="21"/>
    <x v="0"/>
    <n v="3"/>
    <n v="1"/>
    <n v="1"/>
    <n v="1"/>
    <x v="0"/>
  </r>
  <r>
    <s v="a7539d68-6212-4bd3-ab02-2507933106a2"/>
    <s v="Garbahaarey_HC"/>
    <x v="21"/>
    <x v="0"/>
    <n v="3"/>
    <n v="1"/>
    <n v="1"/>
    <n v="1"/>
    <x v="0"/>
  </r>
  <r>
    <s v="89cdc8db-89b4-45fd-8051-32972e9ef0a5"/>
    <s v="Banadir_IDP"/>
    <x v="0"/>
    <x v="1"/>
    <n v="3"/>
    <n v="1"/>
    <n v="4"/>
    <n v="4"/>
    <x v="1"/>
  </r>
  <r>
    <s v="8662d4ba-bf81-4e15-9e90-0e828f31bcfc"/>
    <s v="Garbahaarey_HC"/>
    <x v="21"/>
    <x v="0"/>
    <n v="2"/>
    <n v="2"/>
    <n v="1"/>
    <n v="1"/>
    <x v="0"/>
  </r>
  <r>
    <s v="564cfed7-1f6a-441b-ae38-9f4dbe0a7eda"/>
    <s v="Banadir_IDP"/>
    <x v="0"/>
    <x v="1"/>
    <n v="3"/>
    <n v="1"/>
    <n v="1"/>
    <n v="3"/>
    <x v="0"/>
  </r>
  <r>
    <s v="31ee19c4-3c8b-4737-a8d0-fef7dbde0d78"/>
    <s v="Kismayo_HC"/>
    <x v="19"/>
    <x v="0"/>
    <n v="3"/>
    <n v="1"/>
    <n v="4"/>
    <n v="1"/>
    <x v="0"/>
  </r>
  <r>
    <s v="f1a438c7-c270-46a9-ac15-415a0da5082f"/>
    <s v="Banadir_IDP"/>
    <x v="0"/>
    <x v="1"/>
    <n v="3"/>
    <n v="4"/>
    <n v="1"/>
    <n v="5"/>
    <x v="1"/>
  </r>
  <r>
    <s v="4796329c-9f90-49ba-89c6-1fb41c9ae11b"/>
    <s v="Garbahaarey_HC"/>
    <x v="21"/>
    <x v="0"/>
    <n v="3"/>
    <n v="1"/>
    <n v="1"/>
    <n v="1"/>
    <x v="0"/>
  </r>
  <r>
    <s v="f7948852-aaae-40b1-b0d7-b26fd67a4414"/>
    <s v="Afmadow_HC"/>
    <x v="1"/>
    <x v="0"/>
    <n v="3"/>
    <n v="1"/>
    <n v="1"/>
    <n v="1"/>
    <x v="0"/>
  </r>
  <r>
    <s v="25a21611-1203-400d-a090-de0a0c20d203"/>
    <s v="Kismayo_HC"/>
    <x v="19"/>
    <x v="0"/>
    <n v="3"/>
    <n v="1"/>
    <n v="4"/>
    <n v="1"/>
    <x v="0"/>
  </r>
  <r>
    <s v="7c610e9d-95f6-4de1-a660-bb0e54e64c58"/>
    <s v="Ceel_Waaq_HC"/>
    <x v="23"/>
    <x v="0"/>
    <n v="3"/>
    <n v="1"/>
    <n v="4"/>
    <n v="1"/>
    <x v="0"/>
  </r>
  <r>
    <s v="193ca45e-6894-48a2-8440-d3b81965747f"/>
    <s v="Ceel_Waaq_HC"/>
    <x v="23"/>
    <x v="0"/>
    <n v="3"/>
    <n v="1"/>
    <n v="1"/>
    <n v="1"/>
    <x v="0"/>
  </r>
  <r>
    <s v="beb777d3-9299-4932-8e41-9894c4f29fc5"/>
    <s v="Banadir_IDP"/>
    <x v="0"/>
    <x v="1"/>
    <n v="2"/>
    <n v="4"/>
    <n v="1"/>
    <n v="5"/>
    <x v="1"/>
  </r>
  <r>
    <s v="e6f92115-cfde-47b8-8e15-013983078379"/>
    <s v="Banadir_IDP"/>
    <x v="0"/>
    <x v="1"/>
    <n v="3"/>
    <n v="1"/>
    <n v="4"/>
    <n v="1"/>
    <x v="0"/>
  </r>
  <r>
    <s v="6d84901e-952b-47df-a6b7-b99f2711f806"/>
    <s v="Doolow_HC"/>
    <x v="24"/>
    <x v="0"/>
    <n v="3"/>
    <n v="1"/>
    <n v="1"/>
    <n v="1"/>
    <x v="0"/>
  </r>
  <r>
    <s v="c4918952-fdd2-4649-be38-bc8fd09503b2"/>
    <s v="Kismayo_HC"/>
    <x v="19"/>
    <x v="0"/>
    <n v="1"/>
    <n v="2"/>
    <n v="1"/>
    <n v="1"/>
    <x v="3"/>
  </r>
  <r>
    <s v="9f4cffd4-15e0-4ab1-88ab-513411829bd8"/>
    <s v="Banadir_IDP"/>
    <x v="0"/>
    <x v="1"/>
    <n v="2"/>
    <n v="4"/>
    <n v="4"/>
    <n v="4"/>
    <x v="2"/>
  </r>
  <r>
    <s v="df805f9e-9e02-4ea7-aa43-ba9c81162be5"/>
    <s v="Banadir_IDP"/>
    <x v="0"/>
    <x v="1"/>
    <n v="3"/>
    <n v="4"/>
    <n v="4"/>
    <n v="2"/>
    <x v="1"/>
  </r>
  <r>
    <s v="5f3f161f-7dcd-479d-87cb-dd8b16d20769"/>
    <s v="Belet_Xaawo_HC"/>
    <x v="22"/>
    <x v="0"/>
    <n v="3"/>
    <n v="1"/>
    <n v="1"/>
    <n v="1"/>
    <x v="0"/>
  </r>
  <r>
    <s v="e8abe9fa-6fb9-42f0-86ae-5a4187b8eb49"/>
    <s v="Banadir_IDP"/>
    <x v="0"/>
    <x v="1"/>
    <n v="3"/>
    <n v="1"/>
    <n v="4"/>
    <n v="1"/>
    <x v="0"/>
  </r>
  <r>
    <s v="c7477627-3d21-4325-851d-50183b0a710f"/>
    <s v="Doolow_HC"/>
    <x v="24"/>
    <x v="0"/>
    <n v="3"/>
    <n v="1"/>
    <n v="1"/>
    <n v="1"/>
    <x v="0"/>
  </r>
  <r>
    <s v="941726e6-9f7e-4ef1-8664-095c9028bcf8"/>
    <s v="Ceel_Waaq_HC"/>
    <x v="23"/>
    <x v="0"/>
    <n v="3"/>
    <n v="1"/>
    <n v="4"/>
    <n v="1"/>
    <x v="0"/>
  </r>
  <r>
    <s v="a2703d5e-2e42-471b-b5d3-702614d028d7"/>
    <s v="Banadir_IDP"/>
    <x v="0"/>
    <x v="1"/>
    <n v="3"/>
    <n v="1"/>
    <n v="1"/>
    <n v="1"/>
    <x v="0"/>
  </r>
  <r>
    <s v="fffa3c91-e340-468c-b83e-aaa9649814d2"/>
    <s v="Badhaadhe_HC"/>
    <x v="7"/>
    <x v="0"/>
    <n v="3"/>
    <n v="1"/>
    <n v="4"/>
    <n v="1"/>
    <x v="0"/>
  </r>
  <r>
    <s v="4fc21ee5-1720-40ae-a533-d53af2b82818"/>
    <s v="Badhaadhe_HC"/>
    <x v="7"/>
    <x v="0"/>
    <n v="3"/>
    <n v="1"/>
    <n v="1"/>
    <n v="1"/>
    <x v="0"/>
  </r>
  <r>
    <s v="00dbb5ac-cdab-4af8-9d11-8d1d1156783e"/>
    <s v="Banadir_IDP"/>
    <x v="0"/>
    <x v="1"/>
    <n v="3"/>
    <n v="3"/>
    <n v="1"/>
    <n v="1"/>
    <x v="0"/>
  </r>
  <r>
    <s v="80469372-3385-4146-8dda-bfe5ee5a751b"/>
    <s v="Ceel_Waaq_HC"/>
    <x v="23"/>
    <x v="0"/>
    <n v="3"/>
    <n v="1"/>
    <n v="1"/>
    <n v="1"/>
    <x v="0"/>
  </r>
  <r>
    <s v="04fefa84-70f2-40d6-9b76-db1d32eaf876"/>
    <s v="Banadir_IDP"/>
    <x v="0"/>
    <x v="1"/>
    <n v="3"/>
    <n v="2"/>
    <n v="4"/>
    <n v="1"/>
    <x v="1"/>
  </r>
  <r>
    <s v="2b6c0477-f392-4b3d-a587-4e44b022702f"/>
    <s v="Luuq_HC"/>
    <x v="25"/>
    <x v="0"/>
    <n v="3"/>
    <n v="1"/>
    <n v="4"/>
    <n v="1"/>
    <x v="0"/>
  </r>
  <r>
    <s v="73f2ed32-acc0-427b-9cb6-3c18ecfbd7de"/>
    <s v="Banadir_IDP"/>
    <x v="0"/>
    <x v="1"/>
    <n v="3"/>
    <n v="1"/>
    <n v="4"/>
    <n v="1"/>
    <x v="0"/>
  </r>
  <r>
    <s v="37836f15-eab6-426c-bce1-0f752440b212"/>
    <s v="Banadir_IDP"/>
    <x v="0"/>
    <x v="1"/>
    <n v="3"/>
    <n v="1"/>
    <n v="1"/>
    <n v="1"/>
    <x v="0"/>
  </r>
  <r>
    <s v="e889c38e-6021-4960-9df3-e15e0bd30227"/>
    <s v="Banadir_IDP"/>
    <x v="0"/>
    <x v="1"/>
    <n v="3"/>
    <n v="1"/>
    <n v="4"/>
    <n v="3"/>
    <x v="1"/>
  </r>
  <r>
    <s v="22a3317c-600a-41df-be6f-eca594accb92"/>
    <s v="Banadir_IDP"/>
    <x v="0"/>
    <x v="1"/>
    <n v="3"/>
    <n v="1"/>
    <n v="4"/>
    <n v="1"/>
    <x v="0"/>
  </r>
  <r>
    <s v="06acbbbf-c67d-4727-9742-4f92fcc0d461"/>
    <s v="Banadir_IDP"/>
    <x v="0"/>
    <x v="1"/>
    <n v="1"/>
    <n v="4"/>
    <n v="1"/>
    <n v="5"/>
    <x v="1"/>
  </r>
  <r>
    <s v="c7c8254b-2a86-4d82-b8e6-8704903cad6c"/>
    <s v="Baardheere_HC"/>
    <x v="20"/>
    <x v="0"/>
    <n v="3"/>
    <n v="1"/>
    <n v="4"/>
    <n v="1"/>
    <x v="0"/>
  </r>
  <r>
    <s v="7fbefd80-60a9-4f0a-add8-5623859e2821"/>
    <s v="Banadir_IDP"/>
    <x v="0"/>
    <x v="1"/>
    <n v="1"/>
    <n v="4"/>
    <n v="1"/>
    <n v="5"/>
    <x v="1"/>
  </r>
  <r>
    <s v="cf4646da-8cd9-4ad7-8604-755e75a95212"/>
    <s v="Banadir_IDP"/>
    <x v="0"/>
    <x v="1"/>
    <n v="3"/>
    <n v="3"/>
    <n v="1"/>
    <n v="1"/>
    <x v="0"/>
  </r>
  <r>
    <s v="84b06623-1f34-49f3-a6c9-fe66fd3c0efc"/>
    <s v="Garbahaarey_HC"/>
    <x v="21"/>
    <x v="0"/>
    <n v="3"/>
    <n v="1"/>
    <n v="1"/>
    <n v="1"/>
    <x v="0"/>
  </r>
  <r>
    <s v="b92df73c-9da2-4c98-8a96-fe9f84c8bc7a"/>
    <s v="Banadir_IDP"/>
    <x v="0"/>
    <x v="1"/>
    <n v="3"/>
    <n v="2"/>
    <n v="4"/>
    <n v="2"/>
    <x v="1"/>
  </r>
  <r>
    <s v="b79e4d8a-bc3f-4502-b2f6-ec05679f8236"/>
    <s v="Kismayo_HC"/>
    <x v="19"/>
    <x v="0"/>
    <n v="3"/>
    <n v="1"/>
    <n v="4"/>
    <n v="1"/>
    <x v="0"/>
  </r>
  <r>
    <s v="1bf311ed-a6f1-457d-85c7-7b2d65f6d308"/>
    <s v="Belet_Xaawo_HC"/>
    <x v="22"/>
    <x v="0"/>
    <n v="3"/>
    <n v="1"/>
    <n v="1"/>
    <n v="1"/>
    <x v="0"/>
  </r>
  <r>
    <s v="02121d72-e726-4a17-8ba4-b696c6280d66"/>
    <s v="Kismayo_HC"/>
    <x v="19"/>
    <x v="0"/>
    <n v="3"/>
    <n v="1"/>
    <n v="4"/>
    <n v="1"/>
    <x v="0"/>
  </r>
  <r>
    <s v="7a697d6b-9ccf-4344-9d53-52f9ef4b902f"/>
    <s v="Banadir_IDP"/>
    <x v="0"/>
    <x v="1"/>
    <n v="3"/>
    <n v="4"/>
    <n v="1"/>
    <n v="1"/>
    <x v="0"/>
  </r>
  <r>
    <s v="a64e09c4-a815-461c-b658-d08305a806b4"/>
    <s v="Kismayo_HC"/>
    <x v="19"/>
    <x v="0"/>
    <n v="3"/>
    <n v="2"/>
    <n v="4"/>
    <n v="1"/>
    <x v="1"/>
  </r>
  <r>
    <s v="f878d7df-85a6-449f-892a-b87f41ab93d3"/>
    <s v="Afmadow_HC"/>
    <x v="1"/>
    <x v="0"/>
    <n v="3"/>
    <n v="1"/>
    <n v="4"/>
    <n v="1"/>
    <x v="0"/>
  </r>
  <r>
    <s v="7c4e2ae1-6587-49ea-8fb0-b0f269eb5b48"/>
    <s v="Kismayo_HC"/>
    <x v="19"/>
    <x v="0"/>
    <n v="1"/>
    <n v="4"/>
    <n v="1"/>
    <n v="1"/>
    <x v="0"/>
  </r>
  <r>
    <s v="2b6b8c80-3e98-4cd0-a0c1-0d5c80b44f9f"/>
    <s v="Belet_Xaawo_HC"/>
    <x v="22"/>
    <x v="0"/>
    <n v="3"/>
    <n v="1"/>
    <n v="4"/>
    <n v="1"/>
    <x v="0"/>
  </r>
  <r>
    <s v="7364adc2-b842-4ae2-8b63-58ab41842614"/>
    <s v="Banadir_IDP"/>
    <x v="0"/>
    <x v="1"/>
    <n v="3"/>
    <n v="1"/>
    <n v="4"/>
    <n v="1"/>
    <x v="0"/>
  </r>
  <r>
    <s v="2ed51ff3-aad6-4ca0-8c0b-e17c5fc9733b"/>
    <s v="Banadir_IDP"/>
    <x v="0"/>
    <x v="1"/>
    <n v="3"/>
    <n v="1"/>
    <n v="4"/>
    <n v="1"/>
    <x v="0"/>
  </r>
  <r>
    <s v="a80cef7e-2b8d-47ff-b188-c4557626bc0e"/>
    <s v="Luuq_HC"/>
    <x v="25"/>
    <x v="0"/>
    <n v="3"/>
    <n v="1"/>
    <n v="4"/>
    <n v="1"/>
    <x v="0"/>
  </r>
  <r>
    <s v="37b2c154-7bca-45e8-b6d2-ec1c8482bdaf"/>
    <s v="Ceel_Waaq_HC"/>
    <x v="23"/>
    <x v="0"/>
    <n v="3"/>
    <n v="1"/>
    <n v="1"/>
    <n v="1"/>
    <x v="0"/>
  </r>
  <r>
    <s v="06923d56-7970-45be-819f-bd99c079882c"/>
    <s v="Kismayo_HC"/>
    <x v="19"/>
    <x v="0"/>
    <n v="1"/>
    <n v="4"/>
    <n v="1"/>
    <n v="3"/>
    <x v="0"/>
  </r>
  <r>
    <s v="9ba1ffca-7547-4c12-8669-23ae3da4fd0b"/>
    <s v="Kismayo_HC"/>
    <x v="19"/>
    <x v="0"/>
    <n v="3"/>
    <n v="1"/>
    <n v="1"/>
    <n v="1"/>
    <x v="0"/>
  </r>
  <r>
    <s v="9a30416f-d02d-43be-ad0e-7282561b5a34"/>
    <s v="Kismayo_HC"/>
    <x v="19"/>
    <x v="0"/>
    <n v="1"/>
    <n v="4"/>
    <n v="1"/>
    <n v="1"/>
    <x v="0"/>
  </r>
  <r>
    <s v="fbe3f8f8-c5c1-487c-9fc8-8df079f98a51"/>
    <s v="Kismayo_HC"/>
    <x v="19"/>
    <x v="0"/>
    <n v="1"/>
    <n v="4"/>
    <n v="4"/>
    <n v="1"/>
    <x v="1"/>
  </r>
  <r>
    <s v="cfe18dc6-477d-4613-9c3e-6cbcd86308d5"/>
    <s v="Kismayo_HC"/>
    <x v="19"/>
    <x v="0"/>
    <n v="3"/>
    <n v="2"/>
    <n v="1"/>
    <n v="1"/>
    <x v="0"/>
  </r>
  <r>
    <s v="5b186413-2e65-46c6-8888-07b6b736d58a"/>
    <s v="Garbahaarey_HC"/>
    <x v="21"/>
    <x v="0"/>
    <n v="3"/>
    <n v="1"/>
    <n v="1"/>
    <n v="1"/>
    <x v="0"/>
  </r>
  <r>
    <s v="7d9938f8-1706-4be1-8f14-8d872bb328fa"/>
    <s v="Kismayo_HC"/>
    <x v="19"/>
    <x v="0"/>
    <n v="3"/>
    <n v="1"/>
    <n v="1"/>
    <n v="1"/>
    <x v="0"/>
  </r>
  <r>
    <s v="16fa9dcb-0b99-498e-b7fd-be4c691a4fe1"/>
    <s v="Banadir_IDP"/>
    <x v="0"/>
    <x v="1"/>
    <n v="3"/>
    <n v="1"/>
    <n v="4"/>
    <n v="1"/>
    <x v="0"/>
  </r>
  <r>
    <s v="61eb0f43-b60a-4522-bbae-fb977163e665"/>
    <s v="Kismayo_HC"/>
    <x v="19"/>
    <x v="0"/>
    <n v="3"/>
    <n v="3"/>
    <n v="4"/>
    <n v="1"/>
    <x v="1"/>
  </r>
  <r>
    <s v="8177ea38-e184-4df4-9e03-5fcb7941d009"/>
    <s v="Ceel_Waaq_HC"/>
    <x v="23"/>
    <x v="0"/>
    <n v="3"/>
    <n v="1"/>
    <n v="1"/>
    <n v="1"/>
    <x v="0"/>
  </r>
  <r>
    <s v="83495f23-5da2-4784-996f-2996d3ab36f5"/>
    <s v="Banadir_IDP"/>
    <x v="0"/>
    <x v="1"/>
    <n v="3"/>
    <n v="1"/>
    <n v="4"/>
    <n v="1"/>
    <x v="0"/>
  </r>
  <r>
    <s v="9cb69bc1-069e-4d1f-ac62-a7a6abe4de5a"/>
    <s v="Belet_Weyne_IDP"/>
    <x v="2"/>
    <x v="1"/>
    <n v="3"/>
    <n v="1"/>
    <n v="4"/>
    <n v="1"/>
    <x v="0"/>
  </r>
  <r>
    <s v="790d8b22-b1a1-48ed-953e-0dc029e335d5"/>
    <s v="Kismayo_HC"/>
    <x v="19"/>
    <x v="0"/>
    <n v="1"/>
    <n v="2"/>
    <n v="1"/>
    <n v="1"/>
    <x v="3"/>
  </r>
  <r>
    <s v="cd6c0817-3ef1-47c0-9ed6-2f9d492ff20e"/>
    <s v="Kismayo_HC"/>
    <x v="19"/>
    <x v="0"/>
    <n v="3"/>
    <n v="1"/>
    <n v="1"/>
    <n v="1"/>
    <x v="0"/>
  </r>
  <r>
    <s v="66db0f04-3f6d-4760-9e2e-024a056aefad"/>
    <s v="Belet_Weyne_IDP"/>
    <x v="2"/>
    <x v="1"/>
    <n v="3"/>
    <n v="1"/>
    <n v="4"/>
    <n v="1"/>
    <x v="0"/>
  </r>
  <r>
    <s v="3cdba4a6-4d69-4a84-9399-5fe7a643652b"/>
    <s v="Belet_Weyne_IDP"/>
    <x v="2"/>
    <x v="1"/>
    <n v="3"/>
    <n v="1"/>
    <n v="4"/>
    <n v="1"/>
    <x v="0"/>
  </r>
  <r>
    <s v="4af0f3b6-81e3-4269-b390-63724e57cca0"/>
    <s v="Kismayo_HC"/>
    <x v="19"/>
    <x v="0"/>
    <n v="2"/>
    <n v="3"/>
    <n v="1"/>
    <n v="1"/>
    <x v="0"/>
  </r>
  <r>
    <s v="a094941d-03b3-4587-943b-36ffc7d1559a"/>
    <s v="Banadir_IDP"/>
    <x v="0"/>
    <x v="1"/>
    <n v="3"/>
    <n v="1"/>
    <n v="4"/>
    <n v="1"/>
    <x v="0"/>
  </r>
  <r>
    <s v="0fd7e8bc-9ed2-4551-87ca-1e409c2ef9eb"/>
    <s v="Badhaadhe_HC"/>
    <x v="7"/>
    <x v="0"/>
    <n v="3"/>
    <n v="2"/>
    <n v="1"/>
    <n v="1"/>
    <x v="0"/>
  </r>
  <r>
    <s v="68a3cd8d-ebc5-4620-8252-edf0d6d40a26"/>
    <s v="Kismayo_HC"/>
    <x v="19"/>
    <x v="0"/>
    <n v="1"/>
    <n v="2"/>
    <n v="1"/>
    <n v="1"/>
    <x v="3"/>
  </r>
  <r>
    <s v="60022ab9-2f61-4d56-b77d-8882c00506f9"/>
    <s v="Belet_Weyne_IDP"/>
    <x v="2"/>
    <x v="1"/>
    <n v="3"/>
    <n v="1"/>
    <n v="1"/>
    <n v="1"/>
    <x v="0"/>
  </r>
  <r>
    <s v="01432ec7-ddaf-476d-ab92-f63cb924a553"/>
    <s v="Ceel_Waaq_HC"/>
    <x v="23"/>
    <x v="0"/>
    <n v="3"/>
    <n v="1"/>
    <n v="1"/>
    <n v="1"/>
    <x v="0"/>
  </r>
  <r>
    <s v="cbefd924-b51d-4764-9976-623af3151a7d"/>
    <s v="Belet_Weyne_IDP"/>
    <x v="2"/>
    <x v="1"/>
    <n v="3"/>
    <n v="1"/>
    <n v="4"/>
    <n v="5"/>
    <x v="1"/>
  </r>
  <r>
    <s v="b58dd31e-3788-4a91-9c54-87b21302d85d"/>
    <s v="Kismayo_HC"/>
    <x v="19"/>
    <x v="0"/>
    <n v="2"/>
    <n v="4"/>
    <n v="1"/>
    <n v="1"/>
    <x v="0"/>
  </r>
  <r>
    <s v="32e73640-e7a4-443a-8303-40bbfc27c1d2"/>
    <s v="Belet_Xaawo_HC"/>
    <x v="22"/>
    <x v="0"/>
    <n v="3"/>
    <n v="1"/>
    <n v="4"/>
    <n v="1"/>
    <x v="0"/>
  </r>
  <r>
    <s v="e3703d63-e2f1-4f82-8a70-1a791fe1f1bc"/>
    <s v="Belet_Weyne_IDP"/>
    <x v="2"/>
    <x v="1"/>
    <n v="3"/>
    <n v="1"/>
    <n v="4"/>
    <n v="1"/>
    <x v="0"/>
  </r>
  <r>
    <s v="8989dc66-db8f-49c2-b976-9961fc450209"/>
    <s v="Garbahaarey_HC"/>
    <x v="21"/>
    <x v="0"/>
    <n v="3"/>
    <n v="1"/>
    <n v="1"/>
    <n v="1"/>
    <x v="0"/>
  </r>
  <r>
    <s v="580e612d-fd67-4b64-a587-d4a574b38fc8"/>
    <s v="Ceel_Waaq_HC"/>
    <x v="23"/>
    <x v="0"/>
    <n v="3"/>
    <n v="1"/>
    <n v="1"/>
    <n v="1"/>
    <x v="0"/>
  </r>
  <r>
    <s v="2c60d66d-0b77-4400-a6f3-62af761359fc"/>
    <s v="Luuq_HC"/>
    <x v="25"/>
    <x v="0"/>
    <n v="3"/>
    <n v="1"/>
    <n v="1"/>
    <n v="1"/>
    <x v="0"/>
  </r>
  <r>
    <s v="3b74d532-828a-4e57-a808-040c6584f167"/>
    <s v="Baardheere_HC"/>
    <x v="20"/>
    <x v="0"/>
    <n v="3"/>
    <n v="1"/>
    <n v="1"/>
    <n v="1"/>
    <x v="0"/>
  </r>
  <r>
    <s v="1b82090a-d463-4530-9c45-8dbcb05dddde"/>
    <s v="Kismayo_HC"/>
    <x v="19"/>
    <x v="0"/>
    <n v="2"/>
    <n v="4"/>
    <n v="4"/>
    <n v="4"/>
    <x v="2"/>
  </r>
  <r>
    <s v="fcdd80b9-340a-4964-aa5f-e5975f2453c3"/>
    <s v="Kismayo_HC"/>
    <x v="19"/>
    <x v="0"/>
    <n v="3"/>
    <n v="1"/>
    <n v="4"/>
    <n v="1"/>
    <x v="0"/>
  </r>
  <r>
    <s v="4472fc97-a8ef-4975-9f51-0cf457e25cc4"/>
    <s v="Belet_Weyne_IDP"/>
    <x v="2"/>
    <x v="1"/>
    <n v="3"/>
    <n v="1"/>
    <n v="4"/>
    <n v="1"/>
    <x v="0"/>
  </r>
  <r>
    <s v="2aeb87e7-3c34-4907-867a-96155fd45cca"/>
    <s v="Belet_Weyne_IDP"/>
    <x v="2"/>
    <x v="1"/>
    <n v="3"/>
    <n v="1"/>
    <n v="4"/>
    <n v="1"/>
    <x v="0"/>
  </r>
  <r>
    <s v="a6f30663-3772-4961-9dcf-157bedbc93b8"/>
    <s v="Kismayo_HC"/>
    <x v="19"/>
    <x v="0"/>
    <n v="3"/>
    <n v="1"/>
    <n v="4"/>
    <n v="1"/>
    <x v="0"/>
  </r>
  <r>
    <s v="136621c8-fa19-4c13-959f-5ee36dc9ee33"/>
    <s v="Belet_Weyne_IDP"/>
    <x v="2"/>
    <x v="1"/>
    <n v="3"/>
    <n v="1"/>
    <n v="4"/>
    <n v="1"/>
    <x v="0"/>
  </r>
  <r>
    <s v="44b05029-30df-4a4f-9f44-b30cd9110dc8"/>
    <s v="Belet_Weyne_IDP"/>
    <x v="2"/>
    <x v="1"/>
    <n v="3"/>
    <n v="1"/>
    <n v="4"/>
    <n v="1"/>
    <x v="0"/>
  </r>
  <r>
    <s v="f54a9c50-ce32-48ef-81e0-46744e6f414f"/>
    <s v="Banadir_IDP"/>
    <x v="0"/>
    <x v="1"/>
    <n v="3"/>
    <n v="1"/>
    <n v="4"/>
    <n v="3"/>
    <x v="1"/>
  </r>
  <r>
    <s v="3592b205-136a-48d4-8335-968a7e4f560a"/>
    <s v="Belet_Weyne_IDP"/>
    <x v="2"/>
    <x v="1"/>
    <n v="3"/>
    <n v="1"/>
    <n v="4"/>
    <n v="1"/>
    <x v="0"/>
  </r>
  <r>
    <s v="4e37902d-1a7a-46d0-871e-fc1de14dd8a8"/>
    <s v="Belet_Weyne_IDP"/>
    <x v="2"/>
    <x v="1"/>
    <n v="3"/>
    <n v="1"/>
    <n v="4"/>
    <n v="1"/>
    <x v="0"/>
  </r>
  <r>
    <s v="c0ca8340-e307-4863-a0d5-180bcd3d5f0b"/>
    <s v="Jowhar_IDP"/>
    <x v="10"/>
    <x v="1"/>
    <n v="3"/>
    <n v="1"/>
    <n v="4"/>
    <n v="1"/>
    <x v="0"/>
  </r>
  <r>
    <s v="681ea0b0-47f2-4306-ae72-208596de427f"/>
    <s v="Belet_Weyne_IDP"/>
    <x v="2"/>
    <x v="1"/>
    <n v="3"/>
    <n v="1"/>
    <n v="4"/>
    <n v="1"/>
    <x v="0"/>
  </r>
  <r>
    <s v="cfe929a4-c988-41e9-b259-d19a04b79d0f"/>
    <s v="Belet_Weyne_IDP"/>
    <x v="2"/>
    <x v="1"/>
    <n v="3"/>
    <n v="3"/>
    <n v="4"/>
    <n v="1"/>
    <x v="1"/>
  </r>
  <r>
    <s v="cb1b4bbb-4b04-426d-af65-ea47d4d89338"/>
    <s v="Belet_Weyne_IDP"/>
    <x v="2"/>
    <x v="1"/>
    <n v="3"/>
    <n v="1"/>
    <n v="4"/>
    <n v="1"/>
    <x v="0"/>
  </r>
  <r>
    <s v="d6dd300d-b9bb-48ff-8416-b00bfd15da75"/>
    <s v="Belet_Xaawo_HC"/>
    <x v="22"/>
    <x v="0"/>
    <n v="3"/>
    <n v="2"/>
    <n v="1"/>
    <n v="1"/>
    <x v="0"/>
  </r>
  <r>
    <s v="3a1a30a2-056a-413d-931a-025a53b10688"/>
    <s v="Afmadow_HC"/>
    <x v="1"/>
    <x v="0"/>
    <n v="3"/>
    <n v="1"/>
    <n v="4"/>
    <n v="1"/>
    <x v="0"/>
  </r>
  <r>
    <s v="d00c5fe1-a312-45f9-8d18-2e71919190a2"/>
    <s v="Garbahaarey_HC"/>
    <x v="21"/>
    <x v="0"/>
    <n v="3"/>
    <n v="1"/>
    <n v="4"/>
    <n v="1"/>
    <x v="0"/>
  </r>
  <r>
    <s v="105859ab-93e6-467b-8f53-f935e69d4852"/>
    <s v="Garbahaarey_HC"/>
    <x v="21"/>
    <x v="0"/>
    <n v="3"/>
    <n v="1"/>
    <n v="1"/>
    <n v="1"/>
    <x v="0"/>
  </r>
  <r>
    <s v="1a45bd5a-83bd-44ed-8922-b10af4022638"/>
    <s v="Belet_Weyne_IDP"/>
    <x v="2"/>
    <x v="1"/>
    <n v="3"/>
    <n v="1"/>
    <n v="4"/>
    <n v="1"/>
    <x v="0"/>
  </r>
  <r>
    <s v="3f4b1bf0-9e0d-4f08-8356-f74f5ccb42c1"/>
    <s v="Ceel_Waaq_HC"/>
    <x v="23"/>
    <x v="0"/>
    <n v="3"/>
    <n v="1"/>
    <n v="1"/>
    <n v="1"/>
    <x v="0"/>
  </r>
  <r>
    <s v="924801c0-acdc-481c-95e2-c2710f562086"/>
    <s v="Banadir_IDP"/>
    <x v="0"/>
    <x v="1"/>
    <n v="3"/>
    <n v="1"/>
    <n v="4"/>
    <n v="1"/>
    <x v="0"/>
  </r>
  <r>
    <s v="1bd8757e-74d2-48e5-a0ce-a8eeabe7dc2e"/>
    <s v="Garbahaarey_HC"/>
    <x v="21"/>
    <x v="0"/>
    <n v="3"/>
    <n v="1"/>
    <n v="4"/>
    <n v="1"/>
    <x v="0"/>
  </r>
  <r>
    <s v="c1779075-0a83-4998-b0eb-ed5d9cfb5171"/>
    <s v="Ceel_Waaq_HC"/>
    <x v="23"/>
    <x v="0"/>
    <n v="3"/>
    <n v="1"/>
    <n v="1"/>
    <n v="1"/>
    <x v="0"/>
  </r>
  <r>
    <s v="067f740a-7a85-45ab-a5c6-c6aa95f9b99f"/>
    <s v="Kismayo_HC"/>
    <x v="19"/>
    <x v="0"/>
    <n v="3"/>
    <n v="1"/>
    <n v="4"/>
    <n v="1"/>
    <x v="0"/>
  </r>
  <r>
    <s v="a2fbcd4b-8b00-4e61-b0df-7b0beac834e4"/>
    <s v="Kismayo_HC"/>
    <x v="19"/>
    <x v="0"/>
    <n v="3"/>
    <n v="1"/>
    <n v="4"/>
    <n v="1"/>
    <x v="0"/>
  </r>
  <r>
    <s v="928e9931-c1db-4976-8982-27bded830f36"/>
    <s v="Banadir_IDP"/>
    <x v="0"/>
    <x v="1"/>
    <n v="3"/>
    <n v="1"/>
    <n v="4"/>
    <n v="1"/>
    <x v="0"/>
  </r>
  <r>
    <s v="f45ef1f1-f641-4331-b7f3-8f7da3dc6bbe"/>
    <s v="Garbahaarey_HC"/>
    <x v="21"/>
    <x v="0"/>
    <n v="3"/>
    <n v="1"/>
    <n v="1"/>
    <n v="1"/>
    <x v="0"/>
  </r>
  <r>
    <s v="732fa977-6af5-42c9-8efe-a8b6ab7657a0"/>
    <s v="Belet_Weyne_IDP"/>
    <x v="2"/>
    <x v="1"/>
    <n v="3"/>
    <n v="1"/>
    <n v="4"/>
    <n v="1"/>
    <x v="0"/>
  </r>
  <r>
    <s v="f659e49d-9806-4896-a907-404b20f3cc88"/>
    <s v="Balcad_IDP"/>
    <x v="9"/>
    <x v="1"/>
    <n v="3"/>
    <n v="1"/>
    <n v="4"/>
    <n v="1"/>
    <x v="0"/>
  </r>
  <r>
    <s v="556f10ee-5dad-4b66-9ea8-cde639b807da"/>
    <s v="Jowhar_IDP"/>
    <x v="10"/>
    <x v="1"/>
    <n v="3"/>
    <n v="1"/>
    <n v="4"/>
    <n v="1"/>
    <x v="0"/>
  </r>
  <r>
    <s v="30f53c25-ae3a-4a6c-ad67-86efbff3e8da"/>
    <s v="Belet_Xaawo_HC"/>
    <x v="22"/>
    <x v="0"/>
    <n v="3"/>
    <n v="1"/>
    <n v="4"/>
    <n v="1"/>
    <x v="0"/>
  </r>
  <r>
    <s v="d678799b-0a27-456c-b5c2-4999d5cd269f"/>
    <s v="Belet_Weyne_IDP"/>
    <x v="2"/>
    <x v="1"/>
    <n v="3"/>
    <n v="2"/>
    <n v="1"/>
    <n v="1"/>
    <x v="0"/>
  </r>
  <r>
    <s v="15f45f34-e836-428d-a4c0-da9df548aa11"/>
    <s v="Balcad_IDP"/>
    <x v="9"/>
    <x v="1"/>
    <n v="3"/>
    <n v="1"/>
    <n v="4"/>
    <n v="1"/>
    <x v="0"/>
  </r>
  <r>
    <s v="1d486174-f1c0-4ce1-ac68-a09e68562f1c"/>
    <s v="Ceel_Waaq_HC"/>
    <x v="23"/>
    <x v="0"/>
    <n v="3"/>
    <n v="1"/>
    <n v="1"/>
    <n v="1"/>
    <x v="0"/>
  </r>
  <r>
    <s v="e07f8b3a-8825-4f5a-97b3-8abd7f2cd4bd"/>
    <s v="Balcad_IDP"/>
    <x v="9"/>
    <x v="1"/>
    <n v="3"/>
    <n v="1"/>
    <n v="4"/>
    <n v="3"/>
    <x v="1"/>
  </r>
  <r>
    <s v="0603f92f-4f4a-444d-af07-0d711af67922"/>
    <s v="Balcad_IDP"/>
    <x v="9"/>
    <x v="1"/>
    <n v="3"/>
    <n v="1"/>
    <n v="4"/>
    <n v="2"/>
    <x v="1"/>
  </r>
  <r>
    <s v="45e17f2e-d18c-4a99-800b-e616ec2cf1c9"/>
    <s v="Kismayo_HC"/>
    <x v="19"/>
    <x v="0"/>
    <n v="3"/>
    <n v="1"/>
    <n v="4"/>
    <n v="1"/>
    <x v="0"/>
  </r>
  <r>
    <s v="fb7e3dca-ec6e-4d92-9200-7bdcabaeba58"/>
    <s v="Kismayo_HC"/>
    <x v="19"/>
    <x v="0"/>
    <n v="3"/>
    <n v="1"/>
    <n v="4"/>
    <n v="1"/>
    <x v="0"/>
  </r>
  <r>
    <s v="2422446b-25e6-4e32-be56-8f63f6f7ab23"/>
    <s v="Doolow_HC"/>
    <x v="24"/>
    <x v="0"/>
    <n v="3"/>
    <n v="1"/>
    <n v="1"/>
    <n v="1"/>
    <x v="0"/>
  </r>
  <r>
    <s v="23e05a8f-1ec7-4454-b75c-d19a74f74bf5"/>
    <s v="Banadir_IDP"/>
    <x v="0"/>
    <x v="1"/>
    <n v="3"/>
    <n v="1"/>
    <n v="4"/>
    <n v="1"/>
    <x v="0"/>
  </r>
  <r>
    <s v="21805fc4-9890-4749-90a9-e070c49f5175"/>
    <s v="Baardheere_HC"/>
    <x v="20"/>
    <x v="0"/>
    <n v="3"/>
    <n v="2"/>
    <n v="1"/>
    <n v="1"/>
    <x v="0"/>
  </r>
  <r>
    <s v="75abef90-b71c-4e55-be6d-fc2862139b72"/>
    <s v="Kismayo_HC"/>
    <x v="19"/>
    <x v="0"/>
    <n v="3"/>
    <n v="1"/>
    <n v="1"/>
    <n v="1"/>
    <x v="0"/>
  </r>
  <r>
    <s v="ba4ce3e2-7cf1-49e6-8286-e75bed424014"/>
    <s v="Afmadow_HC"/>
    <x v="1"/>
    <x v="0"/>
    <n v="3"/>
    <n v="1"/>
    <n v="4"/>
    <n v="1"/>
    <x v="0"/>
  </r>
  <r>
    <s v="8e04d581-7ff6-4254-b2ea-80a3aeeba769"/>
    <s v="Afmadow_HC"/>
    <x v="1"/>
    <x v="0"/>
    <n v="3"/>
    <n v="1"/>
    <n v="4"/>
    <n v="1"/>
    <x v="0"/>
  </r>
  <r>
    <s v="b5d8ddd2-bbc3-417a-a1d4-440158fc09ef"/>
    <s v="Balcad_IDP"/>
    <x v="9"/>
    <x v="1"/>
    <n v="3"/>
    <n v="1"/>
    <n v="4"/>
    <n v="1"/>
    <x v="0"/>
  </r>
  <r>
    <s v="4695f633-8b7d-4116-a952-18bd8e9d6020"/>
    <s v="Doolow_HC"/>
    <x v="24"/>
    <x v="0"/>
    <n v="3"/>
    <n v="1"/>
    <n v="1"/>
    <n v="1"/>
    <x v="0"/>
  </r>
  <r>
    <s v="109fb7f0-a59c-46ce-bcb0-cfc719a2f293"/>
    <s v="Baardheere_HC"/>
    <x v="20"/>
    <x v="0"/>
    <n v="3"/>
    <n v="1"/>
    <n v="1"/>
    <n v="1"/>
    <x v="0"/>
  </r>
  <r>
    <s v="b7f67f8f-a42b-4ed3-a53b-1bf653d24750"/>
    <s v="Baardheere_HC"/>
    <x v="20"/>
    <x v="0"/>
    <n v="3"/>
    <n v="1"/>
    <n v="1"/>
    <n v="1"/>
    <x v="0"/>
  </r>
  <r>
    <s v="b787b821-9204-40d8-877f-b364e27919fa"/>
    <s v="Jowhar_IDP"/>
    <x v="10"/>
    <x v="1"/>
    <n v="3"/>
    <n v="1"/>
    <n v="4"/>
    <n v="1"/>
    <x v="0"/>
  </r>
  <r>
    <s v="72a216b0-8b0b-4ebf-8c17-89de67bdbab5"/>
    <s v="Balcad_IDP"/>
    <x v="9"/>
    <x v="1"/>
    <n v="3"/>
    <n v="1"/>
    <n v="4"/>
    <n v="1"/>
    <x v="0"/>
  </r>
  <r>
    <s v="8f3a428b-d305-4230-a300-565d017829c1"/>
    <s v="Balcad_IDP"/>
    <x v="9"/>
    <x v="1"/>
    <n v="3"/>
    <n v="1"/>
    <n v="4"/>
    <n v="1"/>
    <x v="0"/>
  </r>
  <r>
    <s v="522877fd-00df-43a8-acfc-333d65d1d9c3"/>
    <s v="Afmadow_HC"/>
    <x v="1"/>
    <x v="0"/>
    <n v="3"/>
    <n v="1"/>
    <n v="4"/>
    <n v="1"/>
    <x v="0"/>
  </r>
  <r>
    <s v="d40d79b8-e07c-480c-a230-afcc79d1f71e"/>
    <s v="Balcad_IDP"/>
    <x v="9"/>
    <x v="1"/>
    <n v="3"/>
    <n v="1"/>
    <n v="4"/>
    <n v="1"/>
    <x v="0"/>
  </r>
  <r>
    <s v="817aedbe-9747-464b-a169-6ac335aa8fe5"/>
    <s v="Kismayo_HC"/>
    <x v="19"/>
    <x v="0"/>
    <n v="3"/>
    <n v="1"/>
    <n v="1"/>
    <n v="1"/>
    <x v="0"/>
  </r>
  <r>
    <s v="38d2f796-fbfc-4b58-8487-2a8c6eaa1b7a"/>
    <s v="Ceel_Waaq_HC"/>
    <x v="23"/>
    <x v="0"/>
    <n v="3"/>
    <n v="1"/>
    <n v="1"/>
    <n v="1"/>
    <x v="0"/>
  </r>
  <r>
    <s v="6b20b9bd-0d65-4be5-8263-05f674908e48"/>
    <s v="Garbahaarey_HC"/>
    <x v="21"/>
    <x v="0"/>
    <n v="3"/>
    <n v="2"/>
    <n v="1"/>
    <n v="1"/>
    <x v="0"/>
  </r>
  <r>
    <s v="be379782-f4a5-4d4b-8843-fd454f76da06"/>
    <s v="Baardheere_HC"/>
    <x v="20"/>
    <x v="0"/>
    <n v="3"/>
    <n v="1"/>
    <n v="1"/>
    <n v="1"/>
    <x v="0"/>
  </r>
  <r>
    <s v="f3205373-f229-473c-88bf-4e6425e9c962"/>
    <s v="Ceel_Waaq_HC"/>
    <x v="23"/>
    <x v="0"/>
    <n v="3"/>
    <n v="1"/>
    <n v="1"/>
    <n v="1"/>
    <x v="0"/>
  </r>
  <r>
    <s v="d667012e-bce8-422a-82d1-81b1aca6e0fe"/>
    <s v="Belet_Weyne_IDP"/>
    <x v="2"/>
    <x v="1"/>
    <n v="3"/>
    <n v="1"/>
    <n v="4"/>
    <n v="4"/>
    <x v="1"/>
  </r>
  <r>
    <s v="7efa7bef-87d5-46f5-97b4-c84cd500f476"/>
    <s v="Belet_Weyne_IDP"/>
    <x v="2"/>
    <x v="1"/>
    <n v="3"/>
    <n v="1"/>
    <n v="4"/>
    <n v="1"/>
    <x v="0"/>
  </r>
  <r>
    <s v="b080adff-e6f1-4438-898a-3d83677cd0ec"/>
    <s v="Baardheere_HC"/>
    <x v="20"/>
    <x v="0"/>
    <n v="3"/>
    <n v="1"/>
    <n v="4"/>
    <n v="1"/>
    <x v="0"/>
  </r>
  <r>
    <s v="6eb75999-35b8-4747-a8cc-1a0e29e7d233"/>
    <s v="Jowhar_IDP"/>
    <x v="10"/>
    <x v="1"/>
    <n v="3"/>
    <n v="1"/>
    <n v="4"/>
    <n v="1"/>
    <x v="0"/>
  </r>
  <r>
    <s v="759de43b-4f11-4052-b399-e7376af4f971"/>
    <s v="Jowhar_IDP"/>
    <x v="10"/>
    <x v="1"/>
    <n v="3"/>
    <n v="3"/>
    <n v="4"/>
    <n v="2"/>
    <x v="1"/>
  </r>
  <r>
    <s v="7042e3ca-d135-432d-b3aa-4ba6e5ddf10b"/>
    <s v="Jowhar_IDP"/>
    <x v="10"/>
    <x v="1"/>
    <n v="3"/>
    <n v="1"/>
    <n v="4"/>
    <n v="2"/>
    <x v="1"/>
  </r>
  <r>
    <s v="152f10ef-d2f9-4f32-b732-998aad3d0963"/>
    <s v="Banadir_IDP"/>
    <x v="0"/>
    <x v="1"/>
    <n v="3"/>
    <n v="4"/>
    <n v="4"/>
    <n v="1"/>
    <x v="1"/>
  </r>
  <r>
    <s v="664ff5f8-b687-4a6d-becf-f938fcc4b1e7"/>
    <s v="Ceel_Waaq_HC"/>
    <x v="23"/>
    <x v="0"/>
    <n v="3"/>
    <n v="1"/>
    <n v="1"/>
    <n v="1"/>
    <x v="0"/>
  </r>
  <r>
    <s v="529aa519-56c7-42c6-a5c9-aea06779aedd"/>
    <s v="Jowhar_IDP"/>
    <x v="10"/>
    <x v="1"/>
    <n v="3"/>
    <n v="4"/>
    <n v="1"/>
    <n v="5"/>
    <x v="1"/>
  </r>
  <r>
    <s v="b02a330c-72b7-4e30-b64c-d193e307ddae"/>
    <s v="Belet_Weyne_IDP"/>
    <x v="2"/>
    <x v="1"/>
    <n v="3"/>
    <n v="1"/>
    <n v="4"/>
    <n v="1"/>
    <x v="0"/>
  </r>
  <r>
    <s v="145b6b9c-09e2-4f31-98cd-e9a6f62d4ce9"/>
    <s v="Baardheere_HC"/>
    <x v="20"/>
    <x v="0"/>
    <n v="3"/>
    <n v="1"/>
    <n v="4"/>
    <n v="1"/>
    <x v="0"/>
  </r>
  <r>
    <s v="ba19dae3-781f-425b-92db-6b603e1021f8"/>
    <s v="Belet_Weyne_IDP"/>
    <x v="2"/>
    <x v="1"/>
    <n v="3"/>
    <n v="1"/>
    <n v="4"/>
    <n v="1"/>
    <x v="0"/>
  </r>
  <r>
    <s v="7e2940b2-329f-407c-a082-9ffc1ee190ab"/>
    <s v="Balcad_IDP"/>
    <x v="9"/>
    <x v="1"/>
    <n v="3"/>
    <n v="1"/>
    <n v="1"/>
    <n v="1"/>
    <x v="0"/>
  </r>
  <r>
    <s v="9b6055cf-99fc-4e10-b775-a33a95dd0ebf"/>
    <s v="Belet_Weyne_IDP"/>
    <x v="2"/>
    <x v="1"/>
    <n v="3"/>
    <n v="1"/>
    <n v="4"/>
    <n v="4"/>
    <x v="1"/>
  </r>
  <r>
    <s v="4ab6aa3d-54b6-4bc5-a3f1-9a30d9f2eedb"/>
    <s v="Belet_Weyne_IDP"/>
    <x v="2"/>
    <x v="1"/>
    <n v="3"/>
    <n v="1"/>
    <n v="1"/>
    <n v="4"/>
    <x v="0"/>
  </r>
  <r>
    <s v="525a7a58-2c09-4b42-9937-57e54dd67cff"/>
    <s v="Garbahaarey_HC"/>
    <x v="21"/>
    <x v="0"/>
    <n v="3"/>
    <n v="1"/>
    <n v="4"/>
    <n v="1"/>
    <x v="0"/>
  </r>
  <r>
    <s v="16246dd6-eb91-4636-9c21-0da95f2f17f3"/>
    <s v="Belet_Weyne_IDP"/>
    <x v="2"/>
    <x v="1"/>
    <n v="3"/>
    <n v="1"/>
    <n v="4"/>
    <n v="1"/>
    <x v="0"/>
  </r>
  <r>
    <s v="235d92c8-e844-4af4-9303-be2ecc81584f"/>
    <s v="Belet_Weyne_IDP"/>
    <x v="2"/>
    <x v="1"/>
    <n v="3"/>
    <n v="1"/>
    <n v="4"/>
    <n v="1"/>
    <x v="0"/>
  </r>
  <r>
    <s v="2a538f4d-0419-4612-b165-447863a05fa8"/>
    <s v="Belet_Xaawo_HC"/>
    <x v="22"/>
    <x v="0"/>
    <n v="3"/>
    <n v="1"/>
    <n v="1"/>
    <n v="1"/>
    <x v="0"/>
  </r>
  <r>
    <s v="05278dfc-fa0e-46e6-b5ff-387285781a82"/>
    <s v="Ceel_Waaq_HC"/>
    <x v="23"/>
    <x v="0"/>
    <n v="3"/>
    <n v="1"/>
    <n v="1"/>
    <n v="1"/>
    <x v="0"/>
  </r>
  <r>
    <s v="71a31223-8457-46ab-8a3a-24b9c37774be"/>
    <s v="Doolow_HC"/>
    <x v="24"/>
    <x v="0"/>
    <n v="3"/>
    <n v="1"/>
    <n v="1"/>
    <n v="1"/>
    <x v="0"/>
  </r>
  <r>
    <s v="0a2cabf5-1781-4705-8a93-e56464e7d16f"/>
    <s v="Afmadow_HC"/>
    <x v="1"/>
    <x v="0"/>
    <n v="3"/>
    <n v="1"/>
    <n v="1"/>
    <n v="1"/>
    <x v="0"/>
  </r>
  <r>
    <s v="c5a4972f-711f-49f4-ae70-5324b26e484b"/>
    <s v="Afmadow_HC"/>
    <x v="1"/>
    <x v="0"/>
    <n v="3"/>
    <n v="1"/>
    <n v="1"/>
    <n v="1"/>
    <x v="0"/>
  </r>
  <r>
    <s v="e5435a54-4366-42c6-a249-fa4de1e52bb5"/>
    <s v="Afmadow_HC"/>
    <x v="1"/>
    <x v="0"/>
    <n v="3"/>
    <n v="1"/>
    <n v="1"/>
    <n v="1"/>
    <x v="0"/>
  </r>
  <r>
    <s v="93d460a7-68cd-4837-b85e-4c910ff86434"/>
    <s v="Belet_Xaawo_HC"/>
    <x v="22"/>
    <x v="0"/>
    <n v="3"/>
    <n v="1"/>
    <n v="1"/>
    <n v="1"/>
    <x v="0"/>
  </r>
  <r>
    <s v="ebe6d847-6b84-4c76-8d51-c6c35eff9f75"/>
    <s v="Belet_Xaawo_HC"/>
    <x v="22"/>
    <x v="0"/>
    <n v="3"/>
    <n v="1"/>
    <n v="1"/>
    <n v="1"/>
    <x v="0"/>
  </r>
  <r>
    <s v="ffa81aad-a94a-4053-a2d0-06a5f36a5856"/>
    <s v="Belet_Weyne_IDP"/>
    <x v="2"/>
    <x v="1"/>
    <n v="3"/>
    <n v="1"/>
    <n v="4"/>
    <n v="1"/>
    <x v="0"/>
  </r>
  <r>
    <s v="a5aba64c-7010-4cb9-be8f-eb4966e44538"/>
    <s v="Burtinle_HC"/>
    <x v="26"/>
    <x v="0"/>
    <n v="3"/>
    <n v="3"/>
    <n v="4"/>
    <n v="1"/>
    <x v="1"/>
  </r>
  <r>
    <s v="e99b7231-cea3-431a-9e36-92ec0ffd9fc2"/>
    <s v="Burtinle_HC"/>
    <x v="26"/>
    <x v="0"/>
    <n v="3"/>
    <n v="1"/>
    <n v="1"/>
    <n v="1"/>
    <x v="0"/>
  </r>
  <r>
    <s v="4f34656c-eb6f-447e-8f5a-43d2950a1dd0"/>
    <s v="Garowe_HC"/>
    <x v="27"/>
    <x v="0"/>
    <n v="3"/>
    <n v="1"/>
    <n v="1"/>
    <n v="1"/>
    <x v="0"/>
  </r>
  <r>
    <s v="8c9f0cd8-f7d1-430b-bafc-24fc130c5d97"/>
    <s v="Bandarbayla_HC"/>
    <x v="28"/>
    <x v="0"/>
    <n v="3"/>
    <n v="1"/>
    <n v="1"/>
    <n v="1"/>
    <x v="0"/>
  </r>
  <r>
    <s v="adf78aab-1c2b-4155-9c89-3bb269d829d7"/>
    <s v="Bandarbayla_HC"/>
    <x v="28"/>
    <x v="0"/>
    <n v="3"/>
    <n v="1"/>
    <n v="1"/>
    <n v="1"/>
    <x v="0"/>
  </r>
  <r>
    <s v="362ad523-0b0d-4cb5-87ba-40f640e86aa8"/>
    <s v="Garowe_HC"/>
    <x v="27"/>
    <x v="0"/>
    <n v="3"/>
    <n v="1"/>
    <n v="1"/>
    <n v="1"/>
    <x v="0"/>
  </r>
  <r>
    <s v="d5d8c15a-207e-4e78-9bf7-dd7e108fe7c3"/>
    <s v="Garowe_HC"/>
    <x v="27"/>
    <x v="0"/>
    <n v="3"/>
    <n v="1"/>
    <n v="1"/>
    <n v="1"/>
    <x v="0"/>
  </r>
  <r>
    <s v="785cf8b1-f18f-45d4-8b6f-575d93ebf29a"/>
    <s v="Garowe_HC"/>
    <x v="27"/>
    <x v="0"/>
    <n v="3"/>
    <n v="1"/>
    <n v="1"/>
    <n v="1"/>
    <x v="0"/>
  </r>
  <r>
    <s v="4b347c09-7378-43b8-88f4-f7f149958b26"/>
    <s v="Jowhar_IDP"/>
    <x v="10"/>
    <x v="1"/>
    <n v="3"/>
    <n v="1"/>
    <n v="4"/>
    <n v="1"/>
    <x v="0"/>
  </r>
  <r>
    <s v="9fd4e645-2e33-4013-806a-7ec5dd8c3544"/>
    <s v="Balcad_IDP"/>
    <x v="9"/>
    <x v="1"/>
    <n v="3"/>
    <n v="1"/>
    <n v="4"/>
    <n v="1"/>
    <x v="0"/>
  </r>
  <r>
    <s v="6fe6f6cd-9001-4c7d-b5d8-f2c14b6bf8aa"/>
    <s v="Garowe_HC"/>
    <x v="27"/>
    <x v="0"/>
    <n v="3"/>
    <n v="1"/>
    <n v="1"/>
    <n v="1"/>
    <x v="0"/>
  </r>
  <r>
    <s v="67793171-bf4f-4247-a4fd-aee8ea44f8ac"/>
    <s v="Qardho_HC"/>
    <x v="29"/>
    <x v="0"/>
    <n v="3"/>
    <n v="1"/>
    <n v="1"/>
    <n v="1"/>
    <x v="0"/>
  </r>
  <r>
    <s v="1493a83f-1237-4e59-ad63-386841fcea1b"/>
    <s v="Balcad_IDP"/>
    <x v="9"/>
    <x v="1"/>
    <n v="3"/>
    <n v="1"/>
    <n v="4"/>
    <n v="1"/>
    <x v="0"/>
  </r>
  <r>
    <s v="3456f20f-9710-4b82-9f0d-abf8e94fdbca"/>
    <s v="Bandarbayla_HC"/>
    <x v="28"/>
    <x v="0"/>
    <n v="3"/>
    <n v="2"/>
    <n v="1"/>
    <n v="1"/>
    <x v="0"/>
  </r>
  <r>
    <s v="5d7f8972-4b35-4889-98ef-b236ee84a79c"/>
    <s v="Qardho_HC"/>
    <x v="29"/>
    <x v="0"/>
    <n v="3"/>
    <n v="1"/>
    <n v="1"/>
    <n v="1"/>
    <x v="0"/>
  </r>
  <r>
    <s v="3980c1e0-3412-4daf-b58b-c17d12b96088"/>
    <s v="Qardho_HC"/>
    <x v="29"/>
    <x v="0"/>
    <n v="3"/>
    <n v="1"/>
    <n v="1"/>
    <n v="1"/>
    <x v="0"/>
  </r>
  <r>
    <s v="0c1ed710-2284-4eb4-b6de-12ddf4fa6567"/>
    <s v="Balcad_IDP"/>
    <x v="9"/>
    <x v="1"/>
    <n v="3"/>
    <n v="1"/>
    <n v="4"/>
    <n v="1"/>
    <x v="0"/>
  </r>
  <r>
    <s v="4a327c57-83bb-446a-93d8-2f2dd19dc50c"/>
    <s v="Qardho_HC"/>
    <x v="29"/>
    <x v="0"/>
    <n v="3"/>
    <n v="1"/>
    <n v="1"/>
    <n v="1"/>
    <x v="0"/>
  </r>
  <r>
    <s v="07c5b49e-fa84-4e21-821a-80f2d1718e62"/>
    <s v="Balcad_IDP"/>
    <x v="9"/>
    <x v="1"/>
    <n v="3"/>
    <n v="1"/>
    <n v="4"/>
    <n v="1"/>
    <x v="0"/>
  </r>
  <r>
    <s v="cce8c8fc-93bb-44ef-bb66-9ef705286dfd"/>
    <s v="Qardho_HC"/>
    <x v="29"/>
    <x v="0"/>
    <n v="3"/>
    <n v="1"/>
    <n v="1"/>
    <n v="1"/>
    <x v="0"/>
  </r>
  <r>
    <s v="849a1e42-9030-4550-868d-c6b1b7313eb1"/>
    <s v="Bandarbayla_HC"/>
    <x v="28"/>
    <x v="0"/>
    <n v="2"/>
    <n v="4"/>
    <n v="1"/>
    <n v="1"/>
    <x v="0"/>
  </r>
  <r>
    <s v="db6cdbce-3d2a-427a-a75b-4e7740bdd6cf"/>
    <s v="Garowe_HC"/>
    <x v="27"/>
    <x v="0"/>
    <n v="3"/>
    <n v="2"/>
    <n v="4"/>
    <n v="2"/>
    <x v="1"/>
  </r>
  <r>
    <s v="a8155536-cd29-4542-a647-f4b2cd23f28b"/>
    <s v="Garowe_HC"/>
    <x v="27"/>
    <x v="0"/>
    <n v="1"/>
    <n v="2"/>
    <n v="1"/>
    <n v="2"/>
    <x v="0"/>
  </r>
  <r>
    <s v="c1d92246-162d-4136-aaff-cce8f0faf633"/>
    <s v="Garowe_HC"/>
    <x v="27"/>
    <x v="0"/>
    <n v="3"/>
    <n v="1"/>
    <n v="1"/>
    <n v="1"/>
    <x v="0"/>
  </r>
  <r>
    <s v="231e89fe-2f3c-4e61-a201-072d8e073685"/>
    <s v="Garowe_HC"/>
    <x v="27"/>
    <x v="0"/>
    <n v="3"/>
    <n v="1"/>
    <n v="1"/>
    <n v="1"/>
    <x v="0"/>
  </r>
  <r>
    <s v="037ca020-9c0e-436c-8139-8ff3bb6dd953"/>
    <s v="Garowe_HC"/>
    <x v="27"/>
    <x v="0"/>
    <n v="3"/>
    <n v="1"/>
    <n v="4"/>
    <n v="1"/>
    <x v="0"/>
  </r>
  <r>
    <s v="016af0ce-d148-41f1-8d53-c18338287ea6"/>
    <s v="Garowe_HC"/>
    <x v="27"/>
    <x v="0"/>
    <n v="3"/>
    <n v="1"/>
    <n v="4"/>
    <n v="1"/>
    <x v="0"/>
  </r>
  <r>
    <s v="6aa9c902-8f07-4996-ae75-eda2956a35d0"/>
    <s v="Garowe_HC"/>
    <x v="27"/>
    <x v="0"/>
    <n v="3"/>
    <n v="1"/>
    <n v="4"/>
    <n v="1"/>
    <x v="0"/>
  </r>
  <r>
    <s v="d5d0383c-ded4-4a81-9492-6105300db13d"/>
    <s v="Burtinle_HC"/>
    <x v="26"/>
    <x v="0"/>
    <n v="3"/>
    <n v="1"/>
    <n v="1"/>
    <n v="1"/>
    <x v="0"/>
  </r>
  <r>
    <s v="2670b81f-d5eb-4430-b330-b20f31421923"/>
    <s v="Banadir_IDP"/>
    <x v="0"/>
    <x v="1"/>
    <n v="3"/>
    <n v="1"/>
    <n v="4"/>
    <n v="1"/>
    <x v="0"/>
  </r>
  <r>
    <s v="76882faf-8106-43b1-bb56-5c364ca5ef1a"/>
    <s v="Belet_Weyne_IDP"/>
    <x v="2"/>
    <x v="1"/>
    <n v="3"/>
    <n v="1"/>
    <n v="4"/>
    <n v="1"/>
    <x v="0"/>
  </r>
  <r>
    <s v="d4ecccd5-c369-4d14-be94-c62f02d2e57f"/>
    <s v="Garowe_HC"/>
    <x v="27"/>
    <x v="0"/>
    <n v="3"/>
    <n v="1"/>
    <n v="4"/>
    <n v="1"/>
    <x v="0"/>
  </r>
  <r>
    <s v="ed2ea190-419c-46f3-9bc2-0f1c4b287f0e"/>
    <s v="Banadir_IDP"/>
    <x v="0"/>
    <x v="1"/>
    <n v="3"/>
    <n v="3"/>
    <n v="1"/>
    <n v="1"/>
    <x v="0"/>
  </r>
  <r>
    <s v="8e30fe7e-5ff5-4177-824e-c12f6e700bf2"/>
    <s v="Garowe_HC"/>
    <x v="27"/>
    <x v="0"/>
    <n v="3"/>
    <n v="1"/>
    <n v="1"/>
    <n v="1"/>
    <x v="0"/>
  </r>
  <r>
    <s v="e7d39857-1022-4de0-afc9-12fd2ceb9221"/>
    <s v="Garowe_HC"/>
    <x v="27"/>
    <x v="0"/>
    <n v="3"/>
    <n v="1"/>
    <n v="4"/>
    <n v="1"/>
    <x v="0"/>
  </r>
  <r>
    <s v="53898c9d-64b8-4f8a-be59-615787c7505d"/>
    <s v="Garowe_HC"/>
    <x v="27"/>
    <x v="0"/>
    <n v="3"/>
    <n v="1"/>
    <n v="4"/>
    <n v="1"/>
    <x v="0"/>
  </r>
  <r>
    <s v="b4df96a1-cd03-4128-8fba-296b8982e20f"/>
    <s v="Qardho_HC"/>
    <x v="29"/>
    <x v="0"/>
    <n v="3"/>
    <n v="1"/>
    <n v="4"/>
    <n v="1"/>
    <x v="0"/>
  </r>
  <r>
    <s v="7eee869e-b767-49c2-9227-713ead3f0c86"/>
    <s v="Burtinle_HC"/>
    <x v="26"/>
    <x v="0"/>
    <n v="3"/>
    <n v="1"/>
    <n v="1"/>
    <n v="1"/>
    <x v="0"/>
  </r>
  <r>
    <s v="4263e0ec-27ac-4330-be6d-5b9f7e472319"/>
    <s v="Burtinle_HC"/>
    <x v="26"/>
    <x v="0"/>
    <n v="3"/>
    <n v="2"/>
    <n v="4"/>
    <n v="1"/>
    <x v="1"/>
  </r>
  <r>
    <s v="b926b82e-ac79-4bf9-ae1d-b14aa8ddbc03"/>
    <s v="Burtinle_HC"/>
    <x v="26"/>
    <x v="0"/>
    <n v="3"/>
    <n v="2"/>
    <n v="4"/>
    <n v="1"/>
    <x v="1"/>
  </r>
  <r>
    <s v="7a4bccd1-53d5-4df1-bab7-d9f5ca327e39"/>
    <s v="Burtinle_HC"/>
    <x v="26"/>
    <x v="0"/>
    <n v="3"/>
    <n v="1"/>
    <n v="1"/>
    <n v="1"/>
    <x v="0"/>
  </r>
  <r>
    <s v="d2c5a666-73b9-4a7c-b6a2-b2bd7da22252"/>
    <s v="Burtinle_HC"/>
    <x v="26"/>
    <x v="0"/>
    <n v="3"/>
    <n v="1"/>
    <n v="4"/>
    <n v="1"/>
    <x v="0"/>
  </r>
  <r>
    <s v="4a22e128-f102-4278-b280-5194b3fb9844"/>
    <s v="Burtinle_HC"/>
    <x v="26"/>
    <x v="0"/>
    <n v="3"/>
    <n v="1"/>
    <n v="4"/>
    <n v="1"/>
    <x v="0"/>
  </r>
  <r>
    <s v="f853243d-0741-454d-81ff-2dfcb877f5a5"/>
    <s v="Burtinle_HC"/>
    <x v="26"/>
    <x v="0"/>
    <n v="3"/>
    <n v="1"/>
    <n v="4"/>
    <n v="1"/>
    <x v="0"/>
  </r>
  <r>
    <s v="61db1933-da1f-4c8b-be87-08427079b7d2"/>
    <s v="Burtinle_HC"/>
    <x v="26"/>
    <x v="0"/>
    <n v="3"/>
    <n v="1"/>
    <n v="4"/>
    <n v="1"/>
    <x v="0"/>
  </r>
  <r>
    <s v="68f1e4c2-b0d4-4560-9c07-2394798cf163"/>
    <s v="Burtinle_HC"/>
    <x v="26"/>
    <x v="0"/>
    <n v="3"/>
    <n v="1"/>
    <n v="4"/>
    <n v="1"/>
    <x v="0"/>
  </r>
  <r>
    <s v="8689c8bf-c3c8-49bd-90ed-483ba1b3f749"/>
    <s v="Burtinle_HC"/>
    <x v="26"/>
    <x v="0"/>
    <n v="3"/>
    <n v="1"/>
    <n v="4"/>
    <n v="1"/>
    <x v="0"/>
  </r>
  <r>
    <s v="afa75365-0a80-4624-b003-ade4a6297f08"/>
    <s v="Burtinle_HC"/>
    <x v="26"/>
    <x v="0"/>
    <n v="3"/>
    <n v="1"/>
    <n v="4"/>
    <n v="1"/>
    <x v="0"/>
  </r>
  <r>
    <s v="f402d1ac-dd92-424f-acd1-635d1f233e8f"/>
    <s v="Burtinle_HC"/>
    <x v="26"/>
    <x v="0"/>
    <n v="3"/>
    <n v="1"/>
    <n v="4"/>
    <n v="1"/>
    <x v="0"/>
  </r>
  <r>
    <s v="cbca29fa-cd32-4626-9b5e-c756c5e9ec1c"/>
    <s v="Eyl_HC"/>
    <x v="30"/>
    <x v="0"/>
    <n v="3"/>
    <n v="1"/>
    <n v="4"/>
    <n v="1"/>
    <x v="0"/>
  </r>
  <r>
    <s v="cc8085b9-8094-434c-9a5e-31869b9b7dbd"/>
    <s v="Eyl_HC"/>
    <x v="30"/>
    <x v="0"/>
    <n v="3"/>
    <n v="1"/>
    <n v="1"/>
    <n v="1"/>
    <x v="0"/>
  </r>
  <r>
    <s v="6f67636c-9051-4e27-801d-3a5c2441f393"/>
    <s v="Qardho_HC"/>
    <x v="29"/>
    <x v="0"/>
    <n v="3"/>
    <n v="1"/>
    <n v="4"/>
    <n v="1"/>
    <x v="0"/>
  </r>
  <r>
    <s v="138ec84c-c21e-4541-968f-0116be2f909c"/>
    <s v="Eyl_HC"/>
    <x v="30"/>
    <x v="0"/>
    <n v="3"/>
    <n v="1"/>
    <n v="4"/>
    <n v="1"/>
    <x v="0"/>
  </r>
  <r>
    <s v="d9764729-8d38-465a-887f-27c4eff8a5f5"/>
    <s v="Eyl_HC"/>
    <x v="30"/>
    <x v="0"/>
    <n v="3"/>
    <n v="1"/>
    <n v="4"/>
    <n v="1"/>
    <x v="0"/>
  </r>
  <r>
    <s v="55ec334c-b4bf-419d-b805-c141015a2332"/>
    <s v="Eyl_HC"/>
    <x v="30"/>
    <x v="0"/>
    <n v="3"/>
    <n v="1"/>
    <n v="4"/>
    <n v="1"/>
    <x v="0"/>
  </r>
  <r>
    <s v="d0cd0508-d418-4fde-b7f4-478b8b44502f"/>
    <s v="Eyl_HC"/>
    <x v="30"/>
    <x v="0"/>
    <n v="3"/>
    <n v="1"/>
    <n v="4"/>
    <n v="1"/>
    <x v="0"/>
  </r>
  <r>
    <s v="d307f71a-a583-4032-b97a-553a759f6328"/>
    <s v="Eyl_HC"/>
    <x v="30"/>
    <x v="0"/>
    <n v="3"/>
    <n v="1"/>
    <n v="4"/>
    <n v="1"/>
    <x v="0"/>
  </r>
  <r>
    <s v="a0fc6582-97ec-4ed5-a06e-ccc96f9457ea"/>
    <s v="Eyl_HC"/>
    <x v="30"/>
    <x v="0"/>
    <n v="3"/>
    <n v="1"/>
    <n v="4"/>
    <n v="1"/>
    <x v="0"/>
  </r>
  <r>
    <s v="90334847-7df6-4322-8539-1ae9b1794a7a"/>
    <s v="Gaalkacyo_IDP"/>
    <x v="14"/>
    <x v="1"/>
    <n v="3"/>
    <n v="3"/>
    <n v="4"/>
    <n v="1"/>
    <x v="1"/>
  </r>
  <r>
    <s v="58a4e387-3f34-449d-aad3-96e12b76563c"/>
    <s v="Garowe_HC"/>
    <x v="27"/>
    <x v="0"/>
    <n v="3"/>
    <n v="1"/>
    <n v="1"/>
    <n v="1"/>
    <x v="0"/>
  </r>
  <r>
    <s v="81ca96ff-f970-43bf-bfeb-9236fa69b1a1"/>
    <s v="Gaalkacyo_IDP"/>
    <x v="14"/>
    <x v="1"/>
    <n v="3"/>
    <n v="1"/>
    <n v="4"/>
    <n v="1"/>
    <x v="0"/>
  </r>
  <r>
    <s v="f7afccde-4f3b-4434-b95b-9021d935b235"/>
    <s v="Garowe_HC"/>
    <x v="27"/>
    <x v="0"/>
    <n v="3"/>
    <n v="1"/>
    <n v="1"/>
    <n v="1"/>
    <x v="0"/>
  </r>
  <r>
    <s v="f508b66f-1255-4165-b868-d199e6838b09"/>
    <s v="Qardho_HC"/>
    <x v="29"/>
    <x v="0"/>
    <n v="3"/>
    <n v="1"/>
    <n v="4"/>
    <n v="1"/>
    <x v="0"/>
  </r>
  <r>
    <s v="1b0af10b-2a99-4e54-be59-04c6c332322c"/>
    <s v="Qardho_HC"/>
    <x v="29"/>
    <x v="0"/>
    <n v="3"/>
    <n v="1"/>
    <n v="4"/>
    <n v="1"/>
    <x v="0"/>
  </r>
  <r>
    <s v="8db3a02a-ac6a-46bc-ab0a-14c96954a1fa"/>
    <s v="Qardho_HC"/>
    <x v="29"/>
    <x v="0"/>
    <n v="3"/>
    <n v="1"/>
    <n v="4"/>
    <n v="1"/>
    <x v="0"/>
  </r>
  <r>
    <s v="87da6b96-86f9-4ea5-8242-38f4c96f0854"/>
    <s v="Qardho_HC"/>
    <x v="29"/>
    <x v="0"/>
    <n v="3"/>
    <n v="1"/>
    <n v="4"/>
    <n v="1"/>
    <x v="0"/>
  </r>
  <r>
    <s v="909e818b-c1bc-453b-9543-33b86439ed29"/>
    <s v="Bandarbayla_HC"/>
    <x v="28"/>
    <x v="0"/>
    <n v="3"/>
    <n v="1"/>
    <n v="4"/>
    <n v="1"/>
    <x v="0"/>
  </r>
  <r>
    <s v="a0762d75-5bff-431a-b84a-a65d92160eda"/>
    <s v="Bossaso_HC"/>
    <x v="3"/>
    <x v="0"/>
    <n v="3"/>
    <n v="1"/>
    <n v="4"/>
    <n v="1"/>
    <x v="0"/>
  </r>
  <r>
    <s v="e2ad1a5d-a951-4f5a-b34f-12979598158c"/>
    <s v="Iskushuban_HC"/>
    <x v="31"/>
    <x v="0"/>
    <n v="3"/>
    <n v="1"/>
    <n v="4"/>
    <n v="1"/>
    <x v="0"/>
  </r>
  <r>
    <s v="52c2c84b-a9c7-40b4-906a-0972793e28a0"/>
    <s v="Gaalkacyo_IDP"/>
    <x v="14"/>
    <x v="1"/>
    <n v="3"/>
    <n v="1"/>
    <n v="1"/>
    <n v="1"/>
    <x v="0"/>
  </r>
  <r>
    <s v="a69946e9-c258-4627-aaf5-1e67d884c234"/>
    <s v="Iskushuban_HC"/>
    <x v="31"/>
    <x v="0"/>
    <n v="3"/>
    <n v="1"/>
    <n v="4"/>
    <n v="1"/>
    <x v="0"/>
  </r>
  <r>
    <s v="e6c05bd3-44ba-42d7-a431-58ee5370fed1"/>
    <s v="Qardho_HC"/>
    <x v="29"/>
    <x v="0"/>
    <n v="3"/>
    <n v="1"/>
    <n v="4"/>
    <n v="1"/>
    <x v="0"/>
  </r>
  <r>
    <s v="451b26cd-87c6-4761-a22c-cc57925b11b6"/>
    <s v="Qardho_HC"/>
    <x v="29"/>
    <x v="0"/>
    <n v="3"/>
    <n v="1"/>
    <n v="4"/>
    <n v="1"/>
    <x v="0"/>
  </r>
  <r>
    <s v="1a874998-4494-4cef-bee6-b6abf2b4903f"/>
    <s v="Iskushuban_HC"/>
    <x v="31"/>
    <x v="0"/>
    <n v="3"/>
    <n v="2"/>
    <n v="4"/>
    <n v="2"/>
    <x v="1"/>
  </r>
  <r>
    <s v="f39b777e-8c45-42a8-b9f4-b97d7ff01b28"/>
    <s v="Cabudwaaq_IDP"/>
    <x v="32"/>
    <x v="1"/>
    <n v="3"/>
    <n v="1"/>
    <n v="4"/>
    <n v="1"/>
    <x v="0"/>
  </r>
  <r>
    <s v="1d026cb8-526e-4ee2-9610-0c9a0f77703e"/>
    <s v="Iskushuban_HC"/>
    <x v="31"/>
    <x v="0"/>
    <n v="3"/>
    <n v="1"/>
    <n v="4"/>
    <n v="1"/>
    <x v="0"/>
  </r>
  <r>
    <s v="c2a630bb-8cef-4a5b-9823-dc1ee5e511e8"/>
    <s v="Iskushuban_HC"/>
    <x v="31"/>
    <x v="0"/>
    <n v="3"/>
    <n v="1"/>
    <n v="4"/>
    <n v="1"/>
    <x v="0"/>
  </r>
  <r>
    <s v="54d7015d-c08f-4e7a-9f9b-fcee3517053a"/>
    <s v="Bossaso_HC"/>
    <x v="3"/>
    <x v="0"/>
    <n v="3"/>
    <n v="1"/>
    <n v="4"/>
    <n v="1"/>
    <x v="0"/>
  </r>
  <r>
    <s v="17a2cc4e-4437-4a44-8a97-b7eb5cfb33b4"/>
    <s v="Iskushuban_HC"/>
    <x v="31"/>
    <x v="0"/>
    <n v="3"/>
    <n v="1"/>
    <n v="4"/>
    <n v="1"/>
    <x v="0"/>
  </r>
  <r>
    <s v="c89f75dd-06eb-4e29-bdf2-6a7a80705d91"/>
    <s v="Iskushuban_HC"/>
    <x v="31"/>
    <x v="0"/>
    <n v="3"/>
    <n v="1"/>
    <n v="4"/>
    <n v="2"/>
    <x v="1"/>
  </r>
  <r>
    <s v="8bcfa7cf-ce41-4fde-bfe7-aa59e1af1856"/>
    <s v="Cabudwaaq_IDP"/>
    <x v="32"/>
    <x v="1"/>
    <n v="3"/>
    <n v="1"/>
    <n v="4"/>
    <n v="1"/>
    <x v="0"/>
  </r>
  <r>
    <s v="d63553e0-0eff-426a-8f91-d8f8cbab33fd"/>
    <s v="Bossaso_HC"/>
    <x v="3"/>
    <x v="0"/>
    <n v="3"/>
    <n v="1"/>
    <n v="4"/>
    <n v="1"/>
    <x v="0"/>
  </r>
  <r>
    <s v="56910b02-cc8e-489d-9a03-17ff53183f20"/>
    <s v="Bossaso_HC"/>
    <x v="3"/>
    <x v="0"/>
    <n v="3"/>
    <n v="1"/>
    <n v="4"/>
    <n v="1"/>
    <x v="0"/>
  </r>
  <r>
    <s v="636bded7-a08b-4207-a5cc-acc218fb5e2f"/>
    <s v="Bossaso_HC"/>
    <x v="3"/>
    <x v="0"/>
    <n v="3"/>
    <n v="1"/>
    <n v="4"/>
    <n v="1"/>
    <x v="0"/>
  </r>
  <r>
    <s v="6f61eb3d-0d85-4292-bf89-ac11f48d4f66"/>
    <s v="Bossaso_HC"/>
    <x v="3"/>
    <x v="0"/>
    <n v="1"/>
    <n v="4"/>
    <n v="1"/>
    <n v="1"/>
    <x v="0"/>
  </r>
  <r>
    <s v="2b08ad88-d5d2-47cd-8c63-6749a82c9c8a"/>
    <s v="Bandarbayla_HC"/>
    <x v="28"/>
    <x v="0"/>
    <n v="2"/>
    <n v="4"/>
    <n v="1"/>
    <n v="4"/>
    <x v="1"/>
  </r>
  <r>
    <s v="9ed7ea84-e6e9-4383-b3f4-5755d0d3cdae"/>
    <s v="Bandarbayla_HC"/>
    <x v="28"/>
    <x v="0"/>
    <n v="2"/>
    <n v="3"/>
    <n v="1"/>
    <n v="3"/>
    <x v="0"/>
  </r>
  <r>
    <s v="985fac01-be66-4b12-9f0d-7a5e81125348"/>
    <s v="Bandarbayla_HC"/>
    <x v="28"/>
    <x v="0"/>
    <n v="3"/>
    <n v="4"/>
    <n v="4"/>
    <n v="1"/>
    <x v="1"/>
  </r>
  <r>
    <s v="9584197a-d99b-45fb-a4f4-ea0bdf1f06db"/>
    <s v="Gaalkacyo_IDP"/>
    <x v="14"/>
    <x v="1"/>
    <n v="1"/>
    <n v="3"/>
    <n v="4"/>
    <n v="1"/>
    <x v="0"/>
  </r>
  <r>
    <s v="ade3eeac-3912-4120-a850-50dfe0b85510"/>
    <s v="Bossaso_HC"/>
    <x v="3"/>
    <x v="0"/>
    <n v="3"/>
    <n v="1"/>
    <n v="4"/>
    <n v="1"/>
    <x v="0"/>
  </r>
  <r>
    <s v="fcfcd315-6db0-4dff-8f72-e0b03998194c"/>
    <s v="Bandarbayla_HC"/>
    <x v="28"/>
    <x v="0"/>
    <n v="3"/>
    <n v="1"/>
    <n v="1"/>
    <n v="1"/>
    <x v="0"/>
  </r>
  <r>
    <s v="c5cccc37-459c-42a8-ad90-32d08bd71efe"/>
    <s v="Dhuusamarreeb_IDP"/>
    <x v="13"/>
    <x v="1"/>
    <n v="3"/>
    <n v="1"/>
    <n v="4"/>
    <n v="1"/>
    <x v="0"/>
  </r>
  <r>
    <s v="2fc46438-2976-422f-b372-57575714af55"/>
    <s v="Qardho_HC"/>
    <x v="29"/>
    <x v="0"/>
    <n v="3"/>
    <n v="1"/>
    <n v="1"/>
    <n v="1"/>
    <x v="0"/>
  </r>
  <r>
    <s v="55d67064-2e16-4a83-8483-a6e5462f3269"/>
    <s v="Bossaso_HC"/>
    <x v="3"/>
    <x v="0"/>
    <n v="3"/>
    <n v="2"/>
    <n v="1"/>
    <n v="1"/>
    <x v="0"/>
  </r>
  <r>
    <s v="cb9b0c17-4f6e-454b-b87f-0d392f14c15b"/>
    <s v="Bossaso_HC"/>
    <x v="3"/>
    <x v="0"/>
    <n v="3"/>
    <n v="2"/>
    <n v="4"/>
    <n v="1"/>
    <x v="1"/>
  </r>
  <r>
    <s v="b2244e54-878f-4196-8f7a-b9d79985f0d1"/>
    <s v="Bandarbayla_HC"/>
    <x v="28"/>
    <x v="0"/>
    <n v="3"/>
    <n v="1"/>
    <n v="1"/>
    <n v="1"/>
    <x v="0"/>
  </r>
  <r>
    <s v="cba32ab7-2e02-4707-8e4a-f38daaf09d17"/>
    <s v="Gaalkacyo_IDP"/>
    <x v="14"/>
    <x v="1"/>
    <n v="3"/>
    <n v="1"/>
    <n v="1"/>
    <n v="1"/>
    <x v="0"/>
  </r>
  <r>
    <s v="c7d34c3b-1260-4efd-8da0-1a1b989ecdec"/>
    <s v="Bossaso_HC"/>
    <x v="3"/>
    <x v="0"/>
    <n v="1"/>
    <n v="3"/>
    <n v="4"/>
    <n v="1"/>
    <x v="0"/>
  </r>
  <r>
    <s v="a16cee15-0721-42fe-86f5-dcd081beaa7a"/>
    <s v="Iskushuban_HC"/>
    <x v="31"/>
    <x v="0"/>
    <n v="3"/>
    <n v="2"/>
    <n v="4"/>
    <n v="1"/>
    <x v="1"/>
  </r>
  <r>
    <s v="3777b8ba-e382-4e44-94dc-318301c2db93"/>
    <s v="Bandarbayla_HC"/>
    <x v="28"/>
    <x v="0"/>
    <n v="3"/>
    <n v="1"/>
    <n v="1"/>
    <n v="1"/>
    <x v="0"/>
  </r>
  <r>
    <s v="84423310-f0db-45a3-b974-fac28af3ad05"/>
    <s v="Bossaso_HC"/>
    <x v="3"/>
    <x v="0"/>
    <n v="3"/>
    <n v="4"/>
    <n v="1"/>
    <n v="1"/>
    <x v="0"/>
  </r>
  <r>
    <s v="fec797de-c18a-4cab-b86e-95aade8e16de"/>
    <s v="Bossaso_HC"/>
    <x v="3"/>
    <x v="0"/>
    <n v="3"/>
    <n v="4"/>
    <n v="1"/>
    <n v="1"/>
    <x v="0"/>
  </r>
  <r>
    <s v="37ecad21-8320-41c5-a0f2-165b8d0bdb36"/>
    <s v="Qardho_HC"/>
    <x v="29"/>
    <x v="0"/>
    <n v="3"/>
    <n v="1"/>
    <n v="1"/>
    <n v="1"/>
    <x v="0"/>
  </r>
  <r>
    <s v="cd727c98-a671-4485-a88f-8afc0de6bced"/>
    <s v="Bossaso_HC"/>
    <x v="3"/>
    <x v="0"/>
    <n v="3"/>
    <n v="1"/>
    <n v="1"/>
    <n v="1"/>
    <x v="0"/>
  </r>
  <r>
    <s v="2da81820-a7c4-4939-864b-9ab5ec9437ff"/>
    <s v="Cabudwaaq_IDP"/>
    <x v="32"/>
    <x v="1"/>
    <n v="3"/>
    <n v="1"/>
    <n v="4"/>
    <n v="1"/>
    <x v="0"/>
  </r>
  <r>
    <s v="9e5bffff-944a-407a-9b7f-2a85ddd934b9"/>
    <s v="Cabudwaaq_IDP"/>
    <x v="32"/>
    <x v="1"/>
    <n v="3"/>
    <n v="1"/>
    <n v="4"/>
    <n v="1"/>
    <x v="0"/>
  </r>
  <r>
    <s v="62b919b4-2263-4920-bf78-98c7cef48d10"/>
    <s v="Cabudwaaq_IDP"/>
    <x v="32"/>
    <x v="1"/>
    <n v="3"/>
    <n v="1"/>
    <n v="4"/>
    <n v="1"/>
    <x v="0"/>
  </r>
  <r>
    <s v="454f8001-c044-4c81-9c66-38fd781655c8"/>
    <s v="Bossaso_HC"/>
    <x v="3"/>
    <x v="0"/>
    <n v="1"/>
    <n v="1"/>
    <n v="1"/>
    <n v="1"/>
    <x v="3"/>
  </r>
  <r>
    <s v="4b47f728-ea63-400c-b735-e3ee354ba57c"/>
    <s v="Bossaso_HC"/>
    <x v="3"/>
    <x v="0"/>
    <n v="3"/>
    <n v="2"/>
    <n v="1"/>
    <n v="1"/>
    <x v="0"/>
  </r>
  <r>
    <s v="e81bb0a8-087d-4d7a-acdb-55d278c2157a"/>
    <s v="Cabudwaaq_IDP"/>
    <x v="32"/>
    <x v="1"/>
    <n v="3"/>
    <n v="1"/>
    <n v="1"/>
    <n v="1"/>
    <x v="0"/>
  </r>
  <r>
    <s v="c667fcc2-7f2b-4d65-873a-0751ad158889"/>
    <s v="Gaalkacyo_IDP"/>
    <x v="14"/>
    <x v="1"/>
    <n v="3"/>
    <n v="1"/>
    <n v="4"/>
    <n v="1"/>
    <x v="0"/>
  </r>
  <r>
    <s v="285d9c88-473b-43da-a037-fc545e10402d"/>
    <s v="Dhuusamarreeb_IDP"/>
    <x v="13"/>
    <x v="1"/>
    <n v="3"/>
    <n v="1"/>
    <n v="4"/>
    <n v="1"/>
    <x v="0"/>
  </r>
  <r>
    <s v="02df16e4-32e3-40a6-9c37-3fa09659ad1e"/>
    <s v="Gaalkacyo_IDP"/>
    <x v="14"/>
    <x v="1"/>
    <n v="3"/>
    <n v="1"/>
    <n v="1"/>
    <n v="1"/>
    <x v="0"/>
  </r>
  <r>
    <s v="d8e5d143-168b-4e20-b028-7a7bb82483ba"/>
    <s v="Gaalkacyo_IDP"/>
    <x v="14"/>
    <x v="1"/>
    <n v="3"/>
    <n v="1"/>
    <n v="4"/>
    <n v="1"/>
    <x v="0"/>
  </r>
  <r>
    <s v="1dafdd9a-8d10-48af-9b74-405d9969718d"/>
    <s v="Gaalkacyo_IDP"/>
    <x v="14"/>
    <x v="1"/>
    <n v="3"/>
    <n v="1"/>
    <n v="4"/>
    <n v="1"/>
    <x v="0"/>
  </r>
  <r>
    <s v="e3514c3e-ac84-4ffb-9b6b-c49d4fffd655"/>
    <s v="Cabudwaaq_IDP"/>
    <x v="32"/>
    <x v="1"/>
    <n v="3"/>
    <n v="1"/>
    <n v="1"/>
    <n v="1"/>
    <x v="0"/>
  </r>
  <r>
    <s v="0d4de979-ab03-4db5-b757-897be1c7d771"/>
    <s v="Dhuusamarreeb_IDP"/>
    <x v="13"/>
    <x v="1"/>
    <n v="3"/>
    <n v="1"/>
    <n v="4"/>
    <n v="1"/>
    <x v="0"/>
  </r>
  <r>
    <s v="44cde89f-fe6c-4466-9dbd-0e94e75b3b11"/>
    <s v="Cadaado_IDP"/>
    <x v="16"/>
    <x v="1"/>
    <n v="3"/>
    <n v="1"/>
    <n v="4"/>
    <n v="1"/>
    <x v="0"/>
  </r>
  <r>
    <s v="3b14ece7-326e-4a91-a8e3-886fc63b0c25"/>
    <s v="Bossaso_HC"/>
    <x v="3"/>
    <x v="0"/>
    <n v="3"/>
    <n v="1"/>
    <n v="4"/>
    <n v="3"/>
    <x v="1"/>
  </r>
  <r>
    <s v="8536d44b-661c-4df8-b73a-3b6f96e7fa05"/>
    <s v="Bossaso_HC"/>
    <x v="3"/>
    <x v="0"/>
    <n v="3"/>
    <n v="4"/>
    <n v="1"/>
    <n v="1"/>
    <x v="0"/>
  </r>
  <r>
    <s v="e77eaabd-966a-4414-bcd9-d06596b4c962"/>
    <s v="Bossaso_HC"/>
    <x v="3"/>
    <x v="0"/>
    <n v="2"/>
    <n v="1"/>
    <n v="4"/>
    <n v="1"/>
    <x v="0"/>
  </r>
  <r>
    <s v="b56350e2-44c4-4dc6-bcf8-b3e3a1656697"/>
    <s v="Bossaso_HC"/>
    <x v="3"/>
    <x v="0"/>
    <n v="1"/>
    <n v="1"/>
    <n v="1"/>
    <n v="1"/>
    <x v="3"/>
  </r>
  <r>
    <s v="39cec18b-c100-42ad-a68a-bb0f204fb78f"/>
    <s v="Bossaso_HC"/>
    <x v="3"/>
    <x v="0"/>
    <n v="3"/>
    <n v="1"/>
    <n v="4"/>
    <n v="4"/>
    <x v="1"/>
  </r>
  <r>
    <s v="3e8d0651-7212-420d-89b5-1281f309d499"/>
    <s v="Bossaso_HC"/>
    <x v="3"/>
    <x v="0"/>
    <n v="3"/>
    <n v="1"/>
    <n v="1"/>
    <n v="5"/>
    <x v="1"/>
  </r>
  <r>
    <s v="7f0ac7ca-abf9-4b54-85fa-cc3710299904"/>
    <s v="Bossaso_HC"/>
    <x v="3"/>
    <x v="0"/>
    <n v="2"/>
    <n v="4"/>
    <n v="4"/>
    <n v="2"/>
    <x v="1"/>
  </r>
  <r>
    <s v="ab907461-3ee4-44f7-ac52-33f15cee7e25"/>
    <s v="Gaalkacyo_IDP"/>
    <x v="14"/>
    <x v="1"/>
    <n v="3"/>
    <n v="1"/>
    <n v="1"/>
    <n v="1"/>
    <x v="0"/>
  </r>
  <r>
    <s v="8729be7b-8d41-4237-9b07-3d40efe30366"/>
    <s v="Borama_HC"/>
    <x v="33"/>
    <x v="0"/>
    <n v="3"/>
    <n v="3"/>
    <n v="4"/>
    <n v="1"/>
    <x v="1"/>
  </r>
  <r>
    <s v="f7802f49-58f6-402e-879b-0060306a3e6c"/>
    <s v="Laasqoray_HC"/>
    <x v="34"/>
    <x v="0"/>
    <n v="3"/>
    <n v="1"/>
    <n v="4"/>
    <n v="1"/>
    <x v="0"/>
  </r>
  <r>
    <s v="c3919887-8e63-4450-9744-bbbd2b5653e8"/>
    <s v="Galdogob_IDP"/>
    <x v="17"/>
    <x v="1"/>
    <n v="3"/>
    <n v="1"/>
    <n v="1"/>
    <n v="1"/>
    <x v="0"/>
  </r>
  <r>
    <s v="4b785e2c-4930-4d52-980a-0a1aa199825b"/>
    <s v="Laas_Caanood_HC"/>
    <x v="35"/>
    <x v="0"/>
    <n v="3"/>
    <n v="1"/>
    <n v="1"/>
    <n v="1"/>
    <x v="0"/>
  </r>
  <r>
    <s v="2861b578-f61f-487e-adaa-7038d14355f5"/>
    <s v="Galdogob_IDP"/>
    <x v="17"/>
    <x v="1"/>
    <n v="3"/>
    <n v="1"/>
    <n v="4"/>
    <n v="1"/>
    <x v="0"/>
  </r>
  <r>
    <s v="5f5cf1df-5767-4bad-998e-5af0512329de"/>
    <s v="Galdogob_IDP"/>
    <x v="17"/>
    <x v="1"/>
    <n v="3"/>
    <n v="1"/>
    <n v="4"/>
    <n v="1"/>
    <x v="0"/>
  </r>
  <r>
    <s v="b8107e90-87d8-465f-8105-621a19fc09b5"/>
    <s v="Gaalkacyo_IDP"/>
    <x v="14"/>
    <x v="1"/>
    <n v="3"/>
    <n v="1"/>
    <n v="1"/>
    <n v="1"/>
    <x v="0"/>
  </r>
  <r>
    <s v="13db5982-2142-4d6d-ada3-7eabf940ca07"/>
    <s v="Gaalkacyo_IDP"/>
    <x v="14"/>
    <x v="1"/>
    <n v="3"/>
    <n v="1"/>
    <n v="1"/>
    <n v="1"/>
    <x v="0"/>
  </r>
  <r>
    <s v="4130924e-8431-4fb5-b150-4cddd7ef7a70"/>
    <s v="Laas_Caanood_HC"/>
    <x v="35"/>
    <x v="0"/>
    <n v="3"/>
    <n v="1"/>
    <n v="1"/>
    <n v="1"/>
    <x v="0"/>
  </r>
  <r>
    <s v="9926c793-d316-4590-b2b2-fb1c2de0fca9"/>
    <s v="Gaalkacyo_IDP"/>
    <x v="14"/>
    <x v="1"/>
    <n v="3"/>
    <n v="4"/>
    <n v="1"/>
    <n v="1"/>
    <x v="0"/>
  </r>
  <r>
    <s v="67500c7b-3fdd-4beb-ac19-d9a33119b704"/>
    <s v="Gaalkacyo_IDP"/>
    <x v="14"/>
    <x v="1"/>
    <n v="3"/>
    <n v="2"/>
    <n v="1"/>
    <n v="1"/>
    <x v="0"/>
  </r>
  <r>
    <s v="462b9588-6f6f-4d6b-8836-0684b1e50db4"/>
    <s v="Gaalkacyo_IDP"/>
    <x v="14"/>
    <x v="1"/>
    <n v="3"/>
    <n v="1"/>
    <n v="4"/>
    <n v="1"/>
    <x v="0"/>
  </r>
  <r>
    <s v="fb5e7726-7b1b-4f59-9e3a-ecd13449cb46"/>
    <s v="Garbahaarey_IDP"/>
    <x v="21"/>
    <x v="1"/>
    <n v="3"/>
    <n v="1"/>
    <n v="4"/>
    <n v="1"/>
    <x v="0"/>
  </r>
  <r>
    <s v="4a8b31ab-0e2d-4b1e-aae3-4ac7688708b4"/>
    <s v="Laas_Caanood_HC"/>
    <x v="35"/>
    <x v="0"/>
    <n v="3"/>
    <n v="1"/>
    <n v="1"/>
    <n v="1"/>
    <x v="0"/>
  </r>
  <r>
    <s v="7d35b06b-d642-465a-9a78-73857d088b75"/>
    <s v="Afmadow_IDP"/>
    <x v="1"/>
    <x v="1"/>
    <n v="3"/>
    <n v="4"/>
    <n v="4"/>
    <n v="1"/>
    <x v="1"/>
  </r>
  <r>
    <s v="b9aa3821-c92c-4acb-9bdc-dba292f38050"/>
    <s v="Buuhoodle_HC"/>
    <x v="36"/>
    <x v="0"/>
    <n v="3"/>
    <n v="1"/>
    <n v="1"/>
    <n v="1"/>
    <x v="0"/>
  </r>
  <r>
    <s v="f8b30646-c36f-426b-a8b9-6cb7f87462c6"/>
    <s v="Kismayo_IDP"/>
    <x v="19"/>
    <x v="1"/>
    <n v="2"/>
    <n v="2"/>
    <n v="1"/>
    <n v="1"/>
    <x v="0"/>
  </r>
  <r>
    <s v="068da81e-a4dc-4d0b-b49a-550a98fb2c78"/>
    <s v="Burco_HC"/>
    <x v="37"/>
    <x v="0"/>
    <n v="3"/>
    <n v="2"/>
    <n v="4"/>
    <n v="1"/>
    <x v="1"/>
  </r>
  <r>
    <s v="ef1b24ae-a745-4e72-b5bf-27fc48b07b0a"/>
    <s v="Baardheere_IDP"/>
    <x v="20"/>
    <x v="1"/>
    <n v="3"/>
    <n v="1"/>
    <n v="4"/>
    <n v="1"/>
    <x v="0"/>
  </r>
  <r>
    <s v="2ef4ee75-e4f8-442d-b2fe-27071e2cf557"/>
    <s v="Ceel_Afweyn_HC"/>
    <x v="38"/>
    <x v="0"/>
    <n v="3"/>
    <n v="1"/>
    <n v="1"/>
    <n v="1"/>
    <x v="0"/>
  </r>
  <r>
    <s v="68953aa6-a33c-46c5-a8ed-c6a467feec1c"/>
    <s v="Belet_Xaawo_IDP"/>
    <x v="22"/>
    <x v="1"/>
    <n v="3"/>
    <n v="1"/>
    <n v="4"/>
    <n v="1"/>
    <x v="0"/>
  </r>
  <r>
    <s v="24df3148-60d5-455f-8d14-f935654d91bc"/>
    <s v="Afmadow_IDP"/>
    <x v="1"/>
    <x v="1"/>
    <n v="3"/>
    <n v="1"/>
    <n v="1"/>
    <n v="1"/>
    <x v="0"/>
  </r>
  <r>
    <s v="10804b59-486a-4eed-9074-6e7bd70fc52e"/>
    <s v="Kismayo_IDP"/>
    <x v="19"/>
    <x v="1"/>
    <n v="3"/>
    <n v="1"/>
    <n v="1"/>
    <n v="1"/>
    <x v="0"/>
  </r>
  <r>
    <s v="0cb9f3f3-6a8f-4ba3-a736-d08d79795d8d"/>
    <s v="Laas_Caanood_HC"/>
    <x v="35"/>
    <x v="0"/>
    <n v="3"/>
    <n v="1"/>
    <n v="4"/>
    <n v="1"/>
    <x v="0"/>
  </r>
  <r>
    <s v="77d575ce-c81a-4f4e-b1a2-f705cc65195f"/>
    <s v="Kismayo_IDP"/>
    <x v="19"/>
    <x v="1"/>
    <n v="3"/>
    <n v="1"/>
    <n v="1"/>
    <n v="1"/>
    <x v="0"/>
  </r>
  <r>
    <s v="31f0ae30-ae87-465e-90b6-92cd9e333e17"/>
    <s v="Ceel_Afweyn_HC"/>
    <x v="38"/>
    <x v="0"/>
    <n v="3"/>
    <n v="1"/>
    <n v="4"/>
    <n v="1"/>
    <x v="0"/>
  </r>
  <r>
    <s v="d5dc4ec1-3e4f-4867-a3e1-28f79f522490"/>
    <s v="Doolow_IDP"/>
    <x v="24"/>
    <x v="1"/>
    <n v="3"/>
    <n v="1"/>
    <n v="4"/>
    <n v="1"/>
    <x v="0"/>
  </r>
  <r>
    <s v="db69a494-49c6-46bd-aa06-3e3e7d5f97e5"/>
    <s v="Ceel_Afweyn_HC"/>
    <x v="38"/>
    <x v="0"/>
    <n v="3"/>
    <n v="1"/>
    <n v="1"/>
    <n v="1"/>
    <x v="0"/>
  </r>
  <r>
    <s v="7abff82b-0f5c-46f6-a723-024899e7c46d"/>
    <s v="Gebiley_HC"/>
    <x v="39"/>
    <x v="0"/>
    <n v="3"/>
    <n v="1"/>
    <n v="1"/>
    <n v="1"/>
    <x v="0"/>
  </r>
  <r>
    <s v="229989f9-5c74-495c-b337-02685035e475"/>
    <s v="Garbahaarey_IDP"/>
    <x v="21"/>
    <x v="1"/>
    <n v="3"/>
    <n v="1"/>
    <n v="4"/>
    <n v="1"/>
    <x v="0"/>
  </r>
  <r>
    <s v="26be0197-de51-4f5b-bfe8-c4b34c66886c"/>
    <s v="Burco_HC"/>
    <x v="37"/>
    <x v="0"/>
    <n v="3"/>
    <n v="1"/>
    <n v="1"/>
    <n v="1"/>
    <x v="0"/>
  </r>
  <r>
    <s v="fd9c3e6b-51b4-43be-9d56-0ac847436a2c"/>
    <s v="Belet_Xaawo_IDP"/>
    <x v="22"/>
    <x v="1"/>
    <n v="3"/>
    <n v="1"/>
    <n v="1"/>
    <n v="2"/>
    <x v="0"/>
  </r>
  <r>
    <s v="172ef669-9004-49e2-a339-d5a6f5e543cc"/>
    <s v="Caynabo_HC"/>
    <x v="40"/>
    <x v="0"/>
    <n v="3"/>
    <n v="1"/>
    <n v="1"/>
    <n v="1"/>
    <x v="0"/>
  </r>
  <r>
    <s v="6927c73a-a424-4c16-8ad2-303f32573f20"/>
    <s v="Ceel_Waaq_IDP"/>
    <x v="23"/>
    <x v="1"/>
    <n v="3"/>
    <n v="1"/>
    <n v="1"/>
    <n v="1"/>
    <x v="0"/>
  </r>
  <r>
    <s v="c18442d1-f50e-4050-92a0-48e4b1c1bb99"/>
    <s v="Borama_HC"/>
    <x v="33"/>
    <x v="0"/>
    <n v="3"/>
    <n v="1"/>
    <n v="4"/>
    <n v="1"/>
    <x v="0"/>
  </r>
  <r>
    <s v="f73fe582-4308-463e-ab60-22f638f8a8f4"/>
    <s v="Baki_HC"/>
    <x v="41"/>
    <x v="0"/>
    <n v="3"/>
    <n v="1"/>
    <n v="1"/>
    <n v="2"/>
    <x v="0"/>
  </r>
  <r>
    <s v="00dfb2a9-0d6a-4b50-a27a-4ef52038aa3d"/>
    <s v="Belet_Xaawo_IDP"/>
    <x v="22"/>
    <x v="1"/>
    <n v="3"/>
    <n v="1"/>
    <n v="4"/>
    <n v="1"/>
    <x v="0"/>
  </r>
  <r>
    <s v="b5da475e-bb94-49ac-893f-b7300f9c2266"/>
    <s v="Hargeysa_HC"/>
    <x v="42"/>
    <x v="0"/>
    <n v="3"/>
    <n v="1"/>
    <n v="4"/>
    <n v="1"/>
    <x v="0"/>
  </r>
  <r>
    <s v="f7cc04f3-8b28-4321-bad0-8f9635ff3023"/>
    <s v="Caynabo_HC"/>
    <x v="40"/>
    <x v="0"/>
    <n v="3"/>
    <n v="1"/>
    <n v="1"/>
    <n v="1"/>
    <x v="0"/>
  </r>
  <r>
    <s v="559bd6c6-9d1f-4c92-a1ed-c52aeab8773a"/>
    <s v="Belet_Xaawo_IDP"/>
    <x v="22"/>
    <x v="1"/>
    <n v="3"/>
    <n v="1"/>
    <n v="4"/>
    <n v="1"/>
    <x v="0"/>
  </r>
  <r>
    <s v="3291c988-4dce-4cb6-9080-9d1bd0981b10"/>
    <s v="Kismayo_IDP"/>
    <x v="19"/>
    <x v="1"/>
    <n v="3"/>
    <n v="1"/>
    <n v="1"/>
    <n v="1"/>
    <x v="0"/>
  </r>
  <r>
    <s v="0525af26-b70b-4b00-818f-625f9623340b"/>
    <s v="Caynabo_HC"/>
    <x v="40"/>
    <x v="0"/>
    <n v="3"/>
    <n v="1"/>
    <n v="1"/>
    <n v="1"/>
    <x v="0"/>
  </r>
  <r>
    <s v="bbf3e1e6-0ba8-47fc-8ae8-dfe48cbc2266"/>
    <s v="Owdweyne_HC"/>
    <x v="43"/>
    <x v="0"/>
    <n v="3"/>
    <n v="1"/>
    <n v="1"/>
    <n v="1"/>
    <x v="0"/>
  </r>
  <r>
    <s v="11dd0a44-30b1-4917-84ea-ca08af982483"/>
    <s v="Kismayo_IDP"/>
    <x v="19"/>
    <x v="1"/>
    <n v="3"/>
    <n v="1"/>
    <n v="4"/>
    <n v="1"/>
    <x v="0"/>
  </r>
  <r>
    <s v="9d56012c-ec59-40b0-9b71-edbd8ceb488f"/>
    <s v="Doolow_IDP"/>
    <x v="24"/>
    <x v="1"/>
    <n v="3"/>
    <n v="1"/>
    <n v="4"/>
    <n v="1"/>
    <x v="0"/>
  </r>
  <r>
    <s v="5154d9b1-fce4-4fb0-b958-89b0dc7457d1"/>
    <s v="Caynabo_HC"/>
    <x v="40"/>
    <x v="0"/>
    <n v="3"/>
    <n v="1"/>
    <n v="1"/>
    <n v="1"/>
    <x v="0"/>
  </r>
  <r>
    <s v="cec2f18f-7237-4a88-852f-0e84587b2d2e"/>
    <s v="Hargeysa_HC"/>
    <x v="42"/>
    <x v="0"/>
    <n v="3"/>
    <n v="1"/>
    <n v="4"/>
    <n v="1"/>
    <x v="0"/>
  </r>
  <r>
    <s v="82bbd3f0-58c9-438a-a628-9c1ff8525618"/>
    <s v="Kismayo_IDP"/>
    <x v="19"/>
    <x v="1"/>
    <n v="3"/>
    <n v="1"/>
    <n v="4"/>
    <n v="1"/>
    <x v="0"/>
  </r>
  <r>
    <s v="57c5a2bb-8a35-4502-81a2-0561204d2c3c"/>
    <s v="Doolow_IDP"/>
    <x v="24"/>
    <x v="1"/>
    <n v="3"/>
    <n v="4"/>
    <n v="4"/>
    <n v="1"/>
    <x v="1"/>
  </r>
  <r>
    <s v="eaa5bcae-6a8b-480c-a0da-6316bc47dd64"/>
    <s v="Ceerigaabo_HC"/>
    <x v="44"/>
    <x v="0"/>
    <n v="3"/>
    <n v="2"/>
    <n v="1"/>
    <n v="2"/>
    <x v="0"/>
  </r>
  <r>
    <s v="d7b1adf3-1ed6-4d97-be50-b82e2b27d2e1"/>
    <s v="Owdweyne_HC"/>
    <x v="43"/>
    <x v="0"/>
    <n v="3"/>
    <n v="1"/>
    <n v="4"/>
    <n v="1"/>
    <x v="0"/>
  </r>
  <r>
    <s v="b418eb3c-919b-4070-83f4-f4f0720d6601"/>
    <s v="Ceerigaabo_HC"/>
    <x v="44"/>
    <x v="0"/>
    <n v="3"/>
    <n v="1"/>
    <n v="4"/>
    <n v="1"/>
    <x v="0"/>
  </r>
  <r>
    <s v="a6a5c252-2665-4966-978b-0acebce7525a"/>
    <s v="Caynabo_HC"/>
    <x v="40"/>
    <x v="0"/>
    <n v="3"/>
    <n v="1"/>
    <n v="1"/>
    <n v="1"/>
    <x v="0"/>
  </r>
  <r>
    <s v="6ae7c890-5304-46c8-b59c-6a133ee108ab"/>
    <s v="Caynabo_HC"/>
    <x v="40"/>
    <x v="0"/>
    <n v="3"/>
    <n v="1"/>
    <n v="1"/>
    <n v="1"/>
    <x v="0"/>
  </r>
  <r>
    <s v="dd7c2da3-f9d2-4388-baa5-4a5b1c5166c6"/>
    <s v="Ceerigaabo_HC"/>
    <x v="44"/>
    <x v="0"/>
    <n v="1"/>
    <n v="4"/>
    <n v="1"/>
    <n v="1"/>
    <x v="0"/>
  </r>
  <r>
    <s v="50f1521c-8f77-438e-8d3a-1027eb1570b6"/>
    <s v="Luuq_IDP"/>
    <x v="25"/>
    <x v="1"/>
    <n v="3"/>
    <n v="2"/>
    <n v="1"/>
    <n v="1"/>
    <x v="0"/>
  </r>
  <r>
    <s v="0bafe27e-9879-425e-9c82-2a8db606408f"/>
    <s v="Baardheere_IDP"/>
    <x v="20"/>
    <x v="1"/>
    <n v="3"/>
    <n v="1"/>
    <n v="4"/>
    <n v="1"/>
    <x v="0"/>
  </r>
  <r>
    <s v="be2938b5-d9d6-4878-8e40-d51f3227a0fa"/>
    <s v="Caynabo_HC"/>
    <x v="40"/>
    <x v="0"/>
    <n v="3"/>
    <n v="1"/>
    <n v="1"/>
    <n v="1"/>
    <x v="0"/>
  </r>
  <r>
    <s v="42190c65-511b-4552-98df-400ab1d709b1"/>
    <s v="Caynabo_HC"/>
    <x v="40"/>
    <x v="0"/>
    <n v="3"/>
    <n v="1"/>
    <n v="1"/>
    <n v="1"/>
    <x v="0"/>
  </r>
  <r>
    <s v="6fef2681-d57c-4cee-ac23-baf1143ce39c"/>
    <s v="Borama_HC"/>
    <x v="33"/>
    <x v="0"/>
    <n v="2"/>
    <n v="1"/>
    <n v="1"/>
    <n v="1"/>
    <x v="3"/>
  </r>
  <r>
    <s v="0d60a683-9d4e-4aa5-8f22-c73d3899e15c"/>
    <s v="Lughaye_HC"/>
    <x v="45"/>
    <x v="0"/>
    <n v="3"/>
    <n v="1"/>
    <n v="4"/>
    <n v="1"/>
    <x v="0"/>
  </r>
  <r>
    <s v="63f0739d-4509-4604-aea4-9568e6ef0369"/>
    <s v="Kismayo_IDP"/>
    <x v="19"/>
    <x v="1"/>
    <n v="3"/>
    <n v="1"/>
    <n v="4"/>
    <n v="1"/>
    <x v="0"/>
  </r>
  <r>
    <s v="aa07e74d-0900-4424-a0f3-13e5c13a0637"/>
    <s v="Afmadow_IDP"/>
    <x v="1"/>
    <x v="1"/>
    <n v="3"/>
    <n v="1"/>
    <n v="1"/>
    <n v="1"/>
    <x v="0"/>
  </r>
  <r>
    <s v="a2254507-5f48-48ff-a9eb-1a3358d6db69"/>
    <s v="Kismayo_IDP"/>
    <x v="19"/>
    <x v="1"/>
    <n v="3"/>
    <n v="1"/>
    <n v="1"/>
    <n v="1"/>
    <x v="0"/>
  </r>
  <r>
    <s v="66d9a361-109e-4586-8063-2284c04d9dbd"/>
    <s v="Burco_HC"/>
    <x v="37"/>
    <x v="0"/>
    <n v="3"/>
    <n v="1"/>
    <n v="4"/>
    <n v="1"/>
    <x v="0"/>
  </r>
  <r>
    <s v="0df8a566-4668-417e-be00-0b619c4f30bc"/>
    <s v="Ceel_Afweyn_HC"/>
    <x v="38"/>
    <x v="0"/>
    <n v="3"/>
    <n v="1"/>
    <n v="1"/>
    <n v="1"/>
    <x v="0"/>
  </r>
  <r>
    <s v="cae4c901-55ef-447f-a66c-50c4ad173a57"/>
    <s v="Caynabo_HC"/>
    <x v="40"/>
    <x v="0"/>
    <n v="3"/>
    <n v="1"/>
    <n v="1"/>
    <n v="1"/>
    <x v="0"/>
  </r>
  <r>
    <s v="9558a9f0-135b-43fb-8af1-a3ff197b8033"/>
    <s v="Caynabo_HC"/>
    <x v="40"/>
    <x v="0"/>
    <n v="3"/>
    <n v="1"/>
    <n v="1"/>
    <n v="1"/>
    <x v="0"/>
  </r>
  <r>
    <s v="a07f196a-268e-4af9-b21a-05c16cef1a5a"/>
    <s v="Doolow_IDP"/>
    <x v="24"/>
    <x v="1"/>
    <n v="3"/>
    <n v="1"/>
    <n v="4"/>
    <n v="1"/>
    <x v="0"/>
  </r>
  <r>
    <s v="7b89d2f5-8cd8-42f2-b231-04e3f25ff670"/>
    <s v="Berbera_HC"/>
    <x v="46"/>
    <x v="0"/>
    <n v="1"/>
    <n v="2"/>
    <n v="1"/>
    <n v="1"/>
    <x v="3"/>
  </r>
  <r>
    <s v="60bdbdb0-1ea1-4943-8a12-0c67ec1f8da1"/>
    <s v="Baardheere_IDP"/>
    <x v="20"/>
    <x v="1"/>
    <n v="3"/>
    <n v="1"/>
    <n v="1"/>
    <n v="1"/>
    <x v="0"/>
  </r>
  <r>
    <s v="dc046a78-74cf-4bc3-8aa3-91d470365682"/>
    <s v="Owdweyne_HC"/>
    <x v="43"/>
    <x v="0"/>
    <n v="3"/>
    <n v="1"/>
    <n v="1"/>
    <n v="1"/>
    <x v="0"/>
  </r>
  <r>
    <s v="f28fc343-1eec-42e0-8df8-a5a48c3fec4d"/>
    <s v="Caynabo_HC"/>
    <x v="40"/>
    <x v="0"/>
    <n v="3"/>
    <n v="1"/>
    <n v="1"/>
    <n v="1"/>
    <x v="0"/>
  </r>
  <r>
    <s v="1db079dd-ae03-4050-96b9-a752c7e92f99"/>
    <s v="Baardheere_IDP"/>
    <x v="20"/>
    <x v="1"/>
    <n v="3"/>
    <n v="1"/>
    <n v="4"/>
    <n v="1"/>
    <x v="0"/>
  </r>
  <r>
    <s v="10703d01-b395-4b91-8d7f-152ea6f0a70a"/>
    <s v="Berbera_HC"/>
    <x v="46"/>
    <x v="0"/>
    <n v="1"/>
    <n v="4"/>
    <n v="4"/>
    <n v="1"/>
    <x v="1"/>
  </r>
  <r>
    <s v="fce09e11-7395-4f00-9746-91cab29d7f6b"/>
    <s v="Borama_HC"/>
    <x v="33"/>
    <x v="0"/>
    <n v="3"/>
    <n v="1"/>
    <n v="4"/>
    <n v="1"/>
    <x v="0"/>
  </r>
  <r>
    <s v="429493a4-7ed8-412d-9f7e-93e77eeb4d4c"/>
    <s v="Sheikh_HC"/>
    <x v="47"/>
    <x v="0"/>
    <n v="1"/>
    <n v="4"/>
    <n v="1"/>
    <n v="1"/>
    <x v="0"/>
  </r>
  <r>
    <s v="a0d2930c-d7f6-4419-b325-340d31ff6907"/>
    <s v="Lughaye_HC"/>
    <x v="45"/>
    <x v="0"/>
    <n v="3"/>
    <n v="1"/>
    <n v="4"/>
    <n v="1"/>
    <x v="0"/>
  </r>
  <r>
    <s v="54faf468-6446-4f7f-9150-6b13030e1e15"/>
    <s v="Garbahaarey_IDP"/>
    <x v="21"/>
    <x v="1"/>
    <n v="1"/>
    <n v="4"/>
    <n v="1"/>
    <n v="1"/>
    <x v="0"/>
  </r>
  <r>
    <s v="d3b1d932-e6de-4433-88a3-948f6beb4bc4"/>
    <s v="Baardheere_IDP"/>
    <x v="20"/>
    <x v="1"/>
    <n v="3"/>
    <n v="1"/>
    <n v="1"/>
    <n v="1"/>
    <x v="0"/>
  </r>
  <r>
    <s v="c191a613-c805-47d4-8110-8ad440b208c3"/>
    <s v="Borama_HC"/>
    <x v="33"/>
    <x v="0"/>
    <n v="3"/>
    <n v="2"/>
    <n v="1"/>
    <n v="1"/>
    <x v="0"/>
  </r>
  <r>
    <s v="b645927f-eb19-4cd3-a9b5-85975be94bd2"/>
    <s v="Sheikh_HC"/>
    <x v="47"/>
    <x v="0"/>
    <n v="1"/>
    <n v="1"/>
    <n v="1"/>
    <n v="1"/>
    <x v="3"/>
  </r>
  <r>
    <s v="5843c4af-7a7a-4b39-8997-244fdc720aa9"/>
    <s v="Belet_Xaawo_IDP"/>
    <x v="22"/>
    <x v="1"/>
    <n v="3"/>
    <n v="2"/>
    <n v="4"/>
    <n v="1"/>
    <x v="1"/>
  </r>
  <r>
    <s v="3c6ec36f-73f0-4fc9-926b-92231e2f1d82"/>
    <s v="Buuhoodle_HC"/>
    <x v="36"/>
    <x v="0"/>
    <n v="3"/>
    <n v="1"/>
    <n v="4"/>
    <n v="1"/>
    <x v="0"/>
  </r>
  <r>
    <s v="f0419a9b-f8b1-4fb7-a28f-fed4cae7605a"/>
    <s v="Garbahaarey_IDP"/>
    <x v="21"/>
    <x v="1"/>
    <n v="3"/>
    <n v="1"/>
    <n v="4"/>
    <n v="1"/>
    <x v="0"/>
  </r>
  <r>
    <s v="34ee54cf-f9d1-43d9-a6b4-96b3b702fd79"/>
    <s v="Afmadow_IDP"/>
    <x v="1"/>
    <x v="1"/>
    <n v="3"/>
    <n v="4"/>
    <n v="1"/>
    <n v="1"/>
    <x v="0"/>
  </r>
  <r>
    <s v="0fef7d1a-73a5-44c4-8e37-7e075c1fabc2"/>
    <s v="Ceel_Afweyn_HC"/>
    <x v="38"/>
    <x v="0"/>
    <n v="3"/>
    <n v="1"/>
    <n v="4"/>
    <n v="1"/>
    <x v="0"/>
  </r>
  <r>
    <s v="46cbd006-92c4-4a26-9191-5815117b5df3"/>
    <s v="Doolow_IDP"/>
    <x v="24"/>
    <x v="1"/>
    <n v="3"/>
    <n v="1"/>
    <n v="4"/>
    <n v="1"/>
    <x v="0"/>
  </r>
  <r>
    <s v="856beb8c-13cd-4287-8b66-d068cdfb0010"/>
    <s v="Ceel_Afweyn_HC"/>
    <x v="38"/>
    <x v="0"/>
    <n v="3"/>
    <n v="1"/>
    <n v="1"/>
    <n v="1"/>
    <x v="0"/>
  </r>
  <r>
    <s v="676fc672-5d24-4d71-9d83-bbaa04ec1dc8"/>
    <s v="Hargeysa_HC"/>
    <x v="42"/>
    <x v="0"/>
    <n v="3"/>
    <n v="1"/>
    <n v="1"/>
    <n v="1"/>
    <x v="0"/>
  </r>
  <r>
    <s v="6e0aafc9-6f4e-4866-8dbb-fa5a49f43ad5"/>
    <s v="Baki_HC"/>
    <x v="41"/>
    <x v="0"/>
    <n v="1"/>
    <n v="3"/>
    <n v="1"/>
    <n v="1"/>
    <x v="0"/>
  </r>
  <r>
    <s v="eabdf596-86fb-4c4d-994d-c2b912c9047a"/>
    <s v="Garbahaarey_IDP"/>
    <x v="21"/>
    <x v="1"/>
    <n v="3"/>
    <n v="1"/>
    <n v="4"/>
    <n v="1"/>
    <x v="0"/>
  </r>
  <r>
    <s v="950e768d-b8f1-4dcb-854a-a865e15ccf25"/>
    <s v="Belet_Xaawo_IDP"/>
    <x v="22"/>
    <x v="1"/>
    <n v="3"/>
    <n v="4"/>
    <n v="4"/>
    <n v="1"/>
    <x v="1"/>
  </r>
  <r>
    <s v="ce100f17-ce15-4c54-8383-a8290040530c"/>
    <s v="Gebiley_HC"/>
    <x v="39"/>
    <x v="0"/>
    <n v="2"/>
    <n v="2"/>
    <n v="1"/>
    <n v="1"/>
    <x v="0"/>
  </r>
  <r>
    <s v="a17b80b3-7c8e-4cb3-950d-b762e5207704"/>
    <s v="Gebiley_HC"/>
    <x v="39"/>
    <x v="0"/>
    <n v="2"/>
    <n v="2"/>
    <n v="1"/>
    <n v="1"/>
    <x v="0"/>
  </r>
  <r>
    <s v="773498d5-2a0c-4de1-9c61-c2ea24d4c233"/>
    <s v="Kismayo_IDP"/>
    <x v="19"/>
    <x v="1"/>
    <n v="3"/>
    <n v="1"/>
    <n v="1"/>
    <n v="1"/>
    <x v="0"/>
  </r>
  <r>
    <s v="03dc63ff-c676-46fa-8d58-3a71c0369c1d"/>
    <s v="Ceerigaabo_HC"/>
    <x v="44"/>
    <x v="0"/>
    <n v="3"/>
    <n v="1"/>
    <n v="1"/>
    <n v="1"/>
    <x v="0"/>
  </r>
  <r>
    <s v="17f1c2d3-bd97-439a-b413-d316de0f9102"/>
    <s v="Kismayo_IDP"/>
    <x v="19"/>
    <x v="1"/>
    <n v="3"/>
    <n v="1"/>
    <n v="4"/>
    <n v="1"/>
    <x v="0"/>
  </r>
  <r>
    <s v="baed7a74-bcf0-4c26-b7f7-1ffc3aaeeabb"/>
    <s v="Belet_Xaawo_IDP"/>
    <x v="22"/>
    <x v="1"/>
    <n v="3"/>
    <n v="2"/>
    <n v="1"/>
    <n v="1"/>
    <x v="0"/>
  </r>
  <r>
    <s v="edc12a40-b2e2-446c-a580-bc758e4263ee"/>
    <s v="Gebiley_HC"/>
    <x v="39"/>
    <x v="0"/>
    <n v="3"/>
    <n v="1"/>
    <n v="4"/>
    <n v="1"/>
    <x v="0"/>
  </r>
  <r>
    <s v="87c0ad8c-b7ea-4180-9140-c341028cc900"/>
    <s v="Kismayo_IDP"/>
    <x v="19"/>
    <x v="1"/>
    <n v="3"/>
    <n v="1"/>
    <n v="4"/>
    <n v="1"/>
    <x v="0"/>
  </r>
  <r>
    <s v="a42c3626-c9e3-4502-9e1b-c924cc4a5237"/>
    <s v="Kismayo_IDP"/>
    <x v="19"/>
    <x v="1"/>
    <n v="3"/>
    <n v="4"/>
    <n v="1"/>
    <n v="1"/>
    <x v="0"/>
  </r>
  <r>
    <s v="e89561a9-a8a8-48e9-b627-ee4a0cb9ca54"/>
    <s v="Afmadow_IDP"/>
    <x v="1"/>
    <x v="1"/>
    <n v="3"/>
    <n v="1"/>
    <n v="4"/>
    <n v="1"/>
    <x v="0"/>
  </r>
  <r>
    <s v="d02d63c6-ca69-4562-829f-b269245a2d6e"/>
    <s v="Gebiley_HC"/>
    <x v="39"/>
    <x v="0"/>
    <n v="3"/>
    <n v="1"/>
    <n v="1"/>
    <n v="1"/>
    <x v="0"/>
  </r>
  <r>
    <s v="8713f80b-daed-403f-88ac-3f628c7e1600"/>
    <s v="Garbahaarey_IDP"/>
    <x v="21"/>
    <x v="1"/>
    <n v="3"/>
    <n v="1"/>
    <n v="4"/>
    <n v="1"/>
    <x v="0"/>
  </r>
  <r>
    <s v="610042b2-e257-4887-a8a2-51e641740ae0"/>
    <s v="Ceerigaabo_HC"/>
    <x v="44"/>
    <x v="0"/>
    <n v="3"/>
    <n v="1"/>
    <n v="1"/>
    <n v="2"/>
    <x v="0"/>
  </r>
  <r>
    <s v="e4ca8280-4cd3-435f-861f-7ffff37bdbe9"/>
    <s v="Laas_Caanood_HC"/>
    <x v="35"/>
    <x v="0"/>
    <n v="3"/>
    <n v="1"/>
    <n v="1"/>
    <n v="1"/>
    <x v="0"/>
  </r>
  <r>
    <s v="ba8341ba-bad3-4fc0-80b0-0b93fe54cb97"/>
    <s v="Belet_Xaawo_IDP"/>
    <x v="22"/>
    <x v="1"/>
    <n v="3"/>
    <n v="1"/>
    <n v="4"/>
    <n v="1"/>
    <x v="0"/>
  </r>
  <r>
    <s v="4a2b0557-788a-41f9-bda4-3f58f3d160e3"/>
    <s v="Ceel_Afweyn_HC"/>
    <x v="38"/>
    <x v="0"/>
    <n v="3"/>
    <n v="1"/>
    <n v="1"/>
    <n v="1"/>
    <x v="0"/>
  </r>
  <r>
    <s v="a060eff2-ae57-4c37-bb89-d175e94559db"/>
    <s v="Ceel_Afweyn_HC"/>
    <x v="38"/>
    <x v="0"/>
    <n v="3"/>
    <n v="1"/>
    <n v="1"/>
    <n v="1"/>
    <x v="0"/>
  </r>
  <r>
    <s v="31035c9c-a097-485c-bff1-7790c20323a4"/>
    <s v="Ceel_Afweyn_HC"/>
    <x v="38"/>
    <x v="0"/>
    <n v="3"/>
    <n v="2"/>
    <n v="1"/>
    <n v="1"/>
    <x v="0"/>
  </r>
  <r>
    <s v="6517e82d-b19e-4442-8281-086e639568f2"/>
    <s v="Ceerigaabo_HC"/>
    <x v="44"/>
    <x v="0"/>
    <n v="3"/>
    <n v="1"/>
    <n v="1"/>
    <n v="1"/>
    <x v="0"/>
  </r>
  <r>
    <s v="ac0f6bf0-1223-4c73-96a5-6ffcea097519"/>
    <s v="Ceerigaabo_HC"/>
    <x v="44"/>
    <x v="0"/>
    <n v="3"/>
    <n v="1"/>
    <n v="1"/>
    <n v="1"/>
    <x v="0"/>
  </r>
  <r>
    <s v="9a0dedc5-0150-4364-bf65-04c51f688081"/>
    <s v="Ceerigaabo_HC"/>
    <x v="44"/>
    <x v="0"/>
    <n v="3"/>
    <n v="1"/>
    <n v="1"/>
    <n v="3"/>
    <x v="0"/>
  </r>
  <r>
    <s v="bfd5375c-b407-44cc-a3dc-33d934c84901"/>
    <s v="Gebiley_HC"/>
    <x v="39"/>
    <x v="0"/>
    <n v="2"/>
    <n v="2"/>
    <n v="1"/>
    <n v="1"/>
    <x v="0"/>
  </r>
  <r>
    <s v="53f57799-baef-45db-a36d-c2e8312f553c"/>
    <s v="Kismayo_IDP"/>
    <x v="19"/>
    <x v="1"/>
    <n v="2"/>
    <n v="2"/>
    <n v="1"/>
    <n v="1"/>
    <x v="0"/>
  </r>
  <r>
    <s v="cd34a40b-4867-46f4-8c1b-ad1140165426"/>
    <s v="Baardheere_IDP"/>
    <x v="20"/>
    <x v="1"/>
    <n v="3"/>
    <n v="1"/>
    <n v="1"/>
    <n v="1"/>
    <x v="0"/>
  </r>
  <r>
    <s v="029f37b2-2d39-4c42-915f-34be7dd92506"/>
    <s v="Hargeysa_HC"/>
    <x v="42"/>
    <x v="0"/>
    <n v="3"/>
    <n v="1"/>
    <n v="1"/>
    <n v="1"/>
    <x v="0"/>
  </r>
  <r>
    <s v="32dec90c-1cd4-46b3-880d-ffcccebbd1d0"/>
    <s v="Hargeysa_HC"/>
    <x v="42"/>
    <x v="0"/>
    <n v="3"/>
    <n v="1"/>
    <n v="4"/>
    <n v="1"/>
    <x v="0"/>
  </r>
  <r>
    <s v="40111621-62c9-4b1e-bfca-ab4a8294204e"/>
    <s v="Hargeysa_HC"/>
    <x v="42"/>
    <x v="0"/>
    <n v="1"/>
    <n v="4"/>
    <n v="1"/>
    <n v="1"/>
    <x v="0"/>
  </r>
  <r>
    <s v="c192735d-c732-450b-b04b-d07091f8e726"/>
    <s v="Gebiley_HC"/>
    <x v="39"/>
    <x v="0"/>
    <n v="3"/>
    <n v="1"/>
    <n v="4"/>
    <n v="1"/>
    <x v="0"/>
  </r>
  <r>
    <s v="3af67703-8d0d-4d0d-8d1f-699c80553d8b"/>
    <s v="Afmadow_IDP"/>
    <x v="1"/>
    <x v="1"/>
    <n v="3"/>
    <n v="4"/>
    <n v="1"/>
    <n v="4"/>
    <x v="1"/>
  </r>
  <r>
    <s v="a13842e6-3f22-420f-b2b1-09e5c7694b2e"/>
    <s v="Ceel_Afweyn_HC"/>
    <x v="38"/>
    <x v="0"/>
    <n v="3"/>
    <n v="1"/>
    <n v="4"/>
    <n v="1"/>
    <x v="0"/>
  </r>
  <r>
    <s v="2077cf3c-5241-4352-a262-5736ba84fbfe"/>
    <s v="Sheikh_HC"/>
    <x v="47"/>
    <x v="0"/>
    <n v="3"/>
    <n v="1"/>
    <n v="1"/>
    <n v="1"/>
    <x v="0"/>
  </r>
  <r>
    <s v="8dc54f7b-a7a2-41b0-8850-928caf033a46"/>
    <s v="Hargeysa_HC"/>
    <x v="42"/>
    <x v="0"/>
    <n v="3"/>
    <n v="2"/>
    <n v="1"/>
    <n v="1"/>
    <x v="0"/>
  </r>
  <r>
    <s v="d0b02634-a98f-4d7e-95d4-0ffecba838f6"/>
    <s v="Kismayo_IDP"/>
    <x v="19"/>
    <x v="1"/>
    <n v="3"/>
    <n v="1"/>
    <n v="4"/>
    <n v="1"/>
    <x v="0"/>
  </r>
  <r>
    <s v="66595be2-9609-4e50-8822-aba8eaba9588"/>
    <s v="Garbahaarey_IDP"/>
    <x v="21"/>
    <x v="1"/>
    <n v="3"/>
    <n v="1"/>
    <n v="4"/>
    <n v="2"/>
    <x v="1"/>
  </r>
  <r>
    <s v="dce79d22-9fe9-4675-98c6-0c6d05da06dd"/>
    <s v="Caynabo_HC"/>
    <x v="40"/>
    <x v="0"/>
    <n v="3"/>
    <n v="1"/>
    <n v="1"/>
    <n v="1"/>
    <x v="0"/>
  </r>
  <r>
    <s v="338a79ee-075e-4dde-af61-2276f7ebbd57"/>
    <s v="Garbahaarey_IDP"/>
    <x v="21"/>
    <x v="1"/>
    <n v="3"/>
    <n v="1"/>
    <n v="1"/>
    <n v="1"/>
    <x v="0"/>
  </r>
  <r>
    <s v="c77c48d3-0cac-497d-a6c0-fbe3db04eab7"/>
    <s v="Kismayo_IDP"/>
    <x v="19"/>
    <x v="1"/>
    <n v="3"/>
    <n v="3"/>
    <n v="4"/>
    <n v="1"/>
    <x v="1"/>
  </r>
  <r>
    <s v="fe9c505b-7cdb-47c1-a878-3ade984693e5"/>
    <s v="Caynabo_HC"/>
    <x v="40"/>
    <x v="0"/>
    <n v="3"/>
    <n v="1"/>
    <n v="1"/>
    <n v="1"/>
    <x v="0"/>
  </r>
  <r>
    <s v="b794f22b-86a2-42ad-895c-04bf63a38fab"/>
    <s v="Caynabo_HC"/>
    <x v="40"/>
    <x v="0"/>
    <n v="3"/>
    <n v="1"/>
    <n v="1"/>
    <n v="1"/>
    <x v="0"/>
  </r>
  <r>
    <s v="f923355a-a109-4f67-a5d2-c4ad53b28b50"/>
    <s v="Sheikh_HC"/>
    <x v="47"/>
    <x v="0"/>
    <n v="3"/>
    <n v="1"/>
    <n v="1"/>
    <n v="1"/>
    <x v="0"/>
  </r>
  <r>
    <s v="66638003-8cb2-4f43-be4f-23068052d9d9"/>
    <s v="Kismayo_IDP"/>
    <x v="19"/>
    <x v="1"/>
    <n v="3"/>
    <n v="2"/>
    <n v="1"/>
    <n v="1"/>
    <x v="0"/>
  </r>
  <r>
    <s v="7010482d-d092-4867-8983-68fd962dffe8"/>
    <s v="Garbahaarey_IDP"/>
    <x v="21"/>
    <x v="1"/>
    <n v="3"/>
    <n v="1"/>
    <n v="4"/>
    <n v="1"/>
    <x v="0"/>
  </r>
  <r>
    <s v="79721e2d-f3b6-4eae-b664-8b1759916e37"/>
    <s v="Belet_Xaawo_IDP"/>
    <x v="22"/>
    <x v="1"/>
    <n v="3"/>
    <n v="1"/>
    <n v="4"/>
    <n v="1"/>
    <x v="0"/>
  </r>
  <r>
    <s v="5adfb49c-a214-414f-8b62-6f1caeba3ec3"/>
    <s v="Doolow_IDP"/>
    <x v="24"/>
    <x v="1"/>
    <n v="3"/>
    <n v="1"/>
    <n v="4"/>
    <n v="1"/>
    <x v="0"/>
  </r>
  <r>
    <s v="10939ce4-d0b4-4ff8-a152-a3e399aa93dd"/>
    <s v="Garbahaarey_IDP"/>
    <x v="21"/>
    <x v="1"/>
    <n v="3"/>
    <n v="1"/>
    <n v="4"/>
    <n v="1"/>
    <x v="0"/>
  </r>
  <r>
    <s v="6732a574-5da4-40bf-99c5-af6a82f0c768"/>
    <s v="Afmadow_IDP"/>
    <x v="1"/>
    <x v="1"/>
    <n v="3"/>
    <n v="4"/>
    <n v="4"/>
    <n v="1"/>
    <x v="1"/>
  </r>
  <r>
    <s v="eed7955a-fa0f-4475-93a9-33627695ee35"/>
    <s v="Kismayo_IDP"/>
    <x v="19"/>
    <x v="1"/>
    <n v="3"/>
    <n v="1"/>
    <n v="1"/>
    <n v="1"/>
    <x v="0"/>
  </r>
  <r>
    <s v="1c1d35bc-2a85-4a7d-a6c2-af22eaa394c5"/>
    <s v="Baardheere_IDP"/>
    <x v="20"/>
    <x v="1"/>
    <n v="3"/>
    <n v="1"/>
    <n v="1"/>
    <n v="1"/>
    <x v="0"/>
  </r>
  <r>
    <s v="bd2c8ce8-1928-4f5a-a80d-4c6dcad1aee8"/>
    <s v="Kismayo_IDP"/>
    <x v="19"/>
    <x v="1"/>
    <n v="3"/>
    <n v="1"/>
    <n v="4"/>
    <n v="1"/>
    <x v="0"/>
  </r>
  <r>
    <s v="cf6b0e48-89e3-4d4d-8243-0d82863388f7"/>
    <s v="Buuhoodle_HC"/>
    <x v="36"/>
    <x v="0"/>
    <n v="3"/>
    <n v="1"/>
    <n v="1"/>
    <n v="1"/>
    <x v="0"/>
  </r>
  <r>
    <s v="af7d32f5-91ea-4e38-94cb-47661f3307d8"/>
    <s v="Kismayo_IDP"/>
    <x v="19"/>
    <x v="1"/>
    <n v="3"/>
    <n v="1"/>
    <n v="4"/>
    <n v="1"/>
    <x v="0"/>
  </r>
  <r>
    <s v="3a0ac701-9fa9-45a0-9d54-1a07d2b6dc59"/>
    <s v="Ceel_Afweyn_HC"/>
    <x v="38"/>
    <x v="0"/>
    <n v="2"/>
    <n v="2"/>
    <n v="1"/>
    <n v="1"/>
    <x v="0"/>
  </r>
  <r>
    <s v="c0bc3d77-8d63-4cbf-8a97-5a32dd7e85ad"/>
    <s v="Burco_HC"/>
    <x v="37"/>
    <x v="0"/>
    <n v="1"/>
    <n v="2"/>
    <n v="1"/>
    <n v="1"/>
    <x v="3"/>
  </r>
  <r>
    <s v="2a781b64-6a78-488a-b530-b7b0f525197c"/>
    <s v="Baardheere_IDP"/>
    <x v="20"/>
    <x v="1"/>
    <n v="3"/>
    <n v="1"/>
    <n v="1"/>
    <n v="1"/>
    <x v="0"/>
  </r>
  <r>
    <s v="fdb9cb4d-89bf-4728-8641-9219d2349d9b"/>
    <s v="Xudun_HC"/>
    <x v="48"/>
    <x v="0"/>
    <n v="2"/>
    <n v="4"/>
    <n v="1"/>
    <n v="3"/>
    <x v="1"/>
  </r>
  <r>
    <s v="c875997b-ce71-43f9-b1e1-9073eec36f6e"/>
    <s v="Xudun_HC"/>
    <x v="48"/>
    <x v="0"/>
    <n v="1"/>
    <n v="4"/>
    <n v="1"/>
    <n v="1"/>
    <x v="0"/>
  </r>
  <r>
    <s v="34858d5f-ba42-4b80-9300-c186d0732c70"/>
    <s v="Borama_HC"/>
    <x v="33"/>
    <x v="0"/>
    <n v="3"/>
    <n v="1"/>
    <n v="4"/>
    <n v="1"/>
    <x v="0"/>
  </r>
  <r>
    <s v="564cc063-9697-4bf1-9600-f09b1ba76d7b"/>
    <s v="Baardheere_IDP"/>
    <x v="20"/>
    <x v="1"/>
    <n v="3"/>
    <n v="1"/>
    <n v="4"/>
    <n v="1"/>
    <x v="0"/>
  </r>
  <r>
    <s v="fef690a4-4a26-4f81-82fd-ee9b306d1713"/>
    <s v="Luuq_IDP"/>
    <x v="25"/>
    <x v="1"/>
    <n v="3"/>
    <n v="2"/>
    <n v="1"/>
    <n v="1"/>
    <x v="0"/>
  </r>
  <r>
    <s v="9396c0e1-eb82-402d-af8e-05d1983a83ea"/>
    <s v="Garbahaarey_IDP"/>
    <x v="21"/>
    <x v="1"/>
    <n v="3"/>
    <n v="2"/>
    <n v="1"/>
    <n v="1"/>
    <x v="0"/>
  </r>
  <r>
    <s v="eed8bc18-0862-4f37-b292-2b32882d8ad2"/>
    <s v="Hargeysa_HC"/>
    <x v="42"/>
    <x v="0"/>
    <n v="3"/>
    <n v="1"/>
    <n v="1"/>
    <n v="1"/>
    <x v="0"/>
  </r>
  <r>
    <s v="9f34c6aa-c52b-4d54-b45b-bdc81c217b76"/>
    <s v="Afmadow_IDP"/>
    <x v="1"/>
    <x v="1"/>
    <n v="2"/>
    <n v="4"/>
    <n v="1"/>
    <n v="1"/>
    <x v="0"/>
  </r>
  <r>
    <s v="fe15f620-46eb-46e9-9f3a-d314be3fbd23"/>
    <s v="Caynabo_HC"/>
    <x v="40"/>
    <x v="0"/>
    <n v="3"/>
    <n v="1"/>
    <n v="1"/>
    <n v="1"/>
    <x v="0"/>
  </r>
  <r>
    <s v="e81d97f0-959b-4eb5-828b-10d066841d92"/>
    <s v="Ceel_Waaq_IDP"/>
    <x v="23"/>
    <x v="1"/>
    <n v="3"/>
    <n v="1"/>
    <n v="1"/>
    <n v="1"/>
    <x v="0"/>
  </r>
  <r>
    <s v="9d4512eb-6ff8-491b-a072-723baab58f2e"/>
    <s v="Kismayo_IDP"/>
    <x v="19"/>
    <x v="1"/>
    <n v="3"/>
    <n v="1"/>
    <n v="4"/>
    <n v="1"/>
    <x v="0"/>
  </r>
  <r>
    <s v="5f63dc19-36c6-481d-bf1c-f3153f4e2710"/>
    <s v="Caynabo_HC"/>
    <x v="40"/>
    <x v="0"/>
    <n v="3"/>
    <n v="1"/>
    <n v="1"/>
    <n v="1"/>
    <x v="0"/>
  </r>
  <r>
    <s v="5519fc2a-fabf-42f2-b9f5-2409469e03c9"/>
    <s v="Hargeysa_HC"/>
    <x v="42"/>
    <x v="0"/>
    <n v="3"/>
    <n v="1"/>
    <n v="4"/>
    <n v="1"/>
    <x v="0"/>
  </r>
  <r>
    <s v="0abd5d66-32ad-48e9-835b-9e355c44b2e3"/>
    <s v="Xudun_HC"/>
    <x v="48"/>
    <x v="0"/>
    <n v="3"/>
    <n v="1"/>
    <n v="1"/>
    <n v="1"/>
    <x v="0"/>
  </r>
  <r>
    <s v="8883d163-9d82-44f5-8a36-daa5b08a82f7"/>
    <s v="Doolow_IDP"/>
    <x v="24"/>
    <x v="1"/>
    <n v="3"/>
    <n v="1"/>
    <n v="4"/>
    <n v="1"/>
    <x v="0"/>
  </r>
  <r>
    <s v="44038a9f-e484-4e35-8376-deacf3bbc7dc"/>
    <s v="Afmadow_IDP"/>
    <x v="1"/>
    <x v="1"/>
    <n v="3"/>
    <n v="1"/>
    <n v="4"/>
    <n v="1"/>
    <x v="0"/>
  </r>
  <r>
    <s v="12501be1-9d98-443f-98ab-e53262246337"/>
    <s v="Garbahaarey_IDP"/>
    <x v="21"/>
    <x v="1"/>
    <n v="3"/>
    <n v="1"/>
    <n v="4"/>
    <n v="1"/>
    <x v="0"/>
  </r>
  <r>
    <s v="1a8639f4-deb8-462a-a8f9-f323412b777b"/>
    <s v="Gebiley_HC"/>
    <x v="39"/>
    <x v="0"/>
    <n v="3"/>
    <n v="2"/>
    <n v="4"/>
    <n v="1"/>
    <x v="1"/>
  </r>
  <r>
    <s v="1b90aa05-80ed-4096-a9d5-06bd8b3c1b65"/>
    <s v="Caynabo_HC"/>
    <x v="40"/>
    <x v="0"/>
    <n v="3"/>
    <n v="4"/>
    <n v="1"/>
    <n v="1"/>
    <x v="0"/>
  </r>
  <r>
    <s v="2f2030c6-cf2f-454f-bd70-8bb2131a2ed2"/>
    <s v="Laas_Caanood_HC"/>
    <x v="35"/>
    <x v="0"/>
    <n v="3"/>
    <n v="1"/>
    <n v="1"/>
    <n v="1"/>
    <x v="0"/>
  </r>
  <r>
    <s v="638d554b-f16e-4916-bc9a-2068aadcabf3"/>
    <s v="Sheikh_HC"/>
    <x v="47"/>
    <x v="0"/>
    <n v="3"/>
    <n v="2"/>
    <n v="4"/>
    <n v="1"/>
    <x v="1"/>
  </r>
  <r>
    <s v="0d580534-a132-495c-91f2-5b3a56854121"/>
    <s v="Sheikh_HC"/>
    <x v="47"/>
    <x v="0"/>
    <n v="3"/>
    <n v="2"/>
    <n v="1"/>
    <n v="1"/>
    <x v="0"/>
  </r>
  <r>
    <s v="04bfd836-9d92-4713-9334-c7b05b1b32a3"/>
    <s v="Sheikh_HC"/>
    <x v="47"/>
    <x v="0"/>
    <n v="3"/>
    <n v="2"/>
    <n v="1"/>
    <n v="1"/>
    <x v="0"/>
  </r>
  <r>
    <s v="e1f2e938-7d6d-456a-b7ad-bb2c5f8bf5be"/>
    <s v="Ceel_Afweyn_HC"/>
    <x v="38"/>
    <x v="0"/>
    <n v="3"/>
    <n v="1"/>
    <n v="4"/>
    <n v="1"/>
    <x v="0"/>
  </r>
  <r>
    <s v="bcdd5064-d77f-44e6-a956-e8b8747c465e"/>
    <s v="Sheikh_HC"/>
    <x v="47"/>
    <x v="0"/>
    <n v="1"/>
    <n v="4"/>
    <n v="1"/>
    <n v="1"/>
    <x v="0"/>
  </r>
  <r>
    <s v="16ffb45c-22d9-4762-ab23-0a3ac4342ee9"/>
    <s v="Ceerigaabo_HC"/>
    <x v="44"/>
    <x v="0"/>
    <n v="2"/>
    <n v="4"/>
    <n v="1"/>
    <n v="3"/>
    <x v="1"/>
  </r>
  <r>
    <s v="68638e3f-2506-4ec1-8f69-3249a482ccf2"/>
    <s v="Laas_Caanood_HC"/>
    <x v="35"/>
    <x v="0"/>
    <n v="2"/>
    <n v="4"/>
    <n v="1"/>
    <n v="1"/>
    <x v="0"/>
  </r>
  <r>
    <s v="580faa36-415e-41f8-b6da-ca7bc4a9a7a3"/>
    <s v="Lughaye_HC"/>
    <x v="45"/>
    <x v="0"/>
    <n v="3"/>
    <n v="1"/>
    <n v="4"/>
    <n v="1"/>
    <x v="0"/>
  </r>
  <r>
    <s v="4d74c9de-7e69-44d8-a762-a208b7ed6a5c"/>
    <s v="Laas_Caanood_HC"/>
    <x v="35"/>
    <x v="0"/>
    <n v="3"/>
    <n v="1"/>
    <n v="1"/>
    <n v="1"/>
    <x v="0"/>
  </r>
  <r>
    <s v="ecae26be-cc81-430d-a2d6-429db3761cd4"/>
    <s v="Burco_HC"/>
    <x v="37"/>
    <x v="0"/>
    <n v="3"/>
    <n v="1"/>
    <n v="4"/>
    <n v="1"/>
    <x v="0"/>
  </r>
  <r>
    <s v="ba1e1b9c-47bb-4ef5-8559-647163a24a10"/>
    <s v="Doolow_IDP"/>
    <x v="24"/>
    <x v="1"/>
    <n v="3"/>
    <n v="1"/>
    <n v="4"/>
    <n v="1"/>
    <x v="0"/>
  </r>
  <r>
    <s v="4e9650a3-40c5-40a5-92eb-1b66cdd55aef"/>
    <s v="Gebiley_HC"/>
    <x v="39"/>
    <x v="0"/>
    <n v="3"/>
    <n v="1"/>
    <n v="1"/>
    <n v="1"/>
    <x v="0"/>
  </r>
  <r>
    <s v="c835809e-8ce0-43e2-9739-9e3877b4944a"/>
    <s v="Gebiley_HC"/>
    <x v="39"/>
    <x v="0"/>
    <n v="3"/>
    <n v="1"/>
    <n v="4"/>
    <n v="1"/>
    <x v="0"/>
  </r>
  <r>
    <s v="8c5114c1-6d82-4b95-8938-8d2f6adfaf01"/>
    <s v="Kismayo_IDP"/>
    <x v="19"/>
    <x v="1"/>
    <n v="3"/>
    <n v="4"/>
    <n v="1"/>
    <n v="1"/>
    <x v="0"/>
  </r>
  <r>
    <s v="54884463-c318-4b65-bedd-d5d4d499511a"/>
    <s v="Garbahaarey_IDP"/>
    <x v="21"/>
    <x v="1"/>
    <n v="3"/>
    <n v="1"/>
    <n v="1"/>
    <n v="1"/>
    <x v="0"/>
  </r>
  <r>
    <s v="b9ac1ea5-815c-4497-a2a7-c6aadce60946"/>
    <s v="Afmadow_IDP"/>
    <x v="1"/>
    <x v="1"/>
    <n v="3"/>
    <n v="1"/>
    <n v="4"/>
    <n v="1"/>
    <x v="0"/>
  </r>
  <r>
    <s v="1198aefb-e4f6-41fd-aa98-28775ef72fbe"/>
    <s v="Kismayo_IDP"/>
    <x v="19"/>
    <x v="1"/>
    <n v="2"/>
    <n v="4"/>
    <n v="4"/>
    <n v="1"/>
    <x v="1"/>
  </r>
  <r>
    <s v="4da0c826-fdf0-488e-b339-905d97d54b0c"/>
    <s v="Garbahaarey_IDP"/>
    <x v="21"/>
    <x v="1"/>
    <n v="3"/>
    <n v="1"/>
    <n v="4"/>
    <n v="1"/>
    <x v="0"/>
  </r>
  <r>
    <s v="5516cd2c-3559-4e1e-b9f9-009e9c8c0bee"/>
    <s v="Kismayo_IDP"/>
    <x v="19"/>
    <x v="1"/>
    <n v="3"/>
    <n v="1"/>
    <n v="4"/>
    <n v="1"/>
    <x v="0"/>
  </r>
  <r>
    <s v="38eaa3b3-b7a6-4db8-967e-7e6f43aed28d"/>
    <s v="Buuhoodle_HC"/>
    <x v="36"/>
    <x v="0"/>
    <n v="3"/>
    <n v="1"/>
    <n v="1"/>
    <n v="1"/>
    <x v="0"/>
  </r>
  <r>
    <s v="a34d7c62-9893-481f-bb1c-4b9095cb6eb9"/>
    <s v="Garbahaarey_IDP"/>
    <x v="21"/>
    <x v="1"/>
    <n v="3"/>
    <n v="1"/>
    <n v="1"/>
    <n v="1"/>
    <x v="0"/>
  </r>
  <r>
    <s v="cea563fa-d554-4e04-a6da-23640f642ed3"/>
    <s v="Kismayo_IDP"/>
    <x v="19"/>
    <x v="1"/>
    <n v="3"/>
    <n v="2"/>
    <n v="1"/>
    <n v="1"/>
    <x v="0"/>
  </r>
  <r>
    <s v="60264004-cee8-4269-ae9a-fe5d7904aa7f"/>
    <s v="Doolow_IDP"/>
    <x v="24"/>
    <x v="1"/>
    <n v="3"/>
    <n v="4"/>
    <n v="4"/>
    <n v="1"/>
    <x v="1"/>
  </r>
  <r>
    <s v="e270c706-59d7-400c-8cc3-ff1aae2886fd"/>
    <s v="Buuhoodle_HC"/>
    <x v="36"/>
    <x v="0"/>
    <n v="3"/>
    <n v="1"/>
    <n v="1"/>
    <n v="1"/>
    <x v="0"/>
  </r>
  <r>
    <s v="7813003b-ede6-47c3-b960-b1805f69705b"/>
    <s v="Buuhoodle_HC"/>
    <x v="36"/>
    <x v="0"/>
    <n v="3"/>
    <n v="1"/>
    <n v="1"/>
    <n v="1"/>
    <x v="0"/>
  </r>
  <r>
    <s v="4ace2996-74cf-402e-92e6-86e6d90ec4a6"/>
    <s v="Afmadow_IDP"/>
    <x v="1"/>
    <x v="1"/>
    <n v="3"/>
    <n v="1"/>
    <n v="4"/>
    <n v="1"/>
    <x v="0"/>
  </r>
  <r>
    <s v="16463f5d-49ff-4c15-849c-51ea2ef8cb71"/>
    <s v="Laas_Caanood_HC"/>
    <x v="35"/>
    <x v="0"/>
    <n v="3"/>
    <n v="1"/>
    <n v="1"/>
    <n v="1"/>
    <x v="0"/>
  </r>
  <r>
    <s v="2fbb2c92-17a1-4f52-afca-9c159cc0a17c"/>
    <s v="Baardheere_IDP"/>
    <x v="20"/>
    <x v="1"/>
    <n v="3"/>
    <n v="1"/>
    <n v="4"/>
    <n v="1"/>
    <x v="0"/>
  </r>
  <r>
    <s v="46d862b1-19b7-4252-b89b-dba91a3094c8"/>
    <s v="Baardheere_IDP"/>
    <x v="20"/>
    <x v="1"/>
    <n v="3"/>
    <n v="1"/>
    <n v="4"/>
    <n v="1"/>
    <x v="0"/>
  </r>
  <r>
    <s v="4bf9ad4d-6721-409c-a255-4fc0ab216f88"/>
    <s v="Hargeysa_HC"/>
    <x v="42"/>
    <x v="0"/>
    <n v="3"/>
    <n v="1"/>
    <n v="1"/>
    <n v="1"/>
    <x v="0"/>
  </r>
  <r>
    <s v="59a6a72f-0803-4520-ab12-fb92867d4844"/>
    <s v="Kismayo_IDP"/>
    <x v="19"/>
    <x v="1"/>
    <n v="3"/>
    <n v="4"/>
    <n v="1"/>
    <n v="1"/>
    <x v="0"/>
  </r>
  <r>
    <s v="7e4fbc8c-eac2-401a-b5ee-c8d222219d8a"/>
    <s v="Kismayo_IDP"/>
    <x v="19"/>
    <x v="1"/>
    <n v="3"/>
    <n v="3"/>
    <n v="1"/>
    <n v="1"/>
    <x v="0"/>
  </r>
  <r>
    <s v="b3ddcd19-9dac-4b07-9d42-a4cf88fad2fe"/>
    <s v="Laas_Caanood_HC"/>
    <x v="35"/>
    <x v="0"/>
    <n v="3"/>
    <n v="3"/>
    <n v="1"/>
    <n v="1"/>
    <x v="0"/>
  </r>
  <r>
    <s v="960d3835-9497-45a1-aa9d-3a38b68da17c"/>
    <s v="Kismayo_IDP"/>
    <x v="19"/>
    <x v="1"/>
    <n v="3"/>
    <n v="2"/>
    <n v="1"/>
    <n v="1"/>
    <x v="0"/>
  </r>
  <r>
    <s v="5f652593-404a-4fbb-bcf7-e8f0abc79783"/>
    <s v="Afmadow_IDP"/>
    <x v="1"/>
    <x v="1"/>
    <n v="3"/>
    <n v="2"/>
    <n v="1"/>
    <n v="2"/>
    <x v="0"/>
  </r>
  <r>
    <s v="3f59bf0f-af5b-48a0-8895-ae63408b1ea6"/>
    <s v="Afmadow_IDP"/>
    <x v="1"/>
    <x v="1"/>
    <n v="3"/>
    <n v="2"/>
    <n v="4"/>
    <n v="1"/>
    <x v="1"/>
  </r>
  <r>
    <s v="6ff47df7-ee09-4521-8a20-35e0139d2e82"/>
    <s v="Luuq_IDP"/>
    <x v="25"/>
    <x v="1"/>
    <n v="3"/>
    <n v="1"/>
    <n v="1"/>
    <n v="1"/>
    <x v="0"/>
  </r>
  <r>
    <s v="3397a356-b497-41dd-84a8-e28d424bb70d"/>
    <s v="Hargeysa_HC"/>
    <x v="42"/>
    <x v="0"/>
    <n v="1"/>
    <n v="4"/>
    <n v="1"/>
    <n v="1"/>
    <x v="0"/>
  </r>
  <r>
    <s v="be101e3b-669d-4c58-a101-75231e0608f6"/>
    <s v="Borama_HC"/>
    <x v="33"/>
    <x v="0"/>
    <n v="3"/>
    <n v="1"/>
    <n v="4"/>
    <n v="1"/>
    <x v="0"/>
  </r>
  <r>
    <s v="0dfa904b-d057-4cc2-8d57-99438b17a81b"/>
    <s v="Buuhoodle_HC"/>
    <x v="36"/>
    <x v="0"/>
    <n v="3"/>
    <n v="1"/>
    <n v="1"/>
    <n v="1"/>
    <x v="0"/>
  </r>
  <r>
    <s v="93d88290-e791-42cc-82bc-5d327cf115b6"/>
    <s v="Laas_Caanood_HC"/>
    <x v="35"/>
    <x v="0"/>
    <n v="3"/>
    <n v="4"/>
    <n v="1"/>
    <n v="1"/>
    <x v="0"/>
  </r>
  <r>
    <s v="e40de41d-35c8-4712-a888-8b29c898cdbf"/>
    <s v="Borama_HC"/>
    <x v="33"/>
    <x v="0"/>
    <n v="3"/>
    <n v="1"/>
    <n v="4"/>
    <n v="1"/>
    <x v="0"/>
  </r>
  <r>
    <s v="ae78875f-a1e6-4cfb-9b38-9c91c27752de"/>
    <s v="Borama_HC"/>
    <x v="33"/>
    <x v="0"/>
    <n v="1"/>
    <n v="1"/>
    <n v="1"/>
    <n v="1"/>
    <x v="3"/>
  </r>
  <r>
    <s v="8b818b44-72e8-4a53-a839-ee3336b397d6"/>
    <s v="Garbahaarey_IDP"/>
    <x v="21"/>
    <x v="1"/>
    <n v="3"/>
    <n v="1"/>
    <n v="4"/>
    <n v="1"/>
    <x v="0"/>
  </r>
  <r>
    <s v="4262dfe0-dacd-4b18-8939-c2f55a76d714"/>
    <s v="Garbahaarey_IDP"/>
    <x v="21"/>
    <x v="1"/>
    <n v="3"/>
    <n v="1"/>
    <n v="1"/>
    <n v="1"/>
    <x v="0"/>
  </r>
  <r>
    <s v="a5af50ae-1374-4465-ad44-551545a42e42"/>
    <s v="Garbahaarey_IDP"/>
    <x v="21"/>
    <x v="1"/>
    <n v="3"/>
    <n v="1"/>
    <n v="4"/>
    <n v="1"/>
    <x v="0"/>
  </r>
  <r>
    <s v="e5a05cb8-7109-48f8-bf57-3724abc3ccf2"/>
    <s v="Laas_Caanood_HC"/>
    <x v="35"/>
    <x v="0"/>
    <n v="1"/>
    <n v="2"/>
    <n v="1"/>
    <n v="1"/>
    <x v="3"/>
  </r>
  <r>
    <s v="fcb66be6-b3d9-4f4c-b542-472de3e0bd89"/>
    <s v="Belet_Xaawo_IDP"/>
    <x v="22"/>
    <x v="1"/>
    <n v="3"/>
    <n v="1"/>
    <n v="4"/>
    <n v="1"/>
    <x v="0"/>
  </r>
  <r>
    <s v="fffdfbff-f79b-4eac-b4bc-40761bbe0d18"/>
    <s v="Baki_HC"/>
    <x v="41"/>
    <x v="0"/>
    <n v="3"/>
    <n v="1"/>
    <n v="4"/>
    <n v="1"/>
    <x v="0"/>
  </r>
  <r>
    <s v="dd688993-833a-425d-94ad-5d730ea3de11"/>
    <s v="Xudun_HC"/>
    <x v="48"/>
    <x v="0"/>
    <n v="3"/>
    <n v="2"/>
    <n v="1"/>
    <n v="1"/>
    <x v="0"/>
  </r>
  <r>
    <s v="0e277ba2-ff2a-4e9c-8f47-db677d250647"/>
    <s v="Ceerigaabo_HC"/>
    <x v="44"/>
    <x v="0"/>
    <n v="2"/>
    <n v="2"/>
    <n v="1"/>
    <n v="1"/>
    <x v="0"/>
  </r>
  <r>
    <s v="70955aa3-04bc-4d19-8fcc-7af5a8ca8a4a"/>
    <s v="Garbahaarey_IDP"/>
    <x v="21"/>
    <x v="1"/>
    <n v="3"/>
    <n v="1"/>
    <n v="4"/>
    <n v="1"/>
    <x v="0"/>
  </r>
  <r>
    <s v="385664c2-2e17-49b2-b4b2-2c1611fc3d8c"/>
    <s v="Kismayo_IDP"/>
    <x v="19"/>
    <x v="1"/>
    <n v="3"/>
    <n v="1"/>
    <n v="4"/>
    <n v="1"/>
    <x v="0"/>
  </r>
  <r>
    <s v="71167feb-ce77-49a7-a772-e42d2685ea8e"/>
    <s v="Borama_HC"/>
    <x v="33"/>
    <x v="0"/>
    <n v="1"/>
    <n v="2"/>
    <n v="4"/>
    <n v="4"/>
    <x v="1"/>
  </r>
  <r>
    <s v="99cb7e85-9d7e-478e-9a07-08790781ac59"/>
    <s v="Ceerigaabo_HC"/>
    <x v="44"/>
    <x v="0"/>
    <n v="3"/>
    <n v="1"/>
    <n v="1"/>
    <n v="1"/>
    <x v="0"/>
  </r>
  <r>
    <s v="36848198-e4ce-43c2-aa58-dd289ed4a690"/>
    <s v="Laas_Caanood_HC"/>
    <x v="35"/>
    <x v="0"/>
    <n v="2"/>
    <n v="2"/>
    <n v="1"/>
    <n v="1"/>
    <x v="0"/>
  </r>
  <r>
    <s v="421ef560-c358-4454-93d9-4a07f2daca4b"/>
    <s v="Afmadow_IDP"/>
    <x v="1"/>
    <x v="1"/>
    <n v="3"/>
    <n v="1"/>
    <n v="4"/>
    <n v="1"/>
    <x v="0"/>
  </r>
  <r>
    <s v="77d3919f-5e65-4219-a028-645d91b19148"/>
    <s v="Baki_HC"/>
    <x v="41"/>
    <x v="0"/>
    <n v="3"/>
    <n v="1"/>
    <n v="1"/>
    <n v="1"/>
    <x v="0"/>
  </r>
  <r>
    <s v="653a66fc-08bd-4d24-9737-f6c32ac57927"/>
    <s v="Borama_HC"/>
    <x v="33"/>
    <x v="0"/>
    <n v="3"/>
    <n v="1"/>
    <n v="4"/>
    <n v="1"/>
    <x v="0"/>
  </r>
  <r>
    <s v="d46b987b-ba20-478e-92ea-22082d8cb307"/>
    <s v="Lughaye_HC"/>
    <x v="45"/>
    <x v="0"/>
    <n v="3"/>
    <n v="2"/>
    <n v="1"/>
    <n v="1"/>
    <x v="0"/>
  </r>
  <r>
    <s v="c219fd3a-f989-45c2-9a69-7d9bb2163155"/>
    <s v="Sheikh_HC"/>
    <x v="47"/>
    <x v="0"/>
    <n v="3"/>
    <n v="1"/>
    <n v="1"/>
    <n v="1"/>
    <x v="0"/>
  </r>
  <r>
    <s v="76616386-358b-4e5a-970a-560104217eda"/>
    <s v="Caynabo_HC"/>
    <x v="40"/>
    <x v="0"/>
    <n v="3"/>
    <n v="1"/>
    <n v="1"/>
    <n v="1"/>
    <x v="0"/>
  </r>
  <r>
    <s v="910335eb-5fcc-4077-b6b8-f0011d091f50"/>
    <s v="Afmadow_IDP"/>
    <x v="1"/>
    <x v="1"/>
    <n v="3"/>
    <n v="1"/>
    <n v="4"/>
    <n v="1"/>
    <x v="0"/>
  </r>
  <r>
    <s v="ae65d527-8d83-4583-84e7-0df357d2e49e"/>
    <s v="Baardheere_IDP"/>
    <x v="20"/>
    <x v="1"/>
    <n v="3"/>
    <n v="1"/>
    <n v="1"/>
    <n v="1"/>
    <x v="0"/>
  </r>
  <r>
    <s v="dbfb02c2-e6c0-4b38-9908-acda4ce3d5f5"/>
    <s v="Zeylac_HC"/>
    <x v="49"/>
    <x v="0"/>
    <n v="3"/>
    <n v="1"/>
    <n v="4"/>
    <n v="1"/>
    <x v="0"/>
  </r>
  <r>
    <s v="d3d0c1d0-0a81-46d6-a1b9-eec4bee5608e"/>
    <s v="Belet_Xaawo_IDP"/>
    <x v="22"/>
    <x v="1"/>
    <n v="3"/>
    <n v="1"/>
    <n v="4"/>
    <n v="1"/>
    <x v="0"/>
  </r>
  <r>
    <s v="1385d767-4ece-4bc4-8ca6-98e62c8f3f43"/>
    <s v="Kismayo_IDP"/>
    <x v="19"/>
    <x v="1"/>
    <n v="3"/>
    <n v="1"/>
    <n v="1"/>
    <n v="1"/>
    <x v="0"/>
  </r>
  <r>
    <s v="fcf88327-377b-4113-b826-b8e451894eea"/>
    <s v="Ceerigaabo_HC"/>
    <x v="44"/>
    <x v="0"/>
    <n v="3"/>
    <n v="1"/>
    <n v="1"/>
    <n v="1"/>
    <x v="0"/>
  </r>
  <r>
    <s v="32f045be-6dc4-4bb1-96a6-db3da25cecb2"/>
    <s v="Zeylac_HC"/>
    <x v="49"/>
    <x v="0"/>
    <n v="3"/>
    <n v="1"/>
    <n v="1"/>
    <n v="2"/>
    <x v="0"/>
  </r>
  <r>
    <s v="db90006b-b09e-4c0e-a7a0-6f8b406e361d"/>
    <s v="Ceerigaabo_HC"/>
    <x v="44"/>
    <x v="0"/>
    <n v="1"/>
    <n v="2"/>
    <n v="1"/>
    <n v="1"/>
    <x v="3"/>
  </r>
  <r>
    <s v="e25d9877-b905-4984-af0d-b4ea044403cb"/>
    <s v="Afmadow_IDP"/>
    <x v="1"/>
    <x v="1"/>
    <n v="3"/>
    <n v="1"/>
    <n v="4"/>
    <n v="1"/>
    <x v="0"/>
  </r>
  <r>
    <s v="5e3e16bb-28ec-4587-8ed3-cc93e364c599"/>
    <s v="Luuq_IDP"/>
    <x v="25"/>
    <x v="1"/>
    <n v="3"/>
    <n v="1"/>
    <n v="4"/>
    <n v="1"/>
    <x v="0"/>
  </r>
  <r>
    <s v="4ffc5a1f-b05f-4853-a476-7b85e7058a8a"/>
    <s v="Kismayo_IDP"/>
    <x v="19"/>
    <x v="1"/>
    <n v="3"/>
    <n v="4"/>
    <n v="1"/>
    <n v="3"/>
    <x v="1"/>
  </r>
  <r>
    <s v="abd22266-3fe4-4caf-b110-601ea8f9d7bc"/>
    <s v="Kismayo_IDP"/>
    <x v="19"/>
    <x v="1"/>
    <n v="3"/>
    <n v="1"/>
    <n v="1"/>
    <n v="1"/>
    <x v="0"/>
  </r>
  <r>
    <s v="272fbd35-0e13-4d32-a936-4da37e974690"/>
    <s v="Doolow_IDP"/>
    <x v="24"/>
    <x v="1"/>
    <n v="3"/>
    <n v="1"/>
    <n v="1"/>
    <n v="1"/>
    <x v="0"/>
  </r>
  <r>
    <s v="8ae0949b-845e-4be7-a001-2120028eb3e4"/>
    <s v="Doolow_IDP"/>
    <x v="24"/>
    <x v="1"/>
    <n v="3"/>
    <n v="1"/>
    <n v="1"/>
    <n v="1"/>
    <x v="0"/>
  </r>
  <r>
    <s v="07f6bb6a-3de1-4b60-bded-1e4bd82539dc"/>
    <s v="Kismayo_IDP"/>
    <x v="19"/>
    <x v="1"/>
    <n v="3"/>
    <n v="4"/>
    <n v="4"/>
    <n v="1"/>
    <x v="1"/>
  </r>
  <r>
    <s v="2c67d052-d1d8-4e75-86e8-ecd213ab5cfb"/>
    <s v="Kismayo_IDP"/>
    <x v="19"/>
    <x v="1"/>
    <n v="3"/>
    <n v="1"/>
    <n v="4"/>
    <n v="1"/>
    <x v="0"/>
  </r>
  <r>
    <s v="ac9a20e5-124c-437d-a16d-40d9d71bc545"/>
    <s v="Sheikh_HC"/>
    <x v="47"/>
    <x v="0"/>
    <n v="1"/>
    <n v="4"/>
    <n v="4"/>
    <n v="1"/>
    <x v="1"/>
  </r>
  <r>
    <s v="1f1ddabd-7e35-48e7-86cb-dae2e9cbe56f"/>
    <s v="Kismayo_IDP"/>
    <x v="19"/>
    <x v="1"/>
    <n v="1"/>
    <n v="4"/>
    <n v="1"/>
    <n v="1"/>
    <x v="0"/>
  </r>
  <r>
    <s v="e0423474-9781-4f31-bde9-e3b48934ae50"/>
    <s v="Laas_Caanood_HC"/>
    <x v="35"/>
    <x v="0"/>
    <n v="3"/>
    <n v="1"/>
    <n v="1"/>
    <n v="1"/>
    <x v="0"/>
  </r>
  <r>
    <s v="594ffa52-a0e1-4664-827b-efb207950490"/>
    <s v="Kismayo_IDP"/>
    <x v="19"/>
    <x v="1"/>
    <n v="3"/>
    <n v="1"/>
    <n v="1"/>
    <n v="1"/>
    <x v="0"/>
  </r>
  <r>
    <s v="1b39b8d2-6d8a-4d89-8c24-1aed3085167b"/>
    <s v="Kismayo_IDP"/>
    <x v="19"/>
    <x v="1"/>
    <n v="3"/>
    <n v="2"/>
    <n v="1"/>
    <n v="1"/>
    <x v="0"/>
  </r>
  <r>
    <s v="ee506604-2625-46c2-8836-0e8a340b4091"/>
    <s v="Afmadow_IDP"/>
    <x v="1"/>
    <x v="1"/>
    <n v="3"/>
    <n v="1"/>
    <n v="4"/>
    <n v="1"/>
    <x v="0"/>
  </r>
  <r>
    <s v="b354023b-2def-4434-9141-8f3652de8c58"/>
    <s v="Ceel_Waaq_IDP"/>
    <x v="23"/>
    <x v="1"/>
    <n v="3"/>
    <n v="1"/>
    <n v="4"/>
    <n v="1"/>
    <x v="0"/>
  </r>
  <r>
    <s v="5f7f7d10-363d-4476-b168-89aea54bd117"/>
    <s v="Doolow_IDP"/>
    <x v="24"/>
    <x v="1"/>
    <n v="3"/>
    <n v="1"/>
    <n v="1"/>
    <n v="1"/>
    <x v="0"/>
  </r>
  <r>
    <s v="bffc5ddf-d72d-4cd7-9ea9-dd297180f544"/>
    <s v="Belet_Xaawo_IDP"/>
    <x v="22"/>
    <x v="1"/>
    <n v="3"/>
    <n v="1"/>
    <n v="1"/>
    <n v="1"/>
    <x v="0"/>
  </r>
  <r>
    <s v="748a57d6-6c75-428c-b74c-70ec8e6c7d5a"/>
    <s v="Burtinle_IDP"/>
    <x v="26"/>
    <x v="1"/>
    <n v="3"/>
    <n v="1"/>
    <n v="1"/>
    <n v="1"/>
    <x v="0"/>
  </r>
  <r>
    <s v="6e3d4d76-c9b7-4da3-b343-f45d5ae9cf46"/>
    <s v="Garowe_IDP"/>
    <x v="27"/>
    <x v="1"/>
    <n v="3"/>
    <n v="1"/>
    <n v="1"/>
    <n v="1"/>
    <x v="0"/>
  </r>
  <r>
    <s v="221cc932-1424-41c1-8775-d3a2fa674297"/>
    <s v="Garowe_IDP"/>
    <x v="27"/>
    <x v="1"/>
    <n v="3"/>
    <n v="1"/>
    <n v="1"/>
    <n v="1"/>
    <x v="0"/>
  </r>
  <r>
    <s v="c607834f-2ee5-449d-991b-419581be8ae2"/>
    <s v="Qardho_IDP"/>
    <x v="29"/>
    <x v="1"/>
    <n v="3"/>
    <n v="1"/>
    <n v="4"/>
    <n v="1"/>
    <x v="0"/>
  </r>
  <r>
    <s v="84628212-5f29-48b1-be67-4ec424d20bd8"/>
    <s v="Burco_HC"/>
    <x v="37"/>
    <x v="0"/>
    <n v="3"/>
    <n v="1"/>
    <n v="1"/>
    <n v="1"/>
    <x v="0"/>
  </r>
  <r>
    <s v="986fa3d1-c904-412d-9adf-9f1666ef98d9"/>
    <s v="Burco_HC"/>
    <x v="37"/>
    <x v="0"/>
    <n v="3"/>
    <n v="1"/>
    <n v="4"/>
    <n v="1"/>
    <x v="0"/>
  </r>
  <r>
    <s v="f0e3112e-143b-411c-9400-fed42dbb5099"/>
    <s v="Qardho_IDP"/>
    <x v="29"/>
    <x v="1"/>
    <n v="3"/>
    <n v="1"/>
    <n v="1"/>
    <n v="1"/>
    <x v="0"/>
  </r>
  <r>
    <s v="bfedd5b6-60b9-4c9b-9dc5-8cc379ef4e34"/>
    <s v="Gebiley_HC"/>
    <x v="39"/>
    <x v="0"/>
    <n v="3"/>
    <n v="3"/>
    <n v="1"/>
    <n v="1"/>
    <x v="0"/>
  </r>
  <r>
    <s v="bfbaac34-b756-483c-8452-b4e3483d7cd3"/>
    <s v="Owdweyne_HC"/>
    <x v="43"/>
    <x v="0"/>
    <n v="3"/>
    <n v="1"/>
    <n v="4"/>
    <n v="1"/>
    <x v="0"/>
  </r>
  <r>
    <s v="28181d77-6d64-4162-85ad-2571eb961f6c"/>
    <s v="Garowe_IDP"/>
    <x v="27"/>
    <x v="1"/>
    <n v="3"/>
    <n v="1"/>
    <n v="1"/>
    <n v="1"/>
    <x v="0"/>
  </r>
  <r>
    <s v="1076a4dd-e23a-420b-b912-33778f86a08c"/>
    <s v="Zeylac_HC"/>
    <x v="49"/>
    <x v="0"/>
    <n v="3"/>
    <n v="2"/>
    <n v="1"/>
    <n v="1"/>
    <x v="0"/>
  </r>
  <r>
    <s v="b47c8017-cc62-4411-a09e-515a6394db7b"/>
    <s v="Garowe_IDP"/>
    <x v="27"/>
    <x v="1"/>
    <n v="3"/>
    <n v="1"/>
    <n v="1"/>
    <n v="1"/>
    <x v="0"/>
  </r>
  <r>
    <s v="3b5e9ebb-beb3-4543-b057-8ed7c328af5d"/>
    <s v="Hargeysa_HC"/>
    <x v="42"/>
    <x v="0"/>
    <n v="3"/>
    <n v="1"/>
    <n v="1"/>
    <n v="1"/>
    <x v="0"/>
  </r>
  <r>
    <s v="d63c57e4-b28d-470e-9986-4cfa88377209"/>
    <s v="Garowe_IDP"/>
    <x v="27"/>
    <x v="1"/>
    <n v="3"/>
    <n v="1"/>
    <n v="4"/>
    <n v="1"/>
    <x v="0"/>
  </r>
  <r>
    <s v="f949a851-3675-4a30-a964-09b384e7f6f3"/>
    <s v="Qardho_IDP"/>
    <x v="29"/>
    <x v="1"/>
    <n v="3"/>
    <n v="4"/>
    <n v="4"/>
    <n v="3"/>
    <x v="2"/>
  </r>
  <r>
    <s v="ba58131e-c9d1-43c7-9e60-327fd5ede53d"/>
    <s v="Bossaso_IDP"/>
    <x v="3"/>
    <x v="1"/>
    <n v="3"/>
    <n v="4"/>
    <n v="4"/>
    <n v="1"/>
    <x v="1"/>
  </r>
  <r>
    <s v="4adff3e4-cfa6-42bf-9f3a-3f988aa21a2a"/>
    <s v="Bossaso_IDP"/>
    <x v="3"/>
    <x v="1"/>
    <n v="3"/>
    <n v="1"/>
    <n v="4"/>
    <n v="1"/>
    <x v="0"/>
  </r>
  <r>
    <s v="07e18342-a8b4-4ba3-999f-512a18bde029"/>
    <s v="Zeylac_HC"/>
    <x v="49"/>
    <x v="0"/>
    <n v="3"/>
    <n v="1"/>
    <n v="4"/>
    <n v="1"/>
    <x v="0"/>
  </r>
  <r>
    <s v="589aacdb-e0c4-41bc-b10e-1dcc555a45fb"/>
    <s v="Bossaso_IDP"/>
    <x v="3"/>
    <x v="1"/>
    <n v="3"/>
    <n v="1"/>
    <n v="4"/>
    <n v="1"/>
    <x v="0"/>
  </r>
  <r>
    <s v="32b1068c-67dd-4d2b-b45b-6378444741c9"/>
    <s v="Bossaso_IDP"/>
    <x v="3"/>
    <x v="1"/>
    <n v="3"/>
    <n v="1"/>
    <n v="4"/>
    <n v="3"/>
    <x v="1"/>
  </r>
  <r>
    <s v="911d2c8b-5088-49e6-9552-e268fc0789cf"/>
    <s v="Bossaso_IDP"/>
    <x v="3"/>
    <x v="1"/>
    <n v="3"/>
    <n v="1"/>
    <n v="1"/>
    <n v="1"/>
    <x v="0"/>
  </r>
  <r>
    <s v="ac9c0e6c-b606-4439-ac6f-0a4ec8293f12"/>
    <s v="Caynabo_HC"/>
    <x v="40"/>
    <x v="0"/>
    <n v="3"/>
    <n v="1"/>
    <n v="1"/>
    <n v="1"/>
    <x v="0"/>
  </r>
  <r>
    <s v="2e270130-7f7b-4310-94db-a30ae7cffc43"/>
    <s v="Bossaso_IDP"/>
    <x v="3"/>
    <x v="1"/>
    <n v="2"/>
    <n v="3"/>
    <n v="4"/>
    <n v="1"/>
    <x v="1"/>
  </r>
  <r>
    <s v="87f5cfde-1192-4119-8b83-ad2021d3c788"/>
    <s v="Bossaso_IDP"/>
    <x v="3"/>
    <x v="1"/>
    <n v="3"/>
    <n v="1"/>
    <n v="4"/>
    <n v="1"/>
    <x v="0"/>
  </r>
  <r>
    <s v="a79b8330-4eb5-4dc9-bb9a-ca123667643c"/>
    <s v="Buuhoodle_HC"/>
    <x v="36"/>
    <x v="0"/>
    <n v="3"/>
    <n v="1"/>
    <n v="4"/>
    <n v="1"/>
    <x v="0"/>
  </r>
  <r>
    <s v="555161ee-45a7-4795-a74a-86bd0de20972"/>
    <s v="Laas_Caanood_HC"/>
    <x v="35"/>
    <x v="0"/>
    <n v="3"/>
    <n v="1"/>
    <n v="4"/>
    <n v="1"/>
    <x v="0"/>
  </r>
  <r>
    <s v="bb927ac0-c481-4ef7-b2ca-acf46442ada5"/>
    <s v="Bossaso_IDP"/>
    <x v="3"/>
    <x v="1"/>
    <n v="3"/>
    <n v="1"/>
    <n v="4"/>
    <n v="5"/>
    <x v="1"/>
  </r>
  <r>
    <s v="c33b38f3-0407-4b0c-9533-84d7cb531b90"/>
    <s v="Bossaso_IDP"/>
    <x v="3"/>
    <x v="1"/>
    <n v="3"/>
    <n v="1"/>
    <n v="1"/>
    <n v="3"/>
    <x v="0"/>
  </r>
  <r>
    <s v="326f376d-a7b0-49c9-9b5d-3178df90b404"/>
    <s v="Bossaso_IDP"/>
    <x v="3"/>
    <x v="1"/>
    <n v="3"/>
    <n v="1"/>
    <n v="4"/>
    <n v="1"/>
    <x v="0"/>
  </r>
  <r>
    <s v="030917dc-a6a2-472c-995e-bf399ade1229"/>
    <s v="Bossaso_IDP"/>
    <x v="3"/>
    <x v="1"/>
    <n v="3"/>
    <n v="4"/>
    <n v="1"/>
    <n v="3"/>
    <x v="1"/>
  </r>
  <r>
    <s v="86358c7b-e844-4fdf-9d7d-4b406533502e"/>
    <s v="Bossaso_IDP"/>
    <x v="3"/>
    <x v="1"/>
    <n v="3"/>
    <n v="1"/>
    <n v="4"/>
    <n v="1"/>
    <x v="0"/>
  </r>
  <r>
    <s v="58f14f10-c47f-4075-a221-3056beda8c03"/>
    <s v="Caynabo_HC"/>
    <x v="40"/>
    <x v="0"/>
    <n v="3"/>
    <n v="1"/>
    <n v="1"/>
    <n v="1"/>
    <x v="0"/>
  </r>
  <r>
    <s v="1e668b5a-47be-428e-8ee3-3bc1dbc2fe71"/>
    <s v="Ceerigaabo_HC"/>
    <x v="44"/>
    <x v="0"/>
    <n v="3"/>
    <n v="1"/>
    <n v="4"/>
    <n v="1"/>
    <x v="0"/>
  </r>
  <r>
    <s v="38ec1262-49c7-4567-addc-09c954a96782"/>
    <s v="Laas_Caanood_HC"/>
    <x v="35"/>
    <x v="0"/>
    <n v="3"/>
    <n v="1"/>
    <n v="4"/>
    <n v="1"/>
    <x v="0"/>
  </r>
  <r>
    <s v="40eedc34-7eca-44c8-a30a-e603e4fd94ca"/>
    <s v="Bossaso_IDP"/>
    <x v="3"/>
    <x v="1"/>
    <n v="3"/>
    <n v="1"/>
    <n v="1"/>
    <n v="5"/>
    <x v="1"/>
  </r>
  <r>
    <s v="faf17fe9-5991-4eb9-b3da-d7287b0f8a7d"/>
    <s v="Laas_Caanood_HC"/>
    <x v="35"/>
    <x v="0"/>
    <n v="3"/>
    <n v="1"/>
    <n v="1"/>
    <n v="1"/>
    <x v="0"/>
  </r>
  <r>
    <s v="8e1433e5-8ec5-4eac-b505-7f329e6f6c24"/>
    <s v="Laas_Caanood_HC"/>
    <x v="35"/>
    <x v="0"/>
    <n v="3"/>
    <n v="2"/>
    <n v="1"/>
    <n v="1"/>
    <x v="0"/>
  </r>
  <r>
    <s v="f959cb30-0bfc-47b6-bf41-76524c779bec"/>
    <s v="Bossaso_IDP"/>
    <x v="3"/>
    <x v="1"/>
    <n v="3"/>
    <n v="4"/>
    <n v="1"/>
    <n v="2"/>
    <x v="1"/>
  </r>
  <r>
    <s v="0b7f07b2-8689-4993-b4d2-02a69454894d"/>
    <s v="Laas_Caanood_HC"/>
    <x v="35"/>
    <x v="0"/>
    <n v="3"/>
    <n v="1"/>
    <n v="1"/>
    <n v="3"/>
    <x v="0"/>
  </r>
  <r>
    <s v="f25ff3da-f0d7-4581-b893-8942e29ec9fa"/>
    <s v="Bossaso_IDP"/>
    <x v="3"/>
    <x v="1"/>
    <n v="3"/>
    <n v="1"/>
    <n v="1"/>
    <n v="1"/>
    <x v="0"/>
  </r>
  <r>
    <s v="ebc0cd26-4b8c-48ec-bb24-5f0631ef71f3"/>
    <s v="Bossaso_IDP"/>
    <x v="3"/>
    <x v="1"/>
    <n v="3"/>
    <n v="4"/>
    <n v="4"/>
    <n v="2"/>
    <x v="1"/>
  </r>
  <r>
    <s v="2bb71f80-16f2-4b72-9259-ffd3e488b973"/>
    <s v="Laas_Caanood_HC"/>
    <x v="35"/>
    <x v="0"/>
    <n v="3"/>
    <n v="1"/>
    <n v="4"/>
    <n v="1"/>
    <x v="0"/>
  </r>
  <r>
    <s v="69f08447-cf7f-4df5-be08-a8e4169ba123"/>
    <s v="Laas_Caanood_HC"/>
    <x v="35"/>
    <x v="0"/>
    <n v="3"/>
    <n v="1"/>
    <n v="4"/>
    <n v="1"/>
    <x v="0"/>
  </r>
  <r>
    <s v="9f78b800-8d8e-4128-95f8-30f66ec8f3ac"/>
    <s v="Bossaso_IDP"/>
    <x v="3"/>
    <x v="1"/>
    <n v="3"/>
    <n v="1"/>
    <n v="1"/>
    <n v="1"/>
    <x v="0"/>
  </r>
  <r>
    <s v="cffef114-7fee-4c17-b0c4-f44d8e28a011"/>
    <s v="Bossaso_IDP"/>
    <x v="3"/>
    <x v="1"/>
    <n v="3"/>
    <n v="1"/>
    <n v="4"/>
    <n v="1"/>
    <x v="0"/>
  </r>
  <r>
    <s v="4a24793b-1f01-4850-9eaa-16453c00a18e"/>
    <s v="Laas_Caanood_HC"/>
    <x v="35"/>
    <x v="0"/>
    <n v="3"/>
    <n v="1"/>
    <n v="4"/>
    <n v="1"/>
    <x v="0"/>
  </r>
  <r>
    <s v="f9a7ce1e-3db2-4ae5-9a73-136be415c178"/>
    <s v="Bossaso_IDP"/>
    <x v="3"/>
    <x v="1"/>
    <n v="3"/>
    <n v="1"/>
    <n v="1"/>
    <n v="1"/>
    <x v="0"/>
  </r>
  <r>
    <s v="db41925f-dd3a-49fe-92e5-b01d2595bfea"/>
    <s v="Laas_Caanood_HC"/>
    <x v="35"/>
    <x v="0"/>
    <n v="3"/>
    <n v="1"/>
    <n v="4"/>
    <n v="1"/>
    <x v="0"/>
  </r>
  <r>
    <s v="495ac7bc-a04a-4052-9844-f35d7400e6b5"/>
    <s v="Laas_Caanood_HC"/>
    <x v="35"/>
    <x v="0"/>
    <n v="3"/>
    <n v="1"/>
    <n v="4"/>
    <n v="1"/>
    <x v="0"/>
  </r>
  <r>
    <s v="bf5a3c5a-2390-4643-89a2-2f877fbd20a9"/>
    <s v="Xudun_HC"/>
    <x v="48"/>
    <x v="0"/>
    <n v="3"/>
    <n v="1"/>
    <n v="1"/>
    <n v="1"/>
    <x v="0"/>
  </r>
  <r>
    <s v="433cb8ae-9b27-4eda-9dac-7b827e13e882"/>
    <s v="Caynabo_IDP"/>
    <x v="40"/>
    <x v="1"/>
    <n v="3"/>
    <n v="1"/>
    <n v="1"/>
    <n v="1"/>
    <x v="0"/>
  </r>
  <r>
    <s v="eff97037-de7a-42eb-bc3f-65746e25ba39"/>
    <s v="Caynabo_IDP"/>
    <x v="40"/>
    <x v="1"/>
    <n v="3"/>
    <n v="1"/>
    <n v="1"/>
    <n v="1"/>
    <x v="0"/>
  </r>
  <r>
    <s v="a45012f2-905b-457d-bdad-3e78960b9ed3"/>
    <s v="Gebiley_HC"/>
    <x v="39"/>
    <x v="0"/>
    <n v="3"/>
    <n v="4"/>
    <n v="1"/>
    <n v="1"/>
    <x v="0"/>
  </r>
  <r>
    <s v="71ce6b9e-2089-4b39-ba2a-0d632ed8ec22"/>
    <s v="Ceerigaabo_HC"/>
    <x v="44"/>
    <x v="0"/>
    <n v="3"/>
    <n v="1"/>
    <n v="4"/>
    <n v="1"/>
    <x v="0"/>
  </r>
  <r>
    <s v="017a2673-d8d4-41f6-8709-94189ef293c9"/>
    <s v="Laas_Caanood_IDP"/>
    <x v="35"/>
    <x v="1"/>
    <n v="3"/>
    <n v="1"/>
    <n v="4"/>
    <n v="1"/>
    <x v="0"/>
  </r>
  <r>
    <s v="35f6b7f0-5fb3-4c2f-b4b5-1d1cd5dd10da"/>
    <s v="Caynabo_IDP"/>
    <x v="40"/>
    <x v="1"/>
    <n v="3"/>
    <n v="1"/>
    <n v="1"/>
    <n v="1"/>
    <x v="0"/>
  </r>
  <r>
    <s v="212e2103-5b6e-4f5d-af99-17cc3cbc35d1"/>
    <s v="Caynabo_IDP"/>
    <x v="40"/>
    <x v="1"/>
    <n v="3"/>
    <n v="1"/>
    <n v="1"/>
    <n v="1"/>
    <x v="0"/>
  </r>
  <r>
    <s v="4fe3fef3-2e65-426f-8631-9f8337b82134"/>
    <s v="Borama_IDP"/>
    <x v="33"/>
    <x v="1"/>
    <n v="3"/>
    <n v="1"/>
    <n v="1"/>
    <n v="1"/>
    <x v="0"/>
  </r>
  <r>
    <s v="b3d2e11c-00f2-421c-b60f-6ab411fd4fb3"/>
    <s v="Buuhoodle_HC"/>
    <x v="36"/>
    <x v="0"/>
    <n v="3"/>
    <n v="1"/>
    <n v="1"/>
    <n v="1"/>
    <x v="0"/>
  </r>
  <r>
    <s v="4114c336-7fcd-4403-8f0d-d6b976493251"/>
    <s v="Ceel_Afweyn_IDP"/>
    <x v="38"/>
    <x v="1"/>
    <n v="3"/>
    <n v="1"/>
    <n v="4"/>
    <n v="1"/>
    <x v="0"/>
  </r>
  <r>
    <s v="0b10d1ba-ed54-402a-abb7-47bd9e749609"/>
    <s v="Buuhoodle_HC"/>
    <x v="36"/>
    <x v="0"/>
    <n v="3"/>
    <n v="1"/>
    <n v="1"/>
    <n v="1"/>
    <x v="0"/>
  </r>
  <r>
    <s v="a8ebd942-df58-4b32-b21b-7890c1b5d3f8"/>
    <s v="Caynabo_IDP"/>
    <x v="40"/>
    <x v="1"/>
    <n v="3"/>
    <n v="1"/>
    <n v="1"/>
    <n v="1"/>
    <x v="0"/>
  </r>
  <r>
    <s v="c7b83a33-dbf6-441c-90dd-11088094e064"/>
    <s v="Caynabo_IDP"/>
    <x v="40"/>
    <x v="1"/>
    <n v="3"/>
    <n v="1"/>
    <n v="1"/>
    <n v="1"/>
    <x v="0"/>
  </r>
  <r>
    <s v="b52a620e-d5c5-46c4-9623-d9330495e229"/>
    <s v="Berbera_HC"/>
    <x v="46"/>
    <x v="0"/>
    <n v="3"/>
    <n v="4"/>
    <n v="1"/>
    <n v="1"/>
    <x v="0"/>
  </r>
  <r>
    <s v="31fc7bb0-a757-45d8-aefe-04fac3e63054"/>
    <s v="Buuhoodle_HC"/>
    <x v="36"/>
    <x v="0"/>
    <n v="3"/>
    <n v="1"/>
    <n v="1"/>
    <n v="1"/>
    <x v="0"/>
  </r>
  <r>
    <s v="e86b2b9f-7bf0-4433-84f4-d753dc4b8750"/>
    <s v="Laas_Caanood_IDP"/>
    <x v="35"/>
    <x v="1"/>
    <n v="3"/>
    <n v="1"/>
    <n v="1"/>
    <n v="1"/>
    <x v="0"/>
  </r>
  <r>
    <s v="ab2fd7ae-ffd0-454b-8be3-6d71d3dfb72c"/>
    <s v="Buuhoodle_HC"/>
    <x v="36"/>
    <x v="0"/>
    <n v="3"/>
    <n v="1"/>
    <n v="1"/>
    <n v="1"/>
    <x v="0"/>
  </r>
  <r>
    <s v="1eecde60-bb57-48c0-80cb-40b4a4d73d5b"/>
    <s v="Laas_Caanood_IDP"/>
    <x v="35"/>
    <x v="1"/>
    <n v="3"/>
    <n v="1"/>
    <n v="1"/>
    <n v="1"/>
    <x v="0"/>
  </r>
  <r>
    <s v="028bdc9a-d85d-4637-b6b6-82db107e8e6a"/>
    <s v="Ceel_Afweyn_IDP"/>
    <x v="38"/>
    <x v="1"/>
    <n v="3"/>
    <n v="1"/>
    <n v="1"/>
    <n v="1"/>
    <x v="0"/>
  </r>
  <r>
    <s v="343dc596-de19-4829-a9b6-aef2d1d41d8a"/>
    <s v="Caynabo_IDP"/>
    <x v="40"/>
    <x v="1"/>
    <n v="3"/>
    <n v="1"/>
    <n v="1"/>
    <n v="1"/>
    <x v="0"/>
  </r>
  <r>
    <s v="97eab316-782b-4dd5-bb53-b9c751bcae80"/>
    <s v="Caynabo_IDP"/>
    <x v="40"/>
    <x v="1"/>
    <n v="3"/>
    <n v="1"/>
    <n v="1"/>
    <n v="1"/>
    <x v="0"/>
  </r>
  <r>
    <s v="fd20cd07-ab57-4af5-959e-ef0699a45158"/>
    <s v="Hargeysa_HC"/>
    <x v="42"/>
    <x v="0"/>
    <n v="3"/>
    <n v="1"/>
    <n v="1"/>
    <n v="1"/>
    <x v="0"/>
  </r>
  <r>
    <s v="b8197be2-a894-4a91-98bc-210622269fc7"/>
    <s v="Caynabo_HC"/>
    <x v="40"/>
    <x v="0"/>
    <n v="3"/>
    <n v="1"/>
    <n v="1"/>
    <n v="1"/>
    <x v="0"/>
  </r>
  <r>
    <s v="4d546834-a57c-439a-aa56-901aaf27f212"/>
    <s v="Hargeysa_HC"/>
    <x v="42"/>
    <x v="0"/>
    <n v="1"/>
    <n v="4"/>
    <n v="1"/>
    <n v="1"/>
    <x v="0"/>
  </r>
  <r>
    <s v="f1d61097-1de5-4256-aced-1ed93a1c9ff5"/>
    <s v="Ceerigaabo_HC"/>
    <x v="44"/>
    <x v="0"/>
    <n v="3"/>
    <n v="2"/>
    <n v="1"/>
    <n v="1"/>
    <x v="0"/>
  </r>
  <r>
    <s v="946fc080-2690-409e-bd9d-61d7c7b8c18e"/>
    <s v="Ceerigaabo_HC"/>
    <x v="44"/>
    <x v="0"/>
    <n v="3"/>
    <n v="1"/>
    <n v="1"/>
    <n v="1"/>
    <x v="0"/>
  </r>
  <r>
    <s v="857f1a65-54af-49fc-979c-13bda9abd270"/>
    <s v="Laas_Caanood_IDP"/>
    <x v="35"/>
    <x v="1"/>
    <n v="3"/>
    <n v="1"/>
    <n v="1"/>
    <n v="1"/>
    <x v="0"/>
  </r>
  <r>
    <s v="00cb40e6-dc76-4769-81ce-ed561dde9c66"/>
    <s v="Owdweyne_IDP"/>
    <x v="43"/>
    <x v="1"/>
    <n v="3"/>
    <n v="1"/>
    <n v="1"/>
    <n v="1"/>
    <x v="0"/>
  </r>
  <r>
    <s v="98a0afaa-ad02-4cb0-a24d-424fc0954be1"/>
    <s v="Borama_IDP"/>
    <x v="33"/>
    <x v="1"/>
    <n v="1"/>
    <n v="2"/>
    <n v="1"/>
    <n v="1"/>
    <x v="3"/>
  </r>
  <r>
    <s v="18229d4b-113c-4eb9-ad36-787f5b156a2d"/>
    <s v="Gebiley_IDP"/>
    <x v="39"/>
    <x v="1"/>
    <n v="3"/>
    <n v="1"/>
    <n v="1"/>
    <n v="1"/>
    <x v="0"/>
  </r>
  <r>
    <s v="30e117cc-7c23-49ce-979d-d19af7837eba"/>
    <s v="Lughaye_IDP"/>
    <x v="45"/>
    <x v="1"/>
    <n v="3"/>
    <n v="1"/>
    <n v="4"/>
    <n v="1"/>
    <x v="0"/>
  </r>
  <r>
    <s v="a669df3f-e231-47d1-8fd9-e72ffe8afa85"/>
    <s v="Gebiley_IDP"/>
    <x v="39"/>
    <x v="1"/>
    <n v="3"/>
    <n v="1"/>
    <n v="1"/>
    <n v="1"/>
    <x v="0"/>
  </r>
  <r>
    <s v="7e29f12a-e243-4857-a4a7-69351d246bb5"/>
    <s v="Owdweyne_IDP"/>
    <x v="43"/>
    <x v="1"/>
    <n v="3"/>
    <n v="1"/>
    <n v="1"/>
    <n v="1"/>
    <x v="0"/>
  </r>
  <r>
    <s v="c425b310-b273-44df-9f81-adb98da97573"/>
    <s v="Berbera_HC"/>
    <x v="46"/>
    <x v="0"/>
    <n v="3"/>
    <n v="1"/>
    <n v="4"/>
    <n v="1"/>
    <x v="0"/>
  </r>
  <r>
    <s v="9c7a5445-4443-4998-810a-0f43ca1c1ee6"/>
    <s v="Caynabo_IDP"/>
    <x v="40"/>
    <x v="1"/>
    <n v="3"/>
    <n v="1"/>
    <n v="1"/>
    <n v="1"/>
    <x v="0"/>
  </r>
  <r>
    <s v="5c06787b-3f96-44a5-85d2-1ded7c6d4ea2"/>
    <s v="Caynabo_IDP"/>
    <x v="40"/>
    <x v="1"/>
    <n v="3"/>
    <n v="1"/>
    <n v="1"/>
    <n v="1"/>
    <x v="0"/>
  </r>
  <r>
    <s v="5e9efbac-535e-495c-a34e-b71a8897d588"/>
    <s v="Gebiley_IDP"/>
    <x v="39"/>
    <x v="1"/>
    <n v="3"/>
    <n v="1"/>
    <n v="1"/>
    <n v="1"/>
    <x v="0"/>
  </r>
  <r>
    <s v="4cceb0b4-d62b-4207-aa23-5db20b2fca37"/>
    <s v="Lughaye_IDP"/>
    <x v="45"/>
    <x v="1"/>
    <n v="3"/>
    <n v="1"/>
    <n v="4"/>
    <n v="1"/>
    <x v="0"/>
  </r>
  <r>
    <s v="d62711f6-f644-450b-9c0a-f0e43db06c75"/>
    <s v="Laas_Caanood_IDP"/>
    <x v="35"/>
    <x v="1"/>
    <n v="3"/>
    <n v="1"/>
    <n v="4"/>
    <n v="1"/>
    <x v="0"/>
  </r>
  <r>
    <s v="25d4724e-f01b-4ff6-aca9-ee48ea0911cb"/>
    <s v="Buuhoodle_IDP"/>
    <x v="36"/>
    <x v="1"/>
    <n v="3"/>
    <n v="1"/>
    <n v="1"/>
    <n v="1"/>
    <x v="0"/>
  </r>
  <r>
    <s v="0c9021a5-f3c8-431c-a49f-294db93b7bd3"/>
    <s v="Ceerigaabo_HC"/>
    <x v="44"/>
    <x v="0"/>
    <n v="3"/>
    <n v="1"/>
    <n v="1"/>
    <n v="1"/>
    <x v="0"/>
  </r>
  <r>
    <s v="a4937e29-9423-4496-bbcb-eb19a5a9a10a"/>
    <s v="Baki_HC"/>
    <x v="41"/>
    <x v="0"/>
    <n v="3"/>
    <n v="1"/>
    <n v="4"/>
    <n v="1"/>
    <x v="0"/>
  </r>
  <r>
    <s v="d1472db7-6cc7-42aa-96e6-85253354cc66"/>
    <s v="Burco_HC"/>
    <x v="37"/>
    <x v="0"/>
    <n v="3"/>
    <n v="1"/>
    <n v="4"/>
    <n v="1"/>
    <x v="0"/>
  </r>
  <r>
    <s v="07dbf2ab-ac24-4aa2-91c5-01bf364fe101"/>
    <s v="Borama_HC"/>
    <x v="33"/>
    <x v="0"/>
    <n v="3"/>
    <n v="1"/>
    <n v="4"/>
    <n v="1"/>
    <x v="0"/>
  </r>
  <r>
    <s v="9403c3be-cf15-436c-a4a5-09c688e83070"/>
    <s v="Ceel_Afweyn_HC"/>
    <x v="38"/>
    <x v="0"/>
    <n v="3"/>
    <n v="1"/>
    <n v="1"/>
    <n v="1"/>
    <x v="0"/>
  </r>
  <r>
    <s v="d61e5053-3084-4237-9c2c-8e69330370e4"/>
    <s v="Laas_Caanood_IDP"/>
    <x v="35"/>
    <x v="1"/>
    <n v="3"/>
    <n v="1"/>
    <n v="1"/>
    <n v="1"/>
    <x v="0"/>
  </r>
  <r>
    <s v="313051dc-b6a5-4faf-9be1-2ce48b006335"/>
    <s v="Hargeysa_HC"/>
    <x v="42"/>
    <x v="0"/>
    <n v="3"/>
    <n v="1"/>
    <n v="4"/>
    <n v="1"/>
    <x v="0"/>
  </r>
  <r>
    <s v="112d4904-98f6-4204-b9f0-ee70d3257b1e"/>
    <s v="Laas_Caanood_IDP"/>
    <x v="35"/>
    <x v="1"/>
    <n v="2"/>
    <n v="2"/>
    <n v="1"/>
    <n v="1"/>
    <x v="0"/>
  </r>
  <r>
    <s v="814f4eab-ecfc-488f-8ade-0dad1f505afa"/>
    <s v="Hargeysa_IDP"/>
    <x v="42"/>
    <x v="1"/>
    <n v="3"/>
    <n v="1"/>
    <n v="4"/>
    <n v="1"/>
    <x v="0"/>
  </r>
  <r>
    <s v="1253541d-e8c9-4ae0-8914-b9945cf7d8ba"/>
    <s v="Ceel_Afweyn_IDP"/>
    <x v="38"/>
    <x v="1"/>
    <n v="3"/>
    <n v="2"/>
    <n v="1"/>
    <n v="1"/>
    <x v="0"/>
  </r>
  <r>
    <s v="01a0a8ac-6432-41a0-ab51-d62bdb8f6ad7"/>
    <s v="Hargeysa_HC"/>
    <x v="42"/>
    <x v="0"/>
    <n v="3"/>
    <n v="1"/>
    <n v="4"/>
    <n v="1"/>
    <x v="0"/>
  </r>
  <r>
    <s v="48b5f9c7-5425-4fa9-bc42-5e2bde8e4c79"/>
    <s v="Laasqoray_HC"/>
    <x v="34"/>
    <x v="0"/>
    <n v="3"/>
    <n v="1"/>
    <n v="1"/>
    <n v="1"/>
    <x v="0"/>
  </r>
  <r>
    <s v="1d53c17b-b05e-4a13-839c-0855acaa0488"/>
    <s v="Laasqoray_HC"/>
    <x v="34"/>
    <x v="0"/>
    <n v="3"/>
    <n v="1"/>
    <n v="1"/>
    <n v="1"/>
    <x v="0"/>
  </r>
  <r>
    <s v="bbe23eb5-929d-4168-9b15-60cac0a7cd7c"/>
    <s v="Laasqoray_HC"/>
    <x v="34"/>
    <x v="0"/>
    <n v="3"/>
    <n v="1"/>
    <n v="1"/>
    <n v="1"/>
    <x v="0"/>
  </r>
  <r>
    <s v="726efb6f-b9fa-4e99-a165-b1951ea8fc43"/>
    <s v="Ceerigaabo_HC"/>
    <x v="44"/>
    <x v="0"/>
    <n v="3"/>
    <n v="1"/>
    <n v="1"/>
    <n v="2"/>
    <x v="0"/>
  </r>
  <r>
    <s v="2fd37709-bcef-4f24-b4c4-5dd26a555437"/>
    <s v="Laasqoray_HC"/>
    <x v="34"/>
    <x v="0"/>
    <n v="2"/>
    <n v="4"/>
    <n v="1"/>
    <n v="1"/>
    <x v="0"/>
  </r>
  <r>
    <s v="2daba022-3fbf-4ad0-bc22-5eaa9deb7b5d"/>
    <s v="Ceel_Afweyn_IDP"/>
    <x v="38"/>
    <x v="1"/>
    <n v="3"/>
    <n v="1"/>
    <n v="4"/>
    <n v="1"/>
    <x v="0"/>
  </r>
  <r>
    <s v="030f2031-7f7d-4ac0-8a1a-fbbda7397d92"/>
    <s v="Buuhoodle_IDP"/>
    <x v="36"/>
    <x v="1"/>
    <n v="3"/>
    <n v="1"/>
    <n v="1"/>
    <n v="1"/>
    <x v="0"/>
  </r>
  <r>
    <s v="85652bf8-b49d-4852-9ee5-9f04108f45ee"/>
    <s v="Laasqoray_HC"/>
    <x v="34"/>
    <x v="0"/>
    <n v="3"/>
    <n v="1"/>
    <n v="1"/>
    <n v="1"/>
    <x v="0"/>
  </r>
  <r>
    <s v="dd94bd2c-0653-49d8-8ddd-cb1c91749605"/>
    <s v="Laasqoray_HC"/>
    <x v="34"/>
    <x v="0"/>
    <n v="3"/>
    <n v="1"/>
    <n v="1"/>
    <n v="1"/>
    <x v="0"/>
  </r>
  <r>
    <s v="94f83fdd-025a-4874-81d5-980919ae940d"/>
    <s v="Laasqoray_HC"/>
    <x v="34"/>
    <x v="0"/>
    <n v="3"/>
    <n v="1"/>
    <n v="1"/>
    <n v="1"/>
    <x v="0"/>
  </r>
  <r>
    <s v="5e4505ca-35b6-4b9c-a091-a90a6b15900a"/>
    <s v="Laasqoray_HC"/>
    <x v="34"/>
    <x v="0"/>
    <n v="3"/>
    <n v="1"/>
    <n v="1"/>
    <n v="1"/>
    <x v="0"/>
  </r>
  <r>
    <s v="0f74d0e2-1421-419f-a409-c37cce2d10d9"/>
    <s v="Laasqoray_HC"/>
    <x v="34"/>
    <x v="0"/>
    <n v="3"/>
    <n v="1"/>
    <n v="4"/>
    <n v="1"/>
    <x v="0"/>
  </r>
  <r>
    <s v="d1b7bd49-6524-43c2-b70e-70ec3897bc9a"/>
    <s v="Berbera_IDP"/>
    <x v="46"/>
    <x v="1"/>
    <n v="3"/>
    <n v="1"/>
    <n v="1"/>
    <n v="1"/>
    <x v="0"/>
  </r>
  <r>
    <s v="d0d7507c-a836-4e1d-99ab-94ca0b5cd943"/>
    <s v="Caynabo_IDP"/>
    <x v="40"/>
    <x v="1"/>
    <n v="3"/>
    <n v="1"/>
    <n v="1"/>
    <n v="1"/>
    <x v="0"/>
  </r>
  <r>
    <s v="0ac8f078-aa62-4666-b4d1-84aea3a0f0bc"/>
    <s v="Laasqoray_HC"/>
    <x v="34"/>
    <x v="0"/>
    <n v="3"/>
    <n v="1"/>
    <n v="1"/>
    <n v="1"/>
    <x v="0"/>
  </r>
  <r>
    <s v="277e35f8-8cd7-4f2e-a54a-0500e6100949"/>
    <s v="Laasqoray_HC"/>
    <x v="34"/>
    <x v="0"/>
    <n v="3"/>
    <n v="1"/>
    <n v="1"/>
    <n v="1"/>
    <x v="0"/>
  </r>
  <r>
    <s v="8dacdda9-4f3a-45fc-856d-6aecf0abe25b"/>
    <s v="Laasqoray_HC"/>
    <x v="34"/>
    <x v="0"/>
    <n v="2"/>
    <n v="2"/>
    <n v="4"/>
    <n v="1"/>
    <x v="0"/>
  </r>
  <r>
    <s v="8a551a99-7a2c-4964-b956-2f87a17514c8"/>
    <s v="Laasqoray_HC"/>
    <x v="34"/>
    <x v="0"/>
    <n v="3"/>
    <n v="1"/>
    <n v="4"/>
    <n v="1"/>
    <x v="0"/>
  </r>
  <r>
    <s v="7e99fb4a-2728-497e-94ce-0b64894dd3ad"/>
    <s v="Laasqoray_HC"/>
    <x v="34"/>
    <x v="0"/>
    <n v="3"/>
    <n v="1"/>
    <n v="1"/>
    <n v="1"/>
    <x v="0"/>
  </r>
  <r>
    <s v="55976eaa-90d4-40ca-8736-9a3d1fe303ec"/>
    <s v="Laasqoray_HC"/>
    <x v="34"/>
    <x v="0"/>
    <n v="3"/>
    <n v="1"/>
    <n v="1"/>
    <n v="1"/>
    <x v="0"/>
  </r>
  <r>
    <s v="9ffc1662-f01f-416c-8400-91c3b023ebe7"/>
    <s v="Laasqoray_HC"/>
    <x v="34"/>
    <x v="0"/>
    <n v="3"/>
    <n v="1"/>
    <n v="1"/>
    <n v="1"/>
    <x v="0"/>
  </r>
  <r>
    <s v="ac8f72a0-a993-4156-ab0b-7469805039c5"/>
    <s v="Laasqoray_HC"/>
    <x v="34"/>
    <x v="0"/>
    <n v="1"/>
    <n v="4"/>
    <n v="1"/>
    <n v="1"/>
    <x v="0"/>
  </r>
  <r>
    <s v="9732be7f-c8cd-4b2a-a189-c2822aa83ee3"/>
    <s v="Laasqoray_HC"/>
    <x v="34"/>
    <x v="0"/>
    <n v="3"/>
    <n v="1"/>
    <n v="1"/>
    <n v="1"/>
    <x v="0"/>
  </r>
  <r>
    <s v="22d72c95-02af-454c-a700-65fafefb77fc"/>
    <s v="Laasqoray_HC"/>
    <x v="34"/>
    <x v="0"/>
    <n v="3"/>
    <n v="1"/>
    <n v="1"/>
    <n v="1"/>
    <x v="0"/>
  </r>
  <r>
    <s v="43722f44-99c5-4260-8615-97a5ec7efcc4"/>
    <s v="Borama_IDP"/>
    <x v="33"/>
    <x v="1"/>
    <n v="3"/>
    <n v="1"/>
    <n v="1"/>
    <n v="1"/>
    <x v="0"/>
  </r>
  <r>
    <s v="78f4d6fb-8a8e-46a1-9b18-e7d766bf1bbb"/>
    <s v="Laasqoray_HC"/>
    <x v="34"/>
    <x v="0"/>
    <n v="3"/>
    <n v="1"/>
    <n v="4"/>
    <n v="1"/>
    <x v="0"/>
  </r>
  <r>
    <s v="47689535-786c-487d-8024-bc16a927a1fd"/>
    <s v="Buuhoodle_IDP"/>
    <x v="36"/>
    <x v="1"/>
    <n v="3"/>
    <n v="1"/>
    <n v="1"/>
    <n v="1"/>
    <x v="0"/>
  </r>
  <r>
    <s v="1e263588-4f49-4f4a-9b13-29a08e4e26a0"/>
    <s v="Ceerigaabo_HC"/>
    <x v="44"/>
    <x v="0"/>
    <n v="3"/>
    <n v="1"/>
    <n v="1"/>
    <n v="1"/>
    <x v="0"/>
  </r>
  <r>
    <s v="f7a9c223-1ff4-4a31-b079-59a951b7cef1"/>
    <s v="Lughaye_IDP"/>
    <x v="45"/>
    <x v="1"/>
    <n v="3"/>
    <n v="1"/>
    <n v="4"/>
    <n v="1"/>
    <x v="0"/>
  </r>
  <r>
    <s v="483d67dd-4bcd-4b79-ad98-7f90fab5ddda"/>
    <s v="Taleex_HC"/>
    <x v="50"/>
    <x v="0"/>
    <n v="3"/>
    <n v="1"/>
    <n v="1"/>
    <n v="1"/>
    <x v="0"/>
  </r>
  <r>
    <s v="a5c18d0b-6089-4cb7-affd-3a51239d2f79"/>
    <s v="Gebiley_IDP"/>
    <x v="39"/>
    <x v="1"/>
    <n v="3"/>
    <n v="1"/>
    <n v="1"/>
    <n v="1"/>
    <x v="0"/>
  </r>
  <r>
    <s v="990633cb-06f0-4073-8d60-61d9a5f0d8c9"/>
    <s v="Laasqoray_HC"/>
    <x v="34"/>
    <x v="0"/>
    <n v="3"/>
    <n v="3"/>
    <n v="1"/>
    <n v="1"/>
    <x v="0"/>
  </r>
  <r>
    <s v="225ea01b-dc8a-457f-8f66-f0352f210b7d"/>
    <s v="Hargeysa_IDP"/>
    <x v="42"/>
    <x v="1"/>
    <n v="3"/>
    <n v="1"/>
    <n v="1"/>
    <n v="1"/>
    <x v="0"/>
  </r>
  <r>
    <s v="244c90cf-787f-4b7b-877e-e50713501053"/>
    <s v="Taleex_HC"/>
    <x v="50"/>
    <x v="0"/>
    <n v="3"/>
    <n v="1"/>
    <n v="4"/>
    <n v="1"/>
    <x v="0"/>
  </r>
  <r>
    <s v="ba95fa46-6060-447a-a254-d3091891a6b9"/>
    <s v="Taleex_HC"/>
    <x v="50"/>
    <x v="0"/>
    <n v="3"/>
    <n v="1"/>
    <n v="4"/>
    <n v="2"/>
    <x v="1"/>
  </r>
  <r>
    <s v="b52635a6-d021-45b4-af0c-baf6da38bdba"/>
    <s v="Lughaye_IDP"/>
    <x v="45"/>
    <x v="1"/>
    <n v="3"/>
    <n v="1"/>
    <n v="4"/>
    <n v="1"/>
    <x v="0"/>
  </r>
  <r>
    <s v="2293123e-807d-4646-805f-232cfa424b61"/>
    <s v="Gebiley_IDP"/>
    <x v="39"/>
    <x v="1"/>
    <n v="3"/>
    <n v="1"/>
    <n v="1"/>
    <n v="1"/>
    <x v="0"/>
  </r>
  <r>
    <s v="41a3bf78-c940-43d2-97e7-0898a22bfc50"/>
    <s v="Ceerigaabo_IDP"/>
    <x v="44"/>
    <x v="1"/>
    <n v="3"/>
    <n v="1"/>
    <n v="1"/>
    <n v="1"/>
    <x v="0"/>
  </r>
  <r>
    <s v="ac78a10f-760e-4551-966a-6fdcc80c01be"/>
    <s v="Ceerigaabo_HC"/>
    <x v="44"/>
    <x v="0"/>
    <n v="2"/>
    <n v="2"/>
    <n v="4"/>
    <n v="1"/>
    <x v="0"/>
  </r>
  <r>
    <s v="4b8cdeed-8743-4ece-ae78-3bff3ae52923"/>
    <s v="Gebiley_IDP"/>
    <x v="39"/>
    <x v="1"/>
    <n v="3"/>
    <n v="1"/>
    <n v="1"/>
    <n v="1"/>
    <x v="0"/>
  </r>
  <r>
    <s v="5b8ff930-feea-4ba0-9ae0-4e0b6bbe8c3d"/>
    <s v="Caynabo_IDP"/>
    <x v="40"/>
    <x v="1"/>
    <n v="3"/>
    <n v="1"/>
    <n v="1"/>
    <n v="1"/>
    <x v="0"/>
  </r>
  <r>
    <s v="644a08bb-ac89-423c-bef2-21723c85ae19"/>
    <s v="Ceerigaabo_HC"/>
    <x v="44"/>
    <x v="0"/>
    <n v="3"/>
    <n v="2"/>
    <n v="1"/>
    <n v="1"/>
    <x v="0"/>
  </r>
  <r>
    <s v="4321275e-dc67-48ce-a784-c3c49aaab5fb"/>
    <s v="Borama_HC"/>
    <x v="33"/>
    <x v="0"/>
    <n v="1"/>
    <n v="4"/>
    <n v="1"/>
    <n v="1"/>
    <x v="0"/>
  </r>
  <r>
    <s v="1b45da40-3390-47d5-a88d-4a2c936d57f2"/>
    <s v="Hargeysa_HC"/>
    <x v="42"/>
    <x v="0"/>
    <n v="2"/>
    <n v="2"/>
    <n v="1"/>
    <n v="1"/>
    <x v="0"/>
  </r>
  <r>
    <s v="c6deab71-5c6f-4de4-8c1f-c32f1024a6d5"/>
    <s v="Berbera_HC"/>
    <x v="46"/>
    <x v="0"/>
    <n v="3"/>
    <n v="1"/>
    <n v="1"/>
    <n v="1"/>
    <x v="0"/>
  </r>
  <r>
    <s v="6709db0c-6392-4ca6-8338-60b4d62164e6"/>
    <s v="Buuhoodle_HC"/>
    <x v="36"/>
    <x v="0"/>
    <n v="3"/>
    <n v="1"/>
    <n v="1"/>
    <n v="1"/>
    <x v="0"/>
  </r>
  <r>
    <s v="5451f76e-40fd-4aa7-b4fe-436bad92e92d"/>
    <s v="Hargeysa_IDP"/>
    <x v="42"/>
    <x v="1"/>
    <n v="3"/>
    <n v="1"/>
    <n v="1"/>
    <n v="1"/>
    <x v="0"/>
  </r>
  <r>
    <s v="afbd0a31-29ad-4764-a5ba-13166d68e0ef"/>
    <s v="Ceerigaabo_HC"/>
    <x v="44"/>
    <x v="0"/>
    <n v="3"/>
    <n v="1"/>
    <n v="1"/>
    <n v="1"/>
    <x v="0"/>
  </r>
  <r>
    <s v="5df12f6a-6d8a-469d-9595-e04e70fd963a"/>
    <s v="Buuhoodle_HC"/>
    <x v="36"/>
    <x v="0"/>
    <n v="3"/>
    <n v="1"/>
    <n v="1"/>
    <n v="1"/>
    <x v="0"/>
  </r>
  <r>
    <s v="c26caafe-e256-4057-84e7-dc86ad5c7b6a"/>
    <s v="Berbera_HC"/>
    <x v="46"/>
    <x v="0"/>
    <n v="3"/>
    <n v="1"/>
    <n v="1"/>
    <n v="1"/>
    <x v="0"/>
  </r>
  <r>
    <s v="a62c26db-158a-434f-aad6-f8db0e268af7"/>
    <s v="Hargeysa_HC"/>
    <x v="42"/>
    <x v="0"/>
    <n v="3"/>
    <n v="1"/>
    <n v="1"/>
    <n v="1"/>
    <x v="0"/>
  </r>
  <r>
    <s v="f68f44ee-f2b1-4f03-ba37-d8a43480ae60"/>
    <s v="Laas_Caanood_IDP"/>
    <x v="35"/>
    <x v="1"/>
    <n v="3"/>
    <n v="1"/>
    <n v="1"/>
    <n v="1"/>
    <x v="0"/>
  </r>
  <r>
    <s v="36e8b3a4-db72-4427-b883-ff561ad24e70"/>
    <s v="Ceerigaabo_IDP"/>
    <x v="44"/>
    <x v="1"/>
    <n v="3"/>
    <n v="2"/>
    <n v="1"/>
    <n v="1"/>
    <x v="0"/>
  </r>
  <r>
    <s v="7495ffe1-a77a-44a7-ae91-239039cc5b31"/>
    <s v="Berbera_HC"/>
    <x v="46"/>
    <x v="0"/>
    <n v="3"/>
    <n v="1"/>
    <n v="4"/>
    <n v="1"/>
    <x v="0"/>
  </r>
  <r>
    <s v="4f27b6b1-8252-40dc-a8bf-2c1c065b4125"/>
    <s v="Buuhoodle_IDP"/>
    <x v="36"/>
    <x v="1"/>
    <n v="3"/>
    <n v="1"/>
    <n v="1"/>
    <n v="1"/>
    <x v="0"/>
  </r>
  <r>
    <s v="cf1b2d76-d596-46e4-b3ef-0e69e52f8bc3"/>
    <s v="Berbera_HC"/>
    <x v="46"/>
    <x v="0"/>
    <n v="3"/>
    <n v="1"/>
    <n v="1"/>
    <n v="1"/>
    <x v="0"/>
  </r>
  <r>
    <s v="43c2f2ed-260d-4e67-8eb1-e4a9812bf4fe"/>
    <s v="Zeylac_HC"/>
    <x v="49"/>
    <x v="0"/>
    <n v="3"/>
    <n v="2"/>
    <n v="1"/>
    <n v="1"/>
    <x v="0"/>
  </r>
  <r>
    <s v="112a3664-6221-462f-bd24-b695b8782043"/>
    <s v="Borama_HC"/>
    <x v="33"/>
    <x v="0"/>
    <n v="3"/>
    <n v="1"/>
    <n v="4"/>
    <n v="1"/>
    <x v="0"/>
  </r>
  <r>
    <s v="42db8c0c-b457-4f5e-8da2-60d91b647d0f"/>
    <s v="Buuhoodle_IDP"/>
    <x v="36"/>
    <x v="1"/>
    <n v="3"/>
    <n v="1"/>
    <n v="1"/>
    <n v="1"/>
    <x v="0"/>
  </r>
  <r>
    <s v="6a1cdd78-b892-4b7e-bd57-70b3f0229eea"/>
    <s v="Borama_HC"/>
    <x v="33"/>
    <x v="0"/>
    <n v="3"/>
    <n v="1"/>
    <n v="4"/>
    <n v="1"/>
    <x v="0"/>
  </r>
  <r>
    <s v="235363ea-2d3b-483d-b3fd-4e034e77d81c"/>
    <s v="Ceerigaabo_IDP"/>
    <x v="44"/>
    <x v="1"/>
    <n v="2"/>
    <n v="4"/>
    <n v="1"/>
    <n v="3"/>
    <x v="1"/>
  </r>
  <r>
    <s v="3853c1c2-4d90-47d3-9d9d-3462d94d13ce"/>
    <s v="Caynabo_IDP"/>
    <x v="40"/>
    <x v="1"/>
    <n v="3"/>
    <n v="1"/>
    <n v="1"/>
    <n v="1"/>
    <x v="0"/>
  </r>
  <r>
    <s v="48a08116-2935-441f-9ac7-7521ac6473ad"/>
    <s v="Xudun_IDP"/>
    <x v="48"/>
    <x v="1"/>
    <n v="3"/>
    <n v="1"/>
    <n v="1"/>
    <n v="1"/>
    <x v="0"/>
  </r>
  <r>
    <s v="36613d23-a5de-4b9c-8da6-c26beaef9ab8"/>
    <s v="Baki_HC"/>
    <x v="41"/>
    <x v="0"/>
    <n v="3"/>
    <n v="2"/>
    <n v="1"/>
    <n v="1"/>
    <x v="0"/>
  </r>
  <r>
    <s v="48a8e0c4-496b-4ac4-9e92-7bd59e8f47d6"/>
    <s v="Ceel_Afweyn_IDP"/>
    <x v="38"/>
    <x v="1"/>
    <n v="3"/>
    <n v="1"/>
    <n v="1"/>
    <n v="1"/>
    <x v="0"/>
  </r>
  <r>
    <s v="c8731a34-c695-4fb2-9a09-8038e96f491b"/>
    <s v="Xudun_IDP"/>
    <x v="48"/>
    <x v="1"/>
    <n v="3"/>
    <n v="1"/>
    <n v="1"/>
    <n v="1"/>
    <x v="0"/>
  </r>
  <r>
    <s v="611e15ea-390a-4e28-822c-74c8b46b680d"/>
    <s v="Caynabo_IDP"/>
    <x v="40"/>
    <x v="1"/>
    <n v="3"/>
    <n v="4"/>
    <n v="1"/>
    <n v="1"/>
    <x v="0"/>
  </r>
  <r>
    <s v="20a7a7f9-3189-4679-9387-3eb9dca34aff"/>
    <s v="Hargeysa_HC"/>
    <x v="42"/>
    <x v="0"/>
    <n v="3"/>
    <n v="1"/>
    <n v="1"/>
    <n v="1"/>
    <x v="0"/>
  </r>
  <r>
    <s v="e96ba020-c704-4dae-b901-84dcfb827177"/>
    <s v="Caynabo_HC"/>
    <x v="40"/>
    <x v="0"/>
    <n v="3"/>
    <n v="1"/>
    <n v="1"/>
    <n v="1"/>
    <x v="0"/>
  </r>
  <r>
    <s v="94ac9564-b9e1-440b-8f28-d1f6e21974ae"/>
    <s v="Berbera_HC"/>
    <x v="46"/>
    <x v="0"/>
    <n v="1"/>
    <n v="4"/>
    <n v="1"/>
    <n v="1"/>
    <x v="0"/>
  </r>
  <r>
    <s v="e1d96485-aa7a-4c8d-9bbc-da7f079221b3"/>
    <s v="Hargeysa_HC"/>
    <x v="42"/>
    <x v="0"/>
    <n v="3"/>
    <n v="1"/>
    <n v="1"/>
    <n v="1"/>
    <x v="0"/>
  </r>
  <r>
    <s v="17c05ea8-d33e-4ee7-87d7-236f49f72297"/>
    <s v="Hargeysa_HC"/>
    <x v="42"/>
    <x v="0"/>
    <n v="3"/>
    <n v="1"/>
    <n v="1"/>
    <n v="1"/>
    <x v="0"/>
  </r>
  <r>
    <s v="72a643c2fac94fb8b3fde0060917fdba"/>
    <s v="Laas_Caanood_HC"/>
    <x v="35"/>
    <x v="0"/>
    <n v="3"/>
    <n v="1"/>
    <n v="1"/>
    <n v="1"/>
    <x v="0"/>
  </r>
  <r>
    <s v="74d1e66f-569f-4f51-991e-ced65ffb0e29"/>
    <s v="Taleex_HC"/>
    <x v="50"/>
    <x v="0"/>
    <n v="3"/>
    <n v="1"/>
    <n v="1"/>
    <n v="1"/>
    <x v="0"/>
  </r>
  <r>
    <s v="8d941d01-64e9-41d6-a3ca-0245733bf07b"/>
    <s v="Taleex_HC"/>
    <x v="50"/>
    <x v="0"/>
    <n v="3"/>
    <n v="1"/>
    <n v="1"/>
    <n v="1"/>
    <x v="0"/>
  </r>
  <r>
    <s v="f7ea930f-eedb-45ef-b1d5-c6fda730f22c"/>
    <s v="Taleex_HC"/>
    <x v="50"/>
    <x v="0"/>
    <n v="3"/>
    <n v="1"/>
    <n v="1"/>
    <n v="1"/>
    <x v="0"/>
  </r>
  <r>
    <s v="1669a663-b93d-4bcc-a7b5-1d0e222a9e30"/>
    <s v="Taleex_HC"/>
    <x v="50"/>
    <x v="0"/>
    <n v="3"/>
    <n v="1"/>
    <n v="1"/>
    <n v="1"/>
    <x v="0"/>
  </r>
  <r>
    <s v="55fc9c77-fdc7-474c-ba1f-587498abd516"/>
    <s v="Taleex_HC"/>
    <x v="50"/>
    <x v="0"/>
    <n v="3"/>
    <n v="1"/>
    <n v="1"/>
    <n v="1"/>
    <x v="0"/>
  </r>
  <r>
    <s v="c9fee6c6-90dc-48fc-bc62-84d3b404defd"/>
    <s v="Taleex_HC"/>
    <x v="50"/>
    <x v="0"/>
    <n v="3"/>
    <n v="1"/>
    <n v="1"/>
    <n v="1"/>
    <x v="0"/>
  </r>
  <r>
    <s v="ff1a3a0f-32ce-4dab-8b43-9ab892743cbf"/>
    <s v="Taleex_HC"/>
    <x v="50"/>
    <x v="0"/>
    <n v="3"/>
    <n v="1"/>
    <n v="1"/>
    <n v="1"/>
    <x v="0"/>
  </r>
  <r>
    <s v="3299bb30-47c4-4fa9-9d57-1118f4f100ba"/>
    <s v="Ceel_Afweyn_IDP"/>
    <x v="38"/>
    <x v="1"/>
    <n v="3"/>
    <n v="1"/>
    <n v="4"/>
    <n v="1"/>
    <x v="0"/>
  </r>
  <r>
    <s v="ad9e4ada-295a-42ed-b142-e91028c236c9"/>
    <s v="Borama_IDP"/>
    <x v="33"/>
    <x v="1"/>
    <n v="3"/>
    <n v="1"/>
    <n v="4"/>
    <n v="1"/>
    <x v="0"/>
  </r>
  <r>
    <s v="b966db15-2252-493a-9d10-18ec19cac0af"/>
    <s v="Ceel_Afweyn_IDP"/>
    <x v="38"/>
    <x v="1"/>
    <n v="3"/>
    <n v="1"/>
    <n v="1"/>
    <n v="1"/>
    <x v="0"/>
  </r>
  <r>
    <s v="5586ebdf-137d-4488-a91f-08648383b1fb"/>
    <s v="Taleex_HC"/>
    <x v="50"/>
    <x v="0"/>
    <n v="3"/>
    <n v="1"/>
    <n v="1"/>
    <n v="1"/>
    <x v="0"/>
  </r>
  <r>
    <s v="98c6c944-9d41-4741-92b5-ca826b18cd61"/>
    <s v="Taleex_HC"/>
    <x v="50"/>
    <x v="0"/>
    <n v="3"/>
    <n v="1"/>
    <n v="1"/>
    <n v="1"/>
    <x v="0"/>
  </r>
  <r>
    <s v="95fd0a24-03c4-42c4-870d-9d67ca48fa94"/>
    <s v="Buuhoodle_IDP"/>
    <x v="36"/>
    <x v="1"/>
    <n v="3"/>
    <n v="1"/>
    <n v="1"/>
    <n v="1"/>
    <x v="0"/>
  </r>
  <r>
    <s v="0fb1cb28-e7ff-4a6c-9c30-42e9c4941532"/>
    <s v="Caynabo_IDP"/>
    <x v="40"/>
    <x v="1"/>
    <n v="3"/>
    <n v="1"/>
    <n v="1"/>
    <n v="1"/>
    <x v="0"/>
  </r>
  <r>
    <s v="59d11fcf-1dc8-4cbf-b6de-9e89bec2de56"/>
    <s v="Caynabo_IDP"/>
    <x v="40"/>
    <x v="1"/>
    <n v="3"/>
    <n v="1"/>
    <n v="1"/>
    <n v="1"/>
    <x v="0"/>
  </r>
  <r>
    <s v="8353444d-046e-4f8b-8138-67b959998504"/>
    <s v="Gebiley_IDP"/>
    <x v="39"/>
    <x v="1"/>
    <n v="3"/>
    <n v="1"/>
    <n v="1"/>
    <n v="1"/>
    <x v="0"/>
  </r>
  <r>
    <s v="9c364a1c-849c-476f-9aea-d83ab20eda98"/>
    <s v="Taleex_HC"/>
    <x v="50"/>
    <x v="0"/>
    <n v="3"/>
    <n v="1"/>
    <n v="1"/>
    <n v="1"/>
    <x v="0"/>
  </r>
  <r>
    <s v="2676c802-f465-4cfd-9d3b-6c091c74e10a"/>
    <s v="Taleex_HC"/>
    <x v="50"/>
    <x v="0"/>
    <n v="3"/>
    <n v="1"/>
    <n v="1"/>
    <n v="1"/>
    <x v="0"/>
  </r>
  <r>
    <s v="b541f856-110e-4513-957e-5a1a6f1a64b7"/>
    <s v="Taleex_HC"/>
    <x v="50"/>
    <x v="0"/>
    <n v="3"/>
    <n v="1"/>
    <n v="1"/>
    <n v="1"/>
    <x v="0"/>
  </r>
  <r>
    <s v="f6bb376a-0d2c-4e7b-b8ba-f20293c8ad69"/>
    <s v="Caynabo_IDP"/>
    <x v="40"/>
    <x v="1"/>
    <n v="3"/>
    <n v="1"/>
    <n v="1"/>
    <n v="1"/>
    <x v="0"/>
  </r>
  <r>
    <s v="f1e6f55b-0f18-4880-972e-a6bcd467e3aa"/>
    <s v="Caynabo_IDP"/>
    <x v="40"/>
    <x v="1"/>
    <n v="3"/>
    <n v="1"/>
    <n v="1"/>
    <n v="1"/>
    <x v="0"/>
  </r>
  <r>
    <s v="7b50c328-2c36-4497-bc29-ce3353bacc09"/>
    <s v="Caynabo_IDP"/>
    <x v="40"/>
    <x v="1"/>
    <n v="3"/>
    <n v="1"/>
    <n v="1"/>
    <n v="1"/>
    <x v="0"/>
  </r>
  <r>
    <s v="38fddaae-bc6d-4e9a-881d-247c1d07ea80"/>
    <s v="Xudun_HC"/>
    <x v="48"/>
    <x v="0"/>
    <n v="3"/>
    <n v="1"/>
    <n v="1"/>
    <n v="1"/>
    <x v="0"/>
  </r>
  <r>
    <s v="30fac645-db5b-4a58-8055-f6166bb1629c"/>
    <s v="Xudun_HC"/>
    <x v="48"/>
    <x v="0"/>
    <n v="3"/>
    <n v="1"/>
    <n v="1"/>
    <n v="1"/>
    <x v="0"/>
  </r>
  <r>
    <s v="77f71b07-947d-4c8d-8137-5dc5b93d596d"/>
    <s v="Xudun_HC"/>
    <x v="48"/>
    <x v="0"/>
    <n v="3"/>
    <n v="1"/>
    <n v="1"/>
    <n v="1"/>
    <x v="0"/>
  </r>
  <r>
    <s v="f49343a3-daa9-436c-a319-ff68008b31c4"/>
    <s v="Xudun_HC"/>
    <x v="48"/>
    <x v="0"/>
    <n v="3"/>
    <n v="1"/>
    <n v="1"/>
    <n v="1"/>
    <x v="0"/>
  </r>
  <r>
    <s v="318aeb99-22da-4f79-9499-5be222175a07"/>
    <s v="Xudun_IDP"/>
    <x v="48"/>
    <x v="1"/>
    <n v="3"/>
    <n v="1"/>
    <n v="1"/>
    <n v="1"/>
    <x v="0"/>
  </r>
  <r>
    <s v="ded9c3bc-87b8-47af-a89d-8f8b072e7fc9"/>
    <s v="Caynabo_IDP"/>
    <x v="40"/>
    <x v="1"/>
    <n v="3"/>
    <n v="1"/>
    <n v="1"/>
    <n v="1"/>
    <x v="0"/>
  </r>
  <r>
    <s v="80b37657-c084-4fdd-9af6-f01422051a99"/>
    <s v="Sheikh_IDP"/>
    <x v="47"/>
    <x v="1"/>
    <n v="3"/>
    <n v="1"/>
    <n v="1"/>
    <n v="1"/>
    <x v="0"/>
  </r>
  <r>
    <s v="09f4cb8e-f4eb-449f-ab14-f2bb4629c937"/>
    <s v="Buuhoodle_IDP"/>
    <x v="36"/>
    <x v="1"/>
    <n v="3"/>
    <n v="1"/>
    <n v="1"/>
    <n v="1"/>
    <x v="0"/>
  </r>
  <r>
    <s v="163b9115-d287-46f2-8a10-55b72a48eaf8"/>
    <s v="Taleex_HC"/>
    <x v="50"/>
    <x v="0"/>
    <n v="3"/>
    <n v="1"/>
    <n v="1"/>
    <n v="1"/>
    <x v="0"/>
  </r>
  <r>
    <s v="dbf62e3f-ad0a-4dbe-a409-99e963de9d71"/>
    <s v="Taleex_HC"/>
    <x v="50"/>
    <x v="0"/>
    <n v="3"/>
    <n v="1"/>
    <n v="1"/>
    <n v="1"/>
    <x v="0"/>
  </r>
  <r>
    <s v="9fbed3f2-4ef7-4b78-9c3f-c5978b5bec2d"/>
    <s v="Gebiley_IDP"/>
    <x v="39"/>
    <x v="1"/>
    <n v="3"/>
    <n v="1"/>
    <n v="1"/>
    <n v="1"/>
    <x v="0"/>
  </r>
  <r>
    <s v="ce0200fa-3e8d-4861-be90-8c01221f3fcc"/>
    <s v="Gebiley_IDP"/>
    <x v="39"/>
    <x v="1"/>
    <n v="3"/>
    <n v="1"/>
    <n v="1"/>
    <n v="1"/>
    <x v="0"/>
  </r>
  <r>
    <s v="8a15ffbe-384b-4bbc-96eb-c8d686cf712d"/>
    <s v="Buuhoodle_IDP"/>
    <x v="36"/>
    <x v="1"/>
    <n v="3"/>
    <n v="1"/>
    <n v="1"/>
    <n v="1"/>
    <x v="0"/>
  </r>
  <r>
    <s v="ccb74c72-df7b-406e-ada9-df7ae8f2589e"/>
    <s v="Caynabo_IDP"/>
    <x v="40"/>
    <x v="1"/>
    <n v="3"/>
    <n v="1"/>
    <n v="1"/>
    <n v="1"/>
    <x v="0"/>
  </r>
  <r>
    <s v="fdcb324d-ca7c-4fb1-af53-50e598acc669"/>
    <s v="Caynabo_IDP"/>
    <x v="40"/>
    <x v="1"/>
    <n v="3"/>
    <n v="1"/>
    <n v="4"/>
    <n v="1"/>
    <x v="0"/>
  </r>
  <r>
    <s v="f3098161-ed3d-43fc-906d-00974e48f36d"/>
    <s v="Berbera_IDP"/>
    <x v="46"/>
    <x v="1"/>
    <n v="3"/>
    <n v="1"/>
    <n v="4"/>
    <n v="1"/>
    <x v="0"/>
  </r>
  <r>
    <s v="6dcb5d39-cf73-4d42-8a73-f699cf98048d"/>
    <s v="Berbera_IDP"/>
    <x v="46"/>
    <x v="1"/>
    <n v="3"/>
    <n v="1"/>
    <n v="4"/>
    <n v="1"/>
    <x v="0"/>
  </r>
  <r>
    <s v="52cdf217-fd5c-4b80-a96c-5068d513f3eb"/>
    <s v="Burco_IDP"/>
    <x v="37"/>
    <x v="1"/>
    <n v="3"/>
    <n v="2"/>
    <n v="1"/>
    <n v="1"/>
    <x v="0"/>
  </r>
  <r>
    <s v="7109d6ca-e5ef-4880-80cd-8747beeb4f6a"/>
    <s v="Hargeysa_IDP"/>
    <x v="42"/>
    <x v="1"/>
    <n v="3"/>
    <n v="1"/>
    <n v="1"/>
    <n v="1"/>
    <x v="0"/>
  </r>
  <r>
    <s v="6af75549-b65c-4def-a1df-8a9f4ab3f8ac"/>
    <s v="Laas_Caanood_IDP"/>
    <x v="35"/>
    <x v="1"/>
    <n v="1"/>
    <n v="2"/>
    <n v="4"/>
    <n v="1"/>
    <x v="0"/>
  </r>
  <r>
    <s v="4da69a01-537d-4649-ba64-5a2d4dee4ac3"/>
    <s v="Hargeysa_IDP"/>
    <x v="42"/>
    <x v="1"/>
    <n v="3"/>
    <n v="1"/>
    <n v="1"/>
    <n v="1"/>
    <x v="0"/>
  </r>
  <r>
    <s v="ec5b02e1-ab27-4b69-82ad-d95e81ea805d"/>
    <s v="Ceel_Afweyn_IDP"/>
    <x v="38"/>
    <x v="1"/>
    <n v="3"/>
    <n v="1"/>
    <n v="4"/>
    <n v="1"/>
    <x v="0"/>
  </r>
  <r>
    <s v="2b7ef55f-3e21-4034-be0b-b0347b471f2a"/>
    <s v="Laas_Caanood_IDP"/>
    <x v="35"/>
    <x v="1"/>
    <n v="3"/>
    <n v="1"/>
    <n v="4"/>
    <n v="1"/>
    <x v="0"/>
  </r>
  <r>
    <s v="29b568cf-866a-4637-ad1e-cc3fd2403bad"/>
    <s v="Buuhoodle_IDP"/>
    <x v="36"/>
    <x v="1"/>
    <n v="3"/>
    <n v="1"/>
    <n v="1"/>
    <n v="1"/>
    <x v="0"/>
  </r>
  <r>
    <s v="244f19c6-f487-40fe-a823-f14f671cc9e5"/>
    <s v="Buuhoodle_IDP"/>
    <x v="36"/>
    <x v="1"/>
    <n v="3"/>
    <n v="1"/>
    <n v="1"/>
    <n v="1"/>
    <x v="0"/>
  </r>
  <r>
    <s v="cf8d65e3-4e94-4a4a-a33d-ec6c3bf16336"/>
    <s v="Buuhoodle_IDP"/>
    <x v="36"/>
    <x v="1"/>
    <n v="3"/>
    <n v="1"/>
    <n v="1"/>
    <n v="1"/>
    <x v="0"/>
  </r>
  <r>
    <s v="bd3e9e2a-5fc8-48f9-9d0b-0ddbba0e7e37"/>
    <s v="Taleex_HC"/>
    <x v="50"/>
    <x v="0"/>
    <n v="3"/>
    <n v="1"/>
    <n v="1"/>
    <n v="1"/>
    <x v="0"/>
  </r>
  <r>
    <s v="a371430c-e316-426b-86c4-34a9aa1c6652"/>
    <s v="Buur_Hakaba_HC"/>
    <x v="51"/>
    <x v="0"/>
    <n v="3"/>
    <n v="1"/>
    <n v="4"/>
    <n v="1"/>
    <x v="0"/>
  </r>
  <r>
    <s v="351c69b8d8bb4a019a41cd55f3776b7c"/>
    <s v="Ceel_Barde_HC"/>
    <x v="52"/>
    <x v="0"/>
    <n v="3"/>
    <n v="1"/>
    <n v="4"/>
    <n v="1"/>
    <x v="0"/>
  </r>
  <r>
    <s v="aaf688f9-5bb0-44a7-883a-77d9593ec1e4"/>
    <s v="Buuhoodle_IDP"/>
    <x v="36"/>
    <x v="1"/>
    <n v="3"/>
    <n v="1"/>
    <n v="1"/>
    <n v="1"/>
    <x v="0"/>
  </r>
  <r>
    <s v="2358b139-6a27-4874-a3d5-af4538dfc055"/>
    <s v="Buuhoodle_IDP"/>
    <x v="36"/>
    <x v="1"/>
    <n v="3"/>
    <n v="1"/>
    <n v="1"/>
    <n v="1"/>
    <x v="0"/>
  </r>
  <r>
    <s v="699f53cb-d5f4-4c9d-b51b-7b7444a8167c"/>
    <s v="Buuhoodle_IDP"/>
    <x v="36"/>
    <x v="1"/>
    <n v="3"/>
    <n v="1"/>
    <n v="1"/>
    <n v="1"/>
    <x v="0"/>
  </r>
  <r>
    <s v="7e74532a-431e-40a3-8dcf-4ed000e5db1a"/>
    <s v="Waajid_HC"/>
    <x v="53"/>
    <x v="0"/>
    <n v="1"/>
    <n v="4"/>
    <n v="1"/>
    <n v="1"/>
    <x v="0"/>
  </r>
  <r>
    <s v="171ae13a-00b7-46c0-b434-c4c75b819cf3"/>
    <s v="Xudun_IDP"/>
    <x v="48"/>
    <x v="1"/>
    <n v="3"/>
    <n v="1"/>
    <n v="1"/>
    <n v="1"/>
    <x v="0"/>
  </r>
  <r>
    <s v="7894165a-eea0-44c6-b829-40e35d62d5cb"/>
    <s v="Xudun_IDP"/>
    <x v="48"/>
    <x v="1"/>
    <n v="3"/>
    <n v="1"/>
    <n v="1"/>
    <n v="1"/>
    <x v="0"/>
  </r>
  <r>
    <s v="8aafb506-be01-408e-aaea-f146aa475227"/>
    <s v="Xudun_IDP"/>
    <x v="48"/>
    <x v="1"/>
    <n v="3"/>
    <n v="1"/>
    <n v="1"/>
    <n v="1"/>
    <x v="0"/>
  </r>
  <r>
    <s v="268eb9f1-a793-4314-b602-4cb6220848c7"/>
    <s v="Afgooye_HC"/>
    <x v="54"/>
    <x v="0"/>
    <n v="3"/>
    <n v="1"/>
    <n v="4"/>
    <n v="1"/>
    <x v="0"/>
  </r>
  <r>
    <s v="f09190eb-caf9-46e9-945b-535e7ada07c9"/>
    <s v="Marka_HC"/>
    <x v="6"/>
    <x v="0"/>
    <n v="3"/>
    <n v="1"/>
    <n v="1"/>
    <n v="2"/>
    <x v="0"/>
  </r>
  <r>
    <s v="a0dc871a-915a-4a63-ba22-1cb365dab636"/>
    <s v="Baidoa_HC"/>
    <x v="4"/>
    <x v="0"/>
    <n v="3"/>
    <n v="1"/>
    <n v="4"/>
    <n v="1"/>
    <x v="0"/>
  </r>
  <r>
    <s v="5f311f91-f8e2-4c90-b358-58e304d0076f"/>
    <s v="Xudun_IDP"/>
    <x v="48"/>
    <x v="1"/>
    <n v="3"/>
    <n v="1"/>
    <n v="1"/>
    <n v="1"/>
    <x v="0"/>
  </r>
  <r>
    <s v="ee8a31fe-a8f0-4fee-b8f1-52fa3bb0d54b"/>
    <s v="Xudur_HC"/>
    <x v="55"/>
    <x v="0"/>
    <n v="3"/>
    <n v="1"/>
    <n v="4"/>
    <n v="1"/>
    <x v="0"/>
  </r>
  <r>
    <s v="cba3813d-6361-4e5b-accf-bfe33967c2c2"/>
    <s v="Xudur_HC"/>
    <x v="55"/>
    <x v="0"/>
    <n v="3"/>
    <n v="3"/>
    <n v="1"/>
    <n v="1"/>
    <x v="0"/>
  </r>
  <r>
    <s v="4db6b8b3-bc77-4452-be73-739841b96324"/>
    <s v="Borama_IDP"/>
    <x v="33"/>
    <x v="1"/>
    <n v="3"/>
    <n v="1"/>
    <n v="1"/>
    <n v="1"/>
    <x v="0"/>
  </r>
  <r>
    <s v="09dbd22e-b119-4f14-a67f-9bb3527dab65"/>
    <s v="Qansax_Dheere_HC"/>
    <x v="56"/>
    <x v="0"/>
    <n v="3"/>
    <n v="1"/>
    <n v="4"/>
    <n v="4"/>
    <x v="1"/>
  </r>
  <r>
    <s v="8554c599-344b-4b5d-9ac5-e33e25ef268d"/>
    <s v="Qansax_Dheere_HC"/>
    <x v="56"/>
    <x v="0"/>
    <n v="3"/>
    <n v="1"/>
    <n v="4"/>
    <n v="1"/>
    <x v="0"/>
  </r>
  <r>
    <s v="3bdf77ef-6d16-4e6f-af44-62dfa6a35c77"/>
    <s v="Lughaye_IDP"/>
    <x v="45"/>
    <x v="1"/>
    <n v="3"/>
    <n v="1"/>
    <n v="1"/>
    <n v="1"/>
    <x v="0"/>
  </r>
  <r>
    <s v="1ee6288c-e4fe-499e-adf0-f25d400778f9"/>
    <s v="Berbera_IDP"/>
    <x v="46"/>
    <x v="1"/>
    <n v="3"/>
    <n v="4"/>
    <n v="1"/>
    <n v="1"/>
    <x v="0"/>
  </r>
  <r>
    <s v="abf95778-4bf6-4755-8794-c1a324cf3996"/>
    <s v="Borama_IDP"/>
    <x v="33"/>
    <x v="1"/>
    <n v="3"/>
    <n v="1"/>
    <n v="4"/>
    <n v="5"/>
    <x v="1"/>
  </r>
  <r>
    <s v="1ee2dddc-ed19-4fdd-8b66-3e64f8f196c7"/>
    <s v="Lughaye_IDP"/>
    <x v="45"/>
    <x v="1"/>
    <n v="3"/>
    <n v="2"/>
    <n v="1"/>
    <n v="1"/>
    <x v="0"/>
  </r>
  <r>
    <s v="3dd86ddb-0afa-4cdb-bcd2-312e03c78530"/>
    <s v="Baidoa_HC"/>
    <x v="4"/>
    <x v="0"/>
    <n v="3"/>
    <n v="1"/>
    <n v="1"/>
    <n v="1"/>
    <x v="0"/>
  </r>
  <r>
    <s v="a41e3a00-c3e6-4d4e-b5d1-d27372cdc61a"/>
    <s v="Lughaye_IDP"/>
    <x v="45"/>
    <x v="1"/>
    <n v="3"/>
    <n v="1"/>
    <n v="1"/>
    <n v="1"/>
    <x v="0"/>
  </r>
  <r>
    <s v="2a71de5e-8f4b-417a-bf4a-ae0d935cb0c6"/>
    <s v="Baidoa_HC"/>
    <x v="4"/>
    <x v="0"/>
    <n v="3"/>
    <n v="4"/>
    <n v="1"/>
    <n v="1"/>
    <x v="0"/>
  </r>
  <r>
    <s v="d57b2c39-fa9b-4536-bd26-bd4e06d86358"/>
    <s v="Baki_IDP"/>
    <x v="41"/>
    <x v="1"/>
    <n v="3"/>
    <n v="1"/>
    <n v="1"/>
    <n v="1"/>
    <x v="0"/>
  </r>
  <r>
    <s v="d0ec900d-862e-45e7-8be3-d32573bb4e7c"/>
    <s v="Wanla_Weyn_HC"/>
    <x v="57"/>
    <x v="0"/>
    <n v="3"/>
    <n v="1"/>
    <n v="4"/>
    <n v="1"/>
    <x v="0"/>
  </r>
  <r>
    <s v="8d9beabd-b12e-4626-9dea-5da7d1cfe0c5"/>
    <s v="Lughaye_IDP"/>
    <x v="45"/>
    <x v="1"/>
    <n v="3"/>
    <n v="1"/>
    <n v="4"/>
    <n v="1"/>
    <x v="0"/>
  </r>
  <r>
    <s v="6c570441-ba53-4dd3-8f02-c99caf599f94"/>
    <s v="Buur_Hakaba_HC"/>
    <x v="51"/>
    <x v="0"/>
    <n v="3"/>
    <n v="1"/>
    <n v="4"/>
    <n v="1"/>
    <x v="0"/>
  </r>
  <r>
    <s v="331e6e89-6847-4e68-bde8-e71c9dfcc6de"/>
    <s v="Borama_IDP"/>
    <x v="33"/>
    <x v="1"/>
    <n v="3"/>
    <n v="1"/>
    <n v="1"/>
    <n v="1"/>
    <x v="0"/>
  </r>
  <r>
    <s v="4a360f82-cda3-4fd8-9b4e-dd5158191d61"/>
    <s v="Lughaye_IDP"/>
    <x v="45"/>
    <x v="1"/>
    <n v="3"/>
    <n v="1"/>
    <n v="4"/>
    <n v="1"/>
    <x v="0"/>
  </r>
  <r>
    <s v="413d9712-129d-4046-9a85-d0e8bfa8026d"/>
    <s v="Baidoa_HC"/>
    <x v="4"/>
    <x v="0"/>
    <n v="3"/>
    <n v="1"/>
    <n v="4"/>
    <n v="1"/>
    <x v="0"/>
  </r>
  <r>
    <s v="ff255a15-695d-405a-9c1a-2823af423aff"/>
    <s v="Ceel_Barde_HC"/>
    <x v="52"/>
    <x v="0"/>
    <n v="3"/>
    <n v="1"/>
    <n v="1"/>
    <n v="1"/>
    <x v="0"/>
  </r>
  <r>
    <s v="07656ece-5b10-4357-826a-f77f71709034"/>
    <s v="Buur_Hakaba_HC"/>
    <x v="51"/>
    <x v="0"/>
    <n v="3"/>
    <n v="1"/>
    <n v="4"/>
    <n v="1"/>
    <x v="0"/>
  </r>
  <r>
    <s v="23b165ab-3e56-4b99-9459-87aeedc9ef4d"/>
    <s v="Caynabo_IDP"/>
    <x v="40"/>
    <x v="1"/>
    <n v="3"/>
    <n v="1"/>
    <n v="1"/>
    <n v="1"/>
    <x v="0"/>
  </r>
  <r>
    <s v="56a0dfc3-5601-42c8-bf14-1053af6ba996"/>
    <s v="Lughaye_IDP"/>
    <x v="45"/>
    <x v="1"/>
    <n v="3"/>
    <n v="1"/>
    <n v="4"/>
    <n v="1"/>
    <x v="0"/>
  </r>
  <r>
    <s v="0fc5ef06-21e4-4ca3-9a6c-ea863ace1a4f"/>
    <s v="Waajid_HC"/>
    <x v="53"/>
    <x v="0"/>
    <n v="1"/>
    <n v="4"/>
    <n v="1"/>
    <n v="1"/>
    <x v="0"/>
  </r>
  <r>
    <s v="61c83fdf-c2d6-4b62-9767-f73a5605e0e9"/>
    <s v="Baidoa_HC"/>
    <x v="4"/>
    <x v="0"/>
    <n v="3"/>
    <n v="1"/>
    <n v="4"/>
    <n v="1"/>
    <x v="0"/>
  </r>
  <r>
    <s v="62fb64bd-d11c-42a5-ac1f-baeede280eb4"/>
    <s v="Afgooye_HC"/>
    <x v="54"/>
    <x v="0"/>
    <n v="3"/>
    <n v="3"/>
    <n v="1"/>
    <n v="2"/>
    <x v="0"/>
  </r>
  <r>
    <s v="ab91afa9-0728-4ca6-9ef5-30d444d93165"/>
    <s v="Buur_Hakaba_HC"/>
    <x v="51"/>
    <x v="0"/>
    <n v="3"/>
    <n v="2"/>
    <n v="1"/>
    <n v="1"/>
    <x v="0"/>
  </r>
  <r>
    <s v="9d43f516-27d9-4c78-a57c-9a29869ea5d8"/>
    <s v="Lughaye_IDP"/>
    <x v="45"/>
    <x v="1"/>
    <n v="3"/>
    <n v="2"/>
    <n v="1"/>
    <n v="1"/>
    <x v="0"/>
  </r>
  <r>
    <s v="ab600f6c-7466-4809-850b-4501dfdc86a8"/>
    <s v="Xudur_HC"/>
    <x v="55"/>
    <x v="0"/>
    <n v="3"/>
    <n v="1"/>
    <n v="4"/>
    <n v="4"/>
    <x v="1"/>
  </r>
  <r>
    <s v="54835fad-632e-490a-ac01-e4eb8cfc54f9"/>
    <s v="Ceel_Barde_HC"/>
    <x v="52"/>
    <x v="0"/>
    <n v="1"/>
    <n v="4"/>
    <n v="1"/>
    <n v="1"/>
    <x v="0"/>
  </r>
  <r>
    <s v="f9f6a040-b4eb-4f81-99d4-6ff5bf2e9c07"/>
    <s v="Baidoa_HC"/>
    <x v="4"/>
    <x v="0"/>
    <n v="2"/>
    <n v="4"/>
    <n v="4"/>
    <n v="1"/>
    <x v="1"/>
  </r>
  <r>
    <s v="e927fc81-1b20-4f48-bbc4-700d10c17dcf"/>
    <s v="Baidoa_HC"/>
    <x v="4"/>
    <x v="0"/>
    <n v="3"/>
    <n v="1"/>
    <n v="1"/>
    <n v="1"/>
    <x v="0"/>
  </r>
  <r>
    <s v="9049da5b-f1a1-4e72-b968-8c3861a74de2"/>
    <s v="Borama_IDP"/>
    <x v="33"/>
    <x v="1"/>
    <n v="3"/>
    <n v="1"/>
    <n v="4"/>
    <n v="1"/>
    <x v="0"/>
  </r>
  <r>
    <s v="bbe187e8-fc6d-4654-8ae7-0d542f9e0a91"/>
    <s v="Baidoa_HC"/>
    <x v="4"/>
    <x v="0"/>
    <n v="3"/>
    <n v="1"/>
    <n v="4"/>
    <n v="1"/>
    <x v="0"/>
  </r>
  <r>
    <s v="2bf5d768-93ff-4cdc-b0ee-3bcda4ac5c48"/>
    <s v="Caynabo_IDP"/>
    <x v="40"/>
    <x v="1"/>
    <n v="3"/>
    <n v="1"/>
    <n v="1"/>
    <n v="1"/>
    <x v="0"/>
  </r>
  <r>
    <s v="448c1089-c8b5-4efd-936a-c687eeb1ad3a"/>
    <s v="Qoryooley_HC"/>
    <x v="8"/>
    <x v="0"/>
    <n v="3"/>
    <n v="1"/>
    <n v="1"/>
    <n v="1"/>
    <x v="0"/>
  </r>
  <r>
    <s v="d7c16cdd-c63d-4669-97a3-66da84c93ba0"/>
    <s v="Waajid_HC"/>
    <x v="53"/>
    <x v="0"/>
    <n v="1"/>
    <n v="4"/>
    <n v="4"/>
    <n v="1"/>
    <x v="1"/>
  </r>
  <r>
    <s v="c2778061-5921-48f5-aa44-9865ede6c9b3"/>
    <s v="Qansax_Dheere_HC"/>
    <x v="56"/>
    <x v="0"/>
    <n v="3"/>
    <n v="1"/>
    <n v="4"/>
    <n v="4"/>
    <x v="1"/>
  </r>
  <r>
    <s v="8405a67a-078e-4103-991c-6976f84ac1b9"/>
    <s v="Qoryooley_HC"/>
    <x v="8"/>
    <x v="0"/>
    <n v="3"/>
    <n v="1"/>
    <n v="4"/>
    <n v="1"/>
    <x v="0"/>
  </r>
  <r>
    <s v="bfcc4f08-ce1a-4c8e-a7c9-daa789747835"/>
    <s v="Caynabo_IDP"/>
    <x v="40"/>
    <x v="1"/>
    <n v="3"/>
    <n v="1"/>
    <n v="1"/>
    <n v="1"/>
    <x v="0"/>
  </r>
  <r>
    <s v="1239f910-614c-4371-9f14-17c7f1eba96b"/>
    <s v="Lughaye_IDP"/>
    <x v="45"/>
    <x v="1"/>
    <n v="3"/>
    <n v="1"/>
    <n v="4"/>
    <n v="1"/>
    <x v="0"/>
  </r>
  <r>
    <s v="c6e3f923-407b-4091-bf9a-89da1a80bac4"/>
    <s v="Wanla_Weyn_HC"/>
    <x v="57"/>
    <x v="0"/>
    <n v="3"/>
    <n v="1"/>
    <n v="4"/>
    <n v="1"/>
    <x v="0"/>
  </r>
  <r>
    <s v="fe0aaa59-b113-4206-9408-268ed60180d5"/>
    <s v="Lughaye_IDP"/>
    <x v="45"/>
    <x v="1"/>
    <n v="3"/>
    <n v="1"/>
    <n v="4"/>
    <n v="1"/>
    <x v="0"/>
  </r>
  <r>
    <s v="30ac1fcf-438f-4fb5-b03a-ef10a2cddfd0"/>
    <s v="Baidoa_HC"/>
    <x v="4"/>
    <x v="0"/>
    <n v="2"/>
    <n v="2"/>
    <n v="1"/>
    <n v="1"/>
    <x v="0"/>
  </r>
  <r>
    <s v="ac18a042-cf13-43cb-b94a-06cf0a6e8928"/>
    <s v="Baidoa_HC"/>
    <x v="4"/>
    <x v="0"/>
    <n v="3"/>
    <n v="1"/>
    <n v="4"/>
    <n v="1"/>
    <x v="0"/>
  </r>
  <r>
    <s v="53bed757-6c74-429c-90cf-509289c9bef4"/>
    <s v="Diinsoor_HC"/>
    <x v="5"/>
    <x v="0"/>
    <n v="3"/>
    <n v="3"/>
    <n v="1"/>
    <n v="3"/>
    <x v="1"/>
  </r>
  <r>
    <s v="4da91ed7-1407-4321-804a-b044e4dca196"/>
    <s v="Lughaye_IDP"/>
    <x v="45"/>
    <x v="1"/>
    <n v="3"/>
    <n v="1"/>
    <n v="1"/>
    <n v="1"/>
    <x v="0"/>
  </r>
  <r>
    <s v="71042dd3-d5d2-422a-a854-f07b43d4c7e3"/>
    <s v="Baidoa_HC"/>
    <x v="4"/>
    <x v="0"/>
    <n v="3"/>
    <n v="1"/>
    <n v="4"/>
    <n v="1"/>
    <x v="0"/>
  </r>
  <r>
    <s v="136ee232-a382-4226-94b6-cfd1d4d71e49"/>
    <s v="Lughaye_IDP"/>
    <x v="45"/>
    <x v="1"/>
    <n v="3"/>
    <n v="1"/>
    <n v="1"/>
    <n v="1"/>
    <x v="0"/>
  </r>
  <r>
    <s v="32b78446-2ec0-4237-8094-cbf1fbabaaa8"/>
    <s v="Buuhoodle_IDP"/>
    <x v="36"/>
    <x v="1"/>
    <n v="3"/>
    <n v="4"/>
    <n v="1"/>
    <n v="1"/>
    <x v="0"/>
  </r>
  <r>
    <s v="400d10c2-3ddd-4c18-b748-23ce4904b644"/>
    <s v="Xudun_IDP"/>
    <x v="48"/>
    <x v="1"/>
    <n v="3"/>
    <n v="1"/>
    <n v="1"/>
    <n v="1"/>
    <x v="0"/>
  </r>
  <r>
    <s v="8dcceb91-18b0-4c5a-8704-61e00c7ea7b0"/>
    <s v="Wanla_Weyn_HC"/>
    <x v="57"/>
    <x v="0"/>
    <n v="3"/>
    <n v="1"/>
    <n v="4"/>
    <n v="1"/>
    <x v="0"/>
  </r>
  <r>
    <s v="094fa2ea-38f0-4a15-ac8c-472405dcc0a2"/>
    <s v="Lughaye_IDP"/>
    <x v="45"/>
    <x v="1"/>
    <n v="3"/>
    <n v="1"/>
    <n v="1"/>
    <n v="1"/>
    <x v="0"/>
  </r>
  <r>
    <s v="055db254-ffea-4a03-9f50-d13902370374"/>
    <s v="Qansax_Dheere_HC"/>
    <x v="56"/>
    <x v="0"/>
    <n v="3"/>
    <n v="1"/>
    <n v="4"/>
    <n v="1"/>
    <x v="0"/>
  </r>
  <r>
    <s v="343b2238-2e3b-469d-8d06-d0b1a510dc62"/>
    <s v="Xudur_HC"/>
    <x v="55"/>
    <x v="0"/>
    <n v="3"/>
    <n v="1"/>
    <n v="1"/>
    <n v="1"/>
    <x v="0"/>
  </r>
  <r>
    <s v="0ef61f9f-6cca-4723-90fe-966cf55e6901"/>
    <s v="Wanla_Weyn_HC"/>
    <x v="57"/>
    <x v="0"/>
    <n v="3"/>
    <n v="1"/>
    <n v="4"/>
    <n v="1"/>
    <x v="0"/>
  </r>
  <r>
    <s v="705d0fdb-6b0c-4cf0-8b5a-45962f2d4007"/>
    <s v="Xudun_IDP"/>
    <x v="48"/>
    <x v="1"/>
    <n v="3"/>
    <n v="1"/>
    <n v="1"/>
    <n v="1"/>
    <x v="0"/>
  </r>
  <r>
    <s v="20e70ad6-be2a-4878-bbc2-fd5b872b2148"/>
    <s v="Waajid_HC"/>
    <x v="53"/>
    <x v="0"/>
    <n v="3"/>
    <n v="1"/>
    <n v="4"/>
    <n v="1"/>
    <x v="0"/>
  </r>
  <r>
    <s v="6ee325e9-78da-47bb-b9ab-9842ec691eca"/>
    <s v="Qoryooley_HC"/>
    <x v="8"/>
    <x v="0"/>
    <n v="3"/>
    <n v="1"/>
    <n v="4"/>
    <n v="5"/>
    <x v="1"/>
  </r>
  <r>
    <s v="27b0932a-f5c0-4a15-9e85-a518e699384e"/>
    <s v="Qansax_Dheere_HC"/>
    <x v="56"/>
    <x v="0"/>
    <n v="3"/>
    <n v="1"/>
    <n v="1"/>
    <n v="1"/>
    <x v="0"/>
  </r>
  <r>
    <s v="7a89b0bf-b3d9-4c85-81ea-2569cca4afab"/>
    <s v="Xudun_IDP"/>
    <x v="48"/>
    <x v="1"/>
    <n v="3"/>
    <n v="1"/>
    <n v="1"/>
    <n v="1"/>
    <x v="0"/>
  </r>
  <r>
    <s v="ed712ab9-add3-4513-afaf-563745572429"/>
    <s v="Baidoa_HC"/>
    <x v="4"/>
    <x v="0"/>
    <n v="3"/>
    <n v="3"/>
    <n v="1"/>
    <n v="1"/>
    <x v="0"/>
  </r>
  <r>
    <s v="12bd6546-36b4-44c3-b9e4-9eaed0f26ed3"/>
    <s v="Zeylac_IDP"/>
    <x v="49"/>
    <x v="1"/>
    <n v="3"/>
    <n v="1"/>
    <n v="4"/>
    <n v="1"/>
    <x v="0"/>
  </r>
  <r>
    <s v="9b973804-62b4-4d49-a930-297971dd0497"/>
    <s v="Baidoa_HC"/>
    <x v="4"/>
    <x v="0"/>
    <n v="3"/>
    <n v="3"/>
    <n v="1"/>
    <n v="1"/>
    <x v="0"/>
  </r>
  <r>
    <s v="2fa13318-1798-4987-a189-b11aaa0bef32"/>
    <s v="Baidoa_HC"/>
    <x v="4"/>
    <x v="0"/>
    <n v="3"/>
    <n v="1"/>
    <n v="1"/>
    <n v="1"/>
    <x v="0"/>
  </r>
  <r>
    <s v="de15de62-4b16-4039-a8d0-d6d83cb1d91c"/>
    <s v="Qoryooley_HC"/>
    <x v="8"/>
    <x v="0"/>
    <n v="3"/>
    <n v="3"/>
    <n v="4"/>
    <n v="1"/>
    <x v="1"/>
  </r>
  <r>
    <s v="68a46d89-ea7c-4150-bdef-2360fca81e64"/>
    <s v="Qansax_Dheere_HC"/>
    <x v="56"/>
    <x v="0"/>
    <n v="3"/>
    <n v="1"/>
    <n v="4"/>
    <n v="1"/>
    <x v="0"/>
  </r>
  <r>
    <s v="17867d06-715d-4c1a-b80d-cc308224369c"/>
    <s v="Hargeysa_IDP"/>
    <x v="42"/>
    <x v="1"/>
    <n v="3"/>
    <n v="1"/>
    <n v="1"/>
    <n v="1"/>
    <x v="0"/>
  </r>
  <r>
    <s v="e7cd2920-46e9-4bce-a62a-24c85824c388"/>
    <s v="Ceerigaabo_IDP"/>
    <x v="44"/>
    <x v="1"/>
    <n v="3"/>
    <n v="1"/>
    <n v="1"/>
    <n v="1"/>
    <x v="0"/>
  </r>
  <r>
    <s v="342e4eb6-c557-4888-bc7b-c5fd6e655607"/>
    <s v="Gebiley_IDP"/>
    <x v="39"/>
    <x v="1"/>
    <n v="3"/>
    <n v="1"/>
    <n v="1"/>
    <n v="1"/>
    <x v="0"/>
  </r>
  <r>
    <s v="57d355cd-9403-4ebd-891e-8642efffb7bb"/>
    <s v="Gebiley_IDP"/>
    <x v="39"/>
    <x v="1"/>
    <n v="3"/>
    <n v="1"/>
    <n v="1"/>
    <n v="1"/>
    <x v="0"/>
  </r>
  <r>
    <s v="1f14bb19-046c-4c9d-9030-8ca56d20fd20"/>
    <s v="Buur_Hakaba_HC"/>
    <x v="51"/>
    <x v="0"/>
    <n v="3"/>
    <n v="1"/>
    <n v="4"/>
    <n v="1"/>
    <x v="0"/>
  </r>
  <r>
    <s v="6aecf003-2c57-4ccc-afd4-61d5261662f5"/>
    <s v="Baidoa_HC"/>
    <x v="4"/>
    <x v="0"/>
    <n v="3"/>
    <n v="1"/>
    <n v="1"/>
    <n v="1"/>
    <x v="0"/>
  </r>
  <r>
    <s v="c2fc58a9-3da5-4a51-8a00-7c8f93e9de51"/>
    <s v="Baidoa_HC"/>
    <x v="4"/>
    <x v="0"/>
    <n v="3"/>
    <n v="1"/>
    <n v="4"/>
    <n v="3"/>
    <x v="1"/>
  </r>
  <r>
    <s v="c8593e9f-1acd-42ae-af30-e9cdc10d5638"/>
    <s v="Baidoa_HC"/>
    <x v="4"/>
    <x v="0"/>
    <n v="3"/>
    <n v="1"/>
    <n v="4"/>
    <n v="1"/>
    <x v="0"/>
  </r>
  <r>
    <s v="bc911297-1d90-462b-82c3-5f009b4e5762"/>
    <s v="Baidoa_HC"/>
    <x v="4"/>
    <x v="0"/>
    <n v="3"/>
    <n v="1"/>
    <n v="4"/>
    <n v="1"/>
    <x v="0"/>
  </r>
  <r>
    <s v="7a05584d-e42b-486b-997f-f16bee84fb91"/>
    <s v="Gebiley_IDP"/>
    <x v="39"/>
    <x v="1"/>
    <n v="3"/>
    <n v="1"/>
    <n v="1"/>
    <n v="1"/>
    <x v="0"/>
  </r>
  <r>
    <s v="18398399-04dd-44a2-b1f1-b1222c95e6d8"/>
    <s v="Buuhoodle_IDP"/>
    <x v="36"/>
    <x v="1"/>
    <n v="3"/>
    <n v="1"/>
    <n v="1"/>
    <n v="1"/>
    <x v="0"/>
  </r>
  <r>
    <s v="530655b8-eb61-46f9-8afa-a467c0525f01"/>
    <s v="Baidoa_HC"/>
    <x v="4"/>
    <x v="0"/>
    <n v="3"/>
    <n v="1"/>
    <n v="4"/>
    <n v="3"/>
    <x v="1"/>
  </r>
  <r>
    <s v="cbb00050-b5b0-4f57-99f8-eed9e1bbe25a"/>
    <s v="Baidoa_HC"/>
    <x v="4"/>
    <x v="0"/>
    <n v="3"/>
    <n v="1"/>
    <n v="4"/>
    <n v="4"/>
    <x v="1"/>
  </r>
  <r>
    <s v="8e22ed0e-824c-4896-a591-c4e2684edebb"/>
    <s v="Lughaye_IDP"/>
    <x v="45"/>
    <x v="1"/>
    <n v="3"/>
    <n v="1"/>
    <n v="4"/>
    <n v="1"/>
    <x v="0"/>
  </r>
  <r>
    <s v="0394cc79-b65d-4f46-a06f-9feea3d401fa"/>
    <s v="Baidoa_HC"/>
    <x v="4"/>
    <x v="0"/>
    <n v="3"/>
    <n v="1"/>
    <n v="4"/>
    <n v="4"/>
    <x v="1"/>
  </r>
  <r>
    <s v="b6a5e840-b3e5-48a0-912c-27ae75c86fed"/>
    <s v="Baidoa_HC"/>
    <x v="4"/>
    <x v="0"/>
    <n v="3"/>
    <n v="1"/>
    <n v="4"/>
    <n v="4"/>
    <x v="1"/>
  </r>
  <r>
    <s v="6896e739-a236-406a-9c2b-e9112bca7383"/>
    <s v="Marka_HC"/>
    <x v="6"/>
    <x v="0"/>
    <n v="3"/>
    <n v="1"/>
    <n v="4"/>
    <n v="3"/>
    <x v="1"/>
  </r>
  <r>
    <s v="d26d829e-2592-4dd1-9695-6cde5098510c"/>
    <s v="Qoryooley_HC"/>
    <x v="8"/>
    <x v="0"/>
    <n v="3"/>
    <n v="1"/>
    <n v="1"/>
    <n v="1"/>
    <x v="0"/>
  </r>
  <r>
    <s v="cf639a4d-a4a5-4d3a-9abb-2ffcdb50375b"/>
    <s v="Qansax_Dheere_HC"/>
    <x v="56"/>
    <x v="0"/>
    <n v="3"/>
    <n v="1"/>
    <n v="4"/>
    <n v="4"/>
    <x v="1"/>
  </r>
  <r>
    <s v="c8475fc4-a855-4217-9303-568e7b5dc38c"/>
    <s v="Hargeysa_IDP"/>
    <x v="42"/>
    <x v="1"/>
    <n v="3"/>
    <n v="1"/>
    <n v="4"/>
    <n v="1"/>
    <x v="0"/>
  </r>
  <r>
    <s v="2faf1d12-fcf1-4cbd-927f-dc191be07cbb"/>
    <s v="Caynabo_IDP"/>
    <x v="40"/>
    <x v="1"/>
    <n v="3"/>
    <n v="1"/>
    <n v="4"/>
    <n v="1"/>
    <x v="0"/>
  </r>
  <r>
    <s v="8b29c773-254d-402a-bd32-e19956d86c69"/>
    <s v="Baidoa_HC"/>
    <x v="4"/>
    <x v="0"/>
    <n v="3"/>
    <n v="1"/>
    <n v="4"/>
    <n v="1"/>
    <x v="0"/>
  </r>
  <r>
    <s v="a3086c2e-3966-44ba-95e4-31f61d989881"/>
    <s v="Afgooye_HC"/>
    <x v="54"/>
    <x v="0"/>
    <n v="2"/>
    <n v="4"/>
    <n v="1"/>
    <n v="1"/>
    <x v="0"/>
  </r>
  <r>
    <s v="06eb201c-228f-4f43-a7c1-b0a4c2340d91"/>
    <s v="Lughaye_IDP"/>
    <x v="45"/>
    <x v="1"/>
    <n v="3"/>
    <n v="1"/>
    <n v="1"/>
    <n v="1"/>
    <x v="0"/>
  </r>
  <r>
    <s v="bd74d72a-a251-4a76-ace2-2881a89c7dcd"/>
    <s v="Diinsoor_HC"/>
    <x v="5"/>
    <x v="0"/>
    <n v="3"/>
    <n v="4"/>
    <n v="4"/>
    <n v="3"/>
    <x v="2"/>
  </r>
  <r>
    <s v="33880623-0a5f-4748-9b4a-566180965cb1"/>
    <s v="Diinsoor_HC"/>
    <x v="5"/>
    <x v="0"/>
    <n v="3"/>
    <n v="4"/>
    <n v="4"/>
    <n v="2"/>
    <x v="1"/>
  </r>
  <r>
    <s v="12ea8d40-0d64-4b75-abce-159a3e9f22b4"/>
    <s v="Afgooye_HC"/>
    <x v="54"/>
    <x v="0"/>
    <n v="3"/>
    <n v="1"/>
    <n v="1"/>
    <n v="1"/>
    <x v="0"/>
  </r>
  <r>
    <s v="13709527-89ab-4735-94b7-cd63d7ffab80"/>
    <s v="Afgooye_HC"/>
    <x v="54"/>
    <x v="0"/>
    <n v="3"/>
    <n v="1"/>
    <n v="4"/>
    <n v="1"/>
    <x v="0"/>
  </r>
  <r>
    <s v="10a5ee86-35d1-4928-a3ed-06e61886c66a"/>
    <s v="Buur_Hakaba_HC"/>
    <x v="51"/>
    <x v="0"/>
    <n v="3"/>
    <n v="1"/>
    <n v="4"/>
    <n v="1"/>
    <x v="0"/>
  </r>
  <r>
    <s v="7bfbce02-84b3-4327-814b-675c633aaf9d"/>
    <s v="Baidoa_HC"/>
    <x v="4"/>
    <x v="0"/>
    <n v="3"/>
    <n v="1"/>
    <n v="4"/>
    <n v="1"/>
    <x v="0"/>
  </r>
  <r>
    <s v="fdf35b9a-ca03-487f-a9de-590d2fab0d00"/>
    <s v="Lughaye_IDP"/>
    <x v="45"/>
    <x v="1"/>
    <n v="3"/>
    <n v="2"/>
    <n v="1"/>
    <n v="1"/>
    <x v="0"/>
  </r>
  <r>
    <s v="850192bb-6c9f-4f3f-8edc-db7296891c82"/>
    <s v="Lughaye_IDP"/>
    <x v="45"/>
    <x v="1"/>
    <n v="3"/>
    <n v="1"/>
    <n v="4"/>
    <n v="1"/>
    <x v="0"/>
  </r>
  <r>
    <s v="bddbeaba-6d83-4604-8e1b-7c38db995084"/>
    <s v="Lughaye_IDP"/>
    <x v="45"/>
    <x v="1"/>
    <n v="3"/>
    <n v="1"/>
    <n v="1"/>
    <n v="1"/>
    <x v="0"/>
  </r>
  <r>
    <s v="d98d32ac-faf6-45b3-9ecb-4bc054231da0"/>
    <s v="Afgooye_HC"/>
    <x v="54"/>
    <x v="0"/>
    <n v="3"/>
    <n v="1"/>
    <n v="4"/>
    <n v="1"/>
    <x v="0"/>
  </r>
  <r>
    <s v="c6951fa5-a7cb-41ed-851e-00b57f70de00"/>
    <s v="Qoryooley_HC"/>
    <x v="8"/>
    <x v="0"/>
    <n v="2"/>
    <n v="3"/>
    <n v="1"/>
    <n v="1"/>
    <x v="0"/>
  </r>
  <r>
    <s v="52e5bcfa-2d0f-4796-9c83-2432f6e45576"/>
    <s v="Baidoa_HC"/>
    <x v="4"/>
    <x v="0"/>
    <n v="3"/>
    <n v="1"/>
    <n v="4"/>
    <n v="1"/>
    <x v="0"/>
  </r>
  <r>
    <s v="3ba59b7a-0fda-45bb-997a-66b32a14669c"/>
    <s v="Wanla_Weyn_HC"/>
    <x v="57"/>
    <x v="0"/>
    <n v="3"/>
    <n v="1"/>
    <n v="1"/>
    <n v="4"/>
    <x v="0"/>
  </r>
  <r>
    <s v="cc4cc41a-e763-444a-bb47-bea6bfab5fb5"/>
    <s v="Diinsoor_HC"/>
    <x v="5"/>
    <x v="0"/>
    <n v="3"/>
    <n v="1"/>
    <n v="4"/>
    <n v="3"/>
    <x v="1"/>
  </r>
  <r>
    <s v="a0924ac3-e226-45d7-8465-58edabdbc267"/>
    <s v="Baidoa_HC"/>
    <x v="4"/>
    <x v="0"/>
    <n v="3"/>
    <n v="1"/>
    <n v="4"/>
    <n v="1"/>
    <x v="0"/>
  </r>
  <r>
    <s v="32934409-0292-42a9-8acf-f1e6cc4a6d85"/>
    <s v="Lughaye_IDP"/>
    <x v="45"/>
    <x v="1"/>
    <n v="3"/>
    <n v="1"/>
    <n v="1"/>
    <n v="1"/>
    <x v="0"/>
  </r>
  <r>
    <s v="046aab98-7f85-48f8-b615-2841f166c8d2"/>
    <s v="Waajid_HC"/>
    <x v="53"/>
    <x v="0"/>
    <n v="3"/>
    <n v="1"/>
    <n v="4"/>
    <n v="1"/>
    <x v="0"/>
  </r>
  <r>
    <s v="fc213d7f-fecd-4878-80d3-cccc61706b44"/>
    <s v="Afgooye_HC"/>
    <x v="54"/>
    <x v="0"/>
    <n v="3"/>
    <n v="1"/>
    <n v="4"/>
    <n v="1"/>
    <x v="0"/>
  </r>
  <r>
    <s v="7745a1a6-8a61-42ad-a177-528fe230b9e5"/>
    <s v="Afgooye_HC"/>
    <x v="54"/>
    <x v="0"/>
    <n v="3"/>
    <n v="1"/>
    <n v="4"/>
    <n v="1"/>
    <x v="0"/>
  </r>
  <r>
    <s v="0b002347-70e0-443f-b74e-d2ec4ee0f0d3"/>
    <s v="Afgooye_HC"/>
    <x v="54"/>
    <x v="0"/>
    <n v="3"/>
    <n v="1"/>
    <n v="4"/>
    <n v="1"/>
    <x v="0"/>
  </r>
  <r>
    <s v="b9f4ce6b-cc31-4934-b075-f9701cf6041a"/>
    <s v="Marka_HC"/>
    <x v="6"/>
    <x v="0"/>
    <n v="3"/>
    <n v="1"/>
    <n v="4"/>
    <n v="1"/>
    <x v="0"/>
  </r>
  <r>
    <s v="daa95ebf-31ea-4995-bb4c-3d6def03d466"/>
    <s v="Wanla_Weyn_HC"/>
    <x v="57"/>
    <x v="0"/>
    <n v="3"/>
    <n v="1"/>
    <n v="4"/>
    <n v="1"/>
    <x v="0"/>
  </r>
  <r>
    <s v="ede1cc70-e907-475f-bab7-8e52c051af0f"/>
    <s v="Marka_HC"/>
    <x v="6"/>
    <x v="0"/>
    <n v="3"/>
    <n v="1"/>
    <n v="4"/>
    <n v="1"/>
    <x v="0"/>
  </r>
  <r>
    <s v="b208a59a-9105-4694-9461-836686c21972"/>
    <s v="Baidoa_HC"/>
    <x v="4"/>
    <x v="0"/>
    <n v="3"/>
    <n v="1"/>
    <n v="4"/>
    <n v="1"/>
    <x v="0"/>
  </r>
  <r>
    <s v="4f866130-7a9d-4bc9-b7f3-5458561bd254"/>
    <s v="Baidoa_HC"/>
    <x v="4"/>
    <x v="0"/>
    <n v="3"/>
    <n v="1"/>
    <n v="1"/>
    <n v="1"/>
    <x v="0"/>
  </r>
  <r>
    <s v="c5868657-8a83-433a-8994-a24ede166d7d"/>
    <s v="Marka_HC"/>
    <x v="6"/>
    <x v="0"/>
    <n v="3"/>
    <n v="3"/>
    <n v="1"/>
    <n v="1"/>
    <x v="0"/>
  </r>
  <r>
    <s v="5e51dcc7-9e75-47ac-972a-d0991f3018ba"/>
    <s v="Baidoa_HC"/>
    <x v="4"/>
    <x v="0"/>
    <n v="3"/>
    <n v="1"/>
    <n v="1"/>
    <n v="1"/>
    <x v="0"/>
  </r>
  <r>
    <s v="f5f4255f-bb5e-4d5d-9d37-0f436bbb6a9c"/>
    <s v="Laas_Caanood_IDP"/>
    <x v="35"/>
    <x v="1"/>
    <n v="3"/>
    <n v="1"/>
    <n v="1"/>
    <n v="1"/>
    <x v="0"/>
  </r>
  <r>
    <s v="94bffd4b-106f-4bf5-b4f4-201cab453c0c"/>
    <s v="Afgooye_HC"/>
    <x v="54"/>
    <x v="0"/>
    <n v="3"/>
    <n v="1"/>
    <n v="4"/>
    <n v="3"/>
    <x v="1"/>
  </r>
  <r>
    <s v="2a02fb6c-0ff7-475d-8d9e-c79cdf1ea65b"/>
    <s v="Marka_HC"/>
    <x v="6"/>
    <x v="0"/>
    <n v="3"/>
    <n v="1"/>
    <n v="4"/>
    <n v="1"/>
    <x v="0"/>
  </r>
  <r>
    <s v="607f7694-de43-4457-ae34-fc03a140e20e"/>
    <s v="Baidoa_HC"/>
    <x v="4"/>
    <x v="0"/>
    <n v="1"/>
    <n v="4"/>
    <n v="4"/>
    <n v="1"/>
    <x v="1"/>
  </r>
  <r>
    <s v="3e990e3a-c8ab-4767-89ab-34437d33344f"/>
    <s v="Baidoa_HC"/>
    <x v="4"/>
    <x v="0"/>
    <n v="3"/>
    <n v="1"/>
    <n v="4"/>
    <n v="1"/>
    <x v="0"/>
  </r>
  <r>
    <s v="c9809fb2-2445-4268-869c-1d2676af9d19"/>
    <s v="Baki_IDP"/>
    <x v="41"/>
    <x v="1"/>
    <n v="3"/>
    <n v="1"/>
    <n v="4"/>
    <n v="1"/>
    <x v="0"/>
  </r>
  <r>
    <s v="40343c10-1a44-4c08-a39a-446926a7c40a"/>
    <s v="Afgooye_HC"/>
    <x v="54"/>
    <x v="0"/>
    <n v="3"/>
    <n v="1"/>
    <n v="4"/>
    <n v="1"/>
    <x v="0"/>
  </r>
  <r>
    <s v="b1612021-7d3d-4ae0-a817-51b08bffb8c2"/>
    <s v="Caynabo_IDP"/>
    <x v="40"/>
    <x v="1"/>
    <n v="3"/>
    <n v="1"/>
    <n v="1"/>
    <n v="1"/>
    <x v="0"/>
  </r>
  <r>
    <s v="d42ec006-743e-4fb8-be0b-7409b8c80501"/>
    <s v="Marka_HC"/>
    <x v="6"/>
    <x v="0"/>
    <n v="3"/>
    <n v="1"/>
    <n v="4"/>
    <n v="1"/>
    <x v="0"/>
  </r>
  <r>
    <s v="b1b32be8-9d92-42cd-9b8c-467fca1b6ec3"/>
    <s v="Caynabo_IDP"/>
    <x v="40"/>
    <x v="1"/>
    <n v="3"/>
    <n v="1"/>
    <n v="1"/>
    <n v="1"/>
    <x v="0"/>
  </r>
  <r>
    <s v="c8999dd9-9ce9-45db-8785-3a036b3066e1"/>
    <s v="Caynabo_IDP"/>
    <x v="40"/>
    <x v="1"/>
    <n v="3"/>
    <n v="3"/>
    <n v="1"/>
    <n v="1"/>
    <x v="0"/>
  </r>
  <r>
    <s v="510ee494-9ed1-4ca5-a63d-a039c1a261ed"/>
    <s v="Caynabo_IDP"/>
    <x v="40"/>
    <x v="1"/>
    <n v="3"/>
    <n v="1"/>
    <n v="1"/>
    <n v="1"/>
    <x v="0"/>
  </r>
  <r>
    <s v="3a34d47d-e47a-4dd6-b6a0-4cfc64cd5188"/>
    <s v="Marka_HC"/>
    <x v="6"/>
    <x v="0"/>
    <n v="3"/>
    <n v="1"/>
    <n v="4"/>
    <n v="1"/>
    <x v="0"/>
  </r>
  <r>
    <s v="0a51be0b-0bab-478b-9b3f-16eb600836ab"/>
    <s v="Buur_Hakaba_HC"/>
    <x v="51"/>
    <x v="0"/>
    <n v="3"/>
    <n v="1"/>
    <n v="4"/>
    <n v="1"/>
    <x v="0"/>
  </r>
  <r>
    <s v="a5ca5f3a-5eee-4eab-8f97-54a012cfed6a"/>
    <s v="Baidoa_HC"/>
    <x v="4"/>
    <x v="0"/>
    <n v="3"/>
    <n v="1"/>
    <n v="4"/>
    <n v="1"/>
    <x v="0"/>
  </r>
  <r>
    <s v="d9f21c1c-8f60-4450-a876-2b4a32247711"/>
    <s v="Laas_Caanood_IDP"/>
    <x v="35"/>
    <x v="1"/>
    <n v="3"/>
    <n v="2"/>
    <n v="1"/>
    <n v="1"/>
    <x v="0"/>
  </r>
  <r>
    <s v="a68cdb96-4e81-401e-8171-4aca8fcc8061"/>
    <s v="Baidoa_HC"/>
    <x v="4"/>
    <x v="0"/>
    <n v="3"/>
    <n v="1"/>
    <n v="4"/>
    <n v="1"/>
    <x v="0"/>
  </r>
  <r>
    <s v="d57c06b1-6983-4f1f-9fdd-721df18e0181"/>
    <s v="Baidoa_HC"/>
    <x v="4"/>
    <x v="0"/>
    <n v="3"/>
    <n v="1"/>
    <n v="4"/>
    <n v="1"/>
    <x v="0"/>
  </r>
  <r>
    <s v="b9fbc620-ac20-424d-baf0-b8b6442649a8"/>
    <s v="Laas_Caanood_IDP"/>
    <x v="35"/>
    <x v="1"/>
    <n v="3"/>
    <n v="1"/>
    <n v="4"/>
    <n v="1"/>
    <x v="0"/>
  </r>
  <r>
    <s v="8b597002-d1ae-4075-8114-1b860e880626"/>
    <s v="Waajid_HC"/>
    <x v="53"/>
    <x v="0"/>
    <n v="3"/>
    <n v="1"/>
    <n v="4"/>
    <n v="1"/>
    <x v="0"/>
  </r>
  <r>
    <s v="798f2a82-71a4-4812-986e-20255b072984"/>
    <s v="Laas_Caanood_IDP"/>
    <x v="35"/>
    <x v="1"/>
    <n v="3"/>
    <n v="1"/>
    <n v="1"/>
    <n v="1"/>
    <x v="0"/>
  </r>
  <r>
    <s v="0afb2f47-2062-4db8-a851-1b8c1368347c"/>
    <s v="Baidoa_HC"/>
    <x v="4"/>
    <x v="0"/>
    <n v="3"/>
    <n v="1"/>
    <n v="4"/>
    <n v="1"/>
    <x v="0"/>
  </r>
  <r>
    <s v="fe5d7ac0-5aee-45c3-863b-764e1e1ba5d0"/>
    <s v="Buur_Hakaba_HC"/>
    <x v="51"/>
    <x v="0"/>
    <n v="3"/>
    <n v="1"/>
    <n v="4"/>
    <n v="1"/>
    <x v="0"/>
  </r>
  <r>
    <s v="1e0bade4-fea2-4de9-bb13-e1e574d4617f"/>
    <s v="Buur_Hakaba_HC"/>
    <x v="51"/>
    <x v="0"/>
    <n v="3"/>
    <n v="1"/>
    <n v="4"/>
    <n v="1"/>
    <x v="0"/>
  </r>
  <r>
    <s v="67aed6cc-4e04-4957-963e-de5109605c19"/>
    <s v="Buuhoodle_IDP"/>
    <x v="36"/>
    <x v="1"/>
    <n v="3"/>
    <n v="1"/>
    <n v="1"/>
    <n v="1"/>
    <x v="0"/>
  </r>
  <r>
    <s v="1d567791-d11d-472f-9b5f-439ade33d0c6"/>
    <s v="Laas_Caanood_IDP"/>
    <x v="35"/>
    <x v="1"/>
    <n v="3"/>
    <n v="2"/>
    <n v="1"/>
    <n v="1"/>
    <x v="0"/>
  </r>
  <r>
    <s v="7789bad6-69d9-4fa5-9185-1b63a9125d43"/>
    <s v="Buur_Hakaba_HC"/>
    <x v="51"/>
    <x v="0"/>
    <n v="3"/>
    <n v="1"/>
    <n v="4"/>
    <n v="1"/>
    <x v="0"/>
  </r>
  <r>
    <s v="6057e753-c6ac-4021-947e-bdfdcb6a0a02"/>
    <s v="Buuhoodle_IDP"/>
    <x v="36"/>
    <x v="1"/>
    <n v="3"/>
    <n v="1"/>
    <n v="1"/>
    <n v="1"/>
    <x v="0"/>
  </r>
  <r>
    <s v="7e591096-29df-4f26-b94a-6c84f37ebcc4"/>
    <s v="Buuhoodle_IDP"/>
    <x v="36"/>
    <x v="1"/>
    <n v="3"/>
    <n v="1"/>
    <n v="1"/>
    <n v="1"/>
    <x v="0"/>
  </r>
  <r>
    <s v="a001be14-bd19-4108-ad38-f5ad1248b4b3"/>
    <s v="Laas_Caanood_IDP"/>
    <x v="35"/>
    <x v="1"/>
    <n v="3"/>
    <n v="1"/>
    <n v="4"/>
    <n v="1"/>
    <x v="0"/>
  </r>
  <r>
    <s v="9466ffad-5817-48b3-acce-7f68e8a44d8f"/>
    <s v="Laas_Caanood_IDP"/>
    <x v="35"/>
    <x v="1"/>
    <n v="3"/>
    <n v="2"/>
    <n v="1"/>
    <n v="1"/>
    <x v="0"/>
  </r>
  <r>
    <s v="70a288c3-209a-4763-a268-1cae65b10f8e"/>
    <s v="Ceel_Barde_HC"/>
    <x v="52"/>
    <x v="0"/>
    <n v="2"/>
    <n v="4"/>
    <n v="1"/>
    <n v="1"/>
    <x v="0"/>
  </r>
  <r>
    <s v="eb4a5d27-fee7-4d8e-94d2-3a384b28402f"/>
    <s v="Ceel_Afweyn_IDP"/>
    <x v="38"/>
    <x v="1"/>
    <n v="3"/>
    <n v="1"/>
    <n v="1"/>
    <n v="1"/>
    <x v="0"/>
  </r>
  <r>
    <s v="a753f240-75dc-4614-bf07-08659ab81089"/>
    <s v="Diinsoor_HC"/>
    <x v="5"/>
    <x v="0"/>
    <n v="3"/>
    <n v="1"/>
    <n v="1"/>
    <n v="1"/>
    <x v="0"/>
  </r>
  <r>
    <s v="57e63d8d-f23e-4219-914b-e4f98ce97b78"/>
    <s v="Ceel_Afweyn_IDP"/>
    <x v="38"/>
    <x v="1"/>
    <n v="3"/>
    <n v="1"/>
    <n v="1"/>
    <n v="1"/>
    <x v="0"/>
  </r>
  <r>
    <s v="59148ebf-f106-42d8-826b-17596c44c671"/>
    <s v="Xudun_IDP"/>
    <x v="48"/>
    <x v="1"/>
    <n v="3"/>
    <n v="1"/>
    <n v="1"/>
    <n v="1"/>
    <x v="0"/>
  </r>
  <r>
    <s v="93d451b8-474b-427c-acfe-42482f0de8da"/>
    <s v="Baidoa_HC"/>
    <x v="4"/>
    <x v="0"/>
    <n v="3"/>
    <n v="1"/>
    <n v="4"/>
    <n v="1"/>
    <x v="0"/>
  </r>
  <r>
    <s v="c4cd3af4-e4f8-4ef0-89e6-fc30d92a9135"/>
    <s v="Baidoa_HC"/>
    <x v="4"/>
    <x v="0"/>
    <n v="3"/>
    <n v="1"/>
    <n v="4"/>
    <n v="1"/>
    <x v="0"/>
  </r>
  <r>
    <s v="369e9378-11eb-4670-95a1-329107b78bba"/>
    <s v="Caynabo_IDP"/>
    <x v="40"/>
    <x v="1"/>
    <n v="3"/>
    <n v="1"/>
    <n v="1"/>
    <n v="1"/>
    <x v="0"/>
  </r>
  <r>
    <s v="868c7ea2-4425-49fe-b255-862edeeb8976"/>
    <s v="Buur_Hakaba_HC"/>
    <x v="51"/>
    <x v="0"/>
    <n v="3"/>
    <n v="1"/>
    <n v="4"/>
    <n v="1"/>
    <x v="0"/>
  </r>
  <r>
    <s v="a489e73d-5eb2-457c-81a2-d2342898632b"/>
    <s v="Baidoa_HC"/>
    <x v="4"/>
    <x v="0"/>
    <n v="3"/>
    <n v="1"/>
    <n v="4"/>
    <n v="1"/>
    <x v="0"/>
  </r>
  <r>
    <s v="61bc9de9-c4e2-474f-b890-5bbfc422d546"/>
    <s v="Ceel_Barde_HC"/>
    <x v="52"/>
    <x v="0"/>
    <n v="3"/>
    <n v="1"/>
    <n v="4"/>
    <n v="1"/>
    <x v="0"/>
  </r>
  <r>
    <s v="64782a35-0e75-4a00-ad01-a72314ef2b7a"/>
    <s v="Ceel_Barde_HC"/>
    <x v="52"/>
    <x v="0"/>
    <n v="3"/>
    <n v="4"/>
    <n v="1"/>
    <n v="1"/>
    <x v="0"/>
  </r>
  <r>
    <s v="7867b606-9980-467f-9154-20b496719c5a"/>
    <s v="Baidoa_HC"/>
    <x v="4"/>
    <x v="0"/>
    <n v="3"/>
    <n v="1"/>
    <n v="4"/>
    <n v="1"/>
    <x v="0"/>
  </r>
  <r>
    <s v="61a6ed2a-4eca-4fcd-bd1f-46587da60085"/>
    <s v="Xudun_IDP"/>
    <x v="48"/>
    <x v="1"/>
    <n v="3"/>
    <n v="1"/>
    <n v="1"/>
    <n v="1"/>
    <x v="0"/>
  </r>
  <r>
    <s v="47ec68a5-d4c3-4a4e-8d28-59a84045a003"/>
    <s v="Laas_Caanood_IDP"/>
    <x v="35"/>
    <x v="1"/>
    <n v="3"/>
    <n v="1"/>
    <n v="4"/>
    <n v="1"/>
    <x v="0"/>
  </r>
  <r>
    <s v="2bf51767-59fc-405a-b6f5-b774adf31f8d"/>
    <s v="Baidoa_HC"/>
    <x v="4"/>
    <x v="0"/>
    <n v="3"/>
    <n v="1"/>
    <n v="4"/>
    <n v="1"/>
    <x v="0"/>
  </r>
  <r>
    <s v="9df445eb-0d81-42b6-a338-ec2e082e8ecf"/>
    <s v="Laas_Caanood_IDP"/>
    <x v="35"/>
    <x v="1"/>
    <n v="3"/>
    <n v="1"/>
    <n v="4"/>
    <n v="1"/>
    <x v="0"/>
  </r>
  <r>
    <s v="f9c4a933-3e33-42a1-bd0d-bb7d945520d7"/>
    <s v="Buuhoodle_IDP"/>
    <x v="36"/>
    <x v="1"/>
    <n v="3"/>
    <n v="1"/>
    <n v="1"/>
    <n v="1"/>
    <x v="0"/>
  </r>
  <r>
    <s v="1668d6f8-650f-4423-9bce-d1113a2ed498"/>
    <s v="Buuhoodle_IDP"/>
    <x v="36"/>
    <x v="1"/>
    <n v="3"/>
    <n v="1"/>
    <n v="1"/>
    <n v="1"/>
    <x v="0"/>
  </r>
  <r>
    <s v="52b136fc-65a7-4001-9f9e-4d9060d53f5d"/>
    <s v="Buuhoodle_IDP"/>
    <x v="36"/>
    <x v="1"/>
    <n v="3"/>
    <n v="1"/>
    <n v="1"/>
    <n v="1"/>
    <x v="0"/>
  </r>
  <r>
    <s v="88f4e124-1c92-4fd5-9475-2576c8337dda"/>
    <s v="Baidoa_HC"/>
    <x v="4"/>
    <x v="0"/>
    <n v="3"/>
    <n v="1"/>
    <n v="4"/>
    <n v="1"/>
    <x v="0"/>
  </r>
  <r>
    <s v="86b49bbf-9317-4344-aa08-483c231ffd01"/>
    <s v="Buuhoodle_IDP"/>
    <x v="36"/>
    <x v="1"/>
    <n v="3"/>
    <n v="1"/>
    <n v="1"/>
    <n v="1"/>
    <x v="0"/>
  </r>
  <r>
    <s v="9169d972-0a68-427f-9dec-fcd70876bfd5"/>
    <s v="Baidoa_HC"/>
    <x v="4"/>
    <x v="0"/>
    <n v="3"/>
    <n v="1"/>
    <n v="4"/>
    <n v="3"/>
    <x v="1"/>
  </r>
  <r>
    <s v="09c61eba-a3f9-4581-b60e-5119d7ee6fd0"/>
    <s v="Buuhoodle_IDP"/>
    <x v="36"/>
    <x v="1"/>
    <n v="3"/>
    <n v="1"/>
    <n v="1"/>
    <n v="1"/>
    <x v="0"/>
  </r>
  <r>
    <s v="6f2f883f-3fa6-44bf-a5df-c30664c58614"/>
    <s v="Burco_IDP"/>
    <x v="37"/>
    <x v="1"/>
    <n v="3"/>
    <n v="4"/>
    <n v="1"/>
    <n v="1"/>
    <x v="0"/>
  </r>
  <r>
    <s v="de5ce404-5a3a-4ebc-934d-9863331f79a8"/>
    <s v="Buuhoodle_IDP"/>
    <x v="36"/>
    <x v="1"/>
    <n v="3"/>
    <n v="1"/>
    <n v="1"/>
    <n v="1"/>
    <x v="0"/>
  </r>
  <r>
    <s v="0f1ebddc-dea8-4e2d-b438-376c690a693a"/>
    <s v="Buur_Hakaba_HC"/>
    <x v="51"/>
    <x v="0"/>
    <n v="3"/>
    <n v="1"/>
    <n v="4"/>
    <n v="1"/>
    <x v="0"/>
  </r>
  <r>
    <s v="51528380-ccf0-4ec8-950a-c0bc472c5a47"/>
    <s v="Buur_Hakaba_HC"/>
    <x v="51"/>
    <x v="0"/>
    <n v="3"/>
    <n v="1"/>
    <n v="4"/>
    <n v="1"/>
    <x v="0"/>
  </r>
  <r>
    <s v="3cf976c5-9242-4d57-b967-5d005806ecf5"/>
    <s v="Wanla_Weyn_HC"/>
    <x v="57"/>
    <x v="0"/>
    <n v="3"/>
    <n v="1"/>
    <n v="4"/>
    <n v="1"/>
    <x v="0"/>
  </r>
  <r>
    <s v="2d46c48e-c89b-4cdc-9a22-8e407acf7315"/>
    <s v="Waajid_HC"/>
    <x v="53"/>
    <x v="0"/>
    <n v="3"/>
    <n v="1"/>
    <n v="4"/>
    <n v="1"/>
    <x v="0"/>
  </r>
  <r>
    <s v="21239be1-272c-48ce-b43e-350212e6adf9"/>
    <s v="Marka_HC"/>
    <x v="6"/>
    <x v="0"/>
    <n v="3"/>
    <n v="1"/>
    <n v="4"/>
    <n v="1"/>
    <x v="0"/>
  </r>
  <r>
    <s v="8b81a3f2-d2fe-4b36-ae74-c409d4c4cadc"/>
    <s v="Laas_Caanood_IDP"/>
    <x v="35"/>
    <x v="1"/>
    <n v="3"/>
    <n v="1"/>
    <n v="4"/>
    <n v="1"/>
    <x v="0"/>
  </r>
  <r>
    <s v="844d6095-57e6-4f51-9216-2c0836f3cbb4"/>
    <s v="Baidoa_HC"/>
    <x v="4"/>
    <x v="0"/>
    <n v="3"/>
    <n v="1"/>
    <n v="4"/>
    <n v="1"/>
    <x v="0"/>
  </r>
  <r>
    <s v="0d666bd5-5a1a-4f4e-91d6-ac1209c5cd24"/>
    <s v="Diinsoor_HC"/>
    <x v="5"/>
    <x v="0"/>
    <n v="3"/>
    <n v="1"/>
    <n v="1"/>
    <n v="1"/>
    <x v="0"/>
  </r>
  <r>
    <s v="9a20ca0a-6ed8-4b55-91b0-4d55fb9e3ff4"/>
    <s v="Buuhoodle_IDP"/>
    <x v="36"/>
    <x v="1"/>
    <n v="3"/>
    <n v="1"/>
    <n v="1"/>
    <n v="1"/>
    <x v="0"/>
  </r>
  <r>
    <s v="7c5557ce-7f54-4ea1-ac29-75c478b14484"/>
    <s v="Buur_Hakaba_HC"/>
    <x v="51"/>
    <x v="0"/>
    <n v="3"/>
    <n v="1"/>
    <n v="4"/>
    <n v="1"/>
    <x v="0"/>
  </r>
  <r>
    <s v="44e6d314-cb3f-4b33-b6ed-4a6a77f6e685"/>
    <s v="Buuhoodle_IDP"/>
    <x v="36"/>
    <x v="1"/>
    <n v="3"/>
    <n v="1"/>
    <n v="1"/>
    <n v="1"/>
    <x v="0"/>
  </r>
  <r>
    <s v="6266b8ca-9780-4b85-bde3-fbf692fc8324"/>
    <s v="Baidoa_HC"/>
    <x v="4"/>
    <x v="0"/>
    <n v="3"/>
    <n v="1"/>
    <n v="4"/>
    <n v="2"/>
    <x v="1"/>
  </r>
  <r>
    <s v="e2bf0a52-9467-45b1-8734-bfb6b6e0e008"/>
    <s v="Caynabo_IDP"/>
    <x v="40"/>
    <x v="1"/>
    <n v="3"/>
    <n v="1"/>
    <n v="1"/>
    <n v="1"/>
    <x v="0"/>
  </r>
  <r>
    <s v="4cdedf0a-e057-4d3b-9bd3-15e60929ae88"/>
    <s v="Hargeysa_IDP"/>
    <x v="42"/>
    <x v="1"/>
    <n v="3"/>
    <n v="4"/>
    <n v="1"/>
    <n v="1"/>
    <x v="0"/>
  </r>
  <r>
    <s v="2916c67b-1cc0-4a25-8943-0a8714cf8f27"/>
    <s v="Berbera_IDP"/>
    <x v="46"/>
    <x v="1"/>
    <n v="3"/>
    <n v="1"/>
    <n v="4"/>
    <n v="1"/>
    <x v="0"/>
  </r>
  <r>
    <s v="b1dc822e-ba49-4ed6-9e50-5736bb093379"/>
    <s v="Caynabo_IDP"/>
    <x v="40"/>
    <x v="1"/>
    <n v="3"/>
    <n v="1"/>
    <n v="1"/>
    <n v="1"/>
    <x v="0"/>
  </r>
  <r>
    <s v="954a22b5-ac5f-48bd-9e23-b0d506841120"/>
    <s v="Ceel_Barde_HC"/>
    <x v="52"/>
    <x v="0"/>
    <n v="3"/>
    <n v="4"/>
    <n v="4"/>
    <n v="1"/>
    <x v="1"/>
  </r>
  <r>
    <s v="043aa2b7-cb2c-4a72-8418-b69e4edeca07"/>
    <s v="Qansax_Dheere_HC"/>
    <x v="56"/>
    <x v="0"/>
    <n v="3"/>
    <n v="1"/>
    <n v="4"/>
    <n v="1"/>
    <x v="0"/>
  </r>
  <r>
    <s v="741fc6e6-ed9d-4485-b7c7-2451389f871b"/>
    <s v="Borama_IDP"/>
    <x v="33"/>
    <x v="1"/>
    <n v="3"/>
    <n v="1"/>
    <n v="1"/>
    <n v="1"/>
    <x v="0"/>
  </r>
  <r>
    <s v="43f8408b-886f-47d8-8381-6a366a640360"/>
    <s v="Baidoa_HC"/>
    <x v="4"/>
    <x v="0"/>
    <n v="3"/>
    <n v="1"/>
    <n v="4"/>
    <n v="1"/>
    <x v="0"/>
  </r>
  <r>
    <s v="b5e0fddf-7cf0-4131-8740-19cf40668360"/>
    <s v="Baidoa_HC"/>
    <x v="4"/>
    <x v="0"/>
    <n v="3"/>
    <n v="1"/>
    <n v="1"/>
    <n v="1"/>
    <x v="0"/>
  </r>
  <r>
    <s v="20c26f43-e86b-41fd-b38d-d8fa4b51e1e1"/>
    <s v="Caynabo_IDP"/>
    <x v="40"/>
    <x v="1"/>
    <n v="3"/>
    <n v="1"/>
    <n v="1"/>
    <n v="1"/>
    <x v="0"/>
  </r>
  <r>
    <s v="09772e17-881b-4a8b-9a3e-771afda31d2b"/>
    <s v="Caynabo_IDP"/>
    <x v="40"/>
    <x v="1"/>
    <n v="3"/>
    <n v="1"/>
    <n v="1"/>
    <n v="1"/>
    <x v="0"/>
  </r>
  <r>
    <s v="28b5b014-dad3-4dfd-bb2b-a9e508416d78"/>
    <s v="Borama_IDP"/>
    <x v="33"/>
    <x v="1"/>
    <n v="3"/>
    <n v="1"/>
    <n v="1"/>
    <n v="1"/>
    <x v="0"/>
  </r>
  <r>
    <s v="1e850e49-6e5d-4e6f-9c8a-a74ee9f8a32a"/>
    <s v="Borama_IDP"/>
    <x v="33"/>
    <x v="1"/>
    <n v="3"/>
    <n v="1"/>
    <n v="1"/>
    <n v="1"/>
    <x v="0"/>
  </r>
  <r>
    <s v="4b2b9be9-5b03-407f-8e46-106abb630ead"/>
    <s v="Ceel_Barde_HC"/>
    <x v="52"/>
    <x v="0"/>
    <n v="3"/>
    <n v="2"/>
    <n v="4"/>
    <n v="1"/>
    <x v="1"/>
  </r>
  <r>
    <s v="e3448198-ca98-42f6-a7a6-076cd12641b7"/>
    <s v="Baidoa_HC"/>
    <x v="4"/>
    <x v="0"/>
    <n v="3"/>
    <n v="1"/>
    <n v="1"/>
    <n v="4"/>
    <x v="0"/>
  </r>
  <r>
    <s v="ae350d2f-a8e8-4765-8fd5-f62a68ae2846"/>
    <s v="Baidoa_HC"/>
    <x v="4"/>
    <x v="0"/>
    <n v="3"/>
    <n v="1"/>
    <n v="1"/>
    <n v="1"/>
    <x v="0"/>
  </r>
  <r>
    <s v="a58bfd84-78de-4796-9202-0a6021241313"/>
    <s v="Lughaye_IDP"/>
    <x v="45"/>
    <x v="1"/>
    <n v="3"/>
    <n v="1"/>
    <n v="4"/>
    <n v="1"/>
    <x v="0"/>
  </r>
  <r>
    <s v="beedb8fe-459a-47ba-8b04-58c2bae190cc"/>
    <s v="Lughaye_IDP"/>
    <x v="45"/>
    <x v="1"/>
    <n v="3"/>
    <n v="2"/>
    <n v="1"/>
    <n v="2"/>
    <x v="0"/>
  </r>
  <r>
    <s v="ce05a684-0ecd-4294-95f0-20b85d2b9978"/>
    <s v="Baidoa_HC"/>
    <x v="4"/>
    <x v="0"/>
    <n v="3"/>
    <n v="4"/>
    <n v="4"/>
    <n v="1"/>
    <x v="1"/>
  </r>
  <r>
    <s v="93b3b151-0555-49e6-b865-e4250036315d"/>
    <s v="Lughaye_IDP"/>
    <x v="45"/>
    <x v="1"/>
    <n v="3"/>
    <n v="1"/>
    <n v="1"/>
    <n v="1"/>
    <x v="0"/>
  </r>
  <r>
    <s v="5f2a9e00-13d8-4046-a224-aba2d6e9f530"/>
    <s v="Borama_IDP"/>
    <x v="33"/>
    <x v="1"/>
    <n v="3"/>
    <n v="1"/>
    <n v="1"/>
    <n v="1"/>
    <x v="0"/>
  </r>
  <r>
    <s v="f080a93e-6c0a-47bd-9e7b-9acb1d7aad03"/>
    <s v="Gebiley_IDP"/>
    <x v="39"/>
    <x v="1"/>
    <n v="3"/>
    <n v="1"/>
    <n v="1"/>
    <n v="1"/>
    <x v="0"/>
  </r>
  <r>
    <s v="24cc9e9b-cd79-4a1b-a9c2-14e22e2a9098"/>
    <s v="Baidoa_HC"/>
    <x v="4"/>
    <x v="0"/>
    <n v="3"/>
    <n v="1"/>
    <n v="4"/>
    <n v="4"/>
    <x v="1"/>
  </r>
  <r>
    <s v="5e497ab5-8b17-4976-a4e1-0d03cb072174"/>
    <s v="Baidoa_HC"/>
    <x v="4"/>
    <x v="0"/>
    <n v="3"/>
    <n v="1"/>
    <n v="4"/>
    <n v="4"/>
    <x v="1"/>
  </r>
  <r>
    <s v="f559f5b1-611c-4ccc-95d5-7dd9c6ad9239"/>
    <s v="Borama_IDP"/>
    <x v="33"/>
    <x v="1"/>
    <n v="3"/>
    <n v="1"/>
    <n v="1"/>
    <n v="1"/>
    <x v="0"/>
  </r>
  <r>
    <s v="202cc701-a3fa-44c2-bb40-21cc3071187f"/>
    <s v="Marka_HC"/>
    <x v="6"/>
    <x v="0"/>
    <n v="3"/>
    <n v="1"/>
    <n v="4"/>
    <n v="1"/>
    <x v="0"/>
  </r>
  <r>
    <s v="634774be-7f7c-481e-8553-e309efb94b1d"/>
    <s v="Marka_HC"/>
    <x v="6"/>
    <x v="0"/>
    <n v="1"/>
    <n v="4"/>
    <n v="4"/>
    <n v="3"/>
    <x v="1"/>
  </r>
  <r>
    <s v="2de6bac5-7a4d-49f5-a39b-b05850f2a7d2"/>
    <s v="Borama_IDP"/>
    <x v="33"/>
    <x v="1"/>
    <n v="3"/>
    <n v="1"/>
    <n v="1"/>
    <n v="1"/>
    <x v="0"/>
  </r>
  <r>
    <s v="d524f19e-4dc0-41ad-8a3b-074963f5b772"/>
    <s v="Borama_IDP"/>
    <x v="33"/>
    <x v="1"/>
    <n v="3"/>
    <n v="1"/>
    <n v="1"/>
    <n v="1"/>
    <x v="0"/>
  </r>
  <r>
    <s v="80f596b5-fe13-4eac-8faf-15b2832e5647"/>
    <s v="Baidoa_HC"/>
    <x v="4"/>
    <x v="0"/>
    <n v="3"/>
    <n v="1"/>
    <n v="4"/>
    <n v="4"/>
    <x v="1"/>
  </r>
  <r>
    <s v="a6eae991-8502-452d-a31f-648abd5271b9"/>
    <s v="Baidoa_HC"/>
    <x v="4"/>
    <x v="0"/>
    <n v="3"/>
    <n v="1"/>
    <n v="4"/>
    <n v="4"/>
    <x v="1"/>
  </r>
  <r>
    <s v="04e7fc8e-bec6-46e5-aab3-3ab717545e96"/>
    <s v="Buur_Hakaba_HC"/>
    <x v="51"/>
    <x v="0"/>
    <n v="3"/>
    <n v="1"/>
    <n v="4"/>
    <n v="1"/>
    <x v="0"/>
  </r>
  <r>
    <s v="86a40039-1c03-42b7-9754-5f5772f6731b"/>
    <s v="Baidoa_HC"/>
    <x v="4"/>
    <x v="0"/>
    <n v="3"/>
    <n v="1"/>
    <n v="4"/>
    <n v="1"/>
    <x v="0"/>
  </r>
  <r>
    <s v="12787d18-f0be-4e9d-b562-7f720609e49c"/>
    <s v="Laasqoray_IDP"/>
    <x v="34"/>
    <x v="1"/>
    <n v="3"/>
    <n v="1"/>
    <n v="1"/>
    <n v="1"/>
    <x v="0"/>
  </r>
  <r>
    <s v="e86348c5-48c6-4031-a5ff-4abe5e615e87"/>
    <s v="Caynabo_IDP"/>
    <x v="40"/>
    <x v="1"/>
    <n v="3"/>
    <n v="1"/>
    <n v="1"/>
    <n v="1"/>
    <x v="0"/>
  </r>
  <r>
    <s v="5703bf5a-2a4d-4939-a403-40ac66b6d0d3"/>
    <s v="Laasqoray_IDP"/>
    <x v="34"/>
    <x v="1"/>
    <n v="3"/>
    <n v="1"/>
    <n v="1"/>
    <n v="1"/>
    <x v="0"/>
  </r>
  <r>
    <s v="31aaf807-4887-4a8d-9642-8d3d5d794cd0"/>
    <s v="Xudur_HC"/>
    <x v="55"/>
    <x v="0"/>
    <n v="1"/>
    <n v="4"/>
    <n v="4"/>
    <n v="1"/>
    <x v="1"/>
  </r>
  <r>
    <s v="5e4ac2ed-5b0e-4235-949a-3b1012fd640e"/>
    <s v="Xudur_HC"/>
    <x v="55"/>
    <x v="0"/>
    <n v="3"/>
    <n v="1"/>
    <n v="4"/>
    <n v="1"/>
    <x v="0"/>
  </r>
  <r>
    <s v="94d3cabd-26ea-475d-9eeb-9cb084f8b17e"/>
    <s v="Laasqoray_IDP"/>
    <x v="34"/>
    <x v="1"/>
    <n v="3"/>
    <n v="1"/>
    <n v="1"/>
    <n v="1"/>
    <x v="0"/>
  </r>
  <r>
    <s v="34d24884-e13d-434f-b77c-f3345531afcc"/>
    <s v="Buur_Hakaba_HC"/>
    <x v="51"/>
    <x v="0"/>
    <n v="3"/>
    <n v="1"/>
    <n v="4"/>
    <n v="1"/>
    <x v="0"/>
  </r>
  <r>
    <s v="f0a36aa6-1504-463f-90b0-2c4cf01dfa53"/>
    <s v="Laasqoray_IDP"/>
    <x v="34"/>
    <x v="1"/>
    <n v="3"/>
    <n v="1"/>
    <n v="1"/>
    <n v="1"/>
    <x v="0"/>
  </r>
  <r>
    <s v="b3cd1376-a943-4767-bfe2-25ae5fee8753"/>
    <s v="Marka_HC"/>
    <x v="6"/>
    <x v="0"/>
    <n v="3"/>
    <n v="1"/>
    <n v="4"/>
    <n v="1"/>
    <x v="0"/>
  </r>
  <r>
    <s v="d0f4881b-7876-45a8-b1a0-d3885b6b6ca2"/>
    <s v="Ceerigaabo_IDP"/>
    <x v="44"/>
    <x v="1"/>
    <n v="3"/>
    <n v="1"/>
    <n v="4"/>
    <n v="1"/>
    <x v="0"/>
  </r>
  <r>
    <s v="b3874148-58ba-472c-8e51-fc1c2784f952"/>
    <s v="Afgooye_HC"/>
    <x v="54"/>
    <x v="0"/>
    <n v="3"/>
    <n v="1"/>
    <n v="4"/>
    <n v="1"/>
    <x v="0"/>
  </r>
  <r>
    <s v="a30580f3-9d72-4a20-90b2-4fb8e6b54251"/>
    <s v="Laasqoray_IDP"/>
    <x v="34"/>
    <x v="1"/>
    <n v="3"/>
    <n v="1"/>
    <n v="1"/>
    <n v="1"/>
    <x v="0"/>
  </r>
  <r>
    <s v="7702a019-1faa-4a79-b749-47effec1ba64"/>
    <s v="Ceel_Barde_HC"/>
    <x v="52"/>
    <x v="0"/>
    <n v="3"/>
    <n v="4"/>
    <n v="4"/>
    <n v="1"/>
    <x v="1"/>
  </r>
  <r>
    <s v="c451f841-b4ca-45d2-943a-0acc890b0734"/>
    <s v="Buur_Hakaba_HC"/>
    <x v="51"/>
    <x v="0"/>
    <n v="3"/>
    <n v="1"/>
    <n v="4"/>
    <n v="1"/>
    <x v="0"/>
  </r>
  <r>
    <s v="b586cc73-9b9f-4daa-a9d0-716eb9693bb4"/>
    <s v="Laasqoray_IDP"/>
    <x v="34"/>
    <x v="1"/>
    <n v="3"/>
    <n v="1"/>
    <n v="4"/>
    <n v="1"/>
    <x v="0"/>
  </r>
  <r>
    <s v="f7a133faba6c476cb1129cc5dd023dd2"/>
    <s v="Waajid_HC"/>
    <x v="53"/>
    <x v="0"/>
    <n v="3"/>
    <n v="1"/>
    <n v="4"/>
    <n v="1"/>
    <x v="0"/>
  </r>
  <r>
    <s v="6c59cf18-e16e-4e84-b25a-5239d3ab051d"/>
    <s v="Baidoa_HC"/>
    <x v="4"/>
    <x v="0"/>
    <n v="3"/>
    <n v="1"/>
    <n v="4"/>
    <n v="1"/>
    <x v="0"/>
  </r>
  <r>
    <s v="17124369-8506-463f-88d0-d78e498c87e7"/>
    <s v="Buur_Hakaba_HC"/>
    <x v="51"/>
    <x v="0"/>
    <n v="3"/>
    <n v="1"/>
    <n v="4"/>
    <n v="1"/>
    <x v="0"/>
  </r>
  <r>
    <s v="d506a17e-abfa-43d1-b4e3-0212a36c18d2"/>
    <s v="Baidoa_HC"/>
    <x v="4"/>
    <x v="0"/>
    <n v="3"/>
    <n v="1"/>
    <n v="4"/>
    <n v="4"/>
    <x v="1"/>
  </r>
  <r>
    <s v="7ee24b0c-fd87-4089-9ef1-5c0fac0f752b"/>
    <s v="Afgooye_HC"/>
    <x v="54"/>
    <x v="0"/>
    <n v="3"/>
    <n v="1"/>
    <n v="1"/>
    <n v="1"/>
    <x v="0"/>
  </r>
  <r>
    <s v="6671d635-c53d-4df0-b9a2-520197a00025"/>
    <s v="Xudur_HC"/>
    <x v="55"/>
    <x v="0"/>
    <n v="1"/>
    <n v="4"/>
    <n v="1"/>
    <n v="1"/>
    <x v="0"/>
  </r>
  <r>
    <s v="6a95b101-1517-4457-b7ff-a5c9aad9ab48"/>
    <s v="Wanla_Weyn_HC"/>
    <x v="57"/>
    <x v="0"/>
    <n v="3"/>
    <n v="1"/>
    <n v="4"/>
    <n v="1"/>
    <x v="0"/>
  </r>
  <r>
    <s v="b9f4c6e3-b068-46cd-b825-ad3e77e792cf"/>
    <s v="Marka_HC"/>
    <x v="6"/>
    <x v="0"/>
    <n v="3"/>
    <n v="1"/>
    <n v="4"/>
    <n v="1"/>
    <x v="0"/>
  </r>
  <r>
    <s v="703dfbe5-5f46-4673-a0dd-6b2cd24094c3"/>
    <s v="Laasqoray_IDP"/>
    <x v="34"/>
    <x v="1"/>
    <n v="3"/>
    <n v="1"/>
    <n v="1"/>
    <n v="1"/>
    <x v="0"/>
  </r>
  <r>
    <s v="c71e58df-ccc5-469e-b58b-e8d35d3691c3"/>
    <s v="Waajid_HC"/>
    <x v="53"/>
    <x v="0"/>
    <n v="3"/>
    <n v="1"/>
    <n v="4"/>
    <n v="1"/>
    <x v="0"/>
  </r>
  <r>
    <s v="5da4425d-6d52-40bc-93fc-53c76e422bd5"/>
    <s v="Laasqoray_IDP"/>
    <x v="34"/>
    <x v="1"/>
    <n v="3"/>
    <n v="1"/>
    <n v="1"/>
    <n v="1"/>
    <x v="0"/>
  </r>
  <r>
    <s v="b3a3bd7e-9b54-4824-93fe-4c46783288da"/>
    <s v="Ceerigaabo_IDP"/>
    <x v="44"/>
    <x v="1"/>
    <n v="3"/>
    <n v="1"/>
    <n v="4"/>
    <n v="1"/>
    <x v="0"/>
  </r>
  <r>
    <s v="3e0b50f0-b563-4998-b69b-34065d474159"/>
    <s v="Laasqoray_IDP"/>
    <x v="34"/>
    <x v="1"/>
    <n v="3"/>
    <n v="1"/>
    <n v="1"/>
    <n v="1"/>
    <x v="0"/>
  </r>
  <r>
    <s v="072671f2-3d8b-42e8-914b-e4d714fef2fe"/>
    <s v="Laasqoray_IDP"/>
    <x v="34"/>
    <x v="1"/>
    <n v="3"/>
    <n v="1"/>
    <n v="1"/>
    <n v="1"/>
    <x v="0"/>
  </r>
  <r>
    <s v="d0c1af92-9a80-4c23-a57e-8de4c2bc30a8"/>
    <s v="Owdweyne_IDP"/>
    <x v="43"/>
    <x v="1"/>
    <n v="1"/>
    <n v="4"/>
    <n v="1"/>
    <n v="1"/>
    <x v="0"/>
  </r>
  <r>
    <s v="680c60b4-291a-4f3a-92b0-103e7adecbba"/>
    <s v="Laas_Caanood_IDP"/>
    <x v="35"/>
    <x v="1"/>
    <n v="3"/>
    <n v="1"/>
    <n v="1"/>
    <n v="1"/>
    <x v="0"/>
  </r>
  <r>
    <s v="b519ade2-be90-4bd1-9ee1-a10c3473efce"/>
    <s v="Hargeysa_IDP"/>
    <x v="42"/>
    <x v="1"/>
    <n v="3"/>
    <n v="1"/>
    <n v="1"/>
    <n v="4"/>
    <x v="0"/>
  </r>
  <r>
    <s v="7055fb37-296f-4f21-b971-4beeeabf48d7"/>
    <s v="Wanla_Weyn_HC"/>
    <x v="57"/>
    <x v="0"/>
    <n v="3"/>
    <n v="1"/>
    <n v="1"/>
    <n v="1"/>
    <x v="0"/>
  </r>
  <r>
    <s v="b6ffdaea-a8b6-4801-9be3-194df793334d"/>
    <s v="Baidoa_HC"/>
    <x v="4"/>
    <x v="0"/>
    <n v="3"/>
    <n v="1"/>
    <n v="4"/>
    <n v="1"/>
    <x v="0"/>
  </r>
  <r>
    <s v="51de7d21-0910-4112-887b-66342be4256f"/>
    <s v="Ceel_Barde_HC"/>
    <x v="52"/>
    <x v="0"/>
    <n v="2"/>
    <n v="4"/>
    <n v="4"/>
    <n v="1"/>
    <x v="1"/>
  </r>
  <r>
    <s v="caa19f90-a3ce-43a8-8cd1-f9c9668198e2"/>
    <s v="Zeylac_IDP"/>
    <x v="49"/>
    <x v="1"/>
    <n v="3"/>
    <n v="1"/>
    <n v="1"/>
    <n v="1"/>
    <x v="0"/>
  </r>
  <r>
    <s v="2847afdf-3120-4dca-8ac0-2f0c80cc7cfc"/>
    <s v="Laas_Caanood_IDP"/>
    <x v="35"/>
    <x v="1"/>
    <n v="3"/>
    <n v="1"/>
    <n v="4"/>
    <n v="1"/>
    <x v="0"/>
  </r>
  <r>
    <s v="a4533875-9cf9-448d-95be-3e2e18c20b7e"/>
    <s v="Buur_Hakaba_HC"/>
    <x v="51"/>
    <x v="0"/>
    <n v="1"/>
    <n v="4"/>
    <n v="1"/>
    <n v="1"/>
    <x v="0"/>
  </r>
  <r>
    <s v="4dc42da2-61d6-433f-8818-a0955450c551"/>
    <s v="Marka_HC"/>
    <x v="6"/>
    <x v="0"/>
    <n v="3"/>
    <n v="1"/>
    <n v="1"/>
    <n v="1"/>
    <x v="0"/>
  </r>
  <r>
    <s v="42f0560e-b061-401e-9b27-f815fc09d73b"/>
    <s v="Gebiley_IDP"/>
    <x v="39"/>
    <x v="1"/>
    <n v="3"/>
    <n v="1"/>
    <n v="4"/>
    <n v="1"/>
    <x v="0"/>
  </r>
  <r>
    <s v="45a56360-7e1d-46b5-bae2-39c88f929145"/>
    <s v="Buur_Hakaba_HC"/>
    <x v="51"/>
    <x v="0"/>
    <n v="3"/>
    <n v="1"/>
    <n v="4"/>
    <n v="1"/>
    <x v="0"/>
  </r>
  <r>
    <s v="2b085c91-cc28-498a-b46c-2afd33eb5853"/>
    <s v="Gebiley_IDP"/>
    <x v="39"/>
    <x v="1"/>
    <n v="3"/>
    <n v="1"/>
    <n v="1"/>
    <n v="1"/>
    <x v="0"/>
  </r>
  <r>
    <s v="72178001-c5a7-414c-989a-8d47a95413d2"/>
    <s v="Hargeysa_IDP"/>
    <x v="42"/>
    <x v="1"/>
    <n v="3"/>
    <n v="1"/>
    <n v="1"/>
    <n v="1"/>
    <x v="0"/>
  </r>
  <r>
    <s v="e4ccbcd2-428f-4456-b727-bb9e4711a925"/>
    <s v="Marka_HC"/>
    <x v="6"/>
    <x v="0"/>
    <n v="3"/>
    <n v="1"/>
    <n v="4"/>
    <n v="1"/>
    <x v="0"/>
  </r>
  <r>
    <s v="88c85cfc-e2fd-41ea-881a-d4d421bdc2bc"/>
    <s v="Baidoa_HC"/>
    <x v="4"/>
    <x v="0"/>
    <n v="3"/>
    <n v="1"/>
    <n v="4"/>
    <n v="1"/>
    <x v="0"/>
  </r>
  <r>
    <s v="ca2dca07-290c-4a59-b281-04c018619c88"/>
    <s v="Ceerigaabo_IDP"/>
    <x v="44"/>
    <x v="1"/>
    <n v="3"/>
    <n v="1"/>
    <n v="4"/>
    <n v="1"/>
    <x v="0"/>
  </r>
  <r>
    <s v="b9a918ee-cf89-4f18-ad35-26ed817ccc27"/>
    <s v="Buuhoodle_IDP"/>
    <x v="36"/>
    <x v="1"/>
    <n v="3"/>
    <n v="1"/>
    <n v="1"/>
    <n v="1"/>
    <x v="0"/>
  </r>
  <r>
    <s v="f6d5ec36-e991-4f0d-bf1b-20ee680644ca"/>
    <s v="Diinsoor_HC"/>
    <x v="5"/>
    <x v="0"/>
    <n v="3"/>
    <n v="1"/>
    <n v="4"/>
    <n v="1"/>
    <x v="0"/>
  </r>
  <r>
    <s v="c2656ec0-47c0-4766-88ba-0300d943f0b2"/>
    <s v="Wanla_Weyn_HC"/>
    <x v="57"/>
    <x v="0"/>
    <n v="3"/>
    <n v="1"/>
    <n v="4"/>
    <n v="1"/>
    <x v="0"/>
  </r>
  <r>
    <s v="ad10630d-c487-4160-acf7-abaa7fccd5a2"/>
    <s v="Ceerigaabo_IDP"/>
    <x v="44"/>
    <x v="1"/>
    <n v="3"/>
    <n v="1"/>
    <n v="1"/>
    <n v="1"/>
    <x v="0"/>
  </r>
  <r>
    <s v="76bc6907-dc52-434a-9dad-fd33d0441dc8"/>
    <s v="Sheikh_IDP"/>
    <x v="47"/>
    <x v="1"/>
    <n v="3"/>
    <n v="1"/>
    <n v="1"/>
    <n v="1"/>
    <x v="0"/>
  </r>
  <r>
    <s v="92a80549-3498-42fb-b102-cbb5e5759267"/>
    <s v="Sheikh_IDP"/>
    <x v="47"/>
    <x v="1"/>
    <n v="3"/>
    <n v="1"/>
    <n v="1"/>
    <n v="1"/>
    <x v="0"/>
  </r>
  <r>
    <s v="3a2f85b0-edce-42ef-93f4-67f8e42aecef"/>
    <s v="Wanla_Weyn_HC"/>
    <x v="57"/>
    <x v="0"/>
    <n v="3"/>
    <n v="1"/>
    <n v="4"/>
    <n v="1"/>
    <x v="0"/>
  </r>
  <r>
    <s v="f947e74b-459c-4210-bd1e-6f7d37d3779d"/>
    <s v="Afgooye_HC"/>
    <x v="54"/>
    <x v="0"/>
    <n v="3"/>
    <n v="1"/>
    <n v="1"/>
    <n v="1"/>
    <x v="0"/>
  </r>
  <r>
    <s v="59b4552d-ffdc-4b88-96f2-8b571baa78fe"/>
    <s v="Sheikh_IDP"/>
    <x v="47"/>
    <x v="1"/>
    <n v="3"/>
    <n v="1"/>
    <n v="1"/>
    <n v="1"/>
    <x v="0"/>
  </r>
  <r>
    <s v="e4f31b5a-aeec-4644-bb79-60e64464f51d"/>
    <s v="Afgooye_HC"/>
    <x v="54"/>
    <x v="0"/>
    <n v="1"/>
    <n v="4"/>
    <n v="4"/>
    <n v="3"/>
    <x v="1"/>
  </r>
  <r>
    <s v="49692762-38ba-4067-88fe-8d149085d4a8"/>
    <s v="Sheikh_IDP"/>
    <x v="47"/>
    <x v="1"/>
    <n v="3"/>
    <n v="1"/>
    <n v="1"/>
    <n v="1"/>
    <x v="0"/>
  </r>
  <r>
    <s v="0e45d2a5-7fa7-4a67-8010-3d59c5004f34"/>
    <s v="Xudun_IDP"/>
    <x v="48"/>
    <x v="1"/>
    <n v="3"/>
    <n v="1"/>
    <n v="1"/>
    <n v="1"/>
    <x v="0"/>
  </r>
  <r>
    <s v="33a81618-6eb0-4abe-9766-c97c1bf0880f"/>
    <s v="Buur_Hakaba_HC"/>
    <x v="51"/>
    <x v="0"/>
    <n v="3"/>
    <n v="1"/>
    <n v="4"/>
    <n v="1"/>
    <x v="0"/>
  </r>
  <r>
    <s v="8cf64baa-1f0d-4b82-bf47-63f46769f574"/>
    <s v="Qansax_Dheere_HC"/>
    <x v="56"/>
    <x v="0"/>
    <n v="3"/>
    <n v="1"/>
    <n v="4"/>
    <n v="1"/>
    <x v="0"/>
  </r>
  <r>
    <s v="1a195610-084d-485b-8d41-e3b2897fdc26"/>
    <s v="Xudun_IDP"/>
    <x v="48"/>
    <x v="1"/>
    <n v="3"/>
    <n v="1"/>
    <n v="1"/>
    <n v="1"/>
    <x v="0"/>
  </r>
  <r>
    <s v="afbbd33a-ebf3-4570-8901-94cea09bb072"/>
    <s v="Waajid_HC"/>
    <x v="53"/>
    <x v="0"/>
    <n v="2"/>
    <n v="4"/>
    <n v="1"/>
    <n v="1"/>
    <x v="0"/>
  </r>
  <r>
    <s v="ce67e898-5d0e-45c1-bc25-32fd8a85ff5c"/>
    <s v="Baidoa_HC"/>
    <x v="4"/>
    <x v="0"/>
    <n v="3"/>
    <n v="1"/>
    <n v="1"/>
    <n v="1"/>
    <x v="0"/>
  </r>
  <r>
    <s v="34766207-42ac-4d14-a708-94dd35d4b6bb"/>
    <s v="Xudun_IDP"/>
    <x v="48"/>
    <x v="1"/>
    <n v="3"/>
    <n v="1"/>
    <n v="1"/>
    <n v="1"/>
    <x v="0"/>
  </r>
  <r>
    <s v="def7aee7-9cc1-4923-bbbf-988d4dc4117e"/>
    <s v="Laasqoray_IDP"/>
    <x v="34"/>
    <x v="1"/>
    <n v="3"/>
    <n v="1"/>
    <n v="4"/>
    <n v="1"/>
    <x v="0"/>
  </r>
  <r>
    <s v="9000e699-ffba-4c04-9b10-090e09e6d48e"/>
    <s v="Marka_HC"/>
    <x v="6"/>
    <x v="0"/>
    <n v="3"/>
    <n v="1"/>
    <n v="1"/>
    <n v="1"/>
    <x v="0"/>
  </r>
  <r>
    <s v="82d67b7c-7574-4106-b0ab-d0fd63a90b1d"/>
    <s v="Xudun_IDP"/>
    <x v="48"/>
    <x v="1"/>
    <n v="3"/>
    <n v="1"/>
    <n v="1"/>
    <n v="1"/>
    <x v="0"/>
  </r>
  <r>
    <s v="91c165a3-f2a4-436c-be30-a2d7178633e0"/>
    <s v="Xudun_IDP"/>
    <x v="48"/>
    <x v="1"/>
    <n v="3"/>
    <n v="1"/>
    <n v="1"/>
    <n v="1"/>
    <x v="0"/>
  </r>
  <r>
    <s v="3bba0f2c-a87b-446f-a1ae-7a3a3657c34e"/>
    <s v="Qansax_Dheere_HC"/>
    <x v="56"/>
    <x v="0"/>
    <n v="3"/>
    <n v="1"/>
    <n v="4"/>
    <n v="1"/>
    <x v="0"/>
  </r>
  <r>
    <s v="99d6659d-f260-4998-b00f-0c042be9f11f"/>
    <s v="Owdweyne_IDP"/>
    <x v="43"/>
    <x v="1"/>
    <n v="3"/>
    <n v="1"/>
    <n v="1"/>
    <n v="1"/>
    <x v="0"/>
  </r>
  <r>
    <s v="8edc1fde-6f28-4950-8829-aae5a426667f"/>
    <s v="Xudun_IDP"/>
    <x v="48"/>
    <x v="1"/>
    <n v="3"/>
    <n v="1"/>
    <n v="1"/>
    <n v="1"/>
    <x v="0"/>
  </r>
  <r>
    <s v="c0485ed6-df88-43ec-a405-3dd086bc5424"/>
    <s v="Baidoa_HC"/>
    <x v="4"/>
    <x v="0"/>
    <n v="3"/>
    <n v="1"/>
    <n v="1"/>
    <n v="1"/>
    <x v="0"/>
  </r>
  <r>
    <s v="bf82843c-c6b0-4815-ba4f-207a8aa6ef57"/>
    <s v="Buur_Hakaba_HC"/>
    <x v="51"/>
    <x v="0"/>
    <n v="3"/>
    <n v="1"/>
    <n v="4"/>
    <n v="1"/>
    <x v="0"/>
  </r>
  <r>
    <s v="f69d7ce7-1458-4dda-92f6-335012f30d30"/>
    <s v="Buur_Hakaba_HC"/>
    <x v="51"/>
    <x v="0"/>
    <n v="3"/>
    <n v="1"/>
    <n v="1"/>
    <n v="1"/>
    <x v="0"/>
  </r>
  <r>
    <s v="8ad1e3d0-3754-4141-9ed2-8137df9fae1b"/>
    <s v="Xudun_IDP"/>
    <x v="48"/>
    <x v="1"/>
    <n v="3"/>
    <n v="1"/>
    <n v="1"/>
    <n v="1"/>
    <x v="0"/>
  </r>
  <r>
    <s v="b7b451a3-3a81-4aeb-91a6-42c5585aa89a"/>
    <s v="Baidoa_HC"/>
    <x v="4"/>
    <x v="0"/>
    <n v="3"/>
    <n v="1"/>
    <n v="4"/>
    <n v="4"/>
    <x v="1"/>
  </r>
  <r>
    <s v="41897d4d-722c-4201-9723-b9d038ca474a"/>
    <s v="Xudun_IDP"/>
    <x v="48"/>
    <x v="1"/>
    <n v="3"/>
    <n v="1"/>
    <n v="1"/>
    <n v="1"/>
    <x v="0"/>
  </r>
  <r>
    <s v="ce80c833-9857-40d2-b443-21e1577683c9"/>
    <s v="Gebiley_IDP"/>
    <x v="39"/>
    <x v="1"/>
    <n v="3"/>
    <n v="1"/>
    <n v="4"/>
    <n v="1"/>
    <x v="0"/>
  </r>
  <r>
    <s v="4418a68f-a921-47c3-87c8-09890722b935"/>
    <s v="Xudur_HC"/>
    <x v="55"/>
    <x v="0"/>
    <n v="3"/>
    <n v="3"/>
    <n v="4"/>
    <n v="1"/>
    <x v="1"/>
  </r>
  <r>
    <s v="60f23ad4-71e1-4a71-a481-7771f901da4e"/>
    <s v="Baidoa_HC"/>
    <x v="4"/>
    <x v="0"/>
    <n v="3"/>
    <n v="1"/>
    <n v="1"/>
    <n v="1"/>
    <x v="0"/>
  </r>
  <r>
    <s v="a9c22324-7169-4691-a561-48feb5dc4e3d"/>
    <s v="Baidoa_HC"/>
    <x v="4"/>
    <x v="0"/>
    <n v="3"/>
    <n v="1"/>
    <n v="4"/>
    <n v="1"/>
    <x v="0"/>
  </r>
  <r>
    <s v="6bc3a8c0-08ed-4d1e-a73d-b3635c72be94"/>
    <s v="Owdweyne_IDP"/>
    <x v="43"/>
    <x v="1"/>
    <n v="3"/>
    <n v="1"/>
    <n v="1"/>
    <n v="1"/>
    <x v="0"/>
  </r>
  <r>
    <s v="b287fb1d-2074-4100-8536-d118c45bd539"/>
    <s v="Diinsoor_HC"/>
    <x v="5"/>
    <x v="0"/>
    <n v="3"/>
    <n v="1"/>
    <n v="4"/>
    <n v="1"/>
    <x v="0"/>
  </r>
  <r>
    <s v="d78e031e-6580-46e4-bb52-33fe00fa8975"/>
    <s v="Owdweyne_IDP"/>
    <x v="43"/>
    <x v="1"/>
    <n v="3"/>
    <n v="1"/>
    <n v="1"/>
    <n v="1"/>
    <x v="0"/>
  </r>
  <r>
    <s v="6e5ae220-e083-4b20-bcfc-d4100da36746"/>
    <s v="Diinsoor_HC"/>
    <x v="5"/>
    <x v="0"/>
    <n v="3"/>
    <n v="1"/>
    <n v="4"/>
    <n v="1"/>
    <x v="0"/>
  </r>
  <r>
    <s v="cd4605c0-b60e-4416-ae60-de3da63607f1"/>
    <s v="Qansax_Dheere_HC"/>
    <x v="56"/>
    <x v="0"/>
    <n v="3"/>
    <n v="1"/>
    <n v="4"/>
    <n v="3"/>
    <x v="1"/>
  </r>
  <r>
    <s v="7183eb7d-8041-45df-b809-5003f8a9713a"/>
    <s v="Ceerigaabo_IDP"/>
    <x v="44"/>
    <x v="1"/>
    <n v="3"/>
    <n v="1"/>
    <n v="1"/>
    <n v="1"/>
    <x v="0"/>
  </r>
  <r>
    <s v="9a37ae5f-4904-482d-9402-a22b41a29fb8"/>
    <s v="Buur_Hakaba_HC"/>
    <x v="51"/>
    <x v="0"/>
    <n v="3"/>
    <n v="1"/>
    <n v="1"/>
    <n v="1"/>
    <x v="0"/>
  </r>
  <r>
    <s v="8c72f7e8-5783-4f7d-8c28-9b80843784de"/>
    <s v="Ceerigaabo_IDP"/>
    <x v="44"/>
    <x v="1"/>
    <n v="3"/>
    <n v="1"/>
    <n v="1"/>
    <n v="1"/>
    <x v="0"/>
  </r>
  <r>
    <s v="e9d4c7f4-668b-4266-8023-9a8642073585"/>
    <s v="Owdweyne_IDP"/>
    <x v="43"/>
    <x v="1"/>
    <n v="3"/>
    <n v="1"/>
    <n v="1"/>
    <n v="1"/>
    <x v="0"/>
  </r>
  <r>
    <s v="52bf0c97-1a9b-4df9-bb5c-be01a4a8f881"/>
    <s v="Qoryooley_HC"/>
    <x v="8"/>
    <x v="0"/>
    <n v="3"/>
    <n v="1"/>
    <n v="4"/>
    <n v="1"/>
    <x v="0"/>
  </r>
  <r>
    <s v="7fa99314-8fbe-4ac9-aa48-cafbd5d54dfb"/>
    <s v="Owdweyne_IDP"/>
    <x v="43"/>
    <x v="1"/>
    <n v="3"/>
    <n v="1"/>
    <n v="1"/>
    <n v="1"/>
    <x v="0"/>
  </r>
  <r>
    <s v="e6a7d2a5-070e-411a-8652-835592214ada"/>
    <s v="Owdweyne_IDP"/>
    <x v="43"/>
    <x v="1"/>
    <n v="3"/>
    <n v="1"/>
    <n v="1"/>
    <n v="1"/>
    <x v="0"/>
  </r>
  <r>
    <s v="e68bcb1d-b59c-4c6b-be10-a6f4b42fae1e"/>
    <s v="Owdweyne_IDP"/>
    <x v="43"/>
    <x v="1"/>
    <n v="3"/>
    <n v="1"/>
    <n v="1"/>
    <n v="1"/>
    <x v="0"/>
  </r>
  <r>
    <s v="75dcc5e229734fc6bc3d2e26f2f287bf"/>
    <s v="Waajid_HC"/>
    <x v="53"/>
    <x v="0"/>
    <n v="3"/>
    <n v="1"/>
    <n v="4"/>
    <n v="1"/>
    <x v="0"/>
  </r>
  <r>
    <s v="2366474c-5173-4994-9b20-7bc0f5a2046a"/>
    <s v="Baidoa_HC"/>
    <x v="4"/>
    <x v="0"/>
    <n v="2"/>
    <n v="4"/>
    <n v="1"/>
    <n v="1"/>
    <x v="0"/>
  </r>
  <r>
    <s v="23da9fcc-3a98-47b1-817d-bc534eea3f04"/>
    <s v="Owdweyne_IDP"/>
    <x v="43"/>
    <x v="1"/>
    <n v="3"/>
    <n v="1"/>
    <n v="1"/>
    <n v="1"/>
    <x v="0"/>
  </r>
  <r>
    <s v="5860562d-0ca3-4aa4-b408-c8fc8622a9f4"/>
    <s v="Baidoa_HC"/>
    <x v="4"/>
    <x v="0"/>
    <n v="3"/>
    <n v="1"/>
    <n v="4"/>
    <n v="1"/>
    <x v="0"/>
  </r>
  <r>
    <s v="7f77c7f6-1424-4d4f-a088-01281a6ec10c"/>
    <s v="Baidoa_HC"/>
    <x v="4"/>
    <x v="0"/>
    <n v="3"/>
    <n v="2"/>
    <n v="4"/>
    <n v="1"/>
    <x v="1"/>
  </r>
  <r>
    <s v="f0e33c5e-cea0-47e7-9582-1e61377823ff"/>
    <s v="Wanla_Weyn_HC"/>
    <x v="57"/>
    <x v="0"/>
    <n v="3"/>
    <n v="1"/>
    <n v="1"/>
    <n v="1"/>
    <x v="0"/>
  </r>
  <r>
    <s v="e56bd153-6e9e-4aa7-955e-da4d4325a2b9"/>
    <s v="Owdweyne_IDP"/>
    <x v="43"/>
    <x v="1"/>
    <n v="3"/>
    <n v="1"/>
    <n v="1"/>
    <n v="1"/>
    <x v="0"/>
  </r>
  <r>
    <s v="6cc2231b-bad7-4c2b-b2cb-38797174c4e7"/>
    <s v="Baidoa_HC"/>
    <x v="4"/>
    <x v="0"/>
    <n v="3"/>
    <n v="2"/>
    <n v="1"/>
    <n v="1"/>
    <x v="0"/>
  </r>
  <r>
    <s v="82009a60-5d0e-42f3-9b77-a92eb7bfb17f"/>
    <s v="Diinsoor_HC"/>
    <x v="5"/>
    <x v="0"/>
    <n v="3"/>
    <n v="1"/>
    <n v="4"/>
    <n v="1"/>
    <x v="0"/>
  </r>
  <r>
    <s v="b60c3536-c2cc-42e5-9b06-5fe66a692435"/>
    <s v="Owdweyne_IDP"/>
    <x v="43"/>
    <x v="1"/>
    <n v="3"/>
    <n v="1"/>
    <n v="1"/>
    <n v="1"/>
    <x v="0"/>
  </r>
  <r>
    <s v="863c41b9-5d17-4166-9bf9-4386e7c69820"/>
    <s v="Baidoa_HC"/>
    <x v="4"/>
    <x v="0"/>
    <n v="2"/>
    <n v="4"/>
    <n v="1"/>
    <n v="1"/>
    <x v="0"/>
  </r>
  <r>
    <s v="0478e55b-3275-4d76-9072-9715826b8ef4"/>
    <s v="Owdweyne_IDP"/>
    <x v="43"/>
    <x v="1"/>
    <n v="3"/>
    <n v="1"/>
    <n v="1"/>
    <n v="1"/>
    <x v="0"/>
  </r>
  <r>
    <s v="0adc1baa-4df6-4516-afd4-52d29c54faf7"/>
    <s v="Owdweyne_IDP"/>
    <x v="43"/>
    <x v="1"/>
    <n v="3"/>
    <n v="1"/>
    <n v="1"/>
    <n v="1"/>
    <x v="0"/>
  </r>
  <r>
    <s v="5028c34b-cd9f-4837-919a-0e4368779699"/>
    <s v="Afgooye_HC"/>
    <x v="54"/>
    <x v="0"/>
    <n v="3"/>
    <n v="1"/>
    <n v="1"/>
    <n v="1"/>
    <x v="0"/>
  </r>
  <r>
    <s v="37f36223-bbec-49fc-8214-35580dd2e599"/>
    <s v="Gebiley_IDP"/>
    <x v="39"/>
    <x v="1"/>
    <n v="3"/>
    <n v="1"/>
    <n v="1"/>
    <n v="1"/>
    <x v="0"/>
  </r>
  <r>
    <s v="09f9aca5-936b-4ddc-9c35-ce48d93ce76b"/>
    <s v="Gebiley_IDP"/>
    <x v="39"/>
    <x v="1"/>
    <n v="3"/>
    <n v="1"/>
    <n v="1"/>
    <n v="1"/>
    <x v="0"/>
  </r>
  <r>
    <s v="b24837a6-4d81-49d1-9952-2fec7a91932b"/>
    <s v="Qansax_Dheere_HC"/>
    <x v="56"/>
    <x v="0"/>
    <n v="3"/>
    <n v="1"/>
    <n v="4"/>
    <n v="1"/>
    <x v="0"/>
  </r>
  <r>
    <s v="d1557b9d-c341-4af5-b929-8a433bb0c96d"/>
    <s v="Xudur_IDP"/>
    <x v="55"/>
    <x v="1"/>
    <n v="3"/>
    <n v="4"/>
    <n v="4"/>
    <n v="1"/>
    <x v="1"/>
  </r>
  <r>
    <s v="75d77efb-2d9c-4db8-bfc5-314e7e5ef956"/>
    <s v="Baidoa_HC"/>
    <x v="4"/>
    <x v="0"/>
    <n v="1"/>
    <n v="4"/>
    <n v="4"/>
    <n v="1"/>
    <x v="1"/>
  </r>
  <r>
    <s v="2975ebb6-7ad4-4a51-8198-14fb33756127"/>
    <s v="Waajid_IDP"/>
    <x v="53"/>
    <x v="1"/>
    <n v="1"/>
    <n v="4"/>
    <n v="1"/>
    <n v="2"/>
    <x v="0"/>
  </r>
  <r>
    <s v="272dcfcb-1462-4fa6-9be3-f01c870421cc"/>
    <s v="Waajid_HC"/>
    <x v="53"/>
    <x v="0"/>
    <n v="1"/>
    <n v="4"/>
    <n v="1"/>
    <n v="2"/>
    <x v="0"/>
  </r>
  <r>
    <s v="1af29dc5-e27f-454d-96f2-1388bf0dfc8e"/>
    <s v="Waajid_IDP"/>
    <x v="53"/>
    <x v="1"/>
    <n v="3"/>
    <n v="4"/>
    <n v="4"/>
    <n v="1"/>
    <x v="1"/>
  </r>
  <r>
    <s v="4962aa05-cefe-4411-b53e-c15e5b4ca604"/>
    <s v="Afgooye_IDP"/>
    <x v="54"/>
    <x v="1"/>
    <n v="3"/>
    <n v="1"/>
    <n v="1"/>
    <n v="1"/>
    <x v="0"/>
  </r>
  <r>
    <s v="2a49c371-2d54-4fb7-b87b-662ff0a54d32"/>
    <s v="Xudur_HC"/>
    <x v="55"/>
    <x v="0"/>
    <n v="3"/>
    <n v="1"/>
    <n v="4"/>
    <n v="1"/>
    <x v="0"/>
  </r>
  <r>
    <s v="34d15657-ee0a-416e-8e11-d9c62d10f787"/>
    <s v="Wanla_Weyn_IDP"/>
    <x v="57"/>
    <x v="1"/>
    <n v="2"/>
    <n v="4"/>
    <n v="1"/>
    <n v="1"/>
    <x v="0"/>
  </r>
  <r>
    <s v="7ec1e478-860f-4fc8-a488-ce9dc7a077fc"/>
    <s v="Buur_Hakaba_HC"/>
    <x v="51"/>
    <x v="0"/>
    <n v="3"/>
    <n v="2"/>
    <n v="1"/>
    <n v="2"/>
    <x v="0"/>
  </r>
  <r>
    <s v="03528d89-aaf0-443a-9cab-d89f48d43615"/>
    <s v="Baidoa_HC"/>
    <x v="4"/>
    <x v="0"/>
    <n v="3"/>
    <n v="1"/>
    <n v="4"/>
    <n v="1"/>
    <x v="0"/>
  </r>
  <r>
    <s v="99ce6cb0-82c4-4edd-91b1-f1092422d8e5"/>
    <s v="Baidoa_IDP"/>
    <x v="4"/>
    <x v="1"/>
    <n v="3"/>
    <n v="1"/>
    <n v="1"/>
    <n v="1"/>
    <x v="0"/>
  </r>
  <r>
    <s v="cfa1479d-09ff-4051-93a9-d294a75b0054"/>
    <s v="Baidoa_IDP"/>
    <x v="4"/>
    <x v="1"/>
    <n v="3"/>
    <n v="1"/>
    <n v="4"/>
    <n v="1"/>
    <x v="0"/>
  </r>
  <r>
    <s v="5768e9ba-258b-4612-8777-20725e7fc8c3"/>
    <s v="Xudur_IDP"/>
    <x v="55"/>
    <x v="1"/>
    <n v="3"/>
    <n v="2"/>
    <n v="1"/>
    <n v="1"/>
    <x v="0"/>
  </r>
  <r>
    <s v="64d6472a-dc18-43b1-b6cf-33f51c83e0b3"/>
    <s v="Wanla_Weyn_IDP"/>
    <x v="57"/>
    <x v="1"/>
    <n v="3"/>
    <n v="1"/>
    <n v="4"/>
    <n v="1"/>
    <x v="0"/>
  </r>
  <r>
    <s v="bd12d820-3739-4c56-8927-abc38368d758"/>
    <s v="Waajid_HC"/>
    <x v="53"/>
    <x v="0"/>
    <n v="3"/>
    <n v="1"/>
    <n v="4"/>
    <n v="1"/>
    <x v="0"/>
  </r>
  <r>
    <s v="c419d973-5aa0-4d56-9fba-b87ad36b848f"/>
    <s v="Baidoa_IDP"/>
    <x v="4"/>
    <x v="1"/>
    <n v="3"/>
    <n v="4"/>
    <n v="1"/>
    <n v="2"/>
    <x v="1"/>
  </r>
  <r>
    <s v="5e48a60c-86c6-4baa-a831-6395ea008bf8"/>
    <s v="Wanla_Weyn_IDP"/>
    <x v="57"/>
    <x v="1"/>
    <n v="3"/>
    <n v="1"/>
    <n v="4"/>
    <n v="1"/>
    <x v="0"/>
  </r>
  <r>
    <s v="fed64be3-927b-45a4-92f4-cc8db163115e"/>
    <s v="Ceel_Barde_HC"/>
    <x v="52"/>
    <x v="0"/>
    <n v="1"/>
    <n v="4"/>
    <n v="1"/>
    <n v="1"/>
    <x v="0"/>
  </r>
  <r>
    <s v="b8e198e3-5287-46d2-887e-2028ad06d7e9"/>
    <s v="Baidoa_IDP"/>
    <x v="4"/>
    <x v="1"/>
    <n v="3"/>
    <n v="3"/>
    <n v="1"/>
    <n v="1"/>
    <x v="0"/>
  </r>
  <r>
    <s v="04267186-d2cb-45af-b6f8-290a8d1fab1f"/>
    <s v="Baidoa_IDP"/>
    <x v="4"/>
    <x v="1"/>
    <n v="1"/>
    <n v="4"/>
    <n v="1"/>
    <n v="2"/>
    <x v="0"/>
  </r>
  <r>
    <s v="971017a2-f895-4d0d-b5a9-7fc332216dc5"/>
    <s v="Qoryooley_HC"/>
    <x v="8"/>
    <x v="0"/>
    <n v="3"/>
    <n v="3"/>
    <n v="4"/>
    <n v="1"/>
    <x v="1"/>
  </r>
  <r>
    <s v="43451a9d-125d-4f84-a6fc-0c8bd8dea6d2"/>
    <s v="Qoryooley_HC"/>
    <x v="8"/>
    <x v="0"/>
    <n v="3"/>
    <n v="1"/>
    <n v="4"/>
    <n v="1"/>
    <x v="0"/>
  </r>
  <r>
    <s v="afaff7e1-3d7e-4861-9cfd-6d4a400b76a2"/>
    <s v="Waajid_IDP"/>
    <x v="53"/>
    <x v="1"/>
    <n v="3"/>
    <n v="1"/>
    <n v="4"/>
    <n v="4"/>
    <x v="1"/>
  </r>
  <r>
    <s v="3377674c-55ce-4286-b61b-52e71a8b0d17"/>
    <s v="Wanla_Weyn_HC"/>
    <x v="57"/>
    <x v="0"/>
    <n v="3"/>
    <n v="1"/>
    <n v="4"/>
    <n v="1"/>
    <x v="0"/>
  </r>
  <r>
    <s v="b113d617-f444-4252-90bd-3c4d7989d65c"/>
    <s v="Baidoa_IDP"/>
    <x v="4"/>
    <x v="1"/>
    <n v="3"/>
    <n v="1"/>
    <n v="4"/>
    <n v="1"/>
    <x v="0"/>
  </r>
  <r>
    <s v="5ca1d227-9817-45f3-bd96-b5419c493677"/>
    <s v="Wanla_Weyn_HC"/>
    <x v="57"/>
    <x v="0"/>
    <n v="3"/>
    <n v="1"/>
    <n v="1"/>
    <n v="1"/>
    <x v="0"/>
  </r>
  <r>
    <s v="e2a1e393-0c28-47c9-a02f-be6fece406b7"/>
    <s v="Marka_HC"/>
    <x v="6"/>
    <x v="0"/>
    <n v="3"/>
    <n v="1"/>
    <n v="1"/>
    <n v="1"/>
    <x v="0"/>
  </r>
  <r>
    <s v="cdf85162-1913-4cdc-b39b-037e73897c10"/>
    <s v="Baidoa_HC"/>
    <x v="4"/>
    <x v="0"/>
    <n v="3"/>
    <n v="1"/>
    <n v="4"/>
    <n v="1"/>
    <x v="0"/>
  </r>
  <r>
    <s v="b8263a84-737a-4692-9503-18d14440f5a9"/>
    <s v="Baidoa_IDP"/>
    <x v="4"/>
    <x v="1"/>
    <n v="3"/>
    <n v="1"/>
    <n v="1"/>
    <n v="1"/>
    <x v="0"/>
  </r>
  <r>
    <s v="70c95c85-983b-4e68-88b2-7992269e6804"/>
    <s v="Belet_Weyne_HC"/>
    <x v="2"/>
    <x v="0"/>
    <n v="3"/>
    <n v="4"/>
    <n v="4"/>
    <n v="2"/>
    <x v="1"/>
  </r>
  <r>
    <s v="a39771f8-b386-410c-9be7-9d2539f1e4bb"/>
    <s v="Baidoa_IDP"/>
    <x v="4"/>
    <x v="1"/>
    <n v="3"/>
    <n v="1"/>
    <n v="1"/>
    <n v="2"/>
    <x v="0"/>
  </r>
  <r>
    <s v="02bf57f6-af82-46d6-90c2-32b0e34dd523"/>
    <s v="Jowhar_HC"/>
    <x v="10"/>
    <x v="0"/>
    <n v="3"/>
    <n v="2"/>
    <n v="1"/>
    <n v="1"/>
    <x v="0"/>
  </r>
  <r>
    <s v="47b83ee4-6a51-412f-88e3-2ea7a951cc4e"/>
    <s v="Jowhar_HC"/>
    <x v="10"/>
    <x v="0"/>
    <n v="3"/>
    <n v="1"/>
    <n v="1"/>
    <n v="1"/>
    <x v="0"/>
  </r>
  <r>
    <s v="f391b8a8-f38f-4e7e-97d3-3b6090301880"/>
    <s v="Belet_Weyne_HC"/>
    <x v="2"/>
    <x v="0"/>
    <n v="3"/>
    <n v="4"/>
    <n v="1"/>
    <n v="1"/>
    <x v="0"/>
  </r>
  <r>
    <s v="418d084c-32ce-46fc-b292-620a0edcbec8"/>
    <s v="Jowhar_HC"/>
    <x v="10"/>
    <x v="0"/>
    <n v="3"/>
    <n v="1"/>
    <n v="1"/>
    <n v="1"/>
    <x v="0"/>
  </r>
  <r>
    <s v="ce01460b-0bfa-459d-9561-b0d6c64fc6e8"/>
    <s v="Waajid_IDP"/>
    <x v="53"/>
    <x v="1"/>
    <n v="3"/>
    <n v="1"/>
    <n v="4"/>
    <n v="1"/>
    <x v="0"/>
  </r>
  <r>
    <s v="49aa756a-0ac7-4c13-b647-6df8e7f51442"/>
    <s v="Banadir_HC"/>
    <x v="0"/>
    <x v="0"/>
    <n v="3"/>
    <n v="4"/>
    <n v="4"/>
    <n v="1"/>
    <x v="1"/>
  </r>
  <r>
    <s v="7cfab4fc-3e7b-47a6-951b-c16971960674"/>
    <s v="Diinsoor_IDP"/>
    <x v="5"/>
    <x v="1"/>
    <n v="3"/>
    <n v="1"/>
    <n v="4"/>
    <n v="1"/>
    <x v="0"/>
  </r>
  <r>
    <s v="db958f40-fe9f-484b-9b58-4ace9d253541"/>
    <s v="Xudur_IDP"/>
    <x v="55"/>
    <x v="1"/>
    <n v="2"/>
    <n v="3"/>
    <n v="1"/>
    <n v="1"/>
    <x v="0"/>
  </r>
  <r>
    <s v="79d04f39-f92a-4f31-a4d3-45544be2f74a"/>
    <s v="Baidoa_IDP"/>
    <x v="4"/>
    <x v="1"/>
    <n v="3"/>
    <n v="1"/>
    <n v="1"/>
    <n v="1"/>
    <x v="0"/>
  </r>
  <r>
    <s v="7d0518b8-2836-48cc-a22c-72dc9e2ca889"/>
    <s v="Baidoa_IDP"/>
    <x v="4"/>
    <x v="1"/>
    <n v="3"/>
    <n v="1"/>
    <n v="4"/>
    <n v="1"/>
    <x v="0"/>
  </r>
  <r>
    <s v="f8ea4f60-c9a8-4bee-9201-4b2d347008dc"/>
    <s v="Diinsoor_IDP"/>
    <x v="5"/>
    <x v="1"/>
    <n v="3"/>
    <n v="1"/>
    <n v="4"/>
    <n v="1"/>
    <x v="0"/>
  </r>
  <r>
    <s v="dc6ad1fb-7e44-4a1b-9fe5-da3a3ed8f8f4"/>
    <s v="Baidoa_IDP"/>
    <x v="4"/>
    <x v="1"/>
    <n v="2"/>
    <n v="3"/>
    <n v="1"/>
    <n v="2"/>
    <x v="0"/>
  </r>
  <r>
    <s v="2f7ef7b5-6366-40ac-92fb-479f4a5b99e0"/>
    <s v="Diinsoor_IDP"/>
    <x v="5"/>
    <x v="1"/>
    <n v="3"/>
    <n v="1"/>
    <n v="4"/>
    <n v="1"/>
    <x v="0"/>
  </r>
  <r>
    <s v="a353cf2d-510b-4f70-8e72-5a4f4ac17dff"/>
    <s v="Baidoa_IDP"/>
    <x v="4"/>
    <x v="1"/>
    <n v="2"/>
    <n v="4"/>
    <n v="4"/>
    <n v="2"/>
    <x v="1"/>
  </r>
  <r>
    <s v="5073e185-d475-4b77-b39f-2a8ffd94587b"/>
    <s v="Diinsoor_IDP"/>
    <x v="5"/>
    <x v="1"/>
    <n v="3"/>
    <n v="1"/>
    <n v="4"/>
    <n v="3"/>
    <x v="1"/>
  </r>
  <r>
    <s v="e173a9de-f3c8-4af6-b8a2-6a33ce8756bf"/>
    <s v="Baidoa_IDP"/>
    <x v="4"/>
    <x v="1"/>
    <n v="3"/>
    <n v="3"/>
    <n v="4"/>
    <n v="3"/>
    <x v="1"/>
  </r>
  <r>
    <s v="aa6d20b9-cbb4-432a-bd4a-cbd794b90a9b"/>
    <s v="Baidoa_IDP"/>
    <x v="4"/>
    <x v="1"/>
    <n v="3"/>
    <n v="3"/>
    <n v="1"/>
    <n v="2"/>
    <x v="0"/>
  </r>
  <r>
    <s v="1b4c0e7f-ae3b-4412-b573-d846cebd7bf0"/>
    <s v="Xudur_IDP"/>
    <x v="55"/>
    <x v="1"/>
    <n v="2"/>
    <n v="3"/>
    <n v="1"/>
    <n v="1"/>
    <x v="0"/>
  </r>
  <r>
    <s v="ed641ca5-69ce-4a99-b60b-3b7b563259c8"/>
    <s v="Diinsoor_IDP"/>
    <x v="5"/>
    <x v="1"/>
    <n v="3"/>
    <n v="1"/>
    <n v="4"/>
    <n v="4"/>
    <x v="1"/>
  </r>
  <r>
    <s v="ec63c822-2629-49aa-8e8a-748692826a68"/>
    <s v="Baidoa_IDP"/>
    <x v="4"/>
    <x v="1"/>
    <n v="3"/>
    <n v="1"/>
    <n v="4"/>
    <n v="1"/>
    <x v="0"/>
  </r>
  <r>
    <s v="e3d4b2cd-8594-4e42-8236-5049438d3aeb"/>
    <s v="Baidoa_IDP"/>
    <x v="4"/>
    <x v="1"/>
    <n v="3"/>
    <n v="1"/>
    <n v="4"/>
    <n v="1"/>
    <x v="0"/>
  </r>
  <r>
    <s v="485a06b4-194b-4621-8cd3-7acf51f55e58"/>
    <s v="Xudur_IDP"/>
    <x v="55"/>
    <x v="1"/>
    <n v="2"/>
    <n v="3"/>
    <n v="1"/>
    <n v="1"/>
    <x v="0"/>
  </r>
  <r>
    <s v="be4fde8a-beb7-4a63-abe8-2e966efda4f4"/>
    <s v="Baidoa_IDP"/>
    <x v="4"/>
    <x v="1"/>
    <n v="1"/>
    <n v="4"/>
    <n v="1"/>
    <n v="1"/>
    <x v="0"/>
  </r>
  <r>
    <s v="0aba9531-420a-4362-9600-a8b45a945887"/>
    <s v="Banadir_HC"/>
    <x v="0"/>
    <x v="0"/>
    <n v="3"/>
    <n v="1"/>
    <n v="4"/>
    <n v="3"/>
    <x v="1"/>
  </r>
  <r>
    <s v="75b293bd-5fc3-4e92-affb-b18346578d2e"/>
    <s v="Baidoa_IDP"/>
    <x v="4"/>
    <x v="1"/>
    <n v="3"/>
    <n v="1"/>
    <n v="4"/>
    <n v="1"/>
    <x v="0"/>
  </r>
  <r>
    <s v="85ba9321-758b-4415-a4d1-bf837de2698f"/>
    <s v="Marka_IDP"/>
    <x v="6"/>
    <x v="1"/>
    <n v="1"/>
    <n v="3"/>
    <n v="1"/>
    <n v="1"/>
    <x v="0"/>
  </r>
  <r>
    <s v="7e4e78ed-f9e5-4676-be65-70aaccbf4da2"/>
    <s v="Baidoa_IDP"/>
    <x v="4"/>
    <x v="1"/>
    <n v="2"/>
    <n v="4"/>
    <n v="4"/>
    <n v="2"/>
    <x v="1"/>
  </r>
  <r>
    <s v="510c016c-8a9a-42cc-bab9-9fd5ec18c69c"/>
    <s v="Waajid_IDP"/>
    <x v="53"/>
    <x v="1"/>
    <n v="3"/>
    <n v="1"/>
    <n v="4"/>
    <n v="1"/>
    <x v="0"/>
  </r>
  <r>
    <s v="171e3406-08b8-4453-873f-40f16e328080"/>
    <s v="Ceel_Barde_IDP"/>
    <x v="52"/>
    <x v="1"/>
    <n v="3"/>
    <n v="1"/>
    <n v="4"/>
    <n v="1"/>
    <x v="0"/>
  </r>
  <r>
    <s v="e1f76fed-89bf-4b08-b7a2-24e77b7985f9"/>
    <s v="Baidoa_IDP"/>
    <x v="4"/>
    <x v="1"/>
    <n v="3"/>
    <n v="1"/>
    <n v="1"/>
    <n v="1"/>
    <x v="0"/>
  </r>
  <r>
    <s v="4b3bbe8a-1c53-40f8-8629-13bace36e83a"/>
    <s v="Baidoa_IDP"/>
    <x v="4"/>
    <x v="1"/>
    <n v="3"/>
    <n v="1"/>
    <n v="4"/>
    <n v="1"/>
    <x v="0"/>
  </r>
  <r>
    <s v="9bacf94c-afbd-4aa2-bb7e-096753e6cbff"/>
    <s v="Baidoa_IDP"/>
    <x v="4"/>
    <x v="1"/>
    <n v="3"/>
    <n v="1"/>
    <n v="1"/>
    <n v="2"/>
    <x v="0"/>
  </r>
  <r>
    <s v="c95d22dc-466b-49bd-b06d-bb63f9ca456c"/>
    <s v="Baidoa_IDP"/>
    <x v="4"/>
    <x v="1"/>
    <n v="2"/>
    <n v="4"/>
    <n v="4"/>
    <n v="2"/>
    <x v="1"/>
  </r>
  <r>
    <s v="251eaeb4-e307-4fb4-bc02-bbb05306d82d"/>
    <s v="Baidoa_IDP"/>
    <x v="4"/>
    <x v="1"/>
    <n v="3"/>
    <n v="1"/>
    <n v="4"/>
    <n v="1"/>
    <x v="0"/>
  </r>
  <r>
    <s v="ef82c1c1-60d0-4bb4-b5f9-d8df25cfc729"/>
    <s v="Ceel_Barde_IDP"/>
    <x v="52"/>
    <x v="1"/>
    <n v="3"/>
    <n v="1"/>
    <n v="4"/>
    <n v="3"/>
    <x v="1"/>
  </r>
  <r>
    <s v="793e9f6c-2802-4777-b067-a165b42409f4"/>
    <s v="Baidoa_IDP"/>
    <x v="4"/>
    <x v="1"/>
    <n v="3"/>
    <n v="1"/>
    <n v="4"/>
    <n v="1"/>
    <x v="0"/>
  </r>
  <r>
    <s v="b732c5b4-6f8c-41f8-97e9-c4f91b044557"/>
    <s v="Xudur_IDP"/>
    <x v="55"/>
    <x v="1"/>
    <n v="3"/>
    <n v="1"/>
    <n v="4"/>
    <n v="4"/>
    <x v="1"/>
  </r>
  <r>
    <s v="c1c9616f-ea69-4d66-8576-9301653da557"/>
    <s v="Waajid_IDP"/>
    <x v="53"/>
    <x v="1"/>
    <n v="3"/>
    <n v="1"/>
    <n v="4"/>
    <n v="4"/>
    <x v="1"/>
  </r>
  <r>
    <s v="bfbfae78-add9-4483-9af5-baabf719a975"/>
    <s v="Baidoa_IDP"/>
    <x v="4"/>
    <x v="1"/>
    <n v="3"/>
    <n v="1"/>
    <n v="1"/>
    <n v="2"/>
    <x v="0"/>
  </r>
  <r>
    <s v="d2ca5d03-b637-42e8-9596-b95da2cef3a6"/>
    <s v="Baidoa_IDP"/>
    <x v="4"/>
    <x v="1"/>
    <n v="3"/>
    <n v="1"/>
    <n v="4"/>
    <n v="1"/>
    <x v="0"/>
  </r>
  <r>
    <s v="620e37cb-3c7a-4d85-a0f1-fdd54cf31f0f"/>
    <s v="Diinsoor_IDP"/>
    <x v="5"/>
    <x v="1"/>
    <n v="3"/>
    <n v="1"/>
    <n v="4"/>
    <n v="1"/>
    <x v="0"/>
  </r>
  <r>
    <s v="76edb147-9102-4892-8026-01e4f6eb85cb"/>
    <s v="Waajid_IDP"/>
    <x v="53"/>
    <x v="1"/>
    <n v="3"/>
    <n v="1"/>
    <n v="1"/>
    <n v="1"/>
    <x v="0"/>
  </r>
  <r>
    <s v="e3d2a667-2eec-4d9f-b2f0-09fbaff77c55"/>
    <s v="Banadir_HC"/>
    <x v="0"/>
    <x v="0"/>
    <n v="3"/>
    <n v="1"/>
    <n v="4"/>
    <n v="1"/>
    <x v="0"/>
  </r>
  <r>
    <s v="427543fa-1699-4a46-a007-d2ac0582bf0d"/>
    <s v="Banadir_HC"/>
    <x v="0"/>
    <x v="0"/>
    <n v="3"/>
    <n v="1"/>
    <n v="4"/>
    <n v="1"/>
    <x v="0"/>
  </r>
  <r>
    <s v="41b9b7fb-31d4-4378-8a5d-5b14ddbdb8d2"/>
    <s v="Baidoa_IDP"/>
    <x v="4"/>
    <x v="1"/>
    <n v="2"/>
    <n v="4"/>
    <n v="4"/>
    <n v="2"/>
    <x v="1"/>
  </r>
  <r>
    <s v="f2c55777-950e-4b76-90a1-7345412612b0"/>
    <s v="Xudur_IDP"/>
    <x v="55"/>
    <x v="1"/>
    <n v="1"/>
    <n v="4"/>
    <n v="1"/>
    <n v="1"/>
    <x v="0"/>
  </r>
  <r>
    <s v="41dfa668-4836-4355-9e77-aa00a999c29f"/>
    <s v="Ceel_Barde_IDP"/>
    <x v="52"/>
    <x v="1"/>
    <n v="3"/>
    <n v="4"/>
    <n v="1"/>
    <n v="2"/>
    <x v="1"/>
  </r>
  <r>
    <s v="4783d1cf-da8c-426d-82d4-9e2d2e0940fa"/>
    <s v="Baidoa_IDP"/>
    <x v="4"/>
    <x v="1"/>
    <n v="3"/>
    <n v="1"/>
    <n v="4"/>
    <n v="1"/>
    <x v="0"/>
  </r>
  <r>
    <s v="eaa700d6-3afb-47c5-bb9e-95d266715e0e"/>
    <s v="Baidoa_IDP"/>
    <x v="4"/>
    <x v="1"/>
    <n v="3"/>
    <n v="4"/>
    <n v="4"/>
    <n v="1"/>
    <x v="1"/>
  </r>
  <r>
    <s v="9c845c52-196d-4be2-ae49-9b13ee0ad12e"/>
    <s v="Baidoa_IDP"/>
    <x v="4"/>
    <x v="1"/>
    <n v="3"/>
    <n v="1"/>
    <n v="1"/>
    <n v="3"/>
    <x v="0"/>
  </r>
  <r>
    <s v="e3f2448b-0995-4457-a141-9c4d5d13d967"/>
    <s v="Baidoa_IDP"/>
    <x v="4"/>
    <x v="1"/>
    <n v="1"/>
    <n v="4"/>
    <n v="1"/>
    <n v="4"/>
    <x v="1"/>
  </r>
  <r>
    <s v="0b8b1faa-a9bc-4300-ba54-6f13b01a951d"/>
    <s v="Xudur_IDP"/>
    <x v="55"/>
    <x v="1"/>
    <n v="3"/>
    <n v="1"/>
    <n v="4"/>
    <n v="4"/>
    <x v="1"/>
  </r>
  <r>
    <s v="6d571bd5-569e-4c3e-9cd4-8fddd398e45b"/>
    <s v="Baidoa_IDP"/>
    <x v="4"/>
    <x v="1"/>
    <n v="3"/>
    <n v="2"/>
    <n v="4"/>
    <n v="1"/>
    <x v="1"/>
  </r>
  <r>
    <s v="41efa39a-39d1-477b-85f8-44632a3ddccb"/>
    <s v="Xudur_IDP"/>
    <x v="55"/>
    <x v="1"/>
    <n v="1"/>
    <n v="4"/>
    <n v="1"/>
    <n v="1"/>
    <x v="0"/>
  </r>
  <r>
    <s v="3b3f7954-0e04-4fce-93c4-54141e5f857c"/>
    <s v="Waajid_IDP"/>
    <x v="53"/>
    <x v="1"/>
    <n v="1"/>
    <n v="4"/>
    <n v="4"/>
    <n v="4"/>
    <x v="1"/>
  </r>
  <r>
    <s v="43f0cd5b-a45a-4f61-91f9-07bd414115d2"/>
    <s v="Ceel_Barde_IDP"/>
    <x v="52"/>
    <x v="1"/>
    <n v="3"/>
    <n v="4"/>
    <n v="1"/>
    <n v="1"/>
    <x v="0"/>
  </r>
  <r>
    <s v="ac9d7c32-0f51-40c7-9176-f1b833275274"/>
    <s v="Baidoa_IDP"/>
    <x v="4"/>
    <x v="1"/>
    <n v="3"/>
    <n v="4"/>
    <n v="1"/>
    <n v="2"/>
    <x v="1"/>
  </r>
  <r>
    <s v="f9952b63-4d05-4cbb-a00f-c138c97cfc8b"/>
    <s v="Waajid_IDP"/>
    <x v="53"/>
    <x v="1"/>
    <n v="3"/>
    <n v="1"/>
    <n v="4"/>
    <n v="1"/>
    <x v="0"/>
  </r>
  <r>
    <s v="32bce383-b23b-40a6-8cf6-a7326d1601bf"/>
    <s v="Banadir_HC"/>
    <x v="0"/>
    <x v="0"/>
    <n v="3"/>
    <n v="1"/>
    <n v="1"/>
    <n v="1"/>
    <x v="0"/>
  </r>
  <r>
    <s v="c63b76f7-46a2-4e8a-bc6d-5ad431f6965a"/>
    <s v="Waajid_IDP"/>
    <x v="53"/>
    <x v="1"/>
    <n v="3"/>
    <n v="1"/>
    <n v="4"/>
    <n v="1"/>
    <x v="0"/>
  </r>
  <r>
    <s v="e1613e19-9b22-4579-985c-9e49a02811ec"/>
    <s v="Baidoa_IDP"/>
    <x v="4"/>
    <x v="1"/>
    <n v="3"/>
    <n v="1"/>
    <n v="4"/>
    <n v="1"/>
    <x v="0"/>
  </r>
  <r>
    <s v="64ee89a6-e280-41a1-ba05-1118458ee402"/>
    <s v="Baidoa_IDP"/>
    <x v="4"/>
    <x v="1"/>
    <n v="3"/>
    <n v="3"/>
    <n v="4"/>
    <n v="3"/>
    <x v="1"/>
  </r>
  <r>
    <s v="67a1e94c-44fc-4f4d-8cfc-00093e9b3a6f"/>
    <s v="Banadir_HC"/>
    <x v="0"/>
    <x v="0"/>
    <n v="1"/>
    <n v="4"/>
    <n v="1"/>
    <n v="1"/>
    <x v="0"/>
  </r>
  <r>
    <s v="41f0e832-d832-42a5-aa64-a5a8a85afa5b"/>
    <s v="Banadir_HC"/>
    <x v="0"/>
    <x v="0"/>
    <n v="3"/>
    <n v="1"/>
    <n v="1"/>
    <n v="1"/>
    <x v="0"/>
  </r>
  <r>
    <s v="fc8a00d2-41b5-4c18-babb-0b71a852655a"/>
    <s v="Xudur_IDP"/>
    <x v="55"/>
    <x v="1"/>
    <n v="2"/>
    <n v="3"/>
    <n v="1"/>
    <n v="1"/>
    <x v="0"/>
  </r>
  <r>
    <s v="449dc9c1-388d-4082-9be8-f61fe125751f"/>
    <s v="Baidoa_IDP"/>
    <x v="4"/>
    <x v="1"/>
    <n v="3"/>
    <n v="1"/>
    <n v="4"/>
    <n v="1"/>
    <x v="0"/>
  </r>
  <r>
    <s v="acaba4a6-c40f-4a2e-9d50-470aa08bae68"/>
    <s v="Waajid_IDP"/>
    <x v="53"/>
    <x v="1"/>
    <n v="3"/>
    <n v="2"/>
    <n v="4"/>
    <n v="1"/>
    <x v="1"/>
  </r>
  <r>
    <s v="08fd246b-1aa7-469f-80ca-e63297fa942f"/>
    <s v="Banadir_HC"/>
    <x v="0"/>
    <x v="0"/>
    <n v="3"/>
    <n v="1"/>
    <n v="4"/>
    <n v="1"/>
    <x v="0"/>
  </r>
  <r>
    <s v="9368ce8e-ff52-4014-841d-4f4ac9db5ba6"/>
    <s v="Diinsoor_IDP"/>
    <x v="5"/>
    <x v="1"/>
    <n v="3"/>
    <n v="1"/>
    <n v="4"/>
    <n v="3"/>
    <x v="1"/>
  </r>
  <r>
    <s v="0c5212e9-5971-4269-af66-684a287f80d7"/>
    <s v="Diinsoor_IDP"/>
    <x v="5"/>
    <x v="1"/>
    <n v="3"/>
    <n v="4"/>
    <n v="4"/>
    <n v="4"/>
    <x v="2"/>
  </r>
  <r>
    <s v="400714e2-9bb7-4bbf-a8f4-aee0decd3911"/>
    <s v="Baidoa_IDP"/>
    <x v="4"/>
    <x v="1"/>
    <n v="3"/>
    <n v="1"/>
    <n v="4"/>
    <n v="1"/>
    <x v="0"/>
  </r>
  <r>
    <s v="a55230bc-2370-417d-b01e-47a4db43ad27"/>
    <s v="Waajid_IDP"/>
    <x v="53"/>
    <x v="1"/>
    <n v="2"/>
    <n v="3"/>
    <n v="1"/>
    <n v="1"/>
    <x v="0"/>
  </r>
  <r>
    <s v="76420692-e409-4809-9f94-dbce53a869fc"/>
    <s v="Baidoa_IDP"/>
    <x v="4"/>
    <x v="1"/>
    <n v="3"/>
    <n v="3"/>
    <n v="1"/>
    <n v="4"/>
    <x v="1"/>
  </r>
  <r>
    <s v="3901c3b6-bd72-4619-aa9f-aed8ca146470"/>
    <s v="Banadir_HC"/>
    <x v="0"/>
    <x v="0"/>
    <n v="3"/>
    <n v="1"/>
    <n v="1"/>
    <n v="1"/>
    <x v="0"/>
  </r>
  <r>
    <s v="da129b44-0c27-4329-8ff9-75976bc98936"/>
    <s v="Wanla_Weyn_IDP"/>
    <x v="57"/>
    <x v="1"/>
    <n v="3"/>
    <n v="1"/>
    <n v="4"/>
    <n v="1"/>
    <x v="0"/>
  </r>
  <r>
    <s v="81a204bb-1c94-40bf-94ca-18829460efbc"/>
    <s v="Banadir_HC"/>
    <x v="0"/>
    <x v="0"/>
    <n v="3"/>
    <n v="1"/>
    <n v="1"/>
    <n v="1"/>
    <x v="0"/>
  </r>
  <r>
    <s v="f43b8136-1091-413c-8bf0-501391d2bd6c"/>
    <s v="Afgooye_IDP"/>
    <x v="54"/>
    <x v="1"/>
    <n v="3"/>
    <n v="1"/>
    <n v="1"/>
    <n v="1"/>
    <x v="0"/>
  </r>
  <r>
    <s v="d83e2e13-e970-420a-97d2-fc8d996fd2af"/>
    <s v="Baidoa_IDP"/>
    <x v="4"/>
    <x v="1"/>
    <n v="3"/>
    <n v="1"/>
    <n v="4"/>
    <n v="1"/>
    <x v="0"/>
  </r>
  <r>
    <s v="e24422f9-06ec-459d-8864-6ddc7f0a30bd"/>
    <s v="Banadir_HC"/>
    <x v="0"/>
    <x v="0"/>
    <n v="3"/>
    <n v="1"/>
    <n v="1"/>
    <n v="1"/>
    <x v="0"/>
  </r>
  <r>
    <s v="4db1d10a-8a26-47c8-a65e-081108ea3392"/>
    <s v="Baidoa_IDP"/>
    <x v="4"/>
    <x v="1"/>
    <n v="3"/>
    <n v="1"/>
    <n v="1"/>
    <n v="1"/>
    <x v="0"/>
  </r>
  <r>
    <s v="51657ffb-b417-416e-a6ee-8ebc288b7620"/>
    <s v="Baidoa_IDP"/>
    <x v="4"/>
    <x v="1"/>
    <n v="3"/>
    <n v="1"/>
    <n v="4"/>
    <n v="1"/>
    <x v="0"/>
  </r>
  <r>
    <s v="50f1ab8f-be34-4c25-b36f-70bd76b29fcc"/>
    <s v="Baidoa_IDP"/>
    <x v="4"/>
    <x v="1"/>
    <n v="3"/>
    <n v="1"/>
    <n v="4"/>
    <n v="1"/>
    <x v="0"/>
  </r>
  <r>
    <s v="da45814e-bd6c-4201-86d5-3174623d43b3"/>
    <s v="Baidoa_IDP"/>
    <x v="4"/>
    <x v="1"/>
    <n v="3"/>
    <n v="1"/>
    <n v="4"/>
    <n v="4"/>
    <x v="1"/>
  </r>
  <r>
    <s v="8e7548da-3e9b-464e-a25d-d8ebffbfbd77"/>
    <s v="Baidoa_IDP"/>
    <x v="4"/>
    <x v="1"/>
    <n v="3"/>
    <n v="1"/>
    <n v="1"/>
    <n v="2"/>
    <x v="0"/>
  </r>
  <r>
    <s v="6a94c34b-fcf8-4318-9d5e-b74ab3fe8dfe"/>
    <s v="Baidoa_IDP"/>
    <x v="4"/>
    <x v="1"/>
    <n v="3"/>
    <n v="1"/>
    <n v="4"/>
    <n v="1"/>
    <x v="0"/>
  </r>
  <r>
    <s v="9f53852a-eb8b-464a-a8ac-211196612dcd"/>
    <s v="Baidoa_IDP"/>
    <x v="4"/>
    <x v="1"/>
    <n v="3"/>
    <n v="1"/>
    <n v="4"/>
    <n v="1"/>
    <x v="0"/>
  </r>
  <r>
    <s v="7c7c962f-c0cd-41bc-b116-fb2220cacd1c"/>
    <s v="Baidoa_IDP"/>
    <x v="4"/>
    <x v="1"/>
    <n v="3"/>
    <n v="1"/>
    <n v="4"/>
    <n v="1"/>
    <x v="0"/>
  </r>
  <r>
    <s v="e2f97410-0d96-4e08-9ee7-36eab9e35fed"/>
    <s v="Baidoa_IDP"/>
    <x v="4"/>
    <x v="1"/>
    <n v="3"/>
    <n v="1"/>
    <n v="1"/>
    <n v="1"/>
    <x v="0"/>
  </r>
  <r>
    <s v="82048fb1-8c96-4835-a446-45cee8bf20f5"/>
    <s v="Baidoa_IDP"/>
    <x v="4"/>
    <x v="1"/>
    <n v="3"/>
    <n v="1"/>
    <n v="1"/>
    <n v="1"/>
    <x v="0"/>
  </r>
  <r>
    <s v="afabed19-9bcb-4109-ad72-ab65afcb4b04"/>
    <s v="Banadir_HC"/>
    <x v="0"/>
    <x v="0"/>
    <n v="3"/>
    <n v="1"/>
    <n v="1"/>
    <n v="3"/>
    <x v="0"/>
  </r>
  <r>
    <s v="2d39090c-3379-4742-a169-56af2f3f0043"/>
    <s v="Baidoa_IDP"/>
    <x v="4"/>
    <x v="1"/>
    <n v="3"/>
    <n v="1"/>
    <n v="1"/>
    <n v="2"/>
    <x v="0"/>
  </r>
  <r>
    <s v="68337610-a5d8-438b-8df0-9e62edc9b58a"/>
    <s v="Baidoa_IDP"/>
    <x v="4"/>
    <x v="1"/>
    <n v="3"/>
    <n v="1"/>
    <n v="4"/>
    <n v="1"/>
    <x v="0"/>
  </r>
  <r>
    <s v="03be958c-df05-4ba0-a55f-5cd48588adaf"/>
    <s v="Xudur_IDP"/>
    <x v="55"/>
    <x v="1"/>
    <n v="1"/>
    <n v="4"/>
    <n v="4"/>
    <n v="1"/>
    <x v="1"/>
  </r>
  <r>
    <s v="4d6ef7cd-4f97-4a8b-8f07-f0c3b63c875f"/>
    <s v="Baidoa_IDP"/>
    <x v="4"/>
    <x v="1"/>
    <n v="3"/>
    <n v="1"/>
    <n v="4"/>
    <n v="1"/>
    <x v="0"/>
  </r>
  <r>
    <s v="8814f7e0-101d-4055-8af5-e642a23f2cdb"/>
    <s v="Baidoa_IDP"/>
    <x v="4"/>
    <x v="1"/>
    <n v="3"/>
    <n v="1"/>
    <n v="4"/>
    <n v="1"/>
    <x v="0"/>
  </r>
  <r>
    <s v="8eaaa933-e0c9-4a76-8a8f-7a45a8983f25"/>
    <s v="Baidoa_IDP"/>
    <x v="4"/>
    <x v="1"/>
    <n v="3"/>
    <n v="3"/>
    <n v="1"/>
    <n v="1"/>
    <x v="0"/>
  </r>
  <r>
    <s v="debfed01-0c6f-4223-94cd-57a6c6745c15"/>
    <s v="Baidoa_IDP"/>
    <x v="4"/>
    <x v="1"/>
    <n v="1"/>
    <n v="4"/>
    <n v="1"/>
    <n v="2"/>
    <x v="0"/>
  </r>
  <r>
    <s v="db7ba5f5-64e9-4da0-b752-497bb27cbee1"/>
    <s v="Baidoa_IDP"/>
    <x v="4"/>
    <x v="1"/>
    <n v="3"/>
    <n v="1"/>
    <n v="4"/>
    <n v="1"/>
    <x v="0"/>
  </r>
  <r>
    <s v="40f8232c-aed6-4f6b-a738-d59c9a6f0f81"/>
    <s v="Banadir_HC"/>
    <x v="0"/>
    <x v="0"/>
    <n v="3"/>
    <n v="1"/>
    <n v="1"/>
    <n v="1"/>
    <x v="0"/>
  </r>
  <r>
    <s v="9b00f0a8-b439-46d7-8247-93f1eaa243a4"/>
    <s v="Diinsoor_IDP"/>
    <x v="5"/>
    <x v="1"/>
    <n v="3"/>
    <n v="1"/>
    <n v="4"/>
    <n v="1"/>
    <x v="0"/>
  </r>
  <r>
    <s v="a52d2d8e-95c0-4faa-a0da-b2f2e70c1a96"/>
    <s v="Marka_IDP"/>
    <x v="6"/>
    <x v="1"/>
    <n v="3"/>
    <n v="3"/>
    <n v="1"/>
    <n v="1"/>
    <x v="0"/>
  </r>
  <r>
    <s v="1743567f-d78a-441f-96d9-0c69077304ea"/>
    <s v="Baidoa_IDP"/>
    <x v="4"/>
    <x v="1"/>
    <n v="1"/>
    <n v="2"/>
    <n v="1"/>
    <n v="1"/>
    <x v="3"/>
  </r>
  <r>
    <s v="74023010-aeaf-47eb-930a-dc22ec0c13fd"/>
    <s v="Marka_IDP"/>
    <x v="6"/>
    <x v="1"/>
    <n v="3"/>
    <n v="3"/>
    <n v="1"/>
    <n v="1"/>
    <x v="0"/>
  </r>
  <r>
    <s v="bbaedc68-ce2b-4d54-814e-66b3dbf64a89"/>
    <s v="Baidoa_IDP"/>
    <x v="4"/>
    <x v="1"/>
    <n v="3"/>
    <n v="1"/>
    <n v="4"/>
    <n v="2"/>
    <x v="1"/>
  </r>
  <r>
    <s v="f5bd5cc6-657f-48ab-9d5c-65ca9acb4c08"/>
    <s v="Baidoa_IDP"/>
    <x v="4"/>
    <x v="1"/>
    <n v="3"/>
    <n v="3"/>
    <n v="1"/>
    <n v="1"/>
    <x v="0"/>
  </r>
  <r>
    <s v="b692e963-9bb6-41fe-986f-5cfe088a1df6"/>
    <s v="Baidoa_IDP"/>
    <x v="4"/>
    <x v="1"/>
    <n v="2"/>
    <n v="4"/>
    <n v="1"/>
    <n v="3"/>
    <x v="1"/>
  </r>
  <r>
    <s v="b6421a3d-5777-4cea-a86a-19c1f187765a"/>
    <s v="Afgooye_IDP"/>
    <x v="54"/>
    <x v="1"/>
    <n v="3"/>
    <n v="1"/>
    <n v="4"/>
    <n v="1"/>
    <x v="0"/>
  </r>
  <r>
    <s v="ca360988-fa10-4271-b8c9-6cc5229e952c"/>
    <s v="Waajid_IDP"/>
    <x v="53"/>
    <x v="1"/>
    <n v="3"/>
    <n v="1"/>
    <n v="4"/>
    <n v="1"/>
    <x v="0"/>
  </r>
  <r>
    <s v="3899129e-862b-4c87-bebd-861424050ddd"/>
    <s v="Baidoa_IDP"/>
    <x v="4"/>
    <x v="1"/>
    <n v="3"/>
    <n v="1"/>
    <n v="4"/>
    <n v="1"/>
    <x v="0"/>
  </r>
  <r>
    <s v="d3ff46c5-c64f-4ba7-b4b4-d0a5d3ad9493"/>
    <s v="Baidoa_IDP"/>
    <x v="4"/>
    <x v="1"/>
    <n v="3"/>
    <n v="1"/>
    <n v="4"/>
    <n v="1"/>
    <x v="0"/>
  </r>
  <r>
    <s v="294c4e5a-ff9b-4b3e-9caa-a98f75e15cb3"/>
    <s v="Banadir_HC"/>
    <x v="0"/>
    <x v="0"/>
    <n v="3"/>
    <n v="1"/>
    <n v="4"/>
    <n v="1"/>
    <x v="0"/>
  </r>
  <r>
    <s v="928c0ae3-6e2a-447c-95d3-327997c362d3"/>
    <s v="Banadir_HC"/>
    <x v="0"/>
    <x v="0"/>
    <n v="3"/>
    <n v="1"/>
    <n v="4"/>
    <n v="1"/>
    <x v="0"/>
  </r>
  <r>
    <s v="9b25aa08-eb68-4411-b40a-637ce2151a3f"/>
    <s v="Waajid_IDP"/>
    <x v="53"/>
    <x v="1"/>
    <n v="2"/>
    <n v="4"/>
    <n v="4"/>
    <n v="3"/>
    <x v="1"/>
  </r>
  <r>
    <s v="35256059-f03e-4a71-9fe7-ed4ca5ecc0e7"/>
    <s v="Xudur_IDP"/>
    <x v="55"/>
    <x v="1"/>
    <n v="3"/>
    <n v="4"/>
    <n v="4"/>
    <n v="3"/>
    <x v="2"/>
  </r>
  <r>
    <s v="a2a3a812-9b28-4242-91e5-aafff845be00"/>
    <s v="Banadir_HC"/>
    <x v="0"/>
    <x v="0"/>
    <n v="3"/>
    <n v="1"/>
    <n v="4"/>
    <n v="1"/>
    <x v="0"/>
  </r>
  <r>
    <s v="b9c6c58d-7f14-4d58-adb2-ffe0da0fc68c"/>
    <s v="Baidoa_IDP"/>
    <x v="4"/>
    <x v="1"/>
    <n v="3"/>
    <n v="4"/>
    <n v="1"/>
    <n v="1"/>
    <x v="0"/>
  </r>
  <r>
    <s v="3d1daebd-55f5-4183-b80a-4f864afac8e7"/>
    <s v="Baidoa_IDP"/>
    <x v="4"/>
    <x v="1"/>
    <n v="3"/>
    <n v="1"/>
    <n v="4"/>
    <n v="1"/>
    <x v="0"/>
  </r>
  <r>
    <s v="6013dcdf-026f-4102-90ea-54d021159c5b"/>
    <s v="Afgooye_IDP"/>
    <x v="54"/>
    <x v="1"/>
    <n v="3"/>
    <n v="2"/>
    <n v="1"/>
    <n v="1"/>
    <x v="0"/>
  </r>
  <r>
    <s v="cd247b1f-894a-4cfb-a727-6face0ebaf72"/>
    <s v="Baidoa_IDP"/>
    <x v="4"/>
    <x v="1"/>
    <n v="3"/>
    <n v="3"/>
    <n v="1"/>
    <n v="1"/>
    <x v="0"/>
  </r>
  <r>
    <s v="c4fd1978-4829-4302-94d9-eff376bfe23b"/>
    <s v="Wanla_Weyn_IDP"/>
    <x v="57"/>
    <x v="1"/>
    <n v="3"/>
    <n v="1"/>
    <n v="4"/>
    <n v="1"/>
    <x v="0"/>
  </r>
  <r>
    <s v="36016827-269f-4b82-a1cc-2899ada4c160"/>
    <s v="Baidoa_IDP"/>
    <x v="4"/>
    <x v="1"/>
    <n v="3"/>
    <n v="2"/>
    <n v="1"/>
    <n v="2"/>
    <x v="0"/>
  </r>
  <r>
    <s v="72d2f315-0118-4aa5-903f-d6076bd0a035"/>
    <s v="Diinsoor_IDP"/>
    <x v="5"/>
    <x v="1"/>
    <n v="3"/>
    <n v="1"/>
    <n v="4"/>
    <n v="1"/>
    <x v="0"/>
  </r>
  <r>
    <s v="4b98c3f0-9f78-42b8-9d80-e3672cdf1177"/>
    <s v="Baidoa_IDP"/>
    <x v="4"/>
    <x v="1"/>
    <n v="3"/>
    <n v="1"/>
    <n v="1"/>
    <n v="1"/>
    <x v="0"/>
  </r>
  <r>
    <s v="0121adac-83f9-4d79-8bbf-9328d5b2fcdc"/>
    <s v="Marka_IDP"/>
    <x v="6"/>
    <x v="1"/>
    <n v="3"/>
    <n v="1"/>
    <n v="4"/>
    <n v="1"/>
    <x v="0"/>
  </r>
  <r>
    <s v="66a096a2-f8a3-4bb8-beb2-d80f5a747ee1"/>
    <s v="Banadir_HC"/>
    <x v="0"/>
    <x v="0"/>
    <n v="3"/>
    <n v="1"/>
    <n v="1"/>
    <n v="1"/>
    <x v="0"/>
  </r>
  <r>
    <s v="e2c6fef9-a5bd-40da-831c-67e20f0fee9c"/>
    <s v="Afgooye_IDP"/>
    <x v="54"/>
    <x v="1"/>
    <n v="3"/>
    <n v="1"/>
    <n v="1"/>
    <n v="1"/>
    <x v="0"/>
  </r>
  <r>
    <s v="eeb2663c-0ab6-48bc-800b-238179c26e7b"/>
    <s v="Baidoa_IDP"/>
    <x v="4"/>
    <x v="1"/>
    <n v="1"/>
    <n v="3"/>
    <n v="1"/>
    <n v="1"/>
    <x v="0"/>
  </r>
  <r>
    <s v="9c4292d0-5618-4109-8a57-cc1b2236a131"/>
    <s v="Waajid_IDP"/>
    <x v="53"/>
    <x v="1"/>
    <n v="1"/>
    <n v="4"/>
    <n v="1"/>
    <n v="1"/>
    <x v="0"/>
  </r>
  <r>
    <s v="11941262-0223-40b6-9286-286a7baadf01"/>
    <s v="Xudur_IDP"/>
    <x v="55"/>
    <x v="1"/>
    <n v="3"/>
    <n v="1"/>
    <n v="4"/>
    <n v="4"/>
    <x v="1"/>
  </r>
  <r>
    <s v="38399cb2-21d7-4a89-9c26-a1cea224f23d"/>
    <s v="Xudur_IDP"/>
    <x v="55"/>
    <x v="1"/>
    <n v="3"/>
    <n v="3"/>
    <n v="1"/>
    <n v="1"/>
    <x v="0"/>
  </r>
  <r>
    <s v="5983387b-59be-44ef-b18c-835d71c85a67"/>
    <s v="Baidoa_IDP"/>
    <x v="4"/>
    <x v="1"/>
    <n v="3"/>
    <n v="4"/>
    <n v="1"/>
    <n v="1"/>
    <x v="0"/>
  </r>
  <r>
    <s v="7011c936-08a6-4f56-a5ad-afa4b8ce1848"/>
    <s v="Baidoa_IDP"/>
    <x v="4"/>
    <x v="1"/>
    <n v="3"/>
    <n v="1"/>
    <n v="4"/>
    <n v="1"/>
    <x v="0"/>
  </r>
  <r>
    <s v="ebabd5d8-74a8-401d-bc45-51d0f3a12d91"/>
    <s v="Waajid_IDP"/>
    <x v="53"/>
    <x v="1"/>
    <n v="3"/>
    <n v="1"/>
    <n v="4"/>
    <n v="4"/>
    <x v="1"/>
  </r>
  <r>
    <s v="e02ddd69-6ac9-4633-9fcb-667d370c160b"/>
    <s v="Waajid_IDP"/>
    <x v="53"/>
    <x v="1"/>
    <n v="3"/>
    <n v="1"/>
    <n v="4"/>
    <n v="1"/>
    <x v="0"/>
  </r>
  <r>
    <s v="dc3d3e97-638c-495a-8c0d-3f84025a4026"/>
    <s v="Baidoa_IDP"/>
    <x v="4"/>
    <x v="1"/>
    <n v="3"/>
    <n v="1"/>
    <n v="4"/>
    <n v="1"/>
    <x v="0"/>
  </r>
  <r>
    <s v="93c83bce-bc92-48a8-84d2-a178b7dc2deb"/>
    <s v="Diinsoor_IDP"/>
    <x v="5"/>
    <x v="1"/>
    <n v="3"/>
    <n v="1"/>
    <n v="4"/>
    <n v="1"/>
    <x v="0"/>
  </r>
  <r>
    <s v="79a40dc2-10e7-4ca0-bcc0-8df53183a885"/>
    <s v="Waajid_IDP"/>
    <x v="53"/>
    <x v="1"/>
    <n v="1"/>
    <n v="4"/>
    <n v="4"/>
    <n v="1"/>
    <x v="1"/>
  </r>
  <r>
    <s v="3aceb7d3-63e5-400b-be8e-e1fe35825ce9"/>
    <s v="Xudur_IDP"/>
    <x v="55"/>
    <x v="1"/>
    <n v="3"/>
    <n v="4"/>
    <n v="4"/>
    <n v="3"/>
    <x v="2"/>
  </r>
  <r>
    <s v="c3f53fc7-9c80-4195-9472-5384d209bbf0"/>
    <s v="Banadir_HC"/>
    <x v="0"/>
    <x v="0"/>
    <n v="3"/>
    <n v="1"/>
    <n v="4"/>
    <n v="1"/>
    <x v="0"/>
  </r>
  <r>
    <s v="84ec9940-da1d-41a2-b752-aa4fc66f1522"/>
    <s v="Baidoa_IDP"/>
    <x v="4"/>
    <x v="1"/>
    <n v="3"/>
    <n v="1"/>
    <n v="4"/>
    <n v="1"/>
    <x v="0"/>
  </r>
  <r>
    <s v="c9880877-4200-454f-9bc5-1c10e7851d1e"/>
    <s v="Baidoa_IDP"/>
    <x v="4"/>
    <x v="1"/>
    <n v="3"/>
    <n v="1"/>
    <n v="4"/>
    <n v="1"/>
    <x v="0"/>
  </r>
  <r>
    <s v="e4c21ed3-1c00-4c4f-8be7-df12b923090a"/>
    <s v="Waajid_IDP"/>
    <x v="53"/>
    <x v="1"/>
    <n v="3"/>
    <n v="1"/>
    <n v="4"/>
    <n v="4"/>
    <x v="1"/>
  </r>
  <r>
    <s v="76c8686b-c80b-41b2-a993-0a268162936c"/>
    <s v="Xudur_IDP"/>
    <x v="55"/>
    <x v="1"/>
    <n v="3"/>
    <n v="1"/>
    <n v="4"/>
    <n v="4"/>
    <x v="1"/>
  </r>
  <r>
    <s v="f7dcce47-5510-4d30-8bc6-2a7d8ce7f0d1"/>
    <s v="Baidoa_IDP"/>
    <x v="4"/>
    <x v="1"/>
    <n v="3"/>
    <n v="3"/>
    <n v="4"/>
    <n v="2"/>
    <x v="1"/>
  </r>
  <r>
    <s v="0961c0a7-e77a-45df-ab7c-dcdfc3d7e150"/>
    <s v="Belet_Weyne_IDP"/>
    <x v="2"/>
    <x v="1"/>
    <n v="3"/>
    <n v="1"/>
    <n v="1"/>
    <n v="1"/>
    <x v="0"/>
  </r>
  <r>
    <s v="dc6c1d95-4b90-488f-a6ea-bc83c85faf70"/>
    <s v="Jowhar_IDP"/>
    <x v="10"/>
    <x v="1"/>
    <n v="3"/>
    <n v="2"/>
    <n v="1"/>
    <n v="1"/>
    <x v="0"/>
  </r>
  <r>
    <s v="a7ad8192-fe92-43c1-8b09-8f9e4a399639"/>
    <s v="Banadir_IDP"/>
    <x v="0"/>
    <x v="1"/>
    <n v="3"/>
    <n v="1"/>
    <n v="4"/>
    <n v="1"/>
    <x v="0"/>
  </r>
  <r>
    <s v="919ff564-e931-4b6b-ae6c-ed7f039f8dda"/>
    <s v="Banadir_IDP"/>
    <x v="0"/>
    <x v="1"/>
    <n v="3"/>
    <n v="4"/>
    <n v="4"/>
    <n v="1"/>
    <x v="1"/>
  </r>
  <r>
    <s v="bbf62c05-1334-486d-9014-bf2cbd6afed8"/>
    <s v="Balcad_IDP"/>
    <x v="9"/>
    <x v="1"/>
    <n v="3"/>
    <n v="1"/>
    <n v="4"/>
    <n v="1"/>
    <x v="0"/>
  </r>
  <r>
    <s v="e7c7f8ca-1ce3-4f9a-811d-9f1eeff05039"/>
    <s v="Banadir_IDP"/>
    <x v="0"/>
    <x v="1"/>
    <n v="3"/>
    <n v="1"/>
    <n v="1"/>
    <n v="1"/>
    <x v="0"/>
  </r>
  <r>
    <s v="b4121fed-ac9a-46e8-b1b6-4758b31a8a81"/>
    <s v="Banadir_IDP"/>
    <x v="0"/>
    <x v="1"/>
    <n v="3"/>
    <n v="1"/>
    <n v="4"/>
    <n v="2"/>
    <x v="1"/>
  </r>
  <r>
    <s v="8f024ce2-2b5a-4357-b092-5fcc53cd7a45"/>
    <s v="Banadir_IDP"/>
    <x v="0"/>
    <x v="1"/>
    <n v="2"/>
    <n v="2"/>
    <n v="1"/>
    <n v="1"/>
    <x v="0"/>
  </r>
  <r>
    <s v="27eba970-8083-48cb-b5d4-723dd45e2838"/>
    <s v="Banadir_IDP"/>
    <x v="0"/>
    <x v="1"/>
    <n v="3"/>
    <n v="1"/>
    <n v="4"/>
    <n v="1"/>
    <x v="0"/>
  </r>
  <r>
    <s v="1e1448c6-073a-4398-96b1-1b3452f39e4d"/>
    <s v="Banadir_IDP"/>
    <x v="0"/>
    <x v="1"/>
    <n v="2"/>
    <n v="4"/>
    <n v="1"/>
    <n v="2"/>
    <x v="0"/>
  </r>
  <r>
    <s v="56e4227b-e5ae-4f20-9df5-c3b0b93b7738"/>
    <s v="Banadir_HC"/>
    <x v="0"/>
    <x v="0"/>
    <n v="1"/>
    <n v="3"/>
    <n v="1"/>
    <n v="2"/>
    <x v="0"/>
  </r>
  <r>
    <s v="559fda18-1ecb-4611-8d8a-5475f589282d"/>
    <s v="Banadir_HC"/>
    <x v="0"/>
    <x v="0"/>
    <n v="3"/>
    <n v="3"/>
    <n v="4"/>
    <n v="1"/>
    <x v="1"/>
  </r>
  <r>
    <s v="5e35266c-8a12-4ed8-b7f3-3d6b87b5faf2"/>
    <s v="Banadir_IDP"/>
    <x v="0"/>
    <x v="1"/>
    <n v="3"/>
    <n v="1"/>
    <n v="4"/>
    <n v="1"/>
    <x v="0"/>
  </r>
  <r>
    <s v="04756e9c-6535-4768-acf6-8d2a2dbd89bd"/>
    <s v="Banadir_IDP"/>
    <x v="0"/>
    <x v="1"/>
    <n v="3"/>
    <n v="1"/>
    <n v="1"/>
    <n v="1"/>
    <x v="0"/>
  </r>
  <r>
    <s v="25e812a9-2d5d-4628-ad61-e1478cfc0d65"/>
    <s v="Banadir_IDP"/>
    <x v="0"/>
    <x v="1"/>
    <n v="3"/>
    <n v="1"/>
    <n v="1"/>
    <n v="1"/>
    <x v="0"/>
  </r>
  <r>
    <s v="8a2a66b3-5deb-4074-af2d-58128f737def"/>
    <s v="Banadir_IDP"/>
    <x v="0"/>
    <x v="1"/>
    <n v="3"/>
    <n v="1"/>
    <n v="1"/>
    <n v="1"/>
    <x v="0"/>
  </r>
  <r>
    <s v="74193e06-023f-4486-be6b-77801e18b7f8"/>
    <s v="Banadir_IDP"/>
    <x v="0"/>
    <x v="1"/>
    <n v="3"/>
    <n v="1"/>
    <n v="1"/>
    <n v="1"/>
    <x v="0"/>
  </r>
  <r>
    <s v="0c059aff-481a-4ca7-b9b3-8ed4e05f80d8"/>
    <s v="Banadir_IDP"/>
    <x v="0"/>
    <x v="1"/>
    <n v="3"/>
    <n v="1"/>
    <n v="1"/>
    <n v="1"/>
    <x v="0"/>
  </r>
  <r>
    <s v="8d5ec5c4-2ea8-458c-99e5-2d88968ea725"/>
    <s v="Banadir_IDP"/>
    <x v="0"/>
    <x v="1"/>
    <n v="3"/>
    <n v="1"/>
    <n v="4"/>
    <n v="1"/>
    <x v="0"/>
  </r>
  <r>
    <s v="848bce8a-6e58-4307-8b69-beefeb8eeebc"/>
    <s v="Banadir_IDP"/>
    <x v="0"/>
    <x v="1"/>
    <n v="3"/>
    <n v="1"/>
    <n v="4"/>
    <n v="1"/>
    <x v="0"/>
  </r>
  <r>
    <s v="7c9484c5-1253-45ee-a938-ad61c3c81881"/>
    <s v="Banadir_IDP"/>
    <x v="0"/>
    <x v="1"/>
    <n v="3"/>
    <n v="1"/>
    <n v="4"/>
    <n v="1"/>
    <x v="0"/>
  </r>
  <r>
    <s v="13b211c2-23ff-4e99-80a9-224b21ca2064"/>
    <s v="Banadir_IDP"/>
    <x v="0"/>
    <x v="1"/>
    <n v="3"/>
    <n v="3"/>
    <n v="4"/>
    <n v="1"/>
    <x v="1"/>
  </r>
  <r>
    <s v="a4be194f-87c6-44d4-aef2-c3b1a56fb96c"/>
    <s v="Banadir_IDP"/>
    <x v="0"/>
    <x v="1"/>
    <n v="3"/>
    <n v="1"/>
    <n v="4"/>
    <n v="1"/>
    <x v="0"/>
  </r>
  <r>
    <s v="845f835a-ede1-4490-a0a0-c7454093ff12"/>
    <s v="Banadir_IDP"/>
    <x v="0"/>
    <x v="1"/>
    <n v="3"/>
    <n v="1"/>
    <n v="4"/>
    <n v="4"/>
    <x v="1"/>
  </r>
  <r>
    <s v="a185e7ab-7a1f-4897-b847-9673395e3703"/>
    <s v="Banadir_IDP"/>
    <x v="0"/>
    <x v="1"/>
    <n v="3"/>
    <n v="1"/>
    <n v="4"/>
    <n v="1"/>
    <x v="0"/>
  </r>
  <r>
    <s v="8d4943bf-133e-4476-8405-85641488b479"/>
    <s v="Banadir_IDP"/>
    <x v="0"/>
    <x v="1"/>
    <n v="1"/>
    <n v="4"/>
    <n v="1"/>
    <n v="1"/>
    <x v="0"/>
  </r>
  <r>
    <s v="12a26b6d-b8d8-4062-9f13-394f3a77cc6e"/>
    <s v="Banadir_IDP"/>
    <x v="0"/>
    <x v="1"/>
    <n v="3"/>
    <n v="1"/>
    <n v="4"/>
    <n v="4"/>
    <x v="1"/>
  </r>
  <r>
    <s v="bbe7b630-30fc-44cf-878f-949bf1e6a108"/>
    <s v="Banadir_IDP"/>
    <x v="0"/>
    <x v="1"/>
    <n v="3"/>
    <n v="1"/>
    <n v="4"/>
    <n v="1"/>
    <x v="0"/>
  </r>
  <r>
    <s v="ee42ac69-ee22-4a3e-a11e-a4e0959daf5a"/>
    <s v="Banadir_IDP"/>
    <x v="0"/>
    <x v="1"/>
    <n v="3"/>
    <n v="1"/>
    <n v="4"/>
    <n v="1"/>
    <x v="0"/>
  </r>
  <r>
    <s v="9622eea9-8165-4af3-8d42-09af04f9d8e8"/>
    <s v="Banadir_IDP"/>
    <x v="0"/>
    <x v="1"/>
    <n v="3"/>
    <n v="1"/>
    <n v="4"/>
    <n v="1"/>
    <x v="0"/>
  </r>
  <r>
    <s v="8fecde58-81fc-4b2b-ac6f-162737c2f06a"/>
    <s v="Banadir_IDP"/>
    <x v="0"/>
    <x v="1"/>
    <n v="3"/>
    <n v="1"/>
    <n v="4"/>
    <n v="1"/>
    <x v="0"/>
  </r>
  <r>
    <s v="73c6cc33-49e2-4d5f-a2ee-d826e14bd68f"/>
    <s v="Banadir_IDP"/>
    <x v="0"/>
    <x v="1"/>
    <n v="3"/>
    <n v="1"/>
    <n v="1"/>
    <n v="1"/>
    <x v="0"/>
  </r>
  <r>
    <s v="09a95185-ea1f-4232-b051-7c0c80cf24db"/>
    <s v="Banadir_IDP"/>
    <x v="0"/>
    <x v="1"/>
    <n v="3"/>
    <n v="1"/>
    <n v="4"/>
    <n v="1"/>
    <x v="0"/>
  </r>
  <r>
    <s v="e572b8bd-51e6-4cad-9fce-6b5545e52cba"/>
    <s v="Banadir_IDP"/>
    <x v="0"/>
    <x v="1"/>
    <n v="3"/>
    <n v="1"/>
    <n v="4"/>
    <n v="2"/>
    <x v="1"/>
  </r>
  <r>
    <s v="b2e792ce-6e92-4820-ba5d-d009c3717798"/>
    <s v="Banadir_IDP"/>
    <x v="0"/>
    <x v="1"/>
    <n v="2"/>
    <n v="4"/>
    <n v="4"/>
    <n v="1"/>
    <x v="1"/>
  </r>
  <r>
    <s v="6a9cfc9d-b044-4817-85c9-e25c2fae28ec"/>
    <s v="Banadir_IDP"/>
    <x v="0"/>
    <x v="1"/>
    <n v="3"/>
    <n v="1"/>
    <n v="1"/>
    <n v="1"/>
    <x v="0"/>
  </r>
  <r>
    <s v="53594101-ba4c-48d9-9f0c-1b0565700867"/>
    <s v="Banadir_IDP"/>
    <x v="0"/>
    <x v="1"/>
    <n v="3"/>
    <n v="1"/>
    <n v="1"/>
    <n v="3"/>
    <x v="0"/>
  </r>
  <r>
    <s v="1fb14633-3cf6-4590-943e-ae60e22cb16d"/>
    <s v="Banadir_IDP"/>
    <x v="0"/>
    <x v="1"/>
    <n v="3"/>
    <n v="1"/>
    <n v="4"/>
    <n v="1"/>
    <x v="0"/>
  </r>
  <r>
    <s v="0dcce1a0-b8f6-469e-bdea-fff6fbbfbc34"/>
    <s v="Banadir_IDP"/>
    <x v="0"/>
    <x v="1"/>
    <n v="2"/>
    <n v="4"/>
    <n v="1"/>
    <n v="1"/>
    <x v="0"/>
  </r>
  <r>
    <s v="a749f376-51c8-4a0e-bd1a-c727f82fc3a2"/>
    <s v="Banadir_IDP"/>
    <x v="0"/>
    <x v="1"/>
    <n v="1"/>
    <n v="4"/>
    <n v="1"/>
    <n v="2"/>
    <x v="0"/>
  </r>
  <r>
    <s v="f0a5ee7d-1e45-401e-afac-09f356865245"/>
    <s v="Banadir_IDP"/>
    <x v="0"/>
    <x v="1"/>
    <n v="3"/>
    <n v="1"/>
    <n v="4"/>
    <n v="1"/>
    <x v="0"/>
  </r>
  <r>
    <s v="1384854a-de71-46f6-b98c-3e3da3d4fc01"/>
    <s v="Banadir_IDP"/>
    <x v="0"/>
    <x v="1"/>
    <n v="3"/>
    <n v="1"/>
    <n v="4"/>
    <n v="1"/>
    <x v="0"/>
  </r>
  <r>
    <s v="2127bb14-6939-424b-a34a-dbeb43d1e73a"/>
    <s v="Banadir_IDP"/>
    <x v="0"/>
    <x v="1"/>
    <n v="3"/>
    <n v="1"/>
    <n v="4"/>
    <n v="1"/>
    <x v="0"/>
  </r>
  <r>
    <s v="eba6ae6a-d8b3-44e4-be4c-b5da456b287f"/>
    <s v="Banadir_IDP"/>
    <x v="0"/>
    <x v="1"/>
    <n v="3"/>
    <n v="1"/>
    <n v="4"/>
    <n v="1"/>
    <x v="0"/>
  </r>
  <r>
    <s v="1463b8eb-497d-4c27-aa40-e932081bef72"/>
    <s v="Banadir_IDP"/>
    <x v="0"/>
    <x v="1"/>
    <n v="3"/>
    <n v="1"/>
    <n v="1"/>
    <n v="1"/>
    <x v="0"/>
  </r>
  <r>
    <s v="c985a4e1-7dc4-47e5-8804-47c4e9378eaa"/>
    <s v="Banadir_IDP"/>
    <x v="0"/>
    <x v="1"/>
    <n v="3"/>
    <n v="4"/>
    <n v="4"/>
    <n v="1"/>
    <x v="1"/>
  </r>
  <r>
    <s v="522e4137-1b4a-4bca-9707-ee7d932304b0"/>
    <s v="Banadir_IDP"/>
    <x v="0"/>
    <x v="1"/>
    <n v="3"/>
    <n v="1"/>
    <n v="1"/>
    <n v="1"/>
    <x v="0"/>
  </r>
  <r>
    <s v="011323cd-5fd8-4c80-bb7d-6831cd191b4e"/>
    <s v="Banadir_IDP"/>
    <x v="0"/>
    <x v="1"/>
    <n v="3"/>
    <n v="1"/>
    <n v="1"/>
    <n v="1"/>
    <x v="0"/>
  </r>
  <r>
    <s v="59f947e4-c59f-463e-8ea0-784ead1d3090"/>
    <s v="Banadir_IDP"/>
    <x v="0"/>
    <x v="1"/>
    <n v="3"/>
    <n v="1"/>
    <n v="4"/>
    <n v="1"/>
    <x v="0"/>
  </r>
  <r>
    <s v="b75eb5fa-3038-45e4-8e86-960f59cfae13"/>
    <s v="Banadir_IDP"/>
    <x v="0"/>
    <x v="1"/>
    <n v="3"/>
    <n v="3"/>
    <n v="1"/>
    <n v="1"/>
    <x v="0"/>
  </r>
  <r>
    <s v="3fff7229-5384-4b65-9ba3-7df7077f9140"/>
    <s v="Banadir_IDP"/>
    <x v="0"/>
    <x v="1"/>
    <n v="3"/>
    <n v="1"/>
    <n v="4"/>
    <n v="1"/>
    <x v="0"/>
  </r>
  <r>
    <s v="5ec408ab-b46d-475a-a397-72ad0f1caf1b"/>
    <s v="Banadir_IDP"/>
    <x v="0"/>
    <x v="1"/>
    <n v="3"/>
    <n v="1"/>
    <n v="4"/>
    <n v="3"/>
    <x v="1"/>
  </r>
  <r>
    <s v="755bb710-f176-48c9-9484-fa27bb4620fc"/>
    <s v="Banadir_IDP"/>
    <x v="0"/>
    <x v="1"/>
    <n v="3"/>
    <n v="1"/>
    <n v="4"/>
    <n v="1"/>
    <x v="0"/>
  </r>
  <r>
    <s v="f6a20a0c-0d59-401e-84c4-a7335c3e750f"/>
    <s v="Banadir_IDP"/>
    <x v="0"/>
    <x v="1"/>
    <n v="3"/>
    <n v="1"/>
    <n v="4"/>
    <n v="3"/>
    <x v="1"/>
  </r>
  <r>
    <s v="3375684a-2ecc-4490-bb7a-9e70193b23a4"/>
    <s v="Banadir_IDP"/>
    <x v="0"/>
    <x v="1"/>
    <n v="3"/>
    <n v="1"/>
    <n v="4"/>
    <n v="1"/>
    <x v="0"/>
  </r>
  <r>
    <s v="cf2209f0-ee0b-4b35-a662-1aadc29e3b9f"/>
    <s v="Banadir_IDP"/>
    <x v="0"/>
    <x v="1"/>
    <n v="3"/>
    <n v="4"/>
    <n v="4"/>
    <n v="1"/>
    <x v="1"/>
  </r>
  <r>
    <s v="a6fb248e-1a7a-47f6-aa3e-39107413bca5"/>
    <s v="Banadir_IDP"/>
    <x v="0"/>
    <x v="1"/>
    <n v="3"/>
    <n v="1"/>
    <n v="4"/>
    <n v="1"/>
    <x v="0"/>
  </r>
  <r>
    <s v="7e106d3c-e065-404b-8205-86878dd7a4fd"/>
    <s v="Banadir_IDP"/>
    <x v="0"/>
    <x v="1"/>
    <n v="3"/>
    <n v="1"/>
    <n v="1"/>
    <n v="4"/>
    <x v="0"/>
  </r>
  <r>
    <s v="bc23408f-6389-4b5b-887e-ff208ab7e8a2"/>
    <s v="Banadir_IDP"/>
    <x v="0"/>
    <x v="1"/>
    <n v="3"/>
    <n v="1"/>
    <n v="1"/>
    <n v="1"/>
    <x v="0"/>
  </r>
  <r>
    <s v="5c268c06-c718-4c1b-bf84-7cbe5398652f"/>
    <s v="Banadir_IDP"/>
    <x v="0"/>
    <x v="1"/>
    <n v="3"/>
    <n v="1"/>
    <n v="1"/>
    <n v="1"/>
    <x v="0"/>
  </r>
  <r>
    <s v="7f6024a7-95aa-4274-a8da-f96e81db5118"/>
    <s v="Banadir_IDP"/>
    <x v="0"/>
    <x v="1"/>
    <n v="3"/>
    <n v="1"/>
    <n v="1"/>
    <n v="5"/>
    <x v="1"/>
  </r>
  <r>
    <s v="f1d00f25-b87b-4316-9b02-8b23468a91d4"/>
    <s v="Banadir_IDP"/>
    <x v="0"/>
    <x v="1"/>
    <n v="3"/>
    <n v="1"/>
    <n v="4"/>
    <n v="1"/>
    <x v="0"/>
  </r>
  <r>
    <s v="e1b1752b-09d9-4ff8-918e-e68444292181"/>
    <s v="Banadir_IDP"/>
    <x v="0"/>
    <x v="1"/>
    <n v="3"/>
    <n v="1"/>
    <n v="1"/>
    <n v="1"/>
    <x v="0"/>
  </r>
  <r>
    <s v="a79fe109-0bbc-4781-98fc-791b55eadfee"/>
    <s v="Banadir_HC"/>
    <x v="0"/>
    <x v="0"/>
    <n v="3"/>
    <n v="1"/>
    <n v="4"/>
    <n v="1"/>
    <x v="0"/>
  </r>
  <r>
    <s v="85509c1e-4f24-44ea-9da2-3342640f8292"/>
    <s v="Banadir_IDP"/>
    <x v="0"/>
    <x v="1"/>
    <n v="3"/>
    <n v="1"/>
    <n v="4"/>
    <n v="1"/>
    <x v="0"/>
  </r>
  <r>
    <s v="86f29734-5309-485b-bc38-678e7b5216e0"/>
    <s v="Belet_Weyne_HC"/>
    <x v="2"/>
    <x v="0"/>
    <n v="3"/>
    <n v="1"/>
    <n v="4"/>
    <n v="1"/>
    <x v="0"/>
  </r>
  <r>
    <s v="4aa11190-2063-4e46-85ce-68b118e18c8f"/>
    <s v="Banadir_IDP"/>
    <x v="0"/>
    <x v="1"/>
    <n v="3"/>
    <n v="1"/>
    <n v="4"/>
    <n v="1"/>
    <x v="0"/>
  </r>
  <r>
    <s v="d026d571-b447-4627-8ea5-78fca3f5b475"/>
    <s v="Banadir_IDP"/>
    <x v="0"/>
    <x v="1"/>
    <n v="3"/>
    <n v="1"/>
    <n v="1"/>
    <n v="1"/>
    <x v="0"/>
  </r>
  <r>
    <s v="4fee471b-0cd4-433d-8a03-af47a485948e"/>
    <s v="Banadir_IDP"/>
    <x v="0"/>
    <x v="1"/>
    <n v="3"/>
    <n v="4"/>
    <n v="4"/>
    <n v="1"/>
    <x v="1"/>
  </r>
  <r>
    <s v="1186642d-c75f-488d-9296-8f2661aa37b6"/>
    <s v="Banadir_IDP"/>
    <x v="0"/>
    <x v="1"/>
    <n v="1"/>
    <n v="4"/>
    <n v="4"/>
    <n v="1"/>
    <x v="1"/>
  </r>
  <r>
    <s v="2c62b019-1681-4f84-8c10-488a104a5c67"/>
    <s v="Banadir_IDP"/>
    <x v="0"/>
    <x v="1"/>
    <n v="3"/>
    <n v="1"/>
    <n v="4"/>
    <n v="2"/>
    <x v="1"/>
  </r>
  <r>
    <s v="8c71d0e9-801c-4c34-93ba-89328f7130e2"/>
    <s v="Banadir_IDP"/>
    <x v="0"/>
    <x v="1"/>
    <n v="3"/>
    <n v="1"/>
    <n v="4"/>
    <n v="1"/>
    <x v="0"/>
  </r>
  <r>
    <s v="8127a9ae-640b-48e0-806b-9116ea4a5f00"/>
    <s v="Banadir_IDP"/>
    <x v="0"/>
    <x v="1"/>
    <n v="3"/>
    <n v="4"/>
    <n v="1"/>
    <n v="1"/>
    <x v="0"/>
  </r>
  <r>
    <s v="05f9c0e2-3345-42e2-98b1-fc196db2657b"/>
    <s v="Banadir_HC"/>
    <x v="0"/>
    <x v="0"/>
    <n v="3"/>
    <n v="1"/>
    <n v="4"/>
    <n v="1"/>
    <x v="0"/>
  </r>
  <r>
    <s v="49a9736e-41dd-4760-8763-98393e65d3ae"/>
    <s v="Banadir_IDP"/>
    <x v="0"/>
    <x v="1"/>
    <n v="1"/>
    <n v="4"/>
    <n v="4"/>
    <n v="1"/>
    <x v="1"/>
  </r>
  <r>
    <s v="e0e77c59-ae9b-4a92-862d-8a5d1f46195a"/>
    <s v="Banadir_IDP"/>
    <x v="0"/>
    <x v="1"/>
    <n v="3"/>
    <n v="1"/>
    <n v="4"/>
    <n v="1"/>
    <x v="0"/>
  </r>
  <r>
    <s v="1d204e4b-93f6-42bc-af9c-f0ee7f3494f8"/>
    <s v="Banadir_IDP"/>
    <x v="0"/>
    <x v="1"/>
    <n v="3"/>
    <n v="1"/>
    <n v="1"/>
    <n v="1"/>
    <x v="0"/>
  </r>
  <r>
    <s v="6b707691-f636-4b97-b776-ef8740266b39"/>
    <s v="Banadir_IDP"/>
    <x v="0"/>
    <x v="1"/>
    <n v="3"/>
    <n v="3"/>
    <n v="1"/>
    <n v="1"/>
    <x v="0"/>
  </r>
  <r>
    <s v="3dc0e6b1-18d0-415a-ada3-023e205afbd5"/>
    <s v="Banadir_IDP"/>
    <x v="0"/>
    <x v="1"/>
    <n v="3"/>
    <n v="1"/>
    <n v="1"/>
    <n v="1"/>
    <x v="0"/>
  </r>
  <r>
    <s v="20f02485-f233-4575-aecf-e13e8af6f246"/>
    <s v="Banadir_IDP"/>
    <x v="0"/>
    <x v="1"/>
    <n v="3"/>
    <n v="1"/>
    <n v="1"/>
    <n v="5"/>
    <x v="1"/>
  </r>
  <r>
    <s v="6557ebde-4ccd-48f2-9604-869f8e110e64"/>
    <s v="Banadir_HC"/>
    <x v="0"/>
    <x v="0"/>
    <n v="3"/>
    <n v="1"/>
    <n v="4"/>
    <n v="1"/>
    <x v="0"/>
  </r>
  <r>
    <s v="3df78995-05eb-486a-bca1-c81d5672af65"/>
    <s v="Banadir_IDP"/>
    <x v="0"/>
    <x v="1"/>
    <n v="3"/>
    <n v="1"/>
    <n v="1"/>
    <n v="1"/>
    <x v="0"/>
  </r>
  <r>
    <s v="18ee6109-46b6-4a58-9fe8-b1251dff2457"/>
    <s v="Banadir_IDP"/>
    <x v="0"/>
    <x v="1"/>
    <n v="3"/>
    <n v="1"/>
    <n v="1"/>
    <n v="1"/>
    <x v="0"/>
  </r>
  <r>
    <s v="e3799901-8928-4d0c-8fbe-629408ad4024"/>
    <s v="Banadir_IDP"/>
    <x v="0"/>
    <x v="1"/>
    <n v="3"/>
    <n v="1"/>
    <n v="1"/>
    <n v="1"/>
    <x v="0"/>
  </r>
  <r>
    <s v="e1c91aba-4114-4532-9168-ba03fdb3307f"/>
    <s v="Banadir_IDP"/>
    <x v="0"/>
    <x v="1"/>
    <n v="3"/>
    <n v="1"/>
    <n v="1"/>
    <n v="1"/>
    <x v="0"/>
  </r>
  <r>
    <s v="23fa88df-9a51-44d7-a0a8-4ebf050ec233"/>
    <s v="Banadir_IDP"/>
    <x v="0"/>
    <x v="1"/>
    <n v="3"/>
    <n v="1"/>
    <n v="4"/>
    <n v="1"/>
    <x v="0"/>
  </r>
  <r>
    <s v="d1c4251c-2508-48e9-9aa1-bbae0e14d7ac"/>
    <s v="Banadir_IDP"/>
    <x v="0"/>
    <x v="1"/>
    <n v="3"/>
    <n v="1"/>
    <n v="4"/>
    <n v="1"/>
    <x v="0"/>
  </r>
  <r>
    <s v="b3f3f502-3e9a-464d-8e4c-e4ac2ec81c65"/>
    <s v="Banadir_IDP"/>
    <x v="0"/>
    <x v="1"/>
    <n v="3"/>
    <n v="1"/>
    <n v="4"/>
    <n v="1"/>
    <x v="0"/>
  </r>
  <r>
    <s v="2abe464d-cf52-40f6-a82d-eb3c5c6338c7"/>
    <s v="Banadir_IDP"/>
    <x v="0"/>
    <x v="1"/>
    <n v="3"/>
    <n v="1"/>
    <n v="1"/>
    <n v="1"/>
    <x v="0"/>
  </r>
  <r>
    <s v="a323bcd6-9719-41c3-8fe6-ab025c46449a"/>
    <s v="Banadir_IDP"/>
    <x v="0"/>
    <x v="1"/>
    <n v="3"/>
    <n v="3"/>
    <n v="4"/>
    <n v="1"/>
    <x v="1"/>
  </r>
  <r>
    <s v="30255737-ff1b-4451-aa04-d261ad4d52ee"/>
    <s v="Banadir_IDP"/>
    <x v="0"/>
    <x v="1"/>
    <n v="3"/>
    <n v="3"/>
    <n v="4"/>
    <n v="1"/>
    <x v="1"/>
  </r>
  <r>
    <s v="fa3eb5c9-026a-442b-a20a-aefcbcde4ae4"/>
    <s v="Banadir_IDP"/>
    <x v="0"/>
    <x v="1"/>
    <n v="3"/>
    <n v="1"/>
    <n v="1"/>
    <n v="1"/>
    <x v="0"/>
  </r>
  <r>
    <s v="fa72c2c7-87d7-4d5d-b1ed-b11c875fd4dd"/>
    <s v="Banadir_IDP"/>
    <x v="0"/>
    <x v="1"/>
    <n v="3"/>
    <n v="3"/>
    <n v="1"/>
    <n v="1"/>
    <x v="0"/>
  </r>
  <r>
    <s v="bd19d9cc-a2fd-4aa9-87f5-67a5030e74b1"/>
    <s v="Banadir_HC"/>
    <x v="0"/>
    <x v="0"/>
    <n v="3"/>
    <n v="1"/>
    <n v="4"/>
    <n v="1"/>
    <x v="0"/>
  </r>
  <r>
    <s v="1fc57034-1a64-4428-bff4-5e0c997dc9b1"/>
    <s v="Banadir_IDP"/>
    <x v="0"/>
    <x v="1"/>
    <n v="3"/>
    <n v="3"/>
    <n v="1"/>
    <n v="1"/>
    <x v="0"/>
  </r>
  <r>
    <s v="01229c74-7b59-4ade-bd36-12821f5d8973"/>
    <s v="Banadir_IDP"/>
    <x v="0"/>
    <x v="1"/>
    <n v="2"/>
    <n v="2"/>
    <n v="1"/>
    <n v="1"/>
    <x v="0"/>
  </r>
  <r>
    <s v="f6d75cd7-aecd-439e-b3e4-bcb9ff18b4c6"/>
    <s v="Banadir_IDP"/>
    <x v="0"/>
    <x v="1"/>
    <n v="3"/>
    <n v="3"/>
    <n v="4"/>
    <n v="1"/>
    <x v="1"/>
  </r>
  <r>
    <s v="f86ef16b-2725-4826-9fd9-bb5fd16e39ac"/>
    <s v="Banadir_IDP"/>
    <x v="0"/>
    <x v="1"/>
    <n v="2"/>
    <n v="3"/>
    <n v="1"/>
    <n v="1"/>
    <x v="0"/>
  </r>
  <r>
    <s v="a891fa0f-b571-4f4e-a154-9694eb087d89"/>
    <s v="Banadir_IDP"/>
    <x v="0"/>
    <x v="1"/>
    <n v="3"/>
    <n v="1"/>
    <n v="1"/>
    <n v="1"/>
    <x v="0"/>
  </r>
  <r>
    <s v="4c2bbfc8-0e47-4330-9499-6b92779dc90b"/>
    <s v="Banadir_IDP"/>
    <x v="0"/>
    <x v="1"/>
    <n v="3"/>
    <n v="1"/>
    <n v="1"/>
    <n v="1"/>
    <x v="0"/>
  </r>
  <r>
    <s v="a3602c47-0fa2-41f2-b68b-7b0109d1de71"/>
    <s v="Banadir_IDP"/>
    <x v="0"/>
    <x v="1"/>
    <n v="3"/>
    <n v="3"/>
    <n v="4"/>
    <n v="1"/>
    <x v="1"/>
  </r>
  <r>
    <s v="1b962084-83f2-446a-b8b3-c4f707ec59cc"/>
    <s v="Banadir_IDP"/>
    <x v="0"/>
    <x v="1"/>
    <n v="3"/>
    <n v="3"/>
    <n v="1"/>
    <n v="1"/>
    <x v="0"/>
  </r>
  <r>
    <s v="644f0d57-8f11-499b-a0fd-d8ca3e1d0851"/>
    <s v="Banadir_IDP"/>
    <x v="0"/>
    <x v="1"/>
    <n v="3"/>
    <n v="1"/>
    <n v="1"/>
    <n v="1"/>
    <x v="0"/>
  </r>
  <r>
    <s v="a748681b-3bd7-49ae-8cfb-94b743f10cc6"/>
    <s v="Banadir_IDP"/>
    <x v="0"/>
    <x v="1"/>
    <n v="3"/>
    <n v="1"/>
    <n v="1"/>
    <n v="1"/>
    <x v="0"/>
  </r>
  <r>
    <s v="73081e0f-bb39-4062-9d35-a745d70e50ba"/>
    <s v="Banadir_IDP"/>
    <x v="0"/>
    <x v="1"/>
    <n v="3"/>
    <n v="1"/>
    <n v="4"/>
    <n v="1"/>
    <x v="0"/>
  </r>
  <r>
    <s v="52b67b47-49d5-4c96-806f-04f9865be549"/>
    <s v="Banadir_IDP"/>
    <x v="0"/>
    <x v="1"/>
    <n v="3"/>
    <n v="1"/>
    <n v="4"/>
    <n v="1"/>
    <x v="0"/>
  </r>
  <r>
    <s v="5760a92f-91c0-4250-a692-0c31b61af81b"/>
    <s v="Banadir_IDP"/>
    <x v="0"/>
    <x v="1"/>
    <n v="3"/>
    <n v="1"/>
    <n v="4"/>
    <n v="1"/>
    <x v="0"/>
  </r>
  <r>
    <s v="6a68d6d6-4fe8-443e-a1be-5a9f911849e4"/>
    <s v="Banadir_IDP"/>
    <x v="0"/>
    <x v="1"/>
    <n v="3"/>
    <n v="1"/>
    <n v="4"/>
    <n v="1"/>
    <x v="0"/>
  </r>
  <r>
    <s v="cbd1782f-5496-4336-a0a6-044d3254bf6c"/>
    <s v="Banadir_IDP"/>
    <x v="0"/>
    <x v="1"/>
    <n v="3"/>
    <n v="1"/>
    <n v="4"/>
    <n v="1"/>
    <x v="0"/>
  </r>
  <r>
    <s v="d6abb6f3-0a2b-4f9a-a65b-11bcfdd1e446"/>
    <s v="Banadir_IDP"/>
    <x v="0"/>
    <x v="1"/>
    <n v="3"/>
    <n v="1"/>
    <n v="1"/>
    <n v="4"/>
    <x v="0"/>
  </r>
  <r>
    <s v="352d2e57-820b-4e42-b94a-8a29b1c098ea"/>
    <s v="Banadir_IDP"/>
    <x v="0"/>
    <x v="1"/>
    <n v="2"/>
    <n v="4"/>
    <n v="1"/>
    <n v="1"/>
    <x v="0"/>
  </r>
  <r>
    <s v="5d652891-b88c-413a-8a71-98475b704221"/>
    <s v="Banadir_IDP"/>
    <x v="0"/>
    <x v="1"/>
    <n v="3"/>
    <n v="1"/>
    <n v="1"/>
    <n v="3"/>
    <x v="0"/>
  </r>
  <r>
    <s v="ca98eb61-6c00-4e08-b34c-fcbf21ba3ca3"/>
    <s v="Banadir_IDP"/>
    <x v="0"/>
    <x v="1"/>
    <n v="3"/>
    <n v="1"/>
    <n v="4"/>
    <n v="1"/>
    <x v="0"/>
  </r>
  <r>
    <s v="b7a4358e-17ce-4431-bdc7-e521f48e9b6c"/>
    <s v="Banadir_IDP"/>
    <x v="0"/>
    <x v="1"/>
    <n v="3"/>
    <n v="1"/>
    <n v="4"/>
    <n v="3"/>
    <x v="1"/>
  </r>
  <r>
    <s v="2f88ca83-9b4d-415e-b0e0-d8f8a19b4fa3"/>
    <s v="Banadir_IDP"/>
    <x v="0"/>
    <x v="1"/>
    <n v="3"/>
    <n v="1"/>
    <n v="4"/>
    <n v="1"/>
    <x v="0"/>
  </r>
  <r>
    <s v="600663e8-7ad2-434b-a354-0f6d69b8c879"/>
    <s v="Banadir_IDP"/>
    <x v="0"/>
    <x v="1"/>
    <n v="3"/>
    <n v="1"/>
    <n v="4"/>
    <n v="1"/>
    <x v="0"/>
  </r>
  <r>
    <s v="abbe721a-4300-4f64-bf77-e6a761ca7d07"/>
    <s v="Banadir_IDP"/>
    <x v="0"/>
    <x v="1"/>
    <n v="3"/>
    <n v="3"/>
    <n v="4"/>
    <n v="1"/>
    <x v="1"/>
  </r>
  <r>
    <s v="de6af2ac-e613-4dfe-8789-5adc8d51d50c"/>
    <s v="Banadir_IDP"/>
    <x v="0"/>
    <x v="1"/>
    <n v="3"/>
    <n v="1"/>
    <n v="4"/>
    <n v="1"/>
    <x v="0"/>
  </r>
  <r>
    <s v="12148077-f9dc-46f1-8a25-e92e01a05132"/>
    <s v="Banadir_IDP"/>
    <x v="0"/>
    <x v="1"/>
    <n v="3"/>
    <n v="1"/>
    <n v="4"/>
    <n v="1"/>
    <x v="0"/>
  </r>
  <r>
    <s v="8192a053-2f54-4a8e-9e5f-78fdceb84527"/>
    <s v="Banadir_HC"/>
    <x v="0"/>
    <x v="0"/>
    <n v="3"/>
    <n v="1"/>
    <n v="4"/>
    <n v="1"/>
    <x v="0"/>
  </r>
  <r>
    <s v="2244a7e1-1344-418b-8905-6495405450e2"/>
    <s v="Banadir_IDP"/>
    <x v="0"/>
    <x v="1"/>
    <n v="3"/>
    <n v="1"/>
    <n v="4"/>
    <n v="1"/>
    <x v="0"/>
  </r>
  <r>
    <s v="f67e03cc-e11e-40cd-84ec-067f81fc4af7"/>
    <s v="Banadir_IDP"/>
    <x v="0"/>
    <x v="1"/>
    <n v="3"/>
    <n v="1"/>
    <n v="4"/>
    <n v="1"/>
    <x v="0"/>
  </r>
  <r>
    <s v="d4ad6a42-e6e3-4b69-b05f-dd49d70e129a"/>
    <s v="Banadir_HC"/>
    <x v="0"/>
    <x v="0"/>
    <n v="3"/>
    <n v="1"/>
    <n v="4"/>
    <n v="1"/>
    <x v="0"/>
  </r>
  <r>
    <s v="31f6cbbb-2d32-4f69-a39e-d0b99e7c6c52"/>
    <s v="Banadir_IDP"/>
    <x v="0"/>
    <x v="1"/>
    <n v="3"/>
    <n v="1"/>
    <n v="4"/>
    <n v="1"/>
    <x v="0"/>
  </r>
  <r>
    <s v="d522a420-4214-44bb-9917-5abad8fbe559"/>
    <s v="Banadir_HC"/>
    <x v="0"/>
    <x v="0"/>
    <n v="3"/>
    <n v="4"/>
    <n v="1"/>
    <n v="1"/>
    <x v="0"/>
  </r>
  <r>
    <s v="52188a17-2894-4fc2-856f-fea85ef13a7e"/>
    <s v="Banadir_IDP"/>
    <x v="0"/>
    <x v="1"/>
    <n v="3"/>
    <n v="1"/>
    <n v="4"/>
    <n v="1"/>
    <x v="0"/>
  </r>
  <r>
    <s v="f5400f79-64b9-42a2-8f8e-f8f12040eff7"/>
    <s v="Banadir_IDP"/>
    <x v="0"/>
    <x v="1"/>
    <n v="3"/>
    <n v="1"/>
    <n v="4"/>
    <n v="1"/>
    <x v="0"/>
  </r>
  <r>
    <s v="fab1feb5-4b9b-484c-863b-b1587cce681e"/>
    <s v="Banadir_IDP"/>
    <x v="0"/>
    <x v="1"/>
    <n v="3"/>
    <n v="1"/>
    <n v="4"/>
    <n v="1"/>
    <x v="0"/>
  </r>
  <r>
    <s v="c1db9e52-0f86-442b-9704-283925dbbb8a"/>
    <s v="Banadir_IDP"/>
    <x v="0"/>
    <x v="1"/>
    <n v="3"/>
    <n v="1"/>
    <n v="4"/>
    <n v="1"/>
    <x v="0"/>
  </r>
  <r>
    <s v="2f269f73-bf9a-442d-a4bf-cb3d16bee652"/>
    <s v="Banadir_IDP"/>
    <x v="0"/>
    <x v="1"/>
    <n v="3"/>
    <n v="1"/>
    <n v="4"/>
    <n v="1"/>
    <x v="0"/>
  </r>
  <r>
    <s v="7a49ce7c-e76b-4560-a7d8-b5e96ada8f8a"/>
    <s v="Banadir_IDP"/>
    <x v="0"/>
    <x v="1"/>
    <n v="3"/>
    <n v="1"/>
    <n v="4"/>
    <n v="1"/>
    <x v="0"/>
  </r>
  <r>
    <s v="e0d5292c-e733-4f9f-9df1-f69fabd2ae16"/>
    <s v="Banadir_IDP"/>
    <x v="0"/>
    <x v="1"/>
    <n v="3"/>
    <n v="1"/>
    <n v="4"/>
    <n v="1"/>
    <x v="0"/>
  </r>
  <r>
    <s v="d8e65f73-f66b-44af-9084-9464b1ee5505"/>
    <s v="Banadir_IDP"/>
    <x v="0"/>
    <x v="1"/>
    <n v="3"/>
    <n v="1"/>
    <n v="4"/>
    <n v="1"/>
    <x v="0"/>
  </r>
  <r>
    <s v="bf662e96-145d-4267-a64c-0e66260698c6"/>
    <s v="Banadir_IDP"/>
    <x v="0"/>
    <x v="1"/>
    <n v="3"/>
    <n v="1"/>
    <n v="1"/>
    <n v="1"/>
    <x v="0"/>
  </r>
  <r>
    <s v="7f9e1b22-1c7c-42e7-a131-2bd69ebb5f65"/>
    <s v="Banadir_IDP"/>
    <x v="0"/>
    <x v="1"/>
    <n v="3"/>
    <n v="1"/>
    <n v="1"/>
    <n v="1"/>
    <x v="0"/>
  </r>
  <r>
    <s v="8bec3804-643e-447c-ad54-537e21605f94"/>
    <s v="Banadir_HC"/>
    <x v="0"/>
    <x v="0"/>
    <n v="3"/>
    <n v="2"/>
    <n v="1"/>
    <n v="1"/>
    <x v="0"/>
  </r>
  <r>
    <s v="d11a9058-215e-4478-9c36-7eb7b1c51a4e"/>
    <s v="Banadir_IDP"/>
    <x v="0"/>
    <x v="1"/>
    <n v="3"/>
    <n v="1"/>
    <n v="1"/>
    <n v="1"/>
    <x v="0"/>
  </r>
  <r>
    <s v="33cf96ae-b288-4002-95e2-4195b6948ca2"/>
    <s v="Banadir_IDP"/>
    <x v="0"/>
    <x v="1"/>
    <n v="3"/>
    <n v="1"/>
    <n v="1"/>
    <n v="1"/>
    <x v="0"/>
  </r>
  <r>
    <s v="3d413a91-ae3a-423e-b7f0-5f3cf159fbcd"/>
    <s v="Banadir_IDP"/>
    <x v="0"/>
    <x v="1"/>
    <n v="3"/>
    <n v="1"/>
    <n v="1"/>
    <n v="1"/>
    <x v="0"/>
  </r>
  <r>
    <s v="4ac8aa96-5d89-458f-ab64-9d2a23283120"/>
    <s v="Banadir_IDP"/>
    <x v="0"/>
    <x v="1"/>
    <n v="3"/>
    <n v="1"/>
    <n v="1"/>
    <n v="1"/>
    <x v="0"/>
  </r>
  <r>
    <s v="3c3f980f-891f-4ef5-ba7f-3144afed9d8e"/>
    <s v="Banadir_IDP"/>
    <x v="0"/>
    <x v="1"/>
    <n v="3"/>
    <n v="1"/>
    <n v="1"/>
    <n v="3"/>
    <x v="0"/>
  </r>
  <r>
    <s v="4617468b-fa27-45f2-b56c-9089c933cee5"/>
    <s v="Banadir_HC"/>
    <x v="0"/>
    <x v="0"/>
    <n v="3"/>
    <n v="1"/>
    <n v="4"/>
    <n v="1"/>
    <x v="0"/>
  </r>
  <r>
    <s v="15dd0f0a-93ef-4a04-b6ec-ef34709f853c"/>
    <s v="Banadir_HC"/>
    <x v="0"/>
    <x v="0"/>
    <n v="3"/>
    <n v="4"/>
    <n v="1"/>
    <n v="1"/>
    <x v="0"/>
  </r>
  <r>
    <s v="ed4cc185-ec2d-4fdd-840d-27938a4eeccc"/>
    <s v="Banadir_IDP"/>
    <x v="0"/>
    <x v="1"/>
    <n v="3"/>
    <n v="1"/>
    <n v="4"/>
    <n v="1"/>
    <x v="0"/>
  </r>
  <r>
    <s v="91ddd508-7e9a-4a91-ba3e-2546641a87b1"/>
    <s v="Banadir_IDP"/>
    <x v="0"/>
    <x v="1"/>
    <n v="3"/>
    <n v="1"/>
    <n v="1"/>
    <n v="1"/>
    <x v="0"/>
  </r>
  <r>
    <s v="11777e7c-ca1b-43c1-a9e2-f7ccbc5ae0dc"/>
    <s v="Banadir_IDP"/>
    <x v="0"/>
    <x v="1"/>
    <n v="3"/>
    <n v="2"/>
    <n v="1"/>
    <n v="1"/>
    <x v="0"/>
  </r>
  <r>
    <s v="bf775e8b-fa5e-42d7-a7ad-c02b3031206f"/>
    <s v="Banadir_IDP"/>
    <x v="0"/>
    <x v="1"/>
    <n v="3"/>
    <n v="1"/>
    <n v="1"/>
    <n v="1"/>
    <x v="0"/>
  </r>
  <r>
    <s v="04323d72-fa03-471b-a320-4892c5fd725b"/>
    <s v="Banadir_IDP"/>
    <x v="0"/>
    <x v="1"/>
    <n v="3"/>
    <n v="4"/>
    <n v="1"/>
    <n v="1"/>
    <x v="0"/>
  </r>
  <r>
    <s v="ed22d9f2-0451-42bb-8c44-ebaa8edcd83e"/>
    <s v="Banadir_IDP"/>
    <x v="0"/>
    <x v="1"/>
    <n v="3"/>
    <n v="1"/>
    <n v="1"/>
    <n v="1"/>
    <x v="0"/>
  </r>
  <r>
    <s v="b5061dd5-6593-4ea4-bb2f-c714c5013d74"/>
    <s v="Banadir_HC"/>
    <x v="0"/>
    <x v="0"/>
    <n v="3"/>
    <n v="1"/>
    <n v="4"/>
    <n v="1"/>
    <x v="0"/>
  </r>
  <r>
    <s v="ac1e1ea1-84f1-49a2-bb62-9f5161b44e86"/>
    <s v="Banadir_IDP"/>
    <x v="0"/>
    <x v="1"/>
    <n v="3"/>
    <n v="1"/>
    <n v="4"/>
    <n v="1"/>
    <x v="0"/>
  </r>
  <r>
    <s v="3d0602cf-c8a9-4c58-b86b-d23710954a5c"/>
    <s v="Banadir_HC"/>
    <x v="0"/>
    <x v="0"/>
    <n v="3"/>
    <n v="1"/>
    <n v="1"/>
    <n v="1"/>
    <x v="0"/>
  </r>
  <r>
    <s v="070ef2c4-f161-4206-a912-89b3d04ce960"/>
    <s v="Banadir_IDP"/>
    <x v="0"/>
    <x v="1"/>
    <n v="3"/>
    <n v="1"/>
    <n v="4"/>
    <n v="1"/>
    <x v="0"/>
  </r>
  <r>
    <s v="14d6762f-dcca-4422-b8ca-2727cca1efd5"/>
    <s v="Banadir_IDP"/>
    <x v="0"/>
    <x v="1"/>
    <n v="3"/>
    <n v="1"/>
    <n v="4"/>
    <n v="1"/>
    <x v="0"/>
  </r>
  <r>
    <s v="750954a9-1ddf-4016-9c9d-19709fbcca42"/>
    <s v="Banadir_IDP"/>
    <x v="0"/>
    <x v="1"/>
    <n v="3"/>
    <n v="1"/>
    <n v="4"/>
    <n v="1"/>
    <x v="0"/>
  </r>
  <r>
    <s v="e3ba24e5-ff93-47f5-8d7a-6f21ffcc72ac"/>
    <s v="Banadir_IDP"/>
    <x v="0"/>
    <x v="1"/>
    <n v="3"/>
    <n v="1"/>
    <n v="4"/>
    <n v="1"/>
    <x v="0"/>
  </r>
  <r>
    <s v="0821b49f-903b-463b-be88-a7057d52bd44"/>
    <s v="Banadir_IDP"/>
    <x v="0"/>
    <x v="1"/>
    <n v="3"/>
    <n v="1"/>
    <n v="4"/>
    <n v="1"/>
    <x v="0"/>
  </r>
  <r>
    <s v="09a6f931-1c02-47e2-ba21-df6e95b0ff46"/>
    <s v="Banadir_HC"/>
    <x v="0"/>
    <x v="0"/>
    <n v="3"/>
    <n v="1"/>
    <n v="4"/>
    <n v="1"/>
    <x v="0"/>
  </r>
  <r>
    <s v="44100944-84aa-45c3-b387-11bfdfadd73e"/>
    <s v="Banadir_HC"/>
    <x v="0"/>
    <x v="0"/>
    <n v="3"/>
    <n v="3"/>
    <n v="1"/>
    <n v="1"/>
    <x v="0"/>
  </r>
  <r>
    <s v="fda896e0-d933-494e-ade7-01c94bdeaa92"/>
    <s v="Banadir_IDP"/>
    <x v="0"/>
    <x v="1"/>
    <n v="3"/>
    <n v="1"/>
    <n v="4"/>
    <n v="1"/>
    <x v="0"/>
  </r>
  <r>
    <s v="d9ca26c0-5fa8-4343-ad02-ed9e481bd248"/>
    <s v="Banadir_IDP"/>
    <x v="0"/>
    <x v="1"/>
    <n v="3"/>
    <n v="1"/>
    <n v="4"/>
    <n v="1"/>
    <x v="0"/>
  </r>
  <r>
    <s v="150af7c2-a354-466f-aa8e-46bead90d63b"/>
    <s v="Banadir_IDP"/>
    <x v="0"/>
    <x v="1"/>
    <n v="3"/>
    <n v="1"/>
    <n v="4"/>
    <n v="1"/>
    <x v="0"/>
  </r>
  <r>
    <s v="eb8a2720-ab69-423f-a85e-a668879f2f38"/>
    <s v="Banadir_IDP"/>
    <x v="0"/>
    <x v="1"/>
    <n v="3"/>
    <n v="2"/>
    <n v="1"/>
    <n v="4"/>
    <x v="1"/>
  </r>
  <r>
    <s v="72dd8878-7ea3-495e-a544-7c874d4eb492"/>
    <s v="Banadir_IDP"/>
    <x v="0"/>
    <x v="1"/>
    <n v="3"/>
    <n v="1"/>
    <n v="1"/>
    <n v="4"/>
    <x v="0"/>
  </r>
  <r>
    <s v="7b8f4c28-9a5c-4bbf-8ceb-f38819557d77"/>
    <s v="Banadir_IDP"/>
    <x v="0"/>
    <x v="1"/>
    <n v="3"/>
    <n v="1"/>
    <n v="4"/>
    <n v="1"/>
    <x v="0"/>
  </r>
  <r>
    <s v="bc334de3-5281-47cd-ba59-948ae681f8a8"/>
    <s v="Banadir_IDP"/>
    <x v="0"/>
    <x v="1"/>
    <n v="3"/>
    <n v="1"/>
    <n v="4"/>
    <n v="1"/>
    <x v="0"/>
  </r>
  <r>
    <s v="daf5b20f-447a-43b6-bdcb-044905fd5dd1"/>
    <s v="Banadir_IDP"/>
    <x v="0"/>
    <x v="1"/>
    <n v="3"/>
    <n v="1"/>
    <n v="4"/>
    <n v="1"/>
    <x v="0"/>
  </r>
  <r>
    <s v="1a711b98-7261-4d5d-b5c7-3ad7013af6ac"/>
    <s v="Banadir_HC"/>
    <x v="0"/>
    <x v="0"/>
    <n v="3"/>
    <n v="1"/>
    <n v="4"/>
    <n v="1"/>
    <x v="0"/>
  </r>
  <r>
    <s v="48b349d8-df7f-4873-8f74-a39aed88e7aa"/>
    <s v="Banadir_IDP"/>
    <x v="0"/>
    <x v="1"/>
    <n v="3"/>
    <n v="1"/>
    <n v="4"/>
    <n v="1"/>
    <x v="0"/>
  </r>
  <r>
    <s v="5911faff-09f4-41bc-86d5-4f61528ec3e4"/>
    <s v="Banadir_IDP"/>
    <x v="0"/>
    <x v="1"/>
    <n v="3"/>
    <n v="1"/>
    <n v="4"/>
    <n v="1"/>
    <x v="0"/>
  </r>
  <r>
    <s v="9dd6dd46-7367-47bb-8131-e8771ac430f4"/>
    <s v="Banadir_IDP"/>
    <x v="0"/>
    <x v="1"/>
    <n v="3"/>
    <n v="1"/>
    <n v="1"/>
    <n v="1"/>
    <x v="0"/>
  </r>
  <r>
    <s v="fe119b47-7362-4354-8e17-ea5291000fda"/>
    <s v="Banadir_IDP"/>
    <x v="0"/>
    <x v="1"/>
    <n v="2"/>
    <n v="3"/>
    <n v="1"/>
    <n v="1"/>
    <x v="0"/>
  </r>
  <r>
    <s v="ae05751c-a1ef-4455-9f42-4658fdf7eb5d"/>
    <s v="Banadir_IDP"/>
    <x v="0"/>
    <x v="1"/>
    <n v="3"/>
    <n v="3"/>
    <n v="1"/>
    <n v="1"/>
    <x v="0"/>
  </r>
  <r>
    <s v="c94bd7bd-c2cf-45f6-b02c-584443602935"/>
    <s v="Banadir_IDP"/>
    <x v="0"/>
    <x v="1"/>
    <n v="3"/>
    <n v="1"/>
    <n v="4"/>
    <n v="4"/>
    <x v="1"/>
  </r>
  <r>
    <s v="64966d8d-7b73-4e82-ba06-e4001ea845cc"/>
    <s v="Banadir_IDP"/>
    <x v="0"/>
    <x v="1"/>
    <n v="3"/>
    <n v="3"/>
    <n v="1"/>
    <n v="1"/>
    <x v="0"/>
  </r>
  <r>
    <s v="a4074fa0-39e1-4aef-8b8c-155b78dc9e04"/>
    <s v="Banadir_IDP"/>
    <x v="0"/>
    <x v="1"/>
    <n v="3"/>
    <n v="1"/>
    <n v="4"/>
    <n v="1"/>
    <x v="0"/>
  </r>
  <r>
    <s v="af786c27-fa4e-458c-95ea-8d2d45cdda37"/>
    <s v="Banadir_IDP"/>
    <x v="0"/>
    <x v="1"/>
    <n v="3"/>
    <n v="1"/>
    <n v="4"/>
    <n v="1"/>
    <x v="0"/>
  </r>
  <r>
    <s v="4f50cdc6-b28d-4cef-810f-bbde5ca2570c"/>
    <s v="Banadir_IDP"/>
    <x v="0"/>
    <x v="1"/>
    <n v="3"/>
    <n v="1"/>
    <n v="4"/>
    <n v="4"/>
    <x v="1"/>
  </r>
  <r>
    <s v="6796e1e6-028c-4035-a9af-2401c8cb4a0e"/>
    <s v="Banadir_IDP"/>
    <x v="0"/>
    <x v="1"/>
    <n v="3"/>
    <n v="1"/>
    <n v="4"/>
    <n v="2"/>
    <x v="1"/>
  </r>
  <r>
    <s v="c8f465d7-985c-4072-9a6a-c704542d46f0"/>
    <s v="Banadir_IDP"/>
    <x v="0"/>
    <x v="1"/>
    <n v="3"/>
    <n v="1"/>
    <n v="4"/>
    <n v="4"/>
    <x v="1"/>
  </r>
  <r>
    <s v="1273d4b5-a2fd-4d01-bf0e-6e82559d36d5"/>
    <s v="Banadir_IDP"/>
    <x v="0"/>
    <x v="1"/>
    <n v="3"/>
    <n v="1"/>
    <n v="4"/>
    <n v="1"/>
    <x v="0"/>
  </r>
  <r>
    <s v="09124ba6-674c-46da-a1ac-562b5beae1ad"/>
    <s v="Banadir_IDP"/>
    <x v="0"/>
    <x v="1"/>
    <n v="3"/>
    <n v="1"/>
    <n v="4"/>
    <n v="1"/>
    <x v="0"/>
  </r>
  <r>
    <s v="25acaa0a-c4b9-432a-97d2-edcaaba766ae"/>
    <s v="Banadir_IDP"/>
    <x v="0"/>
    <x v="1"/>
    <n v="3"/>
    <n v="1"/>
    <n v="4"/>
    <n v="1"/>
    <x v="0"/>
  </r>
  <r>
    <s v="9b769ba4-1e98-4fb6-b013-c69f6ce38474"/>
    <s v="Banadir_IDP"/>
    <x v="0"/>
    <x v="1"/>
    <n v="3"/>
    <n v="1"/>
    <n v="4"/>
    <n v="1"/>
    <x v="0"/>
  </r>
  <r>
    <s v="9f70b498-9b92-4718-99d8-0d904b93191a"/>
    <s v="Banadir_IDP"/>
    <x v="0"/>
    <x v="1"/>
    <n v="3"/>
    <n v="1"/>
    <n v="4"/>
    <n v="1"/>
    <x v="0"/>
  </r>
  <r>
    <s v="0747c2e1-6c65-46e0-bfe5-79cd3aae4b22"/>
    <s v="Banadir_IDP"/>
    <x v="0"/>
    <x v="1"/>
    <n v="3"/>
    <n v="1"/>
    <n v="1"/>
    <n v="3"/>
    <x v="0"/>
  </r>
  <r>
    <s v="0fda52ae-c38d-43cb-bc3d-56fea0b91fb2"/>
    <s v="Banadir_IDP"/>
    <x v="0"/>
    <x v="1"/>
    <n v="3"/>
    <n v="1"/>
    <n v="4"/>
    <n v="1"/>
    <x v="0"/>
  </r>
  <r>
    <s v="cf97be9e-b9a0-4b46-ab27-92256f9bdede"/>
    <s v="Banadir_IDP"/>
    <x v="0"/>
    <x v="1"/>
    <n v="3"/>
    <n v="1"/>
    <n v="1"/>
    <n v="1"/>
    <x v="0"/>
  </r>
  <r>
    <s v="56e39394-be86-4ba6-af73-f593a2137001"/>
    <s v="Banadir_IDP"/>
    <x v="0"/>
    <x v="1"/>
    <n v="3"/>
    <n v="1"/>
    <n v="1"/>
    <n v="1"/>
    <x v="0"/>
  </r>
  <r>
    <s v="d489d00a-345e-43fa-852e-e23965b9a84a"/>
    <s v="Banadir_IDP"/>
    <x v="0"/>
    <x v="1"/>
    <n v="3"/>
    <n v="1"/>
    <n v="4"/>
    <n v="1"/>
    <x v="0"/>
  </r>
  <r>
    <s v="a6837e04-3cdd-4572-988e-d19c0bcb0bbf"/>
    <s v="Banadir_IDP"/>
    <x v="0"/>
    <x v="1"/>
    <n v="3"/>
    <n v="1"/>
    <n v="4"/>
    <n v="1"/>
    <x v="0"/>
  </r>
  <r>
    <s v="83f76c8d-19fa-48be-8e9c-af590d3be0fd"/>
    <s v="Banadir_IDP"/>
    <x v="0"/>
    <x v="1"/>
    <n v="3"/>
    <n v="1"/>
    <n v="4"/>
    <n v="1"/>
    <x v="0"/>
  </r>
  <r>
    <s v="5dbdbfe0-3369-4598-8991-a1ac828ba315"/>
    <s v="Banadir_IDP"/>
    <x v="0"/>
    <x v="1"/>
    <n v="3"/>
    <n v="1"/>
    <n v="4"/>
    <n v="1"/>
    <x v="0"/>
  </r>
  <r>
    <s v="33eb6a06-f594-4257-85e6-31ce957fe3de"/>
    <s v="Banadir_IDP"/>
    <x v="0"/>
    <x v="1"/>
    <n v="3"/>
    <n v="1"/>
    <n v="4"/>
    <n v="1"/>
    <x v="0"/>
  </r>
  <r>
    <s v="9218ca94-04ce-4b63-8816-24dbc526377a"/>
    <s v="Banadir_IDP"/>
    <x v="0"/>
    <x v="1"/>
    <n v="3"/>
    <n v="1"/>
    <n v="4"/>
    <n v="1"/>
    <x v="0"/>
  </r>
  <r>
    <s v="74bb9acf-c57d-4db9-b104-5828ea1067ca"/>
    <s v="Banadir_IDP"/>
    <x v="0"/>
    <x v="1"/>
    <n v="3"/>
    <n v="1"/>
    <n v="4"/>
    <n v="1"/>
    <x v="0"/>
  </r>
  <r>
    <s v="5f3055fa-3783-41ac-967e-e4bdc6dcbcf5"/>
    <s v="Banadir_IDP"/>
    <x v="0"/>
    <x v="1"/>
    <n v="3"/>
    <n v="1"/>
    <n v="4"/>
    <n v="1"/>
    <x v="0"/>
  </r>
  <r>
    <s v="26e2e071-8bdb-4b5a-bebf-f6904b0024a7"/>
    <s v="Banadir_IDP"/>
    <x v="0"/>
    <x v="1"/>
    <n v="3"/>
    <n v="1"/>
    <n v="4"/>
    <n v="1"/>
    <x v="0"/>
  </r>
  <r>
    <s v="574338eb-a895-4a32-a9d6-63a07f8407a7"/>
    <s v="Banadir_IDP"/>
    <x v="0"/>
    <x v="1"/>
    <n v="3"/>
    <n v="1"/>
    <n v="4"/>
    <n v="1"/>
    <x v="0"/>
  </r>
  <r>
    <s v="cbf7bf45-3cb1-4cea-a66a-6bc94af49826"/>
    <s v="Banadir_IDP"/>
    <x v="0"/>
    <x v="1"/>
    <n v="3"/>
    <n v="1"/>
    <n v="4"/>
    <n v="1"/>
    <x v="0"/>
  </r>
  <r>
    <s v="2009e70f-0fb4-4d8f-9751-5cacfe17ef90"/>
    <s v="Banadir_IDP"/>
    <x v="0"/>
    <x v="1"/>
    <n v="3"/>
    <n v="1"/>
    <n v="4"/>
    <n v="1"/>
    <x v="0"/>
  </r>
  <r>
    <s v="76d5df8d-78a6-4f36-89be-cb3d55044984"/>
    <s v="Banadir_IDP"/>
    <x v="0"/>
    <x v="1"/>
    <n v="3"/>
    <n v="1"/>
    <n v="4"/>
    <n v="1"/>
    <x v="0"/>
  </r>
  <r>
    <s v="139da8ee-0409-458e-b87e-39e50dbc5460"/>
    <s v="Banadir_IDP"/>
    <x v="0"/>
    <x v="1"/>
    <n v="2"/>
    <n v="4"/>
    <n v="1"/>
    <n v="1"/>
    <x v="0"/>
  </r>
  <r>
    <s v="3f81ea55-9679-449c-b8ec-56f91e164abf"/>
    <s v="Banadir_HC"/>
    <x v="0"/>
    <x v="0"/>
    <n v="3"/>
    <n v="1"/>
    <n v="4"/>
    <n v="1"/>
    <x v="0"/>
  </r>
  <r>
    <s v="29f3155e-d817-43dd-bba7-16e498b7aa56"/>
    <s v="Banadir_HC"/>
    <x v="0"/>
    <x v="0"/>
    <n v="3"/>
    <n v="1"/>
    <n v="4"/>
    <n v="1"/>
    <x v="0"/>
  </r>
  <r>
    <s v="5f33d785-547f-4774-91a9-4c38048e5b91"/>
    <s v="Banadir_HC"/>
    <x v="0"/>
    <x v="0"/>
    <n v="3"/>
    <n v="1"/>
    <n v="4"/>
    <n v="1"/>
    <x v="0"/>
  </r>
  <r>
    <s v="089dfa69-3276-4295-b015-2b2103c4a0c7"/>
    <s v="Banadir_IDP"/>
    <x v="0"/>
    <x v="1"/>
    <n v="3"/>
    <n v="1"/>
    <n v="1"/>
    <n v="1"/>
    <x v="0"/>
  </r>
  <r>
    <s v="f938bd49-cb7e-490e-a30c-c268078da2b9"/>
    <s v="Banadir_HC"/>
    <x v="0"/>
    <x v="0"/>
    <n v="3"/>
    <n v="1"/>
    <n v="4"/>
    <n v="1"/>
    <x v="0"/>
  </r>
  <r>
    <s v="a3303eb9-8a5f-413f-afb8-b07ca3507876"/>
    <s v="Banadir_IDP"/>
    <x v="0"/>
    <x v="1"/>
    <n v="3"/>
    <n v="1"/>
    <n v="4"/>
    <n v="1"/>
    <x v="0"/>
  </r>
  <r>
    <s v="6f357ffd-d00f-494b-840c-5cd0cb79b47e"/>
    <s v="Banadir_HC"/>
    <x v="0"/>
    <x v="0"/>
    <n v="3"/>
    <n v="1"/>
    <n v="4"/>
    <n v="1"/>
    <x v="0"/>
  </r>
  <r>
    <s v="6c6cc31d-2b67-43c6-9487-594b87a71dcb"/>
    <s v="Banadir_HC"/>
    <x v="0"/>
    <x v="0"/>
    <n v="3"/>
    <n v="1"/>
    <n v="4"/>
    <n v="1"/>
    <x v="0"/>
  </r>
  <r>
    <s v="872e78f7-4d33-4c4e-b792-83d6a16a4d7e"/>
    <s v="Banadir_IDP"/>
    <x v="0"/>
    <x v="1"/>
    <n v="3"/>
    <n v="1"/>
    <n v="1"/>
    <n v="1"/>
    <x v="0"/>
  </r>
  <r>
    <s v="b9f88d11-47f9-426b-90fb-274c994c1cb1"/>
    <s v="Banadir_HC"/>
    <x v="0"/>
    <x v="0"/>
    <n v="3"/>
    <n v="1"/>
    <n v="1"/>
    <n v="1"/>
    <x v="0"/>
  </r>
  <r>
    <s v="c75d50c9-92d9-4144-9573-395ab5ea0e5b"/>
    <s v="Banadir_IDP"/>
    <x v="0"/>
    <x v="1"/>
    <n v="3"/>
    <n v="1"/>
    <n v="4"/>
    <n v="1"/>
    <x v="0"/>
  </r>
  <r>
    <s v="2415529d-36b3-4cf7-90dd-c22a3f130b61"/>
    <s v="Banadir_IDP"/>
    <x v="0"/>
    <x v="1"/>
    <n v="3"/>
    <n v="1"/>
    <n v="4"/>
    <n v="1"/>
    <x v="0"/>
  </r>
  <r>
    <s v="69648273-142b-45b2-a650-31fb2a6dcf20"/>
    <s v="Banadir_IDP"/>
    <x v="0"/>
    <x v="1"/>
    <n v="3"/>
    <n v="1"/>
    <n v="4"/>
    <n v="1"/>
    <x v="0"/>
  </r>
  <r>
    <s v="25e2f4cf-cb56-49e4-bd84-9b7ce8dc170f"/>
    <s v="Banadir_HC"/>
    <x v="0"/>
    <x v="0"/>
    <n v="3"/>
    <n v="1"/>
    <n v="4"/>
    <n v="1"/>
    <x v="0"/>
  </r>
  <r>
    <s v="ac641d27-74fe-4cf0-aec0-a721d9d06c8a"/>
    <s v="Banadir_HC"/>
    <x v="0"/>
    <x v="0"/>
    <n v="3"/>
    <n v="1"/>
    <n v="4"/>
    <n v="1"/>
    <x v="0"/>
  </r>
  <r>
    <s v="d585368e-178e-4122-a352-5b20be635439"/>
    <s v="Banadir_IDP"/>
    <x v="0"/>
    <x v="1"/>
    <n v="3"/>
    <n v="1"/>
    <n v="4"/>
    <n v="1"/>
    <x v="0"/>
  </r>
  <r>
    <s v="a5653e9f-2529-4760-9e48-64b4b7dc24f2"/>
    <s v="Banadir_HC"/>
    <x v="0"/>
    <x v="0"/>
    <n v="3"/>
    <n v="1"/>
    <n v="4"/>
    <n v="1"/>
    <x v="0"/>
  </r>
  <r>
    <s v="2c6599bb-7788-4e74-9dcb-5634443e03f3"/>
    <s v="Banadir_HC"/>
    <x v="0"/>
    <x v="0"/>
    <n v="3"/>
    <n v="1"/>
    <n v="1"/>
    <n v="5"/>
    <x v="1"/>
  </r>
  <r>
    <s v="1171f6c0-9b7a-45a9-bf1d-040745c90540"/>
    <s v="Banadir_IDP"/>
    <x v="0"/>
    <x v="1"/>
    <n v="3"/>
    <n v="1"/>
    <n v="4"/>
    <n v="1"/>
    <x v="0"/>
  </r>
  <r>
    <s v="61c0d8b6-0a5c-43ba-ae68-e3dbab0b421a"/>
    <s v="Banadir_HC"/>
    <x v="0"/>
    <x v="0"/>
    <n v="3"/>
    <n v="1"/>
    <n v="4"/>
    <n v="1"/>
    <x v="0"/>
  </r>
  <r>
    <s v="01824b4c-aa92-44a6-8b43-c3d0223ce65f"/>
    <s v="Banadir_IDP"/>
    <x v="0"/>
    <x v="1"/>
    <n v="3"/>
    <n v="1"/>
    <n v="1"/>
    <n v="1"/>
    <x v="0"/>
  </r>
  <r>
    <s v="64dad7eb-7ecb-46b1-8d27-1fa75b68c81a"/>
    <s v="Banadir_IDP"/>
    <x v="0"/>
    <x v="1"/>
    <n v="3"/>
    <n v="1"/>
    <n v="4"/>
    <n v="1"/>
    <x v="0"/>
  </r>
  <r>
    <s v="53bc73a8-7dd4-4b1c-9c91-c268e53e84cb"/>
    <s v="Banadir_IDP"/>
    <x v="0"/>
    <x v="1"/>
    <n v="3"/>
    <n v="1"/>
    <n v="1"/>
    <n v="1"/>
    <x v="0"/>
  </r>
  <r>
    <s v="660df673-8a2f-4426-927d-777e74e70fe2"/>
    <s v="Banadir_IDP"/>
    <x v="0"/>
    <x v="1"/>
    <n v="3"/>
    <n v="1"/>
    <n v="1"/>
    <n v="1"/>
    <x v="0"/>
  </r>
  <r>
    <s v="f285760b-a8f0-4c33-973b-c37a71b35ced"/>
    <s v="Banadir_HC"/>
    <x v="0"/>
    <x v="0"/>
    <n v="3"/>
    <n v="1"/>
    <n v="4"/>
    <n v="1"/>
    <x v="0"/>
  </r>
  <r>
    <s v="8f619ddb-ed6e-43c1-9e6e-13a5da1ee77b"/>
    <s v="Banadir_IDP"/>
    <x v="0"/>
    <x v="1"/>
    <n v="3"/>
    <n v="1"/>
    <n v="4"/>
    <n v="1"/>
    <x v="0"/>
  </r>
  <r>
    <s v="3fbafa35-0d90-43af-aa94-cc36c5243cec"/>
    <s v="Banadir_IDP"/>
    <x v="0"/>
    <x v="1"/>
    <n v="3"/>
    <n v="1"/>
    <n v="4"/>
    <n v="1"/>
    <x v="0"/>
  </r>
  <r>
    <s v="ed74dc5c-aa44-4eb7-93c9-f4275a290f4d"/>
    <s v="Banadir_IDP"/>
    <x v="0"/>
    <x v="1"/>
    <n v="3"/>
    <n v="1"/>
    <n v="4"/>
    <n v="1"/>
    <x v="0"/>
  </r>
  <r>
    <s v="756e49b0-c7b4-4fe8-88f6-cae966ae3d76"/>
    <s v="Banadir_IDP"/>
    <x v="0"/>
    <x v="1"/>
    <n v="3"/>
    <n v="1"/>
    <n v="4"/>
    <n v="1"/>
    <x v="0"/>
  </r>
  <r>
    <s v="e7779639-b79d-4d81-9a83-cd4f801cd763"/>
    <s v="Banadir_IDP"/>
    <x v="0"/>
    <x v="1"/>
    <n v="3"/>
    <n v="3"/>
    <n v="4"/>
    <n v="1"/>
    <x v="1"/>
  </r>
  <r>
    <s v="ec815331-c17b-474b-9da8-d8507dddd113"/>
    <s v="Banadir_IDP"/>
    <x v="0"/>
    <x v="1"/>
    <n v="3"/>
    <n v="1"/>
    <n v="4"/>
    <n v="1"/>
    <x v="0"/>
  </r>
  <r>
    <s v="d9d94283-0d93-48b4-be07-0d62a4f97f55"/>
    <s v="Banadir_IDP"/>
    <x v="0"/>
    <x v="1"/>
    <n v="1"/>
    <n v="3"/>
    <n v="1"/>
    <n v="4"/>
    <x v="0"/>
  </r>
  <r>
    <s v="62f9dca1-6881-4c1f-bcc2-740f21bbdba3"/>
    <s v="Banadir_HC"/>
    <x v="0"/>
    <x v="0"/>
    <n v="3"/>
    <n v="1"/>
    <n v="4"/>
    <n v="2"/>
    <x v="1"/>
  </r>
  <r>
    <s v="d268b8ba-75f6-43d5-8bd1-806fb86715f7"/>
    <s v="Banadir_IDP"/>
    <x v="0"/>
    <x v="1"/>
    <n v="3"/>
    <n v="1"/>
    <n v="4"/>
    <n v="5"/>
    <x v="1"/>
  </r>
  <r>
    <s v="5684240f-aac2-4361-a277-3a64de8b5573"/>
    <s v="Banadir_IDP"/>
    <x v="0"/>
    <x v="1"/>
    <n v="3"/>
    <n v="4"/>
    <n v="1"/>
    <n v="1"/>
    <x v="0"/>
  </r>
  <r>
    <s v="e8b0b58f-89b7-467b-855a-5ded05ad4b34"/>
    <s v="Banadir_IDP"/>
    <x v="0"/>
    <x v="1"/>
    <n v="3"/>
    <n v="1"/>
    <n v="1"/>
    <n v="1"/>
    <x v="0"/>
  </r>
  <r>
    <s v="a2f1dd76-a6bd-4f67-bc77-09a43c7cd1c6"/>
    <s v="Banadir_IDP"/>
    <x v="0"/>
    <x v="1"/>
    <n v="3"/>
    <n v="1"/>
    <n v="4"/>
    <n v="1"/>
    <x v="0"/>
  </r>
  <r>
    <s v="c7d91de4-3efe-4b61-bc3b-acc6c073efdd"/>
    <s v="Banadir_IDP"/>
    <x v="0"/>
    <x v="1"/>
    <n v="3"/>
    <n v="1"/>
    <n v="4"/>
    <n v="1"/>
    <x v="0"/>
  </r>
  <r>
    <s v="6200cd6a-3c8b-4174-8782-36ad4da90ce9"/>
    <s v="Banadir_IDP"/>
    <x v="0"/>
    <x v="1"/>
    <n v="3"/>
    <n v="1"/>
    <n v="4"/>
    <n v="1"/>
    <x v="0"/>
  </r>
  <r>
    <s v="391e1d8f-4356-49f9-b461-8003f5719f43"/>
    <s v="Banadir_IDP"/>
    <x v="0"/>
    <x v="1"/>
    <n v="3"/>
    <n v="1"/>
    <n v="4"/>
    <n v="1"/>
    <x v="0"/>
  </r>
  <r>
    <s v="04f97627-2bd2-4737-af9d-6e562a9eda9c"/>
    <s v="Banadir_IDP"/>
    <x v="0"/>
    <x v="1"/>
    <n v="3"/>
    <n v="1"/>
    <n v="4"/>
    <n v="1"/>
    <x v="0"/>
  </r>
  <r>
    <s v="bdb637a2-5518-46f6-a8a3-b8ff9fe01d8c"/>
    <s v="Banadir_IDP"/>
    <x v="0"/>
    <x v="1"/>
    <n v="3"/>
    <n v="1"/>
    <n v="4"/>
    <n v="1"/>
    <x v="0"/>
  </r>
  <r>
    <s v="08a8ae6e-e007-40e6-8339-8b460efb490a"/>
    <s v="Banadir_IDP"/>
    <x v="0"/>
    <x v="1"/>
    <n v="3"/>
    <n v="1"/>
    <n v="4"/>
    <n v="1"/>
    <x v="0"/>
  </r>
  <r>
    <s v="d97c3095-d488-4798-84b8-bd8f164ecb39"/>
    <s v="Banadir_IDP"/>
    <x v="0"/>
    <x v="1"/>
    <n v="3"/>
    <n v="1"/>
    <n v="4"/>
    <n v="1"/>
    <x v="0"/>
  </r>
  <r>
    <s v="57566c42-3eaf-4664-af92-7732c00e5461"/>
    <s v="Banadir_IDP"/>
    <x v="0"/>
    <x v="1"/>
    <n v="3"/>
    <n v="1"/>
    <n v="1"/>
    <n v="4"/>
    <x v="0"/>
  </r>
  <r>
    <s v="5dd92680-ce53-4808-a09f-a381e3511e85"/>
    <s v="Banadir_IDP"/>
    <x v="0"/>
    <x v="1"/>
    <n v="3"/>
    <n v="1"/>
    <n v="1"/>
    <n v="1"/>
    <x v="0"/>
  </r>
  <r>
    <s v="afbae0ea-b223-4f50-adca-fdb62621ed36"/>
    <s v="Banadir_IDP"/>
    <x v="0"/>
    <x v="1"/>
    <n v="3"/>
    <n v="1"/>
    <n v="1"/>
    <n v="1"/>
    <x v="0"/>
  </r>
  <r>
    <s v="d922d1c5-b4b7-457c-9b7a-d6acff82e6a8"/>
    <s v="Banadir_IDP"/>
    <x v="0"/>
    <x v="1"/>
    <n v="3"/>
    <n v="1"/>
    <n v="1"/>
    <n v="5"/>
    <x v="1"/>
  </r>
  <r>
    <s v="f19d97a3-ad9d-41bc-ba59-e13c0f873531"/>
    <s v="Banadir_IDP"/>
    <x v="0"/>
    <x v="1"/>
    <n v="3"/>
    <n v="1"/>
    <n v="4"/>
    <n v="1"/>
    <x v="0"/>
  </r>
  <r>
    <s v="09305b32-303d-42f0-a111-8da86d2042c8"/>
    <s v="Banadir_IDP"/>
    <x v="0"/>
    <x v="1"/>
    <n v="3"/>
    <n v="1"/>
    <n v="4"/>
    <n v="1"/>
    <x v="0"/>
  </r>
  <r>
    <s v="c9e87ab4-b3cc-4ce6-af97-1eb2bf2b568e"/>
    <s v="Banadir_HC"/>
    <x v="0"/>
    <x v="0"/>
    <n v="3"/>
    <n v="1"/>
    <n v="4"/>
    <n v="1"/>
    <x v="0"/>
  </r>
  <r>
    <s v="c3062cb4-4228-4a80-bfd6-b8375d536f3e"/>
    <s v="Banadir_IDP"/>
    <x v="0"/>
    <x v="1"/>
    <n v="3"/>
    <n v="1"/>
    <n v="4"/>
    <n v="1"/>
    <x v="0"/>
  </r>
  <r>
    <s v="9948d6f9-9e4e-4117-845f-958d5241bd22"/>
    <s v="Banadir_IDP"/>
    <x v="0"/>
    <x v="1"/>
    <n v="3"/>
    <n v="2"/>
    <n v="1"/>
    <n v="1"/>
    <x v="0"/>
  </r>
  <r>
    <s v="788a58f5-7af8-4a12-81a9-48e5292c2905"/>
    <s v="Banadir_IDP"/>
    <x v="0"/>
    <x v="1"/>
    <n v="3"/>
    <n v="1"/>
    <n v="1"/>
    <n v="1"/>
    <x v="0"/>
  </r>
  <r>
    <s v="974b1119-5dde-4dc5-9ea3-5f4508b98e9d"/>
    <s v="Banadir_IDP"/>
    <x v="0"/>
    <x v="1"/>
    <n v="3"/>
    <n v="1"/>
    <n v="4"/>
    <n v="1"/>
    <x v="0"/>
  </r>
  <r>
    <s v="d9b3ecb0-2530-418a-9633-f156ca20bddc"/>
    <s v="Banadir_IDP"/>
    <x v="0"/>
    <x v="1"/>
    <n v="3"/>
    <n v="1"/>
    <n v="4"/>
    <n v="1"/>
    <x v="0"/>
  </r>
  <r>
    <s v="a1585acc-127b-4592-b5da-04f0903a0b72"/>
    <s v="Banadir_IDP"/>
    <x v="0"/>
    <x v="1"/>
    <n v="3"/>
    <n v="1"/>
    <n v="1"/>
    <n v="1"/>
    <x v="0"/>
  </r>
  <r>
    <s v="a5d39041-2e13-47f8-b929-ab8ac00f615e"/>
    <s v="Banadir_IDP"/>
    <x v="0"/>
    <x v="1"/>
    <n v="3"/>
    <n v="1"/>
    <n v="4"/>
    <n v="4"/>
    <x v="1"/>
  </r>
  <r>
    <s v="01b91fc0-297b-4df4-9ec2-5214c11a1333"/>
    <s v="Banadir_IDP"/>
    <x v="0"/>
    <x v="1"/>
    <n v="3"/>
    <n v="1"/>
    <n v="4"/>
    <n v="5"/>
    <x v="1"/>
  </r>
  <r>
    <s v="c9ce47b3-b175-4f09-a718-8a369fac2945"/>
    <s v="Banadir_IDP"/>
    <x v="0"/>
    <x v="1"/>
    <n v="3"/>
    <n v="1"/>
    <n v="4"/>
    <n v="2"/>
    <x v="1"/>
  </r>
  <r>
    <s v="fc79db15-9846-44ad-bb24-af513229a6da"/>
    <s v="Banadir_IDP"/>
    <x v="0"/>
    <x v="1"/>
    <n v="3"/>
    <n v="1"/>
    <n v="4"/>
    <n v="1"/>
    <x v="0"/>
  </r>
  <r>
    <s v="3bc6e59b-3ef2-475a-b99e-f22ea8c98120"/>
    <s v="Banadir_IDP"/>
    <x v="0"/>
    <x v="1"/>
    <n v="3"/>
    <n v="1"/>
    <n v="4"/>
    <n v="1"/>
    <x v="0"/>
  </r>
  <r>
    <s v="aba03a9c-4778-47e8-ae27-02622c35416c"/>
    <s v="Banadir_HC"/>
    <x v="0"/>
    <x v="0"/>
    <n v="3"/>
    <n v="1"/>
    <n v="4"/>
    <n v="1"/>
    <x v="0"/>
  </r>
  <r>
    <s v="eeb1ecac-fb7e-4b65-a497-5c2050cbaa56"/>
    <s v="Banadir_IDP"/>
    <x v="0"/>
    <x v="1"/>
    <n v="3"/>
    <n v="1"/>
    <n v="4"/>
    <n v="1"/>
    <x v="0"/>
  </r>
  <r>
    <s v="5daee6e4-0dd1-4db3-9e7c-49f1b925d0b8"/>
    <s v="Banadir_IDP"/>
    <x v="0"/>
    <x v="1"/>
    <n v="3"/>
    <n v="1"/>
    <n v="4"/>
    <n v="1"/>
    <x v="0"/>
  </r>
  <r>
    <s v="1103cf4a-2f51-475a-b8b1-91889250fd9e"/>
    <s v="Banadir_IDP"/>
    <x v="0"/>
    <x v="1"/>
    <n v="3"/>
    <n v="1"/>
    <n v="4"/>
    <n v="1"/>
    <x v="0"/>
  </r>
  <r>
    <s v="62a8f0ab-a47d-4341-b401-94c143cf8569"/>
    <s v="Banadir_IDP"/>
    <x v="0"/>
    <x v="1"/>
    <n v="3"/>
    <n v="1"/>
    <n v="4"/>
    <n v="1"/>
    <x v="0"/>
  </r>
  <r>
    <s v="3ad43963-8930-4ac2-98b7-314983dd5e39"/>
    <s v="Banadir_HC"/>
    <x v="0"/>
    <x v="0"/>
    <n v="3"/>
    <n v="1"/>
    <n v="1"/>
    <n v="1"/>
    <x v="0"/>
  </r>
  <r>
    <s v="2d33b062-2afc-4784-94fe-dad9e536dbc4"/>
    <s v="Banadir_IDP"/>
    <x v="0"/>
    <x v="1"/>
    <n v="3"/>
    <n v="1"/>
    <n v="4"/>
    <n v="1"/>
    <x v="0"/>
  </r>
  <r>
    <s v="e2689bbc-e5fc-49be-9d5e-af4d50593981"/>
    <s v="Banadir_IDP"/>
    <x v="0"/>
    <x v="1"/>
    <n v="3"/>
    <n v="1"/>
    <n v="4"/>
    <n v="2"/>
    <x v="1"/>
  </r>
  <r>
    <s v="964eb86e-8436-4b49-951d-0defe042d86c"/>
    <s v="Banadir_IDP"/>
    <x v="0"/>
    <x v="1"/>
    <n v="3"/>
    <n v="2"/>
    <n v="4"/>
    <n v="1"/>
    <x v="1"/>
  </r>
  <r>
    <s v="0dfb138b-6f25-4861-aafb-84480db7383d"/>
    <s v="Banadir_IDP"/>
    <x v="0"/>
    <x v="1"/>
    <n v="3"/>
    <n v="1"/>
    <n v="4"/>
    <n v="1"/>
    <x v="0"/>
  </r>
  <r>
    <s v="0b4b81e6-b395-4264-b28c-61f61b3cade0"/>
    <s v="Banadir_IDP"/>
    <x v="0"/>
    <x v="1"/>
    <n v="3"/>
    <n v="1"/>
    <n v="1"/>
    <n v="1"/>
    <x v="0"/>
  </r>
  <r>
    <s v="e4efa117-d092-469c-9835-20d011248b45"/>
    <s v="Banadir_IDP"/>
    <x v="0"/>
    <x v="1"/>
    <n v="3"/>
    <n v="4"/>
    <n v="1"/>
    <n v="1"/>
    <x v="0"/>
  </r>
  <r>
    <s v="32ae501e-5f66-4033-b1e7-f5f44366e9e8"/>
    <s v="Banadir_IDP"/>
    <x v="0"/>
    <x v="1"/>
    <n v="3"/>
    <n v="1"/>
    <n v="4"/>
    <n v="2"/>
    <x v="1"/>
  </r>
  <r>
    <s v="0bfc36bc-e823-436f-9666-27b5cb61502e"/>
    <s v="Banadir_IDP"/>
    <x v="0"/>
    <x v="1"/>
    <n v="3"/>
    <n v="3"/>
    <n v="4"/>
    <n v="2"/>
    <x v="1"/>
  </r>
  <r>
    <s v="614a56f3-3be6-4b0d-8135-671e14719e76"/>
    <s v="Banadir_IDP"/>
    <x v="0"/>
    <x v="1"/>
    <n v="3"/>
    <n v="1"/>
    <n v="1"/>
    <n v="1"/>
    <x v="0"/>
  </r>
  <r>
    <s v="6a5eb53b-686f-425e-814c-e522874a84eb"/>
    <s v="Banadir_IDP"/>
    <x v="0"/>
    <x v="1"/>
    <n v="3"/>
    <n v="1"/>
    <n v="1"/>
    <n v="1"/>
    <x v="0"/>
  </r>
  <r>
    <s v="aaeac47e-29cb-4cfc-b85f-2d8ef6087db8"/>
    <s v="Banadir_IDP"/>
    <x v="0"/>
    <x v="1"/>
    <n v="3"/>
    <n v="1"/>
    <n v="1"/>
    <n v="2"/>
    <x v="0"/>
  </r>
  <r>
    <s v="f60405e6-a638-42cc-80d5-19f49d9dc6c7"/>
    <s v="Banadir_IDP"/>
    <x v="0"/>
    <x v="1"/>
    <n v="3"/>
    <n v="1"/>
    <n v="4"/>
    <n v="1"/>
    <x v="0"/>
  </r>
  <r>
    <s v="b18ace0a-561f-4993-ac45-afb8c08494f4"/>
    <s v="Banadir_IDP"/>
    <x v="0"/>
    <x v="1"/>
    <n v="3"/>
    <n v="1"/>
    <n v="1"/>
    <n v="2"/>
    <x v="0"/>
  </r>
  <r>
    <s v="b18b3a78-6bc2-4f59-ad00-8c8ccfb197f9"/>
    <s v="Banadir_IDP"/>
    <x v="0"/>
    <x v="1"/>
    <n v="2"/>
    <n v="4"/>
    <n v="1"/>
    <n v="1"/>
    <x v="0"/>
  </r>
  <r>
    <s v="85eb14b2-0c55-4962-87cf-3da3f998ab6f"/>
    <s v="Banadir_IDP"/>
    <x v="0"/>
    <x v="1"/>
    <n v="3"/>
    <n v="1"/>
    <n v="4"/>
    <n v="1"/>
    <x v="0"/>
  </r>
  <r>
    <s v="9fd8f8e2-327d-4f60-8adb-237238597714"/>
    <s v="Banadir_HC"/>
    <x v="0"/>
    <x v="0"/>
    <n v="3"/>
    <n v="1"/>
    <n v="4"/>
    <n v="1"/>
    <x v="0"/>
  </r>
  <r>
    <s v="4b8a9ca4-9658-4709-89fc-c76d4289df01"/>
    <s v="Banadir_HC"/>
    <x v="0"/>
    <x v="0"/>
    <n v="3"/>
    <n v="1"/>
    <n v="4"/>
    <n v="1"/>
    <x v="0"/>
  </r>
  <r>
    <s v="f71b9c2f-948e-4c04-87f0-fae3516583c7"/>
    <s v="Banadir_IDP"/>
    <x v="0"/>
    <x v="1"/>
    <n v="3"/>
    <n v="1"/>
    <n v="1"/>
    <n v="1"/>
    <x v="0"/>
  </r>
  <r>
    <s v="841a1744-b350-46f9-b0e7-cf4edacb34f1"/>
    <s v="Banadir_IDP"/>
    <x v="0"/>
    <x v="1"/>
    <n v="3"/>
    <n v="1"/>
    <n v="4"/>
    <n v="1"/>
    <x v="0"/>
  </r>
  <r>
    <s v="a222487b-008c-4839-b126-84f3c3601d50"/>
    <s v="Banadir_IDP"/>
    <x v="0"/>
    <x v="1"/>
    <n v="3"/>
    <n v="1"/>
    <n v="1"/>
    <n v="1"/>
    <x v="0"/>
  </r>
  <r>
    <s v="936f5923-85cd-4e3e-9cb3-0d7695c56bca"/>
    <s v="Banadir_IDP"/>
    <x v="0"/>
    <x v="1"/>
    <n v="3"/>
    <n v="1"/>
    <n v="1"/>
    <n v="1"/>
    <x v="0"/>
  </r>
  <r>
    <s v="9b988ffa-f1cb-4f29-9f04-cd63e7cd5bb2"/>
    <s v="Banadir_HC"/>
    <x v="0"/>
    <x v="0"/>
    <n v="3"/>
    <n v="1"/>
    <n v="4"/>
    <n v="1"/>
    <x v="0"/>
  </r>
  <r>
    <s v="c891e9aa-de0c-406b-b482-393526b49ffe"/>
    <s v="Banadir_IDP"/>
    <x v="0"/>
    <x v="1"/>
    <n v="3"/>
    <n v="1"/>
    <n v="4"/>
    <n v="3"/>
    <x v="1"/>
  </r>
  <r>
    <s v="e790e6d8-7a11-4114-bd7e-0476f4956274"/>
    <s v="Banadir_IDP"/>
    <x v="0"/>
    <x v="1"/>
    <n v="3"/>
    <n v="1"/>
    <n v="4"/>
    <n v="1"/>
    <x v="0"/>
  </r>
  <r>
    <s v="f4dca1a9-2abf-412c-b224-0902ce32f13c"/>
    <s v="Banadir_IDP"/>
    <x v="0"/>
    <x v="1"/>
    <n v="3"/>
    <n v="1"/>
    <n v="4"/>
    <n v="1"/>
    <x v="0"/>
  </r>
  <r>
    <s v="bfef13ce-166c-443d-9796-82475fda1be5"/>
    <s v="Banadir_IDP"/>
    <x v="0"/>
    <x v="1"/>
    <n v="3"/>
    <n v="1"/>
    <n v="4"/>
    <n v="1"/>
    <x v="0"/>
  </r>
  <r>
    <s v="b644a8eb-49e9-4956-b9c0-37acd7782221"/>
    <s v="Banadir_IDP"/>
    <x v="0"/>
    <x v="1"/>
    <n v="3"/>
    <n v="1"/>
    <n v="4"/>
    <n v="1"/>
    <x v="0"/>
  </r>
  <r>
    <s v="e2db24d3-f660-443f-9769-8afef79bb337"/>
    <s v="Banadir_IDP"/>
    <x v="0"/>
    <x v="1"/>
    <n v="3"/>
    <n v="1"/>
    <n v="4"/>
    <n v="1"/>
    <x v="0"/>
  </r>
  <r>
    <s v="09372e43-02f7-47b6-8a0f-f49c3874128f"/>
    <s v="Banadir_IDP"/>
    <x v="0"/>
    <x v="1"/>
    <n v="3"/>
    <n v="1"/>
    <n v="4"/>
    <n v="1"/>
    <x v="0"/>
  </r>
  <r>
    <s v="70670032-9cc1-4d39-95f8-b6a170736428"/>
    <s v="Banadir_IDP"/>
    <x v="0"/>
    <x v="1"/>
    <n v="3"/>
    <n v="1"/>
    <n v="4"/>
    <n v="1"/>
    <x v="0"/>
  </r>
  <r>
    <s v="6104fb77-250d-4fa8-bcf6-3ab555b846de"/>
    <s v="Jowhar_IDP"/>
    <x v="10"/>
    <x v="1"/>
    <n v="3"/>
    <n v="1"/>
    <n v="4"/>
    <n v="1"/>
    <x v="0"/>
  </r>
  <r>
    <s v="33dc0534-930a-4d18-a0d7-adaaf7178c76"/>
    <s v="Banadir_IDP"/>
    <x v="0"/>
    <x v="1"/>
    <n v="3"/>
    <n v="1"/>
    <n v="1"/>
    <n v="1"/>
    <x v="0"/>
  </r>
  <r>
    <s v="d8a3b1d6-498c-489a-b8b6-e288010de370"/>
    <s v="Banadir_IDP"/>
    <x v="0"/>
    <x v="1"/>
    <n v="3"/>
    <n v="1"/>
    <n v="1"/>
    <n v="2"/>
    <x v="0"/>
  </r>
  <r>
    <s v="0dc32c1d-a7aa-4fb0-8486-623a6171a2a0"/>
    <s v="Banadir_IDP"/>
    <x v="0"/>
    <x v="1"/>
    <n v="3"/>
    <n v="1"/>
    <n v="4"/>
    <n v="1"/>
    <x v="0"/>
  </r>
  <r>
    <s v="a92a0325-494f-4ec0-8521-9773701405b7"/>
    <s v="Banadir_IDP"/>
    <x v="0"/>
    <x v="1"/>
    <n v="3"/>
    <n v="1"/>
    <n v="4"/>
    <n v="1"/>
    <x v="0"/>
  </r>
  <r>
    <s v="da758fa2-0b1c-4362-b330-d27a77540591"/>
    <s v="Banadir_IDP"/>
    <x v="0"/>
    <x v="1"/>
    <n v="3"/>
    <n v="1"/>
    <n v="1"/>
    <n v="1"/>
    <x v="0"/>
  </r>
  <r>
    <s v="0586e860-b106-413d-9a9f-5774ed3b97cf"/>
    <s v="Banadir_IDP"/>
    <x v="0"/>
    <x v="1"/>
    <n v="3"/>
    <n v="1"/>
    <n v="4"/>
    <n v="1"/>
    <x v="0"/>
  </r>
  <r>
    <s v="2a017194-87bd-444d-8990-acdb095279ea"/>
    <s v="Banadir_IDP"/>
    <x v="0"/>
    <x v="1"/>
    <n v="3"/>
    <n v="1"/>
    <n v="1"/>
    <n v="5"/>
    <x v="1"/>
  </r>
  <r>
    <s v="c001e626-8f53-4094-84c7-2c27ec726905"/>
    <s v="Banadir_IDP"/>
    <x v="0"/>
    <x v="1"/>
    <n v="3"/>
    <n v="1"/>
    <n v="4"/>
    <n v="1"/>
    <x v="0"/>
  </r>
  <r>
    <s v="6cb1ce29-9706-4f6f-b38d-7eb398e04603"/>
    <s v="Banadir_IDP"/>
    <x v="0"/>
    <x v="1"/>
    <n v="3"/>
    <n v="1"/>
    <n v="4"/>
    <n v="1"/>
    <x v="0"/>
  </r>
  <r>
    <s v="f312e66d-7df2-4894-9800-35014919c83e"/>
    <s v="Banadir_IDP"/>
    <x v="0"/>
    <x v="1"/>
    <n v="3"/>
    <n v="1"/>
    <n v="4"/>
    <n v="1"/>
    <x v="0"/>
  </r>
  <r>
    <s v="a0808478-6e5f-448d-ab05-68de8bed6841"/>
    <s v="Banadir_IDP"/>
    <x v="0"/>
    <x v="1"/>
    <n v="1"/>
    <n v="4"/>
    <n v="1"/>
    <n v="1"/>
    <x v="0"/>
  </r>
  <r>
    <s v="eca0dd26-5017-4358-b3df-7c6be818d510"/>
    <s v="Banadir_IDP"/>
    <x v="0"/>
    <x v="1"/>
    <n v="3"/>
    <n v="1"/>
    <n v="1"/>
    <n v="3"/>
    <x v="0"/>
  </r>
  <r>
    <s v="cb6a4d45-d1b0-4c0e-a147-53aa605f826e"/>
    <s v="Banadir_IDP"/>
    <x v="0"/>
    <x v="1"/>
    <n v="3"/>
    <n v="1"/>
    <n v="4"/>
    <n v="1"/>
    <x v="0"/>
  </r>
  <r>
    <s v="1377121e-6f3f-4220-8f8c-eb9ffcb62b96"/>
    <s v="Banadir_IDP"/>
    <x v="0"/>
    <x v="1"/>
    <n v="3"/>
    <n v="1"/>
    <n v="4"/>
    <n v="1"/>
    <x v="0"/>
  </r>
  <r>
    <s v="1710487c-8fe3-470c-8d70-e0ec4aa859ab"/>
    <s v="Banadir_HC"/>
    <x v="0"/>
    <x v="0"/>
    <n v="3"/>
    <n v="1"/>
    <n v="4"/>
    <n v="1"/>
    <x v="0"/>
  </r>
  <r>
    <s v="d5d6f045-6639-4f85-8481-e4a0dec983f5"/>
    <s v="Banadir_IDP"/>
    <x v="0"/>
    <x v="1"/>
    <n v="3"/>
    <n v="1"/>
    <n v="4"/>
    <n v="1"/>
    <x v="0"/>
  </r>
  <r>
    <s v="b5633596-ad04-4fc4-a899-77aec7e2b4ce"/>
    <s v="Banadir_IDP"/>
    <x v="0"/>
    <x v="1"/>
    <n v="3"/>
    <n v="1"/>
    <n v="4"/>
    <n v="1"/>
    <x v="0"/>
  </r>
  <r>
    <s v="509af6ff-a1f5-4c71-b196-23910efdedae"/>
    <s v="Banadir_IDP"/>
    <x v="0"/>
    <x v="1"/>
    <n v="3"/>
    <n v="1"/>
    <n v="4"/>
    <n v="1"/>
    <x v="0"/>
  </r>
  <r>
    <s v="f1dc624a-bbf0-493e-ae9d-1474b5ac7cc8"/>
    <s v="Banadir_IDP"/>
    <x v="0"/>
    <x v="1"/>
    <n v="3"/>
    <n v="1"/>
    <n v="1"/>
    <n v="1"/>
    <x v="0"/>
  </r>
  <r>
    <s v="e57ebdac-021b-4d66-a713-c2e02247b992"/>
    <s v="Banadir_IDP"/>
    <x v="0"/>
    <x v="1"/>
    <n v="3"/>
    <n v="4"/>
    <n v="1"/>
    <n v="1"/>
    <x v="0"/>
  </r>
  <r>
    <s v="ae558470-9c3e-49f4-890c-ad52e7f396dd"/>
    <s v="Banadir_HC"/>
    <x v="0"/>
    <x v="0"/>
    <n v="3"/>
    <n v="1"/>
    <n v="4"/>
    <n v="1"/>
    <x v="0"/>
  </r>
  <r>
    <s v="2ea5e715-8c9c-42ef-9b37-6cf4444024c3"/>
    <s v="Banadir_HC"/>
    <x v="0"/>
    <x v="0"/>
    <n v="3"/>
    <n v="1"/>
    <n v="4"/>
    <n v="1"/>
    <x v="0"/>
  </r>
  <r>
    <s v="429d56ed-bd5b-4d5e-9c96-9637481d7d1a"/>
    <s v="Banadir_HC"/>
    <x v="0"/>
    <x v="0"/>
    <n v="3"/>
    <n v="1"/>
    <n v="4"/>
    <n v="1"/>
    <x v="0"/>
  </r>
  <r>
    <s v="e84539d4-063d-46a5-a415-ae6f33d5dbd7"/>
    <s v="Banadir_IDP"/>
    <x v="0"/>
    <x v="1"/>
    <n v="3"/>
    <n v="1"/>
    <n v="1"/>
    <n v="1"/>
    <x v="0"/>
  </r>
  <r>
    <s v="71083112-763a-4ae1-8d4c-c9fed3d793aa"/>
    <s v="Banadir_IDP"/>
    <x v="0"/>
    <x v="1"/>
    <n v="3"/>
    <n v="2"/>
    <n v="1"/>
    <n v="1"/>
    <x v="0"/>
  </r>
  <r>
    <s v="77c27f70-f057-49d3-9bfc-151daa3836b3"/>
    <s v="Banadir_IDP"/>
    <x v="0"/>
    <x v="1"/>
    <n v="3"/>
    <n v="1"/>
    <n v="1"/>
    <n v="1"/>
    <x v="0"/>
  </r>
  <r>
    <s v="6c20e421-8b20-4157-98d0-070c34f40e1c"/>
    <s v="Banadir_IDP"/>
    <x v="0"/>
    <x v="1"/>
    <n v="3"/>
    <n v="3"/>
    <n v="1"/>
    <n v="1"/>
    <x v="0"/>
  </r>
  <r>
    <s v="851c677a-8cb3-4825-a04a-d84539296a50"/>
    <s v="Banadir_IDP"/>
    <x v="0"/>
    <x v="1"/>
    <n v="2"/>
    <n v="3"/>
    <n v="4"/>
    <n v="1"/>
    <x v="1"/>
  </r>
  <r>
    <s v="e2ff1153-d498-458e-a55b-9e4274bb4133"/>
    <s v="Banadir_IDP"/>
    <x v="0"/>
    <x v="1"/>
    <n v="3"/>
    <n v="1"/>
    <n v="1"/>
    <n v="1"/>
    <x v="0"/>
  </r>
  <r>
    <s v="64340ec0-0f26-4a29-8596-1084888cd647"/>
    <s v="Banadir_IDP"/>
    <x v="0"/>
    <x v="1"/>
    <n v="3"/>
    <n v="1"/>
    <n v="1"/>
    <n v="1"/>
    <x v="0"/>
  </r>
  <r>
    <s v="cb6fd605-9a7c-4e8e-b0ba-f602ca9ffcae"/>
    <s v="Banadir_IDP"/>
    <x v="0"/>
    <x v="1"/>
    <n v="3"/>
    <n v="1"/>
    <n v="4"/>
    <n v="1"/>
    <x v="0"/>
  </r>
  <r>
    <s v="ea52f127-21d3-427e-85b4-9e462c94e338"/>
    <s v="Banadir_IDP"/>
    <x v="0"/>
    <x v="1"/>
    <n v="3"/>
    <n v="1"/>
    <n v="4"/>
    <n v="1"/>
    <x v="0"/>
  </r>
  <r>
    <s v="ef2da3b4-d454-422b-8439-d577fd20df12"/>
    <s v="Banadir_IDP"/>
    <x v="0"/>
    <x v="1"/>
    <n v="3"/>
    <n v="1"/>
    <n v="4"/>
    <n v="1"/>
    <x v="0"/>
  </r>
  <r>
    <s v="56f3f85a-6b16-440b-a67d-e95faf61edca"/>
    <s v="Jowhar_IDP"/>
    <x v="10"/>
    <x v="1"/>
    <n v="3"/>
    <n v="1"/>
    <n v="4"/>
    <n v="1"/>
    <x v="0"/>
  </r>
  <r>
    <s v="0b09ad72-71f2-42dc-bcfa-eca7069a9408"/>
    <s v="Banadir_IDP"/>
    <x v="0"/>
    <x v="1"/>
    <n v="3"/>
    <n v="1"/>
    <n v="4"/>
    <n v="1"/>
    <x v="0"/>
  </r>
  <r>
    <s v="cdc4a1a2-eaad-4eb0-9da6-b758128724b7"/>
    <s v="Banadir_IDP"/>
    <x v="0"/>
    <x v="1"/>
    <n v="3"/>
    <n v="1"/>
    <n v="4"/>
    <n v="4"/>
    <x v="1"/>
  </r>
  <r>
    <s v="e71a01d5-52d5-4b77-abd5-046e7b4ce269"/>
    <s v="Banadir_IDP"/>
    <x v="0"/>
    <x v="1"/>
    <n v="3"/>
    <n v="1"/>
    <n v="4"/>
    <n v="1"/>
    <x v="0"/>
  </r>
  <r>
    <s v="02ab42dd-63cf-4e23-8c26-22cdfb0e6db9"/>
    <s v="Banadir_IDP"/>
    <x v="0"/>
    <x v="1"/>
    <n v="3"/>
    <n v="1"/>
    <n v="4"/>
    <n v="1"/>
    <x v="0"/>
  </r>
  <r>
    <s v="432c8480-33cc-45d1-ab52-42665e897fca"/>
    <s v="Jowhar_HC"/>
    <x v="10"/>
    <x v="0"/>
    <n v="3"/>
    <n v="1"/>
    <n v="4"/>
    <n v="1"/>
    <x v="0"/>
  </r>
  <r>
    <s v="f6d1a75e-939c-4fe9-ae4f-961a733e982d"/>
    <s v="Banadir_IDP"/>
    <x v="0"/>
    <x v="1"/>
    <n v="3"/>
    <n v="3"/>
    <n v="1"/>
    <n v="1"/>
    <x v="0"/>
  </r>
  <r>
    <s v="33273f26-1c9d-47d9-ab0c-adcd3d7ba4c4"/>
    <s v="Banadir_IDP"/>
    <x v="0"/>
    <x v="1"/>
    <n v="3"/>
    <n v="3"/>
    <n v="1"/>
    <n v="1"/>
    <x v="0"/>
  </r>
  <r>
    <s v="9e71909d-869d-4a1b-b9c3-ca2e97cdf78e"/>
    <s v="Banadir_HC"/>
    <x v="0"/>
    <x v="0"/>
    <n v="3"/>
    <n v="1"/>
    <n v="4"/>
    <n v="1"/>
    <x v="0"/>
  </r>
  <r>
    <s v="c6a02a87-fd0c-4ea4-9ab0-b2d44d65e1ac"/>
    <s v="Banadir_IDP"/>
    <x v="0"/>
    <x v="1"/>
    <n v="3"/>
    <n v="2"/>
    <n v="1"/>
    <n v="1"/>
    <x v="0"/>
  </r>
  <r>
    <s v="c70356fb-4b06-4740-b6df-c3bea9abef65"/>
    <s v="Banadir_IDP"/>
    <x v="0"/>
    <x v="1"/>
    <n v="2"/>
    <n v="3"/>
    <n v="1"/>
    <n v="1"/>
    <x v="0"/>
  </r>
  <r>
    <s v="6fc918b6-caeb-4327-ba42-56d49be40c34"/>
    <s v="Banadir_HC"/>
    <x v="0"/>
    <x v="0"/>
    <n v="3"/>
    <n v="1"/>
    <n v="4"/>
    <n v="1"/>
    <x v="0"/>
  </r>
  <r>
    <s v="7d80a123-c677-4f2c-bc3b-a505e847d73b"/>
    <s v="Banadir_IDP"/>
    <x v="0"/>
    <x v="1"/>
    <n v="3"/>
    <n v="3"/>
    <n v="1"/>
    <n v="1"/>
    <x v="0"/>
  </r>
  <r>
    <s v="f00b68fd-4d5a-426d-a6c2-743792191587"/>
    <s v="Banadir_IDP"/>
    <x v="0"/>
    <x v="1"/>
    <n v="3"/>
    <n v="2"/>
    <n v="1"/>
    <n v="1"/>
    <x v="0"/>
  </r>
  <r>
    <s v="2ff733ec-21eb-494c-befa-cf2301dd66b4"/>
    <s v="Banadir_IDP"/>
    <x v="0"/>
    <x v="1"/>
    <n v="3"/>
    <n v="1"/>
    <n v="1"/>
    <n v="1"/>
    <x v="0"/>
  </r>
  <r>
    <s v="ef8e314a-b7c8-446a-a4ca-375ef287c3ae"/>
    <s v="Banadir_HC"/>
    <x v="0"/>
    <x v="0"/>
    <n v="3"/>
    <n v="4"/>
    <n v="4"/>
    <n v="1"/>
    <x v="1"/>
  </r>
  <r>
    <s v="a0c868de-073a-4a4f-9483-4acda0938345"/>
    <s v="Banadir_IDP"/>
    <x v="0"/>
    <x v="1"/>
    <n v="3"/>
    <n v="1"/>
    <n v="1"/>
    <n v="1"/>
    <x v="0"/>
  </r>
  <r>
    <s v="6da7d8c5-8c48-43d0-830c-400930caadcf"/>
    <s v="Banadir_IDP"/>
    <x v="0"/>
    <x v="1"/>
    <n v="3"/>
    <n v="3"/>
    <n v="1"/>
    <n v="1"/>
    <x v="0"/>
  </r>
  <r>
    <s v="913c7d4b-af24-48f5-9d9e-398119e3d9eb"/>
    <s v="Banadir_IDP"/>
    <x v="0"/>
    <x v="1"/>
    <n v="3"/>
    <n v="1"/>
    <n v="1"/>
    <n v="4"/>
    <x v="0"/>
  </r>
  <r>
    <s v="0e1bfca3-f77d-438e-a9a3-5c377f669cbc"/>
    <s v="Banadir_IDP"/>
    <x v="0"/>
    <x v="1"/>
    <n v="3"/>
    <n v="1"/>
    <n v="1"/>
    <n v="3"/>
    <x v="0"/>
  </r>
  <r>
    <s v="19dc40b6-acb7-407e-92f9-35302b4ee0a4"/>
    <s v="Banadir_IDP"/>
    <x v="0"/>
    <x v="1"/>
    <n v="3"/>
    <n v="1"/>
    <n v="4"/>
    <n v="2"/>
    <x v="1"/>
  </r>
  <r>
    <s v="ab814386-29a6-46aa-b0e4-f82c51f2c6d9"/>
    <s v="Banadir_IDP"/>
    <x v="0"/>
    <x v="1"/>
    <n v="3"/>
    <n v="1"/>
    <n v="4"/>
    <n v="3"/>
    <x v="1"/>
  </r>
  <r>
    <s v="b082766b-7672-4e35-a3ef-9e86ffe72bf0"/>
    <s v="Banadir_IDP"/>
    <x v="0"/>
    <x v="1"/>
    <n v="3"/>
    <n v="1"/>
    <n v="4"/>
    <n v="1"/>
    <x v="0"/>
  </r>
  <r>
    <s v="393ef856-c2e2-45b9-8c4f-9e8de453dc0c"/>
    <s v="Banadir_HC"/>
    <x v="0"/>
    <x v="0"/>
    <n v="3"/>
    <n v="4"/>
    <n v="4"/>
    <n v="1"/>
    <x v="1"/>
  </r>
  <r>
    <s v="81e642c2-692f-42b4-90cd-cff9589da1b6"/>
    <s v="Banadir_IDP"/>
    <x v="0"/>
    <x v="1"/>
    <n v="3"/>
    <n v="1"/>
    <n v="4"/>
    <n v="1"/>
    <x v="0"/>
  </r>
  <r>
    <s v="68443665-8af0-4554-b3f9-29d71d75314d"/>
    <s v="Banadir_IDP"/>
    <x v="0"/>
    <x v="1"/>
    <n v="3"/>
    <n v="1"/>
    <n v="1"/>
    <n v="1"/>
    <x v="0"/>
  </r>
  <r>
    <s v="af0bebce-e8f2-497e-96e8-0f2c7b0b2f54"/>
    <s v="Banadir_IDP"/>
    <x v="0"/>
    <x v="1"/>
    <n v="3"/>
    <n v="1"/>
    <n v="1"/>
    <n v="4"/>
    <x v="0"/>
  </r>
  <r>
    <s v="30bbf2fa-1a37-4a2d-ba6e-771f8827d0d2"/>
    <s v="Banadir_IDP"/>
    <x v="0"/>
    <x v="1"/>
    <n v="3"/>
    <n v="1"/>
    <n v="1"/>
    <n v="1"/>
    <x v="0"/>
  </r>
  <r>
    <s v="687a1188-42e7-4a66-9b78-3c0f50c61c2f"/>
    <s v="Banadir_IDP"/>
    <x v="0"/>
    <x v="1"/>
    <n v="3"/>
    <n v="1"/>
    <n v="1"/>
    <n v="1"/>
    <x v="0"/>
  </r>
  <r>
    <s v="82bf7629-192c-4ade-bc62-3373fefeb06c"/>
    <s v="Banadir_IDP"/>
    <x v="0"/>
    <x v="1"/>
    <n v="3"/>
    <n v="1"/>
    <n v="1"/>
    <n v="1"/>
    <x v="0"/>
  </r>
  <r>
    <s v="c0b819d8-3f55-475b-9ec1-f2c86244e093"/>
    <s v="Banadir_IDP"/>
    <x v="0"/>
    <x v="1"/>
    <n v="3"/>
    <n v="1"/>
    <n v="4"/>
    <n v="1"/>
    <x v="0"/>
  </r>
  <r>
    <s v="69eb53b3-6cd9-42e1-a0dc-5b6fb1928f8f"/>
    <s v="Banadir_IDP"/>
    <x v="0"/>
    <x v="1"/>
    <n v="3"/>
    <n v="1"/>
    <n v="1"/>
    <n v="1"/>
    <x v="0"/>
  </r>
  <r>
    <s v="9dc0a465-a119-4264-836b-91453cf1be61"/>
    <s v="Banadir_IDP"/>
    <x v="0"/>
    <x v="1"/>
    <n v="3"/>
    <n v="1"/>
    <n v="4"/>
    <n v="1"/>
    <x v="0"/>
  </r>
  <r>
    <s v="748e71f1-17fd-437c-919d-187eadc8d34f"/>
    <s v="Banadir_IDP"/>
    <x v="0"/>
    <x v="1"/>
    <n v="3"/>
    <n v="1"/>
    <n v="4"/>
    <n v="1"/>
    <x v="0"/>
  </r>
  <r>
    <s v="d4a7b414-dea8-4532-96b0-39cb6123fdb1"/>
    <s v="Banadir_IDP"/>
    <x v="0"/>
    <x v="1"/>
    <n v="3"/>
    <n v="1"/>
    <n v="4"/>
    <n v="1"/>
    <x v="0"/>
  </r>
  <r>
    <s v="734c3dcc-929d-46a8-8e02-73ea2632e7c3"/>
    <s v="Banadir_IDP"/>
    <x v="0"/>
    <x v="1"/>
    <n v="3"/>
    <n v="1"/>
    <n v="4"/>
    <n v="1"/>
    <x v="0"/>
  </r>
  <r>
    <s v="4377c8a1-579f-415a-8786-2bb3ade86d15"/>
    <s v="Banadir_IDP"/>
    <x v="0"/>
    <x v="1"/>
    <n v="3"/>
    <n v="1"/>
    <n v="4"/>
    <n v="1"/>
    <x v="0"/>
  </r>
  <r>
    <s v="601aec84-4abf-47de-92fb-47bf8ff349f8"/>
    <s v="Banadir_IDP"/>
    <x v="0"/>
    <x v="1"/>
    <n v="3"/>
    <n v="1"/>
    <n v="4"/>
    <n v="1"/>
    <x v="0"/>
  </r>
  <r>
    <s v="f616a743-9b1d-4e16-9c46-6ed8bc38aca7"/>
    <s v="Banadir_IDP"/>
    <x v="0"/>
    <x v="1"/>
    <n v="3"/>
    <n v="2"/>
    <n v="4"/>
    <n v="1"/>
    <x v="1"/>
  </r>
  <r>
    <s v="ac269f06-cfaa-4ab6-8845-4ba359ee7cc4"/>
    <s v="Banadir_IDP"/>
    <x v="0"/>
    <x v="1"/>
    <n v="3"/>
    <n v="1"/>
    <n v="1"/>
    <n v="1"/>
    <x v="0"/>
  </r>
  <r>
    <s v="54f7f5ca-be5d-4d2b-b31f-169a555b3662"/>
    <s v="Banadir_IDP"/>
    <x v="0"/>
    <x v="1"/>
    <n v="3"/>
    <n v="1"/>
    <n v="4"/>
    <n v="1"/>
    <x v="0"/>
  </r>
  <r>
    <s v="6dc2f778-51c6-493c-a80f-878aa5d4c895"/>
    <s v="Banadir_IDP"/>
    <x v="0"/>
    <x v="1"/>
    <n v="3"/>
    <n v="1"/>
    <n v="4"/>
    <n v="1"/>
    <x v="0"/>
  </r>
  <r>
    <s v="8d5afb54-3f07-4b41-a8b2-ceda60ad4b78"/>
    <s v="Banadir_IDP"/>
    <x v="0"/>
    <x v="1"/>
    <n v="3"/>
    <n v="1"/>
    <n v="4"/>
    <n v="1"/>
    <x v="0"/>
  </r>
  <r>
    <s v="ce4d308e-c12f-4ef6-8e68-11bc783c2031"/>
    <s v="Banadir_IDP"/>
    <x v="0"/>
    <x v="1"/>
    <n v="3"/>
    <n v="1"/>
    <n v="1"/>
    <n v="1"/>
    <x v="0"/>
  </r>
  <r>
    <s v="0ebc4cd4-7c02-4268-82ce-2f329f4527e6"/>
    <s v="Banadir_IDP"/>
    <x v="0"/>
    <x v="1"/>
    <n v="3"/>
    <n v="1"/>
    <n v="1"/>
    <n v="1"/>
    <x v="0"/>
  </r>
  <r>
    <s v="d21914b3-7307-4657-9442-8a76baf5a0f9"/>
    <s v="Banadir_IDP"/>
    <x v="0"/>
    <x v="1"/>
    <n v="3"/>
    <n v="1"/>
    <n v="1"/>
    <n v="1"/>
    <x v="0"/>
  </r>
  <r>
    <s v="028146cb-c2fc-42ca-a5f8-f8da4c776ea0"/>
    <s v="Banadir_HC"/>
    <x v="0"/>
    <x v="0"/>
    <n v="3"/>
    <n v="1"/>
    <n v="4"/>
    <n v="1"/>
    <x v="0"/>
  </r>
  <r>
    <s v="61d70555-2ac4-4a05-8740-694c30ecb5dc"/>
    <s v="Banadir_HC"/>
    <x v="0"/>
    <x v="0"/>
    <n v="3"/>
    <n v="1"/>
    <n v="1"/>
    <n v="3"/>
    <x v="0"/>
  </r>
  <r>
    <s v="3fc4919e-f1df-47fa-a214-18c8ad780d0b"/>
    <s v="Banadir_IDP"/>
    <x v="0"/>
    <x v="1"/>
    <n v="3"/>
    <n v="1"/>
    <n v="4"/>
    <n v="1"/>
    <x v="0"/>
  </r>
  <r>
    <s v="91159a54-0141-4d96-864f-bb5153409085"/>
    <s v="Banadir_IDP"/>
    <x v="0"/>
    <x v="1"/>
    <n v="3"/>
    <n v="4"/>
    <n v="4"/>
    <n v="1"/>
    <x v="1"/>
  </r>
  <r>
    <s v="18be1c5d-7547-45e6-8443-a48947262862"/>
    <s v="Banadir_IDP"/>
    <x v="0"/>
    <x v="1"/>
    <n v="3"/>
    <n v="1"/>
    <n v="4"/>
    <n v="1"/>
    <x v="0"/>
  </r>
  <r>
    <s v="76fc6745-04de-42ae-a021-da3f6609414f"/>
    <s v="Banadir_IDP"/>
    <x v="0"/>
    <x v="1"/>
    <n v="3"/>
    <n v="4"/>
    <n v="1"/>
    <n v="5"/>
    <x v="1"/>
  </r>
  <r>
    <s v="7d3a8758-9a78-40fd-86f1-e22a32b0d260"/>
    <s v="Banadir_IDP"/>
    <x v="0"/>
    <x v="1"/>
    <n v="3"/>
    <n v="1"/>
    <n v="1"/>
    <n v="3"/>
    <x v="0"/>
  </r>
  <r>
    <s v="1ba77121-fd78-437f-a159-4c859ec0d297"/>
    <s v="Banadir_IDP"/>
    <x v="0"/>
    <x v="1"/>
    <n v="3"/>
    <n v="2"/>
    <n v="4"/>
    <n v="1"/>
    <x v="1"/>
  </r>
  <r>
    <s v="a717914b-a054-43f2-b618-92f85e1d19f4"/>
    <s v="Banadir_IDP"/>
    <x v="0"/>
    <x v="1"/>
    <n v="1"/>
    <n v="4"/>
    <n v="4"/>
    <n v="1"/>
    <x v="1"/>
  </r>
  <r>
    <s v="7de5171f-f12b-422b-b571-09b2d2fdff4e"/>
    <s v="Banadir_HC"/>
    <x v="0"/>
    <x v="0"/>
    <n v="3"/>
    <n v="1"/>
    <n v="4"/>
    <n v="1"/>
    <x v="0"/>
  </r>
  <r>
    <s v="e254e8fc-1f5b-4277-8fb4-29de1158e829"/>
    <s v="Banadir_IDP"/>
    <x v="0"/>
    <x v="1"/>
    <n v="3"/>
    <n v="4"/>
    <n v="1"/>
    <n v="1"/>
    <x v="0"/>
  </r>
  <r>
    <s v="509763a7-3119-4e03-94e2-d65441b26e26"/>
    <s v="Banadir_IDP"/>
    <x v="0"/>
    <x v="1"/>
    <n v="3"/>
    <n v="4"/>
    <n v="1"/>
    <n v="1"/>
    <x v="0"/>
  </r>
  <r>
    <s v="d5514c96-2d56-419f-a1ca-cf2e4e1b7452"/>
    <s v="Banadir_IDP"/>
    <x v="0"/>
    <x v="1"/>
    <n v="2"/>
    <n v="4"/>
    <n v="4"/>
    <n v="5"/>
    <x v="2"/>
  </r>
  <r>
    <s v="30fb5303-c96a-4b69-9082-4339da19a3d9"/>
    <s v="Banadir_HC"/>
    <x v="0"/>
    <x v="0"/>
    <n v="3"/>
    <n v="1"/>
    <n v="1"/>
    <n v="1"/>
    <x v="0"/>
  </r>
  <r>
    <s v="bd43cfe5-f339-400d-b41f-1791b7a760cb"/>
    <s v="Banadir_IDP"/>
    <x v="0"/>
    <x v="1"/>
    <n v="3"/>
    <n v="3"/>
    <n v="4"/>
    <n v="3"/>
    <x v="1"/>
  </r>
  <r>
    <s v="d6226010-157f-41e3-ac2c-5d4d9bace05e"/>
    <s v="Banadir_IDP"/>
    <x v="0"/>
    <x v="1"/>
    <n v="3"/>
    <n v="1"/>
    <n v="4"/>
    <n v="1"/>
    <x v="0"/>
  </r>
  <r>
    <s v="d676fcbb-5e10-43e9-92dd-63b396b0b80f"/>
    <s v="Banadir_IDP"/>
    <x v="0"/>
    <x v="1"/>
    <n v="3"/>
    <n v="1"/>
    <n v="4"/>
    <n v="1"/>
    <x v="0"/>
  </r>
  <r>
    <s v="4346cfde-b3b0-4d2a-bf47-cc2778459a54"/>
    <s v="Banadir_IDP"/>
    <x v="0"/>
    <x v="1"/>
    <n v="3"/>
    <n v="1"/>
    <n v="4"/>
    <n v="1"/>
    <x v="0"/>
  </r>
  <r>
    <s v="d1f84f83-ba18-4b2c-b397-b41b7e2f7303"/>
    <s v="Banadir_IDP"/>
    <x v="0"/>
    <x v="1"/>
    <n v="3"/>
    <n v="1"/>
    <n v="4"/>
    <n v="1"/>
    <x v="0"/>
  </r>
  <r>
    <s v="e7dc4565-133c-4500-bc0d-040a876eb9f2"/>
    <s v="Jowhar_HC"/>
    <x v="10"/>
    <x v="0"/>
    <n v="3"/>
    <n v="1"/>
    <n v="4"/>
    <n v="3"/>
    <x v="1"/>
  </r>
  <r>
    <s v="215c29b7-6be2-4765-9aab-7b139672a209"/>
    <s v="Banadir_IDP"/>
    <x v="0"/>
    <x v="1"/>
    <n v="3"/>
    <n v="1"/>
    <n v="4"/>
    <n v="1"/>
    <x v="0"/>
  </r>
  <r>
    <s v="6f4a4333-0b2a-4b52-956b-7a679bc3ba53"/>
    <s v="Banadir_IDP"/>
    <x v="0"/>
    <x v="1"/>
    <n v="3"/>
    <n v="1"/>
    <n v="4"/>
    <n v="2"/>
    <x v="1"/>
  </r>
  <r>
    <s v="428fb7cb-92ba-4834-b638-fa563fb322cd"/>
    <s v="Banadir_IDP"/>
    <x v="0"/>
    <x v="1"/>
    <n v="3"/>
    <n v="1"/>
    <n v="4"/>
    <n v="2"/>
    <x v="1"/>
  </r>
  <r>
    <s v="3db4a3f2-486c-440e-98e9-829e98aa0d5e"/>
    <s v="Banadir_HC"/>
    <x v="0"/>
    <x v="0"/>
    <n v="3"/>
    <n v="1"/>
    <n v="4"/>
    <n v="1"/>
    <x v="0"/>
  </r>
  <r>
    <s v="a877f467-1ab4-4c1d-8c9f-ee2ae4f3d3da"/>
    <s v="Banadir_HC"/>
    <x v="0"/>
    <x v="0"/>
    <n v="3"/>
    <n v="1"/>
    <n v="1"/>
    <n v="1"/>
    <x v="0"/>
  </r>
  <r>
    <s v="32a27bf2-a06f-4bab-815a-a8c4e6ff64cd"/>
    <s v="Banadir_IDP"/>
    <x v="0"/>
    <x v="1"/>
    <n v="3"/>
    <n v="1"/>
    <n v="4"/>
    <n v="1"/>
    <x v="0"/>
  </r>
  <r>
    <s v="33372956-85f5-47f8-baef-0c428e5cd0be"/>
    <s v="Banadir_HC"/>
    <x v="0"/>
    <x v="0"/>
    <n v="3"/>
    <n v="3"/>
    <n v="4"/>
    <n v="3"/>
    <x v="1"/>
  </r>
  <r>
    <s v="19b0634c-7685-464d-b5e7-33ea37176f1c"/>
    <s v="Banadir_IDP"/>
    <x v="0"/>
    <x v="1"/>
    <n v="3"/>
    <n v="1"/>
    <n v="4"/>
    <n v="1"/>
    <x v="0"/>
  </r>
  <r>
    <s v="5f3f7ab7-118f-4e85-b57c-7942eaac9ea4"/>
    <s v="Banadir_IDP"/>
    <x v="0"/>
    <x v="1"/>
    <n v="3"/>
    <n v="1"/>
    <n v="4"/>
    <n v="2"/>
    <x v="1"/>
  </r>
  <r>
    <s v="92ce25e2-79e7-4ed7-8e5b-91b6b1424eee"/>
    <s v="Banadir_HC"/>
    <x v="0"/>
    <x v="0"/>
    <n v="3"/>
    <n v="2"/>
    <n v="4"/>
    <n v="4"/>
    <x v="1"/>
  </r>
  <r>
    <s v="0d12b84b-dfb9-4ac9-90cb-6d44943978c0"/>
    <s v="Banadir_IDP"/>
    <x v="0"/>
    <x v="1"/>
    <n v="3"/>
    <n v="1"/>
    <n v="1"/>
    <n v="1"/>
    <x v="0"/>
  </r>
  <r>
    <s v="8d097792-80bf-4087-a5fd-2981f91e0303"/>
    <s v="Banadir_IDP"/>
    <x v="0"/>
    <x v="1"/>
    <n v="3"/>
    <n v="1"/>
    <n v="1"/>
    <n v="1"/>
    <x v="0"/>
  </r>
  <r>
    <s v="dcdb5e61-d375-40ec-b30c-97aceaf32614"/>
    <s v="Banadir_HC"/>
    <x v="0"/>
    <x v="0"/>
    <n v="3"/>
    <n v="1"/>
    <n v="1"/>
    <n v="1"/>
    <x v="0"/>
  </r>
  <r>
    <s v="d9ed9b58-1462-4b6d-826a-b2f0f816e1cc"/>
    <s v="Banadir_HC"/>
    <x v="0"/>
    <x v="0"/>
    <n v="3"/>
    <n v="1"/>
    <n v="4"/>
    <n v="1"/>
    <x v="0"/>
  </r>
  <r>
    <s v="70bd78d8-0bce-4bca-916d-7c24d8ba4ced"/>
    <s v="Banadir_IDP"/>
    <x v="0"/>
    <x v="1"/>
    <n v="3"/>
    <n v="1"/>
    <n v="4"/>
    <n v="1"/>
    <x v="0"/>
  </r>
  <r>
    <s v="551447fa-9721-438e-a0ef-a4057e72183a"/>
    <s v="Banadir_HC"/>
    <x v="0"/>
    <x v="0"/>
    <n v="3"/>
    <n v="1"/>
    <n v="4"/>
    <n v="1"/>
    <x v="0"/>
  </r>
  <r>
    <s v="154ec1a1-b0d3-4f56-8cc8-de9c9bf09337"/>
    <s v="Banadir_IDP"/>
    <x v="0"/>
    <x v="1"/>
    <n v="3"/>
    <n v="1"/>
    <n v="4"/>
    <n v="3"/>
    <x v="1"/>
  </r>
  <r>
    <s v="e4d8538d-be4f-4dcd-a774-0dcdba3aebc1"/>
    <s v="Banadir_IDP"/>
    <x v="0"/>
    <x v="1"/>
    <n v="3"/>
    <n v="1"/>
    <n v="4"/>
    <n v="1"/>
    <x v="0"/>
  </r>
  <r>
    <s v="169607d4-6ae2-4253-a2e3-6b750821f3d4"/>
    <s v="Banadir_IDP"/>
    <x v="0"/>
    <x v="1"/>
    <n v="3"/>
    <n v="1"/>
    <n v="4"/>
    <n v="1"/>
    <x v="0"/>
  </r>
  <r>
    <s v="b0463d04-1044-419e-affa-4148d4b83e52"/>
    <s v="Banadir_IDP"/>
    <x v="0"/>
    <x v="1"/>
    <n v="3"/>
    <n v="1"/>
    <n v="4"/>
    <n v="1"/>
    <x v="0"/>
  </r>
  <r>
    <s v="9a634fd1-e7e1-4698-8f11-9779d5471038"/>
    <s v="Banadir_IDP"/>
    <x v="0"/>
    <x v="1"/>
    <n v="3"/>
    <n v="1"/>
    <n v="4"/>
    <n v="1"/>
    <x v="0"/>
  </r>
  <r>
    <s v="80e4236d-1b68-4e98-95d5-e402f77fec15"/>
    <s v="Banadir_IDP"/>
    <x v="0"/>
    <x v="1"/>
    <n v="3"/>
    <n v="1"/>
    <n v="4"/>
    <n v="1"/>
    <x v="0"/>
  </r>
  <r>
    <s v="ac03bd5c-c5cd-477a-943a-df4568b80ba9"/>
    <s v="Banadir_IDP"/>
    <x v="0"/>
    <x v="1"/>
    <n v="3"/>
    <n v="1"/>
    <n v="4"/>
    <n v="1"/>
    <x v="0"/>
  </r>
  <r>
    <s v="39ae52e2-6f92-4c22-9883-b93db9cf6de8"/>
    <s v="Banadir_IDP"/>
    <x v="0"/>
    <x v="1"/>
    <n v="3"/>
    <n v="1"/>
    <n v="4"/>
    <n v="1"/>
    <x v="0"/>
  </r>
  <r>
    <s v="38c9b175-d08e-4e49-9337-79376cc8322a"/>
    <s v="Banadir_IDP"/>
    <x v="0"/>
    <x v="1"/>
    <n v="3"/>
    <n v="1"/>
    <n v="4"/>
    <n v="1"/>
    <x v="0"/>
  </r>
  <r>
    <s v="1e1a2a11-51c1-40d5-88bd-65b69b2ee5f0"/>
    <s v="Banadir_IDP"/>
    <x v="0"/>
    <x v="1"/>
    <n v="3"/>
    <n v="1"/>
    <n v="4"/>
    <n v="1"/>
    <x v="0"/>
  </r>
  <r>
    <s v="2ecb3abc-de3a-4ffd-b3a8-d050fae71911"/>
    <s v="Banadir_IDP"/>
    <x v="0"/>
    <x v="1"/>
    <n v="3"/>
    <n v="3"/>
    <n v="4"/>
    <n v="4"/>
    <x v="2"/>
  </r>
  <r>
    <s v="a7247011-9efa-4054-98fa-e298b1fbb185"/>
    <s v="Banadir_IDP"/>
    <x v="0"/>
    <x v="1"/>
    <n v="3"/>
    <n v="1"/>
    <n v="1"/>
    <n v="1"/>
    <x v="0"/>
  </r>
  <r>
    <s v="938a4cb5-ab7c-4f4f-9591-f1bcd8a9bbd1"/>
    <s v="Banadir_IDP"/>
    <x v="0"/>
    <x v="1"/>
    <n v="3"/>
    <n v="1"/>
    <n v="4"/>
    <n v="3"/>
    <x v="1"/>
  </r>
  <r>
    <s v="300000c9-0623-43b9-b6e6-6b6c873c186b"/>
    <s v="Banadir_IDP"/>
    <x v="0"/>
    <x v="1"/>
    <n v="3"/>
    <n v="4"/>
    <n v="4"/>
    <n v="4"/>
    <x v="2"/>
  </r>
  <r>
    <s v="d452a3ae-2c55-4c4e-a00d-f733ebfcf068"/>
    <s v="Banadir_IDP"/>
    <x v="0"/>
    <x v="1"/>
    <n v="3"/>
    <n v="1"/>
    <n v="4"/>
    <n v="1"/>
    <x v="0"/>
  </r>
  <r>
    <s v="18bd367a-590e-4e6b-b3c5-8d8ff39f471d"/>
    <s v="Banadir_HC"/>
    <x v="0"/>
    <x v="0"/>
    <n v="3"/>
    <n v="1"/>
    <n v="4"/>
    <n v="3"/>
    <x v="1"/>
  </r>
  <r>
    <s v="81ede982-a723-40aa-9646-4578ad7a2aac"/>
    <s v="Banadir_IDP"/>
    <x v="0"/>
    <x v="1"/>
    <n v="1"/>
    <n v="2"/>
    <n v="1"/>
    <n v="1"/>
    <x v="3"/>
  </r>
  <r>
    <s v="51280415-7920-46c6-b9c2-93a14528cb06"/>
    <s v="Banadir_HC"/>
    <x v="0"/>
    <x v="0"/>
    <n v="3"/>
    <n v="1"/>
    <n v="1"/>
    <n v="1"/>
    <x v="0"/>
  </r>
  <r>
    <s v="d57a5a3a-57f0-4e57-8017-01ffaaeb0eb5"/>
    <s v="Banadir_HC"/>
    <x v="0"/>
    <x v="0"/>
    <n v="3"/>
    <n v="1"/>
    <n v="4"/>
    <n v="1"/>
    <x v="0"/>
  </r>
  <r>
    <s v="6bc2583b-3b07-4d3b-b427-4d1b3dc9860d"/>
    <s v="Banadir_HC"/>
    <x v="0"/>
    <x v="0"/>
    <n v="3"/>
    <n v="1"/>
    <n v="4"/>
    <n v="1"/>
    <x v="0"/>
  </r>
  <r>
    <s v="6dfc0ac8-eab8-4cf3-80e6-33d89e2f0038"/>
    <s v="Banadir_HC"/>
    <x v="0"/>
    <x v="0"/>
    <n v="3"/>
    <n v="1"/>
    <n v="4"/>
    <n v="1"/>
    <x v="0"/>
  </r>
  <r>
    <s v="4e316023-d417-4c2c-8c96-204065d59e53"/>
    <s v="Banadir_HC"/>
    <x v="0"/>
    <x v="0"/>
    <n v="3"/>
    <n v="1"/>
    <n v="4"/>
    <n v="1"/>
    <x v="0"/>
  </r>
  <r>
    <s v="82f41780-72bb-4881-a5cb-390613390c3b"/>
    <s v="Banadir_HC"/>
    <x v="0"/>
    <x v="0"/>
    <n v="3"/>
    <n v="1"/>
    <n v="1"/>
    <n v="1"/>
    <x v="0"/>
  </r>
  <r>
    <s v="ea87a72b-9c3a-48a2-a271-d9d26299e073"/>
    <s v="Banadir_HC"/>
    <x v="0"/>
    <x v="0"/>
    <n v="3"/>
    <n v="1"/>
    <n v="1"/>
    <n v="1"/>
    <x v="0"/>
  </r>
  <r>
    <s v="be476e0e-0d59-464c-bb8f-f52a425ea368"/>
    <s v="Banadir_HC"/>
    <x v="0"/>
    <x v="0"/>
    <n v="3"/>
    <n v="1"/>
    <n v="4"/>
    <n v="1"/>
    <x v="0"/>
  </r>
  <r>
    <s v="228943c6-7c88-44b0-8f5d-ce306fd7fe07"/>
    <s v="Banadir_HC"/>
    <x v="0"/>
    <x v="0"/>
    <n v="3"/>
    <n v="1"/>
    <n v="4"/>
    <n v="1"/>
    <x v="0"/>
  </r>
  <r>
    <s v="4ccc0ace-2a03-4cf5-b888-0e5472b02a75"/>
    <s v="Banadir_HC"/>
    <x v="0"/>
    <x v="0"/>
    <n v="3"/>
    <n v="1"/>
    <n v="4"/>
    <n v="1"/>
    <x v="0"/>
  </r>
  <r>
    <s v="c86fa5cf-f922-448d-b2da-63d38f0fb8c8"/>
    <s v="Banadir_HC"/>
    <x v="0"/>
    <x v="0"/>
    <n v="3"/>
    <n v="1"/>
    <n v="1"/>
    <n v="1"/>
    <x v="0"/>
  </r>
  <r>
    <s v="008a0fa1-2188-49d8-a8a0-6c9521e7d0c5"/>
    <s v="Banadir_HC"/>
    <x v="0"/>
    <x v="0"/>
    <n v="3"/>
    <n v="1"/>
    <n v="4"/>
    <n v="1"/>
    <x v="0"/>
  </r>
  <r>
    <s v="a17b7e50-307a-4f29-b127-4045067ea6cb"/>
    <s v="Banadir_HC"/>
    <x v="0"/>
    <x v="0"/>
    <n v="3"/>
    <n v="1"/>
    <n v="4"/>
    <n v="2"/>
    <x v="1"/>
  </r>
  <r>
    <s v="ac7546da-0b88-416a-b6a0-9b622c423f00"/>
    <s v="Banadir_IDP"/>
    <x v="0"/>
    <x v="1"/>
    <n v="3"/>
    <n v="2"/>
    <n v="1"/>
    <n v="1"/>
    <x v="0"/>
  </r>
  <r>
    <s v="512888b6-8978-44c2-8669-066b9792c9b4"/>
    <s v="Banadir_HC"/>
    <x v="0"/>
    <x v="0"/>
    <n v="3"/>
    <n v="1"/>
    <n v="1"/>
    <n v="2"/>
    <x v="0"/>
  </r>
  <r>
    <s v="e9025161-7705-4712-90c5-3aff12c6ef15"/>
    <s v="Banadir_HC"/>
    <x v="0"/>
    <x v="0"/>
    <n v="3"/>
    <n v="1"/>
    <n v="4"/>
    <n v="2"/>
    <x v="1"/>
  </r>
  <r>
    <s v="1db2500e-023b-4306-948d-fbf949b4310b"/>
    <s v="Banadir_HC"/>
    <x v="0"/>
    <x v="0"/>
    <n v="3"/>
    <n v="1"/>
    <n v="4"/>
    <n v="2"/>
    <x v="1"/>
  </r>
  <r>
    <s v="32bd2ca1-3fc2-4307-96a2-3c703207117f"/>
    <s v="Banadir_IDP"/>
    <x v="0"/>
    <x v="1"/>
    <n v="3"/>
    <n v="1"/>
    <n v="1"/>
    <n v="1"/>
    <x v="0"/>
  </r>
  <r>
    <s v="14c8418a-1567-41cd-9215-09b64e6c9717"/>
    <s v="Banadir_IDP"/>
    <x v="0"/>
    <x v="1"/>
    <n v="3"/>
    <n v="4"/>
    <n v="1"/>
    <n v="1"/>
    <x v="0"/>
  </r>
  <r>
    <s v="1b45aece-d707-4f92-9573-fe9a7c694efa"/>
    <s v="Banadir_IDP"/>
    <x v="0"/>
    <x v="1"/>
    <n v="3"/>
    <n v="1"/>
    <n v="1"/>
    <n v="1"/>
    <x v="0"/>
  </r>
  <r>
    <s v="55b9636c-2885-4c02-b4cb-ccd65639854d"/>
    <s v="Banadir_IDP"/>
    <x v="0"/>
    <x v="1"/>
    <n v="3"/>
    <n v="1"/>
    <n v="4"/>
    <n v="1"/>
    <x v="0"/>
  </r>
  <r>
    <s v="88968d06-fb2b-4010-a06d-1c63acc00e90"/>
    <s v="Banadir_IDP"/>
    <x v="0"/>
    <x v="1"/>
    <n v="3"/>
    <n v="1"/>
    <n v="1"/>
    <n v="1"/>
    <x v="0"/>
  </r>
  <r>
    <s v="68741d19-aa15-4722-8343-c808836b8335"/>
    <s v="Banadir_HC"/>
    <x v="0"/>
    <x v="0"/>
    <n v="3"/>
    <n v="4"/>
    <n v="4"/>
    <n v="1"/>
    <x v="1"/>
  </r>
  <r>
    <s v="47f24dd8-296d-4917-84fb-f33858baa9a7"/>
    <s v="Banadir_IDP"/>
    <x v="0"/>
    <x v="1"/>
    <n v="3"/>
    <n v="1"/>
    <n v="1"/>
    <n v="1"/>
    <x v="0"/>
  </r>
  <r>
    <s v="e677cb98-585c-4b80-b0fe-66e491e2f0d0"/>
    <s v="Banadir_IDP"/>
    <x v="0"/>
    <x v="1"/>
    <n v="3"/>
    <n v="1"/>
    <n v="1"/>
    <n v="1"/>
    <x v="0"/>
  </r>
  <r>
    <s v="3e9b7774-54ee-43ed-bd91-50d35a112bbf"/>
    <s v="Banadir_IDP"/>
    <x v="0"/>
    <x v="1"/>
    <n v="3"/>
    <n v="1"/>
    <n v="1"/>
    <n v="1"/>
    <x v="0"/>
  </r>
  <r>
    <s v="a1d6bfa6-3da5-4906-b550-054380318174"/>
    <s v="Banadir_IDP"/>
    <x v="0"/>
    <x v="1"/>
    <n v="3"/>
    <n v="1"/>
    <n v="1"/>
    <n v="1"/>
    <x v="0"/>
  </r>
  <r>
    <s v="e9b7b915-a201-45b7-a299-d7d5d0e275bd"/>
    <s v="Banadir_IDP"/>
    <x v="0"/>
    <x v="1"/>
    <n v="3"/>
    <n v="2"/>
    <n v="1"/>
    <n v="1"/>
    <x v="0"/>
  </r>
  <r>
    <s v="673c7dcb-3dba-4130-8f1a-fe2aeb41adcf"/>
    <s v="Banadir_IDP"/>
    <x v="0"/>
    <x v="1"/>
    <n v="3"/>
    <n v="1"/>
    <n v="4"/>
    <n v="1"/>
    <x v="0"/>
  </r>
  <r>
    <s v="b2cfbc17-5913-4e40-9fbe-b9f0ba405d5d"/>
    <s v="Banadir_IDP"/>
    <x v="0"/>
    <x v="1"/>
    <n v="3"/>
    <n v="1"/>
    <n v="4"/>
    <n v="1"/>
    <x v="0"/>
  </r>
  <r>
    <s v="c6d1ffc5-166c-476b-8331-bc5c7c24f430"/>
    <s v="Banadir_HC"/>
    <x v="0"/>
    <x v="0"/>
    <n v="3"/>
    <n v="1"/>
    <n v="4"/>
    <n v="1"/>
    <x v="0"/>
  </r>
  <r>
    <s v="223aa78e-cca5-464d-b95b-e33e2f4b03a1"/>
    <s v="Banadir_HC"/>
    <x v="0"/>
    <x v="0"/>
    <n v="3"/>
    <n v="1"/>
    <n v="4"/>
    <n v="1"/>
    <x v="0"/>
  </r>
  <r>
    <s v="1b8f0136-3103-4737-a1ca-eac52c29b28b"/>
    <s v="Banadir_HC"/>
    <x v="0"/>
    <x v="0"/>
    <n v="3"/>
    <n v="1"/>
    <n v="4"/>
    <n v="1"/>
    <x v="0"/>
  </r>
  <r>
    <s v="83ee4112-bb12-4d32-b536-b2d63de5c851"/>
    <s v="Banadir_HC"/>
    <x v="0"/>
    <x v="0"/>
    <n v="3"/>
    <n v="1"/>
    <n v="4"/>
    <n v="1"/>
    <x v="0"/>
  </r>
  <r>
    <s v="c9a2e4f0-a31f-4815-b118-268bf2a34c85"/>
    <s v="Banadir_IDP"/>
    <x v="0"/>
    <x v="1"/>
    <n v="3"/>
    <n v="1"/>
    <n v="4"/>
    <n v="1"/>
    <x v="0"/>
  </r>
  <r>
    <s v="3ae7f8c0-4c50-4c92-ad71-a708f5d60f3e"/>
    <s v="Banadir_IDP"/>
    <x v="0"/>
    <x v="1"/>
    <n v="3"/>
    <n v="1"/>
    <n v="4"/>
    <n v="1"/>
    <x v="0"/>
  </r>
  <r>
    <s v="e51e2735-9dac-4eb6-91f3-23ab42d7509a"/>
    <s v="Banadir_IDP"/>
    <x v="0"/>
    <x v="1"/>
    <n v="3"/>
    <n v="1"/>
    <n v="4"/>
    <n v="1"/>
    <x v="0"/>
  </r>
  <r>
    <s v="c9611d6c-975a-40e8-8022-7cf3edc07523"/>
    <s v="Banadir_IDP"/>
    <x v="0"/>
    <x v="1"/>
    <n v="2"/>
    <n v="3"/>
    <n v="1"/>
    <n v="1"/>
    <x v="0"/>
  </r>
  <r>
    <s v="3852bb85-666f-4d0b-af8b-f1a968707dcc"/>
    <s v="Banadir_HC"/>
    <x v="0"/>
    <x v="0"/>
    <n v="3"/>
    <n v="1"/>
    <n v="4"/>
    <n v="1"/>
    <x v="0"/>
  </r>
  <r>
    <s v="6ba34b8f-f784-4f4a-9e05-d1b9464dada7"/>
    <s v="Banadir_HC"/>
    <x v="0"/>
    <x v="0"/>
    <n v="3"/>
    <n v="1"/>
    <n v="1"/>
    <n v="1"/>
    <x v="0"/>
  </r>
  <r>
    <s v="f70dac54-4581-4f79-945e-a26053c50148"/>
    <s v="Banadir_IDP"/>
    <x v="0"/>
    <x v="1"/>
    <n v="3"/>
    <n v="3"/>
    <n v="1"/>
    <n v="1"/>
    <x v="0"/>
  </r>
  <r>
    <s v="f42fe097-8c29-4076-92c3-c067ffa7226a"/>
    <s v="Banadir_HC"/>
    <x v="0"/>
    <x v="0"/>
    <n v="3"/>
    <n v="1"/>
    <n v="4"/>
    <n v="1"/>
    <x v="0"/>
  </r>
  <r>
    <s v="d0fb8a90-c825-4587-b874-ec75a93478f4"/>
    <s v="Banadir_HC"/>
    <x v="0"/>
    <x v="0"/>
    <n v="3"/>
    <n v="1"/>
    <n v="4"/>
    <n v="1"/>
    <x v="0"/>
  </r>
  <r>
    <s v="7b45e15b-1564-4bb6-90d7-92d166bcbf94"/>
    <s v="Banadir_HC"/>
    <x v="0"/>
    <x v="0"/>
    <n v="3"/>
    <n v="1"/>
    <n v="4"/>
    <n v="1"/>
    <x v="0"/>
  </r>
  <r>
    <s v="89e3c44a-a219-4b00-8959-a8a4406a7b17"/>
    <s v="Banadir_HC"/>
    <x v="0"/>
    <x v="0"/>
    <n v="3"/>
    <n v="1"/>
    <n v="4"/>
    <n v="1"/>
    <x v="0"/>
  </r>
  <r>
    <s v="740abca9-6c5a-4e17-8b38-980f8b4f6e8d"/>
    <s v="Banadir_HC"/>
    <x v="0"/>
    <x v="0"/>
    <n v="3"/>
    <n v="1"/>
    <n v="1"/>
    <n v="1"/>
    <x v="0"/>
  </r>
  <r>
    <s v="fd8b20bd-29a0-4f20-b53e-540380949f54"/>
    <s v="Banadir_IDP"/>
    <x v="0"/>
    <x v="1"/>
    <n v="3"/>
    <n v="3"/>
    <n v="1"/>
    <n v="1"/>
    <x v="0"/>
  </r>
  <r>
    <s v="b335ae3a-682b-4868-813c-ffc3d71d7823"/>
    <s v="Banadir_HC"/>
    <x v="0"/>
    <x v="0"/>
    <n v="3"/>
    <n v="1"/>
    <n v="4"/>
    <n v="1"/>
    <x v="0"/>
  </r>
  <r>
    <s v="ee3c68c5-c691-4bf7-a96b-74a7b55fc60f"/>
    <s v="Banadir_HC"/>
    <x v="0"/>
    <x v="0"/>
    <n v="3"/>
    <n v="1"/>
    <n v="4"/>
    <n v="2"/>
    <x v="1"/>
  </r>
  <r>
    <s v="150cbbf7-01b8-4862-9997-57bb21c5ade9"/>
    <s v="Banadir_IDP"/>
    <x v="0"/>
    <x v="1"/>
    <n v="3"/>
    <n v="1"/>
    <n v="4"/>
    <n v="1"/>
    <x v="0"/>
  </r>
  <r>
    <s v="9d79b14b-9eb3-4fb8-b64b-6975050454e7"/>
    <s v="Banadir_IDP"/>
    <x v="0"/>
    <x v="1"/>
    <n v="3"/>
    <n v="1"/>
    <n v="4"/>
    <n v="1"/>
    <x v="0"/>
  </r>
  <r>
    <s v="d4becf2f-4c9e-4e1b-91e0-e009032d8e54"/>
    <s v="Banadir_HC"/>
    <x v="0"/>
    <x v="0"/>
    <n v="3"/>
    <n v="2"/>
    <n v="4"/>
    <n v="1"/>
    <x v="1"/>
  </r>
  <r>
    <s v="5cb2dc9a-83e4-4022-91e5-92843fa2ebcb"/>
    <s v="Banadir_IDP"/>
    <x v="0"/>
    <x v="1"/>
    <n v="3"/>
    <n v="1"/>
    <n v="4"/>
    <n v="1"/>
    <x v="0"/>
  </r>
  <r>
    <s v="896b02d1-8f51-4dbb-a295-92abef361fa5"/>
    <s v="Banadir_IDP"/>
    <x v="0"/>
    <x v="1"/>
    <n v="3"/>
    <n v="1"/>
    <n v="4"/>
    <n v="1"/>
    <x v="0"/>
  </r>
  <r>
    <s v="b6fb3b3c-c7ac-489a-b4e5-de9237bb903f"/>
    <s v="Banadir_HC"/>
    <x v="0"/>
    <x v="0"/>
    <n v="3"/>
    <n v="1"/>
    <n v="4"/>
    <n v="4"/>
    <x v="1"/>
  </r>
  <r>
    <s v="f703f253-e88f-47de-9cae-cae214b690d9"/>
    <s v="Banadir_HC"/>
    <x v="0"/>
    <x v="0"/>
    <n v="3"/>
    <n v="1"/>
    <n v="4"/>
    <n v="1"/>
    <x v="0"/>
  </r>
  <r>
    <s v="43c20877-53a6-45be-b830-03aa60426ceb"/>
    <s v="Banadir_IDP"/>
    <x v="0"/>
    <x v="1"/>
    <n v="3"/>
    <n v="1"/>
    <n v="4"/>
    <n v="1"/>
    <x v="0"/>
  </r>
  <r>
    <s v="34063dee-3122-4881-ab43-904a043e0c6e"/>
    <s v="Banadir_HC"/>
    <x v="0"/>
    <x v="0"/>
    <n v="3"/>
    <n v="1"/>
    <n v="1"/>
    <n v="3"/>
    <x v="0"/>
  </r>
  <r>
    <s v="688ead5b-116d-437e-ae7a-32e682b9b1ce"/>
    <s v="Banadir_HC"/>
    <x v="0"/>
    <x v="0"/>
    <n v="3"/>
    <n v="1"/>
    <n v="4"/>
    <n v="1"/>
    <x v="0"/>
  </r>
  <r>
    <s v="031c7d69-2b57-4f55-9a58-f1f04ab7eb73"/>
    <s v="Banadir_HC"/>
    <x v="0"/>
    <x v="0"/>
    <n v="3"/>
    <n v="1"/>
    <n v="4"/>
    <n v="2"/>
    <x v="1"/>
  </r>
  <r>
    <s v="3b6fad1f-8893-4d73-81af-55388f57ae12"/>
    <s v="Banadir_HC"/>
    <x v="0"/>
    <x v="0"/>
    <n v="3"/>
    <n v="1"/>
    <n v="4"/>
    <n v="2"/>
    <x v="1"/>
  </r>
  <r>
    <s v="ae724378-9a7f-4111-9cc7-f2e7599f655a"/>
    <s v="Banadir_HC"/>
    <x v="0"/>
    <x v="0"/>
    <n v="3"/>
    <n v="1"/>
    <n v="4"/>
    <n v="1"/>
    <x v="0"/>
  </r>
  <r>
    <s v="e8e9d2af-1fe7-4a28-b073-b19d0edf22cc"/>
    <s v="Banadir_IDP"/>
    <x v="0"/>
    <x v="1"/>
    <n v="3"/>
    <n v="1"/>
    <n v="4"/>
    <n v="1"/>
    <x v="0"/>
  </r>
  <r>
    <s v="cfb138cf-ac28-4e79-9045-d7d8b684882a"/>
    <s v="Banadir_HC"/>
    <x v="0"/>
    <x v="0"/>
    <n v="3"/>
    <n v="1"/>
    <n v="4"/>
    <n v="1"/>
    <x v="0"/>
  </r>
  <r>
    <s v="b5ac1e41-d350-4edb-9546-70ebb46abcbd"/>
    <s v="Banadir_IDP"/>
    <x v="0"/>
    <x v="1"/>
    <n v="3"/>
    <n v="1"/>
    <n v="4"/>
    <n v="1"/>
    <x v="0"/>
  </r>
  <r>
    <s v="58041add-8c82-41f7-8f27-4e39668a2839"/>
    <s v="Banadir_HC"/>
    <x v="0"/>
    <x v="0"/>
    <n v="3"/>
    <n v="1"/>
    <n v="4"/>
    <n v="1"/>
    <x v="0"/>
  </r>
  <r>
    <s v="770cdcec-528b-4fa2-bac2-fbe9a0aa5202"/>
    <s v="Banadir_HC"/>
    <x v="0"/>
    <x v="0"/>
    <n v="3"/>
    <n v="4"/>
    <n v="4"/>
    <n v="1"/>
    <x v="1"/>
  </r>
  <r>
    <s v="024b3e3a-9486-44b8-b543-ab0198444b06"/>
    <s v="Banadir_IDP"/>
    <x v="0"/>
    <x v="1"/>
    <n v="3"/>
    <n v="1"/>
    <n v="4"/>
    <n v="1"/>
    <x v="0"/>
  </r>
  <r>
    <s v="6bfe9b90-d87b-475c-bd89-d06ab63e2bf6"/>
    <s v="Banadir_HC"/>
    <x v="0"/>
    <x v="0"/>
    <n v="3"/>
    <n v="1"/>
    <n v="4"/>
    <n v="1"/>
    <x v="0"/>
  </r>
  <r>
    <s v="33726639-5002-4ab3-b19f-caa6b1bb0c32"/>
    <s v="Banadir_HC"/>
    <x v="0"/>
    <x v="0"/>
    <n v="3"/>
    <n v="1"/>
    <n v="1"/>
    <n v="1"/>
    <x v="0"/>
  </r>
  <r>
    <s v="dadfc98f-414c-45a4-abde-0bb2c96dc119"/>
    <s v="Banadir_HC"/>
    <x v="0"/>
    <x v="0"/>
    <n v="3"/>
    <n v="1"/>
    <n v="1"/>
    <n v="1"/>
    <x v="0"/>
  </r>
  <r>
    <s v="9d3aa885-6072-4970-844b-55aa8b9b26cd"/>
    <s v="Banadir_HC"/>
    <x v="0"/>
    <x v="0"/>
    <n v="3"/>
    <n v="1"/>
    <n v="1"/>
    <n v="1"/>
    <x v="0"/>
  </r>
  <r>
    <s v="f568131f-61ad-4930-ae9c-b1b2ba74f938"/>
    <s v="Banadir_IDP"/>
    <x v="0"/>
    <x v="1"/>
    <n v="3"/>
    <n v="1"/>
    <n v="1"/>
    <n v="1"/>
    <x v="0"/>
  </r>
  <r>
    <s v="415eb4bb-d7fc-496f-a4b9-b77fdf1a3d41"/>
    <s v="Banadir_IDP"/>
    <x v="0"/>
    <x v="1"/>
    <n v="3"/>
    <n v="1"/>
    <n v="1"/>
    <n v="1"/>
    <x v="0"/>
  </r>
  <r>
    <s v="422bfeed-8f9a-4f48-b508-7c36c19a7d47"/>
    <s v="Banadir_HC"/>
    <x v="0"/>
    <x v="0"/>
    <n v="3"/>
    <n v="1"/>
    <n v="4"/>
    <n v="1"/>
    <x v="0"/>
  </r>
  <r>
    <s v="4cb6ad8b-3407-473f-a722-c48c712a1fd6"/>
    <s v="Banadir_HC"/>
    <x v="0"/>
    <x v="0"/>
    <n v="3"/>
    <n v="1"/>
    <n v="4"/>
    <n v="1"/>
    <x v="0"/>
  </r>
  <r>
    <s v="661a5d6e-c846-4125-85ca-151bc3dab7d0"/>
    <s v="Banadir_IDP"/>
    <x v="0"/>
    <x v="1"/>
    <n v="3"/>
    <n v="1"/>
    <n v="1"/>
    <n v="1"/>
    <x v="0"/>
  </r>
  <r>
    <s v="950cf8c3-8503-426d-8e48-da2994c9ed1a"/>
    <s v="Banadir_IDP"/>
    <x v="0"/>
    <x v="1"/>
    <n v="3"/>
    <n v="1"/>
    <n v="1"/>
    <n v="1"/>
    <x v="0"/>
  </r>
  <r>
    <s v="ae207437-f457-41cd-ae45-568a83dc40da"/>
    <s v="Banadir_HC"/>
    <x v="0"/>
    <x v="0"/>
    <n v="3"/>
    <n v="1"/>
    <n v="4"/>
    <n v="1"/>
    <x v="0"/>
  </r>
  <r>
    <s v="ec86d01e-381f-41d7-a759-173236f0f76f"/>
    <s v="Banadir_IDP"/>
    <x v="0"/>
    <x v="1"/>
    <n v="3"/>
    <n v="1"/>
    <n v="1"/>
    <n v="1"/>
    <x v="0"/>
  </r>
  <r>
    <s v="de2fa3a0-27e6-49d8-8f3a-3aa30844bdaf"/>
    <s v="Banadir_IDP"/>
    <x v="0"/>
    <x v="1"/>
    <n v="3"/>
    <n v="1"/>
    <n v="4"/>
    <n v="2"/>
    <x v="1"/>
  </r>
  <r>
    <s v="0a7d84f9-d885-4e70-9111-f20ef6d85154"/>
    <s v="Banadir_IDP"/>
    <x v="0"/>
    <x v="1"/>
    <n v="3"/>
    <n v="1"/>
    <n v="4"/>
    <n v="1"/>
    <x v="0"/>
  </r>
  <r>
    <s v="8f58872a-14ba-44bc-81aa-1178044cc9a8"/>
    <s v="Banadir_HC"/>
    <x v="0"/>
    <x v="0"/>
    <n v="3"/>
    <n v="1"/>
    <n v="4"/>
    <n v="1"/>
    <x v="0"/>
  </r>
  <r>
    <s v="f079acf0-734d-483a-bc26-0bcd8289eb89"/>
    <s v="Banadir_HC"/>
    <x v="0"/>
    <x v="0"/>
    <n v="3"/>
    <n v="1"/>
    <n v="4"/>
    <n v="1"/>
    <x v="0"/>
  </r>
  <r>
    <s v="dda33622-ceb4-4ee4-9367-d8ca86a75be2"/>
    <s v="Banadir_HC"/>
    <x v="0"/>
    <x v="0"/>
    <n v="3"/>
    <n v="1"/>
    <n v="4"/>
    <n v="1"/>
    <x v="0"/>
  </r>
  <r>
    <s v="a990b6ef-40da-4c03-8b0c-a3583f5a50ab"/>
    <s v="Banadir_IDP"/>
    <x v="0"/>
    <x v="1"/>
    <n v="3"/>
    <n v="1"/>
    <n v="4"/>
    <n v="1"/>
    <x v="0"/>
  </r>
  <r>
    <s v="b862a32a-4db7-47da-858a-27ade3b1ed57"/>
    <s v="Banadir_IDP"/>
    <x v="0"/>
    <x v="1"/>
    <n v="3"/>
    <n v="1"/>
    <n v="4"/>
    <n v="1"/>
    <x v="0"/>
  </r>
  <r>
    <s v="339d31cc-5c45-4083-b424-2cb52104c15f"/>
    <s v="Banadir_HC"/>
    <x v="0"/>
    <x v="0"/>
    <n v="3"/>
    <n v="1"/>
    <n v="4"/>
    <n v="1"/>
    <x v="0"/>
  </r>
  <r>
    <s v="cc2ec593-a0ce-4c5b-b326-a81bdfe0b902"/>
    <s v="Banadir_IDP"/>
    <x v="0"/>
    <x v="1"/>
    <n v="3"/>
    <n v="1"/>
    <n v="4"/>
    <n v="1"/>
    <x v="0"/>
  </r>
  <r>
    <s v="0f16577d-7320-4194-85f2-099ecefdc8cc"/>
    <s v="Banadir_HC"/>
    <x v="0"/>
    <x v="0"/>
    <n v="3"/>
    <n v="1"/>
    <n v="4"/>
    <n v="1"/>
    <x v="0"/>
  </r>
  <r>
    <s v="5dc1966c-772b-4bac-a770-ba3e382e773d"/>
    <s v="Banadir_IDP"/>
    <x v="0"/>
    <x v="1"/>
    <n v="3"/>
    <n v="1"/>
    <n v="4"/>
    <n v="1"/>
    <x v="0"/>
  </r>
  <r>
    <s v="3768b66a-603e-4dda-ac0c-ea1919762bf3"/>
    <s v="Banadir_HC"/>
    <x v="0"/>
    <x v="0"/>
    <n v="3"/>
    <n v="1"/>
    <n v="1"/>
    <n v="1"/>
    <x v="0"/>
  </r>
  <r>
    <s v="347de6f4-9dce-4761-81a1-61860b4b8f61"/>
    <s v="Banadir_HC"/>
    <x v="0"/>
    <x v="0"/>
    <n v="3"/>
    <n v="1"/>
    <n v="4"/>
    <n v="1"/>
    <x v="0"/>
  </r>
  <r>
    <s v="f1cbcff0-9a65-4de2-add6-1cc611fa966a"/>
    <s v="Banadir_IDP"/>
    <x v="0"/>
    <x v="1"/>
    <n v="3"/>
    <n v="1"/>
    <n v="4"/>
    <n v="2"/>
    <x v="1"/>
  </r>
  <r>
    <s v="888a681b-6a82-419e-8fac-3aa6d9565dc1"/>
    <s v="Banadir_HC"/>
    <x v="0"/>
    <x v="0"/>
    <n v="3"/>
    <n v="1"/>
    <n v="4"/>
    <n v="1"/>
    <x v="0"/>
  </r>
  <r>
    <s v="1d38d5a0-0929-4ba8-a381-3de21bca5166"/>
    <s v="Banadir_IDP"/>
    <x v="0"/>
    <x v="1"/>
    <n v="3"/>
    <n v="1"/>
    <n v="4"/>
    <n v="1"/>
    <x v="0"/>
  </r>
  <r>
    <s v="b279b1c2-baeb-45c1-8794-4c7ea943802d"/>
    <s v="Banadir_IDP"/>
    <x v="0"/>
    <x v="1"/>
    <n v="3"/>
    <n v="1"/>
    <n v="4"/>
    <n v="1"/>
    <x v="0"/>
  </r>
  <r>
    <s v="a8e99cd8-1754-475d-b16f-b0c5ca772e0d"/>
    <s v="Banadir_HC"/>
    <x v="0"/>
    <x v="0"/>
    <n v="3"/>
    <n v="1"/>
    <n v="4"/>
    <n v="1"/>
    <x v="0"/>
  </r>
  <r>
    <s v="1b6e2a57-9d43-4dfc-8f2d-e06000bcf12c"/>
    <s v="Banadir_HC"/>
    <x v="0"/>
    <x v="0"/>
    <n v="3"/>
    <n v="1"/>
    <n v="4"/>
    <n v="1"/>
    <x v="0"/>
  </r>
  <r>
    <s v="21f8c468-2b75-46f2-9223-a337a0bb2b66"/>
    <s v="Banadir_IDP"/>
    <x v="0"/>
    <x v="1"/>
    <n v="3"/>
    <n v="1"/>
    <n v="4"/>
    <n v="1"/>
    <x v="0"/>
  </r>
  <r>
    <s v="11513e84-ada4-48b4-95e9-62a6d834cf2e"/>
    <s v="Banadir_HC"/>
    <x v="0"/>
    <x v="0"/>
    <n v="3"/>
    <n v="1"/>
    <n v="1"/>
    <n v="1"/>
    <x v="0"/>
  </r>
  <r>
    <s v="1aa4e03e-1930-43ee-bd46-6847b1e49d5b"/>
    <s v="Banadir_HC"/>
    <x v="0"/>
    <x v="0"/>
    <n v="3"/>
    <n v="1"/>
    <n v="4"/>
    <n v="1"/>
    <x v="0"/>
  </r>
  <r>
    <s v="2f487434-cc9d-4423-81eb-45dc87c13a19"/>
    <s v="Banadir_HC"/>
    <x v="0"/>
    <x v="0"/>
    <n v="3"/>
    <n v="1"/>
    <n v="4"/>
    <n v="1"/>
    <x v="0"/>
  </r>
  <r>
    <s v="72e3fb3c-0e7b-4cc2-b45e-aa376ffc4724"/>
    <s v="Banadir_HC"/>
    <x v="0"/>
    <x v="0"/>
    <n v="3"/>
    <n v="1"/>
    <n v="4"/>
    <n v="1"/>
    <x v="0"/>
  </r>
  <r>
    <s v="a23c3db6-4872-4332-9346-984698be8f57"/>
    <s v="Banadir_HC"/>
    <x v="0"/>
    <x v="0"/>
    <n v="3"/>
    <n v="1"/>
    <n v="4"/>
    <n v="1"/>
    <x v="0"/>
  </r>
  <r>
    <s v="0a4a35db-9957-45c5-984c-e4e0b2434b15"/>
    <s v="Banadir_HC"/>
    <x v="0"/>
    <x v="0"/>
    <n v="3"/>
    <n v="1"/>
    <n v="4"/>
    <n v="1"/>
    <x v="0"/>
  </r>
  <r>
    <s v="c19f3988-5f7a-45ba-98da-edc37f971e7a"/>
    <s v="Banadir_HC"/>
    <x v="0"/>
    <x v="0"/>
    <n v="3"/>
    <n v="1"/>
    <n v="4"/>
    <n v="1"/>
    <x v="0"/>
  </r>
  <r>
    <s v="302c611d-8659-4114-8836-a1f53599f3d7"/>
    <s v="Banadir_IDP"/>
    <x v="0"/>
    <x v="1"/>
    <n v="3"/>
    <n v="1"/>
    <n v="4"/>
    <n v="1"/>
    <x v="0"/>
  </r>
  <r>
    <s v="5e57cac5-e5c7-46f9-83d6-b067230f2100"/>
    <s v="Banadir_IDP"/>
    <x v="0"/>
    <x v="1"/>
    <n v="3"/>
    <n v="1"/>
    <n v="4"/>
    <n v="1"/>
    <x v="0"/>
  </r>
  <r>
    <s v="e36dbb4b-4fad-4335-ba13-86aa06713f3f"/>
    <s v="Banadir_HC"/>
    <x v="0"/>
    <x v="0"/>
    <n v="3"/>
    <n v="4"/>
    <n v="1"/>
    <n v="1"/>
    <x v="0"/>
  </r>
  <r>
    <s v="5d4b4ddb-109e-4067-af65-8322092edf74"/>
    <s v="Banadir_HC"/>
    <x v="0"/>
    <x v="0"/>
    <n v="3"/>
    <n v="1"/>
    <n v="4"/>
    <n v="1"/>
    <x v="0"/>
  </r>
  <r>
    <s v="c9075f14-4ae0-476a-9027-0b36c2439cc9"/>
    <s v="Banadir_HC"/>
    <x v="0"/>
    <x v="0"/>
    <n v="3"/>
    <n v="3"/>
    <n v="4"/>
    <n v="1"/>
    <x v="1"/>
  </r>
  <r>
    <s v="d3fef903-f248-412b-adb5-0e5099ee4faf"/>
    <s v="Banadir_IDP"/>
    <x v="0"/>
    <x v="1"/>
    <n v="3"/>
    <n v="1"/>
    <n v="4"/>
    <n v="1"/>
    <x v="0"/>
  </r>
  <r>
    <s v="073302e1-1b41-4fd6-8aef-3970610bc231"/>
    <s v="Banadir_HC"/>
    <x v="0"/>
    <x v="0"/>
    <n v="3"/>
    <n v="1"/>
    <n v="1"/>
    <n v="1"/>
    <x v="0"/>
  </r>
  <r>
    <s v="a0fb017f-ac3a-4252-817d-f5faef72b7f9"/>
    <s v="Banadir_HC"/>
    <x v="0"/>
    <x v="0"/>
    <n v="3"/>
    <n v="1"/>
    <n v="1"/>
    <n v="1"/>
    <x v="0"/>
  </r>
  <r>
    <s v="b577f436-9ed0-4a2d-9ea4-5d33d04644aa"/>
    <s v="Banadir_HC"/>
    <x v="0"/>
    <x v="0"/>
    <n v="3"/>
    <n v="1"/>
    <n v="1"/>
    <n v="1"/>
    <x v="0"/>
  </r>
  <r>
    <s v="c958ba18-ed98-4cd7-95a9-72e3a3255a7d"/>
    <s v="Banadir_HC"/>
    <x v="0"/>
    <x v="0"/>
    <n v="3"/>
    <n v="1"/>
    <n v="1"/>
    <n v="1"/>
    <x v="0"/>
  </r>
  <r>
    <s v="d4e91d89-f6dd-4c6e-b933-2ba0f7df39ff"/>
    <s v="Banadir_IDP"/>
    <x v="0"/>
    <x v="1"/>
    <n v="3"/>
    <n v="1"/>
    <n v="4"/>
    <n v="1"/>
    <x v="0"/>
  </r>
  <r>
    <s v="ec7db2ed-f151-425f-99ab-b6f93c83908e"/>
    <s v="Banadir_HC"/>
    <x v="0"/>
    <x v="0"/>
    <n v="3"/>
    <n v="1"/>
    <n v="4"/>
    <n v="1"/>
    <x v="0"/>
  </r>
  <r>
    <s v="34b92e3d-58a3-4efe-9142-83ca41ac6aa1"/>
    <s v="Banadir_IDP"/>
    <x v="0"/>
    <x v="1"/>
    <n v="3"/>
    <n v="1"/>
    <n v="1"/>
    <n v="1"/>
    <x v="0"/>
  </r>
  <r>
    <s v="55b27d59-6eff-4d06-af35-c19ae72b7a5e"/>
    <s v="Banadir_HC"/>
    <x v="0"/>
    <x v="0"/>
    <n v="3"/>
    <n v="1"/>
    <n v="4"/>
    <n v="1"/>
    <x v="0"/>
  </r>
  <r>
    <s v="97b1ae1a-6a20-4b8a-889b-0d406ae7a851"/>
    <s v="Banadir_HC"/>
    <x v="0"/>
    <x v="0"/>
    <n v="3"/>
    <n v="1"/>
    <n v="4"/>
    <n v="1"/>
    <x v="0"/>
  </r>
  <r>
    <s v="2440f57e-b3d0-4cf5-84e7-46c6c5f1348b"/>
    <s v="Banadir_HC"/>
    <x v="0"/>
    <x v="0"/>
    <n v="3"/>
    <n v="1"/>
    <n v="4"/>
    <n v="1"/>
    <x v="0"/>
  </r>
  <r>
    <s v="2612da5e-0210-4f49-851a-924a5d54cf8b"/>
    <s v="Banadir_HC"/>
    <x v="0"/>
    <x v="0"/>
    <n v="3"/>
    <n v="4"/>
    <n v="1"/>
    <n v="1"/>
    <x v="0"/>
  </r>
  <r>
    <s v="ddf847f1-b7d4-499d-9fd5-3f29d662fb8f"/>
    <s v="Banadir_HC"/>
    <x v="0"/>
    <x v="0"/>
    <n v="3"/>
    <n v="1"/>
    <n v="1"/>
    <n v="1"/>
    <x v="0"/>
  </r>
  <r>
    <s v="0878384f-b0f5-4687-ac6b-1ae90fc72a21"/>
    <s v="Banadir_IDP"/>
    <x v="0"/>
    <x v="1"/>
    <n v="3"/>
    <n v="1"/>
    <n v="4"/>
    <n v="1"/>
    <x v="0"/>
  </r>
  <r>
    <s v="f7605c16-3e82-4f9b-8a45-ad5878452fe9"/>
    <s v="Banadir_IDP"/>
    <x v="0"/>
    <x v="1"/>
    <n v="3"/>
    <n v="1"/>
    <n v="4"/>
    <n v="1"/>
    <x v="0"/>
  </r>
  <r>
    <s v="841908b9-c575-4496-bee7-2339671a115c"/>
    <s v="Jowhar_HC"/>
    <x v="10"/>
    <x v="0"/>
    <n v="3"/>
    <n v="1"/>
    <n v="4"/>
    <n v="4"/>
    <x v="1"/>
  </r>
  <r>
    <s v="fc367f24-1ee7-43d8-a3ab-f5aa243a04e6"/>
    <s v="Banadir_IDP"/>
    <x v="0"/>
    <x v="1"/>
    <n v="3"/>
    <n v="1"/>
    <n v="4"/>
    <n v="1"/>
    <x v="0"/>
  </r>
  <r>
    <s v="67f75a8f-e82a-4c6b-9535-cd0bc23abf8b"/>
    <s v="Banadir_HC"/>
    <x v="0"/>
    <x v="0"/>
    <n v="3"/>
    <n v="1"/>
    <n v="1"/>
    <n v="1"/>
    <x v="0"/>
  </r>
  <r>
    <s v="df547078-6c9e-4314-a2bc-8a1022545816"/>
    <s v="Banadir_HC"/>
    <x v="0"/>
    <x v="0"/>
    <n v="3"/>
    <n v="1"/>
    <n v="4"/>
    <n v="1"/>
    <x v="0"/>
  </r>
  <r>
    <s v="8e7ee167-b819-461f-93ec-832a0ba18c5e"/>
    <s v="Banadir_HC"/>
    <x v="0"/>
    <x v="0"/>
    <n v="3"/>
    <n v="1"/>
    <n v="4"/>
    <n v="4"/>
    <x v="1"/>
  </r>
  <r>
    <s v="37ee3213-a9a5-46a3-8c24-e9c2d6726053"/>
    <s v="Banadir_IDP"/>
    <x v="0"/>
    <x v="1"/>
    <n v="3"/>
    <n v="1"/>
    <n v="4"/>
    <n v="1"/>
    <x v="0"/>
  </r>
  <r>
    <s v="c060106a-11c1-4644-947e-dd8776f54d02"/>
    <s v="Banadir_IDP"/>
    <x v="0"/>
    <x v="1"/>
    <n v="3"/>
    <n v="1"/>
    <n v="4"/>
    <n v="1"/>
    <x v="0"/>
  </r>
  <r>
    <s v="6146b3d2-78c6-4705-9df0-92ee9c7d5e91"/>
    <s v="Banadir_IDP"/>
    <x v="0"/>
    <x v="1"/>
    <n v="3"/>
    <n v="1"/>
    <n v="4"/>
    <n v="1"/>
    <x v="0"/>
  </r>
  <r>
    <s v="454caa40-b521-4c63-bdb3-942eb679fc1f"/>
    <s v="Banadir_IDP"/>
    <x v="0"/>
    <x v="1"/>
    <n v="3"/>
    <n v="1"/>
    <n v="4"/>
    <n v="1"/>
    <x v="0"/>
  </r>
  <r>
    <s v="91f9cfce-13e2-475c-92ac-2dadcf673e25"/>
    <s v="Banadir_IDP"/>
    <x v="0"/>
    <x v="1"/>
    <n v="3"/>
    <n v="1"/>
    <n v="4"/>
    <n v="1"/>
    <x v="0"/>
  </r>
  <r>
    <s v="0a5949d9-4461-4dfb-8346-7ec79547c612"/>
    <s v="Banadir_HC"/>
    <x v="0"/>
    <x v="0"/>
    <n v="3"/>
    <n v="1"/>
    <n v="4"/>
    <n v="1"/>
    <x v="0"/>
  </r>
  <r>
    <s v="ec54ff01-adfe-41bb-90d8-2aaa75784e04"/>
    <s v="Banadir_HC"/>
    <x v="0"/>
    <x v="0"/>
    <n v="3"/>
    <n v="1"/>
    <n v="1"/>
    <n v="1"/>
    <x v="0"/>
  </r>
  <r>
    <s v="f1d62b94-bb93-416d-af62-b2d46284aa8b"/>
    <s v="Banadir_HC"/>
    <x v="0"/>
    <x v="0"/>
    <n v="3"/>
    <n v="1"/>
    <n v="4"/>
    <n v="1"/>
    <x v="0"/>
  </r>
  <r>
    <s v="a128fcaf-8ca1-4448-a83c-594991153184"/>
    <s v="Banadir_HC"/>
    <x v="0"/>
    <x v="0"/>
    <n v="3"/>
    <n v="1"/>
    <n v="4"/>
    <n v="1"/>
    <x v="0"/>
  </r>
  <r>
    <s v="458f8c4f-e300-4a46-889f-0fb953e69212"/>
    <s v="Banadir_IDP"/>
    <x v="0"/>
    <x v="1"/>
    <n v="3"/>
    <n v="1"/>
    <n v="4"/>
    <n v="1"/>
    <x v="0"/>
  </r>
  <r>
    <s v="3db2fbfd-0716-4906-b0ed-17cfe846f633"/>
    <s v="Banadir_IDP"/>
    <x v="0"/>
    <x v="1"/>
    <n v="3"/>
    <n v="1"/>
    <n v="4"/>
    <n v="1"/>
    <x v="0"/>
  </r>
  <r>
    <s v="54897498-8a39-402c-b06d-a5431c0cd5b1"/>
    <s v="Banadir_IDP"/>
    <x v="0"/>
    <x v="1"/>
    <n v="3"/>
    <n v="1"/>
    <n v="4"/>
    <n v="1"/>
    <x v="0"/>
  </r>
  <r>
    <s v="3094dd24-a079-4ffe-85a1-0ed6dddc387e"/>
    <s v="Banadir_HC"/>
    <x v="0"/>
    <x v="0"/>
    <n v="3"/>
    <n v="1"/>
    <n v="4"/>
    <n v="1"/>
    <x v="0"/>
  </r>
  <r>
    <s v="d8864769-f1a4-448f-9e74-f9b90d733686"/>
    <s v="Banadir_HC"/>
    <x v="0"/>
    <x v="0"/>
    <n v="3"/>
    <n v="1"/>
    <n v="4"/>
    <n v="1"/>
    <x v="0"/>
  </r>
  <r>
    <s v="e367b917-3bba-4920-8790-32c9d0be0393"/>
    <s v="Banadir_HC"/>
    <x v="0"/>
    <x v="0"/>
    <n v="3"/>
    <n v="1"/>
    <n v="4"/>
    <n v="1"/>
    <x v="0"/>
  </r>
  <r>
    <s v="5e92257e-fda0-478f-8d86-e8519f3009fa"/>
    <s v="Banadir_IDP"/>
    <x v="0"/>
    <x v="1"/>
    <n v="3"/>
    <n v="1"/>
    <n v="4"/>
    <n v="1"/>
    <x v="0"/>
  </r>
  <r>
    <s v="2808538a-0689-493f-85d8-b15bf35213aa"/>
    <s v="Banadir_IDP"/>
    <x v="0"/>
    <x v="1"/>
    <n v="3"/>
    <n v="1"/>
    <n v="4"/>
    <n v="1"/>
    <x v="0"/>
  </r>
  <r>
    <s v="a05e04bb-96e5-4b28-b760-24b69a3330b9"/>
    <s v="Banadir_HC"/>
    <x v="0"/>
    <x v="0"/>
    <n v="3"/>
    <n v="1"/>
    <n v="4"/>
    <n v="1"/>
    <x v="0"/>
  </r>
  <r>
    <s v="36574cf9-4c43-4f65-a942-85440f3f2746"/>
    <s v="Banadir_IDP"/>
    <x v="0"/>
    <x v="1"/>
    <n v="3"/>
    <n v="1"/>
    <n v="4"/>
    <n v="1"/>
    <x v="0"/>
  </r>
  <r>
    <s v="aedc2eda-0da0-4309-b3af-043e3ce3810e"/>
    <s v="Banadir_IDP"/>
    <x v="0"/>
    <x v="1"/>
    <n v="3"/>
    <n v="1"/>
    <n v="4"/>
    <n v="1"/>
    <x v="0"/>
  </r>
  <r>
    <s v="13820819-26bc-48c1-836e-b03759a6763b"/>
    <s v="Banadir_IDP"/>
    <x v="0"/>
    <x v="1"/>
    <n v="3"/>
    <n v="1"/>
    <n v="4"/>
    <n v="1"/>
    <x v="0"/>
  </r>
  <r>
    <s v="6f76dcbc-d9e7-4ecb-ab3e-28f8ae0c23bf"/>
    <s v="Banadir_HC"/>
    <x v="0"/>
    <x v="0"/>
    <n v="3"/>
    <n v="1"/>
    <n v="4"/>
    <n v="2"/>
    <x v="1"/>
  </r>
  <r>
    <s v="f9756856-f6d6-418b-b4e2-ed176f646754"/>
    <s v="Banadir_HC"/>
    <x v="0"/>
    <x v="0"/>
    <n v="3"/>
    <n v="2"/>
    <n v="1"/>
    <n v="2"/>
    <x v="0"/>
  </r>
  <r>
    <s v="abb3e341-c1f4-4162-8574-12828e2698fd"/>
    <s v="Banadir_HC"/>
    <x v="0"/>
    <x v="0"/>
    <n v="3"/>
    <n v="1"/>
    <n v="4"/>
    <n v="1"/>
    <x v="0"/>
  </r>
  <r>
    <s v="e2de3dd8-ba35-47b0-83d9-741c3135b741"/>
    <s v="Banadir_IDP"/>
    <x v="0"/>
    <x v="1"/>
    <n v="3"/>
    <n v="1"/>
    <n v="4"/>
    <n v="1"/>
    <x v="0"/>
  </r>
  <r>
    <s v="6303f6da-1cf6-4a81-b9b0-172a32b99160"/>
    <s v="Banadir_IDP"/>
    <x v="0"/>
    <x v="1"/>
    <n v="3"/>
    <n v="1"/>
    <n v="4"/>
    <n v="1"/>
    <x v="0"/>
  </r>
  <r>
    <s v="e58f8e4a-59c4-4b3b-aee4-a032035bcaf8"/>
    <s v="Banadir_IDP"/>
    <x v="0"/>
    <x v="1"/>
    <n v="3"/>
    <n v="1"/>
    <n v="1"/>
    <n v="1"/>
    <x v="0"/>
  </r>
  <r>
    <s v="5e0da862-14c5-4ce3-80a7-7cdd8816163d"/>
    <s v="Banadir_IDP"/>
    <x v="0"/>
    <x v="1"/>
    <n v="3"/>
    <n v="1"/>
    <n v="4"/>
    <n v="2"/>
    <x v="1"/>
  </r>
  <r>
    <s v="a313cc32-30d1-447a-8dbc-c439168168c4"/>
    <s v="Banadir_HC"/>
    <x v="0"/>
    <x v="0"/>
    <n v="3"/>
    <n v="1"/>
    <n v="4"/>
    <n v="1"/>
    <x v="0"/>
  </r>
  <r>
    <s v="fb7e322b-c29c-489a-911d-e43c2ef75867"/>
    <s v="Banadir_HC"/>
    <x v="0"/>
    <x v="0"/>
    <n v="3"/>
    <n v="1"/>
    <n v="4"/>
    <n v="1"/>
    <x v="0"/>
  </r>
  <r>
    <s v="2ea0473f-ac60-4304-ba7f-d0c50b878fb8"/>
    <s v="Banadir_IDP"/>
    <x v="0"/>
    <x v="1"/>
    <n v="3"/>
    <n v="1"/>
    <n v="4"/>
    <n v="1"/>
    <x v="0"/>
  </r>
  <r>
    <s v="7213a049-e4c1-4733-96d0-a8e746e84f6e"/>
    <s v="Banadir_IDP"/>
    <x v="0"/>
    <x v="1"/>
    <n v="3"/>
    <n v="1"/>
    <n v="1"/>
    <n v="1"/>
    <x v="0"/>
  </r>
  <r>
    <s v="911d9757-678e-4190-bfac-bc61a5b838de"/>
    <s v="Banadir_IDP"/>
    <x v="0"/>
    <x v="1"/>
    <n v="3"/>
    <n v="1"/>
    <n v="4"/>
    <n v="1"/>
    <x v="0"/>
  </r>
  <r>
    <s v="d1b8e9af-3ab1-4ee4-a234-8affca5d7e3f"/>
    <s v="Banadir_IDP"/>
    <x v="0"/>
    <x v="1"/>
    <n v="3"/>
    <n v="1"/>
    <n v="4"/>
    <n v="1"/>
    <x v="0"/>
  </r>
  <r>
    <s v="5e0c09cc-9967-4a07-9463-a055311b49e0"/>
    <s v="Banadir_HC"/>
    <x v="0"/>
    <x v="0"/>
    <n v="3"/>
    <n v="1"/>
    <n v="1"/>
    <n v="1"/>
    <x v="0"/>
  </r>
  <r>
    <s v="c80d09d9-8f7f-4898-9be1-04fa94d18c7b"/>
    <s v="Banadir_HC"/>
    <x v="0"/>
    <x v="0"/>
    <n v="3"/>
    <n v="1"/>
    <n v="4"/>
    <n v="1"/>
    <x v="0"/>
  </r>
  <r>
    <s v="b5781399-b99b-4e23-95b7-ca9c8e05cc44"/>
    <s v="Banadir_HC"/>
    <x v="0"/>
    <x v="0"/>
    <n v="3"/>
    <n v="4"/>
    <n v="1"/>
    <n v="1"/>
    <x v="0"/>
  </r>
  <r>
    <s v="6a0228dc-03ba-4720-892e-160722218618"/>
    <s v="Banadir_IDP"/>
    <x v="0"/>
    <x v="1"/>
    <n v="3"/>
    <n v="1"/>
    <n v="4"/>
    <n v="1"/>
    <x v="0"/>
  </r>
  <r>
    <s v="cae4a926-86a6-46d0-a38d-475ecd87a555"/>
    <s v="Banadir_IDP"/>
    <x v="0"/>
    <x v="1"/>
    <n v="3"/>
    <n v="1"/>
    <n v="4"/>
    <n v="1"/>
    <x v="0"/>
  </r>
  <r>
    <s v="05b5e133-d9e8-4a0a-aaac-234f569fcc3e"/>
    <s v="Banadir_HC"/>
    <x v="0"/>
    <x v="0"/>
    <n v="3"/>
    <n v="1"/>
    <n v="4"/>
    <n v="1"/>
    <x v="0"/>
  </r>
  <r>
    <s v="9e327c5c-02a5-4da9-a817-da3c09b288d1"/>
    <s v="Banadir_HC"/>
    <x v="0"/>
    <x v="0"/>
    <n v="3"/>
    <n v="1"/>
    <n v="4"/>
    <n v="1"/>
    <x v="0"/>
  </r>
  <r>
    <s v="d4dc4333-0c75-40ee-ae93-097ed7df23b8"/>
    <s v="Banadir_IDP"/>
    <x v="0"/>
    <x v="1"/>
    <n v="3"/>
    <n v="1"/>
    <n v="4"/>
    <n v="1"/>
    <x v="0"/>
  </r>
  <r>
    <s v="f878fa54-46d4-4067-8155-5221968ed681"/>
    <s v="Banadir_IDP"/>
    <x v="0"/>
    <x v="1"/>
    <n v="3"/>
    <n v="1"/>
    <n v="4"/>
    <n v="1"/>
    <x v="0"/>
  </r>
  <r>
    <s v="0e0aa458-0baf-44fa-b02f-5b6ff457d163"/>
    <s v="Banadir_HC"/>
    <x v="0"/>
    <x v="0"/>
    <n v="3"/>
    <n v="1"/>
    <n v="4"/>
    <n v="1"/>
    <x v="0"/>
  </r>
  <r>
    <s v="4f9598aa-740d-4fb7-9fe5-0206bd74564f"/>
    <s v="Banadir_IDP"/>
    <x v="0"/>
    <x v="1"/>
    <n v="3"/>
    <n v="1"/>
    <n v="1"/>
    <n v="1"/>
    <x v="0"/>
  </r>
  <r>
    <s v="a7e183ad-93d5-4fd6-bd7e-9918b66368fd"/>
    <s v="Banadir_HC"/>
    <x v="0"/>
    <x v="0"/>
    <n v="3"/>
    <n v="3"/>
    <n v="1"/>
    <n v="1"/>
    <x v="0"/>
  </r>
  <r>
    <s v="26a0e171-bc78-4763-a4c2-b2b8912fa069"/>
    <s v="Banadir_HC"/>
    <x v="0"/>
    <x v="0"/>
    <n v="3"/>
    <n v="3"/>
    <n v="1"/>
    <n v="1"/>
    <x v="0"/>
  </r>
  <r>
    <s v="cb240760-0c5f-40d4-9f86-8b8c04dac21b"/>
    <s v="Banadir_HC"/>
    <x v="0"/>
    <x v="0"/>
    <n v="2"/>
    <n v="3"/>
    <n v="4"/>
    <n v="1"/>
    <x v="1"/>
  </r>
  <r>
    <s v="d73ac4b6-c042-48af-80bf-d50cb1235909"/>
    <s v="Banadir_HC"/>
    <x v="0"/>
    <x v="0"/>
    <n v="2"/>
    <n v="3"/>
    <n v="4"/>
    <n v="1"/>
    <x v="1"/>
  </r>
  <r>
    <s v="58229e30-1292-45d0-84ad-2972b0e0a163"/>
    <s v="Banadir_HC"/>
    <x v="0"/>
    <x v="0"/>
    <n v="3"/>
    <n v="1"/>
    <n v="1"/>
    <n v="1"/>
    <x v="0"/>
  </r>
  <r>
    <s v="18a94bd6-e1d0-48a9-975c-dba07bc14616"/>
    <s v="Banadir_IDP"/>
    <x v="0"/>
    <x v="1"/>
    <n v="3"/>
    <n v="1"/>
    <n v="4"/>
    <n v="1"/>
    <x v="0"/>
  </r>
  <r>
    <s v="ec1e443e-0de7-4c49-a673-05e2edca0d21"/>
    <s v="Banadir_IDP"/>
    <x v="0"/>
    <x v="1"/>
    <n v="3"/>
    <n v="1"/>
    <n v="1"/>
    <n v="1"/>
    <x v="0"/>
  </r>
  <r>
    <s v="28582e77-c47d-4860-8ede-2396c1b6c125"/>
    <s v="Banadir_IDP"/>
    <x v="0"/>
    <x v="1"/>
    <n v="3"/>
    <n v="1"/>
    <n v="4"/>
    <n v="1"/>
    <x v="0"/>
  </r>
  <r>
    <s v="808e6fcd-8c66-4b87-9263-83e0fd6431d1"/>
    <s v="Banadir_HC"/>
    <x v="0"/>
    <x v="0"/>
    <n v="3"/>
    <n v="1"/>
    <n v="4"/>
    <n v="1"/>
    <x v="0"/>
  </r>
  <r>
    <s v="26c50199-8c35-4321-b120-af4e6d6fd863"/>
    <s v="Banadir_HC"/>
    <x v="0"/>
    <x v="0"/>
    <n v="3"/>
    <n v="1"/>
    <n v="1"/>
    <n v="1"/>
    <x v="0"/>
  </r>
  <r>
    <s v="bd654049-b2fe-411f-abfb-5f2418ddcba7"/>
    <s v="Banadir_HC"/>
    <x v="0"/>
    <x v="0"/>
    <n v="3"/>
    <n v="1"/>
    <n v="1"/>
    <n v="1"/>
    <x v="0"/>
  </r>
  <r>
    <s v="cfd76345-5bf2-4b3d-b1e0-cdf4d5ab34c0"/>
    <s v="Banadir_IDP"/>
    <x v="0"/>
    <x v="1"/>
    <n v="3"/>
    <n v="1"/>
    <n v="1"/>
    <n v="1"/>
    <x v="0"/>
  </r>
  <r>
    <s v="627becba-8b20-4c7a-b143-e938aad68625"/>
    <s v="Banadir_HC"/>
    <x v="0"/>
    <x v="0"/>
    <n v="3"/>
    <n v="1"/>
    <n v="4"/>
    <n v="1"/>
    <x v="0"/>
  </r>
  <r>
    <s v="6970b6f0-c480-4815-b0d1-066db3bd5333"/>
    <s v="Banadir_HC"/>
    <x v="0"/>
    <x v="0"/>
    <n v="3"/>
    <n v="1"/>
    <n v="4"/>
    <n v="1"/>
    <x v="0"/>
  </r>
  <r>
    <s v="0eb16088-2aea-410f-a4ee-fd939c720e6a"/>
    <s v="Banadir_HC"/>
    <x v="0"/>
    <x v="0"/>
    <n v="3"/>
    <n v="1"/>
    <n v="4"/>
    <n v="1"/>
    <x v="0"/>
  </r>
  <r>
    <s v="7559d3b7-cb63-4183-8ba8-c35f43dedd4f"/>
    <s v="Banadir_HC"/>
    <x v="0"/>
    <x v="0"/>
    <n v="3"/>
    <n v="1"/>
    <n v="1"/>
    <n v="1"/>
    <x v="0"/>
  </r>
  <r>
    <s v="ba9d5257-f1ae-45c3-9951-ab11d4d1e1eb"/>
    <s v="Banadir_HC"/>
    <x v="0"/>
    <x v="0"/>
    <n v="3"/>
    <n v="1"/>
    <n v="4"/>
    <n v="1"/>
    <x v="0"/>
  </r>
  <r>
    <s v="5cb094eb-33cc-460e-b9c7-201720be4c8b"/>
    <s v="Banadir_HC"/>
    <x v="0"/>
    <x v="0"/>
    <n v="3"/>
    <n v="1"/>
    <n v="4"/>
    <n v="1"/>
    <x v="0"/>
  </r>
  <r>
    <s v="111a7371-b7c2-4fab-8007-f7b1bf4ef325"/>
    <s v="Banadir_HC"/>
    <x v="0"/>
    <x v="0"/>
    <n v="3"/>
    <n v="1"/>
    <n v="4"/>
    <n v="1"/>
    <x v="0"/>
  </r>
  <r>
    <s v="d55987af-56f9-46b0-b7df-420d7ce43f3a"/>
    <s v="Banadir_HC"/>
    <x v="0"/>
    <x v="0"/>
    <n v="3"/>
    <n v="1"/>
    <n v="4"/>
    <n v="1"/>
    <x v="0"/>
  </r>
  <r>
    <s v="5bce8136-94ff-4e2f-94bb-b9aa12cd2c3a"/>
    <s v="Banadir_IDP"/>
    <x v="0"/>
    <x v="1"/>
    <n v="3"/>
    <n v="1"/>
    <n v="4"/>
    <n v="1"/>
    <x v="0"/>
  </r>
  <r>
    <s v="e49a3984-cfb7-4ec8-925a-4b4d1ab74a48"/>
    <s v="Banadir_HC"/>
    <x v="0"/>
    <x v="0"/>
    <n v="3"/>
    <n v="1"/>
    <n v="4"/>
    <n v="1"/>
    <x v="0"/>
  </r>
  <r>
    <s v="2aaac389-f677-4da8-b5c9-c17c27c53326"/>
    <s v="Banadir_IDP"/>
    <x v="0"/>
    <x v="1"/>
    <n v="3"/>
    <n v="2"/>
    <n v="1"/>
    <n v="2"/>
    <x v="0"/>
  </r>
  <r>
    <s v="82c6d35a-c8d4-4f7b-b815-fc26c47d8589"/>
    <s v="Banadir_HC"/>
    <x v="0"/>
    <x v="0"/>
    <n v="3"/>
    <n v="1"/>
    <n v="4"/>
    <n v="1"/>
    <x v="0"/>
  </r>
  <r>
    <s v="507cd96e-4102-41b3-87f3-dc768da6e055"/>
    <s v="Banadir_IDP"/>
    <x v="0"/>
    <x v="1"/>
    <n v="3"/>
    <n v="1"/>
    <n v="4"/>
    <n v="1"/>
    <x v="0"/>
  </r>
  <r>
    <s v="1e813b08-f2f8-4404-81de-3f5501152246"/>
    <s v="Banadir_IDP"/>
    <x v="0"/>
    <x v="1"/>
    <n v="3"/>
    <n v="1"/>
    <n v="4"/>
    <n v="1"/>
    <x v="0"/>
  </r>
  <r>
    <s v="e29f7a78-1c4f-44f3-9c65-c00cc66e91d9"/>
    <s v="Banadir_HC"/>
    <x v="0"/>
    <x v="0"/>
    <n v="3"/>
    <n v="1"/>
    <n v="4"/>
    <n v="1"/>
    <x v="0"/>
  </r>
  <r>
    <s v="86029422-08e6-4db7-b548-e6c294862c62"/>
    <s v="Banadir_HC"/>
    <x v="0"/>
    <x v="0"/>
    <n v="3"/>
    <n v="1"/>
    <n v="4"/>
    <n v="1"/>
    <x v="0"/>
  </r>
  <r>
    <s v="af83a4cb-d4a9-49a5-8b86-6d8956a51bc3"/>
    <s v="Banadir_IDP"/>
    <x v="0"/>
    <x v="1"/>
    <n v="3"/>
    <n v="1"/>
    <n v="4"/>
    <n v="1"/>
    <x v="0"/>
  </r>
  <r>
    <s v="19e6dcd9-cea4-4c03-b5f6-aa4439e25175"/>
    <s v="Banadir_IDP"/>
    <x v="0"/>
    <x v="1"/>
    <n v="3"/>
    <n v="1"/>
    <n v="4"/>
    <n v="1"/>
    <x v="0"/>
  </r>
  <r>
    <s v="78646434-eeb8-4cba-aa0a-553ad823cf18"/>
    <s v="Banadir_HC"/>
    <x v="0"/>
    <x v="0"/>
    <n v="3"/>
    <n v="1"/>
    <n v="4"/>
    <n v="4"/>
    <x v="1"/>
  </r>
  <r>
    <s v="4c0699a6-9784-4bd1-ad7f-b991390729f6"/>
    <s v="Banadir_HC"/>
    <x v="0"/>
    <x v="0"/>
    <n v="3"/>
    <n v="2"/>
    <n v="4"/>
    <n v="1"/>
    <x v="1"/>
  </r>
  <r>
    <s v="b9689e7c-da0a-4bef-b22c-93b88bccdee9"/>
    <s v="Banadir_IDP"/>
    <x v="0"/>
    <x v="1"/>
    <n v="3"/>
    <n v="1"/>
    <n v="4"/>
    <n v="1"/>
    <x v="0"/>
  </r>
  <r>
    <s v="04f737b5-6257-4c95-bd91-3e3fd4b0e917"/>
    <s v="Banadir_HC"/>
    <x v="0"/>
    <x v="0"/>
    <n v="3"/>
    <n v="1"/>
    <n v="4"/>
    <n v="1"/>
    <x v="0"/>
  </r>
  <r>
    <s v="d700f334-edb6-4dc4-a682-0a1cf27d1bdf"/>
    <s v="Banadir_IDP"/>
    <x v="0"/>
    <x v="1"/>
    <n v="3"/>
    <n v="1"/>
    <n v="4"/>
    <n v="1"/>
    <x v="0"/>
  </r>
  <r>
    <s v="73848a2d-5931-4bda-b33f-dfd5b0906c56"/>
    <s v="Banadir_IDP"/>
    <x v="0"/>
    <x v="1"/>
    <n v="3"/>
    <n v="1"/>
    <n v="4"/>
    <n v="1"/>
    <x v="0"/>
  </r>
  <r>
    <s v="75ad1cc0-fa06-498b-b677-afdc2d2ec7e6"/>
    <s v="Banadir_IDP"/>
    <x v="0"/>
    <x v="1"/>
    <n v="3"/>
    <n v="1"/>
    <n v="4"/>
    <n v="1"/>
    <x v="0"/>
  </r>
  <r>
    <s v="8b4e9d8c-d65f-4b75-8fb6-f2b8062b1c57"/>
    <s v="Banadir_IDP"/>
    <x v="0"/>
    <x v="1"/>
    <n v="3"/>
    <n v="1"/>
    <n v="4"/>
    <n v="1"/>
    <x v="0"/>
  </r>
  <r>
    <s v="89f9904c-b041-43dc-9ac8-38535c031ca0"/>
    <s v="Banadir_HC"/>
    <x v="0"/>
    <x v="0"/>
    <n v="3"/>
    <n v="1"/>
    <n v="1"/>
    <n v="4"/>
    <x v="0"/>
  </r>
  <r>
    <s v="9cca28e8-29cb-4f60-9189-93b238eb54ac"/>
    <s v="Banadir_IDP"/>
    <x v="0"/>
    <x v="1"/>
    <n v="3"/>
    <n v="1"/>
    <n v="4"/>
    <n v="1"/>
    <x v="0"/>
  </r>
  <r>
    <s v="82ce58ab-78e6-43ad-862e-31f5fd32cb63"/>
    <s v="Banadir_HC"/>
    <x v="0"/>
    <x v="0"/>
    <n v="3"/>
    <n v="1"/>
    <n v="4"/>
    <n v="1"/>
    <x v="0"/>
  </r>
  <r>
    <s v="7a559529-cf28-412f-a854-20448bb50fc3"/>
    <s v="Banadir_HC"/>
    <x v="0"/>
    <x v="0"/>
    <n v="3"/>
    <n v="1"/>
    <n v="1"/>
    <n v="1"/>
    <x v="0"/>
  </r>
  <r>
    <s v="d6777892-8508-437c-b923-feef41e98436"/>
    <s v="Banadir_HC"/>
    <x v="0"/>
    <x v="0"/>
    <n v="3"/>
    <n v="1"/>
    <n v="1"/>
    <n v="4"/>
    <x v="0"/>
  </r>
  <r>
    <s v="82929b8f-56f0-4e87-b4cd-59bcfc01fe06"/>
    <s v="Banadir_HC"/>
    <x v="0"/>
    <x v="0"/>
    <n v="3"/>
    <n v="1"/>
    <n v="4"/>
    <n v="5"/>
    <x v="1"/>
  </r>
  <r>
    <s v="9f0f7830-e286-4890-b14c-6ed67208db0f"/>
    <s v="Banadir_IDP"/>
    <x v="0"/>
    <x v="1"/>
    <n v="3"/>
    <n v="1"/>
    <n v="4"/>
    <n v="1"/>
    <x v="0"/>
  </r>
  <r>
    <s v="b049fdb2-7388-4c0a-8e3c-17ffa05109bf"/>
    <s v="Banadir_IDP"/>
    <x v="0"/>
    <x v="1"/>
    <n v="3"/>
    <n v="1"/>
    <n v="4"/>
    <n v="1"/>
    <x v="0"/>
  </r>
  <r>
    <s v="187130c8-436c-4f55-89d5-cac4e9f60897"/>
    <s v="Banadir_HC"/>
    <x v="0"/>
    <x v="0"/>
    <n v="3"/>
    <n v="1"/>
    <n v="4"/>
    <n v="1"/>
    <x v="0"/>
  </r>
  <r>
    <s v="04fe1376-57c9-4d23-a76e-9f203f9fcdb2"/>
    <s v="Banadir_HC"/>
    <x v="0"/>
    <x v="0"/>
    <n v="3"/>
    <n v="1"/>
    <n v="4"/>
    <n v="1"/>
    <x v="0"/>
  </r>
  <r>
    <s v="2636a046-3240-406a-93b0-7710e60223bc"/>
    <s v="Banadir_IDP"/>
    <x v="0"/>
    <x v="1"/>
    <n v="3"/>
    <n v="1"/>
    <n v="4"/>
    <n v="1"/>
    <x v="0"/>
  </r>
  <r>
    <s v="9a11837b-e352-4535-88e1-6e3954a908b6"/>
    <s v="Banadir_IDP"/>
    <x v="0"/>
    <x v="1"/>
    <n v="3"/>
    <n v="1"/>
    <n v="4"/>
    <n v="1"/>
    <x v="0"/>
  </r>
  <r>
    <s v="2928daeb-e2e7-4a58-8957-2792c7eab3e5"/>
    <s v="Banadir_IDP"/>
    <x v="0"/>
    <x v="1"/>
    <n v="3"/>
    <n v="1"/>
    <n v="4"/>
    <n v="1"/>
    <x v="0"/>
  </r>
  <r>
    <s v="8a36f7f7-00a3-4334-8c40-d59ff45034a4"/>
    <s v="Banadir_IDP"/>
    <x v="0"/>
    <x v="1"/>
    <n v="3"/>
    <n v="1"/>
    <n v="4"/>
    <n v="1"/>
    <x v="0"/>
  </r>
  <r>
    <s v="9f5f15f5-4d48-4814-a9a4-39115a5c1ca1"/>
    <s v="Banadir_IDP"/>
    <x v="0"/>
    <x v="1"/>
    <n v="3"/>
    <n v="2"/>
    <n v="1"/>
    <n v="1"/>
    <x v="0"/>
  </r>
  <r>
    <s v="a527de31-b84f-48cd-bb40-65289cde0fe7"/>
    <s v="Jowhar_IDP"/>
    <x v="10"/>
    <x v="1"/>
    <n v="3"/>
    <n v="1"/>
    <n v="1"/>
    <n v="1"/>
    <x v="0"/>
  </r>
  <r>
    <s v="f38585fd-530c-40cf-ba7b-66da7caa590b"/>
    <s v="Banadir_HC"/>
    <x v="0"/>
    <x v="0"/>
    <n v="3"/>
    <n v="1"/>
    <n v="4"/>
    <n v="1"/>
    <x v="0"/>
  </r>
  <r>
    <s v="81b631a6-05af-4001-a685-38661e6dd585"/>
    <s v="Banadir_HC"/>
    <x v="0"/>
    <x v="0"/>
    <n v="3"/>
    <n v="1"/>
    <n v="4"/>
    <n v="1"/>
    <x v="0"/>
  </r>
  <r>
    <s v="7700353e-3da2-4eb6-9532-cee99727fe14"/>
    <s v="Banadir_HC"/>
    <x v="0"/>
    <x v="0"/>
    <n v="3"/>
    <n v="3"/>
    <n v="1"/>
    <n v="1"/>
    <x v="0"/>
  </r>
  <r>
    <s v="c1f40326-4175-479c-8ac4-7cab251b364f"/>
    <s v="Banadir_HC"/>
    <x v="0"/>
    <x v="0"/>
    <n v="3"/>
    <n v="1"/>
    <n v="1"/>
    <n v="1"/>
    <x v="0"/>
  </r>
  <r>
    <s v="896a2697-89e6-4567-9a35-4c6970707345"/>
    <s v="Banadir_HC"/>
    <x v="0"/>
    <x v="0"/>
    <n v="3"/>
    <n v="1"/>
    <n v="4"/>
    <n v="1"/>
    <x v="0"/>
  </r>
  <r>
    <s v="e41d41c1-6eca-4a9a-a37a-7050b73fec74"/>
    <s v="Banadir_HC"/>
    <x v="0"/>
    <x v="0"/>
    <n v="3"/>
    <n v="1"/>
    <n v="4"/>
    <n v="1"/>
    <x v="0"/>
  </r>
  <r>
    <s v="9d43933e-59ea-43dd-8feb-69eecabe9da4"/>
    <s v="Banadir_HC"/>
    <x v="0"/>
    <x v="0"/>
    <n v="3"/>
    <n v="1"/>
    <n v="4"/>
    <n v="1"/>
    <x v="0"/>
  </r>
  <r>
    <s v="946236e2-72f3-4bae-a93a-faef0e659565"/>
    <s v="Banadir_IDP"/>
    <x v="0"/>
    <x v="1"/>
    <n v="3"/>
    <n v="1"/>
    <n v="4"/>
    <n v="1"/>
    <x v="0"/>
  </r>
  <r>
    <s v="4500c249-2d9f-42b1-bb6e-a4424f01c9b1"/>
    <s v="Banadir_IDP"/>
    <x v="0"/>
    <x v="1"/>
    <n v="3"/>
    <n v="4"/>
    <n v="4"/>
    <n v="1"/>
    <x v="1"/>
  </r>
  <r>
    <s v="d3aa2f1e-fe93-4669-9843-875c12908e7f"/>
    <s v="Banadir_IDP"/>
    <x v="0"/>
    <x v="1"/>
    <n v="3"/>
    <n v="1"/>
    <n v="4"/>
    <n v="1"/>
    <x v="0"/>
  </r>
  <r>
    <s v="bce2d49e-2ec9-4adc-83be-fa7cbc00ed40"/>
    <s v="Banadir_IDP"/>
    <x v="0"/>
    <x v="1"/>
    <n v="3"/>
    <n v="1"/>
    <n v="4"/>
    <n v="1"/>
    <x v="0"/>
  </r>
  <r>
    <s v="b410aa8c-f676-40de-a36a-274cb2e80dc3"/>
    <s v="Banadir_IDP"/>
    <x v="0"/>
    <x v="1"/>
    <n v="3"/>
    <n v="1"/>
    <n v="4"/>
    <n v="2"/>
    <x v="1"/>
  </r>
  <r>
    <s v="8686a75e-5b0a-4edd-9c0c-1da080af32d6"/>
    <s v="Banadir_IDP"/>
    <x v="0"/>
    <x v="1"/>
    <n v="3"/>
    <n v="1"/>
    <n v="1"/>
    <n v="4"/>
    <x v="0"/>
  </r>
  <r>
    <s v="71be7265-7a1a-4843-950b-25aa722066f6"/>
    <s v="Banadir_HC"/>
    <x v="0"/>
    <x v="0"/>
    <n v="3"/>
    <n v="2"/>
    <n v="1"/>
    <n v="1"/>
    <x v="0"/>
  </r>
  <r>
    <s v="45fd75be-f6a3-45d4-ab15-95b165be05d1"/>
    <s v="Banadir_HC"/>
    <x v="0"/>
    <x v="0"/>
    <n v="3"/>
    <n v="1"/>
    <n v="4"/>
    <n v="1"/>
    <x v="0"/>
  </r>
  <r>
    <s v="1ac28fa1-20c3-439e-8000-9d61410d9a55"/>
    <s v="Banadir_HC"/>
    <x v="0"/>
    <x v="0"/>
    <n v="3"/>
    <n v="1"/>
    <n v="4"/>
    <n v="1"/>
    <x v="0"/>
  </r>
  <r>
    <s v="e705d1f3-5fb3-4b32-96a7-8eda6a5ff868"/>
    <s v="Banadir_IDP"/>
    <x v="0"/>
    <x v="1"/>
    <n v="3"/>
    <n v="1"/>
    <n v="4"/>
    <n v="3"/>
    <x v="1"/>
  </r>
  <r>
    <s v="a8e7035d-b6d7-471c-b62d-4251db8efa29"/>
    <s v="Banadir_HC"/>
    <x v="0"/>
    <x v="0"/>
    <n v="3"/>
    <n v="1"/>
    <n v="4"/>
    <n v="1"/>
    <x v="0"/>
  </r>
  <r>
    <s v="c7761a32-ec1b-47b5-af9f-b633fecd0465"/>
    <s v="Banadir_HC"/>
    <x v="0"/>
    <x v="0"/>
    <n v="3"/>
    <n v="1"/>
    <n v="4"/>
    <n v="1"/>
    <x v="0"/>
  </r>
  <r>
    <s v="e0585608-e47b-407b-868f-2bb82704949b"/>
    <s v="Banadir_HC"/>
    <x v="0"/>
    <x v="0"/>
    <n v="3"/>
    <n v="1"/>
    <n v="4"/>
    <n v="1"/>
    <x v="0"/>
  </r>
  <r>
    <s v="1d06df0e-058d-4b5e-9ac8-9fc76d7469fa"/>
    <s v="Banadir_HC"/>
    <x v="0"/>
    <x v="0"/>
    <n v="3"/>
    <n v="1"/>
    <n v="4"/>
    <n v="1"/>
    <x v="0"/>
  </r>
  <r>
    <s v="811eb5f3-6b93-46fb-8fa4-fb90e1e11440"/>
    <s v="Banadir_HC"/>
    <x v="0"/>
    <x v="0"/>
    <n v="3"/>
    <n v="1"/>
    <n v="4"/>
    <n v="1"/>
    <x v="0"/>
  </r>
  <r>
    <s v="51b9ce95-1e9d-4e8d-96dd-beae0bbf4077"/>
    <s v="Belet_Weyne_IDP"/>
    <x v="2"/>
    <x v="1"/>
    <n v="3"/>
    <n v="1"/>
    <n v="1"/>
    <n v="2"/>
    <x v="0"/>
  </r>
  <r>
    <s v="10bf26cb-4447-4680-99da-9f4524072571"/>
    <s v="Banadir_HC"/>
    <x v="0"/>
    <x v="0"/>
    <n v="3"/>
    <n v="1"/>
    <n v="4"/>
    <n v="1"/>
    <x v="0"/>
  </r>
  <r>
    <s v="a335c9e3-1d69-47aa-936c-94319cb15740"/>
    <s v="Banadir_IDP"/>
    <x v="0"/>
    <x v="1"/>
    <n v="3"/>
    <n v="1"/>
    <n v="4"/>
    <n v="1"/>
    <x v="0"/>
  </r>
  <r>
    <s v="c72e579c-b4a7-4a2a-a8e3-e2d8dacea119"/>
    <s v="Banadir_IDP"/>
    <x v="0"/>
    <x v="1"/>
    <n v="3"/>
    <n v="1"/>
    <n v="4"/>
    <n v="1"/>
    <x v="0"/>
  </r>
  <r>
    <s v="bf7d6f53-8c82-40e3-a928-d3a1629f2b11"/>
    <s v="Banadir_HC"/>
    <x v="0"/>
    <x v="0"/>
    <n v="3"/>
    <n v="1"/>
    <n v="4"/>
    <n v="1"/>
    <x v="0"/>
  </r>
  <r>
    <s v="3fd86662-eb1e-49c0-9ed1-a97be8f41720"/>
    <s v="Banadir_HC"/>
    <x v="0"/>
    <x v="0"/>
    <n v="3"/>
    <n v="1"/>
    <n v="1"/>
    <n v="1"/>
    <x v="0"/>
  </r>
  <r>
    <s v="d8359631-f203-4bc1-baab-02349bff5e46"/>
    <s v="Banadir_HC"/>
    <x v="0"/>
    <x v="0"/>
    <n v="3"/>
    <n v="1"/>
    <n v="4"/>
    <n v="1"/>
    <x v="0"/>
  </r>
  <r>
    <s v="765d7832-5cc6-4a4e-bad9-5d3cecd25a6a"/>
    <s v="Banadir_HC"/>
    <x v="0"/>
    <x v="0"/>
    <n v="3"/>
    <n v="2"/>
    <n v="1"/>
    <n v="1"/>
    <x v="0"/>
  </r>
  <r>
    <s v="c2015700-cac5-4992-a55d-a0a71290d791"/>
    <s v="Banadir_HC"/>
    <x v="0"/>
    <x v="0"/>
    <n v="3"/>
    <n v="2"/>
    <n v="4"/>
    <n v="1"/>
    <x v="1"/>
  </r>
  <r>
    <s v="e80ba6cb-48f8-43f1-932a-b39aabbaa14c"/>
    <s v="Banadir_HC"/>
    <x v="0"/>
    <x v="0"/>
    <n v="3"/>
    <n v="1"/>
    <n v="4"/>
    <n v="1"/>
    <x v="0"/>
  </r>
  <r>
    <s v="2b435054-0759-40cf-af6c-63db7200f884"/>
    <s v="Banadir_IDP"/>
    <x v="0"/>
    <x v="1"/>
    <n v="3"/>
    <n v="1"/>
    <n v="4"/>
    <n v="1"/>
    <x v="0"/>
  </r>
  <r>
    <s v="ed32eb11-5ab6-4bad-b5b8-409a957c3420"/>
    <s v="Banadir_HC"/>
    <x v="0"/>
    <x v="0"/>
    <n v="3"/>
    <n v="1"/>
    <n v="1"/>
    <n v="1"/>
    <x v="0"/>
  </r>
  <r>
    <s v="0d4a22a5-d610-4e26-ab18-d48791e59f4d"/>
    <s v="Banadir_HC"/>
    <x v="0"/>
    <x v="0"/>
    <n v="3"/>
    <n v="1"/>
    <n v="1"/>
    <n v="1"/>
    <x v="0"/>
  </r>
  <r>
    <s v="96670638-d0e3-4085-9394-99b2c56b6ddc"/>
    <s v="Banadir_HC"/>
    <x v="0"/>
    <x v="0"/>
    <n v="3"/>
    <n v="1"/>
    <n v="1"/>
    <n v="1"/>
    <x v="0"/>
  </r>
  <r>
    <s v="e13fdcfe-ccde-4442-a4c7-734d8cad1ece"/>
    <s v="Banadir_HC"/>
    <x v="0"/>
    <x v="0"/>
    <n v="3"/>
    <n v="1"/>
    <n v="1"/>
    <n v="1"/>
    <x v="0"/>
  </r>
  <r>
    <s v="ce577787-d694-4d37-9d1e-52620bb410a1"/>
    <s v="Banadir_HC"/>
    <x v="0"/>
    <x v="0"/>
    <n v="3"/>
    <n v="1"/>
    <n v="1"/>
    <n v="1"/>
    <x v="0"/>
  </r>
  <r>
    <s v="b5d264f0-047a-4421-961e-5bb505b7fb95"/>
    <s v="Banadir_HC"/>
    <x v="0"/>
    <x v="0"/>
    <n v="3"/>
    <n v="1"/>
    <n v="1"/>
    <n v="1"/>
    <x v="0"/>
  </r>
  <r>
    <s v="60b29a0a-6426-4a5f-bf80-b8faff251467"/>
    <s v="Banadir_IDP"/>
    <x v="0"/>
    <x v="1"/>
    <n v="3"/>
    <n v="1"/>
    <n v="4"/>
    <n v="1"/>
    <x v="0"/>
  </r>
  <r>
    <s v="9ae26762-9ac5-4663-b329-9d9dd093ca1b"/>
    <s v="Banadir_IDP"/>
    <x v="0"/>
    <x v="1"/>
    <n v="3"/>
    <n v="1"/>
    <n v="4"/>
    <n v="1"/>
    <x v="0"/>
  </r>
  <r>
    <s v="2c2f4d1c-5ebe-41a7-8552-418d291cccb3"/>
    <s v="Banadir_IDP"/>
    <x v="0"/>
    <x v="1"/>
    <n v="3"/>
    <n v="1"/>
    <n v="4"/>
    <n v="1"/>
    <x v="0"/>
  </r>
  <r>
    <s v="a225abed-c263-4dba-9a8d-23ab62815e25"/>
    <s v="Banadir_IDP"/>
    <x v="0"/>
    <x v="1"/>
    <n v="3"/>
    <n v="1"/>
    <n v="1"/>
    <n v="1"/>
    <x v="0"/>
  </r>
  <r>
    <s v="bb3895cc-8896-4ebe-bebc-aad11d34e7f3"/>
    <s v="Banadir_IDP"/>
    <x v="0"/>
    <x v="1"/>
    <n v="3"/>
    <n v="1"/>
    <n v="1"/>
    <n v="1"/>
    <x v="0"/>
  </r>
  <r>
    <s v="c156f9da-7945-4b32-9cec-c8a89c806f70"/>
    <s v="Banadir_HC"/>
    <x v="0"/>
    <x v="0"/>
    <n v="3"/>
    <n v="1"/>
    <n v="1"/>
    <n v="2"/>
    <x v="0"/>
  </r>
  <r>
    <s v="3c811b5f-d9bb-4aae-ae19-a916696dadf3"/>
    <s v="Banadir_HC"/>
    <x v="0"/>
    <x v="0"/>
    <n v="3"/>
    <n v="1"/>
    <n v="1"/>
    <n v="1"/>
    <x v="0"/>
  </r>
  <r>
    <s v="cb3012a2-bf7c-43d8-bc26-9db6af8025eb"/>
    <s v="Banadir_IDP"/>
    <x v="0"/>
    <x v="1"/>
    <n v="3"/>
    <n v="1"/>
    <n v="4"/>
    <n v="1"/>
    <x v="0"/>
  </r>
  <r>
    <s v="a935b847-3e92-41b7-82dd-7c4804e7be76"/>
    <s v="Banadir_HC"/>
    <x v="0"/>
    <x v="0"/>
    <n v="3"/>
    <n v="1"/>
    <n v="4"/>
    <n v="1"/>
    <x v="0"/>
  </r>
  <r>
    <s v="2c7e9c84-e28f-44d1-8b7e-f071bf0347ef"/>
    <s v="Banadir_HC"/>
    <x v="0"/>
    <x v="0"/>
    <n v="3"/>
    <n v="1"/>
    <n v="4"/>
    <n v="1"/>
    <x v="0"/>
  </r>
  <r>
    <s v="040e6d3f-3ebf-4cd7-a0b3-8af415bf67a7"/>
    <s v="Banadir_HC"/>
    <x v="0"/>
    <x v="0"/>
    <n v="3"/>
    <n v="1"/>
    <n v="4"/>
    <n v="1"/>
    <x v="0"/>
  </r>
  <r>
    <s v="6288aba7-b049-44d1-aec5-1baa430b41f1"/>
    <s v="Banadir_HC"/>
    <x v="0"/>
    <x v="0"/>
    <n v="3"/>
    <n v="1"/>
    <n v="4"/>
    <n v="1"/>
    <x v="0"/>
  </r>
  <r>
    <s v="c2370ee4-310c-4bc9-8d38-5b90332d4722"/>
    <s v="Banadir_HC"/>
    <x v="0"/>
    <x v="0"/>
    <n v="3"/>
    <n v="1"/>
    <n v="4"/>
    <n v="1"/>
    <x v="0"/>
  </r>
  <r>
    <s v="ae2f8e42-9d8c-4a95-a01b-093c6366910f"/>
    <s v="Banadir_HC"/>
    <x v="0"/>
    <x v="0"/>
    <n v="3"/>
    <n v="1"/>
    <n v="4"/>
    <n v="1"/>
    <x v="0"/>
  </r>
  <r>
    <s v="9590075b-d3a3-485b-95ab-1c9d119b7fa1"/>
    <s v="Banadir_HC"/>
    <x v="0"/>
    <x v="0"/>
    <n v="3"/>
    <n v="1"/>
    <n v="4"/>
    <n v="1"/>
    <x v="0"/>
  </r>
  <r>
    <s v="0c6ed245-a8ba-43bf-87d1-7d6f16254293"/>
    <s v="Banadir_HC"/>
    <x v="0"/>
    <x v="0"/>
    <n v="3"/>
    <n v="1"/>
    <n v="4"/>
    <n v="1"/>
    <x v="0"/>
  </r>
  <r>
    <s v="1e89e0e4-3f1e-40c1-bc46-e8957881b87a"/>
    <s v="Banadir_HC"/>
    <x v="0"/>
    <x v="0"/>
    <n v="3"/>
    <n v="1"/>
    <n v="4"/>
    <n v="1"/>
    <x v="0"/>
  </r>
  <r>
    <s v="2b0e8e22-3633-4294-952d-eef6e7235ebd"/>
    <s v="Banadir_HC"/>
    <x v="0"/>
    <x v="0"/>
    <n v="3"/>
    <n v="1"/>
    <n v="4"/>
    <n v="1"/>
    <x v="0"/>
  </r>
  <r>
    <s v="2aa2fb05-fb5e-4402-87dc-1aae8f3dee0f"/>
    <s v="Banadir_HC"/>
    <x v="0"/>
    <x v="0"/>
    <n v="3"/>
    <n v="1"/>
    <n v="4"/>
    <n v="1"/>
    <x v="0"/>
  </r>
  <r>
    <s v="d4a21cae-80d0-4a06-bd2e-56f57f103ca2"/>
    <s v="Banadir_HC"/>
    <x v="0"/>
    <x v="0"/>
    <n v="3"/>
    <n v="1"/>
    <n v="1"/>
    <n v="1"/>
    <x v="0"/>
  </r>
  <r>
    <s v="ea1b9a90-4fec-4651-891f-1de9842a09a8"/>
    <s v="Banadir_HC"/>
    <x v="0"/>
    <x v="0"/>
    <n v="3"/>
    <n v="1"/>
    <n v="4"/>
    <n v="1"/>
    <x v="0"/>
  </r>
  <r>
    <s v="91384db6-3474-42a0-b334-dbe49f56ead5"/>
    <s v="Banadir_HC"/>
    <x v="0"/>
    <x v="0"/>
    <n v="3"/>
    <n v="1"/>
    <n v="4"/>
    <n v="1"/>
    <x v="0"/>
  </r>
  <r>
    <s v="403c4d98-ad25-4db3-b71b-e8a834800fdc"/>
    <s v="Banadir_HC"/>
    <x v="0"/>
    <x v="0"/>
    <n v="3"/>
    <n v="1"/>
    <n v="4"/>
    <n v="1"/>
    <x v="0"/>
  </r>
  <r>
    <s v="62676027-465d-48fa-9345-7dc0d206aac1"/>
    <s v="Banadir_IDP"/>
    <x v="0"/>
    <x v="1"/>
    <n v="3"/>
    <n v="1"/>
    <n v="4"/>
    <n v="1"/>
    <x v="0"/>
  </r>
  <r>
    <s v="4b4125a8-441d-46d2-ab68-c92f80ca6d56"/>
    <s v="Banadir_HC"/>
    <x v="0"/>
    <x v="0"/>
    <n v="3"/>
    <n v="1"/>
    <n v="4"/>
    <n v="1"/>
    <x v="0"/>
  </r>
  <r>
    <s v="00717df6-7b2f-4da0-98a4-64da64f532a3"/>
    <s v="Banadir_HC"/>
    <x v="0"/>
    <x v="0"/>
    <n v="3"/>
    <n v="1"/>
    <n v="4"/>
    <n v="1"/>
    <x v="0"/>
  </r>
  <r>
    <s v="a2104a1f-e995-448e-b83a-2b9906b7e4c9"/>
    <s v="Banadir_HC"/>
    <x v="0"/>
    <x v="0"/>
    <n v="3"/>
    <n v="1"/>
    <n v="4"/>
    <n v="1"/>
    <x v="0"/>
  </r>
  <r>
    <s v="5baac4fa-8c59-4705-9fef-4d7f8ba18fd8"/>
    <s v="Banadir_HC"/>
    <x v="0"/>
    <x v="0"/>
    <n v="3"/>
    <n v="1"/>
    <n v="4"/>
    <n v="1"/>
    <x v="0"/>
  </r>
  <r>
    <s v="fc6b110f-c3af-4695-bb2b-1cee34b448db"/>
    <s v="Banadir_HC"/>
    <x v="0"/>
    <x v="0"/>
    <n v="3"/>
    <n v="1"/>
    <n v="4"/>
    <n v="1"/>
    <x v="0"/>
  </r>
  <r>
    <s v="e596ad8d-c812-423e-a84e-bfc82993f3eb"/>
    <s v="Banadir_IDP"/>
    <x v="0"/>
    <x v="1"/>
    <n v="3"/>
    <n v="1"/>
    <n v="4"/>
    <n v="1"/>
    <x v="0"/>
  </r>
  <r>
    <s v="ca00395f-48c1-4a59-8997-d9b022a909c2"/>
    <s v="Banadir_IDP"/>
    <x v="0"/>
    <x v="1"/>
    <n v="3"/>
    <n v="1"/>
    <n v="4"/>
    <n v="3"/>
    <x v="1"/>
  </r>
  <r>
    <s v="d2cdca24-7f64-4c21-a1bf-963c6a7ea9b3"/>
    <s v="Banadir_IDP"/>
    <x v="0"/>
    <x v="1"/>
    <n v="3"/>
    <n v="1"/>
    <n v="1"/>
    <n v="1"/>
    <x v="0"/>
  </r>
  <r>
    <s v="a93466d8-a5ac-44c3-adc2-d03c3f28a8cc"/>
    <s v="Banadir_IDP"/>
    <x v="0"/>
    <x v="1"/>
    <n v="3"/>
    <n v="1"/>
    <n v="1"/>
    <n v="1"/>
    <x v="0"/>
  </r>
  <r>
    <s v="6d8b3aaa-d2a0-4777-a461-e37e94935a50"/>
    <s v="Banadir_IDP"/>
    <x v="0"/>
    <x v="1"/>
    <n v="3"/>
    <n v="1"/>
    <n v="1"/>
    <n v="4"/>
    <x v="0"/>
  </r>
  <r>
    <s v="b0695dbc-b801-4d77-aa68-e8a667b25d5f"/>
    <s v="Banadir_IDP"/>
    <x v="0"/>
    <x v="1"/>
    <n v="3"/>
    <n v="1"/>
    <n v="4"/>
    <n v="1"/>
    <x v="0"/>
  </r>
  <r>
    <s v="ed03b267-0444-4d0a-9774-33c4aba3306a"/>
    <s v="Banadir_IDP"/>
    <x v="0"/>
    <x v="1"/>
    <n v="3"/>
    <n v="1"/>
    <n v="1"/>
    <n v="1"/>
    <x v="0"/>
  </r>
  <r>
    <s v="38b150a0-0bbe-4789-9292-a51cd24fe56d"/>
    <s v="Banadir_IDP"/>
    <x v="0"/>
    <x v="1"/>
    <n v="3"/>
    <n v="1"/>
    <n v="1"/>
    <n v="2"/>
    <x v="0"/>
  </r>
  <r>
    <s v="ff88a3db-1d6c-4165-993a-f54257f24e5f"/>
    <s v="Banadir_IDP"/>
    <x v="0"/>
    <x v="1"/>
    <n v="3"/>
    <n v="1"/>
    <n v="1"/>
    <n v="1"/>
    <x v="0"/>
  </r>
  <r>
    <s v="111b570b-5804-45af-829b-37586fd1cc84"/>
    <s v="Banadir_IDP"/>
    <x v="0"/>
    <x v="1"/>
    <n v="3"/>
    <n v="1"/>
    <n v="4"/>
    <n v="1"/>
    <x v="0"/>
  </r>
  <r>
    <s v="3841031e-8871-40a5-a897-c5e7592041cc"/>
    <s v="Banadir_IDP"/>
    <x v="0"/>
    <x v="1"/>
    <n v="3"/>
    <n v="1"/>
    <n v="4"/>
    <n v="1"/>
    <x v="0"/>
  </r>
  <r>
    <s v="f5f91322-77f2-4be2-a24e-bf2d86f6ae76"/>
    <s v="Banadir_IDP"/>
    <x v="0"/>
    <x v="1"/>
    <n v="3"/>
    <n v="1"/>
    <n v="4"/>
    <n v="1"/>
    <x v="0"/>
  </r>
  <r>
    <s v="9fe1355b-31a8-4a12-bfc3-e179391b4372"/>
    <s v="Banadir_HC"/>
    <x v="0"/>
    <x v="0"/>
    <n v="3"/>
    <n v="1"/>
    <n v="4"/>
    <n v="1"/>
    <x v="0"/>
  </r>
  <r>
    <s v="a3a3a291-3e01-45ae-8d2b-bc8c578fffd7"/>
    <s v="Banadir_HC"/>
    <x v="0"/>
    <x v="0"/>
    <n v="3"/>
    <n v="1"/>
    <n v="4"/>
    <n v="1"/>
    <x v="0"/>
  </r>
  <r>
    <s v="5e6fe750-a3ed-4d7e-9235-383419bab0ba"/>
    <s v="Banadir_IDP"/>
    <x v="0"/>
    <x v="1"/>
    <n v="3"/>
    <n v="1"/>
    <n v="4"/>
    <n v="1"/>
    <x v="0"/>
  </r>
  <r>
    <s v="560fe9ed-8e20-4061-b65f-9030e2528ec8"/>
    <s v="Banadir_HC"/>
    <x v="0"/>
    <x v="0"/>
    <n v="3"/>
    <n v="1"/>
    <n v="4"/>
    <n v="1"/>
    <x v="0"/>
  </r>
  <r>
    <s v="465b4a4b-99ed-4476-afce-74421aaa5427"/>
    <s v="Banadir_HC"/>
    <x v="0"/>
    <x v="0"/>
    <n v="3"/>
    <n v="1"/>
    <n v="4"/>
    <n v="1"/>
    <x v="0"/>
  </r>
  <r>
    <s v="97c73e2e-26b8-4ab9-8ef7-8fa321fb3fac"/>
    <s v="Banadir_HC"/>
    <x v="0"/>
    <x v="0"/>
    <n v="3"/>
    <n v="1"/>
    <n v="4"/>
    <n v="1"/>
    <x v="0"/>
  </r>
  <r>
    <s v="9258c965-5a0e-4100-87ec-e76848870b34"/>
    <s v="Banadir_HC"/>
    <x v="0"/>
    <x v="0"/>
    <n v="3"/>
    <n v="1"/>
    <n v="4"/>
    <n v="1"/>
    <x v="0"/>
  </r>
  <r>
    <s v="c8882835-1d21-4ecc-a913-71fdb348b29f"/>
    <s v="Banadir_IDP"/>
    <x v="0"/>
    <x v="1"/>
    <n v="3"/>
    <n v="1"/>
    <n v="4"/>
    <n v="1"/>
    <x v="0"/>
  </r>
  <r>
    <s v="d598cb8e-9dee-4643-86d8-c39c62401d36"/>
    <s v="Banadir_IDP"/>
    <x v="0"/>
    <x v="1"/>
    <n v="3"/>
    <n v="1"/>
    <n v="4"/>
    <n v="1"/>
    <x v="0"/>
  </r>
  <r>
    <s v="62d73e74-2ba4-4615-a788-d71ed5399dcb"/>
    <s v="Banadir_IDP"/>
    <x v="0"/>
    <x v="1"/>
    <n v="3"/>
    <n v="1"/>
    <n v="4"/>
    <n v="1"/>
    <x v="0"/>
  </r>
  <r>
    <s v="be3298d7-0b7b-48bd-a395-7fc37b86b213"/>
    <s v="Banadir_IDP"/>
    <x v="0"/>
    <x v="1"/>
    <n v="3"/>
    <n v="1"/>
    <n v="4"/>
    <n v="1"/>
    <x v="0"/>
  </r>
  <r>
    <s v="d8135d89-a622-46de-a6ac-07cb5583e3e4"/>
    <s v="Banadir_IDP"/>
    <x v="0"/>
    <x v="1"/>
    <n v="3"/>
    <n v="1"/>
    <n v="4"/>
    <n v="1"/>
    <x v="0"/>
  </r>
  <r>
    <s v="d40c0409-62e4-494e-8baf-bffb21362da9"/>
    <s v="Banadir_HC"/>
    <x v="0"/>
    <x v="0"/>
    <n v="3"/>
    <n v="1"/>
    <n v="4"/>
    <n v="1"/>
    <x v="0"/>
  </r>
  <r>
    <s v="67b02c94-7aa0-4c8c-8512-a24745a3755f"/>
    <s v="Banadir_IDP"/>
    <x v="0"/>
    <x v="1"/>
    <n v="3"/>
    <n v="1"/>
    <n v="4"/>
    <n v="1"/>
    <x v="0"/>
  </r>
  <r>
    <s v="6d8aadda-0f16-43d7-bc43-bbeabf7566b5"/>
    <s v="Banadir_IDP"/>
    <x v="0"/>
    <x v="1"/>
    <n v="3"/>
    <n v="2"/>
    <n v="1"/>
    <n v="1"/>
    <x v="0"/>
  </r>
  <r>
    <s v="20ee4b0b-fed0-4f7c-ac6d-92ba650b615e"/>
    <s v="Belet_Weyne_HC"/>
    <x v="2"/>
    <x v="0"/>
    <n v="3"/>
    <n v="1"/>
    <n v="1"/>
    <n v="2"/>
    <x v="0"/>
  </r>
  <r>
    <s v="6c712a2e-93b0-4be1-ab62-63ef09a5578c"/>
    <s v="Banadir_IDP"/>
    <x v="0"/>
    <x v="1"/>
    <n v="2"/>
    <n v="3"/>
    <n v="1"/>
    <n v="1"/>
    <x v="0"/>
  </r>
  <r>
    <s v="67b7073e-531e-484a-bc3b-9b291b0141e8"/>
    <s v="Belet_Weyne_HC"/>
    <x v="2"/>
    <x v="0"/>
    <n v="3"/>
    <n v="1"/>
    <n v="4"/>
    <n v="1"/>
    <x v="0"/>
  </r>
  <r>
    <s v="69604a14-b323-410c-8d5f-48bd3a6c0933"/>
    <s v="Banadir_IDP"/>
    <x v="0"/>
    <x v="1"/>
    <n v="3"/>
    <n v="2"/>
    <n v="1"/>
    <n v="1"/>
    <x v="0"/>
  </r>
  <r>
    <s v="6788f01d-4df5-43a2-bb00-af41bade40d2"/>
    <s v="Belet_Weyne_HC"/>
    <x v="2"/>
    <x v="0"/>
    <n v="3"/>
    <n v="1"/>
    <n v="4"/>
    <n v="1"/>
    <x v="0"/>
  </r>
  <r>
    <s v="0718a2df-ebc9-46d6-98d4-59b4580b1cd5"/>
    <s v="Banadir_IDP"/>
    <x v="0"/>
    <x v="1"/>
    <n v="3"/>
    <n v="1"/>
    <n v="1"/>
    <n v="1"/>
    <x v="0"/>
  </r>
  <r>
    <s v="87cdf63a-b3e4-4011-90a6-bb0c59319a6a"/>
    <s v="Banadir_HC"/>
    <x v="0"/>
    <x v="0"/>
    <n v="3"/>
    <n v="1"/>
    <n v="1"/>
    <n v="1"/>
    <x v="0"/>
  </r>
  <r>
    <s v="2f820f85-0e81-46e3-aead-f28c18b8504b"/>
    <s v="Banadir_IDP"/>
    <x v="0"/>
    <x v="1"/>
    <n v="3"/>
    <n v="1"/>
    <n v="1"/>
    <n v="1"/>
    <x v="0"/>
  </r>
  <r>
    <s v="42fdf5f5-da1f-469f-9271-139f687d1445"/>
    <s v="Banadir_HC"/>
    <x v="0"/>
    <x v="0"/>
    <n v="3"/>
    <n v="1"/>
    <n v="4"/>
    <n v="1"/>
    <x v="0"/>
  </r>
  <r>
    <s v="589bde8a-719c-4510-aa74-508912798337"/>
    <s v="Banadir_IDP"/>
    <x v="0"/>
    <x v="1"/>
    <n v="2"/>
    <n v="3"/>
    <n v="1"/>
    <n v="1"/>
    <x v="0"/>
  </r>
  <r>
    <s v="9dc577e5-1a1a-4db9-ab6d-9a58f3e34d2b"/>
    <s v="Banadir_HC"/>
    <x v="0"/>
    <x v="0"/>
    <n v="3"/>
    <n v="1"/>
    <n v="4"/>
    <n v="1"/>
    <x v="0"/>
  </r>
  <r>
    <s v="fd6e5d0e-813a-40e6-b132-a7ef49ed9fb8"/>
    <s v="Banadir_HC"/>
    <x v="0"/>
    <x v="0"/>
    <n v="3"/>
    <n v="1"/>
    <n v="1"/>
    <n v="1"/>
    <x v="0"/>
  </r>
  <r>
    <s v="5fb173c6-1f37-47f2-8e5c-e8c74aa37d32"/>
    <s v="Banadir_HC"/>
    <x v="0"/>
    <x v="0"/>
    <n v="3"/>
    <n v="1"/>
    <n v="4"/>
    <n v="1"/>
    <x v="0"/>
  </r>
  <r>
    <s v="1d9f2c99-dfc7-428e-922b-0f9812520c7b"/>
    <s v="Banadir_HC"/>
    <x v="0"/>
    <x v="0"/>
    <n v="3"/>
    <n v="1"/>
    <n v="4"/>
    <n v="1"/>
    <x v="0"/>
  </r>
  <r>
    <s v="4df63f08-76cd-4743-a1fd-ae765591df7b"/>
    <s v="Banadir_HC"/>
    <x v="0"/>
    <x v="0"/>
    <n v="3"/>
    <n v="3"/>
    <n v="4"/>
    <n v="1"/>
    <x v="1"/>
  </r>
  <r>
    <s v="b2fed8fd-4e34-4951-acde-47a9bdc60ef1"/>
    <s v="Banadir_HC"/>
    <x v="0"/>
    <x v="0"/>
    <n v="3"/>
    <n v="1"/>
    <n v="4"/>
    <n v="1"/>
    <x v="0"/>
  </r>
  <r>
    <s v="c1094d58-a4fe-4984-93ca-1b406af25510"/>
    <s v="Banadir_IDP"/>
    <x v="0"/>
    <x v="1"/>
    <n v="3"/>
    <n v="3"/>
    <n v="1"/>
    <n v="1"/>
    <x v="0"/>
  </r>
  <r>
    <s v="a7f2440c-12db-4976-9270-fa4a2f2b0ae1"/>
    <s v="Banadir_HC"/>
    <x v="0"/>
    <x v="0"/>
    <n v="3"/>
    <n v="1"/>
    <n v="4"/>
    <n v="1"/>
    <x v="0"/>
  </r>
  <r>
    <s v="b3b52249-0f72-4e11-b474-61f71450c13d"/>
    <s v="Banadir_IDP"/>
    <x v="0"/>
    <x v="1"/>
    <n v="3"/>
    <n v="1"/>
    <n v="1"/>
    <n v="1"/>
    <x v="0"/>
  </r>
  <r>
    <s v="6b4dc723-eb8c-4f5b-8986-e90fd8bb8e54"/>
    <s v="Banadir_HC"/>
    <x v="0"/>
    <x v="0"/>
    <n v="3"/>
    <n v="1"/>
    <n v="4"/>
    <n v="1"/>
    <x v="0"/>
  </r>
  <r>
    <s v="59fec3b8-dc5d-4063-8b45-9168e0b3c1a4"/>
    <s v="Banadir_HC"/>
    <x v="0"/>
    <x v="0"/>
    <n v="3"/>
    <n v="1"/>
    <n v="4"/>
    <n v="1"/>
    <x v="0"/>
  </r>
  <r>
    <s v="878b157c-3f01-46d3-a891-4aac89ae12e6"/>
    <s v="Banadir_IDP"/>
    <x v="0"/>
    <x v="1"/>
    <n v="3"/>
    <n v="1"/>
    <n v="4"/>
    <n v="1"/>
    <x v="0"/>
  </r>
  <r>
    <s v="b883d5d8-1e13-4a0b-944b-e7444e38a830"/>
    <s v="Banadir_HC"/>
    <x v="0"/>
    <x v="0"/>
    <n v="3"/>
    <n v="1"/>
    <n v="4"/>
    <n v="1"/>
    <x v="0"/>
  </r>
  <r>
    <s v="56917b7d-5b6c-4d4b-af15-2565b93e9d71"/>
    <s v="Banadir_HC"/>
    <x v="0"/>
    <x v="0"/>
    <n v="3"/>
    <n v="1"/>
    <n v="4"/>
    <n v="1"/>
    <x v="0"/>
  </r>
  <r>
    <s v="e377f498-e2a8-4ef8-a1bc-4271f05f57a2"/>
    <s v="Belet_Weyne_HC"/>
    <x v="2"/>
    <x v="0"/>
    <n v="3"/>
    <n v="1"/>
    <n v="4"/>
    <n v="1"/>
    <x v="0"/>
  </r>
  <r>
    <s v="18a55521-cfe0-49da-8547-28c5809a702b"/>
    <s v="Banadir_IDP"/>
    <x v="0"/>
    <x v="1"/>
    <n v="3"/>
    <n v="1"/>
    <n v="1"/>
    <n v="2"/>
    <x v="0"/>
  </r>
  <r>
    <s v="160a325e-487a-41b3-8fc9-2645419be65d"/>
    <s v="Banadir_IDP"/>
    <x v="0"/>
    <x v="1"/>
    <n v="3"/>
    <n v="1"/>
    <n v="1"/>
    <n v="1"/>
    <x v="0"/>
  </r>
  <r>
    <s v="28a1b6f4-eb60-4bb0-bc58-45f78ebe782f"/>
    <s v="Belet_Weyne_HC"/>
    <x v="2"/>
    <x v="0"/>
    <n v="3"/>
    <n v="1"/>
    <n v="4"/>
    <n v="1"/>
    <x v="0"/>
  </r>
  <r>
    <s v="7bc6e559-e544-4dc0-823a-eda0376e7876"/>
    <s v="Banadir_HC"/>
    <x v="0"/>
    <x v="0"/>
    <n v="3"/>
    <n v="1"/>
    <n v="4"/>
    <n v="1"/>
    <x v="0"/>
  </r>
  <r>
    <s v="3d7be04f-3766-457c-9977-1dfbc953108e"/>
    <s v="Banadir_IDP"/>
    <x v="0"/>
    <x v="1"/>
    <n v="3"/>
    <n v="1"/>
    <n v="4"/>
    <n v="1"/>
    <x v="0"/>
  </r>
  <r>
    <s v="f4c2be57-518a-4c22-ad96-ea002e8d29c0"/>
    <s v="Banadir_IDP"/>
    <x v="0"/>
    <x v="1"/>
    <n v="3"/>
    <n v="1"/>
    <n v="4"/>
    <n v="1"/>
    <x v="0"/>
  </r>
  <r>
    <s v="0a862c37-ca6f-4343-ab5e-21b1b53971b6"/>
    <s v="Banadir_HC"/>
    <x v="0"/>
    <x v="0"/>
    <n v="3"/>
    <n v="1"/>
    <n v="4"/>
    <n v="1"/>
    <x v="0"/>
  </r>
  <r>
    <s v="4072ddc5-41f4-40d4-98ae-d883956f7bf8"/>
    <s v="Banadir_IDP"/>
    <x v="0"/>
    <x v="1"/>
    <n v="3"/>
    <n v="1"/>
    <n v="4"/>
    <n v="1"/>
    <x v="0"/>
  </r>
  <r>
    <s v="3d9f492a-463f-4a55-abd9-d7539891a03a"/>
    <s v="Banadir_HC"/>
    <x v="0"/>
    <x v="0"/>
    <n v="3"/>
    <n v="1"/>
    <n v="4"/>
    <n v="1"/>
    <x v="0"/>
  </r>
  <r>
    <s v="79aad466-9efb-4431-9056-6dd81410895c"/>
    <s v="Banadir_IDP"/>
    <x v="0"/>
    <x v="1"/>
    <n v="3"/>
    <n v="4"/>
    <n v="4"/>
    <n v="1"/>
    <x v="1"/>
  </r>
  <r>
    <s v="c21dbc6b-208b-4166-ab76-2588f9e23354"/>
    <s v="Banadir_IDP"/>
    <x v="0"/>
    <x v="1"/>
    <n v="2"/>
    <n v="4"/>
    <n v="4"/>
    <n v="1"/>
    <x v="1"/>
  </r>
  <r>
    <s v="41b740bb-62a8-4f40-b06a-71f98211b9d5"/>
    <s v="Banadir_IDP"/>
    <x v="0"/>
    <x v="1"/>
    <n v="3"/>
    <n v="4"/>
    <n v="4"/>
    <n v="1"/>
    <x v="1"/>
  </r>
  <r>
    <s v="171699ef-32fd-453a-baa6-8857dc2be692"/>
    <s v="Banadir_IDP"/>
    <x v="0"/>
    <x v="1"/>
    <n v="3"/>
    <n v="1"/>
    <n v="4"/>
    <n v="1"/>
    <x v="0"/>
  </r>
  <r>
    <s v="729f9b45-c5ca-49a5-a01d-6ea35b46dcf0"/>
    <s v="Banadir_HC"/>
    <x v="0"/>
    <x v="0"/>
    <n v="3"/>
    <n v="1"/>
    <n v="4"/>
    <n v="1"/>
    <x v="0"/>
  </r>
  <r>
    <s v="e044cfc2-ec1f-453e-9565-2578c3892aa2"/>
    <s v="Banadir_IDP"/>
    <x v="0"/>
    <x v="1"/>
    <n v="3"/>
    <n v="1"/>
    <n v="4"/>
    <n v="1"/>
    <x v="0"/>
  </r>
  <r>
    <s v="ffc7eb90-8bb8-464a-a525-e65c8fd4c81c"/>
    <s v="Banadir_IDP"/>
    <x v="0"/>
    <x v="1"/>
    <n v="3"/>
    <n v="1"/>
    <n v="4"/>
    <n v="1"/>
    <x v="0"/>
  </r>
  <r>
    <s v="ef1302ee-ee95-4dc2-b983-0d68879f3f5a"/>
    <s v="Banadir_IDP"/>
    <x v="0"/>
    <x v="1"/>
    <n v="3"/>
    <n v="1"/>
    <n v="4"/>
    <n v="1"/>
    <x v="0"/>
  </r>
  <r>
    <s v="4c8f502d-5b43-4d7a-9460-8a3d36195034"/>
    <s v="Banadir_IDP"/>
    <x v="0"/>
    <x v="1"/>
    <n v="3"/>
    <n v="1"/>
    <n v="4"/>
    <n v="1"/>
    <x v="0"/>
  </r>
  <r>
    <s v="dede748c-c891-451b-888d-e82ce8e9d4de"/>
    <s v="Banadir_IDP"/>
    <x v="0"/>
    <x v="1"/>
    <n v="3"/>
    <n v="1"/>
    <n v="4"/>
    <n v="1"/>
    <x v="0"/>
  </r>
  <r>
    <s v="6825b418-d222-4d0c-967a-f1790ba0ca78"/>
    <s v="Banadir_IDP"/>
    <x v="0"/>
    <x v="1"/>
    <n v="3"/>
    <n v="1"/>
    <n v="4"/>
    <n v="1"/>
    <x v="0"/>
  </r>
  <r>
    <s v="be45e432-8232-432c-80e4-4cbb92de3e45"/>
    <s v="Banadir_HC"/>
    <x v="0"/>
    <x v="0"/>
    <n v="3"/>
    <n v="1"/>
    <n v="4"/>
    <n v="1"/>
    <x v="0"/>
  </r>
  <r>
    <s v="14bce600-07d8-4f9c-85be-f2e090e78c0d"/>
    <s v="Banadir_HC"/>
    <x v="0"/>
    <x v="0"/>
    <n v="3"/>
    <n v="1"/>
    <n v="4"/>
    <n v="1"/>
    <x v="0"/>
  </r>
  <r>
    <s v="723a5b07-c126-4037-99aa-28e51d584fc8"/>
    <s v="Banadir_HC"/>
    <x v="0"/>
    <x v="0"/>
    <n v="3"/>
    <n v="1"/>
    <n v="4"/>
    <n v="1"/>
    <x v="0"/>
  </r>
  <r>
    <s v="1bb69918-2fc4-4afb-99dc-2b77608568b4"/>
    <s v="Banadir_IDP"/>
    <x v="0"/>
    <x v="1"/>
    <n v="3"/>
    <n v="1"/>
    <n v="4"/>
    <n v="1"/>
    <x v="0"/>
  </r>
  <r>
    <s v="740b0385-22f6-4c76-935f-411d60015a35"/>
    <s v="Banadir_IDP"/>
    <x v="0"/>
    <x v="1"/>
    <n v="3"/>
    <n v="1"/>
    <n v="4"/>
    <n v="1"/>
    <x v="0"/>
  </r>
  <r>
    <s v="167f679a-f0fd-4e76-9860-2d91fc7ed31d"/>
    <s v="Banadir_IDP"/>
    <x v="0"/>
    <x v="1"/>
    <n v="3"/>
    <n v="1"/>
    <n v="4"/>
    <n v="1"/>
    <x v="0"/>
  </r>
  <r>
    <s v="8cdf1900-f228-425f-b190-0cc0d540843b"/>
    <s v="Belet_Weyne_HC"/>
    <x v="2"/>
    <x v="0"/>
    <n v="3"/>
    <n v="1"/>
    <n v="4"/>
    <n v="1"/>
    <x v="0"/>
  </r>
  <r>
    <s v="58be6df1-0b27-45c3-81dd-b9b8400c4bf2"/>
    <s v="Belet_Weyne_HC"/>
    <x v="2"/>
    <x v="0"/>
    <n v="3"/>
    <n v="1"/>
    <n v="4"/>
    <n v="1"/>
    <x v="0"/>
  </r>
  <r>
    <s v="a777b252-6b67-450a-9dc3-2cbd024b23c7"/>
    <s v="Banadir_IDP"/>
    <x v="0"/>
    <x v="1"/>
    <n v="3"/>
    <n v="1"/>
    <n v="4"/>
    <n v="1"/>
    <x v="0"/>
  </r>
  <r>
    <s v="c3369afd-a21e-4351-98a4-b48f8e385dd9"/>
    <s v="Banadir_IDP"/>
    <x v="0"/>
    <x v="1"/>
    <n v="3"/>
    <n v="1"/>
    <n v="1"/>
    <n v="1"/>
    <x v="0"/>
  </r>
  <r>
    <s v="b5d6df9b-5273-403b-9232-2f4730f94e90"/>
    <s v="Banadir_HC"/>
    <x v="0"/>
    <x v="0"/>
    <n v="3"/>
    <n v="4"/>
    <n v="1"/>
    <n v="1"/>
    <x v="0"/>
  </r>
  <r>
    <s v="7807397c-268f-457f-aee9-a9253e144ad5"/>
    <s v="Banadir_IDP"/>
    <x v="0"/>
    <x v="1"/>
    <n v="3"/>
    <n v="1"/>
    <n v="4"/>
    <n v="1"/>
    <x v="0"/>
  </r>
  <r>
    <s v="0cadec13-c092-4615-82ad-0086fef6c56d"/>
    <s v="Banadir_IDP"/>
    <x v="0"/>
    <x v="1"/>
    <n v="3"/>
    <n v="1"/>
    <n v="4"/>
    <n v="1"/>
    <x v="0"/>
  </r>
  <r>
    <s v="1d6c8619-eab2-4f0a-bc5c-d833dd9666ca"/>
    <s v="Banadir_IDP"/>
    <x v="0"/>
    <x v="1"/>
    <n v="3"/>
    <n v="1"/>
    <n v="4"/>
    <n v="1"/>
    <x v="0"/>
  </r>
  <r>
    <s v="7afc2078-14f8-40a6-8176-65b440faab30"/>
    <s v="Banadir_IDP"/>
    <x v="0"/>
    <x v="1"/>
    <n v="3"/>
    <n v="1"/>
    <n v="4"/>
    <n v="1"/>
    <x v="0"/>
  </r>
  <r>
    <s v="8da096e0-b963-4cdc-adee-4881be8b4168"/>
    <s v="Banadir_IDP"/>
    <x v="0"/>
    <x v="1"/>
    <n v="3"/>
    <n v="1"/>
    <n v="4"/>
    <n v="1"/>
    <x v="0"/>
  </r>
  <r>
    <s v="1788a2fa-75d9-438d-b267-4061c5415403"/>
    <s v="Banadir_HC"/>
    <x v="0"/>
    <x v="0"/>
    <n v="3"/>
    <n v="1"/>
    <n v="4"/>
    <n v="1"/>
    <x v="0"/>
  </r>
  <r>
    <s v="ca42ad19-d467-4ad5-bc54-eddd3f0bb5e0"/>
    <s v="Banadir_HC"/>
    <x v="0"/>
    <x v="0"/>
    <n v="3"/>
    <n v="1"/>
    <n v="4"/>
    <n v="1"/>
    <x v="0"/>
  </r>
  <r>
    <s v="a93acfe2-7825-4e5c-add5-f1d2677fa1a3"/>
    <s v="Bulo_Burto_HC"/>
    <x v="11"/>
    <x v="0"/>
    <n v="3"/>
    <n v="1"/>
    <n v="1"/>
    <n v="1"/>
    <x v="0"/>
  </r>
  <r>
    <s v="06c34089-6688-4ed0-86e3-1dcd32b76250"/>
    <s v="Bulo_Burto_HC"/>
    <x v="11"/>
    <x v="0"/>
    <n v="3"/>
    <n v="1"/>
    <n v="4"/>
    <n v="1"/>
    <x v="0"/>
  </r>
  <r>
    <s v="98133430-8ebe-474c-8d86-9ec89128d51c"/>
    <s v="Bulo_Burto_HC"/>
    <x v="11"/>
    <x v="0"/>
    <n v="3"/>
    <n v="1"/>
    <n v="4"/>
    <n v="1"/>
    <x v="0"/>
  </r>
  <r>
    <s v="9b17e2ae-dc70-4547-8481-634fe017da39"/>
    <s v="Belet_Weyne_HC"/>
    <x v="2"/>
    <x v="0"/>
    <n v="3"/>
    <n v="1"/>
    <n v="4"/>
    <n v="1"/>
    <x v="0"/>
  </r>
  <r>
    <s v="ab280cf1-b091-45fa-820a-743ed3253abc"/>
    <s v="Bulo_Burto_HC"/>
    <x v="11"/>
    <x v="0"/>
    <n v="3"/>
    <n v="1"/>
    <n v="4"/>
    <n v="1"/>
    <x v="0"/>
  </r>
  <r>
    <s v="833bb382-275b-447b-81a1-c113a001dcee"/>
    <s v="Banadir_HC"/>
    <x v="0"/>
    <x v="0"/>
    <n v="3"/>
    <n v="1"/>
    <n v="1"/>
    <n v="1"/>
    <x v="0"/>
  </r>
  <r>
    <s v="f3058e0b-2042-4516-ab7b-9e737602714f"/>
    <s v="Banadir_HC"/>
    <x v="0"/>
    <x v="0"/>
    <n v="3"/>
    <n v="1"/>
    <n v="4"/>
    <n v="1"/>
    <x v="0"/>
  </r>
  <r>
    <s v="dd9ac56e-b7e9-4f9a-80fd-d08edb2df01b"/>
    <s v="Banadir_IDP"/>
    <x v="0"/>
    <x v="1"/>
    <n v="3"/>
    <n v="1"/>
    <n v="4"/>
    <n v="1"/>
    <x v="0"/>
  </r>
  <r>
    <s v="868d1f37-820a-46a1-9827-28a4d52a5263"/>
    <s v="Banadir_HC"/>
    <x v="0"/>
    <x v="0"/>
    <n v="3"/>
    <n v="1"/>
    <n v="4"/>
    <n v="1"/>
    <x v="0"/>
  </r>
  <r>
    <s v="0d832c2b-16ce-4f54-bd07-2d7e871ff263"/>
    <s v="Banadir_HC"/>
    <x v="0"/>
    <x v="0"/>
    <n v="3"/>
    <n v="1"/>
    <n v="4"/>
    <n v="1"/>
    <x v="0"/>
  </r>
  <r>
    <s v="3ab681f8-a661-4259-8b5c-286a31ec86c5"/>
    <s v="Banadir_IDP"/>
    <x v="0"/>
    <x v="1"/>
    <n v="3"/>
    <n v="1"/>
    <n v="4"/>
    <n v="1"/>
    <x v="0"/>
  </r>
  <r>
    <s v="9fbbc801-0db2-4e8f-a436-ff331b2b531b"/>
    <s v="Banadir_HC"/>
    <x v="0"/>
    <x v="0"/>
    <n v="3"/>
    <n v="1"/>
    <n v="4"/>
    <n v="1"/>
    <x v="0"/>
  </r>
  <r>
    <s v="35238b8c-e6ac-4818-9301-1587c1420c1d"/>
    <s v="Banadir_HC"/>
    <x v="0"/>
    <x v="0"/>
    <n v="3"/>
    <n v="1"/>
    <n v="1"/>
    <n v="1"/>
    <x v="0"/>
  </r>
  <r>
    <s v="8d483af1-744b-497b-a8e3-3c25905de794"/>
    <s v="Banadir_HC"/>
    <x v="0"/>
    <x v="0"/>
    <n v="3"/>
    <n v="1"/>
    <n v="4"/>
    <n v="1"/>
    <x v="0"/>
  </r>
  <r>
    <s v="1dcff476-5381-47f9-8aa0-96e8e8a1de92"/>
    <s v="Banadir_IDP"/>
    <x v="0"/>
    <x v="1"/>
    <n v="3"/>
    <n v="1"/>
    <n v="1"/>
    <n v="1"/>
    <x v="0"/>
  </r>
  <r>
    <s v="c2871cdf-5f6f-409b-86d3-4dd421481b33"/>
    <s v="Banadir_HC"/>
    <x v="0"/>
    <x v="0"/>
    <n v="3"/>
    <n v="1"/>
    <n v="4"/>
    <n v="1"/>
    <x v="0"/>
  </r>
  <r>
    <s v="583d2932-6df0-43aa-871b-a2bf6854cd90"/>
    <s v="Banadir_HC"/>
    <x v="0"/>
    <x v="0"/>
    <n v="3"/>
    <n v="1"/>
    <n v="4"/>
    <n v="1"/>
    <x v="0"/>
  </r>
  <r>
    <s v="f71aa20f-f3c6-4e7b-8784-77bbe1eb8b34"/>
    <s v="Banadir_HC"/>
    <x v="0"/>
    <x v="0"/>
    <n v="3"/>
    <n v="1"/>
    <n v="4"/>
    <n v="1"/>
    <x v="0"/>
  </r>
  <r>
    <s v="9a9510b0-f3b9-4c06-a4d8-4d6346faeff2"/>
    <s v="Banadir_IDP"/>
    <x v="0"/>
    <x v="1"/>
    <n v="3"/>
    <n v="1"/>
    <n v="4"/>
    <n v="1"/>
    <x v="0"/>
  </r>
  <r>
    <s v="e0047c68-a8e7-4c22-b6be-20a073528fcd"/>
    <s v="Banadir_HC"/>
    <x v="0"/>
    <x v="0"/>
    <n v="2"/>
    <n v="4"/>
    <n v="1"/>
    <n v="1"/>
    <x v="0"/>
  </r>
  <r>
    <s v="9aa9a9da-ebe8-42ab-9690-fc580bfce388"/>
    <s v="Banadir_HC"/>
    <x v="0"/>
    <x v="0"/>
    <n v="3"/>
    <n v="1"/>
    <n v="1"/>
    <n v="1"/>
    <x v="0"/>
  </r>
  <r>
    <s v="e2313ed3-9403-4fa2-b2e0-744386e40a57"/>
    <s v="Banadir_HC"/>
    <x v="0"/>
    <x v="0"/>
    <n v="3"/>
    <n v="1"/>
    <n v="1"/>
    <n v="1"/>
    <x v="0"/>
  </r>
  <r>
    <s v="6b3d4520-d303-4cec-a21b-32df1df29144"/>
    <s v="Banadir_HC"/>
    <x v="0"/>
    <x v="0"/>
    <n v="3"/>
    <n v="1"/>
    <n v="4"/>
    <n v="1"/>
    <x v="0"/>
  </r>
  <r>
    <s v="5ff55e69-8d36-4eb1-858f-050da53d2a4f"/>
    <s v="Banadir_HC"/>
    <x v="0"/>
    <x v="0"/>
    <n v="3"/>
    <n v="1"/>
    <n v="4"/>
    <n v="1"/>
    <x v="0"/>
  </r>
  <r>
    <s v="8ce022c5-ad46-4363-8a76-f0bf850d9302"/>
    <s v="Banadir_HC"/>
    <x v="0"/>
    <x v="0"/>
    <n v="3"/>
    <n v="1"/>
    <n v="4"/>
    <n v="1"/>
    <x v="0"/>
  </r>
  <r>
    <s v="b5e1374c-6347-46e1-b2ca-21b4cc7b764b"/>
    <s v="Banadir_HC"/>
    <x v="0"/>
    <x v="0"/>
    <n v="3"/>
    <n v="1"/>
    <n v="4"/>
    <n v="1"/>
    <x v="0"/>
  </r>
  <r>
    <s v="bcc9818f-f750-47af-99cf-78f2c357bef2"/>
    <s v="Banadir_HC"/>
    <x v="0"/>
    <x v="0"/>
    <n v="3"/>
    <n v="1"/>
    <n v="4"/>
    <n v="1"/>
    <x v="0"/>
  </r>
  <r>
    <s v="66237a60-b406-4c89-94d7-2d18602fd47c"/>
    <s v="Banadir_HC"/>
    <x v="0"/>
    <x v="0"/>
    <n v="3"/>
    <n v="1"/>
    <n v="4"/>
    <n v="1"/>
    <x v="0"/>
  </r>
  <r>
    <s v="bebd122e-460d-44db-8336-55f64b764744"/>
    <s v="Banadir_HC"/>
    <x v="0"/>
    <x v="0"/>
    <n v="3"/>
    <n v="1"/>
    <n v="4"/>
    <n v="1"/>
    <x v="0"/>
  </r>
  <r>
    <s v="b1b1e810-6014-4757-bc1e-e4f39406f0f2"/>
    <s v="Banadir_HC"/>
    <x v="0"/>
    <x v="0"/>
    <n v="3"/>
    <n v="1"/>
    <n v="4"/>
    <n v="1"/>
    <x v="0"/>
  </r>
  <r>
    <s v="3648c6ef-f16d-4d75-a6ac-ad162808e297"/>
    <s v="Banadir_IDP"/>
    <x v="0"/>
    <x v="1"/>
    <n v="3"/>
    <n v="1"/>
    <n v="4"/>
    <n v="1"/>
    <x v="0"/>
  </r>
  <r>
    <s v="ff796278-0a57-4154-afe4-f308722b5f37"/>
    <s v="Belet_Weyne_HC"/>
    <x v="2"/>
    <x v="0"/>
    <n v="3"/>
    <n v="1"/>
    <n v="4"/>
    <n v="1"/>
    <x v="0"/>
  </r>
  <r>
    <s v="e4fe9f0e-e46d-4a8c-9b68-e122dd771198"/>
    <s v="Belet_Weyne_HC"/>
    <x v="2"/>
    <x v="0"/>
    <n v="3"/>
    <n v="1"/>
    <n v="4"/>
    <n v="1"/>
    <x v="0"/>
  </r>
  <r>
    <s v="cdd1116c-4a7e-4157-a581-b0383cda0b55"/>
    <s v="Banadir_IDP"/>
    <x v="0"/>
    <x v="1"/>
    <n v="3"/>
    <n v="1"/>
    <n v="4"/>
    <n v="1"/>
    <x v="0"/>
  </r>
  <r>
    <s v="6ebd341b-b53a-4b72-9153-07cec66fa8d2"/>
    <s v="Banadir_IDP"/>
    <x v="0"/>
    <x v="1"/>
    <n v="3"/>
    <n v="1"/>
    <n v="4"/>
    <n v="1"/>
    <x v="0"/>
  </r>
  <r>
    <s v="c5c97cbd-bacf-42b2-9984-b59ab5288cb6"/>
    <s v="Belet_Weyne_HC"/>
    <x v="2"/>
    <x v="0"/>
    <n v="3"/>
    <n v="1"/>
    <n v="4"/>
    <n v="1"/>
    <x v="0"/>
  </r>
  <r>
    <s v="ad774934-8f09-45b8-9e39-80fbf583d76c"/>
    <s v="Belet_Weyne_HC"/>
    <x v="2"/>
    <x v="0"/>
    <n v="3"/>
    <n v="1"/>
    <n v="4"/>
    <n v="1"/>
    <x v="0"/>
  </r>
  <r>
    <s v="1af411e3-d500-41a0-9c7b-3636eb15665d"/>
    <s v="Belet_Weyne_HC"/>
    <x v="2"/>
    <x v="0"/>
    <n v="3"/>
    <n v="1"/>
    <n v="4"/>
    <n v="1"/>
    <x v="0"/>
  </r>
  <r>
    <s v="7a2cc462-e0da-40b2-bcbc-f9ed57f937be"/>
    <s v="Banadir_HC"/>
    <x v="0"/>
    <x v="0"/>
    <n v="3"/>
    <n v="1"/>
    <n v="4"/>
    <n v="1"/>
    <x v="0"/>
  </r>
  <r>
    <s v="d556a8d2-9c32-4560-af8e-3b5a401a877e"/>
    <s v="Banadir_HC"/>
    <x v="0"/>
    <x v="0"/>
    <n v="3"/>
    <n v="1"/>
    <n v="4"/>
    <n v="1"/>
    <x v="0"/>
  </r>
  <r>
    <s v="599a5dd7-1a94-43f1-ae95-6e7be946f9a0"/>
    <s v="Banadir_HC"/>
    <x v="0"/>
    <x v="0"/>
    <n v="3"/>
    <n v="1"/>
    <n v="4"/>
    <n v="1"/>
    <x v="0"/>
  </r>
  <r>
    <s v="6ad81f91-6b3d-4fb8-b778-861eaf518e04"/>
    <s v="Banadir_HC"/>
    <x v="0"/>
    <x v="0"/>
    <n v="3"/>
    <n v="1"/>
    <n v="4"/>
    <n v="1"/>
    <x v="0"/>
  </r>
  <r>
    <s v="ac16e796-6528-4c37-85af-3bf782a8ea4a"/>
    <s v="Banadir_IDP"/>
    <x v="0"/>
    <x v="1"/>
    <n v="3"/>
    <n v="1"/>
    <n v="4"/>
    <n v="1"/>
    <x v="0"/>
  </r>
  <r>
    <s v="d4dab1d2-38ea-4d03-9b24-44f01f7f1976"/>
    <s v="Banadir_HC"/>
    <x v="0"/>
    <x v="0"/>
    <n v="3"/>
    <n v="1"/>
    <n v="4"/>
    <n v="1"/>
    <x v="0"/>
  </r>
  <r>
    <s v="8da3dd85-3a13-4612-a28b-ebce19480bf8"/>
    <s v="Banadir_HC"/>
    <x v="0"/>
    <x v="0"/>
    <n v="3"/>
    <n v="1"/>
    <n v="4"/>
    <n v="1"/>
    <x v="0"/>
  </r>
  <r>
    <s v="e6580dbc-edb2-43b7-acd3-1bd3e4060962"/>
    <s v="Banadir_IDP"/>
    <x v="0"/>
    <x v="1"/>
    <n v="3"/>
    <n v="1"/>
    <n v="4"/>
    <n v="1"/>
    <x v="0"/>
  </r>
  <r>
    <s v="2165e806-5839-408c-8e3e-f70d536d94b5"/>
    <s v="Banadir_IDP"/>
    <x v="0"/>
    <x v="1"/>
    <n v="3"/>
    <n v="1"/>
    <n v="4"/>
    <n v="1"/>
    <x v="0"/>
  </r>
  <r>
    <s v="9ac8f20f-50ec-4aac-9b9b-a2d08d258e5c"/>
    <s v="Banadir_IDP"/>
    <x v="0"/>
    <x v="1"/>
    <n v="3"/>
    <n v="1"/>
    <n v="1"/>
    <n v="2"/>
    <x v="0"/>
  </r>
  <r>
    <s v="baf12246-32fa-4116-b42a-4b572d2309de"/>
    <s v="Banadir_IDP"/>
    <x v="0"/>
    <x v="1"/>
    <n v="3"/>
    <n v="1"/>
    <n v="1"/>
    <n v="3"/>
    <x v="0"/>
  </r>
  <r>
    <s v="6ef9055e-c3ac-4532-90a7-29aa26dcd08a"/>
    <s v="Banadir_IDP"/>
    <x v="0"/>
    <x v="1"/>
    <n v="3"/>
    <n v="1"/>
    <n v="4"/>
    <n v="3"/>
    <x v="1"/>
  </r>
  <r>
    <s v="31fea7a9-becf-4d8d-8d72-faa2896be1a5"/>
    <s v="Banadir_HC"/>
    <x v="0"/>
    <x v="0"/>
    <n v="3"/>
    <n v="1"/>
    <n v="4"/>
    <n v="1"/>
    <x v="0"/>
  </r>
  <r>
    <s v="5b3fa540-1079-4731-94b5-ebec6e98086b"/>
    <s v="Banadir_IDP"/>
    <x v="0"/>
    <x v="1"/>
    <n v="3"/>
    <n v="1"/>
    <n v="4"/>
    <n v="1"/>
    <x v="0"/>
  </r>
  <r>
    <s v="35733eda-1f32-4ba4-bf24-6b73c19604ab"/>
    <s v="Banadir_IDP"/>
    <x v="0"/>
    <x v="1"/>
    <n v="3"/>
    <n v="1"/>
    <n v="4"/>
    <n v="1"/>
    <x v="0"/>
  </r>
  <r>
    <s v="54af34fe-03b2-4c00-a214-efd26407cf1c"/>
    <s v="Banadir_IDP"/>
    <x v="0"/>
    <x v="1"/>
    <n v="3"/>
    <n v="1"/>
    <n v="4"/>
    <n v="1"/>
    <x v="0"/>
  </r>
  <r>
    <s v="dfb16638-5f9e-4416-900c-4872c5c5b7c4"/>
    <s v="Banadir_IDP"/>
    <x v="0"/>
    <x v="1"/>
    <n v="3"/>
    <n v="1"/>
    <n v="4"/>
    <n v="4"/>
    <x v="1"/>
  </r>
  <r>
    <s v="c614fab4-faa9-4f96-aca4-d03112f02c8e"/>
    <s v="Banadir_IDP"/>
    <x v="0"/>
    <x v="1"/>
    <n v="3"/>
    <n v="1"/>
    <n v="4"/>
    <n v="1"/>
    <x v="0"/>
  </r>
  <r>
    <s v="caa01ad3-3f8f-4130-b692-17b80c942818"/>
    <s v="Banadir_IDP"/>
    <x v="0"/>
    <x v="1"/>
    <n v="3"/>
    <n v="1"/>
    <n v="4"/>
    <n v="1"/>
    <x v="0"/>
  </r>
  <r>
    <s v="e564d6eb-996d-42ba-ac9e-523333dc1453"/>
    <s v="Banadir_HC"/>
    <x v="0"/>
    <x v="0"/>
    <n v="3"/>
    <n v="1"/>
    <n v="4"/>
    <n v="1"/>
    <x v="0"/>
  </r>
  <r>
    <s v="6ebb194d-5c17-47aa-bb81-2cb45e84f5cc"/>
    <s v="Banadir_HC"/>
    <x v="0"/>
    <x v="0"/>
    <n v="3"/>
    <n v="1"/>
    <n v="4"/>
    <n v="1"/>
    <x v="0"/>
  </r>
  <r>
    <s v="068e5bd9-bc48-4778-897b-906c80c58135"/>
    <s v="Banadir_IDP"/>
    <x v="0"/>
    <x v="1"/>
    <n v="3"/>
    <n v="1"/>
    <n v="4"/>
    <n v="1"/>
    <x v="0"/>
  </r>
  <r>
    <s v="ec7ed3cb-19dd-4d09-98a6-108c8dedfabc"/>
    <s v="Banadir_IDP"/>
    <x v="0"/>
    <x v="1"/>
    <n v="3"/>
    <n v="1"/>
    <n v="4"/>
    <n v="1"/>
    <x v="0"/>
  </r>
  <r>
    <s v="9abd99f8-affd-4eb4-a6eb-5384a6baa925"/>
    <s v="Banadir_HC"/>
    <x v="0"/>
    <x v="0"/>
    <n v="3"/>
    <n v="1"/>
    <n v="4"/>
    <n v="1"/>
    <x v="0"/>
  </r>
  <r>
    <s v="c57cf87c-c83b-4894-88b8-a5c0d9ba1c55"/>
    <s v="Banadir_IDP"/>
    <x v="0"/>
    <x v="1"/>
    <n v="3"/>
    <n v="1"/>
    <n v="1"/>
    <n v="1"/>
    <x v="0"/>
  </r>
  <r>
    <s v="ce974f9b-c08c-4b5a-9f07-a579e2bc3ac0"/>
    <s v="Banadir_HC"/>
    <x v="0"/>
    <x v="0"/>
    <n v="3"/>
    <n v="1"/>
    <n v="4"/>
    <n v="1"/>
    <x v="0"/>
  </r>
  <r>
    <s v="b6bda4d5-cfca-4c26-ae4f-3c6b696620d2"/>
    <s v="Banadir_IDP"/>
    <x v="0"/>
    <x v="1"/>
    <n v="3"/>
    <n v="1"/>
    <n v="4"/>
    <n v="2"/>
    <x v="1"/>
  </r>
  <r>
    <s v="185634bc-f494-4f6b-9a85-1b1f1dbfb260"/>
    <s v="Banadir_HC"/>
    <x v="0"/>
    <x v="0"/>
    <n v="3"/>
    <n v="1"/>
    <n v="4"/>
    <n v="1"/>
    <x v="0"/>
  </r>
  <r>
    <s v="f81eab4e-8531-4318-95c7-6e4ea487ec53"/>
    <s v="Banadir_HC"/>
    <x v="0"/>
    <x v="0"/>
    <n v="3"/>
    <n v="1"/>
    <n v="1"/>
    <n v="2"/>
    <x v="0"/>
  </r>
  <r>
    <s v="7c23c34b-c4ba-43a2-9478-5a07654149b8"/>
    <s v="Banadir_HC"/>
    <x v="0"/>
    <x v="0"/>
    <n v="3"/>
    <n v="1"/>
    <n v="1"/>
    <n v="3"/>
    <x v="0"/>
  </r>
  <r>
    <s v="28bd9d46-220f-4328-9c63-78947db2d727"/>
    <s v="Banadir_HC"/>
    <x v="0"/>
    <x v="0"/>
    <n v="3"/>
    <n v="1"/>
    <n v="1"/>
    <n v="2"/>
    <x v="0"/>
  </r>
  <r>
    <s v="7492f699-3b04-4126-b325-e4c628f4ea2d"/>
    <s v="Banadir_IDP"/>
    <x v="0"/>
    <x v="1"/>
    <n v="3"/>
    <n v="1"/>
    <n v="4"/>
    <n v="2"/>
    <x v="1"/>
  </r>
  <r>
    <s v="2eec558f-f9c4-42ce-b672-9e999a5a8b11"/>
    <s v="Banadir_IDP"/>
    <x v="0"/>
    <x v="1"/>
    <n v="3"/>
    <n v="1"/>
    <n v="4"/>
    <n v="1"/>
    <x v="0"/>
  </r>
  <r>
    <s v="6801e9ba-9b5c-4bbb-a7ef-2a8e7295fd4a"/>
    <s v="Banadir_IDP"/>
    <x v="0"/>
    <x v="1"/>
    <n v="3"/>
    <n v="1"/>
    <n v="4"/>
    <n v="1"/>
    <x v="0"/>
  </r>
  <r>
    <s v="7842b316-ff3e-4e48-b8d6-1968c694f788"/>
    <s v="Banadir_IDP"/>
    <x v="0"/>
    <x v="1"/>
    <n v="3"/>
    <n v="1"/>
    <n v="4"/>
    <n v="1"/>
    <x v="0"/>
  </r>
  <r>
    <s v="58d1a433-b533-4609-ab6a-29803df948ff"/>
    <s v="Banadir_IDP"/>
    <x v="0"/>
    <x v="1"/>
    <n v="3"/>
    <n v="1"/>
    <n v="4"/>
    <n v="1"/>
    <x v="0"/>
  </r>
  <r>
    <s v="07f96755-53e8-400e-a576-f3a5b489f110"/>
    <s v="Banadir_IDP"/>
    <x v="0"/>
    <x v="1"/>
    <n v="3"/>
    <n v="1"/>
    <n v="4"/>
    <n v="1"/>
    <x v="0"/>
  </r>
  <r>
    <s v="5ef00e45-939b-4e3a-a52b-7457fa150630"/>
    <s v="Banadir_IDP"/>
    <x v="0"/>
    <x v="1"/>
    <n v="3"/>
    <n v="1"/>
    <n v="4"/>
    <n v="1"/>
    <x v="0"/>
  </r>
  <r>
    <s v="2a541d5a-5537-4799-9a92-beb0a006f5b1"/>
    <s v="Banadir_IDP"/>
    <x v="0"/>
    <x v="1"/>
    <n v="3"/>
    <n v="1"/>
    <n v="1"/>
    <n v="5"/>
    <x v="1"/>
  </r>
  <r>
    <s v="3cacbe68-3e6a-441f-866c-2fe56fa5f6d9"/>
    <s v="Belet_Weyne_HC"/>
    <x v="2"/>
    <x v="0"/>
    <n v="3"/>
    <n v="1"/>
    <n v="1"/>
    <n v="1"/>
    <x v="0"/>
  </r>
  <r>
    <s v="7b361170-a695-4b31-a33a-eb4d9c5d39e0"/>
    <s v="Belet_Weyne_HC"/>
    <x v="2"/>
    <x v="0"/>
    <n v="3"/>
    <n v="1"/>
    <n v="1"/>
    <n v="1"/>
    <x v="0"/>
  </r>
  <r>
    <s v="294295aa-fa29-49fd-a1b6-0f53c558b70c"/>
    <s v="Belet_Weyne_HC"/>
    <x v="2"/>
    <x v="0"/>
    <n v="3"/>
    <n v="1"/>
    <n v="1"/>
    <n v="1"/>
    <x v="0"/>
  </r>
  <r>
    <s v="7f2e2e24-2370-44b3-828c-51f989bf16a4"/>
    <s v="Belet_Weyne_HC"/>
    <x v="2"/>
    <x v="0"/>
    <n v="3"/>
    <n v="1"/>
    <n v="1"/>
    <n v="1"/>
    <x v="0"/>
  </r>
  <r>
    <s v="06bff546-b1cd-40fe-abff-0e53b20aba59"/>
    <s v="Belet_Weyne_HC"/>
    <x v="2"/>
    <x v="0"/>
    <n v="3"/>
    <n v="1"/>
    <n v="1"/>
    <n v="1"/>
    <x v="0"/>
  </r>
  <r>
    <s v="73449862-d59d-4363-acfb-afbfc1155e3a"/>
    <s v="Banadir_IDP"/>
    <x v="0"/>
    <x v="1"/>
    <n v="3"/>
    <n v="1"/>
    <n v="4"/>
    <n v="1"/>
    <x v="0"/>
  </r>
  <r>
    <s v="c58d69ca-c4fa-418b-aefe-98cc58b084ef"/>
    <s v="Banadir_HC"/>
    <x v="0"/>
    <x v="0"/>
    <n v="3"/>
    <n v="1"/>
    <n v="4"/>
    <n v="1"/>
    <x v="0"/>
  </r>
  <r>
    <s v="6a7c740c-9217-422e-9e7e-360d9ea420a1"/>
    <s v="Banadir_IDP"/>
    <x v="0"/>
    <x v="1"/>
    <n v="3"/>
    <n v="1"/>
    <n v="4"/>
    <n v="1"/>
    <x v="0"/>
  </r>
  <r>
    <s v="16d25e68-96f2-47d1-ae74-cd90df5dd6cb"/>
    <s v="Banadir_IDP"/>
    <x v="0"/>
    <x v="1"/>
    <n v="3"/>
    <n v="1"/>
    <n v="1"/>
    <n v="1"/>
    <x v="0"/>
  </r>
  <r>
    <s v="6e83e8a2-0efa-4a73-9f2f-4f7b486df06c"/>
    <s v="Banadir_IDP"/>
    <x v="0"/>
    <x v="1"/>
    <n v="3"/>
    <n v="1"/>
    <n v="1"/>
    <n v="4"/>
    <x v="0"/>
  </r>
  <r>
    <s v="8ead7eaf-eb24-4ffe-99c1-b2b0b6c4de73"/>
    <s v="Banadir_HC"/>
    <x v="0"/>
    <x v="0"/>
    <n v="3"/>
    <n v="1"/>
    <n v="4"/>
    <n v="1"/>
    <x v="0"/>
  </r>
  <r>
    <s v="63c5b4e3-255a-4b51-b066-9883c03e2be6"/>
    <s v="Banadir_IDP"/>
    <x v="0"/>
    <x v="1"/>
    <n v="3"/>
    <n v="1"/>
    <n v="4"/>
    <n v="1"/>
    <x v="0"/>
  </r>
  <r>
    <s v="ddc2b62f-1e4b-46f9-8932-a4b75012479a"/>
    <s v="Belet_Weyne_HC"/>
    <x v="2"/>
    <x v="0"/>
    <n v="3"/>
    <n v="1"/>
    <n v="4"/>
    <n v="1"/>
    <x v="0"/>
  </r>
  <r>
    <s v="3e75632e-6ecc-444a-9a83-da7db1615c0f"/>
    <s v="Belet_Weyne_HC"/>
    <x v="2"/>
    <x v="0"/>
    <n v="3"/>
    <n v="1"/>
    <n v="4"/>
    <n v="1"/>
    <x v="0"/>
  </r>
  <r>
    <s v="330e30e1-94bc-4976-be59-b71cf1a96cea"/>
    <s v="Banadir_IDP"/>
    <x v="0"/>
    <x v="1"/>
    <n v="3"/>
    <n v="1"/>
    <n v="4"/>
    <n v="1"/>
    <x v="0"/>
  </r>
  <r>
    <s v="5a8fa826-ac9e-4a16-899a-bfac4b964c2e"/>
    <s v="Banadir_HC"/>
    <x v="0"/>
    <x v="0"/>
    <n v="3"/>
    <n v="1"/>
    <n v="1"/>
    <n v="1"/>
    <x v="0"/>
  </r>
  <r>
    <s v="0dfb4db1-5e8e-4ec6-9e73-9329bc18a265"/>
    <s v="Banadir_HC"/>
    <x v="0"/>
    <x v="0"/>
    <n v="3"/>
    <n v="1"/>
    <n v="1"/>
    <n v="1"/>
    <x v="0"/>
  </r>
  <r>
    <s v="7d39eeaa-a7e4-4b6c-acc8-58ae801f1124"/>
    <s v="Banadir_HC"/>
    <x v="0"/>
    <x v="0"/>
    <n v="3"/>
    <n v="1"/>
    <n v="1"/>
    <n v="1"/>
    <x v="0"/>
  </r>
  <r>
    <s v="71e8b49f-6203-4afa-8970-641a6e45a26c"/>
    <s v="Banadir_HC"/>
    <x v="0"/>
    <x v="0"/>
    <n v="3"/>
    <n v="1"/>
    <n v="1"/>
    <n v="1"/>
    <x v="0"/>
  </r>
  <r>
    <s v="98d40f7b-dfcc-4ff4-8e15-c8f7d364c8a4"/>
    <s v="Banadir_HC"/>
    <x v="0"/>
    <x v="0"/>
    <n v="3"/>
    <n v="1"/>
    <n v="1"/>
    <n v="1"/>
    <x v="0"/>
  </r>
  <r>
    <s v="d88d3a9c-2c2f-4617-a8ad-83afcf1751f6"/>
    <s v="Banadir_HC"/>
    <x v="0"/>
    <x v="0"/>
    <n v="3"/>
    <n v="1"/>
    <n v="1"/>
    <n v="1"/>
    <x v="0"/>
  </r>
  <r>
    <s v="240d0641-337f-4738-9dab-ed12ea8bf13f"/>
    <s v="Banadir_HC"/>
    <x v="0"/>
    <x v="0"/>
    <n v="3"/>
    <n v="1"/>
    <n v="1"/>
    <n v="1"/>
    <x v="0"/>
  </r>
  <r>
    <s v="51a59a41-1d7a-4735-8dad-1ff9278bcb50"/>
    <s v="Banadir_HC"/>
    <x v="0"/>
    <x v="0"/>
    <n v="3"/>
    <n v="1"/>
    <n v="4"/>
    <n v="1"/>
    <x v="0"/>
  </r>
  <r>
    <s v="f2c68545-9efd-4b6c-80e5-8d14dd7420c5"/>
    <s v="Banadir_IDP"/>
    <x v="0"/>
    <x v="1"/>
    <n v="3"/>
    <n v="4"/>
    <n v="4"/>
    <n v="2"/>
    <x v="1"/>
  </r>
  <r>
    <s v="54d7af93-60b7-4f23-8308-5165dc640acb"/>
    <s v="Banadir_IDP"/>
    <x v="0"/>
    <x v="1"/>
    <n v="3"/>
    <n v="1"/>
    <n v="4"/>
    <n v="1"/>
    <x v="0"/>
  </r>
  <r>
    <s v="6caf21f7-f63c-4d4a-8860-ec6b7acb913a"/>
    <s v="Banadir_IDP"/>
    <x v="0"/>
    <x v="1"/>
    <n v="3"/>
    <n v="1"/>
    <n v="1"/>
    <n v="1"/>
    <x v="0"/>
  </r>
  <r>
    <s v="4928ae42-8cca-40ef-9c05-d30aa09da9e4"/>
    <s v="Banadir_IDP"/>
    <x v="0"/>
    <x v="1"/>
    <n v="3"/>
    <n v="1"/>
    <n v="4"/>
    <n v="1"/>
    <x v="0"/>
  </r>
  <r>
    <s v="e61e712b-d25b-465b-a362-2827e1b4d0a4"/>
    <s v="Banadir_IDP"/>
    <x v="0"/>
    <x v="1"/>
    <n v="3"/>
    <n v="1"/>
    <n v="4"/>
    <n v="1"/>
    <x v="0"/>
  </r>
  <r>
    <s v="1b9c31f6-396b-48d9-8edd-0eafb19d6a26"/>
    <s v="Jowhar_IDP"/>
    <x v="10"/>
    <x v="1"/>
    <n v="3"/>
    <n v="1"/>
    <n v="4"/>
    <n v="1"/>
    <x v="0"/>
  </r>
  <r>
    <s v="3ca78c00-78df-46c2-8c4f-e9ff0476abc6"/>
    <s v="Banadir_IDP"/>
    <x v="0"/>
    <x v="1"/>
    <n v="3"/>
    <n v="1"/>
    <n v="1"/>
    <n v="1"/>
    <x v="0"/>
  </r>
  <r>
    <s v="8c00a097-c0ee-43ff-92ab-d94f1bb55bfe"/>
    <s v="Banadir_HC"/>
    <x v="0"/>
    <x v="0"/>
    <n v="3"/>
    <n v="1"/>
    <n v="4"/>
    <n v="1"/>
    <x v="0"/>
  </r>
  <r>
    <s v="9bb14518-2af3-4b2c-82f6-bac2c38a39bb"/>
    <s v="Banadir_IDP"/>
    <x v="0"/>
    <x v="1"/>
    <n v="3"/>
    <n v="1"/>
    <n v="1"/>
    <n v="1"/>
    <x v="0"/>
  </r>
  <r>
    <s v="eca97a6f-5d45-4b4d-a499-c2023d826987"/>
    <s v="Banadir_HC"/>
    <x v="0"/>
    <x v="0"/>
    <n v="3"/>
    <n v="1"/>
    <n v="4"/>
    <n v="1"/>
    <x v="0"/>
  </r>
  <r>
    <s v="d3f93227-c237-4805-90be-da57e922ba56"/>
    <s v="Banadir_HC"/>
    <x v="0"/>
    <x v="0"/>
    <n v="3"/>
    <n v="1"/>
    <n v="4"/>
    <n v="1"/>
    <x v="0"/>
  </r>
  <r>
    <s v="14d568eb-d397-43f4-8388-016e33912b51"/>
    <s v="Banadir_HC"/>
    <x v="0"/>
    <x v="0"/>
    <n v="3"/>
    <n v="2"/>
    <n v="4"/>
    <n v="1"/>
    <x v="1"/>
  </r>
  <r>
    <s v="77d919f9-c176-441d-860d-6d4c5ba5c55e"/>
    <s v="Banadir_IDP"/>
    <x v="0"/>
    <x v="1"/>
    <n v="3"/>
    <n v="1"/>
    <n v="4"/>
    <n v="1"/>
    <x v="0"/>
  </r>
  <r>
    <s v="9e22f8ba-17f7-425d-8d02-13bbd6848c4f"/>
    <s v="Banadir_IDP"/>
    <x v="0"/>
    <x v="1"/>
    <n v="3"/>
    <n v="1"/>
    <n v="4"/>
    <n v="1"/>
    <x v="0"/>
  </r>
  <r>
    <s v="13b9c794-45e8-4f6c-af9a-3e0a5c2a83a1"/>
    <s v="Banadir_IDP"/>
    <x v="0"/>
    <x v="1"/>
    <n v="3"/>
    <n v="1"/>
    <n v="4"/>
    <n v="1"/>
    <x v="0"/>
  </r>
  <r>
    <s v="3eab01c4-66ae-443b-8e0b-7858586dddf6"/>
    <s v="Banadir_IDP"/>
    <x v="0"/>
    <x v="1"/>
    <n v="3"/>
    <n v="1"/>
    <n v="4"/>
    <n v="1"/>
    <x v="0"/>
  </r>
  <r>
    <s v="49b90559-574c-42da-8689-1e4d0c84213c"/>
    <s v="Banadir_IDP"/>
    <x v="0"/>
    <x v="1"/>
    <n v="3"/>
    <n v="1"/>
    <n v="4"/>
    <n v="1"/>
    <x v="0"/>
  </r>
  <r>
    <s v="8171a5cb-b2a7-4c7a-9727-37a2ab68c58a"/>
    <s v="Banadir_IDP"/>
    <x v="0"/>
    <x v="1"/>
    <n v="3"/>
    <n v="1"/>
    <n v="4"/>
    <n v="1"/>
    <x v="0"/>
  </r>
  <r>
    <s v="81fb65a8-5397-4688-b9cc-85f767b42834"/>
    <s v="Banadir_IDP"/>
    <x v="0"/>
    <x v="1"/>
    <n v="3"/>
    <n v="1"/>
    <n v="1"/>
    <n v="1"/>
    <x v="0"/>
  </r>
  <r>
    <s v="40829c38-648a-4b54-b356-11103ddaf324"/>
    <s v="Banadir_IDP"/>
    <x v="0"/>
    <x v="1"/>
    <n v="3"/>
    <n v="1"/>
    <n v="1"/>
    <n v="1"/>
    <x v="0"/>
  </r>
  <r>
    <s v="ad630257-3872-4529-93f1-feec899dc01e"/>
    <s v="Banadir_IDP"/>
    <x v="0"/>
    <x v="1"/>
    <n v="3"/>
    <n v="1"/>
    <n v="1"/>
    <n v="1"/>
    <x v="0"/>
  </r>
  <r>
    <s v="b9556634-23fc-4b21-b2b5-3353e096372a"/>
    <s v="Banadir_IDP"/>
    <x v="0"/>
    <x v="1"/>
    <n v="3"/>
    <n v="1"/>
    <n v="4"/>
    <n v="1"/>
    <x v="0"/>
  </r>
  <r>
    <s v="1d1bf939-c821-4a99-b9eb-0e2f01d622ec"/>
    <s v="Banadir_IDP"/>
    <x v="0"/>
    <x v="1"/>
    <n v="3"/>
    <n v="1"/>
    <n v="4"/>
    <n v="1"/>
    <x v="0"/>
  </r>
  <r>
    <s v="c45a664f-6add-418f-a0e1-6c147aececc0"/>
    <s v="Banadir_IDP"/>
    <x v="0"/>
    <x v="1"/>
    <n v="3"/>
    <n v="1"/>
    <n v="4"/>
    <n v="1"/>
    <x v="0"/>
  </r>
  <r>
    <s v="f9f122c2-7ff2-4c9a-9ef4-4a7d92fd0b84"/>
    <s v="Banadir_IDP"/>
    <x v="0"/>
    <x v="1"/>
    <n v="3"/>
    <n v="1"/>
    <n v="4"/>
    <n v="1"/>
    <x v="0"/>
  </r>
  <r>
    <s v="c7f23f23-7d50-4df2-99d1-9802a337d530"/>
    <s v="Banadir_IDP"/>
    <x v="0"/>
    <x v="1"/>
    <n v="3"/>
    <n v="1"/>
    <n v="4"/>
    <n v="1"/>
    <x v="0"/>
  </r>
  <r>
    <s v="55724eae-4c3b-42d9-84fb-5d81fd734b3f"/>
    <s v="Banadir_IDP"/>
    <x v="0"/>
    <x v="1"/>
    <n v="3"/>
    <n v="1"/>
    <n v="4"/>
    <n v="1"/>
    <x v="0"/>
  </r>
  <r>
    <s v="77f1900c-b50d-451f-af9f-c786ae38ece2"/>
    <s v="Banadir_HC"/>
    <x v="0"/>
    <x v="0"/>
    <n v="3"/>
    <n v="1"/>
    <n v="4"/>
    <n v="1"/>
    <x v="0"/>
  </r>
  <r>
    <s v="1497bf86-f20a-4f77-8d7c-7afda12320bc"/>
    <s v="Banadir_HC"/>
    <x v="0"/>
    <x v="0"/>
    <n v="3"/>
    <n v="1"/>
    <n v="4"/>
    <n v="1"/>
    <x v="0"/>
  </r>
  <r>
    <s v="d9431f46-098a-4eac-bb48-1070f7ce8266"/>
    <s v="Banadir_HC"/>
    <x v="0"/>
    <x v="0"/>
    <n v="3"/>
    <n v="1"/>
    <n v="4"/>
    <n v="1"/>
    <x v="0"/>
  </r>
  <r>
    <s v="0ec1731d-7b69-437e-8fa0-34fe976103e1"/>
    <s v="Banadir_HC"/>
    <x v="0"/>
    <x v="0"/>
    <n v="3"/>
    <n v="4"/>
    <n v="4"/>
    <n v="2"/>
    <x v="1"/>
  </r>
  <r>
    <s v="72b2f5ff-390b-44c6-87fe-92470d7e314a"/>
    <s v="Banadir_HC"/>
    <x v="0"/>
    <x v="0"/>
    <n v="3"/>
    <n v="1"/>
    <n v="4"/>
    <n v="1"/>
    <x v="0"/>
  </r>
  <r>
    <s v="efe74d53-db84-4c73-ae6e-fb5922e20250"/>
    <s v="Banadir_HC"/>
    <x v="0"/>
    <x v="0"/>
    <n v="3"/>
    <n v="1"/>
    <n v="4"/>
    <n v="1"/>
    <x v="0"/>
  </r>
  <r>
    <s v="dd1a9d03-091d-4cd9-a55e-c0694898aeb2"/>
    <s v="Banadir_HC"/>
    <x v="0"/>
    <x v="0"/>
    <n v="3"/>
    <n v="1"/>
    <n v="4"/>
    <n v="1"/>
    <x v="0"/>
  </r>
  <r>
    <s v="cf84d335-fd67-484a-8dbd-9df9f5e0e957"/>
    <s v="Banadir_IDP"/>
    <x v="0"/>
    <x v="1"/>
    <n v="3"/>
    <n v="1"/>
    <n v="4"/>
    <n v="1"/>
    <x v="0"/>
  </r>
  <r>
    <s v="b7145871-f844-4d8f-884c-a9e2d526538a"/>
    <s v="Banadir_HC"/>
    <x v="0"/>
    <x v="0"/>
    <n v="3"/>
    <n v="2"/>
    <n v="1"/>
    <n v="1"/>
    <x v="0"/>
  </r>
  <r>
    <s v="fc25d8bc-6830-416e-abf5-86e7f374b317"/>
    <s v="Banadir_IDP"/>
    <x v="0"/>
    <x v="1"/>
    <n v="3"/>
    <n v="1"/>
    <n v="4"/>
    <n v="1"/>
    <x v="0"/>
  </r>
  <r>
    <s v="92892a2e-26d3-40ab-bdf3-9be87c8cc7b7"/>
    <s v="Banadir_IDP"/>
    <x v="0"/>
    <x v="1"/>
    <n v="3"/>
    <n v="1"/>
    <n v="4"/>
    <n v="1"/>
    <x v="0"/>
  </r>
  <r>
    <s v="26d187f3-031b-4c3b-b1df-101d984ca9f9"/>
    <s v="Banadir_HC"/>
    <x v="0"/>
    <x v="0"/>
    <n v="3"/>
    <n v="1"/>
    <n v="4"/>
    <n v="1"/>
    <x v="0"/>
  </r>
  <r>
    <s v="2de9ebad-6679-40d0-a9cf-6448fcff79e0"/>
    <s v="Banadir_IDP"/>
    <x v="0"/>
    <x v="1"/>
    <n v="3"/>
    <n v="1"/>
    <n v="4"/>
    <n v="1"/>
    <x v="0"/>
  </r>
  <r>
    <s v="50500ad6-24ed-43cd-8847-26012afa685c"/>
    <s v="Banadir_IDP"/>
    <x v="0"/>
    <x v="1"/>
    <n v="3"/>
    <n v="1"/>
    <n v="4"/>
    <n v="1"/>
    <x v="0"/>
  </r>
  <r>
    <s v="7e86cdc7-c23b-4929-9ed3-66ed648083b5"/>
    <s v="Banadir_IDP"/>
    <x v="0"/>
    <x v="1"/>
    <n v="3"/>
    <n v="1"/>
    <n v="4"/>
    <n v="1"/>
    <x v="0"/>
  </r>
  <r>
    <s v="04090f7e-b0c9-4093-b179-531312c34127"/>
    <s v="Banadir_IDP"/>
    <x v="0"/>
    <x v="1"/>
    <n v="3"/>
    <n v="1"/>
    <n v="1"/>
    <n v="1"/>
    <x v="0"/>
  </r>
  <r>
    <s v="1df6a86f-64d6-48be-a166-636c5d07882d"/>
    <s v="Banadir_IDP"/>
    <x v="0"/>
    <x v="1"/>
    <n v="3"/>
    <n v="1"/>
    <n v="4"/>
    <n v="1"/>
    <x v="0"/>
  </r>
  <r>
    <s v="0fba8917-7648-4f33-b80e-a9892c468707"/>
    <s v="Banadir_HC"/>
    <x v="0"/>
    <x v="0"/>
    <n v="3"/>
    <n v="1"/>
    <n v="4"/>
    <n v="1"/>
    <x v="0"/>
  </r>
  <r>
    <s v="5b74375f-6eee-4348-8a87-3a7e1731a4d6"/>
    <s v="Banadir_IDP"/>
    <x v="0"/>
    <x v="1"/>
    <n v="3"/>
    <n v="1"/>
    <n v="4"/>
    <n v="1"/>
    <x v="0"/>
  </r>
  <r>
    <s v="1bd89f0a-a94b-4e0d-b2dd-206c17635916"/>
    <s v="Banadir_IDP"/>
    <x v="0"/>
    <x v="1"/>
    <n v="3"/>
    <n v="1"/>
    <n v="4"/>
    <n v="1"/>
    <x v="0"/>
  </r>
  <r>
    <s v="03905623-8f8d-452e-b0cf-9713f18255bc"/>
    <s v="Banadir_IDP"/>
    <x v="0"/>
    <x v="1"/>
    <n v="3"/>
    <n v="1"/>
    <n v="4"/>
    <n v="1"/>
    <x v="0"/>
  </r>
  <r>
    <s v="c08caa78-e600-48d3-ae51-a59a8fe7ca03"/>
    <s v="Banadir_IDP"/>
    <x v="0"/>
    <x v="1"/>
    <n v="3"/>
    <n v="1"/>
    <n v="4"/>
    <n v="1"/>
    <x v="0"/>
  </r>
  <r>
    <s v="695f5f2c-b464-4948-801b-801d7ff4e8fe"/>
    <s v="Banadir_IDP"/>
    <x v="0"/>
    <x v="1"/>
    <n v="3"/>
    <n v="1"/>
    <n v="4"/>
    <n v="1"/>
    <x v="0"/>
  </r>
  <r>
    <s v="7f1702f3-99d7-47d1-a546-3e05af01a941"/>
    <s v="Banadir_IDP"/>
    <x v="0"/>
    <x v="1"/>
    <n v="3"/>
    <n v="1"/>
    <n v="4"/>
    <n v="1"/>
    <x v="0"/>
  </r>
  <r>
    <s v="67988a34-1443-4b93-b1ae-a32d2553116d"/>
    <s v="Banadir_HC"/>
    <x v="0"/>
    <x v="0"/>
    <n v="3"/>
    <n v="1"/>
    <n v="1"/>
    <n v="2"/>
    <x v="0"/>
  </r>
  <r>
    <s v="08a5b1f7-d4ae-410a-8452-1ff76ca13224"/>
    <s v="Banadir_IDP"/>
    <x v="0"/>
    <x v="1"/>
    <n v="3"/>
    <n v="1"/>
    <n v="4"/>
    <n v="1"/>
    <x v="0"/>
  </r>
  <r>
    <s v="15b3d700-0f5a-438c-af6d-067e73a39824"/>
    <s v="Banadir_IDP"/>
    <x v="0"/>
    <x v="1"/>
    <n v="3"/>
    <n v="1"/>
    <n v="4"/>
    <n v="1"/>
    <x v="0"/>
  </r>
  <r>
    <s v="148a83af-1b9b-47f5-945f-16aa8c5469f4"/>
    <s v="Banadir_IDP"/>
    <x v="0"/>
    <x v="1"/>
    <n v="3"/>
    <n v="1"/>
    <n v="4"/>
    <n v="1"/>
    <x v="0"/>
  </r>
  <r>
    <s v="9b969706-3dd7-4a74-802b-e44df65816a4"/>
    <s v="Banadir_IDP"/>
    <x v="0"/>
    <x v="1"/>
    <n v="3"/>
    <n v="1"/>
    <n v="4"/>
    <n v="1"/>
    <x v="0"/>
  </r>
  <r>
    <s v="e7a9224e-c7e5-4ac5-8eb5-4342158e6af1"/>
    <s v="Banadir_HC"/>
    <x v="0"/>
    <x v="0"/>
    <n v="3"/>
    <n v="2"/>
    <n v="4"/>
    <n v="1"/>
    <x v="1"/>
  </r>
  <r>
    <s v="9fa6aed1-b15a-4323-bb47-54fbeb23cf09"/>
    <s v="Belet_Weyne_HC"/>
    <x v="2"/>
    <x v="0"/>
    <n v="3"/>
    <n v="1"/>
    <n v="1"/>
    <n v="1"/>
    <x v="0"/>
  </r>
  <r>
    <s v="de8fc061-b779-41d7-98e1-e8d0e0606f57"/>
    <s v="Banadir_IDP"/>
    <x v="0"/>
    <x v="1"/>
    <n v="3"/>
    <n v="1"/>
    <n v="1"/>
    <n v="1"/>
    <x v="0"/>
  </r>
  <r>
    <s v="8d25f89a-9e0d-43ec-be4a-6db4d8c97c20"/>
    <s v="Belet_Weyne_HC"/>
    <x v="2"/>
    <x v="0"/>
    <n v="3"/>
    <n v="1"/>
    <n v="4"/>
    <n v="1"/>
    <x v="0"/>
  </r>
  <r>
    <s v="7bcfc4f1-dd4f-4570-93ad-0991abab898c"/>
    <s v="Banadir_IDP"/>
    <x v="0"/>
    <x v="1"/>
    <n v="3"/>
    <n v="2"/>
    <n v="1"/>
    <n v="1"/>
    <x v="0"/>
  </r>
  <r>
    <s v="fc0c0bb3-7b71-4765-bc38-dacbb1782296"/>
    <s v="Belet_Weyne_HC"/>
    <x v="2"/>
    <x v="0"/>
    <n v="3"/>
    <n v="1"/>
    <n v="4"/>
    <n v="1"/>
    <x v="0"/>
  </r>
  <r>
    <s v="93b77ba5-38bd-4d08-a857-d8035e511d81"/>
    <s v="Belet_Weyne_HC"/>
    <x v="2"/>
    <x v="0"/>
    <n v="3"/>
    <n v="1"/>
    <n v="4"/>
    <n v="1"/>
    <x v="0"/>
  </r>
  <r>
    <s v="6c6a9924-06a3-47c2-8106-ce6df1d28d3d"/>
    <s v="Belet_Weyne_HC"/>
    <x v="2"/>
    <x v="0"/>
    <n v="3"/>
    <n v="1"/>
    <n v="4"/>
    <n v="1"/>
    <x v="0"/>
  </r>
  <r>
    <s v="bcfd14f5-a3ac-4de8-a4a6-f045933f47bf"/>
    <s v="Banadir_IDP"/>
    <x v="0"/>
    <x v="1"/>
    <n v="3"/>
    <n v="1"/>
    <n v="1"/>
    <n v="1"/>
    <x v="0"/>
  </r>
  <r>
    <s v="f67e3433-0d21-45ba-8b51-4435a46719dc"/>
    <s v="Banadir_IDP"/>
    <x v="0"/>
    <x v="1"/>
    <n v="3"/>
    <n v="1"/>
    <n v="4"/>
    <n v="1"/>
    <x v="0"/>
  </r>
  <r>
    <s v="50ff3db7-edaf-46bd-b7e0-787d6b62eec1"/>
    <s v="Jowhar_IDP"/>
    <x v="10"/>
    <x v="1"/>
    <n v="3"/>
    <n v="1"/>
    <n v="4"/>
    <n v="1"/>
    <x v="0"/>
  </r>
  <r>
    <s v="9425b2f4-e789-4da6-ad1f-f35825795e08"/>
    <s v="Banadir_HC"/>
    <x v="0"/>
    <x v="0"/>
    <n v="3"/>
    <n v="1"/>
    <n v="4"/>
    <n v="1"/>
    <x v="0"/>
  </r>
  <r>
    <s v="2b7a6dbb-925f-49b1-8f5c-cf22ae3d3b28"/>
    <s v="Banadir_IDP"/>
    <x v="0"/>
    <x v="1"/>
    <n v="3"/>
    <n v="1"/>
    <n v="1"/>
    <n v="1"/>
    <x v="0"/>
  </r>
  <r>
    <s v="5e6d46b1-5169-4ecc-b1c0-641ab01512fd"/>
    <s v="Banadir_IDP"/>
    <x v="0"/>
    <x v="1"/>
    <n v="3"/>
    <n v="1"/>
    <n v="4"/>
    <n v="1"/>
    <x v="0"/>
  </r>
  <r>
    <s v="64ea2cc2-c681-4bfa-8a29-f548b5b5c1c4"/>
    <s v="Banadir_IDP"/>
    <x v="0"/>
    <x v="1"/>
    <n v="3"/>
    <n v="1"/>
    <n v="4"/>
    <n v="1"/>
    <x v="0"/>
  </r>
  <r>
    <s v="3f3fc93c-399a-4e34-b173-95330613821a"/>
    <s v="Banadir_IDP"/>
    <x v="0"/>
    <x v="1"/>
    <n v="3"/>
    <n v="1"/>
    <n v="4"/>
    <n v="1"/>
    <x v="0"/>
  </r>
  <r>
    <s v="ff6aa31a-08b1-400c-b55b-58f9913e53c7"/>
    <s v="Banadir_IDP"/>
    <x v="0"/>
    <x v="1"/>
    <n v="3"/>
    <n v="1"/>
    <n v="4"/>
    <n v="1"/>
    <x v="0"/>
  </r>
  <r>
    <s v="8f16a787-353c-43d0-8c1b-91c2e301cf65"/>
    <s v="Belet_Weyne_HC"/>
    <x v="2"/>
    <x v="0"/>
    <n v="3"/>
    <n v="1"/>
    <n v="4"/>
    <n v="1"/>
    <x v="0"/>
  </r>
  <r>
    <s v="6557dc0c-5e2c-4c99-b418-3b5a80f2c6c7"/>
    <s v="Banadir_IDP"/>
    <x v="0"/>
    <x v="1"/>
    <n v="3"/>
    <n v="1"/>
    <n v="1"/>
    <n v="3"/>
    <x v="0"/>
  </r>
  <r>
    <s v="41a7f6f7-9424-40d0-a2b2-220817c3a9c7"/>
    <s v="Banadir_HC"/>
    <x v="0"/>
    <x v="0"/>
    <n v="3"/>
    <n v="1"/>
    <n v="1"/>
    <n v="1"/>
    <x v="0"/>
  </r>
  <r>
    <s v="325dd311-1036-4546-b572-cba3ca7ba1df"/>
    <s v="Banadir_HC"/>
    <x v="0"/>
    <x v="0"/>
    <n v="3"/>
    <n v="1"/>
    <n v="1"/>
    <n v="1"/>
    <x v="0"/>
  </r>
  <r>
    <s v="de26fd0d-c795-472e-8538-38712155a066"/>
    <s v="Banadir_IDP"/>
    <x v="0"/>
    <x v="1"/>
    <n v="3"/>
    <n v="1"/>
    <n v="1"/>
    <n v="3"/>
    <x v="0"/>
  </r>
  <r>
    <s v="bfac3286-b0cd-4a52-a807-da68f59debe0"/>
    <s v="Banadir_HC"/>
    <x v="0"/>
    <x v="0"/>
    <n v="3"/>
    <n v="1"/>
    <n v="1"/>
    <n v="1"/>
    <x v="0"/>
  </r>
  <r>
    <s v="e0157bfa-54dc-45cc-828a-795eab4d9821"/>
    <s v="Banadir_HC"/>
    <x v="0"/>
    <x v="0"/>
    <n v="3"/>
    <n v="1"/>
    <n v="1"/>
    <n v="1"/>
    <x v="0"/>
  </r>
  <r>
    <s v="92e0b92e-8268-49e8-ba7e-0efb7d4f5782"/>
    <s v="Banadir_HC"/>
    <x v="0"/>
    <x v="0"/>
    <n v="3"/>
    <n v="1"/>
    <n v="1"/>
    <n v="1"/>
    <x v="0"/>
  </r>
  <r>
    <s v="05a1a3e3-3605-4ff5-bd7e-63315ba189e0"/>
    <s v="Banadir_HC"/>
    <x v="0"/>
    <x v="0"/>
    <n v="3"/>
    <n v="1"/>
    <n v="1"/>
    <n v="1"/>
    <x v="0"/>
  </r>
  <r>
    <s v="8b9ec3ab-8669-416f-95dc-8dde967f9f4e"/>
    <s v="Banadir_HC"/>
    <x v="0"/>
    <x v="0"/>
    <n v="3"/>
    <n v="1"/>
    <n v="1"/>
    <n v="1"/>
    <x v="0"/>
  </r>
  <r>
    <s v="76d1ceb1-e969-45d7-b3b9-e09fa3e19cbe"/>
    <s v="Banadir_HC"/>
    <x v="0"/>
    <x v="0"/>
    <n v="3"/>
    <n v="1"/>
    <n v="4"/>
    <n v="1"/>
    <x v="0"/>
  </r>
  <r>
    <s v="f141897f-c684-4d22-b02b-13f29dfa4779"/>
    <s v="Belet_Weyne_HC"/>
    <x v="2"/>
    <x v="0"/>
    <n v="3"/>
    <n v="1"/>
    <n v="4"/>
    <n v="1"/>
    <x v="0"/>
  </r>
  <r>
    <s v="95ec8a0c-f6e9-482d-9ab0-40594c2ba30a"/>
    <s v="Belet_Weyne_HC"/>
    <x v="2"/>
    <x v="0"/>
    <n v="3"/>
    <n v="1"/>
    <n v="4"/>
    <n v="1"/>
    <x v="0"/>
  </r>
  <r>
    <s v="886be3af-796b-42c9-bc35-1410eb07e14e"/>
    <s v="Balcad_HC"/>
    <x v="9"/>
    <x v="0"/>
    <n v="3"/>
    <n v="1"/>
    <n v="1"/>
    <n v="1"/>
    <x v="0"/>
  </r>
  <r>
    <s v="3f88de26-8a51-45a9-895a-e96e37e2c812"/>
    <s v="Balcad_HC"/>
    <x v="9"/>
    <x v="0"/>
    <n v="3"/>
    <n v="1"/>
    <n v="1"/>
    <n v="1"/>
    <x v="0"/>
  </r>
  <r>
    <s v="37f846d9-6387-4033-b596-54f7621b0268"/>
    <s v="Banadir_IDP"/>
    <x v="0"/>
    <x v="1"/>
    <n v="3"/>
    <n v="1"/>
    <n v="4"/>
    <n v="1"/>
    <x v="0"/>
  </r>
  <r>
    <s v="5ba9ce75-3af1-4da0-9726-ff0896943371"/>
    <s v="Banadir_IDP"/>
    <x v="0"/>
    <x v="1"/>
    <n v="3"/>
    <n v="1"/>
    <n v="4"/>
    <n v="1"/>
    <x v="0"/>
  </r>
  <r>
    <s v="5a14f579-8dae-4c35-9e5e-463ad395a48e"/>
    <s v="Banadir_IDP"/>
    <x v="0"/>
    <x v="1"/>
    <n v="3"/>
    <n v="1"/>
    <n v="4"/>
    <n v="1"/>
    <x v="0"/>
  </r>
  <r>
    <s v="acf1e7be-5be1-4abd-8721-b76df8f01ef5"/>
    <s v="Banadir_IDP"/>
    <x v="0"/>
    <x v="1"/>
    <n v="3"/>
    <n v="1"/>
    <n v="4"/>
    <n v="1"/>
    <x v="0"/>
  </r>
  <r>
    <s v="17b33d21-8d34-47b9-813b-f4693c851ef8"/>
    <s v="Belet_Weyne_HC"/>
    <x v="2"/>
    <x v="0"/>
    <n v="3"/>
    <n v="1"/>
    <n v="4"/>
    <n v="1"/>
    <x v="0"/>
  </r>
  <r>
    <s v="d22cdbba-3385-4d51-a91b-2e43c2927af7"/>
    <s v="Belet_Weyne_HC"/>
    <x v="2"/>
    <x v="0"/>
    <n v="3"/>
    <n v="1"/>
    <n v="4"/>
    <n v="1"/>
    <x v="0"/>
  </r>
  <r>
    <s v="1e4f5330-d1ed-4d94-833a-aff050bc1bc3"/>
    <s v="Belet_Weyne_HC"/>
    <x v="2"/>
    <x v="0"/>
    <n v="3"/>
    <n v="1"/>
    <n v="4"/>
    <n v="1"/>
    <x v="0"/>
  </r>
  <r>
    <s v="0321703a-b930-4ad0-8c7c-e7b3b73bacc1"/>
    <s v="Belet_Weyne_HC"/>
    <x v="2"/>
    <x v="0"/>
    <n v="3"/>
    <n v="1"/>
    <n v="4"/>
    <n v="1"/>
    <x v="0"/>
  </r>
  <r>
    <s v="c4bd07b4-a4ba-4cc6-9035-c079015ecb83"/>
    <s v="Banadir_IDP"/>
    <x v="0"/>
    <x v="1"/>
    <n v="3"/>
    <n v="1"/>
    <n v="4"/>
    <n v="1"/>
    <x v="0"/>
  </r>
  <r>
    <s v="03dcb8fe-113e-4d42-ba13-95db8f7c5529"/>
    <s v="Banadir_IDP"/>
    <x v="0"/>
    <x v="1"/>
    <n v="3"/>
    <n v="1"/>
    <n v="4"/>
    <n v="1"/>
    <x v="0"/>
  </r>
  <r>
    <s v="b372490c-a722-4e5c-bece-95d5c6cfaa7a"/>
    <s v="Banadir_IDP"/>
    <x v="0"/>
    <x v="1"/>
    <n v="3"/>
    <n v="2"/>
    <n v="1"/>
    <n v="1"/>
    <x v="0"/>
  </r>
  <r>
    <s v="a96b5026-86b1-49c1-ae2d-87266f9ea055"/>
    <s v="Banadir_IDP"/>
    <x v="0"/>
    <x v="1"/>
    <n v="3"/>
    <n v="1"/>
    <n v="1"/>
    <n v="1"/>
    <x v="0"/>
  </r>
  <r>
    <s v="e8508229-4a36-4433-aff7-dbd0ff0a1c32"/>
    <s v="Banadir_IDP"/>
    <x v="0"/>
    <x v="1"/>
    <n v="3"/>
    <n v="3"/>
    <n v="1"/>
    <n v="1"/>
    <x v="0"/>
  </r>
  <r>
    <s v="696593d6-58f0-43df-8846-284fea9a481c"/>
    <s v="Bulo_Burto_HC"/>
    <x v="11"/>
    <x v="0"/>
    <n v="3"/>
    <n v="1"/>
    <n v="4"/>
    <n v="1"/>
    <x v="0"/>
  </r>
  <r>
    <s v="60e6ec0a-102d-4c1d-bed5-0b8c1dcb6e45"/>
    <s v="Bulo_Burto_HC"/>
    <x v="11"/>
    <x v="0"/>
    <n v="3"/>
    <n v="1"/>
    <n v="4"/>
    <n v="1"/>
    <x v="0"/>
  </r>
  <r>
    <s v="22071483-bab7-49e0-84b9-6390d7112de5"/>
    <s v="Belet_Weyne_HC"/>
    <x v="2"/>
    <x v="0"/>
    <n v="3"/>
    <n v="1"/>
    <n v="4"/>
    <n v="1"/>
    <x v="0"/>
  </r>
  <r>
    <s v="4c7abb25-9b78-479c-95e5-2d2c2460ddfa"/>
    <s v="Jowhar_HC"/>
    <x v="10"/>
    <x v="0"/>
    <n v="3"/>
    <n v="1"/>
    <n v="4"/>
    <n v="1"/>
    <x v="0"/>
  </r>
  <r>
    <s v="dc0996d4-6267-4f68-9e78-ed2ff715f7fa"/>
    <s v="Banadir_IDP"/>
    <x v="0"/>
    <x v="1"/>
    <n v="3"/>
    <n v="3"/>
    <n v="4"/>
    <n v="1"/>
    <x v="1"/>
  </r>
  <r>
    <s v="9620f56a-f716-4e0a-a15f-8c3c425479d2"/>
    <s v="Banadir_HC"/>
    <x v="0"/>
    <x v="0"/>
    <n v="3"/>
    <n v="1"/>
    <n v="4"/>
    <n v="1"/>
    <x v="0"/>
  </r>
  <r>
    <s v="f876e791-93dd-47a5-b4ea-d696b829f9e2"/>
    <s v="Banadir_HC"/>
    <x v="0"/>
    <x v="0"/>
    <n v="3"/>
    <n v="1"/>
    <n v="4"/>
    <n v="1"/>
    <x v="0"/>
  </r>
  <r>
    <s v="900a6257-daed-4f7c-88cc-69143274701c"/>
    <s v="Banadir_HC"/>
    <x v="0"/>
    <x v="0"/>
    <n v="3"/>
    <n v="1"/>
    <n v="4"/>
    <n v="1"/>
    <x v="0"/>
  </r>
  <r>
    <s v="a4313a33-339f-4203-adc9-52c9ae9153eb"/>
    <s v="Banadir_HC"/>
    <x v="0"/>
    <x v="0"/>
    <n v="3"/>
    <n v="1"/>
    <n v="4"/>
    <n v="1"/>
    <x v="0"/>
  </r>
  <r>
    <s v="c87c7537-23df-48af-bac4-a326cccd3ddc"/>
    <s v="Banadir_HC"/>
    <x v="0"/>
    <x v="0"/>
    <n v="3"/>
    <n v="1"/>
    <n v="4"/>
    <n v="1"/>
    <x v="0"/>
  </r>
  <r>
    <s v="e34a4fdb-7ef8-44d0-8b59-4b5a03c74c25"/>
    <s v="Belet_Weyne_HC"/>
    <x v="2"/>
    <x v="0"/>
    <n v="3"/>
    <n v="1"/>
    <n v="4"/>
    <n v="1"/>
    <x v="0"/>
  </r>
  <r>
    <s v="09b97afd-3abe-4436-9afc-7c9db77fd207"/>
    <s v="Banadir_HC"/>
    <x v="0"/>
    <x v="0"/>
    <n v="3"/>
    <n v="1"/>
    <n v="4"/>
    <n v="1"/>
    <x v="0"/>
  </r>
  <r>
    <s v="3d0bfa4b-ae2d-4b7f-a319-0f1774088437"/>
    <s v="Banadir_IDP"/>
    <x v="0"/>
    <x v="1"/>
    <n v="3"/>
    <n v="2"/>
    <n v="1"/>
    <n v="1"/>
    <x v="0"/>
  </r>
  <r>
    <s v="39a51491-8c82-4f00-af75-bdbf1f80ea5f"/>
    <s v="Banadir_IDP"/>
    <x v="0"/>
    <x v="1"/>
    <n v="3"/>
    <n v="2"/>
    <n v="1"/>
    <n v="2"/>
    <x v="0"/>
  </r>
  <r>
    <s v="23cefedc-86cf-461a-ae76-94a45ca4e9b4"/>
    <s v="Belet_Weyne_HC"/>
    <x v="2"/>
    <x v="0"/>
    <n v="3"/>
    <n v="1"/>
    <n v="4"/>
    <n v="1"/>
    <x v="0"/>
  </r>
  <r>
    <s v="d7fe8552-ec80-473f-949e-de4a54845809"/>
    <s v="Banadir_HC"/>
    <x v="0"/>
    <x v="0"/>
    <n v="3"/>
    <n v="1"/>
    <n v="4"/>
    <n v="1"/>
    <x v="0"/>
  </r>
  <r>
    <s v="57e9fdb4-eb3f-4207-a94f-e7997ad603b6"/>
    <s v="Banadir_IDP"/>
    <x v="0"/>
    <x v="1"/>
    <n v="3"/>
    <n v="2"/>
    <n v="1"/>
    <n v="1"/>
    <x v="0"/>
  </r>
  <r>
    <s v="e9877794-f5d9-4afd-8a9a-7b31cb7948f7"/>
    <s v="Banadir_IDP"/>
    <x v="0"/>
    <x v="1"/>
    <n v="3"/>
    <n v="1"/>
    <n v="1"/>
    <n v="1"/>
    <x v="0"/>
  </r>
  <r>
    <s v="e6b66b95-50da-4f13-981e-e82f6b197d78"/>
    <s v="Banadir_IDP"/>
    <x v="0"/>
    <x v="1"/>
    <n v="3"/>
    <n v="1"/>
    <n v="4"/>
    <n v="1"/>
    <x v="0"/>
  </r>
  <r>
    <s v="97e1f6a3-2789-447d-967e-a80cbc5c59c6"/>
    <s v="Banadir_IDP"/>
    <x v="0"/>
    <x v="1"/>
    <n v="3"/>
    <n v="1"/>
    <n v="4"/>
    <n v="3"/>
    <x v="1"/>
  </r>
  <r>
    <s v="d3958129-99bb-4b08-b4db-cc4cca9563c3"/>
    <s v="Banadir_HC"/>
    <x v="0"/>
    <x v="0"/>
    <n v="3"/>
    <n v="1"/>
    <n v="4"/>
    <n v="1"/>
    <x v="0"/>
  </r>
  <r>
    <s v="d38205d5-9b71-4cec-b72f-0a4f0ef5d731"/>
    <s v="Belet_Weyne_HC"/>
    <x v="2"/>
    <x v="0"/>
    <n v="3"/>
    <n v="1"/>
    <n v="4"/>
    <n v="1"/>
    <x v="0"/>
  </r>
  <r>
    <s v="f0a7d8ec-4e86-483a-b83c-828350add0d2"/>
    <s v="Banadir_IDP"/>
    <x v="0"/>
    <x v="1"/>
    <n v="3"/>
    <n v="1"/>
    <n v="4"/>
    <n v="1"/>
    <x v="0"/>
  </r>
  <r>
    <s v="1f55077e-80ca-457a-b9a5-bc284b0a3c8b"/>
    <s v="Bulo_Burto_HC"/>
    <x v="11"/>
    <x v="0"/>
    <n v="3"/>
    <n v="1"/>
    <n v="4"/>
    <n v="1"/>
    <x v="0"/>
  </r>
  <r>
    <s v="ab188ed9-0ec0-4e4c-b1ad-05dc7dd942e7"/>
    <s v="Belet_Weyne_HC"/>
    <x v="2"/>
    <x v="0"/>
    <n v="3"/>
    <n v="1"/>
    <n v="4"/>
    <n v="1"/>
    <x v="0"/>
  </r>
  <r>
    <s v="1c57524b-4524-4afc-a197-8b86ff71be5c"/>
    <s v="Banadir_IDP"/>
    <x v="0"/>
    <x v="1"/>
    <n v="3"/>
    <n v="1"/>
    <n v="1"/>
    <n v="1"/>
    <x v="0"/>
  </r>
  <r>
    <s v="0dd5ab2d-fbfb-4cdd-98b0-858c3d95812c"/>
    <s v="Jowhar_HC"/>
    <x v="10"/>
    <x v="0"/>
    <n v="3"/>
    <n v="1"/>
    <n v="4"/>
    <n v="1"/>
    <x v="0"/>
  </r>
  <r>
    <s v="549c0e43-c85b-4953-9282-c8b19e734176"/>
    <s v="Jowhar_HC"/>
    <x v="10"/>
    <x v="0"/>
    <n v="3"/>
    <n v="1"/>
    <n v="4"/>
    <n v="1"/>
    <x v="0"/>
  </r>
  <r>
    <s v="5cbbb250-32c4-4a05-bc65-4f6b464d6072"/>
    <s v="Belet_Weyne_HC"/>
    <x v="2"/>
    <x v="0"/>
    <n v="3"/>
    <n v="1"/>
    <n v="4"/>
    <n v="1"/>
    <x v="0"/>
  </r>
  <r>
    <s v="38959b62-0bdd-4875-8905-70f9174aea93"/>
    <s v="Belet_Weyne_HC"/>
    <x v="2"/>
    <x v="0"/>
    <n v="3"/>
    <n v="1"/>
    <n v="4"/>
    <n v="1"/>
    <x v="0"/>
  </r>
  <r>
    <s v="971a9f16-dac4-40bc-9dae-9eae7617b4e4"/>
    <s v="Belet_Weyne_HC"/>
    <x v="2"/>
    <x v="0"/>
    <n v="3"/>
    <n v="1"/>
    <n v="4"/>
    <n v="1"/>
    <x v="0"/>
  </r>
  <r>
    <s v="5acb4e49-3305-4e69-af88-3f83c754e853"/>
    <s v="Belet_Weyne_HC"/>
    <x v="2"/>
    <x v="0"/>
    <n v="3"/>
    <n v="1"/>
    <n v="4"/>
    <n v="1"/>
    <x v="0"/>
  </r>
  <r>
    <s v="07830dcc-2cb3-41bf-827f-636dcf5dc253"/>
    <s v="Belet_Weyne_HC"/>
    <x v="2"/>
    <x v="0"/>
    <n v="3"/>
    <n v="1"/>
    <n v="4"/>
    <n v="2"/>
    <x v="1"/>
  </r>
  <r>
    <s v="0038d218-e8db-46e4-bec9-b52da8bd2f17"/>
    <s v="Banadir_IDP"/>
    <x v="0"/>
    <x v="1"/>
    <n v="3"/>
    <n v="1"/>
    <n v="4"/>
    <n v="1"/>
    <x v="0"/>
  </r>
  <r>
    <s v="e7c995f1-de43-4a6c-b5ef-0f543bb4ec35"/>
    <s v="Banadir_IDP"/>
    <x v="0"/>
    <x v="1"/>
    <n v="3"/>
    <n v="1"/>
    <n v="4"/>
    <n v="1"/>
    <x v="0"/>
  </r>
  <r>
    <s v="8a0aa419-39f6-4049-88aa-3e23cfbe8bcb"/>
    <s v="Belet_Weyne_HC"/>
    <x v="2"/>
    <x v="0"/>
    <n v="3"/>
    <n v="1"/>
    <n v="4"/>
    <n v="1"/>
    <x v="0"/>
  </r>
  <r>
    <s v="1bbeff9a-d8a9-44ec-b67a-2e1d95b222b9"/>
    <s v="Banadir_IDP"/>
    <x v="0"/>
    <x v="1"/>
    <n v="3"/>
    <n v="1"/>
    <n v="4"/>
    <n v="1"/>
    <x v="0"/>
  </r>
  <r>
    <s v="cfc55e85-443f-4357-a2cc-79263d4d875c"/>
    <s v="Belet_Weyne_IDP"/>
    <x v="2"/>
    <x v="1"/>
    <n v="3"/>
    <n v="1"/>
    <n v="4"/>
    <n v="1"/>
    <x v="0"/>
  </r>
  <r>
    <s v="4a77d0ed-8e7c-456c-a61a-3cf00961e018"/>
    <s v="Balcad_HC"/>
    <x v="9"/>
    <x v="0"/>
    <n v="3"/>
    <n v="1"/>
    <n v="1"/>
    <n v="1"/>
    <x v="0"/>
  </r>
  <r>
    <s v="6e4ad1a2-84ab-4f1d-ad86-a795efb99a50"/>
    <s v="Jowhar_HC"/>
    <x v="10"/>
    <x v="0"/>
    <n v="3"/>
    <n v="1"/>
    <n v="4"/>
    <n v="1"/>
    <x v="0"/>
  </r>
  <r>
    <s v="1d5ee0a4-bd64-4ab3-aa59-1f7b5fc6241a"/>
    <s v="Jowhar_HC"/>
    <x v="10"/>
    <x v="0"/>
    <n v="3"/>
    <n v="1"/>
    <n v="4"/>
    <n v="1"/>
    <x v="0"/>
  </r>
  <r>
    <s v="d73f3eec-9798-48a3-8428-fac2cc8fd8f2"/>
    <s v="Belet_Weyne_IDP"/>
    <x v="2"/>
    <x v="1"/>
    <n v="3"/>
    <n v="1"/>
    <n v="4"/>
    <n v="1"/>
    <x v="0"/>
  </r>
  <r>
    <s v="e5709158-17c8-43ca-a222-78a665ca5ca2"/>
    <s v="Belet_Weyne_IDP"/>
    <x v="2"/>
    <x v="1"/>
    <n v="3"/>
    <n v="1"/>
    <n v="4"/>
    <n v="1"/>
    <x v="0"/>
  </r>
  <r>
    <s v="7694e6a2-f6bb-4dcc-bcd3-f37598abc576"/>
    <s v="Belet_Weyne_IDP"/>
    <x v="2"/>
    <x v="1"/>
    <n v="3"/>
    <n v="1"/>
    <n v="4"/>
    <n v="1"/>
    <x v="0"/>
  </r>
  <r>
    <s v="91668fd0-af6b-43a0-a59b-47d74bcf1626"/>
    <s v="Belet_Weyne_HC"/>
    <x v="2"/>
    <x v="0"/>
    <n v="3"/>
    <n v="1"/>
    <n v="4"/>
    <n v="1"/>
    <x v="0"/>
  </r>
  <r>
    <s v="4a7bb184-1692-4052-b307-56a23177a36c"/>
    <s v="Banadir_IDP"/>
    <x v="0"/>
    <x v="1"/>
    <n v="3"/>
    <n v="1"/>
    <n v="1"/>
    <n v="1"/>
    <x v="0"/>
  </r>
  <r>
    <s v="f303e2d3-6dd8-4bcd-a1c7-71ca7d85747b"/>
    <s v="Banadir_IDP"/>
    <x v="0"/>
    <x v="1"/>
    <n v="3"/>
    <n v="1"/>
    <n v="4"/>
    <n v="1"/>
    <x v="0"/>
  </r>
  <r>
    <s v="6c645e6d-74f8-467c-ae6f-708064241e47"/>
    <s v="Banadir_IDP"/>
    <x v="0"/>
    <x v="1"/>
    <n v="3"/>
    <n v="1"/>
    <n v="1"/>
    <n v="1"/>
    <x v="0"/>
  </r>
  <r>
    <s v="e389a03a-ac56-4b2d-a43e-cc9ee7d6f4c1"/>
    <s v="Bulo_Burto_HC"/>
    <x v="11"/>
    <x v="0"/>
    <n v="3"/>
    <n v="1"/>
    <n v="4"/>
    <n v="1"/>
    <x v="0"/>
  </r>
  <r>
    <s v="7a814d83-8367-45fc-b3d4-2e86e0e5d5a4"/>
    <s v="Banadir_IDP"/>
    <x v="0"/>
    <x v="1"/>
    <n v="3"/>
    <n v="1"/>
    <n v="1"/>
    <n v="2"/>
    <x v="0"/>
  </r>
  <r>
    <s v="b0cd6cda-1bf4-42b3-bd5e-dd2f9563fd80"/>
    <s v="Belet_Weyne_HC"/>
    <x v="2"/>
    <x v="0"/>
    <n v="3"/>
    <n v="1"/>
    <n v="4"/>
    <n v="1"/>
    <x v="0"/>
  </r>
  <r>
    <s v="dc4c3e72-7bfd-4731-a3ac-3cc6935872e9"/>
    <s v="Belet_Weyne_HC"/>
    <x v="2"/>
    <x v="0"/>
    <n v="3"/>
    <n v="1"/>
    <n v="4"/>
    <n v="1"/>
    <x v="0"/>
  </r>
  <r>
    <s v="68256d0b-984f-4b38-9a71-e03e9d99a41c"/>
    <s v="Belet_Weyne_HC"/>
    <x v="2"/>
    <x v="0"/>
    <n v="3"/>
    <n v="1"/>
    <n v="4"/>
    <n v="1"/>
    <x v="0"/>
  </r>
  <r>
    <s v="825298ab-47df-44fe-a574-4d1aefdc9b29"/>
    <s v="Belet_Weyne_HC"/>
    <x v="2"/>
    <x v="0"/>
    <n v="3"/>
    <n v="1"/>
    <n v="4"/>
    <n v="1"/>
    <x v="0"/>
  </r>
  <r>
    <s v="9ef881a2-301b-4c30-931e-3a0304a5a29c"/>
    <s v="Banadir_IDP"/>
    <x v="0"/>
    <x v="1"/>
    <n v="3"/>
    <n v="4"/>
    <n v="4"/>
    <n v="1"/>
    <x v="1"/>
  </r>
  <r>
    <s v="6e5bbda0-0d70-44cf-a339-23270e72df5f"/>
    <s v="Belet_Weyne_HC"/>
    <x v="2"/>
    <x v="0"/>
    <n v="3"/>
    <n v="1"/>
    <n v="4"/>
    <n v="1"/>
    <x v="0"/>
  </r>
  <r>
    <s v="8a572d97-34b2-4bbd-bad9-a01fe7881cb2"/>
    <s v="Bulo_Burto_HC"/>
    <x v="11"/>
    <x v="0"/>
    <n v="3"/>
    <n v="1"/>
    <n v="4"/>
    <n v="1"/>
    <x v="0"/>
  </r>
  <r>
    <s v="834419f8-4ecf-416a-bdf3-8725f8fff052"/>
    <s v="Banadir_IDP"/>
    <x v="0"/>
    <x v="1"/>
    <n v="3"/>
    <n v="1"/>
    <n v="4"/>
    <n v="1"/>
    <x v="0"/>
  </r>
  <r>
    <s v="2860942e-be18-44d6-ab94-5ab1e70163ac"/>
    <s v="Belet_Weyne_IDP"/>
    <x v="2"/>
    <x v="1"/>
    <n v="3"/>
    <n v="1"/>
    <n v="4"/>
    <n v="1"/>
    <x v="0"/>
  </r>
  <r>
    <s v="8174e507-1f3e-4a56-90a9-e766368e64e6"/>
    <s v="Belet_Weyne_IDP"/>
    <x v="2"/>
    <x v="1"/>
    <n v="3"/>
    <n v="1"/>
    <n v="4"/>
    <n v="1"/>
    <x v="0"/>
  </r>
  <r>
    <s v="6be6c746-b2ee-4eaf-8336-dbc4e8f3f80a"/>
    <s v="Bulo_Burto_HC"/>
    <x v="11"/>
    <x v="0"/>
    <n v="3"/>
    <n v="1"/>
    <n v="4"/>
    <n v="2"/>
    <x v="1"/>
  </r>
  <r>
    <s v="e2e6ecac-6d1d-4b2d-a2e1-35e828224dba"/>
    <s v="Banadir_IDP"/>
    <x v="0"/>
    <x v="1"/>
    <n v="3"/>
    <n v="1"/>
    <n v="4"/>
    <n v="1"/>
    <x v="0"/>
  </r>
  <r>
    <s v="53522bc4-420c-4722-9a4c-32920ffd5823"/>
    <s v="Banadir_IDP"/>
    <x v="0"/>
    <x v="1"/>
    <n v="3"/>
    <n v="1"/>
    <n v="4"/>
    <n v="2"/>
    <x v="1"/>
  </r>
  <r>
    <s v="12550228-6350-4ae2-9585-b35eed1bd2f1"/>
    <s v="Belet_Weyne_HC"/>
    <x v="2"/>
    <x v="0"/>
    <n v="3"/>
    <n v="1"/>
    <n v="4"/>
    <n v="1"/>
    <x v="0"/>
  </r>
  <r>
    <s v="0246ba02-3e4e-4970-b056-a39c6c0a0a9a"/>
    <s v="Banadir_IDP"/>
    <x v="0"/>
    <x v="1"/>
    <n v="3"/>
    <n v="1"/>
    <n v="1"/>
    <n v="1"/>
    <x v="0"/>
  </r>
  <r>
    <s v="9f90fa57-7b33-472a-a6ec-45f627684289"/>
    <s v="Banadir_IDP"/>
    <x v="0"/>
    <x v="1"/>
    <n v="3"/>
    <n v="1"/>
    <n v="1"/>
    <n v="1"/>
    <x v="0"/>
  </r>
  <r>
    <s v="ff862ed0-a6c9-4dc4-a6e3-35ca26a09898"/>
    <s v="Banadir_IDP"/>
    <x v="0"/>
    <x v="1"/>
    <n v="3"/>
    <n v="1"/>
    <n v="4"/>
    <n v="1"/>
    <x v="0"/>
  </r>
  <r>
    <s v="3c61766b-9498-4888-a047-2dfab6409523"/>
    <s v="Banadir_IDP"/>
    <x v="0"/>
    <x v="1"/>
    <n v="3"/>
    <n v="1"/>
    <n v="1"/>
    <n v="1"/>
    <x v="0"/>
  </r>
  <r>
    <s v="f139470e-1a20-4704-bdf9-b74dd611e4d1"/>
    <s v="Banadir_IDP"/>
    <x v="0"/>
    <x v="1"/>
    <n v="3"/>
    <n v="1"/>
    <n v="4"/>
    <n v="1"/>
    <x v="0"/>
  </r>
  <r>
    <s v="f694c2f3-b679-4013-8af4-53544a231949"/>
    <s v="Bulo_Burto_HC"/>
    <x v="11"/>
    <x v="0"/>
    <n v="3"/>
    <n v="1"/>
    <n v="4"/>
    <n v="1"/>
    <x v="0"/>
  </r>
  <r>
    <s v="ab9c8f62-2d18-4198-9131-a732e6d0c1f8"/>
    <s v="Banadir_IDP"/>
    <x v="0"/>
    <x v="1"/>
    <n v="3"/>
    <n v="1"/>
    <n v="4"/>
    <n v="1"/>
    <x v="0"/>
  </r>
  <r>
    <s v="0f0d8222-f5ba-4faf-bccd-ebf4b336fadf"/>
    <s v="Bulo_Burto_HC"/>
    <x v="11"/>
    <x v="0"/>
    <n v="3"/>
    <n v="1"/>
    <n v="4"/>
    <n v="1"/>
    <x v="0"/>
  </r>
  <r>
    <s v="c3397413-5a82-489a-a19b-4237731758b7"/>
    <s v="Bulo_Burto_HC"/>
    <x v="11"/>
    <x v="0"/>
    <n v="3"/>
    <n v="1"/>
    <n v="4"/>
    <n v="1"/>
    <x v="0"/>
  </r>
  <r>
    <s v="8b38cde6-00c6-4e94-9a31-7fa88c9d2d5c"/>
    <s v="Banadir_IDP"/>
    <x v="0"/>
    <x v="1"/>
    <n v="3"/>
    <n v="1"/>
    <n v="4"/>
    <n v="1"/>
    <x v="0"/>
  </r>
  <r>
    <s v="93922fbc-466f-46e9-bb26-b5e67ba9d500"/>
    <s v="Bulo_Burto_HC"/>
    <x v="11"/>
    <x v="0"/>
    <n v="3"/>
    <n v="1"/>
    <n v="4"/>
    <n v="1"/>
    <x v="0"/>
  </r>
  <r>
    <s v="9946f8f8-8ec8-4392-8970-b65cac0c9668"/>
    <s v="Jowhar_IDP"/>
    <x v="10"/>
    <x v="1"/>
    <n v="3"/>
    <n v="1"/>
    <n v="4"/>
    <n v="1"/>
    <x v="0"/>
  </r>
  <r>
    <s v="10bc2896-fcf9-42b3-8c18-006a3f5dff96"/>
    <s v="Belet_Weyne_HC"/>
    <x v="2"/>
    <x v="0"/>
    <n v="3"/>
    <n v="1"/>
    <n v="4"/>
    <n v="1"/>
    <x v="0"/>
  </r>
  <r>
    <s v="aa7710bd-1161-4df6-be69-240cf2b36f58"/>
    <s v="Bulo_Burto_HC"/>
    <x v="11"/>
    <x v="0"/>
    <n v="3"/>
    <n v="1"/>
    <n v="4"/>
    <n v="1"/>
    <x v="0"/>
  </r>
  <r>
    <s v="47eda5e8-adfd-4559-8031-fd678390e2d9"/>
    <s v="Jowhar_HC"/>
    <x v="10"/>
    <x v="0"/>
    <n v="3"/>
    <n v="1"/>
    <n v="4"/>
    <n v="1"/>
    <x v="0"/>
  </r>
  <r>
    <s v="f6c71fb7-ef62-4d44-a89f-16413f848167"/>
    <s v="Jowhar_HC"/>
    <x v="10"/>
    <x v="0"/>
    <n v="3"/>
    <n v="1"/>
    <n v="4"/>
    <n v="1"/>
    <x v="0"/>
  </r>
  <r>
    <s v="ba3a4f20-cb3c-4663-b02f-1535ae93c21e"/>
    <s v="Balcad_HC"/>
    <x v="9"/>
    <x v="0"/>
    <n v="3"/>
    <n v="1"/>
    <n v="4"/>
    <n v="1"/>
    <x v="0"/>
  </r>
  <r>
    <s v="a00ed060-9203-4822-94a1-3fc58a31318c"/>
    <s v="Banadir_IDP"/>
    <x v="0"/>
    <x v="1"/>
    <n v="3"/>
    <n v="1"/>
    <n v="4"/>
    <n v="1"/>
    <x v="0"/>
  </r>
  <r>
    <s v="40fd557a-736f-4b0c-ab6d-5c50300594e0"/>
    <s v="Banadir_IDP"/>
    <x v="0"/>
    <x v="1"/>
    <n v="3"/>
    <n v="1"/>
    <n v="4"/>
    <n v="1"/>
    <x v="0"/>
  </r>
  <r>
    <s v="9b53e80c-2540-45a7-9ef7-3d4795344d14"/>
    <s v="Banadir_IDP"/>
    <x v="0"/>
    <x v="1"/>
    <n v="3"/>
    <n v="1"/>
    <n v="4"/>
    <n v="1"/>
    <x v="0"/>
  </r>
  <r>
    <s v="912592dd-a0ae-496a-b8b1-460514e6230c"/>
    <s v="Banadir_IDP"/>
    <x v="0"/>
    <x v="1"/>
    <n v="3"/>
    <n v="1"/>
    <n v="1"/>
    <n v="1"/>
    <x v="0"/>
  </r>
  <r>
    <s v="97330dc7-aee4-4629-ab19-83cdfbd6c9f9"/>
    <s v="Banadir_IDP"/>
    <x v="0"/>
    <x v="1"/>
    <n v="3"/>
    <n v="4"/>
    <n v="1"/>
    <n v="1"/>
    <x v="0"/>
  </r>
  <r>
    <s v="35225f64-56d3-4679-9cbd-3bf14fd543ae"/>
    <s v="Belet_Weyne_IDP"/>
    <x v="2"/>
    <x v="1"/>
    <n v="3"/>
    <n v="1"/>
    <n v="1"/>
    <n v="1"/>
    <x v="0"/>
  </r>
  <r>
    <s v="c1d53a98-0e04-44c1-a939-2fdcca7f3e46"/>
    <s v="Belet_Weyne_HC"/>
    <x v="2"/>
    <x v="0"/>
    <n v="3"/>
    <n v="1"/>
    <n v="4"/>
    <n v="1"/>
    <x v="0"/>
  </r>
  <r>
    <s v="a41e2693-cc34-4ac9-b380-8a872f84001d"/>
    <s v="Belet_Weyne_HC"/>
    <x v="2"/>
    <x v="0"/>
    <n v="3"/>
    <n v="1"/>
    <n v="4"/>
    <n v="1"/>
    <x v="0"/>
  </r>
  <r>
    <s v="147050f6-1f0c-4ccf-9008-b6a732ba214d"/>
    <s v="Bulo_Burto_HC"/>
    <x v="11"/>
    <x v="0"/>
    <n v="3"/>
    <n v="1"/>
    <n v="4"/>
    <n v="1"/>
    <x v="0"/>
  </r>
  <r>
    <s v="075c1619-6e51-4aa4-aaf0-10070e766c41"/>
    <s v="Belet_Weyne_HC"/>
    <x v="2"/>
    <x v="0"/>
    <n v="3"/>
    <n v="1"/>
    <n v="4"/>
    <n v="1"/>
    <x v="0"/>
  </r>
  <r>
    <s v="a6d5a0c7-dfd7-427d-9dcb-7e915579812b"/>
    <s v="Belet_Weyne_IDP"/>
    <x v="2"/>
    <x v="1"/>
    <n v="3"/>
    <n v="1"/>
    <n v="4"/>
    <n v="1"/>
    <x v="0"/>
  </r>
  <r>
    <s v="13d59240-1add-479b-bf57-98ff6278248b"/>
    <s v="Belet_Weyne_IDP"/>
    <x v="2"/>
    <x v="1"/>
    <n v="3"/>
    <n v="1"/>
    <n v="4"/>
    <n v="1"/>
    <x v="0"/>
  </r>
  <r>
    <s v="41f51355-ecfd-4932-aed4-08ebbc911888"/>
    <s v="Bulo_Burto_HC"/>
    <x v="11"/>
    <x v="0"/>
    <n v="3"/>
    <n v="1"/>
    <n v="4"/>
    <n v="1"/>
    <x v="0"/>
  </r>
  <r>
    <s v="8148fd70-c9f3-4107-bc30-152b1467aee1"/>
    <s v="Belet_Weyne_HC"/>
    <x v="2"/>
    <x v="0"/>
    <n v="3"/>
    <n v="1"/>
    <n v="4"/>
    <n v="1"/>
    <x v="0"/>
  </r>
  <r>
    <s v="f11b0d96-a318-46de-9bc0-fbd8552b6c82"/>
    <s v="Banadir_IDP"/>
    <x v="0"/>
    <x v="1"/>
    <n v="3"/>
    <n v="1"/>
    <n v="4"/>
    <n v="1"/>
    <x v="0"/>
  </r>
  <r>
    <s v="22b5a7bf-398b-4e74-826b-10999503104e"/>
    <s v="Banadir_IDP"/>
    <x v="0"/>
    <x v="1"/>
    <n v="3"/>
    <n v="1"/>
    <n v="4"/>
    <n v="1"/>
    <x v="0"/>
  </r>
  <r>
    <s v="b3de755b-5456-4569-9a57-71524760e7c0"/>
    <s v="Banadir_IDP"/>
    <x v="0"/>
    <x v="1"/>
    <n v="3"/>
    <n v="1"/>
    <n v="4"/>
    <n v="1"/>
    <x v="0"/>
  </r>
  <r>
    <s v="56387601-14a4-4f95-acb6-bff12395f05e"/>
    <s v="Banadir_IDP"/>
    <x v="0"/>
    <x v="1"/>
    <n v="3"/>
    <n v="1"/>
    <n v="4"/>
    <n v="1"/>
    <x v="0"/>
  </r>
  <r>
    <s v="27ed7322-c335-4e2e-a106-9934442673bf"/>
    <s v="Banadir_HC"/>
    <x v="0"/>
    <x v="0"/>
    <n v="3"/>
    <n v="1"/>
    <n v="4"/>
    <n v="1"/>
    <x v="0"/>
  </r>
  <r>
    <s v="1f05f0fb-2736-4fe4-b636-2244fd4d85cf"/>
    <s v="Banadir_HC"/>
    <x v="0"/>
    <x v="0"/>
    <n v="3"/>
    <n v="1"/>
    <n v="4"/>
    <n v="1"/>
    <x v="0"/>
  </r>
  <r>
    <s v="6ae4899b-b936-4687-ac0f-9744472f2a54"/>
    <s v="Banadir_IDP"/>
    <x v="0"/>
    <x v="1"/>
    <n v="3"/>
    <n v="1"/>
    <n v="4"/>
    <n v="1"/>
    <x v="0"/>
  </r>
  <r>
    <s v="cee424c2-0ef2-41c8-894b-b2a9b1dfc80b"/>
    <s v="Banadir_IDP"/>
    <x v="0"/>
    <x v="1"/>
    <n v="3"/>
    <n v="1"/>
    <n v="4"/>
    <n v="1"/>
    <x v="0"/>
  </r>
  <r>
    <s v="25248bdf-9917-44e7-9ec7-4b3955c9b28d"/>
    <s v="Banadir_HC"/>
    <x v="0"/>
    <x v="0"/>
    <n v="3"/>
    <n v="1"/>
    <n v="4"/>
    <n v="4"/>
    <x v="1"/>
  </r>
  <r>
    <s v="12dc392e-1bb0-42cf-af3e-05eb1c943516"/>
    <s v="Belet_Weyne_HC"/>
    <x v="2"/>
    <x v="0"/>
    <n v="3"/>
    <n v="1"/>
    <n v="1"/>
    <n v="2"/>
    <x v="0"/>
  </r>
  <r>
    <s v="0ca9d0ab-4528-4403-9262-2f551d025445"/>
    <s v="Banadir_HC"/>
    <x v="0"/>
    <x v="0"/>
    <n v="3"/>
    <n v="1"/>
    <n v="4"/>
    <n v="1"/>
    <x v="0"/>
  </r>
  <r>
    <s v="633e2f2f-f364-457d-b122-a270cf9fc66e"/>
    <s v="Bulo_Burto_HC"/>
    <x v="11"/>
    <x v="0"/>
    <n v="3"/>
    <n v="1"/>
    <n v="1"/>
    <n v="3"/>
    <x v="0"/>
  </r>
  <r>
    <s v="ea4794cc-d6e9-4264-98fd-a059ba49ddc8"/>
    <s v="Belet_Weyne_HC"/>
    <x v="2"/>
    <x v="0"/>
    <n v="3"/>
    <n v="1"/>
    <n v="1"/>
    <n v="2"/>
    <x v="0"/>
  </r>
  <r>
    <s v="ce378a27-ec49-44bb-9b7f-5bef18c0b09a"/>
    <s v="Banadir_IDP"/>
    <x v="0"/>
    <x v="1"/>
    <n v="3"/>
    <n v="1"/>
    <n v="1"/>
    <n v="1"/>
    <x v="0"/>
  </r>
  <r>
    <s v="6a936ec7-b8f1-4a62-9be0-52778e0ad07e"/>
    <s v="Banadir_IDP"/>
    <x v="0"/>
    <x v="1"/>
    <n v="3"/>
    <n v="1"/>
    <n v="4"/>
    <n v="1"/>
    <x v="0"/>
  </r>
  <r>
    <s v="d5c1e8bb-5ab3-401b-b6bb-4b27a534f04f"/>
    <s v="Bulo_Burto_HC"/>
    <x v="11"/>
    <x v="0"/>
    <n v="3"/>
    <n v="1"/>
    <n v="4"/>
    <n v="2"/>
    <x v="1"/>
  </r>
  <r>
    <s v="1402f495-d60d-4aa4-86a7-3c81a9bbe05f"/>
    <s v="Belet_Weyne_HC"/>
    <x v="2"/>
    <x v="0"/>
    <n v="3"/>
    <n v="1"/>
    <n v="4"/>
    <n v="2"/>
    <x v="1"/>
  </r>
  <r>
    <s v="3a3dbb4d-c0f1-4a48-8673-0e89caec4842"/>
    <s v="Belet_Weyne_HC"/>
    <x v="2"/>
    <x v="0"/>
    <n v="3"/>
    <n v="1"/>
    <n v="4"/>
    <n v="2"/>
    <x v="1"/>
  </r>
  <r>
    <s v="bffc0a0f-bc50-4487-81ed-4599805e2538"/>
    <s v="Banadir_IDP"/>
    <x v="0"/>
    <x v="1"/>
    <n v="3"/>
    <n v="1"/>
    <n v="4"/>
    <n v="1"/>
    <x v="0"/>
  </r>
  <r>
    <s v="4f200541-c57c-47db-9e46-510cc5c0d407"/>
    <s v="Belet_Weyne_HC"/>
    <x v="2"/>
    <x v="0"/>
    <n v="3"/>
    <n v="1"/>
    <n v="4"/>
    <n v="1"/>
    <x v="0"/>
  </r>
  <r>
    <s v="db0d70ff-67aa-487b-8701-6ac0ba8203c0"/>
    <s v="Bulo_Burto_HC"/>
    <x v="11"/>
    <x v="0"/>
    <n v="3"/>
    <n v="1"/>
    <n v="4"/>
    <n v="1"/>
    <x v="0"/>
  </r>
  <r>
    <s v="69a70416-54e0-4037-8d6c-874a56b83509"/>
    <s v="Belet_Weyne_IDP"/>
    <x v="2"/>
    <x v="1"/>
    <n v="3"/>
    <n v="1"/>
    <n v="4"/>
    <n v="1"/>
    <x v="0"/>
  </r>
  <r>
    <s v="aaf8fb76-679b-4e15-8ea3-483b9168451c"/>
    <s v="Belet_Weyne_IDP"/>
    <x v="2"/>
    <x v="1"/>
    <n v="3"/>
    <n v="1"/>
    <n v="4"/>
    <n v="1"/>
    <x v="0"/>
  </r>
  <r>
    <s v="686c9ad4-9681-4bf7-95b2-93a1aa6cedbb"/>
    <s v="Banadir_IDP"/>
    <x v="0"/>
    <x v="1"/>
    <n v="3"/>
    <n v="1"/>
    <n v="4"/>
    <n v="1"/>
    <x v="0"/>
  </r>
  <r>
    <s v="ced312aa-cc86-443c-9163-ee9eaf9580c2"/>
    <s v="Banadir_IDP"/>
    <x v="0"/>
    <x v="1"/>
    <n v="3"/>
    <n v="1"/>
    <n v="4"/>
    <n v="1"/>
    <x v="0"/>
  </r>
  <r>
    <s v="0f5c9dc2-3e75-473d-a83b-19444c08c4b8"/>
    <s v="Banadir_IDP"/>
    <x v="0"/>
    <x v="1"/>
    <n v="3"/>
    <n v="1"/>
    <n v="4"/>
    <n v="1"/>
    <x v="0"/>
  </r>
  <r>
    <s v="2f9fd0c9-8176-4e09-ad96-b8c0b7245697"/>
    <s v="Banadir_IDP"/>
    <x v="0"/>
    <x v="1"/>
    <n v="3"/>
    <n v="1"/>
    <n v="4"/>
    <n v="1"/>
    <x v="0"/>
  </r>
  <r>
    <s v="4e0bf831-faae-45ad-a4a0-52955722c577"/>
    <s v="Banadir_IDP"/>
    <x v="0"/>
    <x v="1"/>
    <n v="3"/>
    <n v="1"/>
    <n v="4"/>
    <n v="1"/>
    <x v="0"/>
  </r>
  <r>
    <s v="d67b7ab7-dabd-4cce-8014-1072d687c248"/>
    <s v="Banadir_IDP"/>
    <x v="0"/>
    <x v="1"/>
    <n v="3"/>
    <n v="1"/>
    <n v="4"/>
    <n v="1"/>
    <x v="0"/>
  </r>
  <r>
    <s v="88f324b7-6956-41ca-8e9f-cf607d71b7f3"/>
    <s v="Balcad_HC"/>
    <x v="9"/>
    <x v="0"/>
    <n v="3"/>
    <n v="1"/>
    <n v="4"/>
    <n v="1"/>
    <x v="0"/>
  </r>
  <r>
    <s v="d855f6ae-faae-4167-8e3e-c712af1ecec7"/>
    <s v="Jowhar_HC"/>
    <x v="10"/>
    <x v="0"/>
    <n v="3"/>
    <n v="2"/>
    <n v="1"/>
    <n v="1"/>
    <x v="0"/>
  </r>
  <r>
    <s v="1261956f-9a47-40e4-a76c-a2cae7413234"/>
    <s v="Bulo_Burto_HC"/>
    <x v="11"/>
    <x v="0"/>
    <n v="3"/>
    <n v="1"/>
    <n v="4"/>
    <n v="1"/>
    <x v="0"/>
  </r>
  <r>
    <s v="b7efdd9c-ddc8-46a6-b613-bf29803e8d2c"/>
    <s v="Belet_Weyne_HC"/>
    <x v="2"/>
    <x v="0"/>
    <n v="3"/>
    <n v="1"/>
    <n v="1"/>
    <n v="5"/>
    <x v="1"/>
  </r>
  <r>
    <s v="b72a434f-c1d3-480a-966a-45f5e9d5be3c"/>
    <s v="Bulo_Burto_HC"/>
    <x v="11"/>
    <x v="0"/>
    <n v="3"/>
    <n v="1"/>
    <n v="1"/>
    <n v="1"/>
    <x v="0"/>
  </r>
  <r>
    <s v="1d53cade-719a-46ed-a631-54faf6ff1b16"/>
    <s v="Banadir_IDP"/>
    <x v="0"/>
    <x v="1"/>
    <n v="3"/>
    <n v="4"/>
    <n v="1"/>
    <n v="5"/>
    <x v="1"/>
  </r>
  <r>
    <s v="b5e8beaf-373f-4842-b1f4-9305d12729d7"/>
    <s v="Banadir_IDP"/>
    <x v="0"/>
    <x v="1"/>
    <n v="3"/>
    <n v="1"/>
    <n v="4"/>
    <n v="3"/>
    <x v="1"/>
  </r>
  <r>
    <s v="565efcf0-740a-4bd3-b28a-961b71fb62a2"/>
    <s v="Belet_Weyne_HC"/>
    <x v="2"/>
    <x v="0"/>
    <n v="3"/>
    <n v="1"/>
    <n v="4"/>
    <n v="1"/>
    <x v="0"/>
  </r>
  <r>
    <s v="df988dd2-4a59-40a9-80d6-c00297ce1a33"/>
    <s v="Banadir_IDP"/>
    <x v="0"/>
    <x v="1"/>
    <n v="3"/>
    <n v="1"/>
    <n v="4"/>
    <n v="1"/>
    <x v="0"/>
  </r>
  <r>
    <s v="959769ae-2990-4ac5-9eec-3ce1008aafaf"/>
    <s v="Banadir_IDP"/>
    <x v="0"/>
    <x v="1"/>
    <n v="3"/>
    <n v="1"/>
    <n v="4"/>
    <n v="1"/>
    <x v="0"/>
  </r>
  <r>
    <s v="23c328f1-da22-45ce-903d-5fbddfce6093"/>
    <s v="Banadir_IDP"/>
    <x v="0"/>
    <x v="1"/>
    <n v="3"/>
    <n v="1"/>
    <n v="1"/>
    <n v="4"/>
    <x v="0"/>
  </r>
  <r>
    <s v="7352c1fc-3c79-4ee4-baaf-df82c8c7f77c"/>
    <s v="Banadir_IDP"/>
    <x v="0"/>
    <x v="1"/>
    <n v="3"/>
    <n v="1"/>
    <n v="4"/>
    <n v="1"/>
    <x v="0"/>
  </r>
  <r>
    <s v="70e4bf44-1239-4a15-ab36-db4dab12b7ae"/>
    <s v="Belet_Weyne_HC"/>
    <x v="2"/>
    <x v="0"/>
    <n v="3"/>
    <n v="1"/>
    <n v="4"/>
    <n v="1"/>
    <x v="0"/>
  </r>
  <r>
    <s v="f0172a7c-ed6c-4b63-8a7d-38bf2810a4d0"/>
    <s v="Jowhar_HC"/>
    <x v="10"/>
    <x v="0"/>
    <n v="3"/>
    <n v="1"/>
    <n v="4"/>
    <n v="1"/>
    <x v="0"/>
  </r>
  <r>
    <s v="3990b05f-e5bb-48a9-abd2-31fc39ce2c79"/>
    <s v="Balcad_HC"/>
    <x v="9"/>
    <x v="0"/>
    <n v="3"/>
    <n v="1"/>
    <n v="4"/>
    <n v="2"/>
    <x v="1"/>
  </r>
  <r>
    <s v="fcfed8ae-1243-4f2d-b7cf-8356c0127058"/>
    <s v="Banadir_IDP"/>
    <x v="0"/>
    <x v="1"/>
    <n v="3"/>
    <n v="1"/>
    <n v="4"/>
    <n v="1"/>
    <x v="0"/>
  </r>
  <r>
    <s v="c4885fe7-90b1-4cf5-9547-406bf5b9a0a7"/>
    <s v="Banadir_IDP"/>
    <x v="0"/>
    <x v="1"/>
    <n v="3"/>
    <n v="1"/>
    <n v="4"/>
    <n v="1"/>
    <x v="0"/>
  </r>
  <r>
    <s v="bf54168f-55a6-4bf6-8894-ba1cf15bbb20"/>
    <s v="Banadir_IDP"/>
    <x v="0"/>
    <x v="1"/>
    <n v="3"/>
    <n v="1"/>
    <n v="4"/>
    <n v="1"/>
    <x v="0"/>
  </r>
  <r>
    <s v="abeb0dbe-8314-477e-b327-44dfcea7fb59"/>
    <s v="Banadir_IDP"/>
    <x v="0"/>
    <x v="1"/>
    <n v="3"/>
    <n v="1"/>
    <n v="4"/>
    <n v="1"/>
    <x v="0"/>
  </r>
  <r>
    <s v="ccc7fb6a-fa35-41ed-a101-f43c05ed54e5"/>
    <s v="Banadir_IDP"/>
    <x v="0"/>
    <x v="1"/>
    <n v="3"/>
    <n v="1"/>
    <n v="4"/>
    <n v="2"/>
    <x v="1"/>
  </r>
  <r>
    <s v="742b1d88-b379-45e2-a45f-c4d90a1c68de"/>
    <s v="Banadir_IDP"/>
    <x v="0"/>
    <x v="1"/>
    <n v="2"/>
    <n v="4"/>
    <n v="1"/>
    <n v="1"/>
    <x v="0"/>
  </r>
  <r>
    <s v="f6975d6d-52a8-42b4-b678-76e603528baa"/>
    <s v="Jowhar_HC"/>
    <x v="10"/>
    <x v="0"/>
    <n v="3"/>
    <n v="1"/>
    <n v="4"/>
    <n v="1"/>
    <x v="0"/>
  </r>
  <r>
    <s v="58ff54a7-78dd-4659-8b81-474a8774a314"/>
    <s v="Banadir_IDP"/>
    <x v="0"/>
    <x v="1"/>
    <n v="3"/>
    <n v="1"/>
    <n v="4"/>
    <n v="1"/>
    <x v="0"/>
  </r>
  <r>
    <s v="108077ce-9877-4024-b608-e337b8326c2a"/>
    <s v="Bulo_Burto_HC"/>
    <x v="11"/>
    <x v="0"/>
    <n v="3"/>
    <n v="1"/>
    <n v="1"/>
    <n v="1"/>
    <x v="0"/>
  </r>
  <r>
    <s v="51b7c9a5-0d31-4667-ac73-b1a7065cc26d"/>
    <s v="Banadir_IDP"/>
    <x v="0"/>
    <x v="1"/>
    <n v="3"/>
    <n v="1"/>
    <n v="4"/>
    <n v="2"/>
    <x v="1"/>
  </r>
  <r>
    <s v="b55a2aa5-dacf-4143-8189-9e024bb6d892"/>
    <s v="Bulo_Burto_HC"/>
    <x v="11"/>
    <x v="0"/>
    <n v="3"/>
    <n v="4"/>
    <n v="1"/>
    <n v="1"/>
    <x v="0"/>
  </r>
  <r>
    <s v="8080850c-e850-4834-b08a-20023663f6f7"/>
    <s v="Balcad_HC"/>
    <x v="9"/>
    <x v="0"/>
    <n v="3"/>
    <n v="4"/>
    <n v="4"/>
    <n v="1"/>
    <x v="1"/>
  </r>
  <r>
    <s v="5f094117-396e-4e68-a6eb-7f3c20c5d43a"/>
    <s v="Banadir_HC"/>
    <x v="0"/>
    <x v="0"/>
    <n v="3"/>
    <n v="1"/>
    <n v="1"/>
    <n v="1"/>
    <x v="0"/>
  </r>
  <r>
    <s v="34d03bae-753a-4095-834f-d668663abe5d"/>
    <s v="Banadir_HC"/>
    <x v="0"/>
    <x v="0"/>
    <n v="3"/>
    <n v="1"/>
    <n v="1"/>
    <n v="1"/>
    <x v="0"/>
  </r>
  <r>
    <s v="e944b387-9443-4698-8229-fd28d428055d"/>
    <s v="Banadir_HC"/>
    <x v="0"/>
    <x v="0"/>
    <n v="3"/>
    <n v="1"/>
    <n v="1"/>
    <n v="1"/>
    <x v="0"/>
  </r>
  <r>
    <s v="55dcf868-89d3-4ab0-89e4-7c801e8c0c94"/>
    <s v="Banadir_HC"/>
    <x v="0"/>
    <x v="0"/>
    <n v="3"/>
    <n v="1"/>
    <n v="1"/>
    <n v="1"/>
    <x v="0"/>
  </r>
  <r>
    <s v="66dc1a2a-64d7-4419-bfd2-30f3ed4e06d0"/>
    <s v="Banadir_HC"/>
    <x v="0"/>
    <x v="0"/>
    <n v="3"/>
    <n v="1"/>
    <n v="1"/>
    <n v="1"/>
    <x v="0"/>
  </r>
  <r>
    <s v="c388e45a-b428-40a5-88a3-ccbe8c9ff35d"/>
    <s v="Banadir_HC"/>
    <x v="0"/>
    <x v="0"/>
    <n v="3"/>
    <n v="1"/>
    <n v="1"/>
    <n v="1"/>
    <x v="0"/>
  </r>
  <r>
    <s v="2552aa98-9811-475e-808b-94a3c35ff647"/>
    <s v="Banadir_IDP"/>
    <x v="0"/>
    <x v="1"/>
    <n v="3"/>
    <n v="1"/>
    <n v="4"/>
    <n v="2"/>
    <x v="1"/>
  </r>
  <r>
    <s v="d75cdba6-3a16-420b-be0d-69f8d0329de6"/>
    <s v="Belet_Weyne_HC"/>
    <x v="2"/>
    <x v="0"/>
    <n v="3"/>
    <n v="1"/>
    <n v="4"/>
    <n v="1"/>
    <x v="0"/>
  </r>
  <r>
    <s v="6cffc767-0a29-4510-adeb-f5084ac54176"/>
    <s v="Bulo_Burto_HC"/>
    <x v="11"/>
    <x v="0"/>
    <n v="3"/>
    <n v="1"/>
    <n v="4"/>
    <n v="1"/>
    <x v="0"/>
  </r>
  <r>
    <s v="3815a0c1-0631-487d-826b-5805244680e8"/>
    <s v="Banadir_IDP"/>
    <x v="0"/>
    <x v="1"/>
    <n v="3"/>
    <n v="1"/>
    <n v="4"/>
    <n v="1"/>
    <x v="0"/>
  </r>
  <r>
    <s v="c099019f-9e7e-4122-8927-7e64828ef691"/>
    <s v="Banadir_HC"/>
    <x v="0"/>
    <x v="0"/>
    <n v="3"/>
    <n v="1"/>
    <n v="4"/>
    <n v="1"/>
    <x v="0"/>
  </r>
  <r>
    <s v="8add5e9e-b74b-49df-b689-51f395f601c7"/>
    <s v="Banadir_IDP"/>
    <x v="0"/>
    <x v="1"/>
    <n v="3"/>
    <n v="3"/>
    <n v="4"/>
    <n v="1"/>
    <x v="1"/>
  </r>
  <r>
    <s v="4045d743-3f25-4f2a-b705-0b5de68cd5f3"/>
    <s v="Banadir_IDP"/>
    <x v="0"/>
    <x v="1"/>
    <n v="3"/>
    <n v="1"/>
    <n v="4"/>
    <n v="1"/>
    <x v="0"/>
  </r>
  <r>
    <s v="fee4e747-9ecc-4944-87ae-53267ff132fd"/>
    <s v="Banadir_IDP"/>
    <x v="0"/>
    <x v="1"/>
    <n v="3"/>
    <n v="1"/>
    <n v="4"/>
    <n v="1"/>
    <x v="0"/>
  </r>
  <r>
    <s v="209427f2-69b7-4ec3-8def-8ec48a8b7881"/>
    <s v="Banadir_IDP"/>
    <x v="0"/>
    <x v="1"/>
    <n v="3"/>
    <n v="1"/>
    <n v="1"/>
    <n v="4"/>
    <x v="0"/>
  </r>
  <r>
    <s v="4ebedd34-56a9-444e-a1f9-63bbdfd3c100"/>
    <s v="Banadir_IDP"/>
    <x v="0"/>
    <x v="1"/>
    <n v="3"/>
    <n v="1"/>
    <n v="4"/>
    <n v="1"/>
    <x v="0"/>
  </r>
  <r>
    <s v="c04e51ff-2655-4e17-b4a7-5b620a795a9a"/>
    <s v="Belet_Weyne_HC"/>
    <x v="2"/>
    <x v="0"/>
    <n v="3"/>
    <n v="1"/>
    <n v="4"/>
    <n v="1"/>
    <x v="0"/>
  </r>
  <r>
    <s v="ca0c2d06-599c-4e55-8182-d24b2ae0adde"/>
    <s v="Belet_Weyne_HC"/>
    <x v="2"/>
    <x v="0"/>
    <n v="3"/>
    <n v="1"/>
    <n v="4"/>
    <n v="1"/>
    <x v="0"/>
  </r>
  <r>
    <s v="916ce65f-d4e0-4ab4-a7bc-718559e4fdc4"/>
    <s v="Belet_Weyne_HC"/>
    <x v="2"/>
    <x v="0"/>
    <n v="3"/>
    <n v="1"/>
    <n v="1"/>
    <n v="1"/>
    <x v="0"/>
  </r>
  <r>
    <s v="e981b490-0339-4c2d-8499-078834590c8d"/>
    <s v="Belet_Weyne_HC"/>
    <x v="2"/>
    <x v="0"/>
    <n v="3"/>
    <n v="1"/>
    <n v="4"/>
    <n v="1"/>
    <x v="0"/>
  </r>
  <r>
    <s v="e87dc54c-bae9-4d26-accd-145df2f588d9"/>
    <s v="Banadir_IDP"/>
    <x v="0"/>
    <x v="1"/>
    <n v="3"/>
    <n v="1"/>
    <n v="4"/>
    <n v="1"/>
    <x v="0"/>
  </r>
  <r>
    <s v="4074c31e-31e2-40a1-b5d0-e82591de973d"/>
    <s v="Belet_Weyne_HC"/>
    <x v="2"/>
    <x v="0"/>
    <n v="3"/>
    <n v="1"/>
    <n v="4"/>
    <n v="2"/>
    <x v="1"/>
  </r>
  <r>
    <s v="b4d24cfe-bc2f-469a-aee8-65a53ede731d"/>
    <s v="Bulo_Burto_HC"/>
    <x v="11"/>
    <x v="0"/>
    <n v="3"/>
    <n v="1"/>
    <n v="4"/>
    <n v="1"/>
    <x v="0"/>
  </r>
  <r>
    <s v="ede52db6-743e-4838-a10a-c411522d17b7"/>
    <s v="Belet_Weyne_HC"/>
    <x v="2"/>
    <x v="0"/>
    <n v="3"/>
    <n v="1"/>
    <n v="4"/>
    <n v="1"/>
    <x v="0"/>
  </r>
  <r>
    <s v="288734d8-f1b6-4212-819a-6fd50bbab1e7"/>
    <s v="Banadir_IDP"/>
    <x v="0"/>
    <x v="1"/>
    <n v="3"/>
    <n v="1"/>
    <n v="4"/>
    <n v="1"/>
    <x v="0"/>
  </r>
  <r>
    <s v="a4d9feba-d61e-4d8b-b793-3d82ba6786b1"/>
    <s v="Belet_Weyne_HC"/>
    <x v="2"/>
    <x v="0"/>
    <n v="3"/>
    <n v="1"/>
    <n v="4"/>
    <n v="1"/>
    <x v="0"/>
  </r>
  <r>
    <s v="c9b2c477-255e-4946-8762-6ef957a466e3"/>
    <s v="Belet_Weyne_IDP"/>
    <x v="2"/>
    <x v="1"/>
    <n v="3"/>
    <n v="1"/>
    <n v="4"/>
    <n v="1"/>
    <x v="0"/>
  </r>
  <r>
    <s v="bef79776-34cc-442f-9fc4-9522d4934a2f"/>
    <s v="Banadir_IDP"/>
    <x v="0"/>
    <x v="1"/>
    <n v="3"/>
    <n v="1"/>
    <n v="4"/>
    <n v="1"/>
    <x v="0"/>
  </r>
  <r>
    <s v="9d64419d-2e50-41aa-ae8a-b21f3edfce28"/>
    <s v="Belet_Weyne_HC"/>
    <x v="2"/>
    <x v="0"/>
    <n v="3"/>
    <n v="1"/>
    <n v="4"/>
    <n v="1"/>
    <x v="0"/>
  </r>
  <r>
    <s v="bd0e2a1e-95a0-4b1d-a317-6f95d8f92547"/>
    <s v="Banadir_IDP"/>
    <x v="0"/>
    <x v="1"/>
    <n v="3"/>
    <n v="1"/>
    <n v="4"/>
    <n v="1"/>
    <x v="0"/>
  </r>
  <r>
    <s v="d02618e9-75b3-401f-b3e3-5ffb032767eb"/>
    <s v="Banadir_HC"/>
    <x v="0"/>
    <x v="0"/>
    <n v="3"/>
    <n v="1"/>
    <n v="1"/>
    <n v="1"/>
    <x v="0"/>
  </r>
  <r>
    <s v="366d8836-8c02-4b6e-9cdb-13ec0b576af5"/>
    <s v="Banadir_IDP"/>
    <x v="0"/>
    <x v="1"/>
    <n v="3"/>
    <n v="1"/>
    <n v="4"/>
    <n v="1"/>
    <x v="0"/>
  </r>
  <r>
    <s v="5a372aeb-db06-45d4-bc38-228bc1cb4f97"/>
    <s v="Banadir_IDP"/>
    <x v="0"/>
    <x v="1"/>
    <n v="3"/>
    <n v="1"/>
    <n v="4"/>
    <n v="1"/>
    <x v="0"/>
  </r>
  <r>
    <s v="ebddb439-91e0-4fbc-99ac-9759b9e8f553"/>
    <s v="Banadir_HC"/>
    <x v="0"/>
    <x v="0"/>
    <n v="3"/>
    <n v="1"/>
    <n v="4"/>
    <n v="1"/>
    <x v="0"/>
  </r>
  <r>
    <s v="d094043b-3f21-4d68-9a07-c395556ae40a"/>
    <s v="Banadir_HC"/>
    <x v="0"/>
    <x v="0"/>
    <n v="3"/>
    <n v="1"/>
    <n v="1"/>
    <n v="1"/>
    <x v="0"/>
  </r>
  <r>
    <s v="67ad0854-afe3-4e89-9be7-e4e76ecfbf6a"/>
    <s v="Belet_Weyne_HC"/>
    <x v="2"/>
    <x v="0"/>
    <n v="3"/>
    <n v="1"/>
    <n v="4"/>
    <n v="1"/>
    <x v="0"/>
  </r>
  <r>
    <s v="a6162dd9-b865-41a4-b8b3-a32643090b23"/>
    <s v="Banadir_IDP"/>
    <x v="0"/>
    <x v="1"/>
    <n v="3"/>
    <n v="1"/>
    <n v="4"/>
    <n v="1"/>
    <x v="0"/>
  </r>
  <r>
    <s v="fa7c999e-ebad-4e3c-a64a-561ca16c8c3b"/>
    <s v="Banadir_IDP"/>
    <x v="0"/>
    <x v="1"/>
    <n v="3"/>
    <n v="1"/>
    <n v="4"/>
    <n v="1"/>
    <x v="0"/>
  </r>
  <r>
    <s v="d5eb72fb-9849-43d6-b75e-5e085ac71d27"/>
    <s v="Banadir_IDP"/>
    <x v="0"/>
    <x v="1"/>
    <n v="3"/>
    <n v="1"/>
    <n v="4"/>
    <n v="1"/>
    <x v="0"/>
  </r>
  <r>
    <s v="be844b09-4972-42de-be9b-e2b5177d393f"/>
    <s v="Belet_Weyne_HC"/>
    <x v="2"/>
    <x v="0"/>
    <n v="2"/>
    <n v="3"/>
    <n v="4"/>
    <n v="1"/>
    <x v="1"/>
  </r>
  <r>
    <s v="134a1d7e-44f4-4e15-aa82-079412bec849"/>
    <s v="Banadir_IDP"/>
    <x v="0"/>
    <x v="1"/>
    <n v="3"/>
    <n v="1"/>
    <n v="4"/>
    <n v="1"/>
    <x v="0"/>
  </r>
  <r>
    <s v="1a3027dd-8fd2-4b29-882e-fa9830d49131"/>
    <s v="Belet_Weyne_HC"/>
    <x v="2"/>
    <x v="0"/>
    <n v="3"/>
    <n v="1"/>
    <n v="4"/>
    <n v="1"/>
    <x v="0"/>
  </r>
  <r>
    <s v="81acb853-1c0b-480f-a4d8-103e170c640e"/>
    <s v="Banadir_IDP"/>
    <x v="0"/>
    <x v="1"/>
    <n v="3"/>
    <n v="1"/>
    <n v="4"/>
    <n v="1"/>
    <x v="0"/>
  </r>
  <r>
    <s v="fb2acec2-83fa-48f1-8600-ba500fc1f395"/>
    <s v="Banadir_IDP"/>
    <x v="0"/>
    <x v="1"/>
    <n v="3"/>
    <n v="1"/>
    <n v="1"/>
    <n v="1"/>
    <x v="0"/>
  </r>
  <r>
    <s v="4957faad-b3ca-4720-b58e-a8b9a99a768e"/>
    <s v="Bulo_Burto_HC"/>
    <x v="11"/>
    <x v="0"/>
    <n v="3"/>
    <n v="1"/>
    <n v="1"/>
    <n v="1"/>
    <x v="0"/>
  </r>
  <r>
    <s v="f218f2cf-046e-45c2-bca1-21e6a61726a6"/>
    <s v="Banadir_IDP"/>
    <x v="0"/>
    <x v="1"/>
    <n v="3"/>
    <n v="1"/>
    <n v="4"/>
    <n v="1"/>
    <x v="0"/>
  </r>
  <r>
    <s v="349d26c9-a4cb-4767-9eb0-75f29f3f05bb"/>
    <s v="Belet_Weyne_IDP"/>
    <x v="2"/>
    <x v="1"/>
    <n v="3"/>
    <n v="1"/>
    <n v="4"/>
    <n v="1"/>
    <x v="0"/>
  </r>
  <r>
    <s v="bd8d7034-1ccf-470d-ae3f-8e762e214c49"/>
    <s v="Belet_Weyne_IDP"/>
    <x v="2"/>
    <x v="1"/>
    <n v="3"/>
    <n v="1"/>
    <n v="4"/>
    <n v="1"/>
    <x v="0"/>
  </r>
  <r>
    <s v="f3f1874b-2d9d-4751-a2df-bc2d906c20ea"/>
    <s v="Belet_Weyne_IDP"/>
    <x v="2"/>
    <x v="1"/>
    <n v="3"/>
    <n v="1"/>
    <n v="4"/>
    <n v="1"/>
    <x v="0"/>
  </r>
  <r>
    <s v="2750fcc8-aff5-408f-82d6-79ac5f3ff1ae"/>
    <s v="Belet_Weyne_IDP"/>
    <x v="2"/>
    <x v="1"/>
    <n v="3"/>
    <n v="1"/>
    <n v="4"/>
    <n v="1"/>
    <x v="0"/>
  </r>
  <r>
    <s v="d1286ced-460c-4011-b9fa-2a3dbd49fcef"/>
    <s v="Bulo_Burto_HC"/>
    <x v="11"/>
    <x v="0"/>
    <n v="3"/>
    <n v="1"/>
    <n v="4"/>
    <n v="1"/>
    <x v="0"/>
  </r>
  <r>
    <s v="78f970c6-7a07-44c1-aae9-6369123d0e83"/>
    <s v="Belet_Weyne_HC"/>
    <x v="2"/>
    <x v="0"/>
    <n v="3"/>
    <n v="1"/>
    <n v="1"/>
    <n v="1"/>
    <x v="0"/>
  </r>
  <r>
    <s v="38b97b97-71ce-4d85-96df-4e279f942843"/>
    <s v="Bulo_Burto_HC"/>
    <x v="11"/>
    <x v="0"/>
    <n v="3"/>
    <n v="1"/>
    <n v="4"/>
    <n v="1"/>
    <x v="0"/>
  </r>
  <r>
    <s v="7f68e4bf-0729-4839-afef-4b3d9be32f9b"/>
    <s v="Belet_Weyne_IDP"/>
    <x v="2"/>
    <x v="1"/>
    <n v="3"/>
    <n v="1"/>
    <n v="4"/>
    <n v="1"/>
    <x v="0"/>
  </r>
  <r>
    <s v="f39c2a50-15c4-4bff-bc8d-880289533485"/>
    <s v="Belet_Weyne_HC"/>
    <x v="2"/>
    <x v="0"/>
    <n v="3"/>
    <n v="1"/>
    <n v="4"/>
    <n v="1"/>
    <x v="0"/>
  </r>
  <r>
    <s v="f88e0d70-5ef6-4c32-8d96-1183a3f137a9"/>
    <s v="Banadir_HC"/>
    <x v="0"/>
    <x v="0"/>
    <n v="3"/>
    <n v="1"/>
    <n v="4"/>
    <n v="1"/>
    <x v="0"/>
  </r>
  <r>
    <s v="b92162db-7d1d-4ed9-9f53-04706d58355d"/>
    <s v="Banadir_HC"/>
    <x v="0"/>
    <x v="0"/>
    <n v="3"/>
    <n v="1"/>
    <n v="1"/>
    <n v="1"/>
    <x v="0"/>
  </r>
  <r>
    <s v="a144af5f-26b5-49fe-adef-c8ef4a18dc15"/>
    <s v="Belet_Weyne_IDP"/>
    <x v="2"/>
    <x v="1"/>
    <n v="3"/>
    <n v="1"/>
    <n v="4"/>
    <n v="1"/>
    <x v="0"/>
  </r>
  <r>
    <s v="73efdd81-86bb-42a9-bbb1-503ef6563dc7"/>
    <s v="Belet_Weyne_IDP"/>
    <x v="2"/>
    <x v="1"/>
    <n v="3"/>
    <n v="1"/>
    <n v="4"/>
    <n v="1"/>
    <x v="0"/>
  </r>
  <r>
    <s v="98df1206-d699-4ff0-a933-65e6a098830b"/>
    <s v="Belet_Weyne_IDP"/>
    <x v="2"/>
    <x v="1"/>
    <n v="3"/>
    <n v="1"/>
    <n v="4"/>
    <n v="1"/>
    <x v="0"/>
  </r>
  <r>
    <s v="34129bab-1db0-4c60-9297-56874d361aa6"/>
    <s v="Belet_Weyne_HC"/>
    <x v="2"/>
    <x v="0"/>
    <n v="3"/>
    <n v="1"/>
    <n v="4"/>
    <n v="1"/>
    <x v="0"/>
  </r>
  <r>
    <s v="eebb1aaa-f7d9-4942-9d5a-810d6cfeec9a"/>
    <s v="Belet_Weyne_IDP"/>
    <x v="2"/>
    <x v="1"/>
    <n v="3"/>
    <n v="1"/>
    <n v="4"/>
    <n v="1"/>
    <x v="0"/>
  </r>
  <r>
    <s v="da5eaef8-e986-4397-adb7-8e8db6c32ea8"/>
    <s v="Belet_Weyne_HC"/>
    <x v="2"/>
    <x v="0"/>
    <n v="3"/>
    <n v="1"/>
    <n v="4"/>
    <n v="1"/>
    <x v="0"/>
  </r>
  <r>
    <s v="5833ae33-3cd9-4b40-a1a0-1cfbcb4e281e"/>
    <s v="Balcad_HC"/>
    <x v="9"/>
    <x v="0"/>
    <n v="3"/>
    <n v="1"/>
    <n v="1"/>
    <n v="1"/>
    <x v="0"/>
  </r>
  <r>
    <s v="d95e11e7-7be0-40ec-9344-2463317b220b"/>
    <s v="Balcad_HC"/>
    <x v="9"/>
    <x v="0"/>
    <n v="3"/>
    <n v="1"/>
    <n v="1"/>
    <n v="1"/>
    <x v="0"/>
  </r>
  <r>
    <s v="b1740abe-38cc-4cc8-8896-2446cbf690f5"/>
    <s v="Belet_Weyne_IDP"/>
    <x v="2"/>
    <x v="1"/>
    <n v="3"/>
    <n v="1"/>
    <n v="4"/>
    <n v="1"/>
    <x v="0"/>
  </r>
  <r>
    <s v="f80b3e99-cfcf-48f8-8e9d-eff04484401d"/>
    <s v="Belet_Weyne_IDP"/>
    <x v="2"/>
    <x v="1"/>
    <n v="3"/>
    <n v="1"/>
    <n v="4"/>
    <n v="1"/>
    <x v="0"/>
  </r>
  <r>
    <s v="b2192d6d-b98f-436a-a7b1-747a9836b28e"/>
    <s v="Belet_Weyne_HC"/>
    <x v="2"/>
    <x v="0"/>
    <n v="3"/>
    <n v="1"/>
    <n v="4"/>
    <n v="1"/>
    <x v="0"/>
  </r>
  <r>
    <s v="4cdf1292-72a6-438e-a341-0a3dbe5dcce5"/>
    <s v="Belet_Weyne_HC"/>
    <x v="2"/>
    <x v="0"/>
    <n v="3"/>
    <n v="1"/>
    <n v="4"/>
    <n v="1"/>
    <x v="0"/>
  </r>
  <r>
    <s v="33444e9f-2ea8-4f12-9c47-968310581b93"/>
    <s v="Belet_Weyne_IDP"/>
    <x v="2"/>
    <x v="1"/>
    <n v="3"/>
    <n v="1"/>
    <n v="4"/>
    <n v="1"/>
    <x v="0"/>
  </r>
  <r>
    <s v="dd486021-4adf-4f6f-a45b-018ced61bd58"/>
    <s v="Jowhar_HC"/>
    <x v="10"/>
    <x v="0"/>
    <n v="3"/>
    <n v="1"/>
    <n v="1"/>
    <n v="1"/>
    <x v="0"/>
  </r>
  <r>
    <s v="10d9bf25-6ab2-408a-bbec-906f2216226d"/>
    <s v="Banadir_IDP"/>
    <x v="0"/>
    <x v="1"/>
    <n v="3"/>
    <n v="1"/>
    <n v="4"/>
    <n v="1"/>
    <x v="0"/>
  </r>
  <r>
    <s v="61364ca7-8185-4260-af03-fdbd7ecae060"/>
    <s v="Belet_Weyne_HC"/>
    <x v="2"/>
    <x v="0"/>
    <n v="3"/>
    <n v="1"/>
    <n v="4"/>
    <n v="1"/>
    <x v="0"/>
  </r>
  <r>
    <s v="5835b36d-52ab-40e5-9eac-d962cc9d9eaf"/>
    <s v="Belet_Weyne_HC"/>
    <x v="2"/>
    <x v="0"/>
    <n v="3"/>
    <n v="1"/>
    <n v="4"/>
    <n v="1"/>
    <x v="0"/>
  </r>
  <r>
    <s v="5c29cc22-b7b9-4f7f-b577-26cc91c04da9"/>
    <s v="Belet_Weyne_HC"/>
    <x v="2"/>
    <x v="0"/>
    <n v="3"/>
    <n v="1"/>
    <n v="4"/>
    <n v="1"/>
    <x v="0"/>
  </r>
  <r>
    <s v="c50ed5e3-c8bc-4f88-9dc7-d10bf4ffdf30"/>
    <s v="Banadir_IDP"/>
    <x v="0"/>
    <x v="1"/>
    <n v="3"/>
    <n v="1"/>
    <n v="1"/>
    <n v="1"/>
    <x v="0"/>
  </r>
  <r>
    <s v="de98543b-c933-49b3-94ad-4b6121cbfa13"/>
    <s v="Belet_Weyne_HC"/>
    <x v="2"/>
    <x v="0"/>
    <n v="3"/>
    <n v="1"/>
    <n v="1"/>
    <n v="1"/>
    <x v="0"/>
  </r>
  <r>
    <s v="78246edb-22e3-4040-b167-2dbeb5ba7254"/>
    <s v="Banadir_IDP"/>
    <x v="0"/>
    <x v="1"/>
    <n v="3"/>
    <n v="1"/>
    <n v="1"/>
    <n v="1"/>
    <x v="0"/>
  </r>
  <r>
    <s v="4c5cc4e4-35fe-4284-bba1-e51735d0f73a"/>
    <s v="Banadir_IDP"/>
    <x v="0"/>
    <x v="1"/>
    <n v="3"/>
    <n v="1"/>
    <n v="4"/>
    <n v="1"/>
    <x v="0"/>
  </r>
  <r>
    <s v="dbfeb25f-3735-4f41-94d0-582c353257e7"/>
    <s v="Banadir_IDP"/>
    <x v="0"/>
    <x v="1"/>
    <n v="3"/>
    <n v="1"/>
    <n v="4"/>
    <n v="1"/>
    <x v="0"/>
  </r>
  <r>
    <s v="bc8fb2cc-1126-43e6-b588-9127b968ba54"/>
    <s v="Banadir_IDP"/>
    <x v="0"/>
    <x v="1"/>
    <n v="3"/>
    <n v="1"/>
    <n v="4"/>
    <n v="1"/>
    <x v="0"/>
  </r>
  <r>
    <s v="1b5c31f8-e491-4f73-8611-04c1e0032b40"/>
    <s v="Belet_Weyne_HC"/>
    <x v="2"/>
    <x v="0"/>
    <n v="3"/>
    <n v="1"/>
    <n v="4"/>
    <n v="1"/>
    <x v="0"/>
  </r>
  <r>
    <s v="f16095e7-02c2-489f-9a55-f58123f733c6"/>
    <s v="Jowhar_HC"/>
    <x v="10"/>
    <x v="0"/>
    <n v="3"/>
    <n v="1"/>
    <n v="4"/>
    <n v="1"/>
    <x v="0"/>
  </r>
  <r>
    <s v="dd36f4e0-5ec3-434f-9f8d-a6026abd4c00"/>
    <s v="Banadir_IDP"/>
    <x v="0"/>
    <x v="1"/>
    <n v="3"/>
    <n v="1"/>
    <n v="4"/>
    <n v="1"/>
    <x v="0"/>
  </r>
  <r>
    <s v="88a5d62b-8db9-45a2-a890-3cd254c2c19e"/>
    <s v="Jowhar_HC"/>
    <x v="10"/>
    <x v="0"/>
    <n v="3"/>
    <n v="1"/>
    <n v="4"/>
    <n v="1"/>
    <x v="0"/>
  </r>
  <r>
    <s v="e087e034-139b-40c0-b132-9c96c43969d1"/>
    <s v="Banadir_IDP"/>
    <x v="0"/>
    <x v="1"/>
    <n v="3"/>
    <n v="1"/>
    <n v="4"/>
    <n v="1"/>
    <x v="0"/>
  </r>
  <r>
    <s v="e3cc4956-6185-407d-b014-d3890ac2e4e2"/>
    <s v="Banadir_IDP"/>
    <x v="0"/>
    <x v="1"/>
    <n v="3"/>
    <n v="1"/>
    <n v="4"/>
    <n v="1"/>
    <x v="0"/>
  </r>
  <r>
    <s v="ddf910d4-13ed-4cfc-8ce6-8f161fe6e053"/>
    <s v="Balcad_HC"/>
    <x v="9"/>
    <x v="0"/>
    <n v="3"/>
    <n v="1"/>
    <n v="1"/>
    <n v="1"/>
    <x v="0"/>
  </r>
  <r>
    <s v="0cc7f57d-3047-408a-9d7b-d604aacb8112"/>
    <s v="Banadir_IDP"/>
    <x v="0"/>
    <x v="1"/>
    <n v="3"/>
    <n v="1"/>
    <n v="4"/>
    <n v="1"/>
    <x v="0"/>
  </r>
  <r>
    <s v="7fc5268b-9f81-49e3-bb9a-389cda9f9aab"/>
    <s v="Balcad_HC"/>
    <x v="9"/>
    <x v="0"/>
    <n v="3"/>
    <n v="1"/>
    <n v="4"/>
    <n v="1"/>
    <x v="0"/>
  </r>
  <r>
    <s v="dcd0f12e-7267-465b-902b-aad14bbc6ad4"/>
    <s v="Banadir_IDP"/>
    <x v="0"/>
    <x v="1"/>
    <n v="3"/>
    <n v="1"/>
    <n v="1"/>
    <n v="1"/>
    <x v="0"/>
  </r>
  <r>
    <s v="665ef5f6-4b49-453f-8c6f-f621b18858c4"/>
    <s v="Banadir_IDP"/>
    <x v="0"/>
    <x v="1"/>
    <n v="3"/>
    <n v="1"/>
    <n v="4"/>
    <n v="1"/>
    <x v="0"/>
  </r>
  <r>
    <s v="21889e9b-df03-40bc-b5c4-a3a818e7a068"/>
    <s v="Belet_Weyne_IDP"/>
    <x v="2"/>
    <x v="1"/>
    <n v="3"/>
    <n v="1"/>
    <n v="4"/>
    <n v="1"/>
    <x v="0"/>
  </r>
  <r>
    <s v="bf7c4f43-c9bd-478e-9273-11e12f4a047f"/>
    <s v="Banadir_IDP"/>
    <x v="0"/>
    <x v="1"/>
    <n v="3"/>
    <n v="1"/>
    <n v="1"/>
    <n v="1"/>
    <x v="0"/>
  </r>
  <r>
    <s v="651651c4-be53-4824-8e14-1370b2ba91f2"/>
    <s v="Belet_Weyne_HC"/>
    <x v="2"/>
    <x v="0"/>
    <n v="3"/>
    <n v="1"/>
    <n v="4"/>
    <n v="1"/>
    <x v="0"/>
  </r>
  <r>
    <s v="3c6da2d6-43bf-4fc5-8e22-f5281ac7c729"/>
    <s v="Banadir_IDP"/>
    <x v="0"/>
    <x v="1"/>
    <n v="3"/>
    <n v="1"/>
    <n v="1"/>
    <n v="2"/>
    <x v="0"/>
  </r>
  <r>
    <s v="af48201c-8a34-4164-807d-2f7fc1a66b75"/>
    <s v="Belet_Weyne_HC"/>
    <x v="2"/>
    <x v="0"/>
    <n v="3"/>
    <n v="1"/>
    <n v="4"/>
    <n v="1"/>
    <x v="0"/>
  </r>
  <r>
    <s v="9801637c-a9b2-4085-a191-e74b356560d6"/>
    <s v="Jowhar_HC"/>
    <x v="10"/>
    <x v="0"/>
    <n v="3"/>
    <n v="1"/>
    <n v="1"/>
    <n v="1"/>
    <x v="0"/>
  </r>
  <r>
    <s v="72aad875-e2d3-4d4d-8dcf-7ac3e317d9fb"/>
    <s v="Belet_Weyne_HC"/>
    <x v="2"/>
    <x v="0"/>
    <n v="3"/>
    <n v="1"/>
    <n v="4"/>
    <n v="1"/>
    <x v="0"/>
  </r>
  <r>
    <s v="48ad147c-cad1-4fab-ae4d-25f15331fee4"/>
    <s v="Balcad_HC"/>
    <x v="9"/>
    <x v="0"/>
    <n v="3"/>
    <n v="1"/>
    <n v="4"/>
    <n v="3"/>
    <x v="1"/>
  </r>
  <r>
    <s v="621e375f-93ff-461c-bbdc-e6719c791138"/>
    <s v="Banadir_HC"/>
    <x v="0"/>
    <x v="0"/>
    <n v="3"/>
    <n v="1"/>
    <n v="1"/>
    <n v="1"/>
    <x v="0"/>
  </r>
  <r>
    <s v="b83aa5d8-afe3-48c9-943a-6f433941d708"/>
    <s v="Banadir_IDP"/>
    <x v="0"/>
    <x v="1"/>
    <n v="3"/>
    <n v="1"/>
    <n v="1"/>
    <n v="1"/>
    <x v="0"/>
  </r>
  <r>
    <s v="21bf1350-7990-43b5-857a-1794eb0184ca"/>
    <s v="Banadir_IDP"/>
    <x v="0"/>
    <x v="1"/>
    <n v="3"/>
    <n v="1"/>
    <n v="4"/>
    <n v="1"/>
    <x v="0"/>
  </r>
  <r>
    <s v="c9c18bd5-5653-4432-91d4-738e68e07de8"/>
    <s v="Belet_Weyne_IDP"/>
    <x v="2"/>
    <x v="1"/>
    <n v="3"/>
    <n v="1"/>
    <n v="4"/>
    <n v="1"/>
    <x v="0"/>
  </r>
  <r>
    <s v="458d6d73-167d-4cf5-8a1d-b46ba953b384"/>
    <s v="Belet_Weyne_IDP"/>
    <x v="2"/>
    <x v="1"/>
    <n v="3"/>
    <n v="1"/>
    <n v="4"/>
    <n v="1"/>
    <x v="0"/>
  </r>
  <r>
    <s v="81cc77f7-26f8-48a3-988e-f509a7916662"/>
    <s v="Belet_Weyne_IDP"/>
    <x v="2"/>
    <x v="1"/>
    <n v="3"/>
    <n v="1"/>
    <n v="4"/>
    <n v="1"/>
    <x v="0"/>
  </r>
  <r>
    <s v="b7e67c0c-3602-4b80-bf97-44ed10d3cdf8"/>
    <s v="Banadir_IDP"/>
    <x v="0"/>
    <x v="1"/>
    <n v="3"/>
    <n v="1"/>
    <n v="4"/>
    <n v="1"/>
    <x v="0"/>
  </r>
  <r>
    <s v="8fdd8d3f-6ffc-44a6-820e-2391450fc329"/>
    <s v="Banadir_IDP"/>
    <x v="0"/>
    <x v="1"/>
    <n v="3"/>
    <n v="1"/>
    <n v="4"/>
    <n v="1"/>
    <x v="0"/>
  </r>
  <r>
    <s v="c1a85ae1-7a95-4e24-b8c4-4dd82fbc3f5f"/>
    <s v="Banadir_IDP"/>
    <x v="0"/>
    <x v="1"/>
    <n v="3"/>
    <n v="1"/>
    <n v="4"/>
    <n v="1"/>
    <x v="0"/>
  </r>
  <r>
    <s v="2cc6120b-1841-42a7-8bf7-62428fb488df"/>
    <s v="Banadir_IDP"/>
    <x v="0"/>
    <x v="1"/>
    <n v="3"/>
    <n v="1"/>
    <n v="4"/>
    <n v="1"/>
    <x v="0"/>
  </r>
  <r>
    <s v="7be08402-1239-425c-a6a0-33ade446aa17"/>
    <s v="Banadir_IDP"/>
    <x v="0"/>
    <x v="1"/>
    <n v="3"/>
    <n v="1"/>
    <n v="4"/>
    <n v="1"/>
    <x v="0"/>
  </r>
  <r>
    <s v="b1b121f8-714c-4d3f-8228-61948347368d"/>
    <s v="Banadir_IDP"/>
    <x v="0"/>
    <x v="1"/>
    <n v="3"/>
    <n v="1"/>
    <n v="4"/>
    <n v="1"/>
    <x v="0"/>
  </r>
  <r>
    <s v="828af7fc-405f-4067-9e4d-60b26f689adc"/>
    <s v="Belet_Weyne_IDP"/>
    <x v="2"/>
    <x v="1"/>
    <n v="3"/>
    <n v="1"/>
    <n v="4"/>
    <n v="1"/>
    <x v="0"/>
  </r>
  <r>
    <s v="41092502-7ab3-4aa0-ab8f-5e075efd928b"/>
    <s v="Banadir_IDP"/>
    <x v="0"/>
    <x v="1"/>
    <n v="3"/>
    <n v="1"/>
    <n v="1"/>
    <n v="1"/>
    <x v="0"/>
  </r>
  <r>
    <s v="8fec7f37-36b4-4d8a-bf35-ad3138a0d364"/>
    <s v="Balcad_IDP"/>
    <x v="9"/>
    <x v="1"/>
    <n v="3"/>
    <n v="1"/>
    <n v="4"/>
    <n v="1"/>
    <x v="0"/>
  </r>
  <r>
    <s v="12941bc8-0ba6-429f-8d2a-952a7e83ff42"/>
    <s v="Belet_Weyne_IDP"/>
    <x v="2"/>
    <x v="1"/>
    <n v="3"/>
    <n v="1"/>
    <n v="4"/>
    <n v="1"/>
    <x v="0"/>
  </r>
  <r>
    <s v="4e819a5b-3d7f-43a0-b753-34a93b06f07f"/>
    <s v="Belet_Weyne_IDP"/>
    <x v="2"/>
    <x v="1"/>
    <n v="3"/>
    <n v="1"/>
    <n v="4"/>
    <n v="1"/>
    <x v="0"/>
  </r>
  <r>
    <s v="9b6efbef-88cc-4a9e-9025-81520356ec16"/>
    <s v="Banadir_HC"/>
    <x v="0"/>
    <x v="0"/>
    <n v="3"/>
    <n v="1"/>
    <n v="4"/>
    <n v="1"/>
    <x v="0"/>
  </r>
  <r>
    <s v="c511abbe-8a9c-4c50-9ff2-6c6d81254618"/>
    <s v="Cadale_HC"/>
    <x v="12"/>
    <x v="0"/>
    <n v="3"/>
    <n v="1"/>
    <n v="4"/>
    <n v="1"/>
    <x v="0"/>
  </r>
  <r>
    <s v="02b40e1b-d3c5-48af-a3a7-49df95acff47"/>
    <s v="Cadale_HC"/>
    <x v="12"/>
    <x v="0"/>
    <n v="3"/>
    <n v="1"/>
    <n v="4"/>
    <n v="1"/>
    <x v="0"/>
  </r>
  <r>
    <s v="dfba8737-2745-41ef-a9ea-d82b3355db87"/>
    <s v="Cadale_HC"/>
    <x v="12"/>
    <x v="0"/>
    <n v="3"/>
    <n v="1"/>
    <n v="4"/>
    <n v="1"/>
    <x v="0"/>
  </r>
  <r>
    <s v="6d2b0cdd-0f3e-4aaa-b532-2c363b3b8f7d"/>
    <s v="Cadale_HC"/>
    <x v="12"/>
    <x v="0"/>
    <n v="3"/>
    <n v="1"/>
    <n v="4"/>
    <n v="1"/>
    <x v="0"/>
  </r>
  <r>
    <s v="b677ed45-8a32-44d9-b8d7-192c1a970d5d"/>
    <s v="Cadale_HC"/>
    <x v="12"/>
    <x v="0"/>
    <n v="3"/>
    <n v="1"/>
    <n v="4"/>
    <n v="1"/>
    <x v="0"/>
  </r>
  <r>
    <s v="797e85ef-d2fd-44ef-997d-1c534bb23f37"/>
    <s v="Cadale_HC"/>
    <x v="12"/>
    <x v="0"/>
    <n v="3"/>
    <n v="1"/>
    <n v="4"/>
    <n v="1"/>
    <x v="0"/>
  </r>
  <r>
    <s v="0a48e9f7-7596-4f0d-b66b-0527f252fd3c"/>
    <s v="Cadale_HC"/>
    <x v="12"/>
    <x v="0"/>
    <n v="3"/>
    <n v="1"/>
    <n v="4"/>
    <n v="1"/>
    <x v="0"/>
  </r>
  <r>
    <s v="772f1d05-b31a-444c-8f0c-b186774c8411"/>
    <s v="Banadir_IDP"/>
    <x v="0"/>
    <x v="1"/>
    <n v="3"/>
    <n v="3"/>
    <n v="4"/>
    <n v="1"/>
    <x v="1"/>
  </r>
  <r>
    <s v="77c724f1-e6a2-458a-8102-43af529b735b"/>
    <s v="Jowhar_HC"/>
    <x v="10"/>
    <x v="0"/>
    <n v="2"/>
    <n v="2"/>
    <n v="4"/>
    <n v="1"/>
    <x v="0"/>
  </r>
  <r>
    <s v="ea68b0a5-c37c-4a63-8068-f5d51c5f8aff"/>
    <s v="Banadir_IDP"/>
    <x v="0"/>
    <x v="1"/>
    <n v="3"/>
    <n v="3"/>
    <n v="4"/>
    <n v="1"/>
    <x v="1"/>
  </r>
  <r>
    <s v="8ca426c4-343f-4cd9-aaf3-b27312eb77ba"/>
    <s v="Banadir_IDP"/>
    <x v="0"/>
    <x v="1"/>
    <n v="3"/>
    <n v="3"/>
    <n v="1"/>
    <n v="1"/>
    <x v="0"/>
  </r>
  <r>
    <s v="20984176-b3a8-4f35-a5f8-7116eef33799"/>
    <s v="Banadir_IDP"/>
    <x v="0"/>
    <x v="1"/>
    <n v="3"/>
    <n v="1"/>
    <n v="1"/>
    <n v="1"/>
    <x v="0"/>
  </r>
  <r>
    <s v="bd801b92-da90-407f-91be-f9e483db7a09"/>
    <s v="Banadir_IDP"/>
    <x v="0"/>
    <x v="1"/>
    <n v="3"/>
    <n v="3"/>
    <n v="1"/>
    <n v="1"/>
    <x v="0"/>
  </r>
  <r>
    <s v="682ab8bc-d9bf-4b31-97dc-97bc17f4105d"/>
    <s v="Banadir_IDP"/>
    <x v="0"/>
    <x v="1"/>
    <n v="3"/>
    <n v="1"/>
    <n v="4"/>
    <n v="1"/>
    <x v="0"/>
  </r>
  <r>
    <s v="d93c0923-0a27-401f-848a-cdf329e3eaa3"/>
    <s v="Jowhar_HC"/>
    <x v="10"/>
    <x v="0"/>
    <n v="3"/>
    <n v="1"/>
    <n v="4"/>
    <n v="2"/>
    <x v="1"/>
  </r>
  <r>
    <s v="8024a130-7f2e-4389-b015-165751129309"/>
    <s v="Jowhar_HC"/>
    <x v="10"/>
    <x v="0"/>
    <n v="3"/>
    <n v="1"/>
    <n v="4"/>
    <n v="1"/>
    <x v="0"/>
  </r>
  <r>
    <s v="b8d51e62-dea4-4037-b938-4175720c3fdd"/>
    <s v="Banadir_IDP"/>
    <x v="0"/>
    <x v="1"/>
    <n v="3"/>
    <n v="1"/>
    <n v="4"/>
    <n v="1"/>
    <x v="0"/>
  </r>
  <r>
    <s v="c9b4a98b-1213-46c2-883b-f5ef0d9b05d4"/>
    <s v="Jowhar_HC"/>
    <x v="10"/>
    <x v="0"/>
    <n v="3"/>
    <n v="1"/>
    <n v="4"/>
    <n v="1"/>
    <x v="0"/>
  </r>
  <r>
    <s v="f5c3ecf1-7960-47b9-bdf4-cd5f1416f7e2"/>
    <s v="Banadir_IDP"/>
    <x v="0"/>
    <x v="1"/>
    <n v="3"/>
    <n v="1"/>
    <n v="1"/>
    <n v="1"/>
    <x v="0"/>
  </r>
  <r>
    <s v="042abfcc-16b2-440c-88d1-8b0d84e65d79"/>
    <s v="Banadir_IDP"/>
    <x v="0"/>
    <x v="1"/>
    <n v="3"/>
    <n v="1"/>
    <n v="4"/>
    <n v="1"/>
    <x v="0"/>
  </r>
  <r>
    <s v="623a1c76-312b-4970-9cd9-43cdaeb240ee"/>
    <s v="Jowhar_HC"/>
    <x v="10"/>
    <x v="0"/>
    <n v="3"/>
    <n v="1"/>
    <n v="4"/>
    <n v="1"/>
    <x v="0"/>
  </r>
  <r>
    <s v="09a82d49-d306-4f9a-92cf-7cfdedb2fa99"/>
    <s v="Banadir_IDP"/>
    <x v="0"/>
    <x v="1"/>
    <n v="3"/>
    <n v="1"/>
    <n v="4"/>
    <n v="1"/>
    <x v="0"/>
  </r>
  <r>
    <s v="cc5f5f69-34f3-4497-a01f-a6d48856f529"/>
    <s v="Banadir_IDP"/>
    <x v="0"/>
    <x v="1"/>
    <n v="3"/>
    <n v="1"/>
    <n v="1"/>
    <n v="1"/>
    <x v="0"/>
  </r>
  <r>
    <s v="1f0ff2e1-804f-4d3f-8623-a93f02fe7382"/>
    <s v="Banadir_IDP"/>
    <x v="0"/>
    <x v="1"/>
    <n v="3"/>
    <n v="1"/>
    <n v="4"/>
    <n v="1"/>
    <x v="0"/>
  </r>
  <r>
    <s v="9bad1633-261e-43b7-8c52-65453126fd1e"/>
    <s v="Banadir_IDP"/>
    <x v="0"/>
    <x v="1"/>
    <n v="3"/>
    <n v="1"/>
    <n v="4"/>
    <n v="1"/>
    <x v="0"/>
  </r>
  <r>
    <s v="7d2cad96-c2aa-4401-ab50-fc8e62bccd0e"/>
    <s v="Belet_Weyne_IDP"/>
    <x v="2"/>
    <x v="1"/>
    <n v="3"/>
    <n v="1"/>
    <n v="4"/>
    <n v="1"/>
    <x v="0"/>
  </r>
  <r>
    <s v="ee6e4c1e-1b11-46fa-be2e-2cd4aae76282"/>
    <s v="Belet_Weyne_IDP"/>
    <x v="2"/>
    <x v="1"/>
    <n v="3"/>
    <n v="1"/>
    <n v="1"/>
    <n v="1"/>
    <x v="0"/>
  </r>
  <r>
    <s v="8fc84a61-6a3d-478c-8145-6a5cd7be0421"/>
    <s v="Belet_Weyne_HC"/>
    <x v="2"/>
    <x v="0"/>
    <n v="3"/>
    <n v="1"/>
    <n v="1"/>
    <n v="1"/>
    <x v="0"/>
  </r>
  <r>
    <s v="4be3c71d-4be5-4203-b5ca-8c45586c292a"/>
    <s v="Belet_Weyne_IDP"/>
    <x v="2"/>
    <x v="1"/>
    <n v="3"/>
    <n v="1"/>
    <n v="1"/>
    <n v="1"/>
    <x v="0"/>
  </r>
  <r>
    <s v="7e7afeb8-5f81-439b-b61c-d81b700e89a1"/>
    <s v="Belet_Weyne_IDP"/>
    <x v="2"/>
    <x v="1"/>
    <n v="3"/>
    <n v="1"/>
    <n v="4"/>
    <n v="1"/>
    <x v="0"/>
  </r>
  <r>
    <s v="7b345372-5590-4176-9361-3c73fc2d106b"/>
    <s v="Balcad_HC"/>
    <x v="9"/>
    <x v="0"/>
    <n v="3"/>
    <n v="1"/>
    <n v="4"/>
    <n v="1"/>
    <x v="0"/>
  </r>
  <r>
    <s v="9dc1354a-d271-41a9-8743-5dcbcdf6bac1"/>
    <s v="Balcad_HC"/>
    <x v="9"/>
    <x v="0"/>
    <n v="3"/>
    <n v="1"/>
    <n v="4"/>
    <n v="1"/>
    <x v="0"/>
  </r>
  <r>
    <s v="5595eb07-5781-41c1-8a6d-e24358ec99e5"/>
    <s v="Balcad_HC"/>
    <x v="9"/>
    <x v="0"/>
    <n v="3"/>
    <n v="1"/>
    <n v="4"/>
    <n v="1"/>
    <x v="0"/>
  </r>
  <r>
    <s v="fd862ff6-fa89-45f7-8134-e9e7050e53f2"/>
    <s v="Jowhar_HC"/>
    <x v="10"/>
    <x v="0"/>
    <n v="3"/>
    <n v="1"/>
    <n v="4"/>
    <n v="1"/>
    <x v="0"/>
  </r>
  <r>
    <s v="a8627ab1-91c2-4e78-ae3e-7d5662623888"/>
    <s v="Jowhar_HC"/>
    <x v="10"/>
    <x v="0"/>
    <n v="3"/>
    <n v="1"/>
    <n v="4"/>
    <n v="3"/>
    <x v="1"/>
  </r>
  <r>
    <s v="bcdd010c-bfc2-4cea-a396-1df7d1d9037c"/>
    <s v="Balcad_HC"/>
    <x v="9"/>
    <x v="0"/>
    <n v="3"/>
    <n v="1"/>
    <n v="4"/>
    <n v="3"/>
    <x v="1"/>
  </r>
  <r>
    <s v="403a47f4-bc2a-4514-be62-74d3da774578"/>
    <s v="Belet_Weyne_IDP"/>
    <x v="2"/>
    <x v="1"/>
    <n v="3"/>
    <n v="1"/>
    <n v="4"/>
    <n v="1"/>
    <x v="0"/>
  </r>
  <r>
    <s v="f73a50a9-e93d-46d9-9b10-7c059df10cb3"/>
    <s v="Jowhar_HC"/>
    <x v="10"/>
    <x v="0"/>
    <n v="3"/>
    <n v="1"/>
    <n v="4"/>
    <n v="2"/>
    <x v="1"/>
  </r>
  <r>
    <s v="c1d3d56b-b752-4c3a-8052-c1ecd1b4c954"/>
    <s v="Jowhar_HC"/>
    <x v="10"/>
    <x v="0"/>
    <n v="3"/>
    <n v="1"/>
    <n v="1"/>
    <n v="3"/>
    <x v="0"/>
  </r>
  <r>
    <s v="6979d817-876f-4e64-aff0-bbc34c973464"/>
    <s v="Jowhar_HC"/>
    <x v="10"/>
    <x v="0"/>
    <n v="3"/>
    <n v="1"/>
    <n v="4"/>
    <n v="1"/>
    <x v="0"/>
  </r>
  <r>
    <s v="de0a75cc-21d9-4842-9261-2c92ec10ec4b"/>
    <s v="Belet_Weyne_IDP"/>
    <x v="2"/>
    <x v="1"/>
    <n v="3"/>
    <n v="1"/>
    <n v="4"/>
    <n v="1"/>
    <x v="0"/>
  </r>
  <r>
    <s v="49df8ff4-c522-43c0-a852-554afb5335cc"/>
    <s v="Jowhar_HC"/>
    <x v="10"/>
    <x v="0"/>
    <n v="3"/>
    <n v="1"/>
    <n v="4"/>
    <n v="1"/>
    <x v="0"/>
  </r>
  <r>
    <s v="13a77aed-9a28-4d17-af56-0b1f5f19e34a"/>
    <s v="Jowhar_HC"/>
    <x v="10"/>
    <x v="0"/>
    <n v="3"/>
    <n v="1"/>
    <n v="4"/>
    <n v="1"/>
    <x v="0"/>
  </r>
  <r>
    <s v="ef97b317-7b30-47be-9c5c-a913dff2540a"/>
    <s v="Belet_Weyne_IDP"/>
    <x v="2"/>
    <x v="1"/>
    <n v="3"/>
    <n v="1"/>
    <n v="4"/>
    <n v="1"/>
    <x v="0"/>
  </r>
  <r>
    <s v="cb86dd9d-aa9f-4406-8912-afe0c4b73e80"/>
    <s v="Belet_Weyne_IDP"/>
    <x v="2"/>
    <x v="1"/>
    <n v="3"/>
    <n v="1"/>
    <n v="4"/>
    <n v="1"/>
    <x v="0"/>
  </r>
  <r>
    <s v="04d0924c-6b66-43c2-b8fa-6a7fbee85ba3"/>
    <s v="Balcad_HC"/>
    <x v="9"/>
    <x v="0"/>
    <n v="3"/>
    <n v="1"/>
    <n v="4"/>
    <n v="1"/>
    <x v="0"/>
  </r>
  <r>
    <s v="1a9c978b-c177-4120-a5c4-51ba973e93e9"/>
    <s v="Belet_Weyne_IDP"/>
    <x v="2"/>
    <x v="1"/>
    <n v="3"/>
    <n v="1"/>
    <n v="4"/>
    <n v="1"/>
    <x v="0"/>
  </r>
  <r>
    <s v="692f5239-649e-48c0-b22b-bfcd83de76bc"/>
    <s v="Belet_Weyne_IDP"/>
    <x v="2"/>
    <x v="1"/>
    <n v="3"/>
    <n v="1"/>
    <n v="4"/>
    <n v="1"/>
    <x v="0"/>
  </r>
  <r>
    <s v="4d0552dc-cef7-46d0-80ef-e96a0408b94e"/>
    <s v="Jowhar_HC"/>
    <x v="10"/>
    <x v="0"/>
    <n v="3"/>
    <n v="1"/>
    <n v="1"/>
    <n v="1"/>
    <x v="0"/>
  </r>
  <r>
    <s v="b8966259-32be-4aac-ba62-661c6f084076"/>
    <s v="Belet_Weyne_IDP"/>
    <x v="2"/>
    <x v="1"/>
    <n v="3"/>
    <n v="1"/>
    <n v="4"/>
    <n v="1"/>
    <x v="0"/>
  </r>
  <r>
    <s v="a7cc709e-7b94-4686-9a65-a830241ab7a7"/>
    <s v="Cadale_HC"/>
    <x v="12"/>
    <x v="0"/>
    <n v="3"/>
    <n v="1"/>
    <n v="1"/>
    <n v="1"/>
    <x v="0"/>
  </r>
  <r>
    <s v="aab6e945-a099-4243-973e-211fad52dc67"/>
    <s v="Cadale_HC"/>
    <x v="12"/>
    <x v="0"/>
    <n v="3"/>
    <n v="1"/>
    <n v="1"/>
    <n v="1"/>
    <x v="0"/>
  </r>
  <r>
    <s v="7b36fc04-b33d-40ec-9a7c-bcb6fff7f731"/>
    <s v="Cadale_HC"/>
    <x v="12"/>
    <x v="0"/>
    <n v="3"/>
    <n v="1"/>
    <n v="1"/>
    <n v="1"/>
    <x v="0"/>
  </r>
  <r>
    <s v="88883872-42b7-4200-a789-b308ceab4353"/>
    <s v="Cadale_HC"/>
    <x v="12"/>
    <x v="0"/>
    <n v="3"/>
    <n v="4"/>
    <n v="1"/>
    <n v="1"/>
    <x v="0"/>
  </r>
  <r>
    <s v="89b3e1d3-6ce3-4e65-9db9-d8f7f3d34369"/>
    <s v="Cadale_HC"/>
    <x v="12"/>
    <x v="0"/>
    <n v="3"/>
    <n v="1"/>
    <n v="1"/>
    <n v="1"/>
    <x v="0"/>
  </r>
  <r>
    <s v="daae678b-6364-43c8-97d1-f2b68bdb74bb"/>
    <s v="Jowhar_HC"/>
    <x v="10"/>
    <x v="0"/>
    <n v="3"/>
    <n v="1"/>
    <n v="1"/>
    <n v="2"/>
    <x v="0"/>
  </r>
  <r>
    <s v="f509c637-ed61-46e4-9eb3-c2a32055b0cf"/>
    <s v="Balcad_HC"/>
    <x v="9"/>
    <x v="0"/>
    <n v="3"/>
    <n v="1"/>
    <n v="4"/>
    <n v="1"/>
    <x v="0"/>
  </r>
  <r>
    <s v="3991e62a-f100-4376-b1ef-f84a97a879b3"/>
    <s v="Balcad_HC"/>
    <x v="9"/>
    <x v="0"/>
    <n v="3"/>
    <n v="1"/>
    <n v="1"/>
    <n v="2"/>
    <x v="0"/>
  </r>
  <r>
    <s v="c7ff8383-3229-4434-bd12-de41b31cc4c5"/>
    <s v="Belet_Weyne_HC"/>
    <x v="2"/>
    <x v="0"/>
    <n v="3"/>
    <n v="1"/>
    <n v="4"/>
    <n v="1"/>
    <x v="0"/>
  </r>
  <r>
    <s v="f7a971f9-bdf9-4702-98f1-24dde0dfc61b"/>
    <s v="Balcad_HC"/>
    <x v="9"/>
    <x v="0"/>
    <n v="3"/>
    <n v="1"/>
    <n v="4"/>
    <n v="1"/>
    <x v="0"/>
  </r>
  <r>
    <s v="4c10f377-bdf5-4e90-bab3-b21a29223be8"/>
    <s v="Belet_Weyne_IDP"/>
    <x v="2"/>
    <x v="1"/>
    <n v="3"/>
    <n v="1"/>
    <n v="4"/>
    <n v="1"/>
    <x v="0"/>
  </r>
  <r>
    <s v="1bb270af-c3c2-428b-afa1-7644594ccb8b"/>
    <s v="Balcad_HC"/>
    <x v="9"/>
    <x v="0"/>
    <n v="3"/>
    <n v="1"/>
    <n v="4"/>
    <n v="2"/>
    <x v="1"/>
  </r>
  <r>
    <s v="85194226-a7e9-44f9-ae2a-a7ddcbe5a510"/>
    <s v="Belet_Weyne_HC"/>
    <x v="2"/>
    <x v="0"/>
    <n v="3"/>
    <n v="1"/>
    <n v="4"/>
    <n v="1"/>
    <x v="0"/>
  </r>
  <r>
    <s v="22b10778-415f-4b7f-b8d5-ca606f726605"/>
    <s v="Bulo_Burto_HC"/>
    <x v="11"/>
    <x v="0"/>
    <n v="3"/>
    <n v="1"/>
    <n v="4"/>
    <n v="1"/>
    <x v="0"/>
  </r>
  <r>
    <s v="e1ed9195-5da0-4e21-aa8e-ce7f831ec44d"/>
    <s v="Bulo_Burto_HC"/>
    <x v="11"/>
    <x v="0"/>
    <n v="3"/>
    <n v="1"/>
    <n v="4"/>
    <n v="1"/>
    <x v="0"/>
  </r>
  <r>
    <s v="d9d5e76e-ecc4-4e12-acdb-27a27d0d2654"/>
    <s v="Belet_Weyne_HC"/>
    <x v="2"/>
    <x v="0"/>
    <n v="3"/>
    <n v="1"/>
    <n v="4"/>
    <n v="1"/>
    <x v="0"/>
  </r>
  <r>
    <s v="80a583f6-e954-43d8-bb7a-ae2d002495ee"/>
    <s v="Belet_Weyne_HC"/>
    <x v="2"/>
    <x v="0"/>
    <n v="3"/>
    <n v="1"/>
    <n v="4"/>
    <n v="1"/>
    <x v="0"/>
  </r>
  <r>
    <s v="145d8b5b-d7eb-4331-bc40-232d8f9533a9"/>
    <s v="Jowhar_HC"/>
    <x v="10"/>
    <x v="0"/>
    <n v="3"/>
    <n v="1"/>
    <n v="4"/>
    <n v="1"/>
    <x v="0"/>
  </r>
  <r>
    <s v="db2aad2d-9aad-4806-911d-ed393849253c"/>
    <s v="Jowhar_HC"/>
    <x v="10"/>
    <x v="0"/>
    <n v="3"/>
    <n v="1"/>
    <n v="4"/>
    <n v="1"/>
    <x v="0"/>
  </r>
  <r>
    <s v="5edb10c5-6f04-43ac-9b4b-242365766190"/>
    <s v="Balcad_HC"/>
    <x v="9"/>
    <x v="0"/>
    <n v="3"/>
    <n v="1"/>
    <n v="4"/>
    <n v="1"/>
    <x v="0"/>
  </r>
  <r>
    <s v="45b49cc8-8eea-4e52-ba6c-2c51952e6345"/>
    <s v="Balcad_HC"/>
    <x v="9"/>
    <x v="0"/>
    <n v="3"/>
    <n v="1"/>
    <n v="4"/>
    <n v="1"/>
    <x v="0"/>
  </r>
  <r>
    <s v="9541a49b-363f-4c60-9315-0d5c502016b8"/>
    <s v="Jowhar_HC"/>
    <x v="10"/>
    <x v="0"/>
    <n v="3"/>
    <n v="1"/>
    <n v="1"/>
    <n v="1"/>
    <x v="0"/>
  </r>
  <r>
    <s v="f390cd86-8a95-40a4-9cf4-38c6b97b2c4a"/>
    <s v="Jowhar_HC"/>
    <x v="10"/>
    <x v="0"/>
    <n v="3"/>
    <n v="1"/>
    <n v="1"/>
    <n v="1"/>
    <x v="0"/>
  </r>
  <r>
    <s v="6e78c995-45e1-4d0c-828f-857236f6faed"/>
    <s v="Balcad_HC"/>
    <x v="9"/>
    <x v="0"/>
    <n v="3"/>
    <n v="1"/>
    <n v="1"/>
    <n v="1"/>
    <x v="0"/>
  </r>
  <r>
    <s v="2fd5a2da-9ea8-4b40-88f5-4d10c2b3215d"/>
    <s v="Belet_Weyne_IDP"/>
    <x v="2"/>
    <x v="1"/>
    <n v="3"/>
    <n v="1"/>
    <n v="4"/>
    <n v="1"/>
    <x v="0"/>
  </r>
  <r>
    <s v="94e89614-c970-4efd-9131-d4df224211f8"/>
    <s v="Jowhar_HC"/>
    <x v="10"/>
    <x v="0"/>
    <n v="3"/>
    <n v="1"/>
    <n v="4"/>
    <n v="1"/>
    <x v="0"/>
  </r>
  <r>
    <s v="67414230-3c34-4297-a807-aa67d7e3a119"/>
    <s v="Belet_Weyne_IDP"/>
    <x v="2"/>
    <x v="1"/>
    <n v="3"/>
    <n v="1"/>
    <n v="4"/>
    <n v="1"/>
    <x v="0"/>
  </r>
  <r>
    <s v="fc010d4a-1fd8-49fa-b84e-b39fb3426977"/>
    <s v="Belet_Weyne_IDP"/>
    <x v="2"/>
    <x v="1"/>
    <n v="3"/>
    <n v="1"/>
    <n v="4"/>
    <n v="1"/>
    <x v="0"/>
  </r>
  <r>
    <s v="5365b25f-221b-4bf2-b31e-990f53af3af7"/>
    <s v="Belet_Weyne_HC"/>
    <x v="2"/>
    <x v="0"/>
    <n v="3"/>
    <n v="1"/>
    <n v="1"/>
    <n v="1"/>
    <x v="0"/>
  </r>
  <r>
    <s v="5146a7b9-5891-4b63-b6a0-7bd66ea54894"/>
    <s v="Jowhar_HC"/>
    <x v="10"/>
    <x v="0"/>
    <n v="3"/>
    <n v="1"/>
    <n v="1"/>
    <n v="1"/>
    <x v="0"/>
  </r>
  <r>
    <s v="98a1e19e-4997-42ec-9e57-3c2adc41454b"/>
    <s v="Balcad_HC"/>
    <x v="9"/>
    <x v="0"/>
    <n v="3"/>
    <n v="1"/>
    <n v="1"/>
    <n v="1"/>
    <x v="0"/>
  </r>
  <r>
    <s v="9345380b-4888-4239-9978-cf675de360d4"/>
    <s v="Balcad_HC"/>
    <x v="9"/>
    <x v="0"/>
    <n v="3"/>
    <n v="1"/>
    <n v="4"/>
    <n v="1"/>
    <x v="0"/>
  </r>
  <r>
    <s v="836920a9-fa07-4c75-b96c-16237806d7a0"/>
    <s v="Balcad_HC"/>
    <x v="9"/>
    <x v="0"/>
    <n v="3"/>
    <n v="1"/>
    <n v="4"/>
    <n v="1"/>
    <x v="0"/>
  </r>
  <r>
    <s v="221a6727-eb90-4d47-a787-be5daa827a5b"/>
    <s v="Balcad_HC"/>
    <x v="9"/>
    <x v="0"/>
    <n v="3"/>
    <n v="1"/>
    <n v="4"/>
    <n v="1"/>
    <x v="0"/>
  </r>
  <r>
    <s v="891ebfff-1d77-4f30-b82a-8400c4b81264"/>
    <s v="Balcad_HC"/>
    <x v="9"/>
    <x v="0"/>
    <n v="3"/>
    <n v="1"/>
    <n v="4"/>
    <n v="1"/>
    <x v="0"/>
  </r>
  <r>
    <s v="79602acb-0579-4a82-884e-fc54faf81ad6"/>
    <s v="Jowhar_HC"/>
    <x v="10"/>
    <x v="0"/>
    <n v="3"/>
    <n v="1"/>
    <n v="4"/>
    <n v="1"/>
    <x v="0"/>
  </r>
  <r>
    <s v="8335f61e-99d0-4e85-a66a-dd60780f6383"/>
    <s v="Balcad_HC"/>
    <x v="9"/>
    <x v="0"/>
    <n v="3"/>
    <n v="1"/>
    <n v="4"/>
    <n v="1"/>
    <x v="0"/>
  </r>
  <r>
    <s v="674a9168-9d11-4101-b6b7-be1dbf819da7"/>
    <s v="Balcad_HC"/>
    <x v="9"/>
    <x v="0"/>
    <n v="3"/>
    <n v="1"/>
    <n v="4"/>
    <n v="1"/>
    <x v="0"/>
  </r>
  <r>
    <s v="73a13cb3-f078-490c-967b-15715925db78"/>
    <s v="Balcad_HC"/>
    <x v="9"/>
    <x v="0"/>
    <n v="3"/>
    <n v="1"/>
    <n v="4"/>
    <n v="1"/>
    <x v="0"/>
  </r>
  <r>
    <s v="e42d114c-d79f-499c-81b1-3b8620784c4e"/>
    <s v="Belet_Weyne_IDP"/>
    <x v="2"/>
    <x v="1"/>
    <n v="3"/>
    <n v="1"/>
    <n v="1"/>
    <n v="1"/>
    <x v="0"/>
  </r>
  <r>
    <s v="fddc38be-88e2-4e71-9ac4-39ba5372816f"/>
    <s v="Banadir_IDP"/>
    <x v="0"/>
    <x v="1"/>
    <n v="3"/>
    <n v="1"/>
    <n v="4"/>
    <n v="4"/>
    <x v="1"/>
  </r>
  <r>
    <s v="830fe062-a138-4589-9f4a-9f0ee3a64a25"/>
    <s v="Belet_Weyne_IDP"/>
    <x v="2"/>
    <x v="1"/>
    <n v="3"/>
    <n v="1"/>
    <n v="4"/>
    <n v="4"/>
    <x v="1"/>
  </r>
  <r>
    <s v="a192628f-8f61-4f1b-a9f4-e86db5bd311b"/>
    <s v="Belet_Weyne_IDP"/>
    <x v="2"/>
    <x v="1"/>
    <n v="3"/>
    <n v="1"/>
    <n v="4"/>
    <n v="3"/>
    <x v="1"/>
  </r>
  <r>
    <s v="fa2bb696-2fe9-4c9d-b5bd-a44db6456400"/>
    <s v="Belet_Weyne_IDP"/>
    <x v="2"/>
    <x v="1"/>
    <n v="3"/>
    <n v="1"/>
    <n v="4"/>
    <n v="1"/>
    <x v="0"/>
  </r>
  <r>
    <s v="9ff0ecbe-f4fe-494e-82e0-62233537457b"/>
    <s v="Belet_Weyne_IDP"/>
    <x v="2"/>
    <x v="1"/>
    <n v="3"/>
    <n v="1"/>
    <n v="4"/>
    <n v="1"/>
    <x v="0"/>
  </r>
  <r>
    <s v="16791cbd-b3cb-432f-b26c-329907028bf5"/>
    <s v="Banadir_IDP"/>
    <x v="0"/>
    <x v="1"/>
    <n v="3"/>
    <n v="1"/>
    <n v="4"/>
    <n v="1"/>
    <x v="0"/>
  </r>
  <r>
    <s v="14b9c9e9-6b80-4f2e-9f27-41189e105c50"/>
    <s v="Cadale_HC"/>
    <x v="12"/>
    <x v="0"/>
    <n v="3"/>
    <n v="1"/>
    <n v="4"/>
    <n v="1"/>
    <x v="0"/>
  </r>
  <r>
    <s v="193ffe72-1984-49d7-a944-55101d4cf536"/>
    <s v="Cadale_HC"/>
    <x v="12"/>
    <x v="0"/>
    <n v="3"/>
    <n v="1"/>
    <n v="4"/>
    <n v="1"/>
    <x v="0"/>
  </r>
  <r>
    <s v="8b174311-b67b-4cb8-8135-cac276f4f08d"/>
    <s v="Cadale_HC"/>
    <x v="12"/>
    <x v="0"/>
    <n v="3"/>
    <n v="1"/>
    <n v="4"/>
    <n v="1"/>
    <x v="0"/>
  </r>
  <r>
    <s v="05761714-f4f7-4052-ba22-b4f3778ae2de"/>
    <s v="Cadale_HC"/>
    <x v="12"/>
    <x v="0"/>
    <n v="3"/>
    <n v="1"/>
    <n v="4"/>
    <n v="1"/>
    <x v="0"/>
  </r>
  <r>
    <s v="e354cefd-db90-4c94-8e94-9b12d6dbe76e"/>
    <s v="Cadale_HC"/>
    <x v="12"/>
    <x v="0"/>
    <n v="3"/>
    <n v="1"/>
    <n v="4"/>
    <n v="1"/>
    <x v="0"/>
  </r>
  <r>
    <s v="a14d6721-c83a-4c5a-a0d1-e6eebc6b7407"/>
    <s v="Cadale_HC"/>
    <x v="12"/>
    <x v="0"/>
    <n v="3"/>
    <n v="1"/>
    <n v="4"/>
    <n v="1"/>
    <x v="0"/>
  </r>
  <r>
    <s v="b264784c-b035-4a6c-9803-c62e4ac5e9fe"/>
    <s v="Cadale_HC"/>
    <x v="12"/>
    <x v="0"/>
    <n v="3"/>
    <n v="1"/>
    <n v="4"/>
    <n v="1"/>
    <x v="0"/>
  </r>
  <r>
    <s v="d1bbc646-e6e2-44c7-b690-fe3c148c6908"/>
    <s v="Balcad_HC"/>
    <x v="9"/>
    <x v="0"/>
    <n v="3"/>
    <n v="3"/>
    <n v="1"/>
    <n v="5"/>
    <x v="1"/>
  </r>
  <r>
    <s v="bd3d1bfa-1fb7-4d48-8d03-b6ec2b165499"/>
    <s v="Belet_Weyne_HC"/>
    <x v="2"/>
    <x v="0"/>
    <n v="3"/>
    <n v="1"/>
    <n v="1"/>
    <n v="4"/>
    <x v="0"/>
  </r>
  <r>
    <s v="500b1593-9323-4618-8a97-06e95fad7f85"/>
    <s v="Belet_Weyne_HC"/>
    <x v="2"/>
    <x v="0"/>
    <n v="3"/>
    <n v="1"/>
    <n v="4"/>
    <n v="3"/>
    <x v="1"/>
  </r>
  <r>
    <s v="42c8f532-5170-4255-9857-dff82b6a9041"/>
    <s v="Belet_Weyne_HC"/>
    <x v="2"/>
    <x v="0"/>
    <n v="3"/>
    <n v="1"/>
    <n v="4"/>
    <n v="1"/>
    <x v="0"/>
  </r>
  <r>
    <s v="694407f6-5364-4347-8281-647a21197007"/>
    <s v="Belet_Weyne_HC"/>
    <x v="2"/>
    <x v="0"/>
    <n v="3"/>
    <n v="1"/>
    <n v="4"/>
    <n v="1"/>
    <x v="0"/>
  </r>
  <r>
    <s v="a7c9f642-0c49-4353-999a-11df63d7e47e"/>
    <s v="Belet_Weyne_HC"/>
    <x v="2"/>
    <x v="0"/>
    <n v="3"/>
    <n v="1"/>
    <n v="4"/>
    <n v="1"/>
    <x v="0"/>
  </r>
  <r>
    <s v="3da06dd6-0a0e-4095-9eee-17033cfd214c"/>
    <s v="Belet_Weyne_HC"/>
    <x v="2"/>
    <x v="0"/>
    <n v="3"/>
    <n v="1"/>
    <n v="4"/>
    <n v="1"/>
    <x v="0"/>
  </r>
  <r>
    <s v="bc14fde3-0603-4e02-a11c-d2e710f8cea3"/>
    <s v="Belet_Weyne_HC"/>
    <x v="2"/>
    <x v="0"/>
    <n v="3"/>
    <n v="1"/>
    <n v="4"/>
    <n v="1"/>
    <x v="0"/>
  </r>
  <r>
    <s v="18996865-98a0-4994-9d76-094bbb43d556"/>
    <s v="Banadir_IDP"/>
    <x v="0"/>
    <x v="1"/>
    <n v="3"/>
    <n v="1"/>
    <n v="4"/>
    <n v="1"/>
    <x v="0"/>
  </r>
  <r>
    <s v="187a2eca-7db7-4418-a23b-f07877e4b7d9"/>
    <s v="Balcad_HC"/>
    <x v="9"/>
    <x v="0"/>
    <n v="3"/>
    <n v="1"/>
    <n v="4"/>
    <n v="1"/>
    <x v="0"/>
  </r>
  <r>
    <s v="4af21f88-0ce6-42ca-bc07-8c5b5e9c7dbf"/>
    <s v="Balcad_HC"/>
    <x v="9"/>
    <x v="0"/>
    <n v="3"/>
    <n v="1"/>
    <n v="4"/>
    <n v="1"/>
    <x v="0"/>
  </r>
  <r>
    <s v="ac7a973e-2277-46d2-9797-dc2dede34e05"/>
    <s v="Jowhar_HC"/>
    <x v="10"/>
    <x v="0"/>
    <n v="3"/>
    <n v="1"/>
    <n v="4"/>
    <n v="1"/>
    <x v="0"/>
  </r>
  <r>
    <s v="eb1328eb-fd47-4de2-9c00-126c2bd35b7c"/>
    <s v="Jowhar_HC"/>
    <x v="10"/>
    <x v="0"/>
    <n v="3"/>
    <n v="1"/>
    <n v="4"/>
    <n v="1"/>
    <x v="0"/>
  </r>
  <r>
    <s v="0c085a49-94a8-4473-b24e-ce3a018e0be1"/>
    <s v="Jowhar_HC"/>
    <x v="10"/>
    <x v="0"/>
    <n v="3"/>
    <n v="1"/>
    <n v="4"/>
    <n v="1"/>
    <x v="0"/>
  </r>
  <r>
    <s v="4b05e898-507b-4c58-85f1-e13646038ec9"/>
    <s v="Jowhar_HC"/>
    <x v="10"/>
    <x v="0"/>
    <n v="3"/>
    <n v="2"/>
    <n v="4"/>
    <n v="1"/>
    <x v="1"/>
  </r>
  <r>
    <s v="6c18c7d8-0e6b-4dca-b67b-afbf3bf5874f"/>
    <s v="Jowhar_HC"/>
    <x v="10"/>
    <x v="0"/>
    <n v="3"/>
    <n v="1"/>
    <n v="4"/>
    <n v="1"/>
    <x v="0"/>
  </r>
  <r>
    <s v="b6e8788b-c9d7-4047-baa5-45dcdde063db"/>
    <s v="Banadir_HC"/>
    <x v="0"/>
    <x v="0"/>
    <n v="3"/>
    <n v="1"/>
    <n v="1"/>
    <n v="1"/>
    <x v="0"/>
  </r>
  <r>
    <s v="db6c96ca-64ac-48c5-9963-92077b189912"/>
    <s v="Banadir_HC"/>
    <x v="0"/>
    <x v="0"/>
    <n v="3"/>
    <n v="1"/>
    <n v="1"/>
    <n v="1"/>
    <x v="0"/>
  </r>
  <r>
    <s v="3a385d68-5f37-4122-90eb-8db48cfae932"/>
    <s v="Banadir_HC"/>
    <x v="0"/>
    <x v="0"/>
    <n v="3"/>
    <n v="1"/>
    <n v="4"/>
    <n v="1"/>
    <x v="0"/>
  </r>
  <r>
    <s v="f3b81163-0680-46fd-9a88-8b70e58f6c5e"/>
    <s v="Banadir_IDP"/>
    <x v="0"/>
    <x v="1"/>
    <n v="3"/>
    <n v="1"/>
    <n v="4"/>
    <n v="1"/>
    <x v="0"/>
  </r>
  <r>
    <s v="7b96c6ba-5d8b-4889-8cd3-6b488a224d4b"/>
    <s v="Banadir_IDP"/>
    <x v="0"/>
    <x v="1"/>
    <n v="3"/>
    <n v="1"/>
    <n v="4"/>
    <n v="1"/>
    <x v="0"/>
  </r>
  <r>
    <s v="620a6cab-28c2-4940-8d7f-34e319cbb669"/>
    <s v="Banadir_IDP"/>
    <x v="0"/>
    <x v="1"/>
    <n v="3"/>
    <n v="1"/>
    <n v="4"/>
    <n v="1"/>
    <x v="0"/>
  </r>
  <r>
    <s v="0210aeb2-4145-4a9c-a46a-1de264ae1e3d"/>
    <s v="Banadir_HC"/>
    <x v="0"/>
    <x v="0"/>
    <n v="3"/>
    <n v="1"/>
    <n v="1"/>
    <n v="1"/>
    <x v="0"/>
  </r>
  <r>
    <s v="40932602-e82d-4697-aab7-e407cc01c6c3"/>
    <s v="Belet_Weyne_IDP"/>
    <x v="2"/>
    <x v="1"/>
    <n v="3"/>
    <n v="1"/>
    <n v="4"/>
    <n v="1"/>
    <x v="0"/>
  </r>
  <r>
    <s v="adb84c70-f195-4feb-af53-f49833a6aebc"/>
    <s v="Banadir_IDP"/>
    <x v="0"/>
    <x v="1"/>
    <n v="3"/>
    <n v="1"/>
    <n v="1"/>
    <n v="1"/>
    <x v="0"/>
  </r>
  <r>
    <s v="8549d065-5a8b-4d1b-9530-6a83e9800074"/>
    <s v="Balcad_HC"/>
    <x v="9"/>
    <x v="0"/>
    <n v="2"/>
    <n v="4"/>
    <n v="4"/>
    <n v="1"/>
    <x v="1"/>
  </r>
  <r>
    <s v="6af60b3b-068f-4dc3-a0f8-5da73ea8183d"/>
    <s v="Balcad_HC"/>
    <x v="9"/>
    <x v="0"/>
    <n v="3"/>
    <n v="1"/>
    <n v="4"/>
    <n v="2"/>
    <x v="1"/>
  </r>
  <r>
    <s v="66fd5477-9ba3-4fc7-a7e8-31089b96ebd6"/>
    <s v="Belet_Weyne_HC"/>
    <x v="2"/>
    <x v="0"/>
    <n v="3"/>
    <n v="1"/>
    <n v="4"/>
    <n v="1"/>
    <x v="0"/>
  </r>
  <r>
    <s v="d2ac5537-ed5a-4f9c-86c8-18f87c8e88b0"/>
    <s v="Balcad_HC"/>
    <x v="9"/>
    <x v="0"/>
    <n v="3"/>
    <n v="1"/>
    <n v="4"/>
    <n v="1"/>
    <x v="0"/>
  </r>
  <r>
    <s v="f77e067d-bfbc-4dc2-99ea-edb76d321bee"/>
    <s v="Balcad_HC"/>
    <x v="9"/>
    <x v="0"/>
    <n v="3"/>
    <n v="1"/>
    <n v="4"/>
    <n v="1"/>
    <x v="0"/>
  </r>
  <r>
    <s v="1e8a5e3b-4cea-4d2c-a834-cc1074c5b414"/>
    <s v="Balcad_HC"/>
    <x v="9"/>
    <x v="0"/>
    <n v="3"/>
    <n v="1"/>
    <n v="1"/>
    <n v="1"/>
    <x v="0"/>
  </r>
  <r>
    <s v="d48eff3f-51ff-4117-aee6-86f5cbcd0548"/>
    <s v="Banadir_IDP"/>
    <x v="0"/>
    <x v="1"/>
    <n v="3"/>
    <n v="1"/>
    <n v="1"/>
    <n v="1"/>
    <x v="0"/>
  </r>
  <r>
    <s v="c45f444c-930b-45bc-a7b7-4cd3c6c89a9c"/>
    <s v="Balcad_HC"/>
    <x v="9"/>
    <x v="0"/>
    <n v="3"/>
    <n v="1"/>
    <n v="4"/>
    <n v="1"/>
    <x v="0"/>
  </r>
  <r>
    <s v="46a53ef5-d3d6-4dfd-bf85-f7dee1460c6e"/>
    <s v="Banadir_IDP"/>
    <x v="0"/>
    <x v="1"/>
    <n v="3"/>
    <n v="1"/>
    <n v="1"/>
    <n v="1"/>
    <x v="0"/>
  </r>
  <r>
    <s v="db9789d6-4905-45c3-9274-63aa3734e383"/>
    <s v="Balcad_HC"/>
    <x v="9"/>
    <x v="0"/>
    <n v="3"/>
    <n v="3"/>
    <n v="1"/>
    <n v="1"/>
    <x v="0"/>
  </r>
  <r>
    <s v="904ccb88-f4b8-4a63-89bc-60695c287000"/>
    <s v="Banadir_IDP"/>
    <x v="0"/>
    <x v="1"/>
    <n v="3"/>
    <n v="1"/>
    <n v="1"/>
    <n v="1"/>
    <x v="0"/>
  </r>
  <r>
    <s v="43dc9790-27dc-46fb-bc0c-c9633ae6d13e"/>
    <s v="Banadir_IDP"/>
    <x v="0"/>
    <x v="1"/>
    <n v="3"/>
    <n v="1"/>
    <n v="4"/>
    <n v="1"/>
    <x v="0"/>
  </r>
  <r>
    <s v="459f5f35-23df-4c80-bdeb-d5ebb95f2505"/>
    <s v="Cadale_HC"/>
    <x v="12"/>
    <x v="0"/>
    <n v="3"/>
    <n v="1"/>
    <n v="4"/>
    <n v="1"/>
    <x v="0"/>
  </r>
  <r>
    <s v="be93ce3f-983b-474d-abf6-e419244e89e3"/>
    <s v="Cadale_HC"/>
    <x v="12"/>
    <x v="0"/>
    <n v="3"/>
    <n v="1"/>
    <n v="4"/>
    <n v="1"/>
    <x v="0"/>
  </r>
  <r>
    <s v="f1f97302-cfc4-4313-af67-78101489ccc6"/>
    <s v="Cadale_HC"/>
    <x v="12"/>
    <x v="0"/>
    <n v="3"/>
    <n v="1"/>
    <n v="4"/>
    <n v="1"/>
    <x v="0"/>
  </r>
  <r>
    <s v="577182c0-4ee5-4982-898f-23001f117bee"/>
    <s v="Cadale_HC"/>
    <x v="12"/>
    <x v="0"/>
    <n v="3"/>
    <n v="4"/>
    <n v="4"/>
    <n v="1"/>
    <x v="1"/>
  </r>
  <r>
    <s v="4c631dd5-86ea-497f-aaf9-ca8956cee3f3"/>
    <s v="Cadale_HC"/>
    <x v="12"/>
    <x v="0"/>
    <n v="3"/>
    <n v="1"/>
    <n v="4"/>
    <n v="1"/>
    <x v="0"/>
  </r>
  <r>
    <s v="f831fef5-8042-42d3-ae64-8e66646db58f"/>
    <s v="Banadir_HC"/>
    <x v="0"/>
    <x v="0"/>
    <n v="3"/>
    <n v="1"/>
    <n v="1"/>
    <n v="1"/>
    <x v="0"/>
  </r>
  <r>
    <s v="dd9b1efa-25a8-4549-803d-f9d3f1720c70"/>
    <s v="Banadir_HC"/>
    <x v="0"/>
    <x v="0"/>
    <n v="3"/>
    <n v="1"/>
    <n v="4"/>
    <n v="1"/>
    <x v="0"/>
  </r>
  <r>
    <s v="fa56303d-a8d8-44a0-ae41-f6967eb8da29"/>
    <s v="Banadir_HC"/>
    <x v="0"/>
    <x v="0"/>
    <n v="3"/>
    <n v="1"/>
    <n v="4"/>
    <n v="1"/>
    <x v="0"/>
  </r>
  <r>
    <s v="294592f6-ac7d-4215-a482-4698afec5785"/>
    <s v="Banadir_HC"/>
    <x v="0"/>
    <x v="0"/>
    <n v="3"/>
    <n v="1"/>
    <n v="4"/>
    <n v="1"/>
    <x v="0"/>
  </r>
  <r>
    <s v="eddc7ce2-ba95-4e1a-a3f1-20d62e1eccf1"/>
    <s v="Banadir_IDP"/>
    <x v="0"/>
    <x v="1"/>
    <n v="3"/>
    <n v="1"/>
    <n v="4"/>
    <n v="1"/>
    <x v="0"/>
  </r>
  <r>
    <s v="fe5cba33-8577-4efe-b183-7f2654d6d094"/>
    <s v="Belet_Weyne_IDP"/>
    <x v="2"/>
    <x v="1"/>
    <n v="3"/>
    <n v="1"/>
    <n v="4"/>
    <n v="1"/>
    <x v="0"/>
  </r>
  <r>
    <s v="e492572f-9e88-4c02-979e-e3802fe7fddc"/>
    <s v="Cadale_HC"/>
    <x v="12"/>
    <x v="0"/>
    <n v="3"/>
    <n v="1"/>
    <n v="4"/>
    <n v="1"/>
    <x v="0"/>
  </r>
  <r>
    <s v="11355e85-a4e9-4d0c-b942-6acaf57724fb"/>
    <s v="Banadir_HC"/>
    <x v="0"/>
    <x v="0"/>
    <n v="3"/>
    <n v="1"/>
    <n v="4"/>
    <n v="1"/>
    <x v="0"/>
  </r>
  <r>
    <s v="7110723f-ad14-412e-bc06-1d03e699db55"/>
    <s v="Banadir_HC"/>
    <x v="0"/>
    <x v="0"/>
    <n v="3"/>
    <n v="1"/>
    <n v="4"/>
    <n v="1"/>
    <x v="0"/>
  </r>
  <r>
    <s v="0564d53c-ce85-4b83-a0b6-e74e952fd4f1"/>
    <s v="Banadir_HC"/>
    <x v="0"/>
    <x v="0"/>
    <n v="3"/>
    <n v="1"/>
    <n v="4"/>
    <n v="1"/>
    <x v="0"/>
  </r>
  <r>
    <s v="1cdf34fa-f349-4664-b33a-937fdf8c95ce"/>
    <s v="Banadir_HC"/>
    <x v="0"/>
    <x v="0"/>
    <n v="3"/>
    <n v="1"/>
    <n v="4"/>
    <n v="1"/>
    <x v="0"/>
  </r>
  <r>
    <s v="dc157365-913a-4c23-97c3-fb0e83349d25"/>
    <s v="Banadir_HC"/>
    <x v="0"/>
    <x v="0"/>
    <n v="3"/>
    <n v="1"/>
    <n v="4"/>
    <n v="1"/>
    <x v="0"/>
  </r>
  <r>
    <s v="3f93c48a-7dae-4856-97cf-7c7dc56ac696"/>
    <s v="Banadir_HC"/>
    <x v="0"/>
    <x v="0"/>
    <n v="3"/>
    <n v="1"/>
    <n v="4"/>
    <n v="1"/>
    <x v="0"/>
  </r>
  <r>
    <s v="04003017-18c8-4914-900d-7ee519c33271"/>
    <s v="Banadir_HC"/>
    <x v="0"/>
    <x v="0"/>
    <n v="3"/>
    <n v="1"/>
    <n v="4"/>
    <n v="1"/>
    <x v="0"/>
  </r>
  <r>
    <s v="fc576050-7ce6-44e3-853c-3312c2182a3c"/>
    <s v="Cadale_HC"/>
    <x v="12"/>
    <x v="0"/>
    <n v="3"/>
    <n v="1"/>
    <n v="1"/>
    <n v="1"/>
    <x v="0"/>
  </r>
  <r>
    <s v="8b920eb6-5bf1-4f45-8fda-fe18b25a15d0"/>
    <s v="Cadale_HC"/>
    <x v="12"/>
    <x v="0"/>
    <n v="3"/>
    <n v="1"/>
    <n v="1"/>
    <n v="1"/>
    <x v="0"/>
  </r>
  <r>
    <s v="beebde9a-6c72-436b-842d-f0e618d29cf4"/>
    <s v="Banadir_HC"/>
    <x v="0"/>
    <x v="0"/>
    <n v="3"/>
    <n v="1"/>
    <n v="1"/>
    <n v="1"/>
    <x v="0"/>
  </r>
  <r>
    <s v="17b557bb-cdbb-4eb7-841a-112d6282d83d"/>
    <s v="Banadir_HC"/>
    <x v="0"/>
    <x v="0"/>
    <n v="3"/>
    <n v="1"/>
    <n v="1"/>
    <n v="1"/>
    <x v="0"/>
  </r>
  <r>
    <s v="81302cf6-3b96-4c41-accc-649c407a297f"/>
    <s v="Banadir_HC"/>
    <x v="0"/>
    <x v="0"/>
    <n v="3"/>
    <n v="1"/>
    <n v="1"/>
    <n v="1"/>
    <x v="0"/>
  </r>
  <r>
    <s v="a043aaa9-4e21-4401-a790-7be504826606"/>
    <s v="Banadir_HC"/>
    <x v="0"/>
    <x v="0"/>
    <n v="3"/>
    <n v="1"/>
    <n v="1"/>
    <n v="1"/>
    <x v="0"/>
  </r>
  <r>
    <s v="96e078d7-a9f9-402c-beb2-8161f531c3d5"/>
    <s v="Belet_Weyne_IDP"/>
    <x v="2"/>
    <x v="1"/>
    <n v="3"/>
    <n v="1"/>
    <n v="4"/>
    <n v="1"/>
    <x v="0"/>
  </r>
  <r>
    <s v="d467e985-2779-4c2a-a2d9-74e4b5e70075"/>
    <s v="Belet_Weyne_IDP"/>
    <x v="2"/>
    <x v="1"/>
    <n v="3"/>
    <n v="1"/>
    <n v="4"/>
    <n v="4"/>
    <x v="1"/>
  </r>
  <r>
    <s v="23e1fcb5-c534-4f7f-948f-e4c57aa8f659"/>
    <s v="Banadir_HC"/>
    <x v="0"/>
    <x v="0"/>
    <n v="3"/>
    <n v="1"/>
    <n v="4"/>
    <n v="1"/>
    <x v="0"/>
  </r>
  <r>
    <s v="2424d7fe-13d0-490c-b4c2-ad207346379d"/>
    <s v="Banadir_HC"/>
    <x v="0"/>
    <x v="0"/>
    <n v="3"/>
    <n v="1"/>
    <n v="4"/>
    <n v="1"/>
    <x v="0"/>
  </r>
  <r>
    <s v="37277ba7-f7c7-41bf-899c-f2e526d73a71"/>
    <s v="Banadir_HC"/>
    <x v="0"/>
    <x v="0"/>
    <n v="3"/>
    <n v="1"/>
    <n v="4"/>
    <n v="1"/>
    <x v="0"/>
  </r>
  <r>
    <s v="5844f00b-e0b0-49ca-9ed6-77ce7f6ba077"/>
    <s v="Banadir_HC"/>
    <x v="0"/>
    <x v="0"/>
    <n v="3"/>
    <n v="1"/>
    <n v="4"/>
    <n v="1"/>
    <x v="0"/>
  </r>
  <r>
    <s v="08536a0b-a67d-4e1f-835e-5d4a1ad59d3b"/>
    <s v="Banadir_HC"/>
    <x v="0"/>
    <x v="0"/>
    <n v="3"/>
    <n v="1"/>
    <n v="4"/>
    <n v="1"/>
    <x v="0"/>
  </r>
  <r>
    <s v="e630046b-a04e-488d-935b-f427618b983a"/>
    <s v="Banadir_HC"/>
    <x v="0"/>
    <x v="0"/>
    <n v="3"/>
    <n v="1"/>
    <n v="4"/>
    <n v="1"/>
    <x v="0"/>
  </r>
  <r>
    <s v="fd162359-b6ef-49c4-8c12-e8980b7e5f92"/>
    <s v="Banadir_HC"/>
    <x v="0"/>
    <x v="0"/>
    <n v="3"/>
    <n v="1"/>
    <n v="4"/>
    <n v="1"/>
    <x v="0"/>
  </r>
  <r>
    <s v="75b93f39-e6bf-4519-b21a-a4ef78c56f1d"/>
    <s v="Belet_Weyne_IDP"/>
    <x v="2"/>
    <x v="1"/>
    <n v="3"/>
    <n v="1"/>
    <n v="4"/>
    <n v="1"/>
    <x v="0"/>
  </r>
  <r>
    <s v="5e24b829-93e6-4f04-b654-d8c2fb02e633"/>
    <s v="Belet_Weyne_IDP"/>
    <x v="2"/>
    <x v="1"/>
    <n v="3"/>
    <n v="1"/>
    <n v="4"/>
    <n v="1"/>
    <x v="0"/>
  </r>
  <r>
    <s v="c76136fc-23b1-477b-b2e2-8c23bb3a638e"/>
    <s v="Belet_Weyne_IDP"/>
    <x v="2"/>
    <x v="1"/>
    <n v="3"/>
    <n v="1"/>
    <n v="4"/>
    <n v="1"/>
    <x v="0"/>
  </r>
  <r>
    <s v="f5a21ad5-f69c-42d6-9359-6ac75a830c0f"/>
    <s v="Jowhar_IDP"/>
    <x v="10"/>
    <x v="1"/>
    <n v="3"/>
    <n v="1"/>
    <n v="1"/>
    <n v="1"/>
    <x v="0"/>
  </r>
  <r>
    <s v="dc35f334-d9bf-44f7-add2-3eceb33ab5e9"/>
    <s v="Belet_Weyne_IDP"/>
    <x v="2"/>
    <x v="1"/>
    <n v="3"/>
    <n v="3"/>
    <n v="4"/>
    <n v="1"/>
    <x v="1"/>
  </r>
  <r>
    <s v="abbdd585-21b6-4fb4-b0bc-cf0c4167d354"/>
    <s v="Belet_Weyne_IDP"/>
    <x v="2"/>
    <x v="1"/>
    <n v="3"/>
    <n v="1"/>
    <n v="4"/>
    <n v="1"/>
    <x v="0"/>
  </r>
  <r>
    <s v="a042891a-615b-401d-95c1-d163bd5bbb99"/>
    <s v="Belet_Weyne_IDP"/>
    <x v="2"/>
    <x v="1"/>
    <n v="3"/>
    <n v="1"/>
    <n v="4"/>
    <n v="1"/>
    <x v="0"/>
  </r>
  <r>
    <s v="c21b4822-4ad5-4c72-82d2-11df4c0381df"/>
    <s v="Belet_Weyne_IDP"/>
    <x v="2"/>
    <x v="1"/>
    <n v="3"/>
    <n v="1"/>
    <n v="4"/>
    <n v="1"/>
    <x v="0"/>
  </r>
  <r>
    <s v="bc7e4c1c-9a1d-4017-a8d9-4a9ca4c21ea2"/>
    <s v="Belet_Weyne_IDP"/>
    <x v="2"/>
    <x v="1"/>
    <n v="3"/>
    <n v="1"/>
    <n v="4"/>
    <n v="1"/>
    <x v="0"/>
  </r>
  <r>
    <s v="eba5a9b2-a22c-4a6b-9ea9-4fb1cca7a369"/>
    <s v="Belet_Weyne_HC"/>
    <x v="2"/>
    <x v="0"/>
    <n v="3"/>
    <n v="1"/>
    <n v="4"/>
    <n v="1"/>
    <x v="0"/>
  </r>
  <r>
    <s v="5487a9d3-ca6e-419b-a970-2a790c19f1e5"/>
    <s v="Balcad_HC"/>
    <x v="9"/>
    <x v="0"/>
    <n v="3"/>
    <n v="1"/>
    <n v="4"/>
    <n v="1"/>
    <x v="0"/>
  </r>
  <r>
    <s v="5aac6604-4ad8-4f96-bbb3-6c1ac3e0227c"/>
    <s v="Jowhar_HC"/>
    <x v="10"/>
    <x v="0"/>
    <n v="3"/>
    <n v="1"/>
    <n v="4"/>
    <n v="1"/>
    <x v="0"/>
  </r>
  <r>
    <s v="d7480882-7238-49d1-9145-ceac74218fab"/>
    <s v="Balcad_HC"/>
    <x v="9"/>
    <x v="0"/>
    <n v="3"/>
    <n v="1"/>
    <n v="4"/>
    <n v="1"/>
    <x v="0"/>
  </r>
  <r>
    <s v="1b9f3698-dd21-44f4-8684-35d59eeb24b0"/>
    <s v="Balcad_IDP"/>
    <x v="9"/>
    <x v="1"/>
    <n v="3"/>
    <n v="1"/>
    <n v="4"/>
    <n v="1"/>
    <x v="0"/>
  </r>
  <r>
    <s v="883ef525-1742-46d3-b6f8-dd63e171c41e"/>
    <s v="Balcad_IDP"/>
    <x v="9"/>
    <x v="1"/>
    <n v="3"/>
    <n v="1"/>
    <n v="4"/>
    <n v="1"/>
    <x v="0"/>
  </r>
  <r>
    <s v="02053386-6829-4262-82db-5cb866515735"/>
    <s v="Jowhar_HC"/>
    <x v="10"/>
    <x v="0"/>
    <n v="3"/>
    <n v="1"/>
    <n v="4"/>
    <n v="1"/>
    <x v="0"/>
  </r>
  <r>
    <s v="76f59a07-0328-4e0b-a328-c90968825edc"/>
    <s v="Balcad_IDP"/>
    <x v="9"/>
    <x v="1"/>
    <n v="3"/>
    <n v="1"/>
    <n v="4"/>
    <n v="1"/>
    <x v="0"/>
  </r>
  <r>
    <s v="d01362aa-d071-42e7-84b0-a02c7b528f02"/>
    <s v="Belet_Weyne_HC"/>
    <x v="2"/>
    <x v="0"/>
    <n v="3"/>
    <n v="1"/>
    <n v="4"/>
    <n v="1"/>
    <x v="0"/>
  </r>
  <r>
    <s v="069d6f2f-9fdd-4591-adb8-8f5ee5c38ab1"/>
    <s v="Balcad_IDP"/>
    <x v="9"/>
    <x v="1"/>
    <n v="3"/>
    <n v="1"/>
    <n v="4"/>
    <n v="2"/>
    <x v="1"/>
  </r>
  <r>
    <s v="8a4059bc-6da1-4393-8a61-b9a74ff7baca"/>
    <s v="Belet_Weyne_IDP"/>
    <x v="2"/>
    <x v="1"/>
    <n v="3"/>
    <n v="1"/>
    <n v="4"/>
    <n v="1"/>
    <x v="0"/>
  </r>
  <r>
    <s v="84daa217-607a-4f05-9c04-f75b7a25ba79"/>
    <s v="Balcad_IDP"/>
    <x v="9"/>
    <x v="1"/>
    <n v="3"/>
    <n v="1"/>
    <n v="4"/>
    <n v="1"/>
    <x v="0"/>
  </r>
  <r>
    <s v="fc9463cc-6ec4-4352-b013-c38a4aa5ecc7"/>
    <s v="Belet_Weyne_IDP"/>
    <x v="2"/>
    <x v="1"/>
    <n v="3"/>
    <n v="1"/>
    <n v="4"/>
    <n v="1"/>
    <x v="0"/>
  </r>
  <r>
    <s v="27b488ea-28fd-430e-9e3a-5265697e41f3"/>
    <s v="Belet_Weyne_IDP"/>
    <x v="2"/>
    <x v="1"/>
    <n v="3"/>
    <n v="1"/>
    <n v="4"/>
    <n v="1"/>
    <x v="0"/>
  </r>
  <r>
    <s v="c8c0c322-6df4-42a7-b68f-da3b81591ee1"/>
    <s v="Belet_Weyne_IDP"/>
    <x v="2"/>
    <x v="1"/>
    <n v="3"/>
    <n v="1"/>
    <n v="4"/>
    <n v="1"/>
    <x v="0"/>
  </r>
  <r>
    <s v="d76e2b78-5744-4e3f-86ee-93e39fc25965"/>
    <s v="Banadir_IDP"/>
    <x v="0"/>
    <x v="1"/>
    <n v="3"/>
    <n v="1"/>
    <n v="4"/>
    <n v="1"/>
    <x v="0"/>
  </r>
  <r>
    <s v="f0c36ebb-0c52-4431-8875-5f3a7b588a10"/>
    <s v="Banadir_IDP"/>
    <x v="0"/>
    <x v="1"/>
    <n v="3"/>
    <n v="1"/>
    <n v="4"/>
    <n v="1"/>
    <x v="0"/>
  </r>
  <r>
    <s v="45d2ea71-96fc-4edd-b2fc-63e00e67d546"/>
    <s v="Banadir_IDP"/>
    <x v="0"/>
    <x v="1"/>
    <n v="3"/>
    <n v="1"/>
    <n v="4"/>
    <n v="1"/>
    <x v="0"/>
  </r>
  <r>
    <s v="a02667a4-23c3-4e78-b47e-b5d5b9b58bf0"/>
    <s v="Balcad_HC"/>
    <x v="9"/>
    <x v="0"/>
    <n v="3"/>
    <n v="1"/>
    <n v="4"/>
    <n v="1"/>
    <x v="0"/>
  </r>
  <r>
    <s v="1b090de2-f296-4af3-bcf1-bd26e1f6892f"/>
    <s v="Jowhar_HC"/>
    <x v="10"/>
    <x v="0"/>
    <n v="3"/>
    <n v="1"/>
    <n v="4"/>
    <n v="1"/>
    <x v="0"/>
  </r>
  <r>
    <s v="b8d75629-b21e-4457-a393-60480de6786f"/>
    <s v="Banadir_IDP"/>
    <x v="0"/>
    <x v="1"/>
    <n v="3"/>
    <n v="1"/>
    <n v="4"/>
    <n v="1"/>
    <x v="0"/>
  </r>
  <r>
    <s v="3c136de8-0dd5-4326-b470-383b8db8bee8"/>
    <s v="Balcad_HC"/>
    <x v="9"/>
    <x v="0"/>
    <n v="3"/>
    <n v="1"/>
    <n v="4"/>
    <n v="1"/>
    <x v="0"/>
  </r>
  <r>
    <s v="5808c640-d7e3-439a-a9fa-3ab40d50a9a9"/>
    <s v="Balcad_HC"/>
    <x v="9"/>
    <x v="0"/>
    <n v="3"/>
    <n v="1"/>
    <n v="4"/>
    <n v="1"/>
    <x v="0"/>
  </r>
  <r>
    <s v="414a5a24-be0e-4000-bd6e-d3beb64792ab"/>
    <s v="Banadir_IDP"/>
    <x v="0"/>
    <x v="1"/>
    <n v="3"/>
    <n v="1"/>
    <n v="4"/>
    <n v="1"/>
    <x v="0"/>
  </r>
  <r>
    <s v="779c1b2e-3c2c-4fea-8c45-7c13fe724a1b"/>
    <s v="Belet_Weyne_IDP"/>
    <x v="2"/>
    <x v="1"/>
    <n v="3"/>
    <n v="1"/>
    <n v="4"/>
    <n v="1"/>
    <x v="0"/>
  </r>
  <r>
    <s v="a7a86899-b8b5-409d-93f9-ca3090b6ff2d"/>
    <s v="Belet_Weyne_IDP"/>
    <x v="2"/>
    <x v="1"/>
    <n v="3"/>
    <n v="1"/>
    <n v="4"/>
    <n v="1"/>
    <x v="0"/>
  </r>
  <r>
    <s v="9a1a1d3c-f7b0-454b-ab9e-d35ab6485dff"/>
    <s v="Belet_Weyne_IDP"/>
    <x v="2"/>
    <x v="1"/>
    <n v="3"/>
    <n v="1"/>
    <n v="4"/>
    <n v="1"/>
    <x v="0"/>
  </r>
  <r>
    <s v="2c69ab96-7dc4-4638-9463-41eb11f53727"/>
    <s v="Belet_Weyne_IDP"/>
    <x v="2"/>
    <x v="1"/>
    <n v="3"/>
    <n v="1"/>
    <n v="4"/>
    <n v="1"/>
    <x v="0"/>
  </r>
  <r>
    <s v="d42578bc-db30-4340-9b55-2c3f7a7a3f45"/>
    <s v="Jowhar_HC"/>
    <x v="10"/>
    <x v="0"/>
    <n v="3"/>
    <n v="1"/>
    <n v="4"/>
    <n v="1"/>
    <x v="0"/>
  </r>
  <r>
    <s v="50241724-1163-46f1-9830-866ed33cc9e6"/>
    <s v="Banadir_IDP"/>
    <x v="0"/>
    <x v="1"/>
    <n v="3"/>
    <n v="1"/>
    <n v="1"/>
    <n v="1"/>
    <x v="0"/>
  </r>
  <r>
    <s v="e8fb37dd-3e49-4e76-890c-4c5d1c1ec163"/>
    <s v="Banadir_IDP"/>
    <x v="0"/>
    <x v="1"/>
    <n v="3"/>
    <n v="1"/>
    <n v="1"/>
    <n v="1"/>
    <x v="0"/>
  </r>
  <r>
    <s v="826a464e-5f65-42de-a4e0-cae3e5a9a429"/>
    <s v="Belet_Weyne_IDP"/>
    <x v="2"/>
    <x v="1"/>
    <n v="3"/>
    <n v="1"/>
    <n v="4"/>
    <n v="1"/>
    <x v="0"/>
  </r>
  <r>
    <s v="bd34e582-17be-4c83-b752-a09d0d1fa036"/>
    <s v="Belet_Weyne_IDP"/>
    <x v="2"/>
    <x v="1"/>
    <n v="3"/>
    <n v="1"/>
    <n v="4"/>
    <n v="1"/>
    <x v="0"/>
  </r>
  <r>
    <s v="0406107c-0786-4e47-8e97-ac1efe48a233"/>
    <s v="Belet_Weyne_HC"/>
    <x v="2"/>
    <x v="0"/>
    <n v="3"/>
    <n v="1"/>
    <n v="4"/>
    <n v="1"/>
    <x v="0"/>
  </r>
  <r>
    <s v="a1183f5a-4a28-431b-86a9-1b8618e77e5b"/>
    <s v="Belet_Weyne_IDP"/>
    <x v="2"/>
    <x v="1"/>
    <n v="3"/>
    <n v="1"/>
    <n v="4"/>
    <n v="1"/>
    <x v="0"/>
  </r>
  <r>
    <s v="680595b3-83e5-4262-a13f-b5935d6d7f9b"/>
    <s v="Belet_Weyne_IDP"/>
    <x v="2"/>
    <x v="1"/>
    <n v="3"/>
    <n v="1"/>
    <n v="4"/>
    <n v="1"/>
    <x v="0"/>
  </r>
  <r>
    <s v="20e0fa4c-6ad6-45ee-beeb-97f08ef34ff7"/>
    <s v="Belet_Weyne_IDP"/>
    <x v="2"/>
    <x v="1"/>
    <n v="2"/>
    <n v="2"/>
    <n v="1"/>
    <n v="1"/>
    <x v="0"/>
  </r>
  <r>
    <s v="6e848e07-9053-488c-90bb-0b5946665517"/>
    <s v="Belet_Weyne_IDP"/>
    <x v="2"/>
    <x v="1"/>
    <n v="3"/>
    <n v="1"/>
    <n v="4"/>
    <n v="1"/>
    <x v="0"/>
  </r>
  <r>
    <s v="45e0f21e-ce2b-4a35-be4e-6466c5e730b7"/>
    <s v="Belet_Weyne_IDP"/>
    <x v="2"/>
    <x v="1"/>
    <n v="3"/>
    <n v="1"/>
    <n v="4"/>
    <n v="1"/>
    <x v="0"/>
  </r>
  <r>
    <s v="ab02fe4b-60a0-459e-b1b4-9d29ee736a87"/>
    <s v="Belet_Weyne_IDP"/>
    <x v="2"/>
    <x v="1"/>
    <n v="3"/>
    <n v="1"/>
    <n v="4"/>
    <n v="1"/>
    <x v="0"/>
  </r>
  <r>
    <s v="88d1a64f-a86d-4667-a9e0-e51a770b3f9c"/>
    <s v="Belet_Weyne_IDP"/>
    <x v="2"/>
    <x v="1"/>
    <n v="3"/>
    <n v="1"/>
    <n v="4"/>
    <n v="1"/>
    <x v="0"/>
  </r>
  <r>
    <s v="c18a24f7-e82a-4428-a2f4-b341759c139b"/>
    <s v="Balcad_HC"/>
    <x v="9"/>
    <x v="0"/>
    <n v="3"/>
    <n v="1"/>
    <n v="4"/>
    <n v="1"/>
    <x v="0"/>
  </r>
  <r>
    <s v="db91a162-7157-457a-ba60-d7fe36e7048e"/>
    <s v="Jowhar_HC"/>
    <x v="10"/>
    <x v="0"/>
    <n v="3"/>
    <n v="1"/>
    <n v="4"/>
    <n v="1"/>
    <x v="0"/>
  </r>
  <r>
    <s v="f4e314f7-cfa5-4cb7-8411-60f11951ae18"/>
    <s v="Jowhar_HC"/>
    <x v="10"/>
    <x v="0"/>
    <n v="3"/>
    <n v="1"/>
    <n v="4"/>
    <n v="1"/>
    <x v="0"/>
  </r>
  <r>
    <s v="6129b1e3-947a-45fc-95ff-16b75fcdc604"/>
    <s v="Jowhar_HC"/>
    <x v="10"/>
    <x v="0"/>
    <n v="3"/>
    <n v="1"/>
    <n v="4"/>
    <n v="1"/>
    <x v="0"/>
  </r>
  <r>
    <s v="eeb4f5d1-81f7-4a09-b576-5d7ccd81d68e"/>
    <s v="Balcad_HC"/>
    <x v="9"/>
    <x v="0"/>
    <n v="3"/>
    <n v="1"/>
    <n v="4"/>
    <n v="1"/>
    <x v="0"/>
  </r>
  <r>
    <s v="0d50bf03-c5dc-4a1d-8c84-467cfc777f9e"/>
    <s v="Jowhar_HC"/>
    <x v="10"/>
    <x v="0"/>
    <n v="3"/>
    <n v="1"/>
    <n v="4"/>
    <n v="1"/>
    <x v="0"/>
  </r>
  <r>
    <s v="72d5a19c-444b-43b6-a847-7c00eb409829"/>
    <s v="Jowhar_HC"/>
    <x v="10"/>
    <x v="0"/>
    <n v="3"/>
    <n v="1"/>
    <n v="4"/>
    <n v="1"/>
    <x v="0"/>
  </r>
  <r>
    <s v="5a1666e9-5078-42df-8e81-a9d93184499f"/>
    <s v="Belet_Weyne_IDP"/>
    <x v="2"/>
    <x v="1"/>
    <n v="3"/>
    <n v="1"/>
    <n v="4"/>
    <n v="1"/>
    <x v="0"/>
  </r>
  <r>
    <s v="753ed9a2-bce4-41b9-a1c2-fc26608bee04"/>
    <s v="Belet_Weyne_IDP"/>
    <x v="2"/>
    <x v="1"/>
    <n v="3"/>
    <n v="1"/>
    <n v="4"/>
    <n v="1"/>
    <x v="0"/>
  </r>
  <r>
    <s v="857464bc-6edc-41f0-9b44-ae591825f42e"/>
    <s v="Belet_Weyne_IDP"/>
    <x v="2"/>
    <x v="1"/>
    <n v="3"/>
    <n v="1"/>
    <n v="4"/>
    <n v="1"/>
    <x v="0"/>
  </r>
  <r>
    <s v="805d3b99-d0ac-4f98-99f5-c10822026e6b"/>
    <s v="Banadir_IDP"/>
    <x v="0"/>
    <x v="1"/>
    <n v="3"/>
    <n v="3"/>
    <n v="4"/>
    <n v="1"/>
    <x v="1"/>
  </r>
  <r>
    <s v="18538434-dab6-4ebf-ac2a-7e7692d52f2d"/>
    <s v="Belet_Weyne_IDP"/>
    <x v="2"/>
    <x v="1"/>
    <n v="3"/>
    <n v="1"/>
    <n v="4"/>
    <n v="1"/>
    <x v="0"/>
  </r>
  <r>
    <s v="9978058b-e852-45eb-9e88-870c06eea1a0"/>
    <s v="Belet_Weyne_IDP"/>
    <x v="2"/>
    <x v="1"/>
    <n v="3"/>
    <n v="1"/>
    <n v="4"/>
    <n v="1"/>
    <x v="0"/>
  </r>
  <r>
    <s v="51b1f24d-a752-436f-b3d8-92c24a34cfad"/>
    <s v="Belet_Weyne_IDP"/>
    <x v="2"/>
    <x v="1"/>
    <n v="3"/>
    <n v="1"/>
    <n v="4"/>
    <n v="1"/>
    <x v="0"/>
  </r>
  <r>
    <s v="0b71518f-a1ac-4ac5-b2f2-b55aa7d12527"/>
    <s v="Belet_Weyne_IDP"/>
    <x v="2"/>
    <x v="1"/>
    <n v="3"/>
    <n v="1"/>
    <n v="4"/>
    <n v="1"/>
    <x v="0"/>
  </r>
  <r>
    <s v="05365f73-66de-40ed-9396-832fd194b856"/>
    <s v="Belet_Weyne_IDP"/>
    <x v="2"/>
    <x v="1"/>
    <n v="3"/>
    <n v="1"/>
    <n v="4"/>
    <n v="1"/>
    <x v="0"/>
  </r>
  <r>
    <s v="9882c420-4912-4ecf-b7cf-a99a5f4214f5"/>
    <s v="Belet_Weyne_IDP"/>
    <x v="2"/>
    <x v="1"/>
    <n v="3"/>
    <n v="1"/>
    <n v="1"/>
    <n v="1"/>
    <x v="0"/>
  </r>
  <r>
    <s v="8e16e983-f912-4931-9ef0-01bf078b2f77"/>
    <s v="Belet_Weyne_IDP"/>
    <x v="2"/>
    <x v="1"/>
    <n v="3"/>
    <n v="1"/>
    <n v="4"/>
    <n v="1"/>
    <x v="0"/>
  </r>
  <r>
    <s v="3f058b4d-c067-4840-9c3b-7bf6f576f8ce"/>
    <s v="Jowhar_HC"/>
    <x v="10"/>
    <x v="0"/>
    <n v="3"/>
    <n v="1"/>
    <n v="4"/>
    <n v="1"/>
    <x v="0"/>
  </r>
  <r>
    <s v="c1d7e126-d0c2-48e3-8096-23a00fb8b718"/>
    <s v="Jowhar_HC"/>
    <x v="10"/>
    <x v="0"/>
    <n v="3"/>
    <n v="1"/>
    <n v="4"/>
    <n v="1"/>
    <x v="0"/>
  </r>
  <r>
    <s v="ac7c0336-8513-4dff-8b3f-d1fa045d2e79"/>
    <s v="Jowhar_HC"/>
    <x v="10"/>
    <x v="0"/>
    <n v="3"/>
    <n v="1"/>
    <n v="4"/>
    <n v="1"/>
    <x v="0"/>
  </r>
  <r>
    <s v="2e18f811-a9a1-4cb8-884a-efbc34b3033b"/>
    <s v="Jowhar_HC"/>
    <x v="10"/>
    <x v="0"/>
    <n v="3"/>
    <n v="1"/>
    <n v="1"/>
    <n v="1"/>
    <x v="0"/>
  </r>
  <r>
    <s v="00359169-65e5-45ef-a1c1-798714260a70"/>
    <s v="Balcad_HC"/>
    <x v="9"/>
    <x v="0"/>
    <n v="3"/>
    <n v="1"/>
    <n v="4"/>
    <n v="1"/>
    <x v="0"/>
  </r>
  <r>
    <s v="4cdcc971-fbbf-4926-a670-eb40ff64bd33"/>
    <s v="Belet_Weyne_IDP"/>
    <x v="2"/>
    <x v="1"/>
    <n v="3"/>
    <n v="1"/>
    <n v="4"/>
    <n v="1"/>
    <x v="0"/>
  </r>
  <r>
    <s v="b8768aa5-03d5-4f10-84d3-71c0de0e9b1a"/>
    <s v="Belet_Weyne_IDP"/>
    <x v="2"/>
    <x v="1"/>
    <n v="3"/>
    <n v="1"/>
    <n v="4"/>
    <n v="1"/>
    <x v="0"/>
  </r>
  <r>
    <s v="ff99eafe-15ab-4aa1-959d-0a4bb7c8fcea"/>
    <s v="Belet_Weyne_IDP"/>
    <x v="2"/>
    <x v="1"/>
    <n v="3"/>
    <n v="1"/>
    <n v="4"/>
    <n v="1"/>
    <x v="0"/>
  </r>
  <r>
    <s v="bfd144db-5de2-4c0c-aa6c-58d86b83cb4c"/>
    <s v="Belet_Weyne_HC"/>
    <x v="2"/>
    <x v="0"/>
    <n v="3"/>
    <n v="1"/>
    <n v="1"/>
    <n v="1"/>
    <x v="0"/>
  </r>
  <r>
    <s v="42eee32e-5cd9-4fef-9a1f-305aa3b80550"/>
    <s v="Belet_Weyne_HC"/>
    <x v="2"/>
    <x v="0"/>
    <n v="3"/>
    <n v="1"/>
    <n v="4"/>
    <n v="1"/>
    <x v="0"/>
  </r>
  <r>
    <s v="074543cc-46fa-48cb-be35-7f7684980c2b"/>
    <s v="Balcad_HC"/>
    <x v="9"/>
    <x v="0"/>
    <n v="3"/>
    <n v="1"/>
    <n v="4"/>
    <n v="1"/>
    <x v="0"/>
  </r>
  <r>
    <s v="a864f978-b187-4236-aadf-5f98cbf87414"/>
    <s v="Jowhar_HC"/>
    <x v="10"/>
    <x v="0"/>
    <n v="3"/>
    <n v="1"/>
    <n v="4"/>
    <n v="1"/>
    <x v="0"/>
  </r>
  <r>
    <s v="646306fa-5852-453a-8107-ae317b64f39a"/>
    <s v="Belet_Weyne_IDP"/>
    <x v="2"/>
    <x v="1"/>
    <n v="3"/>
    <n v="1"/>
    <n v="4"/>
    <n v="1"/>
    <x v="0"/>
  </r>
  <r>
    <s v="ad2302cf-845b-42e7-a541-38454012e831"/>
    <s v="Jowhar_HC"/>
    <x v="10"/>
    <x v="0"/>
    <n v="3"/>
    <n v="1"/>
    <n v="4"/>
    <n v="1"/>
    <x v="0"/>
  </r>
  <r>
    <s v="a26b4f60-162e-4c97-be93-c0e03c8c13b3"/>
    <s v="Jowhar_HC"/>
    <x v="10"/>
    <x v="0"/>
    <n v="3"/>
    <n v="1"/>
    <n v="4"/>
    <n v="1"/>
    <x v="0"/>
  </r>
  <r>
    <s v="313c5445-9515-436d-a952-ecc866ae92a1"/>
    <s v="Cadale_HC"/>
    <x v="12"/>
    <x v="0"/>
    <n v="3"/>
    <n v="1"/>
    <n v="4"/>
    <n v="1"/>
    <x v="0"/>
  </r>
  <r>
    <s v="4f393c39-cef3-48b4-86a1-db15ee8799a6"/>
    <s v="Belet_Weyne_IDP"/>
    <x v="2"/>
    <x v="1"/>
    <n v="3"/>
    <n v="1"/>
    <n v="4"/>
    <n v="1"/>
    <x v="0"/>
  </r>
  <r>
    <s v="d0102fa7-817f-48db-a33b-366dfd46008c"/>
    <s v="Belet_Weyne_HC"/>
    <x v="2"/>
    <x v="0"/>
    <n v="3"/>
    <n v="1"/>
    <n v="4"/>
    <n v="1"/>
    <x v="0"/>
  </r>
  <r>
    <s v="1562a273-4690-4d81-9cc9-e1dc05d12918"/>
    <s v="Jowhar_IDP"/>
    <x v="10"/>
    <x v="1"/>
    <n v="3"/>
    <n v="1"/>
    <n v="4"/>
    <n v="1"/>
    <x v="0"/>
  </r>
  <r>
    <s v="19cd92a2-5623-4e3e-8914-bad3656f9b43"/>
    <s v="Jowhar_HC"/>
    <x v="10"/>
    <x v="0"/>
    <n v="3"/>
    <n v="1"/>
    <n v="1"/>
    <n v="1"/>
    <x v="0"/>
  </r>
  <r>
    <s v="41b8183f-8fe5-4c8a-8d0b-3103db097e92"/>
    <s v="Balcad_IDP"/>
    <x v="9"/>
    <x v="1"/>
    <n v="3"/>
    <n v="1"/>
    <n v="4"/>
    <n v="1"/>
    <x v="0"/>
  </r>
  <r>
    <s v="351c0034-e23a-466d-b2b7-a12bd296721a"/>
    <s v="Balcad_IDP"/>
    <x v="9"/>
    <x v="1"/>
    <n v="3"/>
    <n v="1"/>
    <n v="4"/>
    <n v="1"/>
    <x v="0"/>
  </r>
  <r>
    <s v="d9b8463f-a848-4f03-ba60-e32c875616ee"/>
    <s v="Belet_Weyne_HC"/>
    <x v="2"/>
    <x v="0"/>
    <n v="3"/>
    <n v="1"/>
    <n v="4"/>
    <n v="1"/>
    <x v="0"/>
  </r>
  <r>
    <s v="9ecec1a9-b6e8-44fb-ab59-9a55d2be8614"/>
    <s v="Belet_Weyne_HC"/>
    <x v="2"/>
    <x v="0"/>
    <n v="3"/>
    <n v="1"/>
    <n v="4"/>
    <n v="1"/>
    <x v="0"/>
  </r>
  <r>
    <s v="4fe94c03-022d-409e-8345-b7ac11be496c"/>
    <s v="Jowhar_HC"/>
    <x v="10"/>
    <x v="0"/>
    <n v="3"/>
    <n v="1"/>
    <n v="4"/>
    <n v="1"/>
    <x v="0"/>
  </r>
  <r>
    <s v="7ef1c31b-2b52-4309-b493-509af15b7e54"/>
    <s v="Belet_Weyne_HC"/>
    <x v="2"/>
    <x v="0"/>
    <n v="3"/>
    <n v="1"/>
    <n v="4"/>
    <n v="1"/>
    <x v="0"/>
  </r>
  <r>
    <s v="a39b4928-3670-4e57-8797-15a671d8c410"/>
    <s v="Belet_Weyne_HC"/>
    <x v="2"/>
    <x v="0"/>
    <n v="3"/>
    <n v="1"/>
    <n v="4"/>
    <n v="1"/>
    <x v="0"/>
  </r>
  <r>
    <s v="18e37b8c-98bc-4875-8689-ef0ef21895ff"/>
    <s v="Belet_Weyne_HC"/>
    <x v="2"/>
    <x v="0"/>
    <n v="3"/>
    <n v="1"/>
    <n v="4"/>
    <n v="1"/>
    <x v="0"/>
  </r>
  <r>
    <s v="2d7bd205-460c-4a43-ab6e-bacf58e99206"/>
    <s v="Belet_Weyne_HC"/>
    <x v="2"/>
    <x v="0"/>
    <n v="3"/>
    <n v="1"/>
    <n v="1"/>
    <n v="1"/>
    <x v="0"/>
  </r>
  <r>
    <s v="e3dc3d05-9f39-48e9-bee0-5c569cb211d8"/>
    <s v="Balcad_IDP"/>
    <x v="9"/>
    <x v="1"/>
    <n v="3"/>
    <n v="1"/>
    <n v="1"/>
    <n v="1"/>
    <x v="0"/>
  </r>
  <r>
    <s v="beb2f7bf-122f-4312-937b-776eeb664929"/>
    <s v="Bulo_Burto_HC"/>
    <x v="11"/>
    <x v="0"/>
    <n v="3"/>
    <n v="1"/>
    <n v="4"/>
    <n v="1"/>
    <x v="0"/>
  </r>
  <r>
    <s v="02aa326e-1911-4d07-b12d-87d8f019a529"/>
    <s v="Jowhar_IDP"/>
    <x v="10"/>
    <x v="1"/>
    <n v="3"/>
    <n v="1"/>
    <n v="4"/>
    <n v="1"/>
    <x v="0"/>
  </r>
  <r>
    <s v="53731563-83a0-4ca6-bd49-53ea4ca16644"/>
    <s v="Belet_Weyne_HC"/>
    <x v="2"/>
    <x v="0"/>
    <n v="3"/>
    <n v="1"/>
    <n v="4"/>
    <n v="1"/>
    <x v="0"/>
  </r>
  <r>
    <s v="ffcb95e5-910b-48b7-8d31-940d1abaac18"/>
    <s v="Jowhar_IDP"/>
    <x v="10"/>
    <x v="1"/>
    <n v="3"/>
    <n v="1"/>
    <n v="1"/>
    <n v="1"/>
    <x v="0"/>
  </r>
  <r>
    <s v="df7f51ca-d21d-41c5-bd8b-6a4c4890e8f2"/>
    <s v="Belet_Weyne_HC"/>
    <x v="2"/>
    <x v="0"/>
    <n v="3"/>
    <n v="1"/>
    <n v="1"/>
    <n v="1"/>
    <x v="0"/>
  </r>
  <r>
    <s v="2d5f8121-e7d3-4be7-9d7f-8a5188fd7e78"/>
    <s v="Belet_Weyne_HC"/>
    <x v="2"/>
    <x v="0"/>
    <n v="3"/>
    <n v="1"/>
    <n v="1"/>
    <n v="1"/>
    <x v="0"/>
  </r>
  <r>
    <s v="121b27f2-f878-4526-ac2e-7b958dab5071"/>
    <s v="Belet_Weyne_HC"/>
    <x v="2"/>
    <x v="0"/>
    <n v="3"/>
    <n v="1"/>
    <n v="4"/>
    <n v="1"/>
    <x v="0"/>
  </r>
  <r>
    <s v="9b4ccd76-9a5c-4226-97d6-6df9e493ed4e"/>
    <s v="Belet_Weyne_IDP"/>
    <x v="2"/>
    <x v="1"/>
    <n v="3"/>
    <n v="1"/>
    <n v="1"/>
    <n v="1"/>
    <x v="0"/>
  </r>
  <r>
    <s v="1313b0b7-0965-4dcf-973c-6689d33f7ecd"/>
    <s v="Banadir_HC"/>
    <x v="0"/>
    <x v="0"/>
    <n v="3"/>
    <n v="1"/>
    <n v="4"/>
    <n v="1"/>
    <x v="0"/>
  </r>
  <r>
    <s v="11397bf0-2f93-486c-a410-d55b38ac67f0"/>
    <s v="Belet_Weyne_IDP"/>
    <x v="2"/>
    <x v="1"/>
    <n v="3"/>
    <n v="1"/>
    <n v="4"/>
    <n v="1"/>
    <x v="0"/>
  </r>
  <r>
    <s v="67ae6909-8468-4d86-ba39-2e6bd1d6fdb0"/>
    <s v="Belet_Weyne_HC"/>
    <x v="2"/>
    <x v="0"/>
    <n v="3"/>
    <n v="1"/>
    <n v="4"/>
    <n v="1"/>
    <x v="0"/>
  </r>
  <r>
    <s v="0b156ef8-a967-47e8-916a-919112357c2c"/>
    <s v="Belet_Weyne_IDP"/>
    <x v="2"/>
    <x v="1"/>
    <n v="3"/>
    <n v="1"/>
    <n v="4"/>
    <n v="1"/>
    <x v="0"/>
  </r>
  <r>
    <s v="aea51ed0-a527-4268-8fd0-4347b1335cbc"/>
    <s v="Banadir_IDP"/>
    <x v="0"/>
    <x v="1"/>
    <n v="3"/>
    <n v="1"/>
    <n v="1"/>
    <n v="1"/>
    <x v="0"/>
  </r>
  <r>
    <s v="77d41f46-8e59-4ff7-bc4d-da51c6d0ba61"/>
    <s v="Jowhar_IDP"/>
    <x v="10"/>
    <x v="1"/>
    <n v="3"/>
    <n v="1"/>
    <n v="4"/>
    <n v="1"/>
    <x v="0"/>
  </r>
  <r>
    <s v="18dc2a06-3636-4248-b01b-0c6f31225392"/>
    <s v="Jowhar_HC"/>
    <x v="10"/>
    <x v="0"/>
    <n v="3"/>
    <n v="1"/>
    <n v="1"/>
    <n v="1"/>
    <x v="0"/>
  </r>
  <r>
    <s v="999fac3b-24ee-4df5-8316-a447e300130f"/>
    <s v="Belet_Weyne_HC"/>
    <x v="2"/>
    <x v="0"/>
    <n v="3"/>
    <n v="1"/>
    <n v="4"/>
    <n v="1"/>
    <x v="0"/>
  </r>
  <r>
    <s v="439a178e-ec6b-4792-b943-3f6a39ee47c4"/>
    <s v="Bulo_Burto_HC"/>
    <x v="11"/>
    <x v="0"/>
    <n v="3"/>
    <n v="1"/>
    <n v="4"/>
    <n v="1"/>
    <x v="0"/>
  </r>
  <r>
    <s v="bf37e3e8-bf02-4012-91d7-f07076cd5889"/>
    <s v="Bulo_Burto_HC"/>
    <x v="11"/>
    <x v="0"/>
    <n v="3"/>
    <n v="1"/>
    <n v="4"/>
    <n v="1"/>
    <x v="0"/>
  </r>
  <r>
    <s v="7aed2489-abc8-4628-aa07-045670075797"/>
    <s v="Balcad_IDP"/>
    <x v="9"/>
    <x v="1"/>
    <n v="3"/>
    <n v="1"/>
    <n v="4"/>
    <n v="1"/>
    <x v="0"/>
  </r>
  <r>
    <s v="4dcc7e28-aa34-4040-a3f4-27fb61b70d13"/>
    <s v="Belet_Weyne_HC"/>
    <x v="2"/>
    <x v="0"/>
    <n v="3"/>
    <n v="1"/>
    <n v="4"/>
    <n v="1"/>
    <x v="0"/>
  </r>
  <r>
    <s v="c470b997-4797-40fa-96bd-b791ec37fec7"/>
    <s v="Jowhar_HC"/>
    <x v="10"/>
    <x v="0"/>
    <n v="3"/>
    <n v="1"/>
    <n v="1"/>
    <n v="1"/>
    <x v="0"/>
  </r>
  <r>
    <s v="3d69988e-ab33-4130-a966-d1277cf2d6ed"/>
    <s v="Belet_Weyne_HC"/>
    <x v="2"/>
    <x v="0"/>
    <n v="3"/>
    <n v="1"/>
    <n v="4"/>
    <n v="1"/>
    <x v="0"/>
  </r>
  <r>
    <s v="5d392803-f6ea-4054-a714-7e2a448c6652"/>
    <s v="Balcad_HC"/>
    <x v="9"/>
    <x v="0"/>
    <n v="3"/>
    <n v="1"/>
    <n v="1"/>
    <n v="1"/>
    <x v="0"/>
  </r>
  <r>
    <s v="66583304-1381-48b3-a0c8-22f189975576"/>
    <s v="Jowhar_IDP"/>
    <x v="10"/>
    <x v="1"/>
    <n v="3"/>
    <n v="1"/>
    <n v="4"/>
    <n v="1"/>
    <x v="0"/>
  </r>
  <r>
    <s v="2d56e8e5-c133-46df-ae44-f9a3a3d9e726"/>
    <s v="Belet_Weyne_HC"/>
    <x v="2"/>
    <x v="0"/>
    <n v="3"/>
    <n v="1"/>
    <n v="4"/>
    <n v="1"/>
    <x v="0"/>
  </r>
  <r>
    <s v="5524a87c-f5ff-4f96-8857-0805e575199b"/>
    <s v="Balcad_IDP"/>
    <x v="9"/>
    <x v="1"/>
    <n v="3"/>
    <n v="1"/>
    <n v="4"/>
    <n v="1"/>
    <x v="0"/>
  </r>
  <r>
    <s v="5237f92c-7a2c-4715-bf13-8d352efa202a"/>
    <s v="Balcad_IDP"/>
    <x v="9"/>
    <x v="1"/>
    <n v="3"/>
    <n v="1"/>
    <n v="4"/>
    <n v="1"/>
    <x v="0"/>
  </r>
  <r>
    <s v="3418b5c5-727d-47b9-9da0-443d992acfa7"/>
    <s v="Balcad_IDP"/>
    <x v="9"/>
    <x v="1"/>
    <n v="3"/>
    <n v="1"/>
    <n v="4"/>
    <n v="1"/>
    <x v="0"/>
  </r>
  <r>
    <s v="106b9ba1-8680-4ffc-a2cf-615cf745da13"/>
    <s v="Balcad_IDP"/>
    <x v="9"/>
    <x v="1"/>
    <n v="3"/>
    <n v="1"/>
    <n v="4"/>
    <n v="1"/>
    <x v="0"/>
  </r>
  <r>
    <s v="920ab7a3-099c-4bee-8ee5-b96436e091cf"/>
    <s v="Jowhar_IDP"/>
    <x v="10"/>
    <x v="1"/>
    <n v="3"/>
    <n v="1"/>
    <n v="4"/>
    <n v="1"/>
    <x v="0"/>
  </r>
  <r>
    <s v="c1b67a89-3561-45b5-b8d8-c9f5d8839a96"/>
    <s v="Jowhar_IDP"/>
    <x v="10"/>
    <x v="1"/>
    <n v="3"/>
    <n v="1"/>
    <n v="4"/>
    <n v="1"/>
    <x v="0"/>
  </r>
  <r>
    <s v="fee402a6-3b55-4ff5-baf9-a0ada536d71f"/>
    <s v="Belet_Weyne_HC"/>
    <x v="2"/>
    <x v="0"/>
    <n v="3"/>
    <n v="1"/>
    <n v="4"/>
    <n v="1"/>
    <x v="0"/>
  </r>
  <r>
    <s v="02dd4a54-8f10-4772-94a5-35f8f14c9eb4"/>
    <s v="Balcad_IDP"/>
    <x v="9"/>
    <x v="1"/>
    <n v="3"/>
    <n v="1"/>
    <n v="4"/>
    <n v="1"/>
    <x v="0"/>
  </r>
  <r>
    <s v="2c53e6a2-baf0-48e5-be7e-3c01fad4fe22"/>
    <s v="Balcad_IDP"/>
    <x v="9"/>
    <x v="1"/>
    <n v="3"/>
    <n v="1"/>
    <n v="4"/>
    <n v="1"/>
    <x v="0"/>
  </r>
  <r>
    <s v="593547e3-8523-4cfe-9db7-ba6f03800cac"/>
    <s v="Belet_Weyne_HC"/>
    <x v="2"/>
    <x v="0"/>
    <n v="3"/>
    <n v="1"/>
    <n v="4"/>
    <n v="1"/>
    <x v="0"/>
  </r>
  <r>
    <s v="0c786d76-0ee8-466c-9907-25eafd74901e"/>
    <s v="Belet_Weyne_HC"/>
    <x v="2"/>
    <x v="0"/>
    <n v="3"/>
    <n v="1"/>
    <n v="4"/>
    <n v="1"/>
    <x v="0"/>
  </r>
  <r>
    <s v="c956ff72-de62-4f03-a019-2957ba201c1a"/>
    <s v="Belet_Weyne_HC"/>
    <x v="2"/>
    <x v="0"/>
    <n v="3"/>
    <n v="1"/>
    <n v="4"/>
    <n v="1"/>
    <x v="0"/>
  </r>
  <r>
    <s v="61c01492-f121-4e1e-b287-e16a125604d7"/>
    <s v="Belet_Weyne_HC"/>
    <x v="2"/>
    <x v="0"/>
    <n v="3"/>
    <n v="1"/>
    <n v="4"/>
    <n v="1"/>
    <x v="0"/>
  </r>
  <r>
    <s v="e7e3558b-5811-42df-a280-fe078a8ac135"/>
    <s v="Balcad_IDP"/>
    <x v="9"/>
    <x v="1"/>
    <n v="3"/>
    <n v="1"/>
    <n v="4"/>
    <n v="1"/>
    <x v="0"/>
  </r>
  <r>
    <s v="c67765ba-7f6b-4651-950b-6e013fd24cc1"/>
    <s v="Balcad_IDP"/>
    <x v="9"/>
    <x v="1"/>
    <n v="3"/>
    <n v="1"/>
    <n v="4"/>
    <n v="1"/>
    <x v="0"/>
  </r>
  <r>
    <s v="3d900245-d6b1-4c4d-bae3-a7837d0f3b6d"/>
    <s v="Belet_Weyne_IDP"/>
    <x v="2"/>
    <x v="1"/>
    <n v="3"/>
    <n v="1"/>
    <n v="4"/>
    <n v="1"/>
    <x v="0"/>
  </r>
  <r>
    <s v="75c2515d-3454-461a-80eb-3370ca533a89"/>
    <s v="Balcad_HC"/>
    <x v="9"/>
    <x v="0"/>
    <n v="3"/>
    <n v="1"/>
    <n v="4"/>
    <n v="1"/>
    <x v="0"/>
  </r>
  <r>
    <s v="d171dc39-2368-4250-b11c-20736684878e"/>
    <s v="Jowhar_HC"/>
    <x v="10"/>
    <x v="0"/>
    <n v="3"/>
    <n v="1"/>
    <n v="4"/>
    <n v="2"/>
    <x v="1"/>
  </r>
  <r>
    <s v="73f85c1a-d397-4dfb-9e2a-cda9ed24b888"/>
    <s v="Balcad_IDP"/>
    <x v="9"/>
    <x v="1"/>
    <n v="3"/>
    <n v="1"/>
    <n v="4"/>
    <n v="1"/>
    <x v="0"/>
  </r>
  <r>
    <s v="d972fbfd-f72a-42af-8ef4-a23324f460ae"/>
    <s v="Jowhar_HC"/>
    <x v="10"/>
    <x v="0"/>
    <n v="3"/>
    <n v="1"/>
    <n v="4"/>
    <n v="1"/>
    <x v="0"/>
  </r>
  <r>
    <s v="093e2a71-1864-4c0d-9734-6fd3221e9974"/>
    <s v="Jowhar_HC"/>
    <x v="10"/>
    <x v="0"/>
    <n v="3"/>
    <n v="1"/>
    <n v="4"/>
    <n v="2"/>
    <x v="1"/>
  </r>
  <r>
    <s v="3efeb7f8-644e-4c3b-ba77-4005d3372d99"/>
    <s v="Belet_Weyne_HC"/>
    <x v="2"/>
    <x v="0"/>
    <n v="3"/>
    <n v="1"/>
    <n v="1"/>
    <n v="2"/>
    <x v="0"/>
  </r>
  <r>
    <s v="44f5a917-8802-4d9a-a890-891c0bfcd7fb"/>
    <s v="Banadir_HC"/>
    <x v="0"/>
    <x v="0"/>
    <n v="3"/>
    <n v="1"/>
    <n v="4"/>
    <n v="1"/>
    <x v="0"/>
  </r>
  <r>
    <s v="3e66ad4d-eb86-4dba-8d4e-5b6507544e14"/>
    <s v="Jowhar_IDP"/>
    <x v="10"/>
    <x v="1"/>
    <n v="3"/>
    <n v="2"/>
    <n v="4"/>
    <n v="1"/>
    <x v="1"/>
  </r>
  <r>
    <s v="cfee4ef1-a6db-443e-9dc4-0c294b53df99"/>
    <s v="Belet_Weyne_HC"/>
    <x v="2"/>
    <x v="0"/>
    <n v="3"/>
    <n v="1"/>
    <n v="4"/>
    <n v="1"/>
    <x v="0"/>
  </r>
  <r>
    <s v="8dea41dc-8e45-48da-9a50-26f3b994e217"/>
    <s v="Balcad_IDP"/>
    <x v="9"/>
    <x v="1"/>
    <n v="3"/>
    <n v="1"/>
    <n v="4"/>
    <n v="1"/>
    <x v="0"/>
  </r>
  <r>
    <s v="dfef08b7-3132-4472-900f-1cdb28373d58"/>
    <s v="Balcad_IDP"/>
    <x v="9"/>
    <x v="1"/>
    <n v="3"/>
    <n v="1"/>
    <n v="4"/>
    <n v="1"/>
    <x v="0"/>
  </r>
  <r>
    <s v="00600c0c-8277-461e-88d0-eece1389769c"/>
    <s v="Belet_Weyne_IDP"/>
    <x v="2"/>
    <x v="1"/>
    <n v="3"/>
    <n v="1"/>
    <n v="4"/>
    <n v="1"/>
    <x v="0"/>
  </r>
  <r>
    <s v="13f707c4-9f14-4695-9e83-a1167549e847"/>
    <s v="Belet_Weyne_IDP"/>
    <x v="2"/>
    <x v="1"/>
    <n v="3"/>
    <n v="1"/>
    <n v="4"/>
    <n v="1"/>
    <x v="0"/>
  </r>
  <r>
    <s v="768bb68a-cad5-49e5-933e-19006d82b94a"/>
    <s v="Jowhar_IDP"/>
    <x v="10"/>
    <x v="1"/>
    <n v="3"/>
    <n v="1"/>
    <n v="4"/>
    <n v="1"/>
    <x v="0"/>
  </r>
  <r>
    <s v="e1aa2942-0100-4644-ae6c-0f5b0a15500e"/>
    <s v="Jowhar_IDP"/>
    <x v="10"/>
    <x v="1"/>
    <n v="3"/>
    <n v="1"/>
    <n v="4"/>
    <n v="1"/>
    <x v="0"/>
  </r>
  <r>
    <s v="4245379f-fd55-497c-9b41-031ee6213f24"/>
    <s v="Belet_Weyne_HC"/>
    <x v="2"/>
    <x v="0"/>
    <n v="3"/>
    <n v="1"/>
    <n v="1"/>
    <n v="3"/>
    <x v="0"/>
  </r>
  <r>
    <s v="a7a270bf-a58e-40d3-87b9-f3351484c986"/>
    <s v="Belet_Weyne_HC"/>
    <x v="2"/>
    <x v="0"/>
    <n v="3"/>
    <n v="1"/>
    <n v="4"/>
    <n v="1"/>
    <x v="0"/>
  </r>
  <r>
    <s v="2c0c1bbc-8e8b-4575-a201-0202483b45e0"/>
    <s v="Belet_Weyne_HC"/>
    <x v="2"/>
    <x v="0"/>
    <n v="2"/>
    <n v="3"/>
    <n v="1"/>
    <n v="1"/>
    <x v="0"/>
  </r>
  <r>
    <s v="85e30c2b-c181-440c-988f-f7f873186d3a"/>
    <s v="Belet_Weyne_HC"/>
    <x v="2"/>
    <x v="0"/>
    <n v="3"/>
    <n v="1"/>
    <n v="1"/>
    <n v="1"/>
    <x v="0"/>
  </r>
  <r>
    <s v="53ea8a23-c9ff-4a22-8fad-332e3339ece8"/>
    <s v="Belet_Weyne_HC"/>
    <x v="2"/>
    <x v="0"/>
    <n v="3"/>
    <n v="1"/>
    <n v="1"/>
    <n v="1"/>
    <x v="0"/>
  </r>
  <r>
    <s v="5f384d76-1288-4c1e-a985-a5ba48a4aefa"/>
    <s v="Balcad_IDP"/>
    <x v="9"/>
    <x v="1"/>
    <n v="3"/>
    <n v="1"/>
    <n v="4"/>
    <n v="1"/>
    <x v="0"/>
  </r>
  <r>
    <s v="03a92dc5-f627-4b0f-8aac-8f9dc0a95fb2"/>
    <s v="Jowhar_IDP"/>
    <x v="10"/>
    <x v="1"/>
    <n v="3"/>
    <n v="1"/>
    <n v="4"/>
    <n v="1"/>
    <x v="0"/>
  </r>
  <r>
    <s v="ee22ad17-0dee-486e-9f3e-be87716b7018"/>
    <s v="Belet_Weyne_HC"/>
    <x v="2"/>
    <x v="0"/>
    <n v="3"/>
    <n v="1"/>
    <n v="1"/>
    <n v="1"/>
    <x v="0"/>
  </r>
  <r>
    <s v="83e4b607-6a49-4ed7-a6dc-9aca7d1169a1"/>
    <s v="Balcad_IDP"/>
    <x v="9"/>
    <x v="1"/>
    <n v="3"/>
    <n v="1"/>
    <n v="4"/>
    <n v="1"/>
    <x v="0"/>
  </r>
  <r>
    <s v="473224d9-170d-45cd-b76c-7330d6bdfaa8"/>
    <s v="Belet_Weyne_HC"/>
    <x v="2"/>
    <x v="0"/>
    <n v="3"/>
    <n v="3"/>
    <n v="1"/>
    <n v="1"/>
    <x v="0"/>
  </r>
  <r>
    <s v="5df907c5-5656-4851-acbf-1badbc6d5b13"/>
    <s v="Belet_Weyne_HC"/>
    <x v="2"/>
    <x v="0"/>
    <n v="3"/>
    <n v="1"/>
    <n v="1"/>
    <n v="1"/>
    <x v="0"/>
  </r>
  <r>
    <s v="c37760e8-5909-44dd-adba-27664fb8339b"/>
    <s v="Cadale_HC"/>
    <x v="12"/>
    <x v="0"/>
    <n v="3"/>
    <n v="1"/>
    <n v="4"/>
    <n v="1"/>
    <x v="0"/>
  </r>
  <r>
    <s v="2d89a4ca-322b-483c-b85e-04e21f9339c6"/>
    <s v="Cadale_HC"/>
    <x v="12"/>
    <x v="0"/>
    <n v="3"/>
    <n v="1"/>
    <n v="4"/>
    <n v="1"/>
    <x v="0"/>
  </r>
  <r>
    <s v="92d32cef-92bc-405e-bfcd-d9e7ebefc9f5"/>
    <s v="Cadale_HC"/>
    <x v="12"/>
    <x v="0"/>
    <n v="3"/>
    <n v="1"/>
    <n v="4"/>
    <n v="1"/>
    <x v="0"/>
  </r>
  <r>
    <s v="d99e6e26-0a24-4114-ab11-c37d61e4489b"/>
    <s v="Cadale_HC"/>
    <x v="12"/>
    <x v="0"/>
    <n v="3"/>
    <n v="1"/>
    <n v="4"/>
    <n v="1"/>
    <x v="0"/>
  </r>
  <r>
    <s v="f144794e-d3f8-4564-887b-3011f0ec040d"/>
    <s v="Cadale_HC"/>
    <x v="12"/>
    <x v="0"/>
    <n v="3"/>
    <n v="1"/>
    <n v="4"/>
    <n v="1"/>
    <x v="0"/>
  </r>
  <r>
    <s v="c4da43b6-59be-4acb-b2fd-94d05f5e91f4"/>
    <s v="Cadale_HC"/>
    <x v="12"/>
    <x v="0"/>
    <n v="3"/>
    <n v="1"/>
    <n v="4"/>
    <n v="1"/>
    <x v="0"/>
  </r>
  <r>
    <s v="7da3919c-2037-4139-8ae9-535a367cc847"/>
    <s v="Cadale_HC"/>
    <x v="12"/>
    <x v="0"/>
    <n v="3"/>
    <n v="1"/>
    <n v="4"/>
    <n v="1"/>
    <x v="0"/>
  </r>
  <r>
    <s v="72b786f2-5e50-45db-be04-b33f2db492b9"/>
    <s v="Cadale_HC"/>
    <x v="12"/>
    <x v="0"/>
    <n v="3"/>
    <n v="1"/>
    <n v="4"/>
    <n v="1"/>
    <x v="0"/>
  </r>
  <r>
    <s v="dc88c50c-51f9-4fc7-b1b5-33e92d5ccb03"/>
    <s v="Balcad_HC"/>
    <x v="9"/>
    <x v="0"/>
    <n v="3"/>
    <n v="1"/>
    <n v="4"/>
    <n v="3"/>
    <x v="1"/>
  </r>
  <r>
    <s v="2591b3f9-0d6a-4aba-9a0c-26d8266db233"/>
    <s v="Cadale_HC"/>
    <x v="12"/>
    <x v="0"/>
    <n v="3"/>
    <n v="1"/>
    <n v="4"/>
    <n v="1"/>
    <x v="0"/>
  </r>
  <r>
    <s v="00340f20-285b-4895-a453-89e3b9e670b4"/>
    <s v="Cadale_HC"/>
    <x v="12"/>
    <x v="0"/>
    <n v="3"/>
    <n v="1"/>
    <n v="4"/>
    <n v="1"/>
    <x v="0"/>
  </r>
  <r>
    <s v="15a5eff6-b654-4927-b345-3ba300174646"/>
    <s v="Cadale_HC"/>
    <x v="12"/>
    <x v="0"/>
    <n v="3"/>
    <n v="1"/>
    <n v="4"/>
    <n v="1"/>
    <x v="0"/>
  </r>
  <r>
    <s v="c8f394a5-0a42-4a25-bb82-7c7ce77cacbe"/>
    <s v="Cadale_HC"/>
    <x v="12"/>
    <x v="0"/>
    <n v="3"/>
    <n v="1"/>
    <n v="4"/>
    <n v="1"/>
    <x v="0"/>
  </r>
  <r>
    <s v="e56ad1f0-fb21-4fd8-b840-e4f16881574b"/>
    <s v="Belet_Weyne_IDP"/>
    <x v="2"/>
    <x v="1"/>
    <n v="3"/>
    <n v="1"/>
    <n v="4"/>
    <n v="1"/>
    <x v="0"/>
  </r>
  <r>
    <s v="13da8f57-6e28-4c4b-bd64-d44ecc04360d"/>
    <s v="Cadale_HC"/>
    <x v="12"/>
    <x v="0"/>
    <n v="3"/>
    <n v="1"/>
    <n v="4"/>
    <n v="1"/>
    <x v="0"/>
  </r>
  <r>
    <s v="cadb375a-ac87-4d1b-9e0e-7f7fd9e24eae"/>
    <s v="Belet_Weyne_IDP"/>
    <x v="2"/>
    <x v="1"/>
    <n v="3"/>
    <n v="1"/>
    <n v="4"/>
    <n v="1"/>
    <x v="0"/>
  </r>
  <r>
    <s v="9deefec1-26fe-494a-a594-46a06349e561"/>
    <s v="Cadale_HC"/>
    <x v="12"/>
    <x v="0"/>
    <n v="3"/>
    <n v="1"/>
    <n v="4"/>
    <n v="1"/>
    <x v="0"/>
  </r>
  <r>
    <s v="c80d9230-5116-4cc8-a731-60cad361a17e"/>
    <s v="Belet_Weyne_HC"/>
    <x v="2"/>
    <x v="0"/>
    <n v="3"/>
    <n v="1"/>
    <n v="4"/>
    <n v="1"/>
    <x v="0"/>
  </r>
  <r>
    <s v="b694b7d6-71ff-493d-a90b-c121627d00a1"/>
    <s v="Cadale_HC"/>
    <x v="12"/>
    <x v="0"/>
    <n v="3"/>
    <n v="1"/>
    <n v="1"/>
    <n v="1"/>
    <x v="0"/>
  </r>
  <r>
    <s v="e08cb192-5f00-4caf-aab7-e4a3cc611cc3"/>
    <s v="Cadale_HC"/>
    <x v="12"/>
    <x v="0"/>
    <n v="3"/>
    <n v="1"/>
    <n v="1"/>
    <n v="1"/>
    <x v="0"/>
  </r>
  <r>
    <s v="dc0784aa-7744-410d-8306-7c409a8af316"/>
    <s v="Cadale_HC"/>
    <x v="12"/>
    <x v="0"/>
    <n v="3"/>
    <n v="1"/>
    <n v="1"/>
    <n v="1"/>
    <x v="0"/>
  </r>
  <r>
    <s v="69557a99-f192-4284-8222-8dc5fb2ac39e"/>
    <s v="Cadale_HC"/>
    <x v="12"/>
    <x v="0"/>
    <n v="3"/>
    <n v="1"/>
    <n v="1"/>
    <n v="1"/>
    <x v="0"/>
  </r>
  <r>
    <s v="55042269-ad14-40eb-8911-cdcdff868818"/>
    <s v="Cadale_HC"/>
    <x v="12"/>
    <x v="0"/>
    <n v="3"/>
    <n v="1"/>
    <n v="1"/>
    <n v="1"/>
    <x v="0"/>
  </r>
  <r>
    <s v="91f2ab74-7c94-4e22-9f71-c346433b0aa6"/>
    <s v="Cadale_HC"/>
    <x v="12"/>
    <x v="0"/>
    <n v="3"/>
    <n v="1"/>
    <n v="1"/>
    <n v="1"/>
    <x v="0"/>
  </r>
  <r>
    <s v="c8d37ba5-f1e2-4d33-a481-b3e45733d60a"/>
    <s v="Cadale_HC"/>
    <x v="12"/>
    <x v="0"/>
    <n v="3"/>
    <n v="1"/>
    <n v="1"/>
    <n v="1"/>
    <x v="0"/>
  </r>
  <r>
    <s v="9e15f1ad-319f-4454-a347-65131f1b0963"/>
    <s v="Cadale_HC"/>
    <x v="12"/>
    <x v="0"/>
    <n v="3"/>
    <n v="1"/>
    <n v="1"/>
    <n v="1"/>
    <x v="0"/>
  </r>
  <r>
    <s v="7478356c-d0d1-4c54-94cb-0ae1a434fe01"/>
    <s v="Belet_Weyne_IDP"/>
    <x v="2"/>
    <x v="1"/>
    <n v="3"/>
    <n v="1"/>
    <n v="4"/>
    <n v="1"/>
    <x v="0"/>
  </r>
  <r>
    <s v="14e11933-a8f5-4cab-adf6-c9d4d1228ac6"/>
    <s v="Belet_Weyne_IDP"/>
    <x v="2"/>
    <x v="1"/>
    <n v="3"/>
    <n v="1"/>
    <n v="4"/>
    <n v="1"/>
    <x v="0"/>
  </r>
  <r>
    <s v="b9feec56-6925-4f75-adbe-ecf4bc878c06"/>
    <s v="Belet_Weyne_IDP"/>
    <x v="2"/>
    <x v="1"/>
    <n v="3"/>
    <n v="1"/>
    <n v="1"/>
    <n v="1"/>
    <x v="0"/>
  </r>
  <r>
    <s v="2738e6b6-3a15-4403-bf11-8565344a188d"/>
    <s v="Belet_Weyne_IDP"/>
    <x v="2"/>
    <x v="1"/>
    <n v="3"/>
    <n v="1"/>
    <n v="1"/>
    <n v="1"/>
    <x v="0"/>
  </r>
  <r>
    <s v="25ef7764-fc8c-4795-abec-941017d1c9c1"/>
    <s v="Bulo_Burto_HC"/>
    <x v="11"/>
    <x v="0"/>
    <n v="3"/>
    <n v="4"/>
    <n v="4"/>
    <n v="1"/>
    <x v="1"/>
  </r>
  <r>
    <s v="bb712934-557d-4603-8e8d-227894f31919"/>
    <s v="Jowhar_IDP"/>
    <x v="10"/>
    <x v="1"/>
    <n v="3"/>
    <n v="1"/>
    <n v="4"/>
    <n v="2"/>
    <x v="1"/>
  </r>
  <r>
    <s v="1e756937-ec45-4798-a932-073782852da3"/>
    <s v="Balcad_IDP"/>
    <x v="9"/>
    <x v="1"/>
    <n v="3"/>
    <n v="1"/>
    <n v="4"/>
    <n v="1"/>
    <x v="0"/>
  </r>
  <r>
    <s v="503b5149-eb22-49a7-8257-aab0fb6afd8b"/>
    <s v="Balcad_IDP"/>
    <x v="9"/>
    <x v="1"/>
    <n v="3"/>
    <n v="1"/>
    <n v="4"/>
    <n v="1"/>
    <x v="0"/>
  </r>
  <r>
    <s v="7f7173db-23fc-4741-b24f-b70fe1219d3d"/>
    <s v="Balcad_IDP"/>
    <x v="9"/>
    <x v="1"/>
    <n v="3"/>
    <n v="1"/>
    <n v="4"/>
    <n v="1"/>
    <x v="0"/>
  </r>
  <r>
    <s v="acb6cd14-9f99-4812-83c1-67f5ec514437"/>
    <s v="Jowhar_IDP"/>
    <x v="10"/>
    <x v="1"/>
    <n v="3"/>
    <n v="1"/>
    <n v="4"/>
    <n v="1"/>
    <x v="0"/>
  </r>
  <r>
    <s v="8a28ccbf-6c28-4ac1-8257-2153ed603aa2"/>
    <s v="Jowhar_IDP"/>
    <x v="10"/>
    <x v="1"/>
    <n v="3"/>
    <n v="1"/>
    <n v="4"/>
    <n v="1"/>
    <x v="0"/>
  </r>
  <r>
    <s v="2e71f956-10b7-4423-bb18-3f68cde981bf"/>
    <s v="Balcad_IDP"/>
    <x v="9"/>
    <x v="1"/>
    <n v="3"/>
    <n v="1"/>
    <n v="4"/>
    <n v="1"/>
    <x v="0"/>
  </r>
  <r>
    <s v="18a69d25-fef1-4f53-8048-6d2795b0a5d1"/>
    <s v="Belet_Weyne_IDP"/>
    <x v="2"/>
    <x v="1"/>
    <n v="3"/>
    <n v="1"/>
    <n v="1"/>
    <n v="1"/>
    <x v="0"/>
  </r>
  <r>
    <s v="b4148f5c-f82b-470a-acbf-fd9eb0bdab98"/>
    <s v="Belet_Weyne_HC"/>
    <x v="2"/>
    <x v="0"/>
    <n v="3"/>
    <n v="1"/>
    <n v="4"/>
    <n v="1"/>
    <x v="0"/>
  </r>
  <r>
    <s v="b60ec4d9-da55-4357-8912-6ed37b12e880"/>
    <s v="Belet_Weyne_HC"/>
    <x v="2"/>
    <x v="0"/>
    <n v="3"/>
    <n v="1"/>
    <n v="4"/>
    <n v="1"/>
    <x v="0"/>
  </r>
  <r>
    <s v="85abeaa8-bdb7-45a9-9a2d-a4b5f110e1b4"/>
    <s v="Balcad_IDP"/>
    <x v="9"/>
    <x v="1"/>
    <n v="3"/>
    <n v="1"/>
    <n v="4"/>
    <n v="1"/>
    <x v="0"/>
  </r>
  <r>
    <s v="76808bbe-6110-48ce-b3f1-67eac7a54c63"/>
    <s v="Jowhar_IDP"/>
    <x v="10"/>
    <x v="1"/>
    <n v="3"/>
    <n v="1"/>
    <n v="4"/>
    <n v="1"/>
    <x v="0"/>
  </r>
  <r>
    <s v="15fbf2b9-e63b-4431-9f59-52ce7fdeef83"/>
    <s v="Belet_Weyne_HC"/>
    <x v="2"/>
    <x v="0"/>
    <n v="3"/>
    <n v="1"/>
    <n v="4"/>
    <n v="1"/>
    <x v="0"/>
  </r>
  <r>
    <s v="781c1ba4-6b79-45e1-a906-b5dad9fda314"/>
    <s v="Jowhar_IDP"/>
    <x v="10"/>
    <x v="1"/>
    <n v="3"/>
    <n v="1"/>
    <n v="4"/>
    <n v="1"/>
    <x v="0"/>
  </r>
  <r>
    <s v="080192c9-5559-49fe-a2dd-8040afcf6676"/>
    <s v="Belet_Weyne_HC"/>
    <x v="2"/>
    <x v="0"/>
    <n v="3"/>
    <n v="1"/>
    <n v="4"/>
    <n v="1"/>
    <x v="0"/>
  </r>
  <r>
    <s v="b789e8a6-fa4c-4d15-918e-eb825171c4e1"/>
    <s v="Balcad_IDP"/>
    <x v="9"/>
    <x v="1"/>
    <n v="3"/>
    <n v="1"/>
    <n v="4"/>
    <n v="1"/>
    <x v="0"/>
  </r>
  <r>
    <s v="1a839740-3138-4d56-8997-2726a39a95c7"/>
    <s v="Balcad_IDP"/>
    <x v="9"/>
    <x v="1"/>
    <n v="3"/>
    <n v="1"/>
    <n v="4"/>
    <n v="1"/>
    <x v="0"/>
  </r>
  <r>
    <s v="34f7baaf-d7e2-421d-bb93-e190dbbb1652"/>
    <s v="Belet_Weyne_HC"/>
    <x v="2"/>
    <x v="0"/>
    <n v="3"/>
    <n v="1"/>
    <n v="4"/>
    <n v="1"/>
    <x v="0"/>
  </r>
  <r>
    <s v="216139c5-da28-4700-873a-329e2123052e"/>
    <s v="Belet_Weyne_HC"/>
    <x v="2"/>
    <x v="0"/>
    <n v="3"/>
    <n v="1"/>
    <n v="4"/>
    <n v="3"/>
    <x v="1"/>
  </r>
  <r>
    <s v="b137894d-a6e2-4a54-9f0e-7d1b14b3e5e2"/>
    <s v="Balcad_IDP"/>
    <x v="9"/>
    <x v="1"/>
    <n v="3"/>
    <n v="1"/>
    <n v="4"/>
    <n v="1"/>
    <x v="0"/>
  </r>
  <r>
    <s v="36842cd4-a879-4d89-b4ba-c2130789232d"/>
    <s v="Belet_Weyne_HC"/>
    <x v="2"/>
    <x v="0"/>
    <n v="3"/>
    <n v="1"/>
    <n v="4"/>
    <n v="1"/>
    <x v="0"/>
  </r>
  <r>
    <s v="535801cf-bed3-4c30-9896-4ad2220a87bf"/>
    <s v="Belet_Weyne_HC"/>
    <x v="2"/>
    <x v="0"/>
    <n v="3"/>
    <n v="1"/>
    <n v="4"/>
    <n v="1"/>
    <x v="0"/>
  </r>
  <r>
    <s v="600bb4b2-758f-49cb-9099-a72355b62ecf"/>
    <s v="Belet_Weyne_IDP"/>
    <x v="2"/>
    <x v="1"/>
    <n v="3"/>
    <n v="1"/>
    <n v="4"/>
    <n v="1"/>
    <x v="0"/>
  </r>
  <r>
    <s v="3165d321-6c7a-4e31-82b4-8bbaae25d2d2"/>
    <s v="Belet_Weyne_HC"/>
    <x v="2"/>
    <x v="0"/>
    <n v="3"/>
    <n v="1"/>
    <n v="4"/>
    <n v="1"/>
    <x v="0"/>
  </r>
  <r>
    <s v="4ccafdeb-36b2-4fc9-8ad5-d0d2c22c49b8"/>
    <s v="Belet_Weyne_HC"/>
    <x v="2"/>
    <x v="0"/>
    <n v="3"/>
    <n v="1"/>
    <n v="4"/>
    <n v="1"/>
    <x v="0"/>
  </r>
  <r>
    <s v="03e6acc7-0823-4690-8d72-cc212cc1bde5"/>
    <s v="Belet_Weyne_HC"/>
    <x v="2"/>
    <x v="0"/>
    <n v="3"/>
    <n v="1"/>
    <n v="4"/>
    <n v="1"/>
    <x v="0"/>
  </r>
  <r>
    <s v="545ab759-6f5a-4e3a-ba69-086eb1135046"/>
    <s v="Belet_Weyne_HC"/>
    <x v="2"/>
    <x v="0"/>
    <n v="3"/>
    <n v="1"/>
    <n v="4"/>
    <n v="1"/>
    <x v="0"/>
  </r>
  <r>
    <s v="e3a17711-a42d-414e-9dde-b6b625a28bb5"/>
    <s v="Belet_Weyne_HC"/>
    <x v="2"/>
    <x v="0"/>
    <n v="3"/>
    <n v="1"/>
    <n v="4"/>
    <n v="1"/>
    <x v="0"/>
  </r>
  <r>
    <s v="8a7dc463-261f-459d-82d1-f9afb77dad18"/>
    <s v="Belet_Weyne_HC"/>
    <x v="2"/>
    <x v="0"/>
    <n v="3"/>
    <n v="1"/>
    <n v="4"/>
    <n v="1"/>
    <x v="0"/>
  </r>
  <r>
    <s v="9b51f577-dc52-4a4b-82eb-7ecffcb320a3"/>
    <s v="Banadir_IDP"/>
    <x v="0"/>
    <x v="1"/>
    <n v="3"/>
    <n v="1"/>
    <n v="1"/>
    <n v="1"/>
    <x v="0"/>
  </r>
  <r>
    <s v="cd0ef4da-2b31-499a-ad5e-ebb0dbf0203c"/>
    <s v="Belet_Weyne_HC"/>
    <x v="2"/>
    <x v="0"/>
    <n v="3"/>
    <n v="1"/>
    <n v="4"/>
    <n v="1"/>
    <x v="0"/>
  </r>
  <r>
    <s v="ef8ee821-2e4b-4006-b5f2-e1400d438976"/>
    <s v="Bulo_Burto_HC"/>
    <x v="11"/>
    <x v="0"/>
    <n v="3"/>
    <n v="1"/>
    <n v="4"/>
    <n v="1"/>
    <x v="0"/>
  </r>
  <r>
    <s v="39d2ed1f-63df-4269-9149-680482b05718"/>
    <s v="Bulo_Burto_HC"/>
    <x v="11"/>
    <x v="0"/>
    <n v="3"/>
    <n v="1"/>
    <n v="4"/>
    <n v="1"/>
    <x v="0"/>
  </r>
  <r>
    <s v="0903f171-8c61-4538-a9cc-cb1d84fab53d"/>
    <s v="Cadale_HC"/>
    <x v="12"/>
    <x v="0"/>
    <n v="3"/>
    <n v="1"/>
    <n v="4"/>
    <n v="1"/>
    <x v="0"/>
  </r>
  <r>
    <s v="01584310-e996-4f17-8ec9-7b629086a6e8"/>
    <s v="Banadir_IDP"/>
    <x v="0"/>
    <x v="1"/>
    <n v="3"/>
    <n v="1"/>
    <n v="1"/>
    <n v="1"/>
    <x v="0"/>
  </r>
  <r>
    <s v="79065f30-ce7f-43f2-b025-3d120b4d61fb"/>
    <s v="Belet_Weyne_IDP"/>
    <x v="2"/>
    <x v="1"/>
    <n v="3"/>
    <n v="1"/>
    <n v="4"/>
    <n v="1"/>
    <x v="0"/>
  </r>
  <r>
    <s v="2acd0c36-ccd4-4134-ad2a-0db7fdf4dcc9"/>
    <s v="Belet_Weyne_HC"/>
    <x v="2"/>
    <x v="0"/>
    <n v="3"/>
    <n v="1"/>
    <n v="4"/>
    <n v="1"/>
    <x v="0"/>
  </r>
  <r>
    <s v="1d944855-f4d9-401b-8795-6ba48a9533b5"/>
    <s v="Belet_Weyne_HC"/>
    <x v="2"/>
    <x v="0"/>
    <n v="3"/>
    <n v="1"/>
    <n v="4"/>
    <n v="1"/>
    <x v="0"/>
  </r>
  <r>
    <s v="915c7690-34eb-42a9-8a73-07ddf80b290c"/>
    <s v="Balcad_IDP"/>
    <x v="9"/>
    <x v="1"/>
    <n v="3"/>
    <n v="1"/>
    <n v="4"/>
    <n v="4"/>
    <x v="1"/>
  </r>
  <r>
    <s v="7c53f24c-2a4d-4daa-abe5-5a207ddae284"/>
    <s v="Belet_Weyne_HC"/>
    <x v="2"/>
    <x v="0"/>
    <n v="3"/>
    <n v="1"/>
    <n v="4"/>
    <n v="1"/>
    <x v="0"/>
  </r>
  <r>
    <s v="aae75231-a4e4-48c2-95ab-84b1ed07ebba"/>
    <s v="Balcad_IDP"/>
    <x v="9"/>
    <x v="1"/>
    <n v="3"/>
    <n v="1"/>
    <n v="4"/>
    <n v="1"/>
    <x v="0"/>
  </r>
  <r>
    <s v="1d06cdf3-432a-48a4-9742-a69bb891c9a9"/>
    <s v="Balcad_IDP"/>
    <x v="9"/>
    <x v="1"/>
    <n v="3"/>
    <n v="1"/>
    <n v="4"/>
    <n v="1"/>
    <x v="0"/>
  </r>
  <r>
    <s v="df38e004-d830-40c2-a16a-62597c2e4973"/>
    <s v="Belet_Weyne_IDP"/>
    <x v="2"/>
    <x v="1"/>
    <n v="3"/>
    <n v="1"/>
    <n v="1"/>
    <n v="1"/>
    <x v="0"/>
  </r>
  <r>
    <s v="5bb2cbab-1ed1-40b5-ae52-9fcf86cf3bfe"/>
    <s v="Banadir_IDP"/>
    <x v="0"/>
    <x v="1"/>
    <n v="3"/>
    <n v="1"/>
    <n v="4"/>
    <n v="1"/>
    <x v="0"/>
  </r>
  <r>
    <s v="3a9abaea-8014-48cb-a896-bf1c36a6a647"/>
    <s v="Jowhar_HC"/>
    <x v="10"/>
    <x v="0"/>
    <n v="3"/>
    <n v="1"/>
    <n v="4"/>
    <n v="1"/>
    <x v="0"/>
  </r>
  <r>
    <s v="86884d0d-bbce-4c93-9814-e121aa398bc1"/>
    <s v="Jowhar_HC"/>
    <x v="10"/>
    <x v="0"/>
    <n v="3"/>
    <n v="1"/>
    <n v="1"/>
    <n v="1"/>
    <x v="0"/>
  </r>
  <r>
    <s v="5419d36f-cbca-4e52-a180-c8e494741d33"/>
    <s v="Balcad_HC"/>
    <x v="9"/>
    <x v="0"/>
    <n v="3"/>
    <n v="1"/>
    <n v="4"/>
    <n v="1"/>
    <x v="0"/>
  </r>
  <r>
    <s v="8f2d57e1-df65-4ea8-ab23-8f19e6f1c61a"/>
    <s v="Jowhar_HC"/>
    <x v="10"/>
    <x v="0"/>
    <n v="3"/>
    <n v="1"/>
    <n v="1"/>
    <n v="3"/>
    <x v="0"/>
  </r>
  <r>
    <s v="fb90d530-e6d4-43db-a98b-034085f67422"/>
    <s v="Jowhar_HC"/>
    <x v="10"/>
    <x v="0"/>
    <n v="3"/>
    <n v="1"/>
    <n v="4"/>
    <n v="1"/>
    <x v="0"/>
  </r>
  <r>
    <s v="8af79fa1-12a7-4ff2-9176-23922db14d68"/>
    <s v="Jowhar_HC"/>
    <x v="10"/>
    <x v="0"/>
    <n v="2"/>
    <n v="4"/>
    <n v="4"/>
    <n v="1"/>
    <x v="1"/>
  </r>
  <r>
    <s v="5b82a580-9105-4a3d-b026-df652d44d386"/>
    <s v="Jowhar_HC"/>
    <x v="10"/>
    <x v="0"/>
    <n v="3"/>
    <n v="1"/>
    <n v="1"/>
    <n v="3"/>
    <x v="0"/>
  </r>
  <r>
    <s v="ffcae849-50cf-4374-a143-29994c3a62ea"/>
    <s v="Banadir_IDP"/>
    <x v="0"/>
    <x v="1"/>
    <n v="3"/>
    <n v="1"/>
    <n v="4"/>
    <n v="2"/>
    <x v="1"/>
  </r>
  <r>
    <s v="19d02d5f-24ac-40b2-b4e5-d6e7b357e1a5"/>
    <s v="Jowhar_HC"/>
    <x v="10"/>
    <x v="0"/>
    <n v="3"/>
    <n v="1"/>
    <n v="4"/>
    <n v="1"/>
    <x v="0"/>
  </r>
  <r>
    <s v="61b4c9e2-33f7-4d7e-a0e7-f60ba6cab380"/>
    <s v="Belet_Weyne_HC"/>
    <x v="2"/>
    <x v="0"/>
    <n v="3"/>
    <n v="1"/>
    <n v="4"/>
    <n v="1"/>
    <x v="0"/>
  </r>
  <r>
    <s v="a9c47eba-2a17-4a74-9b31-49089431ec64"/>
    <s v="Banadir_IDP"/>
    <x v="0"/>
    <x v="1"/>
    <n v="3"/>
    <n v="1"/>
    <n v="1"/>
    <n v="1"/>
    <x v="0"/>
  </r>
  <r>
    <s v="c91bc7ae-2b6f-4a43-bf00-f37be19b361c"/>
    <s v="Jowhar_HC"/>
    <x v="10"/>
    <x v="0"/>
    <n v="3"/>
    <n v="1"/>
    <n v="4"/>
    <n v="1"/>
    <x v="0"/>
  </r>
  <r>
    <s v="a0d5ee1b-62e3-4164-b0c1-0604d83fca0a"/>
    <s v="Belet_Weyne_HC"/>
    <x v="2"/>
    <x v="0"/>
    <n v="3"/>
    <n v="1"/>
    <n v="4"/>
    <n v="1"/>
    <x v="0"/>
  </r>
  <r>
    <s v="b6e8e73e-726b-411b-8c96-94509977e933"/>
    <s v="Jowhar_HC"/>
    <x v="10"/>
    <x v="0"/>
    <n v="3"/>
    <n v="1"/>
    <n v="4"/>
    <n v="1"/>
    <x v="0"/>
  </r>
  <r>
    <s v="a2962a63-f3f5-4e74-b2e3-5e5606fbd194"/>
    <s v="Banadir_IDP"/>
    <x v="0"/>
    <x v="1"/>
    <n v="3"/>
    <n v="1"/>
    <n v="4"/>
    <n v="1"/>
    <x v="0"/>
  </r>
  <r>
    <s v="95cca5c3-e7f0-4a93-9ab0-2f3ae97ccda3"/>
    <s v="Banadir_IDP"/>
    <x v="0"/>
    <x v="1"/>
    <n v="3"/>
    <n v="1"/>
    <n v="4"/>
    <n v="1"/>
    <x v="0"/>
  </r>
  <r>
    <s v="0858d45d-f7e6-4365-b8e6-9807cff742f9"/>
    <s v="Banadir_IDP"/>
    <x v="0"/>
    <x v="1"/>
    <n v="3"/>
    <n v="1"/>
    <n v="4"/>
    <n v="1"/>
    <x v="0"/>
  </r>
  <r>
    <s v="da3f4255-b6b0-40f6-8def-d1dccb420ba1"/>
    <s v="Banadir_IDP"/>
    <x v="0"/>
    <x v="1"/>
    <n v="3"/>
    <n v="1"/>
    <n v="4"/>
    <n v="1"/>
    <x v="0"/>
  </r>
  <r>
    <s v="561b7887-956a-4d6e-abbe-47c69161cf5c"/>
    <s v="Jowhar_IDP"/>
    <x v="10"/>
    <x v="1"/>
    <n v="3"/>
    <n v="3"/>
    <n v="1"/>
    <n v="1"/>
    <x v="0"/>
  </r>
  <r>
    <s v="434d5c66-9d0b-4eef-b194-ba77d957aa55"/>
    <s v="Balcad_IDP"/>
    <x v="9"/>
    <x v="1"/>
    <n v="3"/>
    <n v="1"/>
    <n v="4"/>
    <n v="1"/>
    <x v="0"/>
  </r>
  <r>
    <s v="23536387-221c-4bd3-b306-d0a984dc790b"/>
    <s v="Belet_Weyne_HC"/>
    <x v="2"/>
    <x v="0"/>
    <n v="3"/>
    <n v="1"/>
    <n v="4"/>
    <n v="1"/>
    <x v="0"/>
  </r>
  <r>
    <s v="547e65ad-892e-4b4b-a0ca-d3a86a00a3e7"/>
    <s v="Balcad_IDP"/>
    <x v="9"/>
    <x v="1"/>
    <n v="3"/>
    <n v="1"/>
    <n v="4"/>
    <n v="1"/>
    <x v="0"/>
  </r>
  <r>
    <s v="efa29812-01ef-4a33-8d19-df2bfe55e956"/>
    <s v="Belet_Weyne_IDP"/>
    <x v="2"/>
    <x v="1"/>
    <n v="3"/>
    <n v="1"/>
    <n v="4"/>
    <n v="1"/>
    <x v="0"/>
  </r>
  <r>
    <s v="560c044b-a6c3-498b-8dc6-51485dfd7397"/>
    <s v="Belet_Weyne_HC"/>
    <x v="2"/>
    <x v="0"/>
    <n v="3"/>
    <n v="1"/>
    <n v="4"/>
    <n v="1"/>
    <x v="0"/>
  </r>
  <r>
    <s v="afe6433e-2119-4657-a005-5239529de0de"/>
    <s v="Belet_Weyne_IDP"/>
    <x v="2"/>
    <x v="1"/>
    <n v="3"/>
    <n v="1"/>
    <n v="1"/>
    <n v="1"/>
    <x v="0"/>
  </r>
  <r>
    <s v="acbcd68d-614b-479d-a09c-e465d7b33d44"/>
    <s v="Belet_Weyne_IDP"/>
    <x v="2"/>
    <x v="1"/>
    <n v="3"/>
    <n v="1"/>
    <n v="1"/>
    <n v="1"/>
    <x v="0"/>
  </r>
  <r>
    <s v="9e84b54a-305f-494f-ba2c-18004c5a75a9"/>
    <s v="Jowhar_IDP"/>
    <x v="10"/>
    <x v="1"/>
    <n v="3"/>
    <n v="1"/>
    <n v="4"/>
    <n v="1"/>
    <x v="0"/>
  </r>
  <r>
    <s v="6ab0652f-c533-4512-b50f-68637e751239"/>
    <s v="Banadir_HC"/>
    <x v="0"/>
    <x v="0"/>
    <n v="2"/>
    <n v="2"/>
    <n v="1"/>
    <n v="1"/>
    <x v="0"/>
  </r>
  <r>
    <s v="67b55877-71c6-446f-aff9-f3f9e40cac26"/>
    <s v="Balcad_HC"/>
    <x v="9"/>
    <x v="0"/>
    <n v="3"/>
    <n v="1"/>
    <n v="4"/>
    <n v="1"/>
    <x v="0"/>
  </r>
  <r>
    <s v="4eb65fd1-ef1b-4c92-933b-6b5a26c7a072"/>
    <s v="Balcad_IDP"/>
    <x v="9"/>
    <x v="1"/>
    <n v="3"/>
    <n v="1"/>
    <n v="4"/>
    <n v="1"/>
    <x v="0"/>
  </r>
  <r>
    <s v="0b9507c5-b729-4230-929f-b10d63aef158"/>
    <s v="Balcad_HC"/>
    <x v="9"/>
    <x v="0"/>
    <n v="3"/>
    <n v="1"/>
    <n v="4"/>
    <n v="1"/>
    <x v="0"/>
  </r>
  <r>
    <s v="424acbcf-6cc3-41c3-8e10-7906d9fe4af5"/>
    <s v="Belet_Weyne_IDP"/>
    <x v="2"/>
    <x v="1"/>
    <n v="3"/>
    <n v="1"/>
    <n v="4"/>
    <n v="1"/>
    <x v="0"/>
  </r>
  <r>
    <s v="a6a55194-850f-42ff-bbc8-63bc3d1ba9f2"/>
    <s v="Balcad_HC"/>
    <x v="9"/>
    <x v="0"/>
    <n v="3"/>
    <n v="1"/>
    <n v="1"/>
    <n v="1"/>
    <x v="0"/>
  </r>
  <r>
    <s v="b954268c-5eea-451c-9132-4428478cfe86"/>
    <s v="Belet_Weyne_IDP"/>
    <x v="2"/>
    <x v="1"/>
    <n v="3"/>
    <n v="1"/>
    <n v="4"/>
    <n v="1"/>
    <x v="0"/>
  </r>
  <r>
    <s v="8bed7f39-0e13-4fe9-a476-f2a4e7b82e15"/>
    <s v="Belet_Weyne_IDP"/>
    <x v="2"/>
    <x v="1"/>
    <n v="3"/>
    <n v="1"/>
    <n v="4"/>
    <n v="1"/>
    <x v="0"/>
  </r>
  <r>
    <s v="30a12f51-3dc2-4b42-b39e-b2b039f429ee"/>
    <s v="Belet_Weyne_IDP"/>
    <x v="2"/>
    <x v="1"/>
    <n v="3"/>
    <n v="1"/>
    <n v="4"/>
    <n v="1"/>
    <x v="0"/>
  </r>
  <r>
    <s v="b6b3bacb-d24e-40b4-84b6-9986ea4b6312"/>
    <s v="Belet_Weyne_IDP"/>
    <x v="2"/>
    <x v="1"/>
    <n v="3"/>
    <n v="1"/>
    <n v="1"/>
    <n v="1"/>
    <x v="0"/>
  </r>
  <r>
    <s v="aa0db626-2f88-4dcf-be16-190d2776c462"/>
    <s v="Belet_Weyne_IDP"/>
    <x v="2"/>
    <x v="1"/>
    <n v="3"/>
    <n v="2"/>
    <n v="1"/>
    <n v="2"/>
    <x v="0"/>
  </r>
  <r>
    <s v="c5cc9bfb-a429-4cba-8625-9f39abd8bcff"/>
    <s v="Belet_Weyne_IDP"/>
    <x v="2"/>
    <x v="1"/>
    <n v="3"/>
    <n v="1"/>
    <n v="4"/>
    <n v="1"/>
    <x v="0"/>
  </r>
  <r>
    <s v="23d08107-258b-4e85-9bcf-dda242187f14"/>
    <s v="Balcad_IDP"/>
    <x v="9"/>
    <x v="1"/>
    <n v="3"/>
    <n v="1"/>
    <n v="4"/>
    <n v="1"/>
    <x v="0"/>
  </r>
  <r>
    <s v="0b0fa7dd-939e-4fdb-8db1-ca64a89e6622"/>
    <s v="Jowhar_IDP"/>
    <x v="10"/>
    <x v="1"/>
    <n v="3"/>
    <n v="1"/>
    <n v="4"/>
    <n v="1"/>
    <x v="0"/>
  </r>
  <r>
    <s v="4e7fff4a-fde6-4592-a891-ec69103f025a"/>
    <s v="Belet_Weyne_HC"/>
    <x v="2"/>
    <x v="0"/>
    <n v="3"/>
    <n v="1"/>
    <n v="1"/>
    <n v="1"/>
    <x v="0"/>
  </r>
  <r>
    <s v="6c367c40-fdad-4236-ab81-53e6a37f835d"/>
    <s v="Jowhar_IDP"/>
    <x v="10"/>
    <x v="1"/>
    <n v="3"/>
    <n v="1"/>
    <n v="1"/>
    <n v="1"/>
    <x v="0"/>
  </r>
  <r>
    <s v="5c6c598a-f1ee-4712-a8a5-6703b732c4de"/>
    <s v="Jowhar_IDP"/>
    <x v="10"/>
    <x v="1"/>
    <n v="3"/>
    <n v="1"/>
    <n v="4"/>
    <n v="1"/>
    <x v="0"/>
  </r>
  <r>
    <s v="b72f55e1-8d52-4e23-b2fc-39162b159244"/>
    <s v="Jowhar_IDP"/>
    <x v="10"/>
    <x v="1"/>
    <n v="3"/>
    <n v="1"/>
    <n v="4"/>
    <n v="1"/>
    <x v="0"/>
  </r>
  <r>
    <s v="ec83a345-1d52-4718-9613-9a5ca6b70c46"/>
    <s v="Belet_Weyne_HC"/>
    <x v="2"/>
    <x v="0"/>
    <n v="3"/>
    <n v="1"/>
    <n v="1"/>
    <n v="1"/>
    <x v="0"/>
  </r>
  <r>
    <s v="9fd6d18e-0b62-4168-9fed-314c2ac516d6"/>
    <s v="Balcad_IDP"/>
    <x v="9"/>
    <x v="1"/>
    <n v="3"/>
    <n v="1"/>
    <n v="4"/>
    <n v="1"/>
    <x v="0"/>
  </r>
  <r>
    <s v="f360a7df-6a73-43eb-884e-cf0bbf0948f0"/>
    <s v="Balcad_IDP"/>
    <x v="9"/>
    <x v="1"/>
    <n v="3"/>
    <n v="1"/>
    <n v="4"/>
    <n v="1"/>
    <x v="0"/>
  </r>
  <r>
    <s v="f5ece673-78ca-40b7-bc16-4d48f8778ce1"/>
    <s v="Balcad_IDP"/>
    <x v="9"/>
    <x v="1"/>
    <n v="3"/>
    <n v="1"/>
    <n v="4"/>
    <n v="1"/>
    <x v="0"/>
  </r>
  <r>
    <s v="13812718-fc42-480e-8745-9b565f36c632"/>
    <s v="Jowhar_HC"/>
    <x v="10"/>
    <x v="0"/>
    <n v="3"/>
    <n v="1"/>
    <n v="4"/>
    <n v="1"/>
    <x v="0"/>
  </r>
  <r>
    <s v="a6a3a246-f792-4cb1-a0b3-d564375cff28"/>
    <s v="Balcad_IDP"/>
    <x v="9"/>
    <x v="1"/>
    <n v="3"/>
    <n v="1"/>
    <n v="4"/>
    <n v="1"/>
    <x v="0"/>
  </r>
  <r>
    <s v="a8b1d00d-cf48-4344-b03a-8c09fc2a729f"/>
    <s v="Belet_Weyne_HC"/>
    <x v="2"/>
    <x v="0"/>
    <n v="3"/>
    <n v="1"/>
    <n v="4"/>
    <n v="1"/>
    <x v="0"/>
  </r>
  <r>
    <s v="11bdee32-3ba8-4efd-bb9b-2bb7d89351f4"/>
    <s v="Belet_Weyne_HC"/>
    <x v="2"/>
    <x v="0"/>
    <n v="3"/>
    <n v="1"/>
    <n v="4"/>
    <n v="1"/>
    <x v="0"/>
  </r>
  <r>
    <s v="ea10d002-5370-4bf1-98bc-65a5eafe0f51"/>
    <s v="Balcad_IDP"/>
    <x v="9"/>
    <x v="1"/>
    <n v="3"/>
    <n v="1"/>
    <n v="4"/>
    <n v="1"/>
    <x v="0"/>
  </r>
  <r>
    <s v="a4ce0264-b796-4d35-a6cb-7654dc060aa3"/>
    <s v="Jowhar_HC"/>
    <x v="10"/>
    <x v="0"/>
    <n v="3"/>
    <n v="1"/>
    <n v="4"/>
    <n v="1"/>
    <x v="0"/>
  </r>
  <r>
    <s v="329f6df8-a072-4d69-9fed-655b36fb1378"/>
    <s v="Balcad_HC"/>
    <x v="9"/>
    <x v="0"/>
    <n v="3"/>
    <n v="1"/>
    <n v="4"/>
    <n v="1"/>
    <x v="0"/>
  </r>
  <r>
    <s v="1d7f7e2c-9289-4833-ba24-bf11a95bf7f0"/>
    <s v="Balcad_IDP"/>
    <x v="9"/>
    <x v="1"/>
    <n v="3"/>
    <n v="1"/>
    <n v="4"/>
    <n v="1"/>
    <x v="0"/>
  </r>
  <r>
    <s v="dfe8118c-364d-40db-8357-7aac53d239d6"/>
    <s v="Jowhar_IDP"/>
    <x v="10"/>
    <x v="1"/>
    <n v="3"/>
    <n v="1"/>
    <n v="4"/>
    <n v="1"/>
    <x v="0"/>
  </r>
  <r>
    <s v="48e53966-f6a5-4905-885f-cb465298f5c4"/>
    <s v="Jowhar_IDP"/>
    <x v="10"/>
    <x v="1"/>
    <n v="3"/>
    <n v="1"/>
    <n v="4"/>
    <n v="1"/>
    <x v="0"/>
  </r>
  <r>
    <s v="c08b07ee-4529-4c82-b111-4c29e03fd567"/>
    <s v="Belet_Weyne_IDP"/>
    <x v="2"/>
    <x v="1"/>
    <n v="3"/>
    <n v="1"/>
    <n v="4"/>
    <n v="1"/>
    <x v="0"/>
  </r>
  <r>
    <s v="3029b1fa-dbb8-4247-a08e-c7ab3ad7feb9"/>
    <s v="Belet_Weyne_IDP"/>
    <x v="2"/>
    <x v="1"/>
    <n v="3"/>
    <n v="1"/>
    <n v="4"/>
    <n v="1"/>
    <x v="0"/>
  </r>
  <r>
    <s v="1145e554-9572-4f8a-bc3a-4cbb43bc7124"/>
    <s v="Balcad_HC"/>
    <x v="9"/>
    <x v="0"/>
    <n v="3"/>
    <n v="4"/>
    <n v="1"/>
    <n v="4"/>
    <x v="1"/>
  </r>
  <r>
    <s v="b6a3f954-e52b-4e28-a1e0-f27270b6d495"/>
    <s v="Balcad_HC"/>
    <x v="9"/>
    <x v="0"/>
    <n v="3"/>
    <n v="1"/>
    <n v="4"/>
    <n v="1"/>
    <x v="0"/>
  </r>
  <r>
    <s v="56c46639-5fec-45e4-b5a9-087295134cf7"/>
    <s v="Balcad_HC"/>
    <x v="9"/>
    <x v="0"/>
    <n v="3"/>
    <n v="1"/>
    <n v="4"/>
    <n v="1"/>
    <x v="0"/>
  </r>
  <r>
    <s v="04d0262e-38eb-4c06-a294-bf4eed0322ba"/>
    <s v="Jowhar_HC"/>
    <x v="10"/>
    <x v="0"/>
    <n v="3"/>
    <n v="4"/>
    <n v="4"/>
    <n v="1"/>
    <x v="1"/>
  </r>
  <r>
    <s v="4a31269a-8eb0-4286-a364-368fe69ff793"/>
    <s v="Jowhar_HC"/>
    <x v="10"/>
    <x v="0"/>
    <n v="3"/>
    <n v="1"/>
    <n v="4"/>
    <n v="1"/>
    <x v="0"/>
  </r>
  <r>
    <s v="fe0355f5-bbf7-4c7d-90e5-4875ae495fae"/>
    <s v="Balcad_IDP"/>
    <x v="9"/>
    <x v="1"/>
    <n v="3"/>
    <n v="4"/>
    <n v="4"/>
    <n v="1"/>
    <x v="1"/>
  </r>
  <r>
    <s v="da1e50a7-0cd8-4ab9-9ca4-66cc6ff6a46c"/>
    <s v="Jowhar_HC"/>
    <x v="10"/>
    <x v="0"/>
    <n v="3"/>
    <n v="1"/>
    <n v="1"/>
    <n v="4"/>
    <x v="0"/>
  </r>
  <r>
    <s v="4e52b60a-7c43-4e81-bf08-3fdc78bb103c"/>
    <s v="Jowhar_HC"/>
    <x v="10"/>
    <x v="0"/>
    <n v="3"/>
    <n v="4"/>
    <n v="1"/>
    <n v="1"/>
    <x v="0"/>
  </r>
  <r>
    <s v="b99726f9-2c6b-428f-b313-553aa79277bb"/>
    <s v="Balcad_IDP"/>
    <x v="9"/>
    <x v="1"/>
    <n v="3"/>
    <n v="1"/>
    <n v="4"/>
    <n v="1"/>
    <x v="0"/>
  </r>
  <r>
    <s v="0ffba6d7-645e-41f9-97ad-e9c5d6b62d90"/>
    <s v="Balcad_IDP"/>
    <x v="9"/>
    <x v="1"/>
    <n v="3"/>
    <n v="1"/>
    <n v="1"/>
    <n v="1"/>
    <x v="0"/>
  </r>
  <r>
    <s v="72429243-84fb-47e7-b775-accdff4e29f3"/>
    <s v="Balcad_IDP"/>
    <x v="9"/>
    <x v="1"/>
    <n v="3"/>
    <n v="4"/>
    <n v="4"/>
    <n v="1"/>
    <x v="1"/>
  </r>
  <r>
    <s v="2c517f8b-1f74-42e7-ae23-8c57d89a2434"/>
    <s v="Balcad_IDP"/>
    <x v="9"/>
    <x v="1"/>
    <n v="3"/>
    <n v="1"/>
    <n v="4"/>
    <n v="1"/>
    <x v="0"/>
  </r>
  <r>
    <s v="1b30a9a4-ecec-42d4-9f78-6f1838951bb9"/>
    <s v="Jowhar_IDP"/>
    <x v="10"/>
    <x v="1"/>
    <n v="3"/>
    <n v="1"/>
    <n v="4"/>
    <n v="1"/>
    <x v="0"/>
  </r>
  <r>
    <s v="962fbe06-9c20-44ca-b804-7de1730d05fa"/>
    <s v="Belet_Weyne_HC"/>
    <x v="2"/>
    <x v="0"/>
    <n v="3"/>
    <n v="1"/>
    <n v="4"/>
    <n v="1"/>
    <x v="0"/>
  </r>
  <r>
    <s v="4107838e-c51f-408e-b06b-91d28db78bd0"/>
    <s v="Banadir_HC"/>
    <x v="0"/>
    <x v="0"/>
    <n v="3"/>
    <n v="1"/>
    <n v="1"/>
    <n v="1"/>
    <x v="0"/>
  </r>
  <r>
    <s v="7757ec40-2951-4ece-a184-63cd4ca91193"/>
    <s v="Belet_Weyne_HC"/>
    <x v="2"/>
    <x v="0"/>
    <n v="3"/>
    <n v="1"/>
    <n v="1"/>
    <n v="1"/>
    <x v="0"/>
  </r>
  <r>
    <s v="ea3f2b4e-619d-465c-8332-4b4dc15b2bdb"/>
    <s v="Belet_Weyne_HC"/>
    <x v="2"/>
    <x v="0"/>
    <n v="3"/>
    <n v="1"/>
    <n v="1"/>
    <n v="1"/>
    <x v="0"/>
  </r>
  <r>
    <s v="d89383e4-204f-4dea-9689-af443ae6a5ff"/>
    <s v="Belet_Weyne_HC"/>
    <x v="2"/>
    <x v="0"/>
    <n v="3"/>
    <n v="1"/>
    <n v="1"/>
    <n v="1"/>
    <x v="0"/>
  </r>
  <r>
    <s v="ecc5061a-59c7-4ffc-b256-94198882c53e"/>
    <s v="Belet_Weyne_HC"/>
    <x v="2"/>
    <x v="0"/>
    <n v="3"/>
    <n v="1"/>
    <n v="4"/>
    <n v="1"/>
    <x v="0"/>
  </r>
  <r>
    <s v="16a3e206-84b8-419a-922e-039001de82af"/>
    <s v="Belet_Weyne_HC"/>
    <x v="2"/>
    <x v="0"/>
    <n v="3"/>
    <n v="1"/>
    <n v="1"/>
    <n v="1"/>
    <x v="0"/>
  </r>
  <r>
    <s v="017b1532-6b6c-4c7d-a733-6a57d4a40579"/>
    <s v="Belet_Weyne_HC"/>
    <x v="2"/>
    <x v="0"/>
    <n v="3"/>
    <n v="1"/>
    <n v="4"/>
    <n v="1"/>
    <x v="0"/>
  </r>
  <r>
    <s v="594939d4-d7d8-4755-8cd1-57ce9dcf6010"/>
    <s v="Belet_Weyne_HC"/>
    <x v="2"/>
    <x v="0"/>
    <n v="3"/>
    <n v="1"/>
    <n v="4"/>
    <n v="1"/>
    <x v="0"/>
  </r>
  <r>
    <s v="ae89996a-b38b-41bd-ae21-d0f231d9d946"/>
    <s v="Belet_Weyne_HC"/>
    <x v="2"/>
    <x v="0"/>
    <n v="3"/>
    <n v="1"/>
    <n v="4"/>
    <n v="1"/>
    <x v="0"/>
  </r>
  <r>
    <s v="5a13573b-bf46-4e4b-86de-15a63ef99b23"/>
    <s v="Belet_Weyne_HC"/>
    <x v="2"/>
    <x v="0"/>
    <n v="3"/>
    <n v="1"/>
    <n v="4"/>
    <n v="1"/>
    <x v="0"/>
  </r>
  <r>
    <s v="13154de7-3189-4b67-a12d-1fd58f59feb0"/>
    <s v="Balcad_IDP"/>
    <x v="9"/>
    <x v="1"/>
    <n v="3"/>
    <n v="1"/>
    <n v="4"/>
    <n v="1"/>
    <x v="0"/>
  </r>
  <r>
    <s v="2a08d5ba-f43e-4c85-8f62-8018627b8200"/>
    <s v="Belet_Weyne_HC"/>
    <x v="2"/>
    <x v="0"/>
    <n v="3"/>
    <n v="1"/>
    <n v="4"/>
    <n v="1"/>
    <x v="0"/>
  </r>
  <r>
    <s v="e3231c00-4c56-4a30-84ac-6e68fd97bb7f"/>
    <s v="Belet_Weyne_HC"/>
    <x v="2"/>
    <x v="0"/>
    <n v="3"/>
    <n v="1"/>
    <n v="4"/>
    <n v="1"/>
    <x v="0"/>
  </r>
  <r>
    <s v="5bbd95cb-9704-4c97-a778-dd33801c3eba"/>
    <s v="Belet_Weyne_HC"/>
    <x v="2"/>
    <x v="0"/>
    <n v="3"/>
    <n v="1"/>
    <n v="4"/>
    <n v="1"/>
    <x v="0"/>
  </r>
  <r>
    <s v="069a45b9-7789-46bf-94b3-aff00ce9d8db"/>
    <s v="Balcad_IDP"/>
    <x v="9"/>
    <x v="1"/>
    <n v="3"/>
    <n v="1"/>
    <n v="4"/>
    <n v="1"/>
    <x v="0"/>
  </r>
  <r>
    <s v="660f3cd5-523f-4ca4-a61a-124976f8aca0"/>
    <s v="Banadir_HC"/>
    <x v="0"/>
    <x v="0"/>
    <n v="3"/>
    <n v="1"/>
    <n v="4"/>
    <n v="1"/>
    <x v="0"/>
  </r>
  <r>
    <s v="f1968bb5-548c-4e23-b100-fb274add306e"/>
    <s v="Balcad_IDP"/>
    <x v="9"/>
    <x v="1"/>
    <n v="3"/>
    <n v="1"/>
    <n v="4"/>
    <n v="1"/>
    <x v="0"/>
  </r>
  <r>
    <s v="5c906de7-8dc2-404f-abe5-4974265ae9b5"/>
    <s v="Balcad_IDP"/>
    <x v="9"/>
    <x v="1"/>
    <n v="3"/>
    <n v="1"/>
    <n v="4"/>
    <n v="1"/>
    <x v="0"/>
  </r>
  <r>
    <s v="d9ba2189-43fe-4064-94cf-f1c3dc185638"/>
    <s v="Bulo_Burto_HC"/>
    <x v="11"/>
    <x v="0"/>
    <n v="3"/>
    <n v="1"/>
    <n v="4"/>
    <n v="1"/>
    <x v="0"/>
  </r>
  <r>
    <s v="52717bd5-b4a6-46cd-b2c6-014b3d341361"/>
    <s v="Jowhar_HC"/>
    <x v="10"/>
    <x v="0"/>
    <n v="3"/>
    <n v="1"/>
    <n v="4"/>
    <n v="1"/>
    <x v="0"/>
  </r>
  <r>
    <s v="2202d90f-cd06-4ad5-a8da-11a21ed017ad"/>
    <s v="Banadir_IDP"/>
    <x v="0"/>
    <x v="1"/>
    <n v="3"/>
    <n v="4"/>
    <n v="4"/>
    <n v="1"/>
    <x v="1"/>
  </r>
  <r>
    <s v="fcb2d27f-c62a-45d0-8227-c5c090a2bdc0"/>
    <s v="Jowhar_HC"/>
    <x v="10"/>
    <x v="0"/>
    <n v="3"/>
    <n v="1"/>
    <n v="4"/>
    <n v="1"/>
    <x v="0"/>
  </r>
  <r>
    <s v="69f63180-4a4d-4f91-b87a-a7484f4770b0"/>
    <s v="Jowhar_HC"/>
    <x v="10"/>
    <x v="0"/>
    <n v="3"/>
    <n v="1"/>
    <n v="4"/>
    <n v="1"/>
    <x v="0"/>
  </r>
  <r>
    <s v="7b01a819-5f92-4ac2-949b-00b003075790"/>
    <s v="Banadir_IDP"/>
    <x v="0"/>
    <x v="1"/>
    <n v="3"/>
    <n v="1"/>
    <n v="4"/>
    <n v="1"/>
    <x v="0"/>
  </r>
  <r>
    <s v="7f822347-7a4b-4ce6-b4c1-3eea379a2bd8"/>
    <s v="Jowhar_HC"/>
    <x v="10"/>
    <x v="0"/>
    <n v="3"/>
    <n v="1"/>
    <n v="4"/>
    <n v="1"/>
    <x v="0"/>
  </r>
  <r>
    <s v="de893ef3-f5aa-40df-936f-dc42ab540314"/>
    <s v="Banadir_IDP"/>
    <x v="0"/>
    <x v="1"/>
    <n v="3"/>
    <n v="4"/>
    <n v="4"/>
    <n v="1"/>
    <x v="1"/>
  </r>
  <r>
    <s v="e5edceeb-0be4-4d93-a796-432991c77dc2"/>
    <s v="Banadir_IDP"/>
    <x v="0"/>
    <x v="1"/>
    <n v="3"/>
    <n v="1"/>
    <n v="4"/>
    <n v="1"/>
    <x v="0"/>
  </r>
  <r>
    <s v="d2fe895e-fb29-4317-90f7-53575983d39f"/>
    <s v="Belet_Weyne_HC"/>
    <x v="2"/>
    <x v="0"/>
    <n v="3"/>
    <n v="1"/>
    <n v="4"/>
    <n v="1"/>
    <x v="0"/>
  </r>
  <r>
    <s v="932218a9-586a-4786-97c8-e206115489df"/>
    <s v="Banadir_IDP"/>
    <x v="0"/>
    <x v="1"/>
    <n v="3"/>
    <n v="1"/>
    <n v="4"/>
    <n v="1"/>
    <x v="0"/>
  </r>
  <r>
    <s v="d31ba3a8-1d5b-41c6-a16f-790f5c585920"/>
    <s v="Belet_Weyne_HC"/>
    <x v="2"/>
    <x v="0"/>
    <n v="3"/>
    <n v="1"/>
    <n v="4"/>
    <n v="1"/>
    <x v="0"/>
  </r>
  <r>
    <s v="f0e787f1-1826-4654-bfe2-275921258c2c"/>
    <s v="Belet_Weyne_HC"/>
    <x v="2"/>
    <x v="0"/>
    <n v="3"/>
    <n v="1"/>
    <n v="4"/>
    <n v="4"/>
    <x v="1"/>
  </r>
  <r>
    <s v="75a437d2-ab04-4b04-9400-9a47006110cf"/>
    <s v="Belet_Weyne_HC"/>
    <x v="2"/>
    <x v="0"/>
    <n v="3"/>
    <n v="1"/>
    <n v="4"/>
    <n v="1"/>
    <x v="0"/>
  </r>
  <r>
    <s v="6b9a3a57-eb4e-4b95-8dd3-4b52b7b4e09c"/>
    <s v="Belet_Weyne_HC"/>
    <x v="2"/>
    <x v="0"/>
    <n v="3"/>
    <n v="1"/>
    <n v="4"/>
    <n v="1"/>
    <x v="0"/>
  </r>
  <r>
    <s v="65b48d35-5805-45a9-bb5a-9880ae98a829"/>
    <s v="Belet_Weyne_HC"/>
    <x v="2"/>
    <x v="0"/>
    <n v="3"/>
    <n v="1"/>
    <n v="4"/>
    <n v="1"/>
    <x v="0"/>
  </r>
  <r>
    <s v="4d3833af-4af0-4646-8988-2ba662113812"/>
    <s v="Belet_Weyne_HC"/>
    <x v="2"/>
    <x v="0"/>
    <n v="3"/>
    <n v="1"/>
    <n v="4"/>
    <n v="1"/>
    <x v="0"/>
  </r>
  <r>
    <s v="c114a464-87de-4b01-850f-ddd1b81e3780"/>
    <s v="Belet_Weyne_HC"/>
    <x v="2"/>
    <x v="0"/>
    <n v="3"/>
    <n v="1"/>
    <n v="4"/>
    <n v="1"/>
    <x v="0"/>
  </r>
  <r>
    <s v="20ab5732-aeee-4f11-bd9c-03aef4fad38d"/>
    <s v="Belet_Weyne_HC"/>
    <x v="2"/>
    <x v="0"/>
    <n v="3"/>
    <n v="1"/>
    <n v="4"/>
    <n v="1"/>
    <x v="0"/>
  </r>
  <r>
    <s v="a6156c9d-ebe2-47be-a030-27c0926c75f7"/>
    <s v="Belet_Weyne_HC"/>
    <x v="2"/>
    <x v="0"/>
    <n v="3"/>
    <n v="1"/>
    <n v="1"/>
    <n v="1"/>
    <x v="0"/>
  </r>
  <r>
    <s v="fe832996-6360-43b3-b7e9-f7c359f22ef0"/>
    <s v="Belet_Weyne_HC"/>
    <x v="2"/>
    <x v="0"/>
    <n v="3"/>
    <n v="1"/>
    <n v="4"/>
    <n v="1"/>
    <x v="0"/>
  </r>
  <r>
    <s v="d1af93c8-fd9a-4303-ab44-6086ac3da868"/>
    <s v="Belet_Weyne_HC"/>
    <x v="2"/>
    <x v="0"/>
    <n v="3"/>
    <n v="1"/>
    <n v="4"/>
    <n v="1"/>
    <x v="0"/>
  </r>
  <r>
    <s v="4f0c4645-18cc-477c-81a9-2f43d4476b0f"/>
    <s v="Belet_Weyne_HC"/>
    <x v="2"/>
    <x v="0"/>
    <n v="3"/>
    <n v="1"/>
    <n v="4"/>
    <n v="1"/>
    <x v="0"/>
  </r>
  <r>
    <s v="f325bec2-0eee-4d8c-b220-17bbc85466b6"/>
    <s v="Banadir_IDP"/>
    <x v="0"/>
    <x v="1"/>
    <n v="3"/>
    <n v="1"/>
    <n v="4"/>
    <n v="1"/>
    <x v="0"/>
  </r>
  <r>
    <s v="77b2b07b-191c-4321-ac05-fceed7f37dc6"/>
    <s v="Belet_Weyne_IDP"/>
    <x v="2"/>
    <x v="1"/>
    <n v="3"/>
    <n v="1"/>
    <n v="4"/>
    <n v="1"/>
    <x v="0"/>
  </r>
  <r>
    <s v="ebcd8d37-515b-4ba6-8200-fda14de32e0d"/>
    <s v="Belet_Weyne_IDP"/>
    <x v="2"/>
    <x v="1"/>
    <n v="3"/>
    <n v="1"/>
    <n v="1"/>
    <n v="1"/>
    <x v="0"/>
  </r>
  <r>
    <s v="b8215d8a-94d9-49c4-b786-84761a4bf80d"/>
    <s v="Cadale_HC"/>
    <x v="12"/>
    <x v="0"/>
    <n v="3"/>
    <n v="1"/>
    <n v="4"/>
    <n v="1"/>
    <x v="0"/>
  </r>
  <r>
    <s v="7a79ac9a-be70-46a3-ab2e-ee714d36fdea"/>
    <s v="Cadale_HC"/>
    <x v="12"/>
    <x v="0"/>
    <n v="3"/>
    <n v="1"/>
    <n v="4"/>
    <n v="1"/>
    <x v="0"/>
  </r>
  <r>
    <s v="45c3a5d1-4f57-445f-857c-74a4cad2cba8"/>
    <s v="Cadale_HC"/>
    <x v="12"/>
    <x v="0"/>
    <n v="3"/>
    <n v="1"/>
    <n v="4"/>
    <n v="1"/>
    <x v="0"/>
  </r>
  <r>
    <s v="e9a86a73-0b75-4625-a33b-825c6c198bf2"/>
    <s v="Cadale_HC"/>
    <x v="12"/>
    <x v="0"/>
    <n v="3"/>
    <n v="1"/>
    <n v="4"/>
    <n v="1"/>
    <x v="0"/>
  </r>
  <r>
    <s v="30fe58a7-b498-40e7-a411-afb07caa9d72"/>
    <s v="Cadale_HC"/>
    <x v="12"/>
    <x v="0"/>
    <n v="3"/>
    <n v="1"/>
    <n v="4"/>
    <n v="1"/>
    <x v="0"/>
  </r>
  <r>
    <s v="e6602372-ef2e-45dc-8325-1e626f51c3a4"/>
    <s v="Cadale_HC"/>
    <x v="12"/>
    <x v="0"/>
    <n v="3"/>
    <n v="1"/>
    <n v="4"/>
    <n v="1"/>
    <x v="0"/>
  </r>
  <r>
    <s v="e44751a4-fec9-4d88-83bd-9c6519f28154"/>
    <s v="Cadale_HC"/>
    <x v="12"/>
    <x v="0"/>
    <n v="3"/>
    <n v="1"/>
    <n v="4"/>
    <n v="1"/>
    <x v="0"/>
  </r>
  <r>
    <s v="f88c3392-2b98-4e61-b974-07c57abd57a1"/>
    <s v="Cadale_HC"/>
    <x v="12"/>
    <x v="0"/>
    <n v="3"/>
    <n v="1"/>
    <n v="4"/>
    <n v="1"/>
    <x v="0"/>
  </r>
  <r>
    <s v="604be452-6fe0-4c79-8c10-91d6694dd312"/>
    <s v="Cadale_HC"/>
    <x v="12"/>
    <x v="0"/>
    <n v="3"/>
    <n v="1"/>
    <n v="4"/>
    <n v="1"/>
    <x v="0"/>
  </r>
  <r>
    <s v="d9a50c97-aa4e-4402-b309-353626d09810"/>
    <s v="Cadale_HC"/>
    <x v="12"/>
    <x v="0"/>
    <n v="3"/>
    <n v="1"/>
    <n v="4"/>
    <n v="1"/>
    <x v="0"/>
  </r>
  <r>
    <s v="466ed6f1-34ee-405d-99d9-3e191b7c6021"/>
    <s v="Banadir_HC"/>
    <x v="0"/>
    <x v="0"/>
    <n v="3"/>
    <n v="1"/>
    <n v="4"/>
    <n v="1"/>
    <x v="0"/>
  </r>
  <r>
    <s v="4bcbd194-27c4-4351-86d9-f79f33a54e26"/>
    <s v="Jowhar_IDP"/>
    <x v="10"/>
    <x v="1"/>
    <n v="3"/>
    <n v="2"/>
    <n v="1"/>
    <n v="1"/>
    <x v="0"/>
  </r>
  <r>
    <s v="c0014a56-f53b-4bfb-a51f-c5817c53fef2"/>
    <s v="Banadir_HC"/>
    <x v="0"/>
    <x v="0"/>
    <n v="3"/>
    <n v="1"/>
    <n v="4"/>
    <n v="1"/>
    <x v="0"/>
  </r>
  <r>
    <s v="f577a07f-7473-487d-88a5-a30890d00812"/>
    <s v="Banadir_HC"/>
    <x v="0"/>
    <x v="0"/>
    <n v="3"/>
    <n v="1"/>
    <n v="4"/>
    <n v="1"/>
    <x v="0"/>
  </r>
  <r>
    <s v="39c4c64f-a14a-4708-916f-9dbe7c6def9a"/>
    <s v="Banadir_HC"/>
    <x v="0"/>
    <x v="0"/>
    <n v="3"/>
    <n v="1"/>
    <n v="4"/>
    <n v="1"/>
    <x v="0"/>
  </r>
  <r>
    <s v="77801af3-1d8d-4eca-8591-00449e0a77a5"/>
    <s v="Banadir_HC"/>
    <x v="0"/>
    <x v="0"/>
    <n v="3"/>
    <n v="1"/>
    <n v="4"/>
    <n v="1"/>
    <x v="0"/>
  </r>
  <r>
    <s v="7a84414a-067f-438e-8ff4-23c5eb0f7ebb"/>
    <s v="Belet_Weyne_HC"/>
    <x v="2"/>
    <x v="0"/>
    <n v="3"/>
    <n v="1"/>
    <n v="4"/>
    <n v="1"/>
    <x v="0"/>
  </r>
  <r>
    <s v="4e64b655-42d1-44b6-964a-cfa501354666"/>
    <s v="Belet_Weyne_HC"/>
    <x v="2"/>
    <x v="0"/>
    <n v="3"/>
    <n v="1"/>
    <n v="4"/>
    <n v="1"/>
    <x v="0"/>
  </r>
  <r>
    <s v="f8242e2a-ae8d-444c-b44e-69cd5ba1c194"/>
    <s v="Belet_Weyne_HC"/>
    <x v="2"/>
    <x v="0"/>
    <n v="3"/>
    <n v="1"/>
    <n v="4"/>
    <n v="1"/>
    <x v="0"/>
  </r>
  <r>
    <s v="214c821a-5a50-461a-b4a1-1a942487308b"/>
    <s v="Belet_Weyne_HC"/>
    <x v="2"/>
    <x v="0"/>
    <n v="3"/>
    <n v="1"/>
    <n v="4"/>
    <n v="1"/>
    <x v="0"/>
  </r>
  <r>
    <s v="827d3405-f6fa-4853-8a4e-d0198d08da6f"/>
    <s v="Belet_Weyne_HC"/>
    <x v="2"/>
    <x v="0"/>
    <n v="3"/>
    <n v="1"/>
    <n v="4"/>
    <n v="1"/>
    <x v="0"/>
  </r>
  <r>
    <s v="77c646ff-0eb9-4b12-88eb-882d025cf3b4"/>
    <s v="Belet_Weyne_HC"/>
    <x v="2"/>
    <x v="0"/>
    <n v="3"/>
    <n v="1"/>
    <n v="4"/>
    <n v="1"/>
    <x v="0"/>
  </r>
  <r>
    <s v="01884459-654a-4090-80da-144a9969230d"/>
    <s v="Cadale_HC"/>
    <x v="12"/>
    <x v="0"/>
    <n v="3"/>
    <n v="1"/>
    <n v="4"/>
    <n v="1"/>
    <x v="0"/>
  </r>
  <r>
    <s v="fd132c37-a8a5-49f0-89c8-e1f14f13de33"/>
    <s v="Cadale_HC"/>
    <x v="12"/>
    <x v="0"/>
    <n v="3"/>
    <n v="1"/>
    <n v="4"/>
    <n v="1"/>
    <x v="0"/>
  </r>
  <r>
    <s v="3668d677-67f9-47dc-ab0d-573ead417327"/>
    <s v="Cadale_HC"/>
    <x v="12"/>
    <x v="0"/>
    <n v="3"/>
    <n v="1"/>
    <n v="4"/>
    <n v="1"/>
    <x v="0"/>
  </r>
  <r>
    <s v="050f03d2-96e8-496f-b0cd-90f8abdf97d7"/>
    <s v="Cadale_HC"/>
    <x v="12"/>
    <x v="0"/>
    <n v="3"/>
    <n v="1"/>
    <n v="4"/>
    <n v="1"/>
    <x v="0"/>
  </r>
  <r>
    <s v="cc876eb7-2e12-49f7-be1e-6c91a5e15512"/>
    <s v="Cadale_HC"/>
    <x v="12"/>
    <x v="0"/>
    <n v="3"/>
    <n v="1"/>
    <n v="4"/>
    <n v="1"/>
    <x v="0"/>
  </r>
  <r>
    <s v="12be6db6-140e-4c7f-b3ab-41f376a3d4c0"/>
    <s v="Cadale_HC"/>
    <x v="12"/>
    <x v="0"/>
    <n v="3"/>
    <n v="1"/>
    <n v="4"/>
    <n v="1"/>
    <x v="0"/>
  </r>
  <r>
    <s v="32551d7b-9345-4457-8b39-7fd90ad43d15"/>
    <s v="Cadale_HC"/>
    <x v="12"/>
    <x v="0"/>
    <n v="3"/>
    <n v="1"/>
    <n v="4"/>
    <n v="1"/>
    <x v="0"/>
  </r>
  <r>
    <s v="bce1f2ca-07bd-4a5e-9587-e0320f1b9bdb"/>
    <s v="Cadale_HC"/>
    <x v="12"/>
    <x v="0"/>
    <n v="3"/>
    <n v="1"/>
    <n v="4"/>
    <n v="1"/>
    <x v="0"/>
  </r>
  <r>
    <s v="88f593cb-7629-48b2-a837-eb98547ebd95"/>
    <s v="Cadale_HC"/>
    <x v="12"/>
    <x v="0"/>
    <n v="3"/>
    <n v="1"/>
    <n v="4"/>
    <n v="1"/>
    <x v="0"/>
  </r>
  <r>
    <s v="5a477c62-c1d4-4bef-98de-fa0767a96b86"/>
    <s v="Cadale_HC"/>
    <x v="12"/>
    <x v="0"/>
    <n v="3"/>
    <n v="1"/>
    <n v="4"/>
    <n v="1"/>
    <x v="0"/>
  </r>
  <r>
    <s v="52e4295d-6592-4a74-bcaf-c9ebdd235349"/>
    <s v="Belet_Weyne_HC"/>
    <x v="2"/>
    <x v="0"/>
    <n v="3"/>
    <n v="1"/>
    <n v="1"/>
    <n v="1"/>
    <x v="0"/>
  </r>
  <r>
    <s v="ad81c80c-61eb-4a45-a910-bdc4a53b5bb3"/>
    <s v="Belet_Weyne_HC"/>
    <x v="2"/>
    <x v="0"/>
    <n v="3"/>
    <n v="4"/>
    <n v="1"/>
    <n v="1"/>
    <x v="0"/>
  </r>
  <r>
    <s v="d14a7fd7-8d8d-45e4-ae2d-39ada3e899d9"/>
    <s v="Cadale_HC"/>
    <x v="12"/>
    <x v="0"/>
    <n v="3"/>
    <n v="1"/>
    <n v="1"/>
    <n v="1"/>
    <x v="0"/>
  </r>
  <r>
    <s v="ae961a76-42ff-4120-9d15-8c8da696cc60"/>
    <s v="Cadale_HC"/>
    <x v="12"/>
    <x v="0"/>
    <n v="3"/>
    <n v="1"/>
    <n v="1"/>
    <n v="1"/>
    <x v="0"/>
  </r>
  <r>
    <s v="bb9da659-70eb-433a-8d08-22a9bb0a6db9"/>
    <s v="Cadale_HC"/>
    <x v="12"/>
    <x v="0"/>
    <n v="3"/>
    <n v="1"/>
    <n v="1"/>
    <n v="1"/>
    <x v="0"/>
  </r>
  <r>
    <s v="32b81638-9043-4235-aa5d-dd58fd5a97f6"/>
    <s v="Cadale_HC"/>
    <x v="12"/>
    <x v="0"/>
    <n v="3"/>
    <n v="1"/>
    <n v="1"/>
    <n v="1"/>
    <x v="0"/>
  </r>
  <r>
    <s v="cd1b3444-9723-4d9e-a33f-f1cad1a5bbf3"/>
    <s v="Cadale_HC"/>
    <x v="12"/>
    <x v="0"/>
    <n v="3"/>
    <n v="1"/>
    <n v="1"/>
    <n v="1"/>
    <x v="0"/>
  </r>
  <r>
    <s v="74ea77ac-59de-4910-bcd5-a318de26e6c8"/>
    <s v="Cadale_HC"/>
    <x v="12"/>
    <x v="0"/>
    <n v="3"/>
    <n v="1"/>
    <n v="1"/>
    <n v="1"/>
    <x v="0"/>
  </r>
  <r>
    <s v="cbbfe893-6ea6-4dcd-91b5-89a2a6ef15e6"/>
    <s v="Jowhar_HC"/>
    <x v="10"/>
    <x v="0"/>
    <n v="3"/>
    <n v="1"/>
    <n v="1"/>
    <n v="1"/>
    <x v="0"/>
  </r>
  <r>
    <s v="5573cea6-8c20-486a-b309-81f52ba5520a"/>
    <s v="Cadale_HC"/>
    <x v="12"/>
    <x v="0"/>
    <n v="3"/>
    <n v="1"/>
    <n v="1"/>
    <n v="1"/>
    <x v="0"/>
  </r>
  <r>
    <s v="3f256665-8fdd-43eb-adeb-70485f2fd881"/>
    <s v="Cadale_HC"/>
    <x v="12"/>
    <x v="0"/>
    <n v="3"/>
    <n v="1"/>
    <n v="1"/>
    <n v="1"/>
    <x v="0"/>
  </r>
  <r>
    <s v="315158eb-11e9-48bd-98fb-219456e87b36"/>
    <s v="Belet_Weyne_HC"/>
    <x v="2"/>
    <x v="0"/>
    <n v="3"/>
    <n v="1"/>
    <n v="4"/>
    <n v="1"/>
    <x v="0"/>
  </r>
  <r>
    <s v="29450405-5a6c-451a-a79f-523529ff5a81"/>
    <s v="Balcad_IDP"/>
    <x v="9"/>
    <x v="1"/>
    <n v="3"/>
    <n v="1"/>
    <n v="4"/>
    <n v="1"/>
    <x v="0"/>
  </r>
  <r>
    <s v="81c7f657-c7b8-4d1d-88ca-fa1ad6f99f4c"/>
    <s v="Belet_Weyne_HC"/>
    <x v="2"/>
    <x v="0"/>
    <n v="3"/>
    <n v="1"/>
    <n v="4"/>
    <n v="1"/>
    <x v="0"/>
  </r>
  <r>
    <s v="ad8e3055-51a4-4518-bc04-b5f7f8e64499"/>
    <s v="Belet_Weyne_HC"/>
    <x v="2"/>
    <x v="0"/>
    <n v="3"/>
    <n v="1"/>
    <n v="4"/>
    <n v="1"/>
    <x v="0"/>
  </r>
  <r>
    <s v="350fff32-ba80-46ae-b749-5197872c10da"/>
    <s v="Belet_Weyne_HC"/>
    <x v="2"/>
    <x v="0"/>
    <n v="3"/>
    <n v="1"/>
    <n v="1"/>
    <n v="1"/>
    <x v="0"/>
  </r>
  <r>
    <s v="4489df79-0fd8-4c1a-b7eb-c18e5798f9e6"/>
    <s v="Belet_Weyne_HC"/>
    <x v="2"/>
    <x v="0"/>
    <n v="3"/>
    <n v="1"/>
    <n v="1"/>
    <n v="1"/>
    <x v="0"/>
  </r>
  <r>
    <s v="3066e001-0143-431a-b864-6fcbc3c2d7c4"/>
    <s v="Belet_Weyne_IDP"/>
    <x v="2"/>
    <x v="1"/>
    <n v="3"/>
    <n v="1"/>
    <n v="4"/>
    <n v="1"/>
    <x v="0"/>
  </r>
  <r>
    <s v="ee31a059-0548-42f7-bee3-ae19ecdf7843"/>
    <s v="Belet_Weyne_IDP"/>
    <x v="2"/>
    <x v="1"/>
    <n v="3"/>
    <n v="4"/>
    <n v="1"/>
    <n v="1"/>
    <x v="0"/>
  </r>
  <r>
    <s v="0559548d-c8df-4f31-9618-ce358e880258"/>
    <s v="Balcad_IDP"/>
    <x v="9"/>
    <x v="1"/>
    <n v="3"/>
    <n v="1"/>
    <n v="4"/>
    <n v="1"/>
    <x v="0"/>
  </r>
  <r>
    <s v="c2fadbe5-7d4e-4bca-b5ad-e4affd8d7446"/>
    <s v="Balcad_IDP"/>
    <x v="9"/>
    <x v="1"/>
    <n v="3"/>
    <n v="1"/>
    <n v="4"/>
    <n v="1"/>
    <x v="0"/>
  </r>
  <r>
    <s v="c432064a-86cd-465d-bdc6-da550bd5fd5f"/>
    <s v="Belet_Weyne_HC"/>
    <x v="2"/>
    <x v="0"/>
    <n v="3"/>
    <n v="1"/>
    <n v="4"/>
    <n v="1"/>
    <x v="0"/>
  </r>
  <r>
    <s v="3f1e2092-53bb-420f-b7fd-22cc2da06e93"/>
    <s v="Belet_Weyne_HC"/>
    <x v="2"/>
    <x v="0"/>
    <n v="3"/>
    <n v="3"/>
    <n v="4"/>
    <n v="3"/>
    <x v="1"/>
  </r>
  <r>
    <s v="571b02c7-bbd5-4989-869d-72548edb640a"/>
    <s v="Belet_Weyne_HC"/>
    <x v="2"/>
    <x v="0"/>
    <n v="3"/>
    <n v="4"/>
    <n v="4"/>
    <n v="1"/>
    <x v="1"/>
  </r>
  <r>
    <s v="5c62dd8b-dcf5-4b59-8753-90bfc588601e"/>
    <s v="Banadir_HC"/>
    <x v="0"/>
    <x v="0"/>
    <n v="3"/>
    <n v="1"/>
    <n v="4"/>
    <n v="1"/>
    <x v="0"/>
  </r>
  <r>
    <s v="24d66f86-d1bb-46cb-a86a-0d52fac9a393"/>
    <s v="Banadir_HC"/>
    <x v="0"/>
    <x v="0"/>
    <n v="3"/>
    <n v="1"/>
    <n v="4"/>
    <n v="1"/>
    <x v="0"/>
  </r>
  <r>
    <s v="3c5749a9-e73b-40a3-abfb-0de67e443696"/>
    <s v="Belet_Weyne_HC"/>
    <x v="2"/>
    <x v="0"/>
    <n v="3"/>
    <n v="1"/>
    <n v="4"/>
    <n v="1"/>
    <x v="0"/>
  </r>
  <r>
    <s v="ac0f6760-e2b3-4a4d-863c-dcc9f40d8b0c"/>
    <s v="Belet_Weyne_IDP"/>
    <x v="2"/>
    <x v="1"/>
    <n v="3"/>
    <n v="1"/>
    <n v="4"/>
    <n v="1"/>
    <x v="0"/>
  </r>
  <r>
    <s v="b3394bcb-2858-412c-b450-776c9d0d4f47"/>
    <s v="Belet_Weyne_HC"/>
    <x v="2"/>
    <x v="0"/>
    <n v="3"/>
    <n v="1"/>
    <n v="4"/>
    <n v="1"/>
    <x v="0"/>
  </r>
  <r>
    <s v="1cf0c9f8-d5ce-462e-979e-9d7123ef8421"/>
    <s v="Belet_Weyne_HC"/>
    <x v="2"/>
    <x v="0"/>
    <n v="3"/>
    <n v="1"/>
    <n v="4"/>
    <n v="2"/>
    <x v="1"/>
  </r>
  <r>
    <s v="3df3826f-64c3-4b62-a5c5-205cb20d288d"/>
    <s v="Belet_Weyne_HC"/>
    <x v="2"/>
    <x v="0"/>
    <n v="3"/>
    <n v="1"/>
    <n v="1"/>
    <n v="1"/>
    <x v="0"/>
  </r>
  <r>
    <s v="3b9cce54-9278-491e-8377-56a595852726"/>
    <s v="Belet_Weyne_HC"/>
    <x v="2"/>
    <x v="0"/>
    <n v="3"/>
    <n v="1"/>
    <n v="1"/>
    <n v="1"/>
    <x v="0"/>
  </r>
  <r>
    <s v="b0c5d82b-618b-4a71-9c5d-d590c7400e24"/>
    <s v="Belet_Weyne_HC"/>
    <x v="2"/>
    <x v="0"/>
    <n v="3"/>
    <n v="1"/>
    <n v="4"/>
    <n v="1"/>
    <x v="0"/>
  </r>
  <r>
    <s v="162c7098-a327-4d51-9467-0e0f261f28da"/>
    <s v="Belet_Weyne_IDP"/>
    <x v="2"/>
    <x v="1"/>
    <n v="3"/>
    <n v="1"/>
    <n v="4"/>
    <n v="1"/>
    <x v="0"/>
  </r>
  <r>
    <s v="14a50c69-d3c3-4ff1-bb72-ae0f650f14ba"/>
    <s v="Belet_Weyne_HC"/>
    <x v="2"/>
    <x v="0"/>
    <n v="3"/>
    <n v="1"/>
    <n v="4"/>
    <n v="1"/>
    <x v="0"/>
  </r>
  <r>
    <s v="bc2e876d-3359-4f40-ac6b-3fbd3b95da0b"/>
    <s v="Belet_Weyne_IDP"/>
    <x v="2"/>
    <x v="1"/>
    <n v="3"/>
    <n v="1"/>
    <n v="1"/>
    <n v="1"/>
    <x v="0"/>
  </r>
  <r>
    <s v="0761df59-eecd-443b-9217-63b094f01dc5"/>
    <s v="Belet_Weyne_HC"/>
    <x v="2"/>
    <x v="0"/>
    <n v="3"/>
    <n v="1"/>
    <n v="4"/>
    <n v="1"/>
    <x v="0"/>
  </r>
  <r>
    <s v="cf5a9944-f837-4945-8bc9-befb8f4b3a47"/>
    <s v="Belet_Weyne_HC"/>
    <x v="2"/>
    <x v="0"/>
    <n v="3"/>
    <n v="1"/>
    <n v="4"/>
    <n v="1"/>
    <x v="0"/>
  </r>
  <r>
    <s v="59fc5097-1f2f-46e2-84c5-c85c08ad4f5d"/>
    <s v="Jowhar_IDP"/>
    <x v="10"/>
    <x v="1"/>
    <n v="3"/>
    <n v="1"/>
    <n v="4"/>
    <n v="1"/>
    <x v="0"/>
  </r>
  <r>
    <s v="8ff5c4a6-74c4-44e4-8779-bffad04f4f7b"/>
    <s v="Jowhar_IDP"/>
    <x v="10"/>
    <x v="1"/>
    <n v="3"/>
    <n v="1"/>
    <n v="4"/>
    <n v="1"/>
    <x v="0"/>
  </r>
  <r>
    <s v="deec7c09-6aa8-4dee-bccf-3ac602fdf8c8"/>
    <s v="Belet_Weyne_HC"/>
    <x v="2"/>
    <x v="0"/>
    <n v="3"/>
    <n v="1"/>
    <n v="4"/>
    <n v="1"/>
    <x v="0"/>
  </r>
  <r>
    <s v="b56b95dd-8b06-4639-a580-dbc0941ae744"/>
    <s v="Jowhar_IDP"/>
    <x v="10"/>
    <x v="1"/>
    <n v="3"/>
    <n v="1"/>
    <n v="1"/>
    <n v="1"/>
    <x v="0"/>
  </r>
  <r>
    <s v="f8b39e71-4d1f-4512-8609-f0e057b2d340"/>
    <s v="Jowhar_IDP"/>
    <x v="10"/>
    <x v="1"/>
    <n v="3"/>
    <n v="1"/>
    <n v="4"/>
    <n v="1"/>
    <x v="0"/>
  </r>
  <r>
    <s v="51034c42-0c49-4696-bfce-bedc485515a9"/>
    <s v="Jowhar_IDP"/>
    <x v="10"/>
    <x v="1"/>
    <n v="3"/>
    <n v="1"/>
    <n v="1"/>
    <n v="1"/>
    <x v="0"/>
  </r>
  <r>
    <s v="9bb78594-8266-4dd7-939e-beab0e3363f6"/>
    <s v="Belet_Weyne_HC"/>
    <x v="2"/>
    <x v="0"/>
    <n v="3"/>
    <n v="1"/>
    <n v="4"/>
    <n v="1"/>
    <x v="0"/>
  </r>
  <r>
    <s v="285951e4-f8a8-4961-a71e-84036475386e"/>
    <s v="Belet_Weyne_HC"/>
    <x v="2"/>
    <x v="0"/>
    <n v="3"/>
    <n v="1"/>
    <n v="4"/>
    <n v="1"/>
    <x v="0"/>
  </r>
  <r>
    <s v="9899496c-5d0d-44fc-8405-9ba837ee6b0d"/>
    <s v="Belet_Weyne_IDP"/>
    <x v="2"/>
    <x v="1"/>
    <n v="3"/>
    <n v="1"/>
    <n v="4"/>
    <n v="1"/>
    <x v="0"/>
  </r>
  <r>
    <s v="552776b2-1a0d-4760-bee7-5b95a0965e3f"/>
    <s v="Belet_Weyne_IDP"/>
    <x v="2"/>
    <x v="1"/>
    <n v="3"/>
    <n v="3"/>
    <n v="4"/>
    <n v="1"/>
    <x v="1"/>
  </r>
  <r>
    <s v="1356bd27-0301-4684-a054-b04dae56ecb6"/>
    <s v="Belet_Weyne_IDP"/>
    <x v="2"/>
    <x v="1"/>
    <n v="3"/>
    <n v="1"/>
    <n v="1"/>
    <n v="1"/>
    <x v="0"/>
  </r>
  <r>
    <s v="5aa4aa4a-b7ff-441f-923e-4f6000975c11"/>
    <s v="Belet_Weyne_IDP"/>
    <x v="2"/>
    <x v="1"/>
    <n v="3"/>
    <n v="1"/>
    <n v="1"/>
    <n v="1"/>
    <x v="0"/>
  </r>
  <r>
    <s v="3673c686-48a5-4ee7-a07f-f47187242a16"/>
    <s v="Belet_Weyne_IDP"/>
    <x v="2"/>
    <x v="1"/>
    <n v="3"/>
    <n v="1"/>
    <n v="1"/>
    <n v="1"/>
    <x v="0"/>
  </r>
  <r>
    <s v="5491bcc5-5b43-42a9-be11-ab94d2fad064"/>
    <s v="Belet_Weyne_IDP"/>
    <x v="2"/>
    <x v="1"/>
    <n v="3"/>
    <n v="1"/>
    <n v="1"/>
    <n v="1"/>
    <x v="0"/>
  </r>
  <r>
    <s v="36cb6f7e-af02-4c7d-b208-6372a4326ce6"/>
    <s v="Belet_Weyne_IDP"/>
    <x v="2"/>
    <x v="1"/>
    <n v="3"/>
    <n v="1"/>
    <n v="1"/>
    <n v="1"/>
    <x v="0"/>
  </r>
  <r>
    <s v="e0f68c05-68a6-40c4-8ac0-fe8c8b98a5d5"/>
    <s v="Belet_Weyne_IDP"/>
    <x v="2"/>
    <x v="1"/>
    <n v="3"/>
    <n v="1"/>
    <n v="4"/>
    <n v="1"/>
    <x v="0"/>
  </r>
  <r>
    <s v="c4766c5e-b367-4b7b-bbff-8e96b0931e77"/>
    <s v="Belet_Weyne_IDP"/>
    <x v="2"/>
    <x v="1"/>
    <n v="3"/>
    <n v="1"/>
    <n v="4"/>
    <n v="1"/>
    <x v="0"/>
  </r>
  <r>
    <s v="ace469b1-020f-47da-a46c-2e094b10babb"/>
    <s v="Belet_Weyne_IDP"/>
    <x v="2"/>
    <x v="1"/>
    <n v="3"/>
    <n v="1"/>
    <n v="1"/>
    <n v="1"/>
    <x v="0"/>
  </r>
  <r>
    <s v="8e81d104-3406-4733-9e86-23708225ebbf"/>
    <s v="Belet_Weyne_HC"/>
    <x v="2"/>
    <x v="0"/>
    <n v="3"/>
    <n v="1"/>
    <n v="4"/>
    <n v="1"/>
    <x v="0"/>
  </r>
  <r>
    <s v="a5104c8c-9491-4f60-b8b8-df01636ee605"/>
    <s v="Belet_Weyne_HC"/>
    <x v="2"/>
    <x v="0"/>
    <n v="3"/>
    <n v="1"/>
    <n v="4"/>
    <n v="1"/>
    <x v="0"/>
  </r>
  <r>
    <s v="f89d14ea-2b7a-4c18-abb6-3e19a988d480"/>
    <s v="Jowhar_IDP"/>
    <x v="10"/>
    <x v="1"/>
    <n v="3"/>
    <n v="1"/>
    <n v="4"/>
    <n v="1"/>
    <x v="0"/>
  </r>
  <r>
    <s v="29055731-281b-400d-bcba-cc0f4cbba0e4"/>
    <s v="Jowhar_IDP"/>
    <x v="10"/>
    <x v="1"/>
    <n v="3"/>
    <n v="1"/>
    <n v="4"/>
    <n v="1"/>
    <x v="0"/>
  </r>
  <r>
    <s v="265ea8d9-14c5-43c2-a559-30f6c18a5785"/>
    <s v="Balcad_IDP"/>
    <x v="9"/>
    <x v="1"/>
    <n v="3"/>
    <n v="1"/>
    <n v="4"/>
    <n v="1"/>
    <x v="0"/>
  </r>
  <r>
    <s v="c4853957-a9fa-4677-85ef-e015a091ab39"/>
    <s v="Jowhar_IDP"/>
    <x v="10"/>
    <x v="1"/>
    <n v="3"/>
    <n v="1"/>
    <n v="4"/>
    <n v="1"/>
    <x v="0"/>
  </r>
  <r>
    <s v="907a3d2c-9d5c-4583-abcd-6d145aaf3372"/>
    <s v="Belet_Weyne_IDP"/>
    <x v="2"/>
    <x v="1"/>
    <n v="3"/>
    <n v="1"/>
    <n v="4"/>
    <n v="1"/>
    <x v="0"/>
  </r>
  <r>
    <s v="83c24102-14b0-4957-b592-824bb736fab4"/>
    <s v="Jowhar_IDP"/>
    <x v="10"/>
    <x v="1"/>
    <n v="3"/>
    <n v="1"/>
    <n v="4"/>
    <n v="1"/>
    <x v="0"/>
  </r>
  <r>
    <s v="cd0350e1-0100-4e93-a4c9-ff5c8d66dbf8"/>
    <s v="Jowhar_IDP"/>
    <x v="10"/>
    <x v="1"/>
    <n v="3"/>
    <n v="1"/>
    <n v="4"/>
    <n v="1"/>
    <x v="0"/>
  </r>
  <r>
    <s v="2f7042c0-031c-4daf-81d4-9baecac792c3"/>
    <s v="Belet_Weyne_IDP"/>
    <x v="2"/>
    <x v="1"/>
    <n v="3"/>
    <n v="1"/>
    <n v="4"/>
    <n v="3"/>
    <x v="1"/>
  </r>
  <r>
    <s v="4056c71c-3b06-4688-853c-c84fbeaf3bf7"/>
    <s v="Bulo_Burto_HC"/>
    <x v="11"/>
    <x v="0"/>
    <n v="3"/>
    <n v="1"/>
    <n v="4"/>
    <n v="1"/>
    <x v="0"/>
  </r>
  <r>
    <s v="ccd884ee-6542-4e12-b441-615e9346a59c"/>
    <s v="Belet_Weyne_HC"/>
    <x v="2"/>
    <x v="0"/>
    <n v="3"/>
    <n v="1"/>
    <n v="4"/>
    <n v="1"/>
    <x v="0"/>
  </r>
  <r>
    <s v="c652a2af-b026-4264-8bb3-5668d7906288"/>
    <s v="Belet_Weyne_IDP"/>
    <x v="2"/>
    <x v="1"/>
    <n v="3"/>
    <n v="1"/>
    <n v="4"/>
    <n v="1"/>
    <x v="0"/>
  </r>
  <r>
    <s v="6f03ec7a-2a77-47f1-af1b-8b9726b4d36c"/>
    <s v="Belet_Weyne_IDP"/>
    <x v="2"/>
    <x v="1"/>
    <n v="3"/>
    <n v="1"/>
    <n v="1"/>
    <n v="3"/>
    <x v="0"/>
  </r>
  <r>
    <s v="2cb21660-9a0e-4540-b17f-f0e72801c879"/>
    <s v="Belet_Weyne_IDP"/>
    <x v="2"/>
    <x v="1"/>
    <n v="3"/>
    <n v="1"/>
    <n v="4"/>
    <n v="1"/>
    <x v="0"/>
  </r>
  <r>
    <s v="805bc538-c1da-4492-9545-e87c88bc1f9a"/>
    <s v="Banadir_HC"/>
    <x v="0"/>
    <x v="0"/>
    <n v="1"/>
    <n v="2"/>
    <n v="1"/>
    <n v="1"/>
    <x v="3"/>
  </r>
  <r>
    <s v="695d360d-7155-464b-85ac-cefe30ad4f13"/>
    <s v="Belet_Weyne_IDP"/>
    <x v="2"/>
    <x v="1"/>
    <n v="3"/>
    <n v="3"/>
    <n v="1"/>
    <n v="1"/>
    <x v="0"/>
  </r>
  <r>
    <s v="b5fe8915-c6fe-4c34-8bad-39b394e49616"/>
    <s v="Banadir_HC"/>
    <x v="0"/>
    <x v="0"/>
    <n v="3"/>
    <n v="1"/>
    <n v="4"/>
    <n v="1"/>
    <x v="0"/>
  </r>
  <r>
    <s v="f49e0377-a070-4e1b-9c89-165bf1d7e151"/>
    <s v="Belet_Weyne_IDP"/>
    <x v="2"/>
    <x v="1"/>
    <n v="3"/>
    <n v="2"/>
    <n v="1"/>
    <n v="1"/>
    <x v="0"/>
  </r>
  <r>
    <s v="ea50170a-c9af-4b67-997d-0688d54de9a5"/>
    <s v="Belet_Weyne_HC"/>
    <x v="2"/>
    <x v="0"/>
    <n v="3"/>
    <n v="1"/>
    <n v="4"/>
    <n v="1"/>
    <x v="0"/>
  </r>
  <r>
    <s v="64c431ce-696a-44fc-9231-66c74e1b56a8"/>
    <s v="Belet_Weyne_IDP"/>
    <x v="2"/>
    <x v="1"/>
    <n v="3"/>
    <n v="3"/>
    <n v="4"/>
    <n v="1"/>
    <x v="1"/>
  </r>
  <r>
    <s v="7d4487c7-f3fa-4441-afb1-e6298cacb44c"/>
    <s v="Jowhar_HC"/>
    <x v="10"/>
    <x v="0"/>
    <n v="3"/>
    <n v="1"/>
    <n v="4"/>
    <n v="1"/>
    <x v="0"/>
  </r>
  <r>
    <s v="0a4acabc-9da6-41df-bce0-1e87059508f6"/>
    <s v="Balcad_HC"/>
    <x v="9"/>
    <x v="0"/>
    <n v="3"/>
    <n v="1"/>
    <n v="4"/>
    <n v="1"/>
    <x v="0"/>
  </r>
  <r>
    <s v="e7986907-9472-4c7a-8b98-912a10a434f1"/>
    <s v="Belet_Weyne_HC"/>
    <x v="2"/>
    <x v="0"/>
    <n v="3"/>
    <n v="1"/>
    <n v="4"/>
    <n v="1"/>
    <x v="0"/>
  </r>
  <r>
    <s v="69d33e95-54fa-4c52-98f2-4628c87b3f49"/>
    <s v="Belet_Weyne_HC"/>
    <x v="2"/>
    <x v="0"/>
    <n v="3"/>
    <n v="1"/>
    <n v="4"/>
    <n v="1"/>
    <x v="0"/>
  </r>
  <r>
    <s v="cf9b553e-1921-43ef-bd5e-64abbd6894fd"/>
    <s v="Belet_Weyne_HC"/>
    <x v="2"/>
    <x v="0"/>
    <n v="3"/>
    <n v="1"/>
    <n v="4"/>
    <n v="1"/>
    <x v="0"/>
  </r>
  <r>
    <s v="56d758d0-792d-458c-9cc2-03b5f782d01f"/>
    <s v="Jowhar_IDP"/>
    <x v="10"/>
    <x v="1"/>
    <n v="3"/>
    <n v="1"/>
    <n v="4"/>
    <n v="1"/>
    <x v="0"/>
  </r>
  <r>
    <s v="3ad57451-37d4-4cb8-a647-b93000a0e4c6"/>
    <s v="Banadir_HC"/>
    <x v="0"/>
    <x v="0"/>
    <n v="3"/>
    <n v="1"/>
    <n v="4"/>
    <n v="1"/>
    <x v="0"/>
  </r>
  <r>
    <s v="3b80679d-7814-4694-a7ab-7eb5a4a327a4"/>
    <s v="Balcad_HC"/>
    <x v="9"/>
    <x v="0"/>
    <n v="3"/>
    <n v="4"/>
    <n v="1"/>
    <n v="1"/>
    <x v="0"/>
  </r>
  <r>
    <s v="4b935a87-e2c8-4ec3-bde1-138a5acd2211"/>
    <s v="Balcad_HC"/>
    <x v="9"/>
    <x v="0"/>
    <n v="3"/>
    <n v="1"/>
    <n v="4"/>
    <n v="1"/>
    <x v="0"/>
  </r>
  <r>
    <s v="c979ff7d-2851-4d79-bbef-5f832738bd76"/>
    <s v="Jowhar_IDP"/>
    <x v="10"/>
    <x v="1"/>
    <n v="3"/>
    <n v="1"/>
    <n v="4"/>
    <n v="1"/>
    <x v="0"/>
  </r>
  <r>
    <s v="80e35055-a7dd-4be8-8946-3c6782e303f8"/>
    <s v="Jowhar_IDP"/>
    <x v="10"/>
    <x v="1"/>
    <n v="3"/>
    <n v="1"/>
    <n v="4"/>
    <n v="1"/>
    <x v="0"/>
  </r>
  <r>
    <s v="fa8293a5-98db-4044-8ebf-cda7778b3a4b"/>
    <s v="Banadir_HC"/>
    <x v="0"/>
    <x v="0"/>
    <n v="3"/>
    <n v="1"/>
    <n v="4"/>
    <n v="1"/>
    <x v="0"/>
  </r>
  <r>
    <s v="dbc8e3fa-2055-4d42-8272-073482615302"/>
    <s v="Jowhar_IDP"/>
    <x v="10"/>
    <x v="1"/>
    <n v="3"/>
    <n v="1"/>
    <n v="4"/>
    <n v="1"/>
    <x v="0"/>
  </r>
  <r>
    <s v="b28d3626-9b46-4b73-b7ad-a96697966fd4"/>
    <s v="Belet_Weyne_IDP"/>
    <x v="2"/>
    <x v="1"/>
    <n v="3"/>
    <n v="1"/>
    <n v="4"/>
    <n v="1"/>
    <x v="0"/>
  </r>
  <r>
    <s v="373177f7-39a6-41fc-a1df-635135b0c4a8"/>
    <s v="Belet_Weyne_HC"/>
    <x v="2"/>
    <x v="0"/>
    <n v="3"/>
    <n v="1"/>
    <n v="4"/>
    <n v="1"/>
    <x v="0"/>
  </r>
  <r>
    <s v="464d463f-af3c-40f0-8008-cb6355e535fd"/>
    <s v="Belet_Weyne_HC"/>
    <x v="2"/>
    <x v="0"/>
    <n v="3"/>
    <n v="1"/>
    <n v="4"/>
    <n v="1"/>
    <x v="0"/>
  </r>
  <r>
    <s v="ad8b04c4-2032-4150-879e-07063d8bd685"/>
    <s v="Belet_Weyne_HC"/>
    <x v="2"/>
    <x v="0"/>
    <n v="3"/>
    <n v="1"/>
    <n v="4"/>
    <n v="1"/>
    <x v="0"/>
  </r>
  <r>
    <s v="4048e2f6-16ba-4b5d-9fae-2ec269e73d38"/>
    <s v="Belet_Weyne_HC"/>
    <x v="2"/>
    <x v="0"/>
    <n v="3"/>
    <n v="1"/>
    <n v="4"/>
    <n v="1"/>
    <x v="0"/>
  </r>
  <r>
    <s v="b45936bd-1b8d-4a49-9dc7-1421b9521b54"/>
    <s v="Belet_Weyne_HC"/>
    <x v="2"/>
    <x v="0"/>
    <n v="3"/>
    <n v="1"/>
    <n v="4"/>
    <n v="1"/>
    <x v="0"/>
  </r>
  <r>
    <s v="17863742-62b6-4262-8d7d-b8ec65645bb3"/>
    <s v="Belet_Weyne_HC"/>
    <x v="2"/>
    <x v="0"/>
    <n v="3"/>
    <n v="1"/>
    <n v="4"/>
    <n v="1"/>
    <x v="0"/>
  </r>
  <r>
    <s v="b7a21bda-d680-4e8e-a41a-28bda2f560b5"/>
    <s v="Cadale_HC"/>
    <x v="12"/>
    <x v="0"/>
    <n v="3"/>
    <n v="1"/>
    <n v="4"/>
    <n v="1"/>
    <x v="0"/>
  </r>
  <r>
    <s v="f54404e9-99bb-45c3-8539-0397cd4e5e1b"/>
    <s v="Belet_Weyne_IDP"/>
    <x v="2"/>
    <x v="1"/>
    <n v="3"/>
    <n v="1"/>
    <n v="4"/>
    <n v="1"/>
    <x v="0"/>
  </r>
  <r>
    <s v="0bb175f4-2748-4938-bb0c-29f12b4cb05b"/>
    <s v="Cadale_HC"/>
    <x v="12"/>
    <x v="0"/>
    <n v="3"/>
    <n v="1"/>
    <n v="4"/>
    <n v="1"/>
    <x v="0"/>
  </r>
  <r>
    <s v="93d402ca-cebb-445e-adb1-ed477c5da49b"/>
    <s v="Cadale_HC"/>
    <x v="12"/>
    <x v="0"/>
    <n v="3"/>
    <n v="1"/>
    <n v="4"/>
    <n v="1"/>
    <x v="0"/>
  </r>
  <r>
    <s v="0da5747f-a114-4be0-9746-005a2bd6f101"/>
    <s v="Cadale_HC"/>
    <x v="12"/>
    <x v="0"/>
    <n v="3"/>
    <n v="1"/>
    <n v="4"/>
    <n v="1"/>
    <x v="0"/>
  </r>
  <r>
    <s v="d7d6f178-3e85-4082-8393-ad5613eeabbf"/>
    <s v="Cadale_HC"/>
    <x v="12"/>
    <x v="0"/>
    <n v="3"/>
    <n v="1"/>
    <n v="4"/>
    <n v="1"/>
    <x v="0"/>
  </r>
  <r>
    <s v="f441a519-81fa-40e1-9b11-d942f422b5e9"/>
    <s v="Cadale_HC"/>
    <x v="12"/>
    <x v="0"/>
    <n v="3"/>
    <n v="1"/>
    <n v="4"/>
    <n v="1"/>
    <x v="0"/>
  </r>
  <r>
    <s v="661fe973-c3ba-46d7-98f3-792d6cfe6fe2"/>
    <s v="Belet_Weyne_IDP"/>
    <x v="2"/>
    <x v="1"/>
    <n v="3"/>
    <n v="1"/>
    <n v="4"/>
    <n v="1"/>
    <x v="0"/>
  </r>
  <r>
    <s v="9ba2a762-d85a-44aa-ac86-4a9da5e5c0da"/>
    <s v="Belet_Weyne_IDP"/>
    <x v="2"/>
    <x v="1"/>
    <n v="3"/>
    <n v="1"/>
    <n v="4"/>
    <n v="1"/>
    <x v="0"/>
  </r>
  <r>
    <s v="dc2e946b-f95c-47bc-a335-feff9fb87fb9"/>
    <s v="Cadale_HC"/>
    <x v="12"/>
    <x v="0"/>
    <n v="3"/>
    <n v="1"/>
    <n v="4"/>
    <n v="1"/>
    <x v="0"/>
  </r>
  <r>
    <s v="d1c04b9b-55a0-412e-b387-e5eed539327a"/>
    <s v="Cadale_HC"/>
    <x v="12"/>
    <x v="0"/>
    <n v="3"/>
    <n v="1"/>
    <n v="4"/>
    <n v="1"/>
    <x v="0"/>
  </r>
  <r>
    <s v="12405660-7a9d-44c3-ab10-984871fa5682"/>
    <s v="Belet_Weyne_IDP"/>
    <x v="2"/>
    <x v="1"/>
    <n v="3"/>
    <n v="1"/>
    <n v="4"/>
    <n v="1"/>
    <x v="0"/>
  </r>
  <r>
    <s v="862dd9d7-009c-4e0d-b860-c9ef211080a2"/>
    <s v="Cadale_HC"/>
    <x v="12"/>
    <x v="0"/>
    <n v="3"/>
    <n v="1"/>
    <n v="4"/>
    <n v="1"/>
    <x v="0"/>
  </r>
  <r>
    <s v="f347913a-1ff4-49ad-857a-4f8629da8b40"/>
    <s v="Cadale_HC"/>
    <x v="12"/>
    <x v="0"/>
    <n v="3"/>
    <n v="1"/>
    <n v="4"/>
    <n v="1"/>
    <x v="0"/>
  </r>
  <r>
    <s v="c3068ccf-7562-462f-be08-08495e4f11e7"/>
    <s v="Cadale_HC"/>
    <x v="12"/>
    <x v="0"/>
    <n v="3"/>
    <n v="1"/>
    <n v="4"/>
    <n v="1"/>
    <x v="0"/>
  </r>
  <r>
    <s v="ab9a6c42-220a-4787-ab61-b363c7094102"/>
    <s v="Cadale_HC"/>
    <x v="12"/>
    <x v="0"/>
    <n v="3"/>
    <n v="1"/>
    <n v="4"/>
    <n v="1"/>
    <x v="0"/>
  </r>
  <r>
    <s v="a62e6e91-b5e3-430a-9875-0809cb4884be"/>
    <s v="Cadale_HC"/>
    <x v="12"/>
    <x v="0"/>
    <n v="3"/>
    <n v="1"/>
    <n v="1"/>
    <n v="1"/>
    <x v="0"/>
  </r>
  <r>
    <s v="980913eb-0fd9-4fa6-b15f-869bbd55cef0"/>
    <s v="Cadale_HC"/>
    <x v="12"/>
    <x v="0"/>
    <n v="3"/>
    <n v="1"/>
    <n v="1"/>
    <n v="1"/>
    <x v="0"/>
  </r>
  <r>
    <s v="ce4c1b0c-b2e6-4260-8819-a717233d3017"/>
    <s v="Cadale_HC"/>
    <x v="12"/>
    <x v="0"/>
    <n v="3"/>
    <n v="1"/>
    <n v="1"/>
    <n v="1"/>
    <x v="0"/>
  </r>
  <r>
    <s v="1c606c19-516e-4379-af20-f8573d22d6ce"/>
    <s v="Cadale_HC"/>
    <x v="12"/>
    <x v="0"/>
    <n v="3"/>
    <n v="1"/>
    <n v="1"/>
    <n v="1"/>
    <x v="0"/>
  </r>
  <r>
    <s v="bba47bcd-0402-40ba-82b8-d6137fd1f270"/>
    <s v="Cadale_HC"/>
    <x v="12"/>
    <x v="0"/>
    <n v="3"/>
    <n v="1"/>
    <n v="1"/>
    <n v="1"/>
    <x v="0"/>
  </r>
  <r>
    <s v="5c62f542-2d08-4d17-a390-313770e407a0"/>
    <s v="Cadale_HC"/>
    <x v="12"/>
    <x v="0"/>
    <n v="3"/>
    <n v="1"/>
    <n v="1"/>
    <n v="1"/>
    <x v="0"/>
  </r>
  <r>
    <s v="85a8dd93-ac5d-443a-92a3-5a2467aa1973"/>
    <s v="Cadale_HC"/>
    <x v="12"/>
    <x v="0"/>
    <n v="3"/>
    <n v="1"/>
    <n v="1"/>
    <n v="1"/>
    <x v="0"/>
  </r>
  <r>
    <s v="cf7847bb-9eb1-470f-962c-676a77055893"/>
    <s v="Cadale_HC"/>
    <x v="12"/>
    <x v="0"/>
    <n v="3"/>
    <n v="1"/>
    <n v="1"/>
    <n v="1"/>
    <x v="0"/>
  </r>
  <r>
    <s v="6f8056f8-dea6-486a-91a3-f9d7dfa9e514"/>
    <s v="Banadir_HC"/>
    <x v="0"/>
    <x v="0"/>
    <n v="3"/>
    <n v="1"/>
    <n v="4"/>
    <n v="1"/>
    <x v="0"/>
  </r>
  <r>
    <s v="c4a78d7a-8124-4ea1-901e-7fb0fa2d4974"/>
    <s v="Banadir_HC"/>
    <x v="0"/>
    <x v="0"/>
    <n v="3"/>
    <n v="4"/>
    <n v="4"/>
    <n v="3"/>
    <x v="2"/>
  </r>
  <r>
    <s v="157ee7be-9923-4e56-9c98-2e710e3f8b40"/>
    <s v="Belet_Weyne_IDP"/>
    <x v="2"/>
    <x v="1"/>
    <n v="3"/>
    <n v="1"/>
    <n v="4"/>
    <n v="1"/>
    <x v="0"/>
  </r>
  <r>
    <s v="23cdb57b-7176-4738-838b-f2138c09a61c"/>
    <s v="Belet_Weyne_IDP"/>
    <x v="2"/>
    <x v="1"/>
    <n v="3"/>
    <n v="1"/>
    <n v="4"/>
    <n v="1"/>
    <x v="0"/>
  </r>
  <r>
    <s v="d8a2c71b-0ae1-4947-b079-7facd19dcaea"/>
    <s v="Banadir_HC"/>
    <x v="0"/>
    <x v="0"/>
    <n v="3"/>
    <n v="1"/>
    <n v="4"/>
    <n v="1"/>
    <x v="0"/>
  </r>
  <r>
    <s v="940b0485-f27e-46af-b9dd-e1ae69c310d4"/>
    <s v="Belet_Weyne_IDP"/>
    <x v="2"/>
    <x v="1"/>
    <n v="3"/>
    <n v="1"/>
    <n v="4"/>
    <n v="1"/>
    <x v="0"/>
  </r>
  <r>
    <s v="89863d0b-31f6-4c2f-938e-0df961a38188"/>
    <s v="Belet_Weyne_IDP"/>
    <x v="2"/>
    <x v="1"/>
    <n v="3"/>
    <n v="1"/>
    <n v="4"/>
    <n v="1"/>
    <x v="0"/>
  </r>
  <r>
    <s v="9eeb82d6-777e-4d9d-9b73-fd286fadd61f"/>
    <s v="Banadir_HC"/>
    <x v="0"/>
    <x v="0"/>
    <n v="2"/>
    <n v="4"/>
    <n v="1"/>
    <n v="1"/>
    <x v="0"/>
  </r>
  <r>
    <s v="6e5b18c2-4eaa-4e09-bf0b-7f36f4a1cca4"/>
    <s v="Banadir_HC"/>
    <x v="0"/>
    <x v="0"/>
    <n v="3"/>
    <n v="1"/>
    <n v="4"/>
    <n v="1"/>
    <x v="0"/>
  </r>
  <r>
    <s v="34347dd1-9abc-43ae-91fb-bd7b4d046212"/>
    <s v="Banadir_HC"/>
    <x v="0"/>
    <x v="0"/>
    <n v="3"/>
    <n v="1"/>
    <n v="4"/>
    <n v="1"/>
    <x v="0"/>
  </r>
  <r>
    <s v="cc6e8311-6ebc-408b-9da7-730ffe7c5b61"/>
    <s v="Banadir_HC"/>
    <x v="0"/>
    <x v="0"/>
    <n v="3"/>
    <n v="1"/>
    <n v="4"/>
    <n v="1"/>
    <x v="0"/>
  </r>
  <r>
    <s v="d4094442-4cf4-4dab-aa7e-becd6829f398"/>
    <s v="Banadir_HC"/>
    <x v="0"/>
    <x v="0"/>
    <n v="3"/>
    <n v="1"/>
    <n v="4"/>
    <n v="1"/>
    <x v="0"/>
  </r>
  <r>
    <s v="705fbe7f-7eb6-4e56-895f-8ceb872c2562"/>
    <s v="Cadale_HC"/>
    <x v="12"/>
    <x v="0"/>
    <n v="3"/>
    <n v="1"/>
    <n v="4"/>
    <n v="1"/>
    <x v="0"/>
  </r>
  <r>
    <s v="f3a7ccd4-0dfc-492d-900a-99cf5e870bb4"/>
    <s v="Belet_Weyne_IDP"/>
    <x v="2"/>
    <x v="1"/>
    <n v="3"/>
    <n v="1"/>
    <n v="4"/>
    <n v="1"/>
    <x v="0"/>
  </r>
  <r>
    <s v="83ca7f9e-e850-49c4-8157-8d7589e0262a"/>
    <s v="Belet_Weyne_IDP"/>
    <x v="2"/>
    <x v="1"/>
    <n v="3"/>
    <n v="1"/>
    <n v="4"/>
    <n v="1"/>
    <x v="0"/>
  </r>
  <r>
    <s v="c4c0ccf7-f42a-47a9-a5f7-566cfd14e242"/>
    <s v="Cadale_HC"/>
    <x v="12"/>
    <x v="0"/>
    <n v="3"/>
    <n v="1"/>
    <n v="4"/>
    <n v="1"/>
    <x v="0"/>
  </r>
  <r>
    <s v="52eb871c-8e8f-4419-9c46-408319dec109"/>
    <s v="Cadale_HC"/>
    <x v="12"/>
    <x v="0"/>
    <n v="3"/>
    <n v="1"/>
    <n v="4"/>
    <n v="1"/>
    <x v="0"/>
  </r>
  <r>
    <s v="df46f0df-944a-404f-9c93-dde582fd2f08"/>
    <s v="Cadale_HC"/>
    <x v="12"/>
    <x v="0"/>
    <n v="3"/>
    <n v="1"/>
    <n v="4"/>
    <n v="1"/>
    <x v="0"/>
  </r>
  <r>
    <s v="03f163a2-633c-4e96-9e2a-0cccdf8eb09a"/>
    <s v="Cadale_HC"/>
    <x v="12"/>
    <x v="0"/>
    <n v="3"/>
    <n v="1"/>
    <n v="4"/>
    <n v="1"/>
    <x v="0"/>
  </r>
  <r>
    <s v="d944acef-aec5-4974-a280-e433f582e389"/>
    <s v="Cadale_HC"/>
    <x v="12"/>
    <x v="0"/>
    <n v="3"/>
    <n v="1"/>
    <n v="4"/>
    <n v="1"/>
    <x v="0"/>
  </r>
  <r>
    <s v="ab234417-07d4-4e12-b99a-bd053d59532b"/>
    <s v="Cadale_HC"/>
    <x v="12"/>
    <x v="0"/>
    <n v="3"/>
    <n v="1"/>
    <n v="4"/>
    <n v="1"/>
    <x v="0"/>
  </r>
  <r>
    <s v="9783345a-1497-4417-aa1d-f90dd1b72c43"/>
    <s v="Belet_Weyne_IDP"/>
    <x v="2"/>
    <x v="1"/>
    <n v="3"/>
    <n v="1"/>
    <n v="4"/>
    <n v="2"/>
    <x v="1"/>
  </r>
  <r>
    <s v="2781a2e5-fc74-4784-88f5-f34775037a7b"/>
    <s v="Cadale_HC"/>
    <x v="12"/>
    <x v="0"/>
    <n v="3"/>
    <n v="1"/>
    <n v="4"/>
    <n v="1"/>
    <x v="0"/>
  </r>
  <r>
    <s v="75de7e64-b9df-4d4c-ab63-a9f3963e4d01"/>
    <s v="Belet_Weyne_IDP"/>
    <x v="2"/>
    <x v="1"/>
    <n v="3"/>
    <n v="1"/>
    <n v="4"/>
    <n v="1"/>
    <x v="0"/>
  </r>
  <r>
    <s v="a73efcd8-5a65-422e-80ed-9320454320e5"/>
    <s v="Cadale_HC"/>
    <x v="12"/>
    <x v="0"/>
    <n v="3"/>
    <n v="1"/>
    <n v="4"/>
    <n v="1"/>
    <x v="0"/>
  </r>
  <r>
    <s v="f56721d6-66de-481c-868c-98e7b5b4779f"/>
    <s v="Cadale_HC"/>
    <x v="12"/>
    <x v="0"/>
    <n v="3"/>
    <n v="1"/>
    <n v="4"/>
    <n v="1"/>
    <x v="0"/>
  </r>
  <r>
    <s v="528dd597-162f-4b56-bfa2-661b8d73dfca"/>
    <s v="Cadale_HC"/>
    <x v="12"/>
    <x v="0"/>
    <n v="3"/>
    <n v="1"/>
    <n v="4"/>
    <n v="1"/>
    <x v="0"/>
  </r>
  <r>
    <s v="852c759a-d9d7-48f2-a2ef-e73feca14cb4"/>
    <s v="Cadale_HC"/>
    <x v="12"/>
    <x v="0"/>
    <n v="3"/>
    <n v="1"/>
    <n v="4"/>
    <n v="1"/>
    <x v="0"/>
  </r>
  <r>
    <s v="80f31686-232f-495f-9d60-dc9fcacb4a7c"/>
    <s v="Cadale_HC"/>
    <x v="12"/>
    <x v="0"/>
    <n v="3"/>
    <n v="1"/>
    <n v="4"/>
    <n v="1"/>
    <x v="0"/>
  </r>
  <r>
    <s v="901f3d7b-c7ea-4a8e-ad5e-517bfd1b9593"/>
    <s v="Banadir_HC"/>
    <x v="0"/>
    <x v="0"/>
    <n v="3"/>
    <n v="1"/>
    <n v="4"/>
    <n v="2"/>
    <x v="1"/>
  </r>
  <r>
    <s v="8aa36faf-8bef-40a1-8c63-ee07ff6c6cc7"/>
    <s v="Cadale_HC"/>
    <x v="12"/>
    <x v="0"/>
    <n v="3"/>
    <n v="1"/>
    <n v="1"/>
    <n v="1"/>
    <x v="0"/>
  </r>
  <r>
    <s v="0cf437b3-e993-4a17-823a-d121c2cdce07"/>
    <s v="Cadale_HC"/>
    <x v="12"/>
    <x v="0"/>
    <n v="3"/>
    <n v="1"/>
    <n v="1"/>
    <n v="1"/>
    <x v="0"/>
  </r>
  <r>
    <s v="a2faecde-6331-4c7f-8787-dc4c45836301"/>
    <s v="Cadale_HC"/>
    <x v="12"/>
    <x v="0"/>
    <n v="3"/>
    <n v="1"/>
    <n v="1"/>
    <n v="1"/>
    <x v="0"/>
  </r>
  <r>
    <s v="2a6f3659-e095-4504-978b-70dcb9e4e1eb"/>
    <s v="Cadale_HC"/>
    <x v="12"/>
    <x v="0"/>
    <n v="3"/>
    <n v="1"/>
    <n v="1"/>
    <n v="1"/>
    <x v="0"/>
  </r>
  <r>
    <s v="306a4b76-8419-4f29-864f-66a888f73e72"/>
    <s v="Cadale_HC"/>
    <x v="12"/>
    <x v="0"/>
    <n v="3"/>
    <n v="1"/>
    <n v="1"/>
    <n v="1"/>
    <x v="0"/>
  </r>
  <r>
    <s v="973bd1e7-063b-41a1-b593-ccf532a12a75"/>
    <s v="Cadale_HC"/>
    <x v="12"/>
    <x v="0"/>
    <n v="3"/>
    <n v="1"/>
    <n v="1"/>
    <n v="1"/>
    <x v="0"/>
  </r>
  <r>
    <s v="eaf91f07-be36-4be8-8542-ce4c50a97d99"/>
    <s v="Cadale_HC"/>
    <x v="12"/>
    <x v="0"/>
    <n v="3"/>
    <n v="1"/>
    <n v="1"/>
    <n v="1"/>
    <x v="0"/>
  </r>
  <r>
    <s v="df0f380f-4a60-44eb-95df-0d415c94c20c"/>
    <s v="Belet_Weyne_IDP"/>
    <x v="2"/>
    <x v="1"/>
    <n v="3"/>
    <n v="1"/>
    <n v="4"/>
    <n v="1"/>
    <x v="0"/>
  </r>
  <r>
    <s v="1fe5ac83-ad8d-44a8-b827-a7e6fabba6ef"/>
    <s v="Belet_Weyne_IDP"/>
    <x v="2"/>
    <x v="1"/>
    <n v="3"/>
    <n v="1"/>
    <n v="1"/>
    <n v="1"/>
    <x v="0"/>
  </r>
  <r>
    <s v="1d535f1e-ac31-4079-9a0e-2eeb59219fcf"/>
    <s v="Banadir_HC"/>
    <x v="0"/>
    <x v="0"/>
    <n v="3"/>
    <n v="1"/>
    <n v="4"/>
    <n v="1"/>
    <x v="0"/>
  </r>
  <r>
    <s v="bc25fdf4-2109-47a8-9a04-93ddbd2b7ddf"/>
    <s v="Balcad_IDP"/>
    <x v="9"/>
    <x v="1"/>
    <n v="3"/>
    <n v="1"/>
    <n v="4"/>
    <n v="1"/>
    <x v="0"/>
  </r>
  <r>
    <s v="e09d3370-bd3b-436d-9bfe-47c9c47942aa"/>
    <s v="Balcad_IDP"/>
    <x v="9"/>
    <x v="1"/>
    <n v="3"/>
    <n v="1"/>
    <n v="4"/>
    <n v="1"/>
    <x v="0"/>
  </r>
  <r>
    <s v="1d463d4b-b0b3-429a-9dfd-0c4b33d3aee8"/>
    <s v="Balcad_IDP"/>
    <x v="9"/>
    <x v="1"/>
    <n v="3"/>
    <n v="1"/>
    <n v="4"/>
    <n v="1"/>
    <x v="0"/>
  </r>
  <r>
    <s v="c5324e4e-fa90-4431-8d02-26451aef0e68"/>
    <s v="Banadir_HC"/>
    <x v="0"/>
    <x v="0"/>
    <n v="3"/>
    <n v="4"/>
    <n v="4"/>
    <n v="3"/>
    <x v="2"/>
  </r>
  <r>
    <s v="6afbd5cc-5f5b-47fe-a095-e48683ab45a6"/>
    <s v="Belet_Weyne_IDP"/>
    <x v="2"/>
    <x v="1"/>
    <n v="3"/>
    <n v="1"/>
    <n v="4"/>
    <n v="1"/>
    <x v="0"/>
  </r>
  <r>
    <s v="ebf415d1-28ed-4a5e-ae68-0d392b43208c"/>
    <s v="Jowhar_HC"/>
    <x v="10"/>
    <x v="0"/>
    <n v="3"/>
    <n v="1"/>
    <n v="1"/>
    <n v="1"/>
    <x v="0"/>
  </r>
  <r>
    <s v="eeeb2db7-ed67-45ed-bc8b-fae26cc8fd7b"/>
    <s v="Belet_Weyne_IDP"/>
    <x v="2"/>
    <x v="1"/>
    <n v="3"/>
    <n v="1"/>
    <n v="4"/>
    <n v="1"/>
    <x v="0"/>
  </r>
  <r>
    <s v="4a69cf8f-a26e-4545-b8ae-95a18c70a6a9"/>
    <s v="Balcad_IDP"/>
    <x v="9"/>
    <x v="1"/>
    <n v="3"/>
    <n v="1"/>
    <n v="4"/>
    <n v="1"/>
    <x v="0"/>
  </r>
  <r>
    <s v="d5e127db-cd8a-4aff-b7ef-7b3fab23d473"/>
    <s v="Balcad_IDP"/>
    <x v="9"/>
    <x v="1"/>
    <n v="3"/>
    <n v="1"/>
    <n v="4"/>
    <n v="1"/>
    <x v="0"/>
  </r>
  <r>
    <s v="4a4a2a1c-8f6e-4644-aa03-d8deb806b7f6"/>
    <s v="Balcad_IDP"/>
    <x v="9"/>
    <x v="1"/>
    <n v="3"/>
    <n v="1"/>
    <n v="4"/>
    <n v="1"/>
    <x v="0"/>
  </r>
  <r>
    <s v="19e40e65-653d-4044-b635-963c646c33cb"/>
    <s v="Belet_Weyne_IDP"/>
    <x v="2"/>
    <x v="1"/>
    <n v="3"/>
    <n v="1"/>
    <n v="4"/>
    <n v="1"/>
    <x v="0"/>
  </r>
  <r>
    <s v="63e8f538-4b74-4220-9b85-5783741a2bf1"/>
    <s v="Balcad_IDP"/>
    <x v="9"/>
    <x v="1"/>
    <n v="3"/>
    <n v="1"/>
    <n v="4"/>
    <n v="1"/>
    <x v="0"/>
  </r>
  <r>
    <s v="2575bf99-c92c-48d4-8f13-19bac9eb11b7"/>
    <s v="Jowhar_IDP"/>
    <x v="10"/>
    <x v="1"/>
    <n v="3"/>
    <n v="2"/>
    <n v="4"/>
    <n v="1"/>
    <x v="1"/>
  </r>
  <r>
    <s v="9f78c771-e398-4a09-90f6-d673f5ac90aa"/>
    <s v="Balcad_IDP"/>
    <x v="9"/>
    <x v="1"/>
    <n v="3"/>
    <n v="1"/>
    <n v="4"/>
    <n v="1"/>
    <x v="0"/>
  </r>
  <r>
    <s v="1960f813-81aa-40dc-a0eb-0d5e8c6d76d6"/>
    <s v="Balcad_IDP"/>
    <x v="9"/>
    <x v="1"/>
    <n v="3"/>
    <n v="1"/>
    <n v="4"/>
    <n v="1"/>
    <x v="0"/>
  </r>
  <r>
    <s v="30b8e404-4179-450c-ab5d-9727ef29e267"/>
    <s v="Jowhar_IDP"/>
    <x v="10"/>
    <x v="1"/>
    <n v="3"/>
    <n v="1"/>
    <n v="4"/>
    <n v="1"/>
    <x v="0"/>
  </r>
  <r>
    <s v="8dcd677f-778d-4134-8883-464908d30ab8"/>
    <s v="Belet_Weyne_IDP"/>
    <x v="2"/>
    <x v="1"/>
    <n v="3"/>
    <n v="1"/>
    <n v="4"/>
    <n v="1"/>
    <x v="0"/>
  </r>
  <r>
    <s v="803eaa78-b560-4aa1-ba89-74de5a80dcae"/>
    <s v="Banadir_HC"/>
    <x v="0"/>
    <x v="0"/>
    <n v="3"/>
    <n v="1"/>
    <n v="4"/>
    <n v="1"/>
    <x v="0"/>
  </r>
  <r>
    <s v="83ec8a1c-d2bd-4aae-90ec-5729854017dc"/>
    <s v="Banadir_HC"/>
    <x v="0"/>
    <x v="0"/>
    <n v="3"/>
    <n v="1"/>
    <n v="4"/>
    <n v="1"/>
    <x v="0"/>
  </r>
  <r>
    <s v="679816e5-f7f1-468e-adce-e496ff5a0833"/>
    <s v="Balcad_HC"/>
    <x v="9"/>
    <x v="0"/>
    <n v="3"/>
    <n v="1"/>
    <n v="4"/>
    <n v="1"/>
    <x v="0"/>
  </r>
  <r>
    <s v="fa21f068-aa17-4ba7-bd1f-1b60196fc6ae"/>
    <s v="Belet_Weyne_HC"/>
    <x v="2"/>
    <x v="0"/>
    <n v="3"/>
    <n v="1"/>
    <n v="4"/>
    <n v="1"/>
    <x v="0"/>
  </r>
  <r>
    <s v="a873a4ec-9316-4d7d-85cb-1a435a09e26d"/>
    <s v="Belet_Weyne_IDP"/>
    <x v="2"/>
    <x v="1"/>
    <n v="3"/>
    <n v="1"/>
    <n v="4"/>
    <n v="1"/>
    <x v="0"/>
  </r>
  <r>
    <s v="35b70ef3-a0ec-4cb1-aeea-afc6f4e018e8"/>
    <s v="Banadir_HC"/>
    <x v="0"/>
    <x v="0"/>
    <n v="3"/>
    <n v="1"/>
    <n v="4"/>
    <n v="1"/>
    <x v="0"/>
  </r>
  <r>
    <s v="b84a2923-c686-4ef4-bc4e-56bb838105c6"/>
    <s v="Belet_Weyne_IDP"/>
    <x v="2"/>
    <x v="1"/>
    <n v="3"/>
    <n v="1"/>
    <n v="4"/>
    <n v="1"/>
    <x v="0"/>
  </r>
  <r>
    <s v="22d658fd-7ecb-4762-b0a5-ca87c547260c"/>
    <s v="Cadale_HC"/>
    <x v="12"/>
    <x v="0"/>
    <n v="3"/>
    <n v="1"/>
    <n v="4"/>
    <n v="1"/>
    <x v="0"/>
  </r>
  <r>
    <s v="0fd73013-c233-4672-a741-a5300b895714"/>
    <s v="Cadale_HC"/>
    <x v="12"/>
    <x v="0"/>
    <n v="3"/>
    <n v="1"/>
    <n v="4"/>
    <n v="1"/>
    <x v="0"/>
  </r>
  <r>
    <s v="330736d1-9014-4d5c-b924-7730ee2676d5"/>
    <s v="Cadale_HC"/>
    <x v="12"/>
    <x v="0"/>
    <n v="3"/>
    <n v="1"/>
    <n v="4"/>
    <n v="1"/>
    <x v="0"/>
  </r>
  <r>
    <s v="ed1cc275-76b6-429e-b00c-8f30b1414a37"/>
    <s v="Cadale_HC"/>
    <x v="12"/>
    <x v="0"/>
    <n v="3"/>
    <n v="1"/>
    <n v="4"/>
    <n v="1"/>
    <x v="0"/>
  </r>
  <r>
    <s v="2ab74da6-5d8e-4031-9fd8-91437da6fe5d"/>
    <s v="Cadale_HC"/>
    <x v="12"/>
    <x v="0"/>
    <n v="3"/>
    <n v="1"/>
    <n v="1"/>
    <n v="1"/>
    <x v="0"/>
  </r>
  <r>
    <s v="9c650a6d-2c20-4294-850c-876ebf4da51a"/>
    <s v="Cadale_HC"/>
    <x v="12"/>
    <x v="0"/>
    <n v="3"/>
    <n v="1"/>
    <n v="1"/>
    <n v="1"/>
    <x v="0"/>
  </r>
  <r>
    <s v="45304479-45e2-4a5a-a77e-6bbfcc9141be"/>
    <s v="Cadale_HC"/>
    <x v="12"/>
    <x v="0"/>
    <n v="3"/>
    <n v="1"/>
    <n v="1"/>
    <n v="1"/>
    <x v="0"/>
  </r>
  <r>
    <s v="501298c5-b2ff-4efc-ab89-98b36a09046e"/>
    <s v="Cadale_HC"/>
    <x v="12"/>
    <x v="0"/>
    <n v="3"/>
    <n v="1"/>
    <n v="1"/>
    <n v="1"/>
    <x v="0"/>
  </r>
  <r>
    <s v="8d61577e-c310-43d5-8d22-cd515b1acc52"/>
    <s v="Belet_Weyne_IDP"/>
    <x v="2"/>
    <x v="1"/>
    <n v="3"/>
    <n v="1"/>
    <n v="4"/>
    <n v="1"/>
    <x v="0"/>
  </r>
  <r>
    <s v="67347b8a-bf92-454f-a774-f2c11782b203"/>
    <s v="Banadir_HC"/>
    <x v="0"/>
    <x v="0"/>
    <n v="3"/>
    <n v="2"/>
    <n v="4"/>
    <n v="1"/>
    <x v="1"/>
  </r>
  <r>
    <s v="c1607fcf-38b0-4d77-9427-0edbd6b813e4"/>
    <s v="Banadir_HC"/>
    <x v="0"/>
    <x v="0"/>
    <n v="3"/>
    <n v="1"/>
    <n v="4"/>
    <n v="1"/>
    <x v="0"/>
  </r>
  <r>
    <s v="412a4181-8f16-4131-ba8a-b75031c9d791"/>
    <s v="Belet_Weyne_IDP"/>
    <x v="2"/>
    <x v="1"/>
    <n v="3"/>
    <n v="1"/>
    <n v="4"/>
    <n v="1"/>
    <x v="0"/>
  </r>
  <r>
    <s v="afce880d-b53c-4d1f-80a1-0c9b00ea8d3f"/>
    <s v="Banadir_HC"/>
    <x v="0"/>
    <x v="0"/>
    <n v="3"/>
    <n v="1"/>
    <n v="4"/>
    <n v="1"/>
    <x v="0"/>
  </r>
  <r>
    <s v="d1d32af2-bfb5-4752-a938-51dcf6886bce"/>
    <s v="Banadir_HC"/>
    <x v="0"/>
    <x v="0"/>
    <n v="3"/>
    <n v="1"/>
    <n v="1"/>
    <n v="1"/>
    <x v="0"/>
  </r>
  <r>
    <s v="ee224853-af84-44f9-816f-6e76fe2a4778"/>
    <s v="Belet_Weyne_IDP"/>
    <x v="2"/>
    <x v="1"/>
    <n v="3"/>
    <n v="1"/>
    <n v="4"/>
    <n v="1"/>
    <x v="0"/>
  </r>
  <r>
    <s v="b7fb1c0c-d296-419a-8b3f-d7886af4f848"/>
    <s v="Belet_Weyne_IDP"/>
    <x v="2"/>
    <x v="1"/>
    <n v="3"/>
    <n v="1"/>
    <n v="4"/>
    <n v="1"/>
    <x v="0"/>
  </r>
  <r>
    <s v="6a076e6c-29be-4710-b3de-063a19be7b76"/>
    <s v="Balcad_IDP"/>
    <x v="9"/>
    <x v="1"/>
    <n v="3"/>
    <n v="1"/>
    <n v="4"/>
    <n v="1"/>
    <x v="0"/>
  </r>
  <r>
    <s v="6a515a7f-6950-4223-a23c-c431a154f1b3"/>
    <s v="Balcad_IDP"/>
    <x v="9"/>
    <x v="1"/>
    <n v="3"/>
    <n v="1"/>
    <n v="4"/>
    <n v="1"/>
    <x v="0"/>
  </r>
  <r>
    <s v="b39fe8b1-2bf0-4b32-8274-9d3b13b76aa5"/>
    <s v="Balcad_IDP"/>
    <x v="9"/>
    <x v="1"/>
    <n v="3"/>
    <n v="1"/>
    <n v="1"/>
    <n v="1"/>
    <x v="0"/>
  </r>
  <r>
    <s v="cf38a8fd-a1e1-45c9-bf45-442a2b15ed57"/>
    <s v="Banadir_IDP"/>
    <x v="0"/>
    <x v="1"/>
    <n v="3"/>
    <n v="1"/>
    <n v="4"/>
    <n v="1"/>
    <x v="0"/>
  </r>
  <r>
    <s v="f1ae41f7-b8e8-4039-aa7a-e5ed6fcd2bf6"/>
    <s v="Belet_Weyne_IDP"/>
    <x v="2"/>
    <x v="1"/>
    <n v="3"/>
    <n v="1"/>
    <n v="1"/>
    <n v="1"/>
    <x v="0"/>
  </r>
  <r>
    <s v="db0f3d97-0abe-48c4-ac78-ac590a08047d"/>
    <s v="Belet_Weyne_IDP"/>
    <x v="2"/>
    <x v="1"/>
    <n v="3"/>
    <n v="1"/>
    <n v="4"/>
    <n v="1"/>
    <x v="0"/>
  </r>
  <r>
    <s v="5b676f16-d812-4261-bdc3-8b91b743fa3e"/>
    <s v="Belet_Weyne_IDP"/>
    <x v="2"/>
    <x v="1"/>
    <n v="3"/>
    <n v="1"/>
    <n v="4"/>
    <n v="1"/>
    <x v="0"/>
  </r>
  <r>
    <s v="334c4b4a-03fb-4558-994a-de10fdc2c138"/>
    <s v="Belet_Weyne_IDP"/>
    <x v="2"/>
    <x v="1"/>
    <n v="3"/>
    <n v="1"/>
    <n v="4"/>
    <n v="1"/>
    <x v="0"/>
  </r>
  <r>
    <s v="f8961691-0729-45ac-997e-f12aa23e1452"/>
    <s v="Belet_Weyne_IDP"/>
    <x v="2"/>
    <x v="1"/>
    <n v="3"/>
    <n v="1"/>
    <n v="4"/>
    <n v="1"/>
    <x v="0"/>
  </r>
  <r>
    <s v="adf7b019-d3c8-489a-8a92-bb766d9f05c9"/>
    <s v="Belet_Weyne_IDP"/>
    <x v="2"/>
    <x v="1"/>
    <n v="3"/>
    <n v="1"/>
    <n v="4"/>
    <n v="1"/>
    <x v="0"/>
  </r>
  <r>
    <s v="adf3ba9f-454e-4945-b3de-e0959398314c"/>
    <s v="Belet_Weyne_HC"/>
    <x v="2"/>
    <x v="0"/>
    <n v="3"/>
    <n v="1"/>
    <n v="4"/>
    <n v="1"/>
    <x v="0"/>
  </r>
  <r>
    <s v="677e9f23-dcc9-48ea-8dae-5ba5aa14752a"/>
    <s v="Belet_Weyne_HC"/>
    <x v="2"/>
    <x v="0"/>
    <n v="3"/>
    <n v="1"/>
    <n v="4"/>
    <n v="1"/>
    <x v="0"/>
  </r>
  <r>
    <s v="14362502-9000-4a7c-ab33-3045728fbdbc"/>
    <s v="Belet_Weyne_IDP"/>
    <x v="2"/>
    <x v="1"/>
    <n v="3"/>
    <n v="1"/>
    <n v="1"/>
    <n v="1"/>
    <x v="0"/>
  </r>
  <r>
    <s v="448f7cc7-ee2c-4faa-b7f4-7028ac84c62b"/>
    <s v="Belet_Weyne_IDP"/>
    <x v="2"/>
    <x v="1"/>
    <n v="3"/>
    <n v="1"/>
    <n v="1"/>
    <n v="1"/>
    <x v="0"/>
  </r>
  <r>
    <s v="c2dc3c31-e153-47e5-846f-e05bcaac7eb6"/>
    <s v="Belet_Weyne_IDP"/>
    <x v="2"/>
    <x v="1"/>
    <n v="3"/>
    <n v="1"/>
    <n v="1"/>
    <n v="1"/>
    <x v="0"/>
  </r>
  <r>
    <s v="6c9b7053-6286-46fe-9d84-949124285be2"/>
    <s v="Belet_Weyne_IDP"/>
    <x v="2"/>
    <x v="1"/>
    <n v="3"/>
    <n v="4"/>
    <n v="4"/>
    <n v="1"/>
    <x v="1"/>
  </r>
  <r>
    <s v="37f4feeb-ae1b-4a91-b72b-6a8b93b580ef"/>
    <s v="Belet_Weyne_IDP"/>
    <x v="2"/>
    <x v="1"/>
    <n v="3"/>
    <n v="1"/>
    <n v="4"/>
    <n v="1"/>
    <x v="0"/>
  </r>
  <r>
    <s v="a5abfa81-ac62-4a99-92da-006252ef2b0e"/>
    <s v="Belet_Weyne_IDP"/>
    <x v="2"/>
    <x v="1"/>
    <n v="3"/>
    <n v="4"/>
    <n v="4"/>
    <n v="2"/>
    <x v="1"/>
  </r>
  <r>
    <s v="7ca4006b-a80b-48e8-86a4-2ed04616e8ec"/>
    <s v="Belet_Weyne_IDP"/>
    <x v="2"/>
    <x v="1"/>
    <n v="3"/>
    <n v="1"/>
    <n v="4"/>
    <n v="1"/>
    <x v="0"/>
  </r>
  <r>
    <s v="f1f4be19-3dde-464c-9d13-f0d4434da738"/>
    <s v="Balcad_HC"/>
    <x v="9"/>
    <x v="0"/>
    <n v="3"/>
    <n v="1"/>
    <n v="4"/>
    <n v="1"/>
    <x v="0"/>
  </r>
  <r>
    <s v="cf5830ae-7f38-4c8d-8ba8-058f9b61f7af"/>
    <s v="Balcad_HC"/>
    <x v="9"/>
    <x v="0"/>
    <n v="3"/>
    <n v="1"/>
    <n v="4"/>
    <n v="1"/>
    <x v="0"/>
  </r>
  <r>
    <s v="39fa081e-bd69-4e0b-ba37-084c508920a8"/>
    <s v="Jowhar_HC"/>
    <x v="10"/>
    <x v="0"/>
    <n v="3"/>
    <n v="1"/>
    <n v="4"/>
    <n v="1"/>
    <x v="0"/>
  </r>
  <r>
    <s v="8478cfa8-6189-46a9-ba33-26ca67bceb87"/>
    <s v="Jowhar_HC"/>
    <x v="10"/>
    <x v="0"/>
    <n v="3"/>
    <n v="1"/>
    <n v="4"/>
    <n v="1"/>
    <x v="0"/>
  </r>
  <r>
    <s v="c865590a-07f2-4992-b3a9-b545d9caec1f"/>
    <s v="Jowhar_HC"/>
    <x v="10"/>
    <x v="0"/>
    <n v="3"/>
    <n v="1"/>
    <n v="4"/>
    <n v="1"/>
    <x v="0"/>
  </r>
  <r>
    <s v="3452fce3-c812-4590-a7d2-0fcc78d3e4a5"/>
    <s v="Balcad_HC"/>
    <x v="9"/>
    <x v="0"/>
    <n v="3"/>
    <n v="1"/>
    <n v="4"/>
    <n v="1"/>
    <x v="0"/>
  </r>
  <r>
    <s v="8e439834-3231-4e28-b831-0239a750ed3a"/>
    <s v="Balcad_HC"/>
    <x v="9"/>
    <x v="0"/>
    <n v="3"/>
    <n v="1"/>
    <n v="4"/>
    <n v="1"/>
    <x v="0"/>
  </r>
  <r>
    <s v="3fe1dc96-d6ca-492b-9c4d-1eb07ce85682"/>
    <s v="Jowhar_HC"/>
    <x v="10"/>
    <x v="0"/>
    <n v="3"/>
    <n v="1"/>
    <n v="4"/>
    <n v="1"/>
    <x v="0"/>
  </r>
  <r>
    <s v="0998d19e-191c-475e-8455-6121bc436e4d"/>
    <s v="Belet_Weyne_IDP"/>
    <x v="2"/>
    <x v="1"/>
    <n v="3"/>
    <n v="1"/>
    <n v="4"/>
    <n v="1"/>
    <x v="0"/>
  </r>
  <r>
    <s v="5fb2b3a6-79fa-4849-8c25-ea508d81727f"/>
    <s v="Belet_Weyne_IDP"/>
    <x v="2"/>
    <x v="1"/>
    <n v="3"/>
    <n v="1"/>
    <n v="4"/>
    <n v="1"/>
    <x v="0"/>
  </r>
  <r>
    <s v="6d8ed460-5a3d-4ae1-974b-7edd42d63dd1"/>
    <s v="Belet_Weyne_IDP"/>
    <x v="2"/>
    <x v="1"/>
    <n v="3"/>
    <n v="1"/>
    <n v="4"/>
    <n v="1"/>
    <x v="0"/>
  </r>
  <r>
    <s v="6e992d1f-c525-4092-a87c-f2af8315140f"/>
    <s v="Belet_Weyne_IDP"/>
    <x v="2"/>
    <x v="1"/>
    <n v="3"/>
    <n v="1"/>
    <n v="4"/>
    <n v="1"/>
    <x v="0"/>
  </r>
  <r>
    <s v="37eaf865-7d14-4758-906f-3bc5c5331c8c"/>
    <s v="Jowhar_HC"/>
    <x v="10"/>
    <x v="0"/>
    <n v="3"/>
    <n v="1"/>
    <n v="4"/>
    <n v="1"/>
    <x v="0"/>
  </r>
  <r>
    <s v="7fad5f80-5434-416d-b3c7-34571eb03928"/>
    <s v="Jowhar_HC"/>
    <x v="10"/>
    <x v="0"/>
    <n v="3"/>
    <n v="1"/>
    <n v="4"/>
    <n v="1"/>
    <x v="0"/>
  </r>
  <r>
    <s v="da732ea4-2ef1-4f68-855d-8f6e40f56c10"/>
    <s v="Belet_Weyne_IDP"/>
    <x v="2"/>
    <x v="1"/>
    <n v="3"/>
    <n v="1"/>
    <n v="4"/>
    <n v="1"/>
    <x v="0"/>
  </r>
  <r>
    <s v="2b984501-a2c2-442a-ba23-47d214009352"/>
    <s v="Banadir_HC"/>
    <x v="0"/>
    <x v="0"/>
    <n v="3"/>
    <n v="1"/>
    <n v="4"/>
    <n v="1"/>
    <x v="0"/>
  </r>
  <r>
    <s v="abf07966-d2bb-41fe-901a-357a4d40b798"/>
    <s v="Banadir_HC"/>
    <x v="0"/>
    <x v="0"/>
    <n v="3"/>
    <n v="1"/>
    <n v="4"/>
    <n v="1"/>
    <x v="0"/>
  </r>
  <r>
    <s v="09a30701-d29a-4d05-8a11-b2f393f16959"/>
    <s v="Banadir_HC"/>
    <x v="0"/>
    <x v="0"/>
    <n v="3"/>
    <n v="2"/>
    <n v="1"/>
    <n v="1"/>
    <x v="0"/>
  </r>
  <r>
    <s v="ca682a0b-1dde-4ff0-b202-1a0f345aa8a5"/>
    <s v="Banadir_HC"/>
    <x v="0"/>
    <x v="0"/>
    <n v="3"/>
    <n v="2"/>
    <n v="4"/>
    <n v="1"/>
    <x v="1"/>
  </r>
  <r>
    <s v="2cdd1de5-7d71-4170-ab95-5a0536837906"/>
    <s v="Banadir_HC"/>
    <x v="0"/>
    <x v="0"/>
    <n v="3"/>
    <n v="4"/>
    <n v="1"/>
    <n v="1"/>
    <x v="0"/>
  </r>
  <r>
    <s v="0d9626d5-75c0-409e-b598-288de7f57b42"/>
    <s v="Banadir_HC"/>
    <x v="0"/>
    <x v="0"/>
    <n v="3"/>
    <n v="1"/>
    <n v="1"/>
    <n v="1"/>
    <x v="0"/>
  </r>
  <r>
    <s v="a61b224c-9a94-46b5-a36f-4da08c7fa85c"/>
    <s v="Banadir_HC"/>
    <x v="0"/>
    <x v="0"/>
    <n v="3"/>
    <n v="1"/>
    <n v="4"/>
    <n v="1"/>
    <x v="0"/>
  </r>
  <r>
    <s v="7e261de5-c9b5-4ad4-b8f2-aa5f34d7230d"/>
    <s v="Banadir_HC"/>
    <x v="0"/>
    <x v="0"/>
    <n v="3"/>
    <n v="1"/>
    <n v="4"/>
    <n v="1"/>
    <x v="0"/>
  </r>
  <r>
    <s v="ac436183-d93e-44b7-8ac6-2b7f1cfb2bd0"/>
    <s v="Banadir_HC"/>
    <x v="0"/>
    <x v="0"/>
    <n v="3"/>
    <n v="1"/>
    <n v="1"/>
    <n v="1"/>
    <x v="0"/>
  </r>
  <r>
    <s v="4da04b99-278c-4463-9c91-7922244fac92"/>
    <s v="Banadir_HC"/>
    <x v="0"/>
    <x v="0"/>
    <n v="3"/>
    <n v="1"/>
    <n v="4"/>
    <n v="1"/>
    <x v="0"/>
  </r>
  <r>
    <s v="d185e02a-4cc8-462f-9c95-09a680e80786"/>
    <s v="Banadir_HC"/>
    <x v="0"/>
    <x v="0"/>
    <n v="3"/>
    <n v="1"/>
    <n v="1"/>
    <n v="1"/>
    <x v="0"/>
  </r>
  <r>
    <s v="145fc775-a61f-42b5-955d-7fc58fafeb37"/>
    <s v="Banadir_HC"/>
    <x v="0"/>
    <x v="0"/>
    <n v="3"/>
    <n v="1"/>
    <n v="4"/>
    <n v="1"/>
    <x v="0"/>
  </r>
  <r>
    <s v="504d6c94-bdf3-4a26-bbf3-3da191cbfb10"/>
    <s v="Banadir_HC"/>
    <x v="0"/>
    <x v="0"/>
    <n v="3"/>
    <n v="1"/>
    <n v="1"/>
    <n v="1"/>
    <x v="0"/>
  </r>
  <r>
    <s v="0d9640ef-f1ab-4b10-b872-451194484ff8"/>
    <s v="Banadir_HC"/>
    <x v="0"/>
    <x v="0"/>
    <n v="3"/>
    <n v="1"/>
    <n v="4"/>
    <n v="1"/>
    <x v="0"/>
  </r>
  <r>
    <s v="787f8ff3-f144-48fb-b56d-4e7a5af56634"/>
    <s v="Banadir_HC"/>
    <x v="0"/>
    <x v="0"/>
    <n v="3"/>
    <n v="1"/>
    <n v="1"/>
    <n v="1"/>
    <x v="0"/>
  </r>
  <r>
    <s v="7550ce39-8094-4931-8f06-aad04752c93f"/>
    <s v="Banadir_HC"/>
    <x v="0"/>
    <x v="0"/>
    <n v="3"/>
    <n v="1"/>
    <n v="4"/>
    <n v="1"/>
    <x v="0"/>
  </r>
  <r>
    <s v="8636c4db-1749-4322-8084-bdac6527d8ff"/>
    <s v="Banadir_HC"/>
    <x v="0"/>
    <x v="0"/>
    <n v="3"/>
    <n v="1"/>
    <n v="4"/>
    <n v="1"/>
    <x v="0"/>
  </r>
  <r>
    <s v="ee1e4f83-c9e1-4e91-bcfe-17a29cb299cf"/>
    <s v="Banadir_HC"/>
    <x v="0"/>
    <x v="0"/>
    <n v="3"/>
    <n v="1"/>
    <n v="4"/>
    <n v="1"/>
    <x v="0"/>
  </r>
  <r>
    <s v="0b74192e-ec71-4263-9b92-d5b6fe160789"/>
    <s v="Belet_Weyne_IDP"/>
    <x v="2"/>
    <x v="1"/>
    <n v="3"/>
    <n v="1"/>
    <n v="4"/>
    <n v="1"/>
    <x v="0"/>
  </r>
  <r>
    <s v="cec2cee9-19d8-47c6-87c8-d5ecaca19e51"/>
    <s v="Banadir_HC"/>
    <x v="0"/>
    <x v="0"/>
    <n v="3"/>
    <n v="1"/>
    <n v="1"/>
    <n v="1"/>
    <x v="0"/>
  </r>
  <r>
    <s v="a19256a3-6a1f-4aa9-8ab9-019c520f7301"/>
    <s v="Banadir_HC"/>
    <x v="0"/>
    <x v="0"/>
    <n v="3"/>
    <n v="1"/>
    <n v="1"/>
    <n v="1"/>
    <x v="0"/>
  </r>
  <r>
    <s v="395f729a-5631-4086-8ea0-531c1bca5db9"/>
    <s v="Banadir_HC"/>
    <x v="0"/>
    <x v="0"/>
    <n v="3"/>
    <n v="1"/>
    <n v="4"/>
    <n v="1"/>
    <x v="0"/>
  </r>
  <r>
    <s v="a5a6de55-76ad-4c92-ac76-dedef98c74d5"/>
    <s v="Banadir_HC"/>
    <x v="0"/>
    <x v="0"/>
    <n v="3"/>
    <n v="1"/>
    <n v="1"/>
    <n v="1"/>
    <x v="0"/>
  </r>
  <r>
    <s v="da2d007c-3a48-47e8-9f3e-2624956a5fa9"/>
    <s v="Balcad_IDP"/>
    <x v="9"/>
    <x v="1"/>
    <n v="3"/>
    <n v="1"/>
    <n v="4"/>
    <n v="1"/>
    <x v="0"/>
  </r>
  <r>
    <s v="6cabb86f-de60-4abf-8d75-381c4038b3f5"/>
    <s v="Belet_Weyne_IDP"/>
    <x v="2"/>
    <x v="1"/>
    <n v="3"/>
    <n v="3"/>
    <n v="1"/>
    <n v="4"/>
    <x v="1"/>
  </r>
  <r>
    <s v="6c307b73-def5-42cd-b27c-5f4486ddc455"/>
    <s v="Banadir_HC"/>
    <x v="0"/>
    <x v="0"/>
    <n v="3"/>
    <n v="1"/>
    <n v="4"/>
    <n v="1"/>
    <x v="0"/>
  </r>
  <r>
    <s v="c9c94131-e140-4f53-9f22-7e838f62de98"/>
    <s v="Banadir_HC"/>
    <x v="0"/>
    <x v="0"/>
    <n v="3"/>
    <n v="1"/>
    <n v="1"/>
    <n v="1"/>
    <x v="0"/>
  </r>
  <r>
    <s v="a944913e-3425-4f38-a7e1-abc532654991"/>
    <s v="Banadir_HC"/>
    <x v="0"/>
    <x v="0"/>
    <n v="3"/>
    <n v="1"/>
    <n v="4"/>
    <n v="1"/>
    <x v="0"/>
  </r>
  <r>
    <s v="f5da9817-788c-4aea-8416-cf4347f480fd"/>
    <s v="Banadir_HC"/>
    <x v="0"/>
    <x v="0"/>
    <n v="3"/>
    <n v="1"/>
    <n v="4"/>
    <n v="1"/>
    <x v="0"/>
  </r>
  <r>
    <s v="4fef21cb-be9c-4ce5-8cac-8a18481ee3d6"/>
    <s v="Banadir_HC"/>
    <x v="0"/>
    <x v="0"/>
    <n v="3"/>
    <n v="1"/>
    <n v="4"/>
    <n v="1"/>
    <x v="0"/>
  </r>
  <r>
    <s v="0c51e949-f2e9-445e-be7d-0484d4ac73da"/>
    <s v="Banadir_HC"/>
    <x v="0"/>
    <x v="0"/>
    <n v="3"/>
    <n v="2"/>
    <n v="1"/>
    <n v="1"/>
    <x v="0"/>
  </r>
  <r>
    <s v="10b81b1f-4b53-4db9-aecf-d52cd33d5ae6"/>
    <s v="Banadir_HC"/>
    <x v="0"/>
    <x v="0"/>
    <n v="3"/>
    <n v="1"/>
    <n v="4"/>
    <n v="1"/>
    <x v="0"/>
  </r>
  <r>
    <s v="4bb317f1-ba6b-4bbe-8258-bb23f14a8d83"/>
    <s v="Banadir_HC"/>
    <x v="0"/>
    <x v="0"/>
    <n v="3"/>
    <n v="1"/>
    <n v="1"/>
    <n v="1"/>
    <x v="0"/>
  </r>
  <r>
    <s v="07204af3-ba84-4feb-a2c2-ea3d2a63d14f"/>
    <s v="Belet_Weyne_IDP"/>
    <x v="2"/>
    <x v="1"/>
    <n v="3"/>
    <n v="1"/>
    <n v="1"/>
    <n v="5"/>
    <x v="1"/>
  </r>
  <r>
    <s v="1e65f241-4b2b-44eb-9752-3b73fb2cf534"/>
    <s v="Banadir_HC"/>
    <x v="0"/>
    <x v="0"/>
    <n v="3"/>
    <n v="1"/>
    <n v="1"/>
    <n v="1"/>
    <x v="0"/>
  </r>
  <r>
    <s v="6b834469-ebd6-4fb1-9b19-09c1d75c087b"/>
    <s v="Banadir_HC"/>
    <x v="0"/>
    <x v="0"/>
    <n v="3"/>
    <n v="1"/>
    <n v="1"/>
    <n v="1"/>
    <x v="0"/>
  </r>
  <r>
    <s v="ff963a8a-db25-4358-9832-e5203439cb75"/>
    <s v="Banadir_HC"/>
    <x v="0"/>
    <x v="0"/>
    <n v="3"/>
    <n v="1"/>
    <n v="1"/>
    <n v="1"/>
    <x v="0"/>
  </r>
  <r>
    <s v="ab3b1cb3-5daa-4db3-9831-04084823bd08"/>
    <s v="Banadir_HC"/>
    <x v="0"/>
    <x v="0"/>
    <n v="3"/>
    <n v="1"/>
    <n v="1"/>
    <n v="1"/>
    <x v="0"/>
  </r>
  <r>
    <s v="61d21b03-150a-4e11-aeef-37fd4b440b52"/>
    <s v="Banadir_HC"/>
    <x v="0"/>
    <x v="0"/>
    <n v="3"/>
    <n v="1"/>
    <n v="4"/>
    <n v="1"/>
    <x v="0"/>
  </r>
  <r>
    <s v="5f9bbdcd-6159-46b9-b710-b5e1c1e35179"/>
    <s v="Banadir_HC"/>
    <x v="0"/>
    <x v="0"/>
    <n v="3"/>
    <n v="1"/>
    <n v="1"/>
    <n v="1"/>
    <x v="0"/>
  </r>
  <r>
    <s v="e5ae963f-c13a-4348-ad73-7f10090b2fee"/>
    <s v="Banadir_HC"/>
    <x v="0"/>
    <x v="0"/>
    <n v="3"/>
    <n v="1"/>
    <n v="4"/>
    <n v="1"/>
    <x v="0"/>
  </r>
  <r>
    <s v="77b69385-e62a-4549-ae68-979699fc4023"/>
    <s v="Banadir_HC"/>
    <x v="0"/>
    <x v="0"/>
    <n v="3"/>
    <n v="1"/>
    <n v="4"/>
    <n v="1"/>
    <x v="0"/>
  </r>
  <r>
    <s v="1080003c-1ff1-4fdc-a038-795bf32f45b9"/>
    <s v="Banadir_HC"/>
    <x v="0"/>
    <x v="0"/>
    <n v="3"/>
    <n v="1"/>
    <n v="4"/>
    <n v="1"/>
    <x v="0"/>
  </r>
  <r>
    <s v="d9542a00-7eae-49ea-8479-12d301ba36ae"/>
    <s v="Banadir_HC"/>
    <x v="0"/>
    <x v="0"/>
    <n v="3"/>
    <n v="1"/>
    <n v="4"/>
    <n v="1"/>
    <x v="0"/>
  </r>
  <r>
    <s v="09cc7873-310d-4db1-9146-dcbcdc5024be"/>
    <s v="Banadir_HC"/>
    <x v="0"/>
    <x v="0"/>
    <n v="3"/>
    <n v="1"/>
    <n v="4"/>
    <n v="1"/>
    <x v="0"/>
  </r>
  <r>
    <s v="53a0de5f-4754-44fe-9a5d-90c576ee5812"/>
    <s v="Banadir_HC"/>
    <x v="0"/>
    <x v="0"/>
    <n v="3"/>
    <n v="1"/>
    <n v="4"/>
    <n v="1"/>
    <x v="0"/>
  </r>
  <r>
    <s v="7f4db0ee-3a92-419d-be22-72c316eff96d"/>
    <s v="Banadir_HC"/>
    <x v="0"/>
    <x v="0"/>
    <n v="3"/>
    <n v="1"/>
    <n v="4"/>
    <n v="1"/>
    <x v="0"/>
  </r>
  <r>
    <s v="d15a4d9d-d6d9-4ac5-a7aa-41146866c842"/>
    <s v="Banadir_HC"/>
    <x v="0"/>
    <x v="0"/>
    <n v="3"/>
    <n v="1"/>
    <n v="4"/>
    <n v="1"/>
    <x v="0"/>
  </r>
  <r>
    <s v="37fb692b-a505-47c2-9328-7c5d1b2a54ec"/>
    <s v="Banadir_HC"/>
    <x v="0"/>
    <x v="0"/>
    <n v="3"/>
    <n v="1"/>
    <n v="4"/>
    <n v="1"/>
    <x v="0"/>
  </r>
  <r>
    <s v="d1040528-0a0d-4122-ab2f-35e4996dac92"/>
    <s v="Cadaado_HC"/>
    <x v="16"/>
    <x v="0"/>
    <n v="3"/>
    <n v="1"/>
    <n v="4"/>
    <n v="1"/>
    <x v="0"/>
  </r>
  <r>
    <s v="d638c01a-2476-4962-bf42-05983741cb39"/>
    <s v="Hobyo_HC"/>
    <x v="15"/>
    <x v="0"/>
    <n v="3"/>
    <n v="1"/>
    <n v="1"/>
    <n v="1"/>
    <x v="0"/>
  </r>
  <r>
    <s v="01fc7982-cda0-40d3-bf5d-b2e0400a2493"/>
    <s v="Belet_Weyne_IDP"/>
    <x v="2"/>
    <x v="1"/>
    <n v="3"/>
    <n v="1"/>
    <n v="1"/>
    <n v="1"/>
    <x v="0"/>
  </r>
  <r>
    <s v="c789ddf9-0022-4840-9c73-b629f969f66e"/>
    <s v="Belet_Weyne_IDP"/>
    <x v="2"/>
    <x v="1"/>
    <n v="3"/>
    <n v="1"/>
    <n v="4"/>
    <n v="1"/>
    <x v="0"/>
  </r>
  <r>
    <s v="ae8b1ed0-2ecd-4e22-b41b-4a90f1d1f555"/>
    <s v="Dhuusamarreeb_HC"/>
    <x v="13"/>
    <x v="0"/>
    <n v="3"/>
    <n v="1"/>
    <n v="4"/>
    <n v="1"/>
    <x v="0"/>
  </r>
  <r>
    <s v="edd022ed-c877-485d-a00e-9e6bcc729258"/>
    <s v="Belet_Weyne_IDP"/>
    <x v="2"/>
    <x v="1"/>
    <n v="3"/>
    <n v="1"/>
    <n v="1"/>
    <n v="1"/>
    <x v="0"/>
  </r>
  <r>
    <s v="906f79d4-5d1a-4dbe-9859-bc81199f4356"/>
    <s v="Gaalkacyo_HC"/>
    <x v="14"/>
    <x v="0"/>
    <n v="3"/>
    <n v="1"/>
    <n v="1"/>
    <n v="1"/>
    <x v="0"/>
  </r>
  <r>
    <s v="665fdb04-58ff-440d-8bdd-002db23d9a18"/>
    <s v="Hobyo_HC"/>
    <x v="15"/>
    <x v="0"/>
    <n v="2"/>
    <n v="3"/>
    <n v="4"/>
    <n v="1"/>
    <x v="1"/>
  </r>
  <r>
    <s v="89c329b0-f628-459f-ae55-ef7cc18ebdcc"/>
    <s v="Hobyo_HC"/>
    <x v="15"/>
    <x v="0"/>
    <n v="3"/>
    <n v="1"/>
    <n v="1"/>
    <n v="1"/>
    <x v="0"/>
  </r>
  <r>
    <s v="cf870b93-b146-48b5-be2a-9304bea6f1c7"/>
    <s v="Hobyo_HC"/>
    <x v="15"/>
    <x v="0"/>
    <n v="3"/>
    <n v="1"/>
    <n v="1"/>
    <n v="1"/>
    <x v="0"/>
  </r>
  <r>
    <s v="2f08b8ae-b114-4809-8737-747063f8b9b3"/>
    <s v="Belet_Weyne_IDP"/>
    <x v="2"/>
    <x v="1"/>
    <n v="3"/>
    <n v="1"/>
    <n v="4"/>
    <n v="1"/>
    <x v="0"/>
  </r>
  <r>
    <s v="a4122ff3-46c1-4907-99f0-f3936f37de98"/>
    <s v="Banadir_IDP"/>
    <x v="0"/>
    <x v="1"/>
    <n v="3"/>
    <n v="3"/>
    <n v="1"/>
    <n v="1"/>
    <x v="0"/>
  </r>
  <r>
    <s v="7c0618b8-5656-4165-8c4d-fea993438ec9"/>
    <s v="Banadir_IDP"/>
    <x v="0"/>
    <x v="1"/>
    <n v="3"/>
    <n v="3"/>
    <n v="1"/>
    <n v="1"/>
    <x v="0"/>
  </r>
  <r>
    <s v="fff6ee9d-3544-4568-82c3-93209e86eda1"/>
    <s v="Banadir_IDP"/>
    <x v="0"/>
    <x v="1"/>
    <n v="3"/>
    <n v="1"/>
    <n v="1"/>
    <n v="3"/>
    <x v="0"/>
  </r>
  <r>
    <s v="559c9684-6603-4279-a4e4-415da22129e7"/>
    <s v="Jowhar_IDP"/>
    <x v="10"/>
    <x v="1"/>
    <n v="3"/>
    <n v="1"/>
    <n v="4"/>
    <n v="1"/>
    <x v="0"/>
  </r>
  <r>
    <s v="184589a9-9710-4e3c-9357-064e10f945e8"/>
    <s v="Gaalkacyo_HC"/>
    <x v="14"/>
    <x v="0"/>
    <n v="3"/>
    <n v="1"/>
    <n v="4"/>
    <n v="1"/>
    <x v="0"/>
  </r>
  <r>
    <s v="d3af09a5-1d8c-4a0b-8f89-9318eea0b30e"/>
    <s v="Cadaado_HC"/>
    <x v="16"/>
    <x v="0"/>
    <n v="3"/>
    <n v="1"/>
    <n v="4"/>
    <n v="1"/>
    <x v="0"/>
  </r>
  <r>
    <s v="4829d669-98c2-41fc-bd48-aa3c70d0cf24"/>
    <s v="Balcad_IDP"/>
    <x v="9"/>
    <x v="1"/>
    <n v="3"/>
    <n v="1"/>
    <n v="4"/>
    <n v="1"/>
    <x v="0"/>
  </r>
  <r>
    <s v="c86ae13a-de91-49dd-b486-2975a32870a4"/>
    <s v="Banadir_IDP"/>
    <x v="0"/>
    <x v="1"/>
    <n v="3"/>
    <n v="1"/>
    <n v="4"/>
    <n v="1"/>
    <x v="0"/>
  </r>
  <r>
    <s v="4e896557-f151-4eb9-97de-2241c825fa29"/>
    <s v="Dhuusamarreeb_HC"/>
    <x v="13"/>
    <x v="0"/>
    <n v="3"/>
    <n v="1"/>
    <n v="4"/>
    <n v="1"/>
    <x v="0"/>
  </r>
  <r>
    <s v="49216dd9-7b96-4f0e-b722-10ce013a4c10"/>
    <s v="Gaalkacyo_HC"/>
    <x v="14"/>
    <x v="0"/>
    <n v="3"/>
    <n v="1"/>
    <n v="4"/>
    <n v="1"/>
    <x v="0"/>
  </r>
  <r>
    <s v="ff6b8b94-39e2-4ead-9a65-35d79d52606e"/>
    <s v="Balcad_IDP"/>
    <x v="9"/>
    <x v="1"/>
    <n v="3"/>
    <n v="1"/>
    <n v="1"/>
    <n v="1"/>
    <x v="0"/>
  </r>
  <r>
    <s v="f5bc2755-a4b9-4a78-b32f-f2b0bc09b422"/>
    <s v="Belet_Weyne_IDP"/>
    <x v="2"/>
    <x v="1"/>
    <n v="3"/>
    <n v="1"/>
    <n v="4"/>
    <n v="4"/>
    <x v="1"/>
  </r>
  <r>
    <s v="0d942bf9-57e8-4287-81ed-75b72907b0de"/>
    <s v="Cabudwaaq_HC"/>
    <x v="32"/>
    <x v="0"/>
    <n v="3"/>
    <n v="1"/>
    <n v="4"/>
    <n v="1"/>
    <x v="0"/>
  </r>
  <r>
    <s v="dc81a817-88a1-4e1b-aa83-84106eac9e39"/>
    <s v="Belet_Weyne_IDP"/>
    <x v="2"/>
    <x v="1"/>
    <n v="3"/>
    <n v="1"/>
    <n v="4"/>
    <n v="1"/>
    <x v="0"/>
  </r>
  <r>
    <s v="f19ce9f9-548f-484c-b129-58b5a1408794"/>
    <s v="Dhuusamarreeb_HC"/>
    <x v="13"/>
    <x v="0"/>
    <n v="3"/>
    <n v="1"/>
    <n v="4"/>
    <n v="1"/>
    <x v="0"/>
  </r>
  <r>
    <s v="60765429-a2ab-45e6-b4e4-70b8a0babda1"/>
    <s v="Dhuusamarreeb_HC"/>
    <x v="13"/>
    <x v="0"/>
    <n v="3"/>
    <n v="4"/>
    <n v="1"/>
    <n v="1"/>
    <x v="0"/>
  </r>
  <r>
    <s v="d679bd5e-d9dd-4097-bd21-b2201117311d"/>
    <s v="Belet_Weyne_IDP"/>
    <x v="2"/>
    <x v="1"/>
    <n v="3"/>
    <n v="4"/>
    <n v="4"/>
    <n v="1"/>
    <x v="1"/>
  </r>
  <r>
    <s v="bced926b-60e8-4ce8-b057-f5219e2ffebb"/>
    <s v="Hobyo_HC"/>
    <x v="15"/>
    <x v="0"/>
    <n v="3"/>
    <n v="1"/>
    <n v="4"/>
    <n v="1"/>
    <x v="0"/>
  </r>
  <r>
    <s v="566ad30b-7abd-4ceb-a55c-c88fbc30e2de"/>
    <s v="Belet_Weyne_IDP"/>
    <x v="2"/>
    <x v="1"/>
    <n v="3"/>
    <n v="1"/>
    <n v="4"/>
    <n v="1"/>
    <x v="0"/>
  </r>
  <r>
    <s v="47fa3571-1052-4898-b6ac-82ed73edbfa6"/>
    <s v="Dhuusamarreeb_HC"/>
    <x v="13"/>
    <x v="0"/>
    <n v="3"/>
    <n v="1"/>
    <n v="1"/>
    <n v="1"/>
    <x v="0"/>
  </r>
  <r>
    <s v="74812581-f933-4cdb-87cf-8cce5167cebc"/>
    <s v="Gaalkacyo_HC"/>
    <x v="14"/>
    <x v="0"/>
    <n v="3"/>
    <n v="1"/>
    <n v="4"/>
    <n v="1"/>
    <x v="0"/>
  </r>
  <r>
    <s v="45499aff-9349-4ea5-bec2-35cc7722a6d8"/>
    <s v="Banadir_IDP"/>
    <x v="0"/>
    <x v="1"/>
    <n v="3"/>
    <n v="1"/>
    <n v="4"/>
    <n v="1"/>
    <x v="0"/>
  </r>
  <r>
    <s v="a65ada08-253a-4e23-a924-a205f2f5ccd4"/>
    <s v="Belet_Weyne_IDP"/>
    <x v="2"/>
    <x v="1"/>
    <n v="3"/>
    <n v="1"/>
    <n v="4"/>
    <n v="1"/>
    <x v="0"/>
  </r>
  <r>
    <s v="04ab4ff0-bc7a-4cd3-9fd2-c7ab6de60a33"/>
    <s v="Belet_Weyne_IDP"/>
    <x v="2"/>
    <x v="1"/>
    <n v="3"/>
    <n v="1"/>
    <n v="1"/>
    <n v="1"/>
    <x v="0"/>
  </r>
  <r>
    <s v="0bc9f263-8f89-48db-8dd2-e9c4286da293"/>
    <s v="Hobyo_HC"/>
    <x v="15"/>
    <x v="0"/>
    <n v="3"/>
    <n v="1"/>
    <n v="1"/>
    <n v="1"/>
    <x v="0"/>
  </r>
  <r>
    <s v="c29b68d9-b38b-428c-9c10-22eb500dc8a5"/>
    <s v="Hobyo_HC"/>
    <x v="15"/>
    <x v="0"/>
    <n v="3"/>
    <n v="4"/>
    <n v="1"/>
    <n v="1"/>
    <x v="0"/>
  </r>
  <r>
    <s v="5b84bda6-08f3-4804-891c-58ca8757c7c1"/>
    <s v="Banadir_IDP"/>
    <x v="0"/>
    <x v="1"/>
    <n v="3"/>
    <n v="3"/>
    <n v="1"/>
    <n v="1"/>
    <x v="0"/>
  </r>
  <r>
    <s v="bfeccc13-4adc-4b82-87cd-0c744dd60c45"/>
    <s v="Banadir_IDP"/>
    <x v="0"/>
    <x v="1"/>
    <n v="3"/>
    <n v="3"/>
    <n v="1"/>
    <n v="1"/>
    <x v="0"/>
  </r>
  <r>
    <s v="9209f1d4-dc22-41e9-8560-c5f0e39d672c"/>
    <s v="Banadir_IDP"/>
    <x v="0"/>
    <x v="1"/>
    <n v="3"/>
    <n v="1"/>
    <n v="1"/>
    <n v="1"/>
    <x v="0"/>
  </r>
  <r>
    <s v="203f0a9c-762d-473d-b64c-cd5b57700f17"/>
    <s v="Dhuusamarreeb_HC"/>
    <x v="13"/>
    <x v="0"/>
    <n v="3"/>
    <n v="1"/>
    <n v="4"/>
    <n v="1"/>
    <x v="0"/>
  </r>
  <r>
    <s v="8bd5f722-87cb-4175-830b-69ac14d1a279"/>
    <s v="Dhuusamarreeb_HC"/>
    <x v="13"/>
    <x v="0"/>
    <n v="3"/>
    <n v="1"/>
    <n v="4"/>
    <n v="1"/>
    <x v="0"/>
  </r>
  <r>
    <s v="32749c36-9c79-41ef-bf96-cc5bb7140211"/>
    <s v="Belet_Weyne_IDP"/>
    <x v="2"/>
    <x v="1"/>
    <n v="3"/>
    <n v="1"/>
    <n v="4"/>
    <n v="1"/>
    <x v="0"/>
  </r>
  <r>
    <s v="cf1d9ac9-5eb6-42d0-b2bb-709ce2412ade"/>
    <s v="Hobyo_HC"/>
    <x v="15"/>
    <x v="0"/>
    <n v="3"/>
    <n v="1"/>
    <n v="4"/>
    <n v="1"/>
    <x v="0"/>
  </r>
  <r>
    <s v="7fbf581b-0f83-497c-8ef5-6b59766cef40"/>
    <s v="Hobyo_HC"/>
    <x v="15"/>
    <x v="0"/>
    <n v="3"/>
    <n v="1"/>
    <n v="4"/>
    <n v="1"/>
    <x v="0"/>
  </r>
  <r>
    <s v="3e03537c-eb92-417a-9f01-f4036e5a6d1d"/>
    <s v="Hobyo_HC"/>
    <x v="15"/>
    <x v="0"/>
    <n v="3"/>
    <n v="1"/>
    <n v="4"/>
    <n v="1"/>
    <x v="0"/>
  </r>
  <r>
    <s v="1fcb4ad4-5cff-4c0e-8278-31b3ba83ba1d"/>
    <s v="Hobyo_HC"/>
    <x v="15"/>
    <x v="0"/>
    <n v="3"/>
    <n v="1"/>
    <n v="4"/>
    <n v="1"/>
    <x v="0"/>
  </r>
  <r>
    <s v="0a68749b-b1f3-4054-8e28-18b952d75dd4"/>
    <s v="Dhuusamarreeb_HC"/>
    <x v="13"/>
    <x v="0"/>
    <n v="3"/>
    <n v="1"/>
    <n v="1"/>
    <n v="1"/>
    <x v="0"/>
  </r>
  <r>
    <s v="78865281-bb91-46a7-822f-6623a3fcce91"/>
    <s v="Dhuusamarreeb_HC"/>
    <x v="13"/>
    <x v="0"/>
    <n v="3"/>
    <n v="1"/>
    <n v="4"/>
    <n v="1"/>
    <x v="0"/>
  </r>
  <r>
    <s v="b1e23443-e9f5-43b6-8aa0-4f9adf928910"/>
    <s v="Banadir_IDP"/>
    <x v="0"/>
    <x v="1"/>
    <n v="3"/>
    <n v="1"/>
    <n v="4"/>
    <n v="1"/>
    <x v="0"/>
  </r>
  <r>
    <s v="dae6a39b-5a77-4160-9428-a64ecde71908"/>
    <s v="Dhuusamarreeb_HC"/>
    <x v="13"/>
    <x v="0"/>
    <n v="3"/>
    <n v="1"/>
    <n v="4"/>
    <n v="1"/>
    <x v="0"/>
  </r>
  <r>
    <s v="807b82e3-c89a-4be9-891f-92c5f7155b16"/>
    <s v="Belet_Weyne_IDP"/>
    <x v="2"/>
    <x v="1"/>
    <n v="3"/>
    <n v="1"/>
    <n v="4"/>
    <n v="1"/>
    <x v="0"/>
  </r>
  <r>
    <s v="d5646c6e-08b9-47e4-80f9-848f28c782ca"/>
    <s v="Belet_Weyne_IDP"/>
    <x v="2"/>
    <x v="1"/>
    <n v="3"/>
    <n v="1"/>
    <n v="4"/>
    <n v="1"/>
    <x v="0"/>
  </r>
  <r>
    <s v="27c61df2-9ca2-49a8-9d96-68266c697cef"/>
    <s v="Dhuusamarreeb_HC"/>
    <x v="13"/>
    <x v="0"/>
    <n v="3"/>
    <n v="1"/>
    <n v="4"/>
    <n v="5"/>
    <x v="1"/>
  </r>
  <r>
    <s v="5277a4fb-da05-4815-8780-c43e326a3e3a"/>
    <s v="Cabudwaaq_HC"/>
    <x v="32"/>
    <x v="0"/>
    <n v="3"/>
    <n v="1"/>
    <n v="1"/>
    <n v="1"/>
    <x v="0"/>
  </r>
  <r>
    <s v="5952d566-c65e-48a0-8bb5-9e090e3b9241"/>
    <s v="Gaalkacyo_HC"/>
    <x v="14"/>
    <x v="0"/>
    <n v="3"/>
    <n v="1"/>
    <n v="4"/>
    <n v="1"/>
    <x v="0"/>
  </r>
  <r>
    <s v="88d72321-a714-4720-8dd8-60d20981c0c9"/>
    <s v="Gaalkacyo_HC"/>
    <x v="14"/>
    <x v="0"/>
    <n v="3"/>
    <n v="1"/>
    <n v="4"/>
    <n v="1"/>
    <x v="0"/>
  </r>
  <r>
    <s v="12bd5f3e-b5df-4c6f-9d79-deda13369c5a"/>
    <s v="Cadaado_HC"/>
    <x v="16"/>
    <x v="0"/>
    <n v="3"/>
    <n v="1"/>
    <n v="1"/>
    <n v="1"/>
    <x v="0"/>
  </r>
  <r>
    <s v="9d405983-5836-4513-a640-b6b031d3b388"/>
    <s v="Cadaado_HC"/>
    <x v="16"/>
    <x v="0"/>
    <n v="3"/>
    <n v="1"/>
    <n v="4"/>
    <n v="1"/>
    <x v="0"/>
  </r>
  <r>
    <s v="4341dfbe-6357-4a9a-ad01-aa827161e407"/>
    <s v="Cadaado_HC"/>
    <x v="16"/>
    <x v="0"/>
    <n v="3"/>
    <n v="3"/>
    <n v="4"/>
    <n v="1"/>
    <x v="1"/>
  </r>
  <r>
    <s v="06197d88-b1ce-478d-8182-30ecf87e0d17"/>
    <s v="Dhuusamarreeb_HC"/>
    <x v="13"/>
    <x v="0"/>
    <n v="3"/>
    <n v="1"/>
    <n v="4"/>
    <n v="1"/>
    <x v="0"/>
  </r>
  <r>
    <s v="c4124202-7645-4681-a050-a667efea7256"/>
    <s v="Hobyo_HC"/>
    <x v="15"/>
    <x v="0"/>
    <n v="3"/>
    <n v="1"/>
    <n v="4"/>
    <n v="1"/>
    <x v="0"/>
  </r>
  <r>
    <s v="cabaa17e-6f3b-49c9-b4b1-a76d08da2e0e"/>
    <s v="Hobyo_HC"/>
    <x v="15"/>
    <x v="0"/>
    <n v="3"/>
    <n v="1"/>
    <n v="4"/>
    <n v="1"/>
    <x v="0"/>
  </r>
  <r>
    <s v="023b45ae-035a-4200-9f0b-e824b2f4b29f"/>
    <s v="Belet_Weyne_IDP"/>
    <x v="2"/>
    <x v="1"/>
    <n v="3"/>
    <n v="1"/>
    <n v="4"/>
    <n v="1"/>
    <x v="0"/>
  </r>
  <r>
    <s v="b1096761-437d-4e76-ac99-8d176625a00b"/>
    <s v="Belet_Weyne_IDP"/>
    <x v="2"/>
    <x v="1"/>
    <n v="3"/>
    <n v="1"/>
    <n v="4"/>
    <n v="1"/>
    <x v="0"/>
  </r>
  <r>
    <s v="e477d858-9400-4ec4-8089-fcd6a06568ff"/>
    <s v="Cabudwaaq_HC"/>
    <x v="32"/>
    <x v="0"/>
    <n v="3"/>
    <n v="1"/>
    <n v="4"/>
    <n v="1"/>
    <x v="0"/>
  </r>
  <r>
    <s v="2133c1f4-9d31-413e-a7ab-a4c879de60a3"/>
    <s v="Belet_Weyne_IDP"/>
    <x v="2"/>
    <x v="1"/>
    <n v="3"/>
    <n v="4"/>
    <n v="4"/>
    <n v="1"/>
    <x v="1"/>
  </r>
  <r>
    <s v="547c9466-cd35-4544-955f-3172871cbc59"/>
    <s v="Belet_Weyne_IDP"/>
    <x v="2"/>
    <x v="1"/>
    <n v="3"/>
    <n v="1"/>
    <n v="4"/>
    <n v="1"/>
    <x v="0"/>
  </r>
  <r>
    <s v="1e86027d-1b97-477f-b8ae-d52bcfb58469"/>
    <s v="Balcad_IDP"/>
    <x v="9"/>
    <x v="1"/>
    <n v="3"/>
    <n v="1"/>
    <n v="1"/>
    <n v="2"/>
    <x v="0"/>
  </r>
  <r>
    <s v="b39a57f3-e4c6-4cdf-8bb7-dd9e8f3ec5ba"/>
    <s v="Jowhar_IDP"/>
    <x v="10"/>
    <x v="1"/>
    <n v="3"/>
    <n v="1"/>
    <n v="4"/>
    <n v="1"/>
    <x v="0"/>
  </r>
  <r>
    <s v="583ba10f-9e33-472c-a278-267eb2d59782"/>
    <s v="Gaalkacyo_HC"/>
    <x v="14"/>
    <x v="0"/>
    <n v="3"/>
    <n v="2"/>
    <n v="4"/>
    <n v="3"/>
    <x v="1"/>
  </r>
  <r>
    <s v="c4b724a5-af40-40dd-8e1a-b92cb0dd83d0"/>
    <s v="Jowhar_IDP"/>
    <x v="10"/>
    <x v="1"/>
    <n v="3"/>
    <n v="1"/>
    <n v="4"/>
    <n v="1"/>
    <x v="0"/>
  </r>
  <r>
    <s v="5ac6adb1-4356-4eb3-81d4-b3a3da91c3eb"/>
    <s v="Jowhar_IDP"/>
    <x v="10"/>
    <x v="1"/>
    <n v="3"/>
    <n v="1"/>
    <n v="4"/>
    <n v="1"/>
    <x v="0"/>
  </r>
  <r>
    <s v="f69b21a5-3780-4916-a5ef-a329547d92f1"/>
    <s v="Balcad_IDP"/>
    <x v="9"/>
    <x v="1"/>
    <n v="3"/>
    <n v="1"/>
    <n v="4"/>
    <n v="1"/>
    <x v="0"/>
  </r>
  <r>
    <s v="e6f85c76-364f-4fe9-ab08-d4bbf6e0e302"/>
    <s v="Hobyo_HC"/>
    <x v="15"/>
    <x v="0"/>
    <n v="3"/>
    <n v="1"/>
    <n v="4"/>
    <n v="1"/>
    <x v="0"/>
  </r>
  <r>
    <s v="f2936ea2-b594-4f18-a061-0d2fa82745bb"/>
    <s v="Jowhar_IDP"/>
    <x v="10"/>
    <x v="1"/>
    <n v="3"/>
    <n v="3"/>
    <n v="4"/>
    <n v="1"/>
    <x v="1"/>
  </r>
  <r>
    <s v="4df2c204-eb6b-47b7-b306-e36837badf1e"/>
    <s v="Jowhar_IDP"/>
    <x v="10"/>
    <x v="1"/>
    <n v="3"/>
    <n v="1"/>
    <n v="4"/>
    <n v="1"/>
    <x v="0"/>
  </r>
  <r>
    <s v="5c1d0659-2f46-4efd-a5bc-e8ccc867cf90"/>
    <s v="Hobyo_HC"/>
    <x v="15"/>
    <x v="0"/>
    <n v="3"/>
    <n v="1"/>
    <n v="4"/>
    <n v="1"/>
    <x v="0"/>
  </r>
  <r>
    <s v="56ada655-92af-4c5c-8af5-0d76ecaa69a2"/>
    <s v="Hobyo_HC"/>
    <x v="15"/>
    <x v="0"/>
    <n v="3"/>
    <n v="1"/>
    <n v="4"/>
    <n v="1"/>
    <x v="0"/>
  </r>
  <r>
    <s v="1a27f9e2-22df-48c8-9532-7278d62d206f"/>
    <s v="Hobyo_HC"/>
    <x v="15"/>
    <x v="0"/>
    <n v="3"/>
    <n v="1"/>
    <n v="4"/>
    <n v="1"/>
    <x v="0"/>
  </r>
  <r>
    <s v="c7c6a234-ebce-4142-906b-21f050b224dc"/>
    <s v="Hobyo_HC"/>
    <x v="15"/>
    <x v="0"/>
    <n v="3"/>
    <n v="1"/>
    <n v="4"/>
    <n v="1"/>
    <x v="0"/>
  </r>
  <r>
    <s v="ee89b480-38a7-447a-9e07-05e3597037f5"/>
    <s v="Hobyo_HC"/>
    <x v="15"/>
    <x v="0"/>
    <n v="3"/>
    <n v="1"/>
    <n v="4"/>
    <n v="1"/>
    <x v="0"/>
  </r>
  <r>
    <s v="6564e5d0-2722-4121-98b3-248d2c655b56"/>
    <s v="Belet_Weyne_IDP"/>
    <x v="2"/>
    <x v="1"/>
    <n v="3"/>
    <n v="1"/>
    <n v="4"/>
    <n v="1"/>
    <x v="0"/>
  </r>
  <r>
    <s v="9d67d8e6-b9d1-4911-8862-11c45f0e0f48"/>
    <s v="Cadaado_HC"/>
    <x v="16"/>
    <x v="0"/>
    <n v="3"/>
    <n v="1"/>
    <n v="1"/>
    <n v="1"/>
    <x v="0"/>
  </r>
  <r>
    <s v="cc30ec5d-66f5-4ffc-a9ba-6beae5694167"/>
    <s v="Dhuusamarreeb_HC"/>
    <x v="13"/>
    <x v="0"/>
    <n v="3"/>
    <n v="1"/>
    <n v="1"/>
    <n v="1"/>
    <x v="0"/>
  </r>
  <r>
    <s v="f0947ad1-8217-43d5-ac39-73ec12093883"/>
    <s v="Dhuusamarreeb_HC"/>
    <x v="13"/>
    <x v="0"/>
    <n v="3"/>
    <n v="1"/>
    <n v="4"/>
    <n v="1"/>
    <x v="0"/>
  </r>
  <r>
    <s v="c5b2e79c-0e26-4ffb-9a41-f472cd5783e0"/>
    <s v="Dhuusamarreeb_HC"/>
    <x v="13"/>
    <x v="0"/>
    <n v="3"/>
    <n v="1"/>
    <n v="4"/>
    <n v="1"/>
    <x v="0"/>
  </r>
  <r>
    <s v="3a6c5935-6adb-43ca-92b1-37337af898ae"/>
    <s v="Hobyo_HC"/>
    <x v="15"/>
    <x v="0"/>
    <n v="3"/>
    <n v="1"/>
    <n v="1"/>
    <n v="1"/>
    <x v="0"/>
  </r>
  <r>
    <s v="e1261b2b-e9b5-4fb2-93e6-335b19a0bea8"/>
    <s v="Hobyo_HC"/>
    <x v="15"/>
    <x v="0"/>
    <n v="2"/>
    <n v="4"/>
    <n v="1"/>
    <n v="3"/>
    <x v="1"/>
  </r>
  <r>
    <s v="d76ff823-b0c5-4efe-9f5b-f4b97db9e2ca"/>
    <s v="Dhuusamarreeb_HC"/>
    <x v="13"/>
    <x v="0"/>
    <n v="3"/>
    <n v="1"/>
    <n v="4"/>
    <n v="1"/>
    <x v="0"/>
  </r>
  <r>
    <s v="3384f699-da17-4381-b945-47390b53a658"/>
    <s v="Cabudwaaq_HC"/>
    <x v="32"/>
    <x v="0"/>
    <n v="3"/>
    <n v="1"/>
    <n v="4"/>
    <n v="1"/>
    <x v="0"/>
  </r>
  <r>
    <s v="f966238f-5623-4986-8565-48ddfd193f49"/>
    <s v="Cadaado_HC"/>
    <x v="16"/>
    <x v="0"/>
    <n v="3"/>
    <n v="1"/>
    <n v="4"/>
    <n v="1"/>
    <x v="0"/>
  </r>
  <r>
    <s v="2ce9b24c-3279-4612-8d62-517604d68d8f"/>
    <s v="Belet_Weyne_IDP"/>
    <x v="2"/>
    <x v="1"/>
    <n v="3"/>
    <n v="1"/>
    <n v="4"/>
    <n v="1"/>
    <x v="0"/>
  </r>
  <r>
    <s v="f14a1bc3-dde4-4691-93bd-a396ca818faa"/>
    <s v="Banadir_IDP"/>
    <x v="0"/>
    <x v="1"/>
    <n v="3"/>
    <n v="1"/>
    <n v="1"/>
    <n v="1"/>
    <x v="0"/>
  </r>
  <r>
    <s v="a865a22d-aaaa-468c-b66a-003a56435b32"/>
    <s v="Banadir_IDP"/>
    <x v="0"/>
    <x v="1"/>
    <n v="3"/>
    <n v="1"/>
    <n v="1"/>
    <n v="1"/>
    <x v="0"/>
  </r>
  <r>
    <s v="ae39e288-092c-4194-9d9a-f53d82d41eab"/>
    <s v="Cadaado_HC"/>
    <x v="16"/>
    <x v="0"/>
    <n v="3"/>
    <n v="1"/>
    <n v="4"/>
    <n v="1"/>
    <x v="0"/>
  </r>
  <r>
    <s v="2f8388b7-3416-4c9e-a47f-b99b29ad0e8c"/>
    <s v="Cabudwaaq_HC"/>
    <x v="32"/>
    <x v="0"/>
    <n v="3"/>
    <n v="2"/>
    <n v="4"/>
    <n v="1"/>
    <x v="1"/>
  </r>
  <r>
    <s v="bccc2fae-d999-48f4-8a76-8c2fa606dd34"/>
    <s v="Cadaado_HC"/>
    <x v="16"/>
    <x v="0"/>
    <n v="3"/>
    <n v="1"/>
    <n v="1"/>
    <n v="1"/>
    <x v="0"/>
  </r>
  <r>
    <s v="c536b348-f468-4e8c-aaba-23da99406b89"/>
    <s v="Cadaado_HC"/>
    <x v="16"/>
    <x v="0"/>
    <n v="3"/>
    <n v="1"/>
    <n v="1"/>
    <n v="1"/>
    <x v="0"/>
  </r>
  <r>
    <s v="16143ac8-81ad-4d06-b9ab-f8b423e5fdfd"/>
    <s v="Banadir_IDP"/>
    <x v="0"/>
    <x v="1"/>
    <n v="3"/>
    <n v="1"/>
    <n v="4"/>
    <n v="1"/>
    <x v="0"/>
  </r>
  <r>
    <s v="53e56d8f-28ad-442d-8acd-28fddd64d57b"/>
    <s v="Cadaado_HC"/>
    <x v="16"/>
    <x v="0"/>
    <n v="3"/>
    <n v="1"/>
    <n v="4"/>
    <n v="1"/>
    <x v="0"/>
  </r>
  <r>
    <s v="87209ea6-2c60-441e-aee0-7773e068c45d"/>
    <s v="Hobyo_HC"/>
    <x v="15"/>
    <x v="0"/>
    <n v="3"/>
    <n v="1"/>
    <n v="4"/>
    <n v="1"/>
    <x v="0"/>
  </r>
  <r>
    <s v="2e0c1e13-3261-4b12-a798-77b0821bd80e"/>
    <s v="Hobyo_HC"/>
    <x v="15"/>
    <x v="0"/>
    <n v="3"/>
    <n v="1"/>
    <n v="1"/>
    <n v="1"/>
    <x v="0"/>
  </r>
  <r>
    <s v="f7869dab-1801-41f9-919a-e0a1b1d1615f"/>
    <s v="Hobyo_HC"/>
    <x v="15"/>
    <x v="0"/>
    <n v="3"/>
    <n v="1"/>
    <n v="1"/>
    <n v="1"/>
    <x v="0"/>
  </r>
  <r>
    <s v="93eb0a6d-e54c-40fb-92ab-42f20517448e"/>
    <s v="Hobyo_HC"/>
    <x v="15"/>
    <x v="0"/>
    <n v="3"/>
    <n v="1"/>
    <n v="4"/>
    <n v="1"/>
    <x v="0"/>
  </r>
  <r>
    <s v="6d849c02-cd31-47d3-85fe-578f6de907d9"/>
    <s v="Dhuusamarreeb_HC"/>
    <x v="13"/>
    <x v="0"/>
    <n v="3"/>
    <n v="1"/>
    <n v="4"/>
    <n v="1"/>
    <x v="0"/>
  </r>
  <r>
    <s v="caf043dd-1131-4e7f-87ed-0ad8ccae9f8c"/>
    <s v="Hobyo_HC"/>
    <x v="15"/>
    <x v="0"/>
    <n v="3"/>
    <n v="1"/>
    <n v="1"/>
    <n v="1"/>
    <x v="0"/>
  </r>
  <r>
    <s v="0b972e4e-b1d0-42f3-8cb2-2c5828eba38f"/>
    <s v="Cadaado_HC"/>
    <x v="16"/>
    <x v="0"/>
    <n v="3"/>
    <n v="1"/>
    <n v="4"/>
    <n v="1"/>
    <x v="0"/>
  </r>
  <r>
    <s v="c0ee0e83-060a-4951-be1b-f0e944592b18"/>
    <s v="Dhuusamarreeb_HC"/>
    <x v="13"/>
    <x v="0"/>
    <n v="3"/>
    <n v="1"/>
    <n v="4"/>
    <n v="1"/>
    <x v="0"/>
  </r>
  <r>
    <s v="509f036b-cec1-4726-9695-eac73ab5d8a2"/>
    <s v="Hobyo_HC"/>
    <x v="15"/>
    <x v="0"/>
    <n v="3"/>
    <n v="1"/>
    <n v="4"/>
    <n v="1"/>
    <x v="0"/>
  </r>
  <r>
    <s v="13070bbf-f301-4001-ae84-2515ab3e4895"/>
    <s v="Cadaado_HC"/>
    <x v="16"/>
    <x v="0"/>
    <n v="3"/>
    <n v="1"/>
    <n v="1"/>
    <n v="1"/>
    <x v="0"/>
  </r>
  <r>
    <s v="5a0be319-5ca2-4903-b9b4-e58452e2894b"/>
    <s v="Gaalkacyo_HC"/>
    <x v="14"/>
    <x v="0"/>
    <n v="1"/>
    <n v="4"/>
    <n v="1"/>
    <n v="3"/>
    <x v="0"/>
  </r>
  <r>
    <s v="a2c1f1dc-b9fd-4b45-a00b-bc68ef16f06a"/>
    <s v="Dhuusamarreeb_HC"/>
    <x v="13"/>
    <x v="0"/>
    <n v="3"/>
    <n v="1"/>
    <n v="1"/>
    <n v="1"/>
    <x v="0"/>
  </r>
  <r>
    <s v="2d295479-03a4-4efe-bc87-56b74780f382"/>
    <s v="Gaalkacyo_HC"/>
    <x v="14"/>
    <x v="0"/>
    <n v="2"/>
    <n v="4"/>
    <n v="4"/>
    <n v="3"/>
    <x v="1"/>
  </r>
  <r>
    <s v="8ce20438-bf04-4ec4-b247-9f71968c084d"/>
    <s v="Cadaado_HC"/>
    <x v="16"/>
    <x v="0"/>
    <n v="3"/>
    <n v="1"/>
    <n v="1"/>
    <n v="1"/>
    <x v="0"/>
  </r>
  <r>
    <s v="3dd12317-c3f4-45a0-911f-16b312cab3e2"/>
    <s v="Cadaado_HC"/>
    <x v="16"/>
    <x v="0"/>
    <n v="3"/>
    <n v="1"/>
    <n v="4"/>
    <n v="1"/>
    <x v="0"/>
  </r>
  <r>
    <s v="d7a2718e-c651-4ce7-980c-febe0cb313e6"/>
    <s v="Hobyo_HC"/>
    <x v="15"/>
    <x v="0"/>
    <n v="3"/>
    <n v="1"/>
    <n v="4"/>
    <n v="1"/>
    <x v="0"/>
  </r>
  <r>
    <s v="f44c4658-0a2f-4672-af0f-3620a8afd0f5"/>
    <s v="Hobyo_HC"/>
    <x v="15"/>
    <x v="0"/>
    <n v="3"/>
    <n v="1"/>
    <n v="4"/>
    <n v="1"/>
    <x v="0"/>
  </r>
  <r>
    <s v="1f4fc73f-60d4-42ea-8abb-95f5c78b29f3"/>
    <s v="Hobyo_HC"/>
    <x v="15"/>
    <x v="0"/>
    <n v="3"/>
    <n v="1"/>
    <n v="1"/>
    <n v="1"/>
    <x v="0"/>
  </r>
  <r>
    <s v="81ffb7af-787a-4e5b-a1a9-aec077f929ec"/>
    <s v="Hobyo_HC"/>
    <x v="15"/>
    <x v="0"/>
    <n v="3"/>
    <n v="1"/>
    <n v="4"/>
    <n v="1"/>
    <x v="0"/>
  </r>
  <r>
    <s v="d57c9852-1e28-4dba-b1dc-3a9df90b3830"/>
    <s v="Hobyo_HC"/>
    <x v="15"/>
    <x v="0"/>
    <n v="3"/>
    <n v="1"/>
    <n v="1"/>
    <n v="1"/>
    <x v="0"/>
  </r>
  <r>
    <s v="e3459792-ba54-4e14-8105-19efa698569e"/>
    <s v="Hobyo_HC"/>
    <x v="15"/>
    <x v="0"/>
    <n v="3"/>
    <n v="1"/>
    <n v="1"/>
    <n v="1"/>
    <x v="0"/>
  </r>
  <r>
    <s v="3b7f6387-4e07-4903-a9b5-f357d97314ac"/>
    <s v="Hobyo_HC"/>
    <x v="15"/>
    <x v="0"/>
    <n v="3"/>
    <n v="1"/>
    <n v="4"/>
    <n v="1"/>
    <x v="0"/>
  </r>
  <r>
    <s v="dec28898-7dc7-4df9-88ef-a0276c72d746"/>
    <s v="Hobyo_HC"/>
    <x v="15"/>
    <x v="0"/>
    <n v="3"/>
    <n v="1"/>
    <n v="1"/>
    <n v="1"/>
    <x v="0"/>
  </r>
  <r>
    <s v="3d6e8066-38c9-4a97-a916-580dac6983f3"/>
    <s v="Dhuusamarreeb_HC"/>
    <x v="13"/>
    <x v="0"/>
    <n v="3"/>
    <n v="1"/>
    <n v="4"/>
    <n v="1"/>
    <x v="0"/>
  </r>
  <r>
    <s v="fad235cc-37cf-4140-9fa9-f5431ebf8751"/>
    <s v="Cadaado_HC"/>
    <x v="16"/>
    <x v="0"/>
    <n v="3"/>
    <n v="1"/>
    <n v="1"/>
    <n v="1"/>
    <x v="0"/>
  </r>
  <r>
    <s v="ac046f1a-953a-4f84-88b8-255e217dc8d0"/>
    <s v="Belet_Weyne_IDP"/>
    <x v="2"/>
    <x v="1"/>
    <n v="3"/>
    <n v="1"/>
    <n v="4"/>
    <n v="1"/>
    <x v="0"/>
  </r>
  <r>
    <s v="7b4e6299-2205-4e8f-bccf-b57150fe164f"/>
    <s v="Cadaado_HC"/>
    <x v="16"/>
    <x v="0"/>
    <n v="3"/>
    <n v="1"/>
    <n v="1"/>
    <n v="1"/>
    <x v="0"/>
  </r>
  <r>
    <s v="31e9f292-2a3c-4613-9cd8-912b54181b6c"/>
    <s v="Dhuusamarreeb_HC"/>
    <x v="13"/>
    <x v="0"/>
    <n v="3"/>
    <n v="1"/>
    <n v="4"/>
    <n v="1"/>
    <x v="0"/>
  </r>
  <r>
    <s v="f6fc1319-e2b2-473e-9cf4-4157cdbe9815"/>
    <s v="Balcad_IDP"/>
    <x v="9"/>
    <x v="1"/>
    <n v="3"/>
    <n v="1"/>
    <n v="4"/>
    <n v="1"/>
    <x v="0"/>
  </r>
  <r>
    <s v="468fff2e-5442-40ff-b477-64ffc3fa99a3"/>
    <s v="Dhuusamarreeb_HC"/>
    <x v="13"/>
    <x v="0"/>
    <n v="3"/>
    <n v="1"/>
    <n v="4"/>
    <n v="1"/>
    <x v="0"/>
  </r>
  <r>
    <s v="b6efc5bc-5437-4e77-8ac5-65b576a408d6"/>
    <s v="Belet_Weyne_IDP"/>
    <x v="2"/>
    <x v="1"/>
    <n v="3"/>
    <n v="1"/>
    <n v="4"/>
    <n v="1"/>
    <x v="0"/>
  </r>
  <r>
    <s v="eba1d75b-2329-41a8-8eb2-01d04c014d52"/>
    <s v="Cadaado_HC"/>
    <x v="16"/>
    <x v="0"/>
    <n v="3"/>
    <n v="1"/>
    <n v="4"/>
    <n v="1"/>
    <x v="0"/>
  </r>
  <r>
    <s v="a19fd0cb-dc1a-44b2-9a25-7d8b51d02cd7"/>
    <s v="Dhuusamarreeb_HC"/>
    <x v="13"/>
    <x v="0"/>
    <n v="3"/>
    <n v="1"/>
    <n v="1"/>
    <n v="1"/>
    <x v="0"/>
  </r>
  <r>
    <s v="b94562cf-b594-40d4-bd8c-6f733319fd5f"/>
    <s v="Hobyo_HC"/>
    <x v="15"/>
    <x v="0"/>
    <n v="3"/>
    <n v="1"/>
    <n v="1"/>
    <n v="1"/>
    <x v="0"/>
  </r>
  <r>
    <s v="5151229b-b1e4-40c6-9bd7-8765c02f8bc5"/>
    <s v="Cadaado_HC"/>
    <x v="16"/>
    <x v="0"/>
    <n v="3"/>
    <n v="1"/>
    <n v="1"/>
    <n v="1"/>
    <x v="0"/>
  </r>
  <r>
    <s v="1c63c952-ec69-4f36-8c71-382329f79852"/>
    <s v="Cabudwaaq_HC"/>
    <x v="32"/>
    <x v="0"/>
    <n v="3"/>
    <n v="1"/>
    <n v="4"/>
    <n v="1"/>
    <x v="0"/>
  </r>
  <r>
    <s v="e96a4cae-358f-468c-b996-f34f144bfb42"/>
    <s v="Cabudwaaq_HC"/>
    <x v="32"/>
    <x v="0"/>
    <n v="3"/>
    <n v="1"/>
    <n v="1"/>
    <n v="1"/>
    <x v="0"/>
  </r>
  <r>
    <s v="4a11ee7b-565e-43e7-8e39-3debed9ca115"/>
    <s v="Dhuusamarreeb_HC"/>
    <x v="13"/>
    <x v="0"/>
    <n v="3"/>
    <n v="1"/>
    <n v="4"/>
    <n v="1"/>
    <x v="0"/>
  </r>
  <r>
    <s v="9fbe2e54-7a60-4dff-8a4a-ccb11c59a7eb"/>
    <s v="Belet_Weyne_IDP"/>
    <x v="2"/>
    <x v="1"/>
    <n v="3"/>
    <n v="1"/>
    <n v="4"/>
    <n v="1"/>
    <x v="0"/>
  </r>
  <r>
    <s v="c97ae665-02a7-4cfb-97f5-d7c99a36e846"/>
    <s v="Gaalkacyo_HC"/>
    <x v="14"/>
    <x v="0"/>
    <n v="2"/>
    <n v="4"/>
    <n v="1"/>
    <n v="5"/>
    <x v="1"/>
  </r>
  <r>
    <s v="311441ce-856f-40f3-b6a7-92b03ead1f56"/>
    <s v="Cadaado_HC"/>
    <x v="16"/>
    <x v="0"/>
    <n v="3"/>
    <n v="1"/>
    <n v="1"/>
    <n v="1"/>
    <x v="0"/>
  </r>
  <r>
    <s v="5de2d172-4a88-4c64-bdce-0df43072e89e"/>
    <s v="Dhuusamarreeb_HC"/>
    <x v="13"/>
    <x v="0"/>
    <n v="3"/>
    <n v="1"/>
    <n v="1"/>
    <n v="1"/>
    <x v="0"/>
  </r>
  <r>
    <s v="13a46153-2405-407a-af59-2c5358e9364b"/>
    <s v="Cabudwaaq_HC"/>
    <x v="32"/>
    <x v="0"/>
    <n v="3"/>
    <n v="1"/>
    <n v="1"/>
    <n v="1"/>
    <x v="0"/>
  </r>
  <r>
    <s v="061221ae-e3c8-4e26-9f9a-490d75c06568"/>
    <s v="Gaalkacyo_HC"/>
    <x v="14"/>
    <x v="0"/>
    <n v="3"/>
    <n v="4"/>
    <n v="4"/>
    <n v="1"/>
    <x v="1"/>
  </r>
  <r>
    <s v="89778e3f-3bb7-475b-b923-ef815ca84015"/>
    <s v="Gaalkacyo_HC"/>
    <x v="14"/>
    <x v="0"/>
    <n v="3"/>
    <n v="2"/>
    <n v="4"/>
    <n v="1"/>
    <x v="1"/>
  </r>
  <r>
    <s v="31689a0d-c5f9-4fac-853d-ae79e48201c6"/>
    <s v="Gaalkacyo_HC"/>
    <x v="14"/>
    <x v="0"/>
    <n v="3"/>
    <n v="4"/>
    <n v="4"/>
    <n v="3"/>
    <x v="2"/>
  </r>
  <r>
    <s v="daa2cbe0-5e94-4044-96c0-0752e81adfe8"/>
    <s v="Hobyo_HC"/>
    <x v="15"/>
    <x v="0"/>
    <n v="3"/>
    <n v="1"/>
    <n v="1"/>
    <n v="1"/>
    <x v="0"/>
  </r>
  <r>
    <s v="e082b2a0-8e44-45da-af52-a0c711cfe59b"/>
    <s v="Cabudwaaq_HC"/>
    <x v="32"/>
    <x v="0"/>
    <n v="3"/>
    <n v="1"/>
    <n v="4"/>
    <n v="1"/>
    <x v="0"/>
  </r>
  <r>
    <s v="87de8d31-5a5a-429e-87e5-a414af545860"/>
    <s v="Gaalkacyo_HC"/>
    <x v="14"/>
    <x v="0"/>
    <n v="3"/>
    <n v="3"/>
    <n v="4"/>
    <n v="1"/>
    <x v="1"/>
  </r>
  <r>
    <s v="333cf93a-8708-45ee-b4cc-794476b8938c"/>
    <s v="Cadaado_HC"/>
    <x v="16"/>
    <x v="0"/>
    <n v="3"/>
    <n v="1"/>
    <n v="1"/>
    <n v="1"/>
    <x v="0"/>
  </r>
  <r>
    <s v="8fd35324-0743-4a32-a23d-ee001e36b2f7"/>
    <s v="Belet_Weyne_IDP"/>
    <x v="2"/>
    <x v="1"/>
    <n v="3"/>
    <n v="1"/>
    <n v="4"/>
    <n v="1"/>
    <x v="0"/>
  </r>
  <r>
    <s v="fc9144f5-e84c-489d-b1db-792fc9ecc6a7"/>
    <s v="Cadaado_HC"/>
    <x v="16"/>
    <x v="0"/>
    <n v="3"/>
    <n v="1"/>
    <n v="4"/>
    <n v="1"/>
    <x v="0"/>
  </r>
  <r>
    <s v="9680e989-9d01-4660-82f5-75ca32017c86"/>
    <s v="Banadir_IDP"/>
    <x v="0"/>
    <x v="1"/>
    <n v="3"/>
    <n v="4"/>
    <n v="4"/>
    <n v="1"/>
    <x v="1"/>
  </r>
  <r>
    <s v="9785d953-8261-4351-8e8e-a798b3bde895"/>
    <s v="Cadaado_HC"/>
    <x v="16"/>
    <x v="0"/>
    <n v="3"/>
    <n v="1"/>
    <n v="4"/>
    <n v="1"/>
    <x v="0"/>
  </r>
  <r>
    <s v="d69c341b-b565-4515-bfac-484558578d30"/>
    <s v="Hobyo_HC"/>
    <x v="15"/>
    <x v="0"/>
    <n v="3"/>
    <n v="1"/>
    <n v="4"/>
    <n v="1"/>
    <x v="0"/>
  </r>
  <r>
    <s v="851d1c99-03a1-4c2a-bfe2-18c301c799db"/>
    <s v="Dhuusamarreeb_HC"/>
    <x v="13"/>
    <x v="0"/>
    <n v="3"/>
    <n v="1"/>
    <n v="1"/>
    <n v="1"/>
    <x v="0"/>
  </r>
  <r>
    <s v="8d945b49-d773-4cc4-99fd-6de3915798c5"/>
    <s v="Hobyo_HC"/>
    <x v="15"/>
    <x v="0"/>
    <n v="3"/>
    <n v="1"/>
    <n v="4"/>
    <n v="1"/>
    <x v="0"/>
  </r>
  <r>
    <s v="8138ed66-9a58-46f4-8301-94b7c7f60e62"/>
    <s v="Cabudwaaq_HC"/>
    <x v="32"/>
    <x v="0"/>
    <n v="3"/>
    <n v="1"/>
    <n v="4"/>
    <n v="1"/>
    <x v="0"/>
  </r>
  <r>
    <s v="feb726bf-2476-475e-a0bc-9fc9b262295e"/>
    <s v="Cabudwaaq_HC"/>
    <x v="32"/>
    <x v="0"/>
    <n v="3"/>
    <n v="1"/>
    <n v="1"/>
    <n v="1"/>
    <x v="0"/>
  </r>
  <r>
    <s v="02349e64-25eb-4174-a782-204d7d48b9e8"/>
    <s v="Cadaado_HC"/>
    <x v="16"/>
    <x v="0"/>
    <n v="3"/>
    <n v="1"/>
    <n v="4"/>
    <n v="1"/>
    <x v="0"/>
  </r>
  <r>
    <s v="6115734d-87c4-4334-a0c2-d555d85754a5"/>
    <s v="Gaalkacyo_HC"/>
    <x v="14"/>
    <x v="0"/>
    <n v="3"/>
    <n v="4"/>
    <n v="4"/>
    <n v="4"/>
    <x v="2"/>
  </r>
  <r>
    <s v="d84b800b-19f1-4597-a0cf-328de47d284d"/>
    <s v="Dhuusamarreeb_HC"/>
    <x v="13"/>
    <x v="0"/>
    <n v="3"/>
    <n v="1"/>
    <n v="1"/>
    <n v="1"/>
    <x v="0"/>
  </r>
  <r>
    <s v="e5c547c7-1f2d-46b1-a5db-52ad864132ac"/>
    <s v="Banadir_IDP"/>
    <x v="0"/>
    <x v="1"/>
    <n v="3"/>
    <n v="1"/>
    <n v="4"/>
    <n v="1"/>
    <x v="0"/>
  </r>
  <r>
    <s v="ded8ea59-3e66-4796-8d78-214966f1b126"/>
    <s v="Banadir_IDP"/>
    <x v="0"/>
    <x v="1"/>
    <n v="3"/>
    <n v="1"/>
    <n v="1"/>
    <n v="1"/>
    <x v="0"/>
  </r>
  <r>
    <s v="9d27e692-5abd-42f5-848c-5212549e61be"/>
    <s v="Cadaado_HC"/>
    <x v="16"/>
    <x v="0"/>
    <n v="3"/>
    <n v="1"/>
    <n v="1"/>
    <n v="1"/>
    <x v="0"/>
  </r>
  <r>
    <s v="bbf56ede-0faf-4780-9203-c1d1807dbb14"/>
    <s v="Cabudwaaq_HC"/>
    <x v="32"/>
    <x v="0"/>
    <n v="3"/>
    <n v="1"/>
    <n v="4"/>
    <n v="1"/>
    <x v="0"/>
  </r>
  <r>
    <s v="d499e0da-5609-4a9e-8f95-ba2364a5e331"/>
    <s v="Banadir_IDP"/>
    <x v="0"/>
    <x v="1"/>
    <n v="3"/>
    <n v="1"/>
    <n v="1"/>
    <n v="1"/>
    <x v="0"/>
  </r>
  <r>
    <s v="891e4429-4389-4e66-87bd-b94f4646e213"/>
    <s v="Cadaado_HC"/>
    <x v="16"/>
    <x v="0"/>
    <n v="3"/>
    <n v="1"/>
    <n v="1"/>
    <n v="1"/>
    <x v="0"/>
  </r>
  <r>
    <s v="1b66787d-1a8a-46fa-8492-52ad4724e654"/>
    <s v="Banadir_IDP"/>
    <x v="0"/>
    <x v="1"/>
    <n v="3"/>
    <n v="1"/>
    <n v="1"/>
    <n v="1"/>
    <x v="0"/>
  </r>
  <r>
    <s v="03157372-1452-4e03-9021-3aa32e2bf9bc"/>
    <s v="Hobyo_HC"/>
    <x v="15"/>
    <x v="0"/>
    <n v="3"/>
    <n v="1"/>
    <n v="4"/>
    <n v="1"/>
    <x v="0"/>
  </r>
  <r>
    <s v="f56e1ebd-7fe9-4eb8-b15f-d4f1b5aa1d53"/>
    <s v="Cabudwaaq_HC"/>
    <x v="32"/>
    <x v="0"/>
    <n v="3"/>
    <n v="1"/>
    <n v="1"/>
    <n v="1"/>
    <x v="0"/>
  </r>
  <r>
    <s v="9da938c0-e149-4869-a928-79e0ba7f549d"/>
    <s v="Belet_Weyne_IDP"/>
    <x v="2"/>
    <x v="1"/>
    <n v="3"/>
    <n v="1"/>
    <n v="4"/>
    <n v="1"/>
    <x v="0"/>
  </r>
  <r>
    <s v="9f5af2b6-08f6-4aa5-b03b-673dd52dc470"/>
    <s v="Dhuusamarreeb_HC"/>
    <x v="13"/>
    <x v="0"/>
    <n v="3"/>
    <n v="1"/>
    <n v="4"/>
    <n v="1"/>
    <x v="0"/>
  </r>
  <r>
    <s v="28db8073-0402-4f14-b1c2-3d7458b5a8a4"/>
    <s v="Belet_Weyne_IDP"/>
    <x v="2"/>
    <x v="1"/>
    <n v="3"/>
    <n v="1"/>
    <n v="4"/>
    <n v="1"/>
    <x v="0"/>
  </r>
  <r>
    <s v="fcf20ac7-98e6-49a7-ab6f-76c52f98f0b3"/>
    <s v="Gaalkacyo_HC"/>
    <x v="14"/>
    <x v="0"/>
    <n v="1"/>
    <n v="4"/>
    <n v="4"/>
    <n v="1"/>
    <x v="1"/>
  </r>
  <r>
    <s v="15dba04b-295d-463d-ac13-0ca40fcc4ba5"/>
    <s v="Balcad_IDP"/>
    <x v="9"/>
    <x v="1"/>
    <n v="3"/>
    <n v="1"/>
    <n v="1"/>
    <n v="1"/>
    <x v="0"/>
  </r>
  <r>
    <s v="aec5caba-c4c7-4492-82cf-6f85034c0cfb"/>
    <s v="Cadaado_HC"/>
    <x v="16"/>
    <x v="0"/>
    <n v="3"/>
    <n v="1"/>
    <n v="4"/>
    <n v="1"/>
    <x v="0"/>
  </r>
  <r>
    <s v="2f11813c-3d65-41eb-a931-da3519691aa8"/>
    <s v="Gaalkacyo_HC"/>
    <x v="14"/>
    <x v="0"/>
    <n v="3"/>
    <n v="2"/>
    <n v="4"/>
    <n v="2"/>
    <x v="1"/>
  </r>
  <r>
    <s v="e01bd6e1-0640-4d2f-a47f-2132897198c2"/>
    <s v="Cabudwaaq_HC"/>
    <x v="32"/>
    <x v="0"/>
    <n v="3"/>
    <n v="1"/>
    <n v="1"/>
    <n v="1"/>
    <x v="0"/>
  </r>
  <r>
    <s v="e386e805-ecdf-4405-bb0b-adcff7d9f9e5"/>
    <s v="Cadaado_HC"/>
    <x v="16"/>
    <x v="0"/>
    <n v="3"/>
    <n v="1"/>
    <n v="1"/>
    <n v="1"/>
    <x v="0"/>
  </r>
  <r>
    <s v="f7efff4a-dcb0-4b36-87bb-b822d53092a4"/>
    <s v="Banadir_IDP"/>
    <x v="0"/>
    <x v="1"/>
    <n v="3"/>
    <n v="1"/>
    <n v="4"/>
    <n v="1"/>
    <x v="0"/>
  </r>
  <r>
    <s v="f9dee366-2974-4314-82cf-8b31695dbd6e"/>
    <s v="Banadir_IDP"/>
    <x v="0"/>
    <x v="1"/>
    <n v="3"/>
    <n v="1"/>
    <n v="4"/>
    <n v="1"/>
    <x v="0"/>
  </r>
  <r>
    <s v="84a2f2df-66a2-4281-ac6f-d5725671a414"/>
    <s v="Hobyo_HC"/>
    <x v="15"/>
    <x v="0"/>
    <n v="3"/>
    <n v="1"/>
    <n v="4"/>
    <n v="1"/>
    <x v="0"/>
  </r>
  <r>
    <s v="2331ce42-5a29-4446-b280-5587ad6c68c7"/>
    <s v="Cadaado_HC"/>
    <x v="16"/>
    <x v="0"/>
    <n v="3"/>
    <n v="1"/>
    <n v="1"/>
    <n v="1"/>
    <x v="0"/>
  </r>
  <r>
    <s v="a0810a1a-397b-43ec-bd50-c84e5883283e"/>
    <s v="Gaalkacyo_HC"/>
    <x v="14"/>
    <x v="0"/>
    <n v="3"/>
    <n v="1"/>
    <n v="1"/>
    <n v="1"/>
    <x v="0"/>
  </r>
  <r>
    <s v="1163463b-cd6f-4a97-8361-97c544544c3a"/>
    <s v="Belet_Weyne_IDP"/>
    <x v="2"/>
    <x v="1"/>
    <n v="3"/>
    <n v="1"/>
    <n v="4"/>
    <n v="1"/>
    <x v="0"/>
  </r>
  <r>
    <s v="40609253-5437-4cf3-933b-0bca5477e00f"/>
    <s v="Banadir_IDP"/>
    <x v="0"/>
    <x v="1"/>
    <n v="3"/>
    <n v="1"/>
    <n v="4"/>
    <n v="1"/>
    <x v="0"/>
  </r>
  <r>
    <s v="3e6c02d0-3a00-4a4d-95c4-6c9114a49367"/>
    <s v="Dhuusamarreeb_HC"/>
    <x v="13"/>
    <x v="0"/>
    <n v="3"/>
    <n v="1"/>
    <n v="4"/>
    <n v="1"/>
    <x v="0"/>
  </r>
  <r>
    <s v="842ee41e-608e-410d-ac23-ea7f9ce2dc7d"/>
    <s v="Banadir_IDP"/>
    <x v="0"/>
    <x v="1"/>
    <n v="3"/>
    <n v="1"/>
    <n v="4"/>
    <n v="1"/>
    <x v="0"/>
  </r>
  <r>
    <s v="f09639e7-60b5-4555-8902-5bc8b30ddb49"/>
    <s v="Dhuusamarreeb_HC"/>
    <x v="13"/>
    <x v="0"/>
    <n v="2"/>
    <n v="3"/>
    <n v="4"/>
    <n v="1"/>
    <x v="1"/>
  </r>
  <r>
    <s v="ffd7de9c-b842-43df-940c-f2763a0cd230"/>
    <s v="Cadaado_HC"/>
    <x v="16"/>
    <x v="0"/>
    <n v="3"/>
    <n v="1"/>
    <n v="1"/>
    <n v="1"/>
    <x v="0"/>
  </r>
  <r>
    <s v="ab4a8dae-10b2-44cd-b7e4-e3b013766d74"/>
    <s v="Gaalkacyo_HC"/>
    <x v="14"/>
    <x v="0"/>
    <n v="3"/>
    <n v="3"/>
    <n v="4"/>
    <n v="1"/>
    <x v="1"/>
  </r>
  <r>
    <s v="7bec3f33-979a-431a-b810-40b3399249b6"/>
    <s v="Banadir_IDP"/>
    <x v="0"/>
    <x v="1"/>
    <n v="3"/>
    <n v="1"/>
    <n v="4"/>
    <n v="1"/>
    <x v="0"/>
  </r>
  <r>
    <s v="cd0f1690-b34f-4155-a89b-364cdf075bce"/>
    <s v="Cabudwaaq_HC"/>
    <x v="32"/>
    <x v="0"/>
    <n v="3"/>
    <n v="1"/>
    <n v="4"/>
    <n v="1"/>
    <x v="0"/>
  </r>
  <r>
    <s v="ceb074c2-fbf3-4136-8367-542ef4afba94"/>
    <s v="Dhuusamarreeb_HC"/>
    <x v="13"/>
    <x v="0"/>
    <n v="3"/>
    <n v="1"/>
    <n v="4"/>
    <n v="1"/>
    <x v="0"/>
  </r>
  <r>
    <s v="02c547d7-419d-44f3-a3bb-075ee476044f"/>
    <s v="Cadaado_HC"/>
    <x v="16"/>
    <x v="0"/>
    <n v="3"/>
    <n v="1"/>
    <n v="4"/>
    <n v="1"/>
    <x v="0"/>
  </r>
  <r>
    <s v="5ff7e8b0-3112-49c7-9a63-a83710578c36"/>
    <s v="Hobyo_HC"/>
    <x v="15"/>
    <x v="0"/>
    <n v="3"/>
    <n v="1"/>
    <n v="4"/>
    <n v="1"/>
    <x v="0"/>
  </r>
  <r>
    <s v="acc5e871-c836-4f7c-8e59-7bf35a7cc868"/>
    <s v="Gaalkacyo_HC"/>
    <x v="14"/>
    <x v="0"/>
    <n v="3"/>
    <n v="3"/>
    <n v="4"/>
    <n v="1"/>
    <x v="1"/>
  </r>
  <r>
    <s v="aeca4c55-7727-4bfc-92f3-d331883b2614"/>
    <s v="Hobyo_HC"/>
    <x v="15"/>
    <x v="0"/>
    <n v="3"/>
    <n v="1"/>
    <n v="4"/>
    <n v="1"/>
    <x v="0"/>
  </r>
  <r>
    <s v="47820d48-6980-4551-be37-c27fef98d3c5"/>
    <s v="Hobyo_HC"/>
    <x v="15"/>
    <x v="0"/>
    <n v="3"/>
    <n v="1"/>
    <n v="4"/>
    <n v="1"/>
    <x v="0"/>
  </r>
  <r>
    <s v="cf3d4662-0c68-4e61-81ed-6b97ff0afe9e"/>
    <s v="Hobyo_HC"/>
    <x v="15"/>
    <x v="0"/>
    <n v="3"/>
    <n v="1"/>
    <n v="1"/>
    <n v="1"/>
    <x v="0"/>
  </r>
  <r>
    <s v="b1a745a2-491c-47ac-bb23-67fb276194ca"/>
    <s v="Gaalkacyo_HC"/>
    <x v="14"/>
    <x v="0"/>
    <n v="3"/>
    <n v="1"/>
    <n v="4"/>
    <n v="3"/>
    <x v="1"/>
  </r>
  <r>
    <s v="8c2a115f-be6c-482f-9012-6c166836b099"/>
    <s v="Dhuusamarreeb_HC"/>
    <x v="13"/>
    <x v="0"/>
    <n v="3"/>
    <n v="1"/>
    <n v="4"/>
    <n v="1"/>
    <x v="0"/>
  </r>
  <r>
    <s v="ea77eea8-a377-4961-b5dc-003cfca6693b"/>
    <s v="Dhuusamarreeb_HC"/>
    <x v="13"/>
    <x v="0"/>
    <n v="3"/>
    <n v="3"/>
    <n v="4"/>
    <n v="1"/>
    <x v="1"/>
  </r>
  <r>
    <s v="e4ce4fc5-abb5-4cac-ba1e-a103e9d37a00"/>
    <s v="Hobyo_HC"/>
    <x v="15"/>
    <x v="0"/>
    <n v="3"/>
    <n v="1"/>
    <n v="1"/>
    <n v="1"/>
    <x v="0"/>
  </r>
  <r>
    <s v="18764953-5a7f-48cb-a908-16aa5b60fee0"/>
    <s v="Cadaado_HC"/>
    <x v="16"/>
    <x v="0"/>
    <n v="3"/>
    <n v="1"/>
    <n v="4"/>
    <n v="1"/>
    <x v="0"/>
  </r>
  <r>
    <s v="a4cfc340-96a9-4897-ba8e-17f8094f3886"/>
    <s v="Banadir_IDP"/>
    <x v="0"/>
    <x v="1"/>
    <n v="3"/>
    <n v="4"/>
    <n v="4"/>
    <n v="1"/>
    <x v="1"/>
  </r>
  <r>
    <s v="d69a457b-ecb5-4322-858b-c5f1e118416c"/>
    <s v="Gaalkacyo_HC"/>
    <x v="14"/>
    <x v="0"/>
    <n v="3"/>
    <n v="3"/>
    <n v="4"/>
    <n v="1"/>
    <x v="1"/>
  </r>
  <r>
    <s v="de569e09-ccc0-4a91-b000-292653153008"/>
    <s v="Cabudwaaq_HC"/>
    <x v="32"/>
    <x v="0"/>
    <n v="3"/>
    <n v="1"/>
    <n v="4"/>
    <n v="1"/>
    <x v="0"/>
  </r>
  <r>
    <s v="239e91d3-6b18-407f-aa67-3c2eb8e6a812"/>
    <s v="Balcad_IDP"/>
    <x v="9"/>
    <x v="1"/>
    <n v="3"/>
    <n v="4"/>
    <n v="1"/>
    <n v="1"/>
    <x v="0"/>
  </r>
  <r>
    <s v="917f110d-6573-44a5-8369-b7e3686b5822"/>
    <s v="Hobyo_HC"/>
    <x v="15"/>
    <x v="0"/>
    <n v="3"/>
    <n v="1"/>
    <n v="4"/>
    <n v="1"/>
    <x v="0"/>
  </r>
  <r>
    <s v="5c49a761-bb18-4d51-b09b-82e7013f2400"/>
    <s v="Belet_Weyne_IDP"/>
    <x v="2"/>
    <x v="1"/>
    <n v="3"/>
    <n v="1"/>
    <n v="1"/>
    <n v="1"/>
    <x v="0"/>
  </r>
  <r>
    <s v="fd29189d-c770-4748-bca5-6b50ae9e5044"/>
    <s v="Banadir_IDP"/>
    <x v="0"/>
    <x v="1"/>
    <n v="2"/>
    <n v="4"/>
    <n v="1"/>
    <n v="1"/>
    <x v="0"/>
  </r>
  <r>
    <s v="d47579cf-76e9-4014-9c4e-1d136dcc1adc"/>
    <s v="Banadir_IDP"/>
    <x v="0"/>
    <x v="1"/>
    <n v="3"/>
    <n v="1"/>
    <n v="4"/>
    <n v="1"/>
    <x v="0"/>
  </r>
  <r>
    <s v="c80770cf-c90b-4496-b7a8-2b253b533f57"/>
    <s v="Cadaado_HC"/>
    <x v="16"/>
    <x v="0"/>
    <n v="3"/>
    <n v="1"/>
    <n v="4"/>
    <n v="1"/>
    <x v="0"/>
  </r>
  <r>
    <s v="30dda398-2d33-4d4e-bd42-2afc957f7ebf"/>
    <s v="Banadir_IDP"/>
    <x v="0"/>
    <x v="1"/>
    <n v="3"/>
    <n v="1"/>
    <n v="4"/>
    <n v="1"/>
    <x v="0"/>
  </r>
  <r>
    <s v="7be9a03d-a465-4176-9adb-f0f01b1c5f1e"/>
    <s v="Banadir_IDP"/>
    <x v="0"/>
    <x v="1"/>
    <n v="2"/>
    <n v="4"/>
    <n v="1"/>
    <n v="1"/>
    <x v="0"/>
  </r>
  <r>
    <s v="34fbf630-aad3-49bf-9eac-6906534ee766"/>
    <s v="Dhuusamarreeb_HC"/>
    <x v="13"/>
    <x v="0"/>
    <n v="3"/>
    <n v="1"/>
    <n v="1"/>
    <n v="1"/>
    <x v="0"/>
  </r>
  <r>
    <s v="e711d1f4-6de7-42ae-990b-5018f15744c2"/>
    <s v="Banadir_IDP"/>
    <x v="0"/>
    <x v="1"/>
    <n v="3"/>
    <n v="1"/>
    <n v="1"/>
    <n v="1"/>
    <x v="0"/>
  </r>
  <r>
    <s v="6be575b4-09ff-470c-be4f-83cc454c5c4d"/>
    <s v="Gaalkacyo_HC"/>
    <x v="14"/>
    <x v="0"/>
    <n v="3"/>
    <n v="1"/>
    <n v="4"/>
    <n v="1"/>
    <x v="0"/>
  </r>
  <r>
    <s v="5584127c-f2d3-4368-97fc-9d6bb25cb0f1"/>
    <s v="Gaalkacyo_HC"/>
    <x v="14"/>
    <x v="0"/>
    <n v="3"/>
    <n v="4"/>
    <n v="4"/>
    <n v="3"/>
    <x v="2"/>
  </r>
  <r>
    <s v="5335b169-2451-4001-a361-263f5b28d5c2"/>
    <s v="Cabudwaaq_HC"/>
    <x v="32"/>
    <x v="0"/>
    <n v="3"/>
    <n v="1"/>
    <n v="1"/>
    <n v="1"/>
    <x v="0"/>
  </r>
  <r>
    <s v="d5c5c5fe-6fdf-42fe-9cc4-21f93641dd7f"/>
    <s v="Banadir_IDP"/>
    <x v="0"/>
    <x v="1"/>
    <n v="3"/>
    <n v="1"/>
    <n v="1"/>
    <n v="1"/>
    <x v="0"/>
  </r>
  <r>
    <s v="87de6c44-d08c-4158-85d6-5c8f2bdc9f53"/>
    <s v="Dhuusamarreeb_HC"/>
    <x v="13"/>
    <x v="0"/>
    <n v="3"/>
    <n v="1"/>
    <n v="4"/>
    <n v="1"/>
    <x v="0"/>
  </r>
  <r>
    <s v="9b713a65-3057-4343-b1d7-725da0a262b5"/>
    <s v="Cabudwaaq_HC"/>
    <x v="32"/>
    <x v="0"/>
    <n v="3"/>
    <n v="1"/>
    <n v="4"/>
    <n v="1"/>
    <x v="0"/>
  </r>
  <r>
    <s v="b27561e6-e821-493e-9851-0c1971fe351c"/>
    <s v="Banadir_IDP"/>
    <x v="0"/>
    <x v="1"/>
    <n v="3"/>
    <n v="1"/>
    <n v="4"/>
    <n v="1"/>
    <x v="0"/>
  </r>
  <r>
    <s v="132f43aa-dc54-4562-96e8-cb3fa724e086"/>
    <s v="Banadir_IDP"/>
    <x v="0"/>
    <x v="1"/>
    <n v="3"/>
    <n v="1"/>
    <n v="4"/>
    <n v="1"/>
    <x v="0"/>
  </r>
  <r>
    <s v="f9e0e376-ecdb-48ae-adf0-a51010a6a154"/>
    <s v="Cadaado_HC"/>
    <x v="16"/>
    <x v="0"/>
    <n v="3"/>
    <n v="1"/>
    <n v="4"/>
    <n v="1"/>
    <x v="0"/>
  </r>
  <r>
    <s v="f764cf7e-3f19-431b-81a4-6e61e78a2add"/>
    <s v="Gaalkacyo_HC"/>
    <x v="14"/>
    <x v="0"/>
    <n v="3"/>
    <n v="2"/>
    <n v="4"/>
    <n v="1"/>
    <x v="1"/>
  </r>
  <r>
    <s v="379a3345-8f07-4701-ac01-740be4154ca9"/>
    <s v="Banadir_IDP"/>
    <x v="0"/>
    <x v="1"/>
    <n v="3"/>
    <n v="1"/>
    <n v="4"/>
    <n v="1"/>
    <x v="0"/>
  </r>
  <r>
    <s v="06ebfc03-1150-435c-8a8e-0e2d4a057666"/>
    <s v="Dhuusamarreeb_HC"/>
    <x v="13"/>
    <x v="0"/>
    <n v="3"/>
    <n v="1"/>
    <n v="1"/>
    <n v="1"/>
    <x v="0"/>
  </r>
  <r>
    <s v="590ef6f0-e4d7-4012-b39b-7f97f9f245bc"/>
    <s v="Gaalkacyo_HC"/>
    <x v="14"/>
    <x v="0"/>
    <n v="2"/>
    <n v="4"/>
    <n v="4"/>
    <n v="1"/>
    <x v="1"/>
  </r>
  <r>
    <s v="187b2be2-0cf1-4229-954e-8ddea9ca71ba"/>
    <s v="Hobyo_HC"/>
    <x v="15"/>
    <x v="0"/>
    <n v="3"/>
    <n v="1"/>
    <n v="1"/>
    <n v="1"/>
    <x v="0"/>
  </r>
  <r>
    <s v="fcbfc7a2-7b67-42a4-909e-7e08f23180e6"/>
    <s v="Dhuusamarreeb_HC"/>
    <x v="13"/>
    <x v="0"/>
    <n v="3"/>
    <n v="1"/>
    <n v="4"/>
    <n v="1"/>
    <x v="0"/>
  </r>
  <r>
    <s v="013284fc-77c5-42ff-8107-d60f1b6b0040"/>
    <s v="Dhuusamarreeb_HC"/>
    <x v="13"/>
    <x v="0"/>
    <n v="3"/>
    <n v="1"/>
    <n v="4"/>
    <n v="1"/>
    <x v="0"/>
  </r>
  <r>
    <s v="cf855f28-1385-475b-a3d0-952cf95edf57"/>
    <s v="Banadir_IDP"/>
    <x v="0"/>
    <x v="1"/>
    <n v="3"/>
    <n v="1"/>
    <n v="4"/>
    <n v="1"/>
    <x v="0"/>
  </r>
  <r>
    <s v="60de8296-f00b-4a1d-a8b2-b67035b79e94"/>
    <s v="Gaalkacyo_HC"/>
    <x v="14"/>
    <x v="0"/>
    <n v="3"/>
    <n v="1"/>
    <n v="4"/>
    <n v="1"/>
    <x v="0"/>
  </r>
  <r>
    <s v="7af4be91-65b7-4ee3-9b84-22a7c5d53150"/>
    <s v="Cadaado_HC"/>
    <x v="16"/>
    <x v="0"/>
    <n v="3"/>
    <n v="1"/>
    <n v="1"/>
    <n v="1"/>
    <x v="0"/>
  </r>
  <r>
    <s v="9e6dd7f9-4f80-4a6a-a365-f7ce28c0a005"/>
    <s v="Cabudwaaq_HC"/>
    <x v="32"/>
    <x v="0"/>
    <n v="3"/>
    <n v="1"/>
    <n v="1"/>
    <n v="1"/>
    <x v="0"/>
  </r>
  <r>
    <s v="1f6a708f-55ac-42e8-a13c-d824aac21fd2"/>
    <s v="Cadaado_HC"/>
    <x v="16"/>
    <x v="0"/>
    <n v="3"/>
    <n v="1"/>
    <n v="4"/>
    <n v="1"/>
    <x v="0"/>
  </r>
  <r>
    <s v="1a9ef967-8c81-40d2-ac2c-95c2b39ac6aa"/>
    <s v="Cadaado_HC"/>
    <x v="16"/>
    <x v="0"/>
    <n v="3"/>
    <n v="1"/>
    <n v="4"/>
    <n v="1"/>
    <x v="0"/>
  </r>
  <r>
    <s v="b6d69209-91ed-452e-ab00-393702830c41"/>
    <s v="Cadaado_HC"/>
    <x v="16"/>
    <x v="0"/>
    <n v="3"/>
    <n v="1"/>
    <n v="4"/>
    <n v="1"/>
    <x v="0"/>
  </r>
  <r>
    <s v="3babfd35-fd71-4bc2-a9e9-e93f4b61b70f"/>
    <s v="Banadir_IDP"/>
    <x v="0"/>
    <x v="1"/>
    <n v="3"/>
    <n v="1"/>
    <n v="4"/>
    <n v="1"/>
    <x v="0"/>
  </r>
  <r>
    <s v="f04b7aa9-20aa-40ac-abb8-c483d1075fab"/>
    <s v="Cadaado_HC"/>
    <x v="16"/>
    <x v="0"/>
    <n v="3"/>
    <n v="1"/>
    <n v="4"/>
    <n v="1"/>
    <x v="0"/>
  </r>
  <r>
    <s v="655a8809-95d8-4465-a19c-2d077c7a602f"/>
    <s v="Hobyo_HC"/>
    <x v="15"/>
    <x v="0"/>
    <n v="3"/>
    <n v="1"/>
    <n v="1"/>
    <n v="1"/>
    <x v="0"/>
  </r>
  <r>
    <s v="cc7ebd10-c0a3-4ab6-ac6e-8b5d9a4aeeb2"/>
    <s v="Cadaado_HC"/>
    <x v="16"/>
    <x v="0"/>
    <n v="3"/>
    <n v="1"/>
    <n v="1"/>
    <n v="1"/>
    <x v="0"/>
  </r>
  <r>
    <s v="ab7e2149-2312-403a-b40e-0760644bfffc"/>
    <s v="Dhuusamarreeb_HC"/>
    <x v="13"/>
    <x v="0"/>
    <n v="3"/>
    <n v="1"/>
    <n v="4"/>
    <n v="1"/>
    <x v="0"/>
  </r>
  <r>
    <s v="b0ef7f58-375f-4997-8e76-a1d43a59ace8"/>
    <s v="Gaalkacyo_HC"/>
    <x v="14"/>
    <x v="0"/>
    <n v="2"/>
    <n v="4"/>
    <n v="4"/>
    <n v="1"/>
    <x v="1"/>
  </r>
  <r>
    <s v="8f2b1e7e-3c65-4107-8411-152f83e6bfd0"/>
    <s v="Gaalkacyo_HC"/>
    <x v="14"/>
    <x v="0"/>
    <n v="3"/>
    <n v="1"/>
    <n v="4"/>
    <n v="1"/>
    <x v="0"/>
  </r>
  <r>
    <s v="50bc3f37-c48c-4d25-9841-a37ba905e475"/>
    <s v="Gaalkacyo_HC"/>
    <x v="14"/>
    <x v="0"/>
    <n v="3"/>
    <n v="1"/>
    <n v="4"/>
    <n v="1"/>
    <x v="0"/>
  </r>
  <r>
    <s v="8dce33fe-7feb-4c7c-8312-fc780a82a696"/>
    <s v="Banadir_IDP"/>
    <x v="0"/>
    <x v="1"/>
    <n v="3"/>
    <n v="1"/>
    <n v="1"/>
    <n v="1"/>
    <x v="0"/>
  </r>
  <r>
    <s v="27f70e6d-e7b6-4617-bd67-01c893e9c95a"/>
    <s v="Gaalkacyo_HC"/>
    <x v="14"/>
    <x v="0"/>
    <n v="3"/>
    <n v="1"/>
    <n v="4"/>
    <n v="3"/>
    <x v="1"/>
  </r>
  <r>
    <s v="e447cc2c-4678-4e5f-9eb1-578f470b11cf"/>
    <s v="Gaalkacyo_HC"/>
    <x v="14"/>
    <x v="0"/>
    <n v="3"/>
    <n v="4"/>
    <n v="4"/>
    <n v="4"/>
    <x v="2"/>
  </r>
  <r>
    <s v="581f3080-dee9-49da-8fc8-eb5db97ef251"/>
    <s v="Cadaado_HC"/>
    <x v="16"/>
    <x v="0"/>
    <n v="3"/>
    <n v="1"/>
    <n v="1"/>
    <n v="1"/>
    <x v="0"/>
  </r>
  <r>
    <s v="2b2c9c2e-5051-4d91-96e5-b779800a8217"/>
    <s v="Banadir_IDP"/>
    <x v="0"/>
    <x v="1"/>
    <n v="3"/>
    <n v="1"/>
    <n v="1"/>
    <n v="1"/>
    <x v="0"/>
  </r>
  <r>
    <s v="40e9616d-56df-41aa-b508-d4b763f4e88a"/>
    <s v="Cadaado_HC"/>
    <x v="16"/>
    <x v="0"/>
    <n v="3"/>
    <n v="1"/>
    <n v="1"/>
    <n v="1"/>
    <x v="0"/>
  </r>
  <r>
    <s v="954acf10-72d8-431d-9331-7078d547ad48"/>
    <s v="Hobyo_HC"/>
    <x v="15"/>
    <x v="0"/>
    <n v="3"/>
    <n v="1"/>
    <n v="4"/>
    <n v="1"/>
    <x v="0"/>
  </r>
  <r>
    <s v="c3e2bff9-25c0-4685-8311-280d5bc6638c"/>
    <s v="Banadir_IDP"/>
    <x v="0"/>
    <x v="1"/>
    <n v="3"/>
    <n v="1"/>
    <n v="1"/>
    <n v="1"/>
    <x v="0"/>
  </r>
  <r>
    <s v="e5c3d11f-fbae-4241-9153-0fcb2730afec"/>
    <s v="Banadir_IDP"/>
    <x v="0"/>
    <x v="1"/>
    <n v="3"/>
    <n v="1"/>
    <n v="1"/>
    <n v="1"/>
    <x v="0"/>
  </r>
  <r>
    <s v="95c2fa99-2ca7-4b0a-b3b9-15e13f84bf6b"/>
    <s v="Cadaado_HC"/>
    <x v="16"/>
    <x v="0"/>
    <n v="3"/>
    <n v="1"/>
    <n v="4"/>
    <n v="1"/>
    <x v="0"/>
  </r>
  <r>
    <s v="362e9a13-e70d-441c-8c80-1dc369fcf5fd"/>
    <s v="Hobyo_HC"/>
    <x v="15"/>
    <x v="0"/>
    <n v="3"/>
    <n v="1"/>
    <n v="4"/>
    <n v="1"/>
    <x v="0"/>
  </r>
  <r>
    <s v="d1ec749e-58cd-463a-8e40-a4a215b94cb3"/>
    <s v="Cabudwaaq_HC"/>
    <x v="32"/>
    <x v="0"/>
    <n v="3"/>
    <n v="1"/>
    <n v="1"/>
    <n v="1"/>
    <x v="0"/>
  </r>
  <r>
    <s v="b4ccde03-053d-4540-8637-3f706059ca0f"/>
    <s v="Gaalkacyo_HC"/>
    <x v="14"/>
    <x v="0"/>
    <n v="3"/>
    <n v="4"/>
    <n v="4"/>
    <n v="1"/>
    <x v="1"/>
  </r>
  <r>
    <s v="fa300c05-f5b8-4bf9-b9d6-5c0a14fb0cfa"/>
    <s v="Belet_Weyne_IDP"/>
    <x v="2"/>
    <x v="1"/>
    <n v="3"/>
    <n v="1"/>
    <n v="4"/>
    <n v="1"/>
    <x v="0"/>
  </r>
  <r>
    <s v="c94ea06c-06b2-4411-ae75-bd2934564729"/>
    <s v="Cabudwaaq_HC"/>
    <x v="32"/>
    <x v="0"/>
    <n v="3"/>
    <n v="1"/>
    <n v="1"/>
    <n v="1"/>
    <x v="0"/>
  </r>
  <r>
    <s v="7aa30472-636a-43b1-b9c6-7a6f22aa660a"/>
    <s v="Cadaado_HC"/>
    <x v="16"/>
    <x v="0"/>
    <n v="3"/>
    <n v="1"/>
    <n v="4"/>
    <n v="1"/>
    <x v="0"/>
  </r>
  <r>
    <s v="d31459b5-e0d5-4b55-8f61-4e11e37749bb"/>
    <s v="Cadaado_HC"/>
    <x v="16"/>
    <x v="0"/>
    <n v="3"/>
    <n v="1"/>
    <n v="4"/>
    <n v="1"/>
    <x v="0"/>
  </r>
  <r>
    <s v="107b0c39-b228-4243-b50e-05a41bf048f7"/>
    <s v="Cadaado_HC"/>
    <x v="16"/>
    <x v="0"/>
    <n v="3"/>
    <n v="1"/>
    <n v="4"/>
    <n v="1"/>
    <x v="0"/>
  </r>
  <r>
    <s v="93553d06-ffae-45d9-bc79-0d88d1ca5834"/>
    <s v="Cadaado_HC"/>
    <x v="16"/>
    <x v="0"/>
    <n v="3"/>
    <n v="1"/>
    <n v="1"/>
    <n v="1"/>
    <x v="0"/>
  </r>
  <r>
    <s v="705910f7-287c-427a-b627-b358bc142d0c"/>
    <s v="Banadir_IDP"/>
    <x v="0"/>
    <x v="1"/>
    <n v="3"/>
    <n v="1"/>
    <n v="4"/>
    <n v="1"/>
    <x v="0"/>
  </r>
  <r>
    <s v="9f84f19e-516a-417d-ada2-b994c4c6549d"/>
    <s v="Banadir_IDP"/>
    <x v="0"/>
    <x v="1"/>
    <n v="3"/>
    <n v="1"/>
    <n v="4"/>
    <n v="1"/>
    <x v="0"/>
  </r>
  <r>
    <s v="d1e367f7-9e53-464e-a874-51b30a9e97e6"/>
    <s v="Jowhar_IDP"/>
    <x v="10"/>
    <x v="1"/>
    <n v="3"/>
    <n v="1"/>
    <n v="1"/>
    <n v="1"/>
    <x v="0"/>
  </r>
  <r>
    <s v="a77468ec-a498-47cb-8e41-e85ddbadb36e"/>
    <s v="Cadaado_HC"/>
    <x v="16"/>
    <x v="0"/>
    <n v="3"/>
    <n v="1"/>
    <n v="4"/>
    <n v="1"/>
    <x v="0"/>
  </r>
  <r>
    <s v="8678883f-fea0-4359-bbe3-71c10e813c0d"/>
    <s v="Dhuusamarreeb_HC"/>
    <x v="13"/>
    <x v="0"/>
    <n v="1"/>
    <n v="3"/>
    <n v="1"/>
    <n v="1"/>
    <x v="0"/>
  </r>
  <r>
    <s v="3bb00d8a-d7a5-4f96-8ec5-e619fe89d4db"/>
    <s v="Dhuusamarreeb_HC"/>
    <x v="13"/>
    <x v="0"/>
    <n v="3"/>
    <n v="1"/>
    <n v="4"/>
    <n v="1"/>
    <x v="0"/>
  </r>
  <r>
    <s v="85555694-c18f-470c-b997-327670e51aa2"/>
    <s v="Cadaado_HC"/>
    <x v="16"/>
    <x v="0"/>
    <n v="3"/>
    <n v="1"/>
    <n v="1"/>
    <n v="1"/>
    <x v="0"/>
  </r>
  <r>
    <s v="26c10390-6e8c-454d-9a2f-73644d191196"/>
    <s v="Hobyo_HC"/>
    <x v="15"/>
    <x v="0"/>
    <n v="3"/>
    <n v="1"/>
    <n v="1"/>
    <n v="1"/>
    <x v="0"/>
  </r>
  <r>
    <s v="dce59faf-2c6c-4fe2-a070-824a78a41a7a"/>
    <s v="Banadir_IDP"/>
    <x v="0"/>
    <x v="1"/>
    <n v="3"/>
    <n v="1"/>
    <n v="4"/>
    <n v="1"/>
    <x v="0"/>
  </r>
  <r>
    <s v="ba4d27f8-46d0-4d47-8f61-921a84f3e4b0"/>
    <s v="Hobyo_HC"/>
    <x v="15"/>
    <x v="0"/>
    <n v="3"/>
    <n v="1"/>
    <n v="4"/>
    <n v="1"/>
    <x v="0"/>
  </r>
  <r>
    <s v="221213b2-ffad-481c-a9e3-84ad414b13fa"/>
    <s v="Cadaado_HC"/>
    <x v="16"/>
    <x v="0"/>
    <n v="3"/>
    <n v="1"/>
    <n v="1"/>
    <n v="1"/>
    <x v="0"/>
  </r>
  <r>
    <s v="fc5594a2-5155-4b2a-a01f-b8bf4b0a0ea2"/>
    <s v="Hobyo_HC"/>
    <x v="15"/>
    <x v="0"/>
    <n v="3"/>
    <n v="1"/>
    <n v="1"/>
    <n v="1"/>
    <x v="0"/>
  </r>
  <r>
    <s v="e6de438c-6547-4372-8a68-acb6cea3752c"/>
    <s v="Hobyo_HC"/>
    <x v="15"/>
    <x v="0"/>
    <n v="2"/>
    <n v="4"/>
    <n v="1"/>
    <n v="2"/>
    <x v="0"/>
  </r>
  <r>
    <s v="2875f128-5324-4a50-8423-edead62a4a75"/>
    <s v="Hobyo_HC"/>
    <x v="15"/>
    <x v="0"/>
    <n v="3"/>
    <n v="1"/>
    <n v="4"/>
    <n v="1"/>
    <x v="0"/>
  </r>
  <r>
    <s v="7f11ab3c-56bb-424a-a85d-47ad08f50b3f"/>
    <s v="Hobyo_HC"/>
    <x v="15"/>
    <x v="0"/>
    <n v="3"/>
    <n v="1"/>
    <n v="4"/>
    <n v="1"/>
    <x v="0"/>
  </r>
  <r>
    <s v="947d8715-e416-4b86-bbf9-abedea65c6a0"/>
    <s v="Cabudwaaq_HC"/>
    <x v="32"/>
    <x v="0"/>
    <n v="3"/>
    <n v="1"/>
    <n v="4"/>
    <n v="1"/>
    <x v="0"/>
  </r>
  <r>
    <s v="7e2033fe-d2f5-4a44-8d64-2cf5a1c83df0"/>
    <s v="Banadir_IDP"/>
    <x v="0"/>
    <x v="1"/>
    <n v="3"/>
    <n v="1"/>
    <n v="1"/>
    <n v="1"/>
    <x v="0"/>
  </r>
  <r>
    <s v="ade1d13c-d5de-4626-8e90-dc3546c7e360"/>
    <s v="Cabudwaaq_HC"/>
    <x v="32"/>
    <x v="0"/>
    <n v="3"/>
    <n v="1"/>
    <n v="1"/>
    <n v="1"/>
    <x v="0"/>
  </r>
  <r>
    <s v="1cad8ab7-a8b1-47fa-b34a-a86578323d49"/>
    <s v="Dhuusamarreeb_HC"/>
    <x v="13"/>
    <x v="0"/>
    <n v="3"/>
    <n v="1"/>
    <n v="4"/>
    <n v="1"/>
    <x v="0"/>
  </r>
  <r>
    <s v="98ddee7c-f37f-407f-a1a3-fc40a50c2f98"/>
    <s v="Cadaado_HC"/>
    <x v="16"/>
    <x v="0"/>
    <n v="3"/>
    <n v="1"/>
    <n v="1"/>
    <n v="1"/>
    <x v="0"/>
  </r>
  <r>
    <s v="71bfddc1-1501-435b-91ee-bb9e24a0b579"/>
    <s v="Cadaado_HC"/>
    <x v="16"/>
    <x v="0"/>
    <n v="3"/>
    <n v="1"/>
    <n v="4"/>
    <n v="1"/>
    <x v="0"/>
  </r>
  <r>
    <s v="875ce942-e92d-450c-a1ef-19176066800c"/>
    <s v="Cadaado_HC"/>
    <x v="16"/>
    <x v="0"/>
    <n v="3"/>
    <n v="1"/>
    <n v="4"/>
    <n v="1"/>
    <x v="0"/>
  </r>
  <r>
    <s v="31362bbc-4df7-4cb2-809b-afddbbbf3f1b"/>
    <s v="Jowhar_IDP"/>
    <x v="10"/>
    <x v="1"/>
    <n v="3"/>
    <n v="1"/>
    <n v="4"/>
    <n v="1"/>
    <x v="0"/>
  </r>
  <r>
    <s v="92264012-17bb-4901-ac5d-85961a886052"/>
    <s v="Banadir_IDP"/>
    <x v="0"/>
    <x v="1"/>
    <n v="3"/>
    <n v="1"/>
    <n v="4"/>
    <n v="1"/>
    <x v="0"/>
  </r>
  <r>
    <s v="e168a651-2e81-4611-a5ea-c11e246cec82"/>
    <s v="Dhuusamarreeb_HC"/>
    <x v="13"/>
    <x v="0"/>
    <n v="3"/>
    <n v="1"/>
    <n v="4"/>
    <n v="1"/>
    <x v="0"/>
  </r>
  <r>
    <s v="68ad54dd-c105-4dc2-afbe-f200dc3c8f9c"/>
    <s v="Dhuusamarreeb_HC"/>
    <x v="13"/>
    <x v="0"/>
    <n v="3"/>
    <n v="1"/>
    <n v="1"/>
    <n v="1"/>
    <x v="0"/>
  </r>
  <r>
    <s v="ca8fd0a8-0dec-4ddb-84e3-a61bbe5ec4a1"/>
    <s v="Dhuusamarreeb_HC"/>
    <x v="13"/>
    <x v="0"/>
    <n v="3"/>
    <n v="1"/>
    <n v="1"/>
    <n v="1"/>
    <x v="0"/>
  </r>
  <r>
    <s v="35283386-0869-4980-bff6-47742981dd8a"/>
    <s v="Cabudwaaq_HC"/>
    <x v="32"/>
    <x v="0"/>
    <n v="3"/>
    <n v="3"/>
    <n v="4"/>
    <n v="1"/>
    <x v="1"/>
  </r>
  <r>
    <s v="a804f2ab-8968-4dbe-971f-e1ed0e1aeb5d"/>
    <s v="Banadir_IDP"/>
    <x v="0"/>
    <x v="1"/>
    <n v="3"/>
    <n v="1"/>
    <n v="4"/>
    <n v="1"/>
    <x v="0"/>
  </r>
  <r>
    <s v="f3001850-42a0-4955-9f46-74074fbe25a4"/>
    <s v="Cadaado_HC"/>
    <x v="16"/>
    <x v="0"/>
    <n v="3"/>
    <n v="1"/>
    <n v="4"/>
    <n v="1"/>
    <x v="0"/>
  </r>
  <r>
    <s v="30f22e18-4af0-43b4-92a4-e31d8b528c0f"/>
    <s v="Banadir_IDP"/>
    <x v="0"/>
    <x v="1"/>
    <n v="3"/>
    <n v="1"/>
    <n v="4"/>
    <n v="1"/>
    <x v="0"/>
  </r>
  <r>
    <s v="ec83392b-3e21-4a06-8ef7-76f57b9f38aa"/>
    <s v="Banadir_IDP"/>
    <x v="0"/>
    <x v="1"/>
    <n v="3"/>
    <n v="1"/>
    <n v="4"/>
    <n v="1"/>
    <x v="0"/>
  </r>
  <r>
    <s v="a72371d1-67f4-4767-8419-8f8886a29023"/>
    <s v="Banadir_IDP"/>
    <x v="0"/>
    <x v="1"/>
    <n v="3"/>
    <n v="1"/>
    <n v="4"/>
    <n v="1"/>
    <x v="0"/>
  </r>
  <r>
    <s v="aad9cfce-2281-4421-9f50-02b198e335d6"/>
    <s v="Hobyo_HC"/>
    <x v="15"/>
    <x v="0"/>
    <n v="3"/>
    <n v="4"/>
    <n v="4"/>
    <n v="1"/>
    <x v="1"/>
  </r>
  <r>
    <s v="70943411-514d-4464-95cf-9634d21d634b"/>
    <s v="Belet_Weyne_IDP"/>
    <x v="2"/>
    <x v="1"/>
    <n v="3"/>
    <n v="1"/>
    <n v="4"/>
    <n v="1"/>
    <x v="0"/>
  </r>
  <r>
    <s v="ff0e1b2f-a8a0-45db-94e5-6d53d4977e2a"/>
    <s v="Belet_Weyne_IDP"/>
    <x v="2"/>
    <x v="1"/>
    <n v="3"/>
    <n v="1"/>
    <n v="4"/>
    <n v="1"/>
    <x v="0"/>
  </r>
  <r>
    <s v="418105df-777a-4287-94ce-d8292277115b"/>
    <s v="Hobyo_HC"/>
    <x v="15"/>
    <x v="0"/>
    <n v="3"/>
    <n v="1"/>
    <n v="4"/>
    <n v="1"/>
    <x v="0"/>
  </r>
  <r>
    <s v="12c6fc08-ef37-48d2-8a81-eb02c0200c96"/>
    <s v="Cadaado_HC"/>
    <x v="16"/>
    <x v="0"/>
    <n v="3"/>
    <n v="1"/>
    <n v="4"/>
    <n v="1"/>
    <x v="0"/>
  </r>
  <r>
    <s v="4a4915c3-6343-4c6f-89d4-e76d870ff359"/>
    <s v="Dhuusamarreeb_HC"/>
    <x v="13"/>
    <x v="0"/>
    <n v="3"/>
    <n v="1"/>
    <n v="1"/>
    <n v="1"/>
    <x v="0"/>
  </r>
  <r>
    <s v="587b2cfe-adc1-4c81-860c-519fde63b88d"/>
    <s v="Hobyo_HC"/>
    <x v="15"/>
    <x v="0"/>
    <n v="3"/>
    <n v="1"/>
    <n v="4"/>
    <n v="1"/>
    <x v="0"/>
  </r>
  <r>
    <s v="76bc9c28-e008-4a24-bd28-d3f2d1d94aef"/>
    <s v="Cabudwaaq_HC"/>
    <x v="32"/>
    <x v="0"/>
    <n v="3"/>
    <n v="1"/>
    <n v="1"/>
    <n v="1"/>
    <x v="0"/>
  </r>
  <r>
    <s v="2b9a316f-46f4-4a1b-b4b3-6f0ff564de70"/>
    <s v="Dhuusamarreeb_HC"/>
    <x v="13"/>
    <x v="0"/>
    <n v="3"/>
    <n v="1"/>
    <n v="4"/>
    <n v="1"/>
    <x v="0"/>
  </r>
  <r>
    <s v="2384c444-44d2-4b9c-ae20-ff0ea892b566"/>
    <s v="Cabudwaaq_HC"/>
    <x v="32"/>
    <x v="0"/>
    <n v="3"/>
    <n v="1"/>
    <n v="1"/>
    <n v="1"/>
    <x v="0"/>
  </r>
  <r>
    <s v="9031afa7-d423-4724-8721-16e69c6a546b"/>
    <s v="Belet_Weyne_IDP"/>
    <x v="2"/>
    <x v="1"/>
    <n v="3"/>
    <n v="1"/>
    <n v="4"/>
    <n v="1"/>
    <x v="0"/>
  </r>
  <r>
    <s v="566e14c1-d4bf-4ae4-830f-010dc01e8f17"/>
    <s v="Cabudwaaq_HC"/>
    <x v="32"/>
    <x v="0"/>
    <n v="3"/>
    <n v="1"/>
    <n v="1"/>
    <n v="1"/>
    <x v="0"/>
  </r>
  <r>
    <s v="b29bebe1-dc18-48b5-9223-1bcf51228da7"/>
    <s v="Belet_Weyne_IDP"/>
    <x v="2"/>
    <x v="1"/>
    <n v="3"/>
    <n v="1"/>
    <n v="4"/>
    <n v="1"/>
    <x v="0"/>
  </r>
  <r>
    <s v="70a7ef86-ed05-4800-994e-8af6d1555900"/>
    <s v="Belet_Weyne_IDP"/>
    <x v="2"/>
    <x v="1"/>
    <n v="3"/>
    <n v="1"/>
    <n v="4"/>
    <n v="1"/>
    <x v="0"/>
  </r>
  <r>
    <s v="cd38fb65-ef94-44ad-9a38-5c7bd8826ca4"/>
    <s v="Belet_Weyne_IDP"/>
    <x v="2"/>
    <x v="1"/>
    <n v="3"/>
    <n v="1"/>
    <n v="4"/>
    <n v="1"/>
    <x v="0"/>
  </r>
  <r>
    <s v="dcaf0414-2d69-4e9c-84e4-c1314082efde"/>
    <s v="Cadaado_HC"/>
    <x v="16"/>
    <x v="0"/>
    <n v="3"/>
    <n v="1"/>
    <n v="1"/>
    <n v="1"/>
    <x v="0"/>
  </r>
  <r>
    <s v="8c42eda3-5272-440c-957c-f84f90fc0882"/>
    <s v="Belet_Weyne_IDP"/>
    <x v="2"/>
    <x v="1"/>
    <n v="3"/>
    <n v="1"/>
    <n v="4"/>
    <n v="1"/>
    <x v="0"/>
  </r>
  <r>
    <s v="96bd0f12-0f40-4528-a530-194280c3c413"/>
    <s v="Belet_Weyne_IDP"/>
    <x v="2"/>
    <x v="1"/>
    <n v="3"/>
    <n v="1"/>
    <n v="4"/>
    <n v="1"/>
    <x v="0"/>
  </r>
  <r>
    <s v="3f328e4e-385b-4664-b8f7-0240e79aa4de"/>
    <s v="Cadaado_HC"/>
    <x v="16"/>
    <x v="0"/>
    <n v="3"/>
    <n v="1"/>
    <n v="4"/>
    <n v="1"/>
    <x v="0"/>
  </r>
  <r>
    <s v="756ac4da-c6c8-42b8-89bd-b66270f5ffcd"/>
    <s v="Jowhar_IDP"/>
    <x v="10"/>
    <x v="1"/>
    <n v="3"/>
    <n v="1"/>
    <n v="4"/>
    <n v="1"/>
    <x v="0"/>
  </r>
  <r>
    <s v="35f25efd-ba78-4f7f-bd98-9fa7f7708275"/>
    <s v="Dhuusamarreeb_HC"/>
    <x v="13"/>
    <x v="0"/>
    <n v="3"/>
    <n v="1"/>
    <n v="1"/>
    <n v="1"/>
    <x v="0"/>
  </r>
  <r>
    <s v="cefa724b-b959-4f9f-989e-7da47fa31fbe"/>
    <s v="Jowhar_IDP"/>
    <x v="10"/>
    <x v="1"/>
    <n v="3"/>
    <n v="1"/>
    <n v="4"/>
    <n v="1"/>
    <x v="0"/>
  </r>
  <r>
    <s v="56765d0b-6f90-4f6e-b65d-7ccbab15bb51"/>
    <s v="Cadaado_HC"/>
    <x v="16"/>
    <x v="0"/>
    <n v="3"/>
    <n v="1"/>
    <n v="1"/>
    <n v="1"/>
    <x v="0"/>
  </r>
  <r>
    <s v="85629b34-0d91-41f3-aea2-bf6e03901ead"/>
    <s v="Gaalkacyo_HC"/>
    <x v="14"/>
    <x v="0"/>
    <n v="3"/>
    <n v="1"/>
    <n v="4"/>
    <n v="1"/>
    <x v="0"/>
  </r>
  <r>
    <s v="70b77300-00c4-4dfe-9a07-cfd2810483c4"/>
    <s v="Jowhar_IDP"/>
    <x v="10"/>
    <x v="1"/>
    <n v="3"/>
    <n v="1"/>
    <n v="4"/>
    <n v="1"/>
    <x v="0"/>
  </r>
  <r>
    <s v="4d46092a-6087-49c7-8840-c0af29896961"/>
    <s v="Jowhar_IDP"/>
    <x v="10"/>
    <x v="1"/>
    <n v="3"/>
    <n v="1"/>
    <n v="4"/>
    <n v="1"/>
    <x v="0"/>
  </r>
  <r>
    <s v="183cd355-92a1-4f79-848b-612e852ec19f"/>
    <s v="Hobyo_HC"/>
    <x v="15"/>
    <x v="0"/>
    <n v="3"/>
    <n v="1"/>
    <n v="4"/>
    <n v="1"/>
    <x v="0"/>
  </r>
  <r>
    <s v="50134201-9297-4903-8154-7da381a4e6aa"/>
    <s v="Jowhar_IDP"/>
    <x v="10"/>
    <x v="1"/>
    <n v="3"/>
    <n v="1"/>
    <n v="4"/>
    <n v="1"/>
    <x v="0"/>
  </r>
  <r>
    <s v="259b4cee-c139-409f-8e6c-afff01ada11f"/>
    <s v="Cabudwaaq_HC"/>
    <x v="32"/>
    <x v="0"/>
    <n v="3"/>
    <n v="1"/>
    <n v="4"/>
    <n v="1"/>
    <x v="0"/>
  </r>
  <r>
    <s v="1784a140-5c69-49d7-8c26-ea10785aa1e0"/>
    <s v="Banadir_IDP"/>
    <x v="0"/>
    <x v="1"/>
    <n v="3"/>
    <n v="1"/>
    <n v="1"/>
    <n v="1"/>
    <x v="0"/>
  </r>
  <r>
    <s v="d9c71fbf-ed8c-41b4-8e6a-5c4e8d9ff871"/>
    <s v="Cabudwaaq_HC"/>
    <x v="32"/>
    <x v="0"/>
    <n v="3"/>
    <n v="1"/>
    <n v="4"/>
    <n v="1"/>
    <x v="0"/>
  </r>
  <r>
    <s v="22a6f8bf-0bdd-4251-a108-e4f87a9bfd6a"/>
    <s v="Dhuusamarreeb_HC"/>
    <x v="13"/>
    <x v="0"/>
    <n v="3"/>
    <n v="1"/>
    <n v="1"/>
    <n v="1"/>
    <x v="0"/>
  </r>
  <r>
    <s v="5aa189e9-c13a-41c5-b1fc-47ac8cb649fc"/>
    <s v="Banadir_IDP"/>
    <x v="0"/>
    <x v="1"/>
    <n v="3"/>
    <n v="4"/>
    <n v="1"/>
    <n v="2"/>
    <x v="1"/>
  </r>
  <r>
    <s v="c1ac7df0-c1b7-4bff-ba21-8733e5f8814b"/>
    <s v="Hobyo_HC"/>
    <x v="15"/>
    <x v="0"/>
    <n v="3"/>
    <n v="1"/>
    <n v="1"/>
    <n v="1"/>
    <x v="0"/>
  </r>
  <r>
    <s v="84425183-cd32-40fe-b367-1155cd768217"/>
    <s v="Dhuusamarreeb_HC"/>
    <x v="13"/>
    <x v="0"/>
    <n v="3"/>
    <n v="1"/>
    <n v="1"/>
    <n v="1"/>
    <x v="0"/>
  </r>
  <r>
    <s v="f42c7dc1-b0b1-4ee6-bcbb-b74fe0480f83"/>
    <s v="Dhuusamarreeb_HC"/>
    <x v="13"/>
    <x v="0"/>
    <n v="3"/>
    <n v="1"/>
    <n v="4"/>
    <n v="1"/>
    <x v="0"/>
  </r>
  <r>
    <s v="e6d7d221-72aa-4570-9b18-fad296ef9304"/>
    <s v="Belet_Weyne_IDP"/>
    <x v="2"/>
    <x v="1"/>
    <n v="3"/>
    <n v="1"/>
    <n v="4"/>
    <n v="1"/>
    <x v="0"/>
  </r>
  <r>
    <s v="1bbe0d85-fc17-4611-a6c2-e36992f85e6e"/>
    <s v="Banadir_IDP"/>
    <x v="0"/>
    <x v="1"/>
    <n v="3"/>
    <n v="1"/>
    <n v="1"/>
    <n v="1"/>
    <x v="0"/>
  </r>
  <r>
    <s v="12a99afa-b0f7-480d-b672-9192f3197f44"/>
    <s v="Gaalkacyo_IDP"/>
    <x v="14"/>
    <x v="1"/>
    <n v="3"/>
    <n v="1"/>
    <n v="4"/>
    <n v="1"/>
    <x v="0"/>
  </r>
  <r>
    <s v="5fdb36ec-373f-4045-a91d-291c5e7b6312"/>
    <s v="Gaalkacyo_HC"/>
    <x v="14"/>
    <x v="0"/>
    <n v="3"/>
    <n v="4"/>
    <n v="4"/>
    <n v="1"/>
    <x v="1"/>
  </r>
  <r>
    <s v="7863ccb4-ba16-47ec-8f4e-10ac57759a23"/>
    <s v="Cabudwaaq_HC"/>
    <x v="32"/>
    <x v="0"/>
    <n v="3"/>
    <n v="1"/>
    <n v="1"/>
    <n v="1"/>
    <x v="0"/>
  </r>
  <r>
    <s v="04b46c5c-ddd6-41bb-8efd-5469a7468084"/>
    <s v="Cadaado_IDP"/>
    <x v="16"/>
    <x v="1"/>
    <n v="3"/>
    <n v="1"/>
    <n v="1"/>
    <n v="1"/>
    <x v="0"/>
  </r>
  <r>
    <s v="ed8edaf6-59af-4a51-987b-f50f6107ca2f"/>
    <s v="Cabudwaaq_HC"/>
    <x v="32"/>
    <x v="0"/>
    <n v="3"/>
    <n v="1"/>
    <n v="4"/>
    <n v="1"/>
    <x v="0"/>
  </r>
  <r>
    <s v="cdf1fa18-4b39-49a1-a247-1c59b11fa6d2"/>
    <s v="Gaalkacyo_HC"/>
    <x v="14"/>
    <x v="0"/>
    <n v="3"/>
    <n v="1"/>
    <n v="4"/>
    <n v="1"/>
    <x v="0"/>
  </r>
  <r>
    <s v="3a1f8c95-b43a-43cb-af60-10258362cb23"/>
    <s v="Cadaado_HC"/>
    <x v="16"/>
    <x v="0"/>
    <n v="3"/>
    <n v="1"/>
    <n v="1"/>
    <n v="1"/>
    <x v="0"/>
  </r>
  <r>
    <s v="0d2f54df-4834-4a88-baf4-ac88b1affa22"/>
    <s v="Cabudwaaq_HC"/>
    <x v="32"/>
    <x v="0"/>
    <n v="3"/>
    <n v="1"/>
    <n v="1"/>
    <n v="1"/>
    <x v="0"/>
  </r>
  <r>
    <s v="3350c1f9-cccf-461b-acca-55671e298abf"/>
    <s v="Dhuusamarreeb_HC"/>
    <x v="13"/>
    <x v="0"/>
    <n v="3"/>
    <n v="1"/>
    <n v="4"/>
    <n v="1"/>
    <x v="0"/>
  </r>
  <r>
    <s v="0d8f9814-7ee5-4650-bcab-e015f352fc1e"/>
    <s v="Dhuusamarreeb_HC"/>
    <x v="13"/>
    <x v="0"/>
    <n v="3"/>
    <n v="1"/>
    <n v="4"/>
    <n v="1"/>
    <x v="0"/>
  </r>
  <r>
    <s v="9bdde425-3f78-40df-9330-2e97128ec3eb"/>
    <s v="Cabudwaaq_HC"/>
    <x v="32"/>
    <x v="0"/>
    <n v="3"/>
    <n v="1"/>
    <n v="1"/>
    <n v="1"/>
    <x v="0"/>
  </r>
  <r>
    <s v="5781dacc-86dc-45dc-a747-fd8f476150e6"/>
    <s v="Dhuusamarreeb_IDP"/>
    <x v="13"/>
    <x v="1"/>
    <n v="1"/>
    <n v="3"/>
    <n v="4"/>
    <n v="1"/>
    <x v="0"/>
  </r>
  <r>
    <s v="ea6556c2-272d-4ada-be71-99a0b71e2829"/>
    <s v="Cabudwaaq_HC"/>
    <x v="32"/>
    <x v="0"/>
    <n v="3"/>
    <n v="1"/>
    <n v="1"/>
    <n v="1"/>
    <x v="0"/>
  </r>
  <r>
    <s v="7d69226c-778e-4d0f-b691-f923c3ebfd54"/>
    <s v="Cabudwaaq_IDP"/>
    <x v="32"/>
    <x v="1"/>
    <n v="3"/>
    <n v="1"/>
    <n v="4"/>
    <n v="1"/>
    <x v="0"/>
  </r>
  <r>
    <s v="9041c569-4145-4f9d-8c54-a08633bbabf5"/>
    <s v="Dhuusamarreeb_IDP"/>
    <x v="13"/>
    <x v="1"/>
    <n v="3"/>
    <n v="1"/>
    <n v="4"/>
    <n v="1"/>
    <x v="0"/>
  </r>
  <r>
    <s v="c6aa7f92-fe01-45bd-817a-cd1a220ece0a"/>
    <s v="Cabudwaaq_HC"/>
    <x v="32"/>
    <x v="0"/>
    <n v="3"/>
    <n v="1"/>
    <n v="1"/>
    <n v="1"/>
    <x v="0"/>
  </r>
  <r>
    <s v="86f645d0-3b05-4e96-8f64-7ad7b4b24c76"/>
    <s v="Dhuusamarreeb_HC"/>
    <x v="13"/>
    <x v="0"/>
    <n v="3"/>
    <n v="1"/>
    <n v="1"/>
    <n v="1"/>
    <x v="0"/>
  </r>
  <r>
    <s v="366766cb-e30b-4dc6-9145-2c4eff26e7e4"/>
    <s v="Cabudwaaq_IDP"/>
    <x v="32"/>
    <x v="1"/>
    <n v="3"/>
    <n v="1"/>
    <n v="4"/>
    <n v="1"/>
    <x v="0"/>
  </r>
  <r>
    <s v="77f22c71-230c-44f9-8ab9-e808552e976e"/>
    <s v="Cabudwaaq_IDP"/>
    <x v="32"/>
    <x v="1"/>
    <n v="3"/>
    <n v="1"/>
    <n v="1"/>
    <n v="1"/>
    <x v="0"/>
  </r>
  <r>
    <s v="46cb4d18-769b-4cf7-b347-7c914ae374e0"/>
    <s v="Cabudwaaq_IDP"/>
    <x v="32"/>
    <x v="1"/>
    <n v="3"/>
    <n v="1"/>
    <n v="1"/>
    <n v="1"/>
    <x v="0"/>
  </r>
  <r>
    <s v="36bd34a3-8c88-4366-8592-14b9c236dc84"/>
    <s v="Cadaado_HC"/>
    <x v="16"/>
    <x v="0"/>
    <n v="3"/>
    <n v="1"/>
    <n v="1"/>
    <n v="1"/>
    <x v="0"/>
  </r>
  <r>
    <s v="edcdec58-22b6-43c2-b139-947107129a6b"/>
    <s v="Cabudwaaq_IDP"/>
    <x v="32"/>
    <x v="1"/>
    <n v="3"/>
    <n v="1"/>
    <n v="1"/>
    <n v="1"/>
    <x v="0"/>
  </r>
  <r>
    <s v="f6e5845e-67e0-4920-9d8d-8a0cb4f67cf6"/>
    <s v="Gaalkacyo_IDP"/>
    <x v="14"/>
    <x v="1"/>
    <n v="3"/>
    <n v="3"/>
    <n v="4"/>
    <n v="1"/>
    <x v="1"/>
  </r>
  <r>
    <s v="7a319074-eeb7-45de-b1f9-b50dbd169120"/>
    <s v="Dhuusamarreeb_IDP"/>
    <x v="13"/>
    <x v="1"/>
    <n v="3"/>
    <n v="1"/>
    <n v="1"/>
    <n v="1"/>
    <x v="0"/>
  </r>
  <r>
    <s v="bd147511-8584-43dc-b751-c254ad3398b4"/>
    <s v="Cadaado_HC"/>
    <x v="16"/>
    <x v="0"/>
    <n v="3"/>
    <n v="1"/>
    <n v="4"/>
    <n v="1"/>
    <x v="0"/>
  </r>
  <r>
    <s v="692faacc-2f0d-4281-bc5e-e7b53f7435ff"/>
    <s v="Cadaado_HC"/>
    <x v="16"/>
    <x v="0"/>
    <n v="3"/>
    <n v="1"/>
    <n v="1"/>
    <n v="1"/>
    <x v="0"/>
  </r>
  <r>
    <s v="f93bad92-68cb-4b83-930d-e545c5806a63"/>
    <s v="Cabudwaaq_IDP"/>
    <x v="32"/>
    <x v="1"/>
    <n v="3"/>
    <n v="1"/>
    <n v="4"/>
    <n v="1"/>
    <x v="0"/>
  </r>
  <r>
    <s v="c0ac025d-1ad9-4230-8dad-9c30be452a60"/>
    <s v="Cadaado_IDP"/>
    <x v="16"/>
    <x v="1"/>
    <n v="3"/>
    <n v="1"/>
    <n v="4"/>
    <n v="1"/>
    <x v="0"/>
  </r>
  <r>
    <s v="c13dca78-faea-4036-98a8-1c671b75740b"/>
    <s v="Gaalkacyo_HC"/>
    <x v="14"/>
    <x v="0"/>
    <n v="3"/>
    <n v="1"/>
    <n v="1"/>
    <n v="1"/>
    <x v="0"/>
  </r>
  <r>
    <s v="01797fb1-178c-4d08-9797-e1e444c29a8f"/>
    <s v="Dhuusamarreeb_IDP"/>
    <x v="13"/>
    <x v="1"/>
    <n v="3"/>
    <n v="1"/>
    <n v="4"/>
    <n v="1"/>
    <x v="0"/>
  </r>
  <r>
    <s v="1922d521-0a7f-4a08-a7c3-05ae4d9ffb5b"/>
    <s v="Dhuusamarreeb_IDP"/>
    <x v="13"/>
    <x v="1"/>
    <n v="3"/>
    <n v="1"/>
    <n v="1"/>
    <n v="1"/>
    <x v="0"/>
  </r>
  <r>
    <s v="4b36c968-e470-4aac-a938-902e83c65fd6"/>
    <s v="Gaalkacyo_IDP"/>
    <x v="14"/>
    <x v="1"/>
    <n v="3"/>
    <n v="1"/>
    <n v="4"/>
    <n v="1"/>
    <x v="0"/>
  </r>
  <r>
    <s v="ecc14002-6865-46b3-9da3-4446dcaa466f"/>
    <s v="Gaalkacyo_IDP"/>
    <x v="14"/>
    <x v="1"/>
    <n v="3"/>
    <n v="1"/>
    <n v="4"/>
    <n v="1"/>
    <x v="0"/>
  </r>
  <r>
    <s v="3f76fe47-46ad-46cd-8b1a-2928ffffce4c"/>
    <s v="Cabudwaaq_HC"/>
    <x v="32"/>
    <x v="0"/>
    <n v="3"/>
    <n v="1"/>
    <n v="1"/>
    <n v="1"/>
    <x v="0"/>
  </r>
  <r>
    <s v="aacef48e-dbe5-409c-b033-1651c905ca57"/>
    <s v="Cadaado_IDP"/>
    <x v="16"/>
    <x v="1"/>
    <n v="3"/>
    <n v="1"/>
    <n v="4"/>
    <n v="1"/>
    <x v="0"/>
  </r>
  <r>
    <s v="4634e0db-8056-43ae-998f-e3b40bbd44cd"/>
    <s v="Gaalkacyo_HC"/>
    <x v="14"/>
    <x v="0"/>
    <n v="3"/>
    <n v="1"/>
    <n v="1"/>
    <n v="1"/>
    <x v="0"/>
  </r>
  <r>
    <s v="3ec24cf1-590f-424b-b7c3-8745b19469bf"/>
    <s v="Hobyo_HC"/>
    <x v="15"/>
    <x v="0"/>
    <n v="3"/>
    <n v="1"/>
    <n v="4"/>
    <n v="1"/>
    <x v="0"/>
  </r>
  <r>
    <s v="c3ba294a-05c0-4426-a7a2-8c27f5d0b51d"/>
    <s v="Hobyo_HC"/>
    <x v="15"/>
    <x v="0"/>
    <n v="3"/>
    <n v="1"/>
    <n v="1"/>
    <n v="1"/>
    <x v="0"/>
  </r>
  <r>
    <s v="378f61da-4a1d-4cb0-a6f6-06e85de9e644"/>
    <s v="Cadaado_HC"/>
    <x v="16"/>
    <x v="0"/>
    <n v="3"/>
    <n v="1"/>
    <n v="1"/>
    <n v="1"/>
    <x v="0"/>
  </r>
  <r>
    <s v="d30a4f83-e9a8-40af-b175-873656394ef4"/>
    <s v="Cadaado_IDP"/>
    <x v="16"/>
    <x v="1"/>
    <n v="3"/>
    <n v="1"/>
    <n v="1"/>
    <n v="1"/>
    <x v="0"/>
  </r>
  <r>
    <s v="d7cfd954-f1de-4ab6-b53b-7d3dd05f9e4b"/>
    <s v="Cabudwaaq_HC"/>
    <x v="32"/>
    <x v="0"/>
    <n v="3"/>
    <n v="1"/>
    <n v="1"/>
    <n v="1"/>
    <x v="0"/>
  </r>
  <r>
    <s v="f2f69136-0155-4ec3-bd23-aaa3da417081"/>
    <s v="Dhuusamarreeb_IDP"/>
    <x v="13"/>
    <x v="1"/>
    <n v="3"/>
    <n v="1"/>
    <n v="4"/>
    <n v="1"/>
    <x v="0"/>
  </r>
  <r>
    <s v="a49f5e30-9fc4-41e3-813b-8b079d6b4bd1"/>
    <s v="Cadaado_IDP"/>
    <x v="16"/>
    <x v="1"/>
    <n v="3"/>
    <n v="1"/>
    <n v="1"/>
    <n v="1"/>
    <x v="0"/>
  </r>
  <r>
    <s v="937728c9-8d73-41b3-8c30-5c5c61346f44"/>
    <s v="Cadaado_IDP"/>
    <x v="16"/>
    <x v="1"/>
    <n v="3"/>
    <n v="1"/>
    <n v="1"/>
    <n v="1"/>
    <x v="0"/>
  </r>
  <r>
    <s v="c7e7f291-ff5c-4db4-a2b3-1b58fd6075e5"/>
    <s v="Gaalkacyo_IDP"/>
    <x v="14"/>
    <x v="1"/>
    <n v="3"/>
    <n v="1"/>
    <n v="4"/>
    <n v="1"/>
    <x v="0"/>
  </r>
  <r>
    <s v="8eabb8cb-7765-42e9-b969-2dbff8817d6b"/>
    <s v="Cabudwaaq_IDP"/>
    <x v="32"/>
    <x v="1"/>
    <n v="3"/>
    <n v="1"/>
    <n v="1"/>
    <n v="2"/>
    <x v="0"/>
  </r>
  <r>
    <s v="fd2cf080-a8c3-47d7-9c05-96c5be0de68f"/>
    <s v="Gaalkacyo_HC"/>
    <x v="14"/>
    <x v="0"/>
    <n v="3"/>
    <n v="1"/>
    <n v="1"/>
    <n v="1"/>
    <x v="0"/>
  </r>
  <r>
    <s v="0b4aaf48-0c4f-4303-9b09-d905c7ef66ae"/>
    <s v="Cabudwaaq_IDP"/>
    <x v="32"/>
    <x v="1"/>
    <n v="3"/>
    <n v="1"/>
    <n v="4"/>
    <n v="1"/>
    <x v="0"/>
  </r>
  <r>
    <s v="728e909a-1d19-4c0d-8848-e90aa3b78658"/>
    <s v="Cabudwaaq_IDP"/>
    <x v="32"/>
    <x v="1"/>
    <n v="3"/>
    <n v="1"/>
    <n v="4"/>
    <n v="1"/>
    <x v="0"/>
  </r>
  <r>
    <s v="e97ab162-9279-4e5f-9f51-96276545a9fb"/>
    <s v="Cadaado_HC"/>
    <x v="16"/>
    <x v="0"/>
    <n v="3"/>
    <n v="1"/>
    <n v="4"/>
    <n v="1"/>
    <x v="0"/>
  </r>
  <r>
    <s v="cc4739a0-00ef-4c00-8297-10376debd626"/>
    <s v="Cadaado_IDP"/>
    <x v="16"/>
    <x v="1"/>
    <n v="3"/>
    <n v="1"/>
    <n v="4"/>
    <n v="1"/>
    <x v="0"/>
  </r>
  <r>
    <s v="a9dc488d-b1ff-453e-b8cb-2b51368d6c84"/>
    <s v="Cabudwaaq_HC"/>
    <x v="32"/>
    <x v="0"/>
    <n v="3"/>
    <n v="1"/>
    <n v="1"/>
    <n v="1"/>
    <x v="0"/>
  </r>
  <r>
    <s v="0b405586-3d35-4bba-a80e-d0b20ac9a985"/>
    <s v="Cabudwaaq_HC"/>
    <x v="32"/>
    <x v="0"/>
    <n v="3"/>
    <n v="1"/>
    <n v="1"/>
    <n v="1"/>
    <x v="0"/>
  </r>
  <r>
    <s v="0105e924-2e1a-4b50-9f45-6b6cda9b0689"/>
    <s v="Dhuusamarreeb_HC"/>
    <x v="13"/>
    <x v="0"/>
    <n v="3"/>
    <n v="1"/>
    <n v="4"/>
    <n v="1"/>
    <x v="0"/>
  </r>
  <r>
    <s v="736a0a78-1be6-42c9-a9ea-2726aeb02247"/>
    <s v="Cadaado_IDP"/>
    <x v="16"/>
    <x v="1"/>
    <n v="3"/>
    <n v="1"/>
    <n v="4"/>
    <n v="1"/>
    <x v="0"/>
  </r>
  <r>
    <s v="1c253759-16f1-4355-ad28-b500db35d209"/>
    <s v="Hobyo_HC"/>
    <x v="15"/>
    <x v="0"/>
    <n v="3"/>
    <n v="1"/>
    <n v="4"/>
    <n v="1"/>
    <x v="0"/>
  </r>
  <r>
    <s v="d5c3f746-513e-4dad-9e23-cec6b93af2bc"/>
    <s v="Gaalkacyo_IDP"/>
    <x v="14"/>
    <x v="1"/>
    <n v="3"/>
    <n v="4"/>
    <n v="4"/>
    <n v="1"/>
    <x v="1"/>
  </r>
  <r>
    <s v="fcd1d56e-6bb9-46e4-930a-e00ddbec1f9b"/>
    <s v="Gaalkacyo_IDP"/>
    <x v="14"/>
    <x v="1"/>
    <n v="3"/>
    <n v="4"/>
    <n v="4"/>
    <n v="1"/>
    <x v="1"/>
  </r>
  <r>
    <s v="a1b3af78-218d-416e-b476-6a1f13459f1b"/>
    <s v="Cabudwaaq_HC"/>
    <x v="32"/>
    <x v="0"/>
    <n v="3"/>
    <n v="1"/>
    <n v="1"/>
    <n v="1"/>
    <x v="0"/>
  </r>
  <r>
    <s v="09a63c80-3de4-44db-b496-c01b4c7226ae"/>
    <s v="Gaalkacyo_IDP"/>
    <x v="14"/>
    <x v="1"/>
    <n v="3"/>
    <n v="3"/>
    <n v="4"/>
    <n v="1"/>
    <x v="1"/>
  </r>
  <r>
    <s v="8c4a36b9-bcc0-4ffa-9ce9-a5410a7ad759"/>
    <s v="Gaalkacyo_IDP"/>
    <x v="14"/>
    <x v="1"/>
    <n v="3"/>
    <n v="1"/>
    <n v="1"/>
    <n v="1"/>
    <x v="0"/>
  </r>
  <r>
    <s v="fb4ec916-eafb-4f46-a46a-9a6e7c5bba37"/>
    <s v="Gaalkacyo_IDP"/>
    <x v="14"/>
    <x v="1"/>
    <n v="3"/>
    <n v="3"/>
    <n v="4"/>
    <n v="1"/>
    <x v="1"/>
  </r>
  <r>
    <s v="2249465a-1fdd-4507-9b99-635606781945"/>
    <s v="Dhuusamarreeb_HC"/>
    <x v="13"/>
    <x v="0"/>
    <n v="3"/>
    <n v="1"/>
    <n v="4"/>
    <n v="1"/>
    <x v="0"/>
  </r>
  <r>
    <s v="039d61f9-c4b8-4425-825f-e01642f95eb3"/>
    <s v="Cadaado_IDP"/>
    <x v="16"/>
    <x v="1"/>
    <n v="3"/>
    <n v="1"/>
    <n v="4"/>
    <n v="1"/>
    <x v="0"/>
  </r>
  <r>
    <s v="085a6ad2-dac1-45c0-ab43-abc3a6642319"/>
    <s v="Gaalkacyo_HC"/>
    <x v="14"/>
    <x v="0"/>
    <n v="3"/>
    <n v="1"/>
    <n v="1"/>
    <n v="1"/>
    <x v="0"/>
  </r>
  <r>
    <s v="f44a1168-22e7-4131-b435-fd343d6e4567"/>
    <s v="Cadaado_IDP"/>
    <x v="16"/>
    <x v="1"/>
    <n v="3"/>
    <n v="4"/>
    <n v="4"/>
    <n v="1"/>
    <x v="1"/>
  </r>
  <r>
    <s v="94eb77dc-8574-4e96-9ea1-0894bea6de4a"/>
    <s v="Cadaado_HC"/>
    <x v="16"/>
    <x v="0"/>
    <n v="3"/>
    <n v="1"/>
    <n v="1"/>
    <n v="1"/>
    <x v="0"/>
  </r>
  <r>
    <s v="d3d76b72-0ed6-4acc-b7a1-656d85de674c"/>
    <s v="Hobyo_HC"/>
    <x v="15"/>
    <x v="0"/>
    <n v="3"/>
    <n v="1"/>
    <n v="4"/>
    <n v="1"/>
    <x v="0"/>
  </r>
  <r>
    <s v="a5bf297c-2ee6-4381-8ba3-9284b49f95f0"/>
    <s v="Hobyo_HC"/>
    <x v="15"/>
    <x v="0"/>
    <n v="3"/>
    <n v="1"/>
    <n v="1"/>
    <n v="1"/>
    <x v="0"/>
  </r>
  <r>
    <s v="6b34e688-9ad3-4032-a03d-ed3cde414bd2"/>
    <s v="Dhuusamarreeb_HC"/>
    <x v="13"/>
    <x v="0"/>
    <n v="3"/>
    <n v="1"/>
    <n v="4"/>
    <n v="1"/>
    <x v="0"/>
  </r>
  <r>
    <s v="1286937e-3f0f-4caa-8d1f-8ba7eea7d1e8"/>
    <s v="Hobyo_HC"/>
    <x v="15"/>
    <x v="0"/>
    <n v="3"/>
    <n v="1"/>
    <n v="4"/>
    <n v="1"/>
    <x v="0"/>
  </r>
  <r>
    <s v="4952977b-027f-442f-b86c-007b2df89c8e"/>
    <s v="Cadaado_HC"/>
    <x v="16"/>
    <x v="0"/>
    <n v="3"/>
    <n v="1"/>
    <n v="4"/>
    <n v="1"/>
    <x v="0"/>
  </r>
  <r>
    <s v="e96d0286-ff01-4a0e-9b26-b9a1200e3617"/>
    <s v="Hobyo_HC"/>
    <x v="15"/>
    <x v="0"/>
    <n v="3"/>
    <n v="1"/>
    <n v="4"/>
    <n v="1"/>
    <x v="0"/>
  </r>
  <r>
    <s v="643196e3-20a0-4315-a4da-3a100da27a84"/>
    <s v="Cabudwaaq_HC"/>
    <x v="32"/>
    <x v="0"/>
    <n v="3"/>
    <n v="1"/>
    <n v="4"/>
    <n v="1"/>
    <x v="0"/>
  </r>
  <r>
    <s v="66ee98a1-a8d0-4b06-8507-c72d607a1a17"/>
    <s v="Hobyo_HC"/>
    <x v="15"/>
    <x v="0"/>
    <n v="3"/>
    <n v="1"/>
    <n v="4"/>
    <n v="1"/>
    <x v="0"/>
  </r>
  <r>
    <s v="0077a0d5-1c1d-48bf-b987-58202f9ee63c"/>
    <s v="Cadaado_HC"/>
    <x v="16"/>
    <x v="0"/>
    <n v="3"/>
    <n v="1"/>
    <n v="4"/>
    <n v="1"/>
    <x v="0"/>
  </r>
  <r>
    <s v="f937326f-ae8d-4c6c-8a57-53623bea62d3"/>
    <s v="Dhuusamarreeb_HC"/>
    <x v="13"/>
    <x v="0"/>
    <n v="3"/>
    <n v="1"/>
    <n v="1"/>
    <n v="1"/>
    <x v="0"/>
  </r>
  <r>
    <s v="fd1f7075-e400-4c22-ac9f-e36f0fdbcd0c"/>
    <s v="Cadaado_IDP"/>
    <x v="16"/>
    <x v="1"/>
    <n v="3"/>
    <n v="1"/>
    <n v="4"/>
    <n v="1"/>
    <x v="0"/>
  </r>
  <r>
    <s v="d3dd3ff3-7e36-4b53-828a-fd16ad5d4a7f"/>
    <s v="Cadaado_IDP"/>
    <x v="16"/>
    <x v="1"/>
    <n v="3"/>
    <n v="4"/>
    <n v="4"/>
    <n v="1"/>
    <x v="1"/>
  </r>
  <r>
    <s v="634d7f96-0cd5-46fa-9e76-703b3b721771"/>
    <s v="Cadaado_IDP"/>
    <x v="16"/>
    <x v="1"/>
    <n v="3"/>
    <n v="1"/>
    <n v="1"/>
    <n v="1"/>
    <x v="0"/>
  </r>
  <r>
    <s v="37f573fa-0ac5-495f-8a86-1cdb7677453d"/>
    <s v="Dhuusamarreeb_HC"/>
    <x v="13"/>
    <x v="0"/>
    <n v="3"/>
    <n v="2"/>
    <n v="4"/>
    <n v="1"/>
    <x v="1"/>
  </r>
  <r>
    <s v="16e929c8-1c97-4e15-82e8-775def6f5a13"/>
    <s v="Dhuusamarreeb_HC"/>
    <x v="13"/>
    <x v="0"/>
    <n v="3"/>
    <n v="1"/>
    <n v="1"/>
    <n v="1"/>
    <x v="0"/>
  </r>
  <r>
    <s v="937b8592-8a4b-4f36-a98c-526ace92e5d7"/>
    <s v="Dhuusamarreeb_IDP"/>
    <x v="13"/>
    <x v="1"/>
    <n v="3"/>
    <n v="1"/>
    <n v="4"/>
    <n v="1"/>
    <x v="0"/>
  </r>
  <r>
    <s v="fb10c2f9-3ece-4fd3-9f78-f7afbc4a509d"/>
    <s v="Gaalkacyo_HC"/>
    <x v="14"/>
    <x v="0"/>
    <n v="3"/>
    <n v="1"/>
    <n v="1"/>
    <n v="1"/>
    <x v="0"/>
  </r>
  <r>
    <s v="f53425ab-fd0b-4c3c-abb5-edb03822861a"/>
    <s v="Gaalkacyo_IDP"/>
    <x v="14"/>
    <x v="1"/>
    <n v="3"/>
    <n v="1"/>
    <n v="4"/>
    <n v="3"/>
    <x v="1"/>
  </r>
  <r>
    <s v="7ae21e8c-aba5-4668-8279-90c142397fc2"/>
    <s v="Cadaado_IDP"/>
    <x v="16"/>
    <x v="1"/>
    <n v="3"/>
    <n v="1"/>
    <n v="1"/>
    <n v="1"/>
    <x v="0"/>
  </r>
  <r>
    <s v="c749ceed-6dda-4564-8d17-9947bb7f61ee"/>
    <s v="Dhuusamarreeb_IDP"/>
    <x v="13"/>
    <x v="1"/>
    <n v="3"/>
    <n v="1"/>
    <n v="1"/>
    <n v="1"/>
    <x v="0"/>
  </r>
  <r>
    <s v="3ddd807f-ec00-4827-8946-cde4c8206c10"/>
    <s v="Cadaado_HC"/>
    <x v="16"/>
    <x v="0"/>
    <n v="3"/>
    <n v="1"/>
    <n v="4"/>
    <n v="1"/>
    <x v="0"/>
  </r>
  <r>
    <s v="8bb911b1-8d15-4434-880d-5cd7fa9cac3c"/>
    <s v="Cabudwaaq_HC"/>
    <x v="32"/>
    <x v="0"/>
    <n v="3"/>
    <n v="1"/>
    <n v="4"/>
    <n v="1"/>
    <x v="0"/>
  </r>
  <r>
    <s v="631afa54-2f5c-49f4-aa14-0c38a51da71d"/>
    <s v="Cabudwaaq_HC"/>
    <x v="32"/>
    <x v="0"/>
    <n v="3"/>
    <n v="1"/>
    <n v="4"/>
    <n v="1"/>
    <x v="0"/>
  </r>
  <r>
    <s v="b9bdf0ee-61b8-4f63-ae15-00483ae512be"/>
    <s v="Cabudwaaq_HC"/>
    <x v="32"/>
    <x v="0"/>
    <n v="3"/>
    <n v="1"/>
    <n v="4"/>
    <n v="1"/>
    <x v="0"/>
  </r>
  <r>
    <s v="98ad8a14-7b9a-4bc1-a6b6-8c1430369f48"/>
    <s v="Cabudwaaq_HC"/>
    <x v="32"/>
    <x v="0"/>
    <n v="3"/>
    <n v="1"/>
    <n v="1"/>
    <n v="1"/>
    <x v="0"/>
  </r>
  <r>
    <s v="7d87c4d8-5fe6-42c5-bd7c-5b82efbed9cd"/>
    <s v="Gaalkacyo_HC"/>
    <x v="14"/>
    <x v="0"/>
    <n v="3"/>
    <n v="1"/>
    <n v="4"/>
    <n v="1"/>
    <x v="0"/>
  </r>
  <r>
    <s v="2cc8ddbe-139d-4c7a-ac32-7498adc3faf3"/>
    <s v="Gaalkacyo_HC"/>
    <x v="14"/>
    <x v="0"/>
    <n v="3"/>
    <n v="1"/>
    <n v="4"/>
    <n v="1"/>
    <x v="0"/>
  </r>
  <r>
    <s v="2d7349a2-e228-49f4-8955-6bc5e6f91f4f"/>
    <s v="Cadaado_IDP"/>
    <x v="16"/>
    <x v="1"/>
    <n v="3"/>
    <n v="1"/>
    <n v="4"/>
    <n v="1"/>
    <x v="0"/>
  </r>
  <r>
    <s v="7ce437f3-3117-426b-8b31-cdf6f1258bcc"/>
    <s v="Hobyo_HC"/>
    <x v="15"/>
    <x v="0"/>
    <n v="3"/>
    <n v="1"/>
    <n v="4"/>
    <n v="1"/>
    <x v="0"/>
  </r>
  <r>
    <s v="a83de519-94d4-4d04-aa6e-83a4579e3fbd"/>
    <s v="Dhuusamarreeb_HC"/>
    <x v="13"/>
    <x v="0"/>
    <n v="3"/>
    <n v="1"/>
    <n v="4"/>
    <n v="1"/>
    <x v="0"/>
  </r>
  <r>
    <s v="f27dee44-6d9a-49dd-9001-91d45836c7d3"/>
    <s v="Dhuusamarreeb_HC"/>
    <x v="13"/>
    <x v="0"/>
    <n v="3"/>
    <n v="1"/>
    <n v="4"/>
    <n v="1"/>
    <x v="0"/>
  </r>
  <r>
    <s v="81752163-2197-4e09-a16e-ae9297e4c03e"/>
    <s v="Cabudwaaq_IDP"/>
    <x v="32"/>
    <x v="1"/>
    <n v="3"/>
    <n v="1"/>
    <n v="4"/>
    <n v="1"/>
    <x v="0"/>
  </r>
  <r>
    <s v="fadedc9e-ddfe-4324-be53-c92f20fc26ca"/>
    <s v="Dhuusamarreeb_HC"/>
    <x v="13"/>
    <x v="0"/>
    <n v="3"/>
    <n v="1"/>
    <n v="4"/>
    <n v="1"/>
    <x v="0"/>
  </r>
  <r>
    <s v="bf3a9e7a-bb3a-4dee-b77b-2c4b1304ef2d"/>
    <s v="Dhuusamarreeb_HC"/>
    <x v="13"/>
    <x v="0"/>
    <n v="3"/>
    <n v="1"/>
    <n v="1"/>
    <n v="1"/>
    <x v="0"/>
  </r>
  <r>
    <s v="0626567d-8d85-4ccd-9877-d32d7e68f0b6"/>
    <s v="Cabudwaaq_HC"/>
    <x v="32"/>
    <x v="0"/>
    <n v="3"/>
    <n v="2"/>
    <n v="1"/>
    <n v="1"/>
    <x v="0"/>
  </r>
  <r>
    <s v="a347bd8c-91f0-4faa-a956-5f80a89a93a5"/>
    <s v="Cadaado_IDP"/>
    <x v="16"/>
    <x v="1"/>
    <n v="3"/>
    <n v="1"/>
    <n v="1"/>
    <n v="1"/>
    <x v="0"/>
  </r>
  <r>
    <s v="9a2f32eb-da63-42ff-8ec4-a484c920fcfb"/>
    <s v="Cabudwaaq_IDP"/>
    <x v="32"/>
    <x v="1"/>
    <n v="3"/>
    <n v="1"/>
    <n v="1"/>
    <n v="1"/>
    <x v="0"/>
  </r>
  <r>
    <s v="340ddf69-7b1a-4b79-8b5b-bd89a468a230"/>
    <s v="Cabudwaaq_HC"/>
    <x v="32"/>
    <x v="0"/>
    <n v="3"/>
    <n v="1"/>
    <n v="1"/>
    <n v="1"/>
    <x v="0"/>
  </r>
  <r>
    <s v="7f651817-7929-48e2-9857-a108d09c9b10"/>
    <s v="Cadaado_HC"/>
    <x v="16"/>
    <x v="0"/>
    <n v="3"/>
    <n v="1"/>
    <n v="4"/>
    <n v="1"/>
    <x v="0"/>
  </r>
  <r>
    <s v="48bea408-5154-4c11-bc2b-587b6dba94c2"/>
    <s v="Cadaado_IDP"/>
    <x v="16"/>
    <x v="1"/>
    <n v="3"/>
    <n v="1"/>
    <n v="1"/>
    <n v="1"/>
    <x v="0"/>
  </r>
  <r>
    <s v="105ac29b-0e9a-4254-9cc9-d11f90f4fa7d"/>
    <s v="Gaalkacyo_HC"/>
    <x v="14"/>
    <x v="0"/>
    <n v="3"/>
    <n v="1"/>
    <n v="4"/>
    <n v="1"/>
    <x v="0"/>
  </r>
  <r>
    <s v="e78b7a28-092b-4e12-8aaa-0cf25435acb5"/>
    <s v="Cadaado_HC"/>
    <x v="16"/>
    <x v="0"/>
    <n v="3"/>
    <n v="1"/>
    <n v="4"/>
    <n v="1"/>
    <x v="0"/>
  </r>
  <r>
    <s v="55a577ab-bbbf-4f61-968e-3e23c2690fa3"/>
    <s v="Dhuusamarreeb_HC"/>
    <x v="13"/>
    <x v="0"/>
    <n v="3"/>
    <n v="1"/>
    <n v="1"/>
    <n v="1"/>
    <x v="0"/>
  </r>
  <r>
    <s v="627dc57f-6261-4f8a-af2e-70552193ccf3"/>
    <s v="Dhuusamarreeb_IDP"/>
    <x v="13"/>
    <x v="1"/>
    <n v="3"/>
    <n v="1"/>
    <n v="4"/>
    <n v="1"/>
    <x v="0"/>
  </r>
  <r>
    <s v="f3087136-9a1d-4a0a-ae94-685d12ed16bc"/>
    <s v="Dhuusamarreeb_HC"/>
    <x v="13"/>
    <x v="0"/>
    <n v="3"/>
    <n v="1"/>
    <n v="1"/>
    <n v="1"/>
    <x v="0"/>
  </r>
  <r>
    <s v="f3b93c1b-adf7-4adf-81b9-8070bc2fa415"/>
    <s v="Gaalkacyo_IDP"/>
    <x v="14"/>
    <x v="1"/>
    <n v="2"/>
    <n v="4"/>
    <n v="4"/>
    <n v="1"/>
    <x v="1"/>
  </r>
  <r>
    <s v="3d3c0466-f7a6-4801-8106-5294cb159d3c"/>
    <s v="Hobyo_HC"/>
    <x v="15"/>
    <x v="0"/>
    <n v="3"/>
    <n v="1"/>
    <n v="1"/>
    <n v="1"/>
    <x v="0"/>
  </r>
  <r>
    <s v="575c0c58-3350-42a9-9a0a-956cd71945a6"/>
    <s v="Dhuusamarreeb_HC"/>
    <x v="13"/>
    <x v="0"/>
    <n v="3"/>
    <n v="1"/>
    <n v="4"/>
    <n v="1"/>
    <x v="0"/>
  </r>
  <r>
    <s v="bbfa1b65-0d69-4c30-8d99-70c741261048"/>
    <s v="Gaalkacyo_HC"/>
    <x v="14"/>
    <x v="0"/>
    <n v="3"/>
    <n v="1"/>
    <n v="4"/>
    <n v="1"/>
    <x v="0"/>
  </r>
  <r>
    <s v="6c88c3b0-fb2b-48c9-9a6f-169e74028e76"/>
    <s v="Cadaado_HC"/>
    <x v="16"/>
    <x v="0"/>
    <n v="3"/>
    <n v="1"/>
    <n v="4"/>
    <n v="1"/>
    <x v="0"/>
  </r>
  <r>
    <s v="22bc92ab-287b-4adb-9768-f87d6a6647b6"/>
    <s v="Cadaado_HC"/>
    <x v="16"/>
    <x v="0"/>
    <n v="3"/>
    <n v="1"/>
    <n v="4"/>
    <n v="1"/>
    <x v="0"/>
  </r>
  <r>
    <s v="eca014a0-e0ee-45ab-839c-bbf36f17e700"/>
    <s v="Cadaado_IDP"/>
    <x v="16"/>
    <x v="1"/>
    <n v="3"/>
    <n v="1"/>
    <n v="4"/>
    <n v="1"/>
    <x v="0"/>
  </r>
  <r>
    <s v="6f05821c-9072-4439-9e4d-967642b133d6"/>
    <s v="Gaalkacyo_HC"/>
    <x v="14"/>
    <x v="0"/>
    <n v="3"/>
    <n v="1"/>
    <n v="4"/>
    <n v="1"/>
    <x v="0"/>
  </r>
  <r>
    <s v="e74b91e2-149d-42a7-a165-9711b4ca13e1"/>
    <s v="Cadaado_IDP"/>
    <x v="16"/>
    <x v="1"/>
    <n v="3"/>
    <n v="1"/>
    <n v="4"/>
    <n v="1"/>
    <x v="0"/>
  </r>
  <r>
    <s v="fc4a9983-639b-402c-968c-4b38d4346f33"/>
    <s v="Cadaado_IDP"/>
    <x v="16"/>
    <x v="1"/>
    <n v="3"/>
    <n v="1"/>
    <n v="1"/>
    <n v="1"/>
    <x v="0"/>
  </r>
  <r>
    <s v="c60e6f92-46a2-447f-a711-4e6928e7404c"/>
    <s v="Cadaado_IDP"/>
    <x v="16"/>
    <x v="1"/>
    <n v="3"/>
    <n v="1"/>
    <n v="4"/>
    <n v="1"/>
    <x v="0"/>
  </r>
  <r>
    <s v="25b7f99c-876b-4fcf-9e97-aa85aa82011e"/>
    <s v="Hobyo_HC"/>
    <x v="15"/>
    <x v="0"/>
    <n v="3"/>
    <n v="1"/>
    <n v="1"/>
    <n v="1"/>
    <x v="0"/>
  </r>
  <r>
    <s v="fdc2dc55-4012-40f8-9e40-51ad47c5fc67"/>
    <s v="Cabudwaaq_IDP"/>
    <x v="32"/>
    <x v="1"/>
    <n v="3"/>
    <n v="1"/>
    <n v="4"/>
    <n v="1"/>
    <x v="0"/>
  </r>
  <r>
    <s v="139e9125-256d-4d77-831b-ddc5f1d0bb8d"/>
    <s v="Cabudwaaq_IDP"/>
    <x v="32"/>
    <x v="1"/>
    <n v="3"/>
    <n v="1"/>
    <n v="1"/>
    <n v="1"/>
    <x v="0"/>
  </r>
  <r>
    <s v="e4fb941b-2876-4fcf-a4c8-4d41c5ad6aba"/>
    <s v="Dhuusamarreeb_HC"/>
    <x v="13"/>
    <x v="0"/>
    <n v="3"/>
    <n v="1"/>
    <n v="1"/>
    <n v="1"/>
    <x v="0"/>
  </r>
  <r>
    <s v="9a74008e-be17-4fae-8224-0a44891ec69f"/>
    <s v="Dhuusamarreeb_HC"/>
    <x v="13"/>
    <x v="0"/>
    <n v="3"/>
    <n v="1"/>
    <n v="4"/>
    <n v="1"/>
    <x v="0"/>
  </r>
  <r>
    <s v="349d53c5-868a-41ec-9ab8-cc3454c8c70d"/>
    <s v="Cadaado_IDP"/>
    <x v="16"/>
    <x v="1"/>
    <n v="3"/>
    <n v="1"/>
    <n v="4"/>
    <n v="1"/>
    <x v="0"/>
  </r>
  <r>
    <s v="91805fa9-c570-4732-bbe7-c0457fbd373c"/>
    <s v="Hobyo_HC"/>
    <x v="15"/>
    <x v="0"/>
    <n v="3"/>
    <n v="1"/>
    <n v="1"/>
    <n v="1"/>
    <x v="0"/>
  </r>
  <r>
    <s v="c5b86e73-3e99-4458-b787-c21cadbac695"/>
    <s v="Cabudwaaq_IDP"/>
    <x v="32"/>
    <x v="1"/>
    <n v="1"/>
    <n v="4"/>
    <n v="4"/>
    <n v="1"/>
    <x v="1"/>
  </r>
  <r>
    <s v="6ad50d93-f054-4095-a4ee-9e955d6f17e1"/>
    <s v="Cabudwaaq_IDP"/>
    <x v="32"/>
    <x v="1"/>
    <n v="3"/>
    <n v="1"/>
    <n v="4"/>
    <n v="1"/>
    <x v="0"/>
  </r>
  <r>
    <s v="b1d8f20a-e14f-4945-ab3a-122a1826c31b"/>
    <s v="Cadaado_IDP"/>
    <x v="16"/>
    <x v="1"/>
    <n v="3"/>
    <n v="1"/>
    <n v="4"/>
    <n v="1"/>
    <x v="0"/>
  </r>
  <r>
    <s v="1d1c1262-9af7-4326-b1d8-8ed289d2d408"/>
    <s v="Cadaado_IDP"/>
    <x v="16"/>
    <x v="1"/>
    <n v="3"/>
    <n v="3"/>
    <n v="4"/>
    <n v="1"/>
    <x v="1"/>
  </r>
  <r>
    <s v="57327276-c02b-4a0a-8bc9-0933c703902e"/>
    <s v="Cadaado_IDP"/>
    <x v="16"/>
    <x v="1"/>
    <n v="3"/>
    <n v="1"/>
    <n v="1"/>
    <n v="1"/>
    <x v="0"/>
  </r>
  <r>
    <s v="99e7fd1f-0cbf-47a0-8d22-9c7a60140f31"/>
    <s v="Hobyo_HC"/>
    <x v="15"/>
    <x v="0"/>
    <n v="3"/>
    <n v="1"/>
    <n v="1"/>
    <n v="1"/>
    <x v="0"/>
  </r>
  <r>
    <s v="9eedddaa-caea-4a5b-8629-a36fa69686f5"/>
    <s v="Gaalkacyo_HC"/>
    <x v="14"/>
    <x v="0"/>
    <n v="3"/>
    <n v="1"/>
    <n v="4"/>
    <n v="1"/>
    <x v="0"/>
  </r>
  <r>
    <s v="e47b6e8d-79d3-464e-a646-63c4e4d4c141"/>
    <s v="Cadaado_IDP"/>
    <x v="16"/>
    <x v="1"/>
    <n v="3"/>
    <n v="1"/>
    <n v="4"/>
    <n v="1"/>
    <x v="0"/>
  </r>
  <r>
    <s v="19cce1fb-a335-46df-9818-c9c9e52ab529"/>
    <s v="Cabudwaaq_IDP"/>
    <x v="32"/>
    <x v="1"/>
    <n v="3"/>
    <n v="1"/>
    <n v="4"/>
    <n v="1"/>
    <x v="0"/>
  </r>
  <r>
    <s v="dd103624-f7d5-4d9a-8595-9b215357fb70"/>
    <s v="Cabudwaaq_IDP"/>
    <x v="32"/>
    <x v="1"/>
    <n v="3"/>
    <n v="1"/>
    <n v="4"/>
    <n v="1"/>
    <x v="0"/>
  </r>
  <r>
    <s v="fd9a0994-f747-4d52-a8b0-c4c7bb610ad5"/>
    <s v="Gaalkacyo_HC"/>
    <x v="14"/>
    <x v="0"/>
    <n v="3"/>
    <n v="1"/>
    <n v="4"/>
    <n v="1"/>
    <x v="0"/>
  </r>
  <r>
    <s v="1a410ed9-8912-4666-bbb4-fcd5b8498f90"/>
    <s v="Cabudwaaq_IDP"/>
    <x v="32"/>
    <x v="1"/>
    <n v="3"/>
    <n v="1"/>
    <n v="4"/>
    <n v="1"/>
    <x v="0"/>
  </r>
  <r>
    <s v="c856de13-0405-499f-a439-34bcc0c5969c"/>
    <s v="Cabudwaaq_HC"/>
    <x v="32"/>
    <x v="0"/>
    <n v="3"/>
    <n v="1"/>
    <n v="1"/>
    <n v="1"/>
    <x v="0"/>
  </r>
  <r>
    <s v="8309ae86-319f-4807-8322-070c48d31e69"/>
    <s v="Cabudwaaq_HC"/>
    <x v="32"/>
    <x v="0"/>
    <n v="3"/>
    <n v="1"/>
    <n v="4"/>
    <n v="1"/>
    <x v="0"/>
  </r>
  <r>
    <s v="35b25c09-4daf-4926-9e54-49d6d1331c12"/>
    <s v="Cabudwaaq_HC"/>
    <x v="32"/>
    <x v="0"/>
    <n v="3"/>
    <n v="1"/>
    <n v="1"/>
    <n v="1"/>
    <x v="0"/>
  </r>
  <r>
    <s v="0eb3e0e8-dc82-4b96-b1f0-4390b611fb4e"/>
    <s v="Dhuusamarreeb_HC"/>
    <x v="13"/>
    <x v="0"/>
    <n v="3"/>
    <n v="1"/>
    <n v="4"/>
    <n v="1"/>
    <x v="0"/>
  </r>
  <r>
    <s v="15982ed9-c5d9-450d-80fe-cbc24dd61cf2"/>
    <s v="Cabudwaaq_IDP"/>
    <x v="32"/>
    <x v="1"/>
    <n v="3"/>
    <n v="1"/>
    <n v="4"/>
    <n v="1"/>
    <x v="0"/>
  </r>
  <r>
    <s v="946d3277-086a-431c-948e-5064cd9369bc"/>
    <s v="Dhuusamarreeb_IDP"/>
    <x v="13"/>
    <x v="1"/>
    <n v="3"/>
    <n v="1"/>
    <n v="4"/>
    <n v="1"/>
    <x v="0"/>
  </r>
  <r>
    <s v="7429b65f-b4ae-4314-959e-95225e807e74"/>
    <s v="Cadaado_IDP"/>
    <x v="16"/>
    <x v="1"/>
    <n v="3"/>
    <n v="1"/>
    <n v="4"/>
    <n v="1"/>
    <x v="0"/>
  </r>
  <r>
    <s v="d8f31fd0-4790-4bb6-8651-701d2d92b82c"/>
    <s v="Cabudwaaq_IDP"/>
    <x v="32"/>
    <x v="1"/>
    <n v="3"/>
    <n v="1"/>
    <n v="4"/>
    <n v="1"/>
    <x v="0"/>
  </r>
  <r>
    <s v="3f235e9d-3a07-4210-90b1-1fe2bc41e986"/>
    <s v="Cadaado_IDP"/>
    <x v="16"/>
    <x v="1"/>
    <n v="3"/>
    <n v="1"/>
    <n v="4"/>
    <n v="1"/>
    <x v="0"/>
  </r>
  <r>
    <s v="cfa94f9a-6454-451e-b762-27d909bbc7b7"/>
    <s v="Cadaado_IDP"/>
    <x v="16"/>
    <x v="1"/>
    <n v="3"/>
    <n v="1"/>
    <n v="4"/>
    <n v="1"/>
    <x v="0"/>
  </r>
  <r>
    <s v="88e63536-0dad-4236-9943-8d3fec44711d"/>
    <s v="Cabudwaaq_HC"/>
    <x v="32"/>
    <x v="0"/>
    <n v="3"/>
    <n v="1"/>
    <n v="4"/>
    <n v="1"/>
    <x v="0"/>
  </r>
  <r>
    <s v="8da9b61b-1c03-44c7-a29d-ede2332a6ef6"/>
    <s v="Cadaado_IDP"/>
    <x v="16"/>
    <x v="1"/>
    <n v="3"/>
    <n v="1"/>
    <n v="1"/>
    <n v="1"/>
    <x v="0"/>
  </r>
  <r>
    <s v="055e4002-6385-40d7-ab3a-720100ed0787"/>
    <s v="Cabudwaaq_IDP"/>
    <x v="32"/>
    <x v="1"/>
    <n v="3"/>
    <n v="1"/>
    <n v="4"/>
    <n v="1"/>
    <x v="0"/>
  </r>
  <r>
    <s v="7b9a2318-9afd-4644-94c6-07906f4299a9"/>
    <s v="Cabudwaaq_IDP"/>
    <x v="32"/>
    <x v="1"/>
    <n v="3"/>
    <n v="2"/>
    <n v="1"/>
    <n v="1"/>
    <x v="0"/>
  </r>
  <r>
    <s v="69d1f668-3e2a-4b61-947a-c6698e4ff3c1"/>
    <s v="Cabudwaaq_IDP"/>
    <x v="32"/>
    <x v="1"/>
    <n v="3"/>
    <n v="1"/>
    <n v="4"/>
    <n v="1"/>
    <x v="0"/>
  </r>
  <r>
    <s v="0c783110-ef0e-48a0-83d7-e3bda9999afd"/>
    <s v="Cabudwaaq_HC"/>
    <x v="32"/>
    <x v="0"/>
    <n v="3"/>
    <n v="1"/>
    <n v="4"/>
    <n v="1"/>
    <x v="0"/>
  </r>
  <r>
    <s v="aba58428-6e8c-4851-a716-b06ea88d9369"/>
    <s v="Dhuusamarreeb_IDP"/>
    <x v="13"/>
    <x v="1"/>
    <n v="3"/>
    <n v="1"/>
    <n v="4"/>
    <n v="1"/>
    <x v="0"/>
  </r>
  <r>
    <s v="1453fd6a-f277-4e25-8ce9-80c14befdeff"/>
    <s v="Cadaado_IDP"/>
    <x v="16"/>
    <x v="1"/>
    <n v="3"/>
    <n v="1"/>
    <n v="4"/>
    <n v="1"/>
    <x v="0"/>
  </r>
  <r>
    <s v="de356c36-f76d-44fb-8c3f-45d964375050"/>
    <s v="Cabudwaaq_IDP"/>
    <x v="32"/>
    <x v="1"/>
    <n v="3"/>
    <n v="1"/>
    <n v="4"/>
    <n v="1"/>
    <x v="0"/>
  </r>
  <r>
    <s v="685c6b36-711c-4c09-abed-0b76315e7600"/>
    <s v="Hobyo_HC"/>
    <x v="15"/>
    <x v="0"/>
    <n v="3"/>
    <n v="1"/>
    <n v="1"/>
    <n v="1"/>
    <x v="0"/>
  </r>
  <r>
    <s v="7274d253-bdb4-4f3e-905e-c251a8476309"/>
    <s v="Dhuusamarreeb_HC"/>
    <x v="13"/>
    <x v="0"/>
    <n v="3"/>
    <n v="1"/>
    <n v="4"/>
    <n v="1"/>
    <x v="0"/>
  </r>
  <r>
    <s v="d698b416-80c4-4993-bba9-058e3b32e0e4"/>
    <s v="Dhuusamarreeb_HC"/>
    <x v="13"/>
    <x v="0"/>
    <n v="3"/>
    <n v="1"/>
    <n v="1"/>
    <n v="1"/>
    <x v="0"/>
  </r>
  <r>
    <s v="553d09de-cd59-4ab8-a946-1a89ba5611d5"/>
    <s v="Dhuusamarreeb_HC"/>
    <x v="13"/>
    <x v="0"/>
    <n v="3"/>
    <n v="1"/>
    <n v="4"/>
    <n v="1"/>
    <x v="0"/>
  </r>
  <r>
    <s v="8b50775a-c302-4be7-838a-91e8828d5265"/>
    <s v="Gaalkacyo_IDP"/>
    <x v="14"/>
    <x v="1"/>
    <n v="3"/>
    <n v="4"/>
    <n v="4"/>
    <n v="4"/>
    <x v="2"/>
  </r>
  <r>
    <s v="fcb64a40-b58e-4354-9671-d47d24414055"/>
    <s v="Dhuusamarreeb_IDP"/>
    <x v="13"/>
    <x v="1"/>
    <n v="3"/>
    <n v="1"/>
    <n v="4"/>
    <n v="1"/>
    <x v="0"/>
  </r>
  <r>
    <s v="11de8cf6-b7c0-409e-8f20-7aa7f7b02c7a"/>
    <s v="Gaalkacyo_HC"/>
    <x v="14"/>
    <x v="0"/>
    <n v="3"/>
    <n v="1"/>
    <n v="4"/>
    <n v="1"/>
    <x v="0"/>
  </r>
  <r>
    <s v="237b22c9-a8d0-4e9b-aad5-b5c55148cfa6"/>
    <s v="Cabudwaaq_HC"/>
    <x v="32"/>
    <x v="0"/>
    <n v="3"/>
    <n v="1"/>
    <n v="4"/>
    <n v="1"/>
    <x v="0"/>
  </r>
  <r>
    <s v="5e29b269-bb96-4567-814c-0500658387d3"/>
    <s v="Cadaado_IDP"/>
    <x v="16"/>
    <x v="1"/>
    <n v="3"/>
    <n v="1"/>
    <n v="4"/>
    <n v="1"/>
    <x v="0"/>
  </r>
  <r>
    <s v="3da1ec6b-5bc7-46e0-b911-676a83586762"/>
    <s v="Cadaado_HC"/>
    <x v="16"/>
    <x v="0"/>
    <n v="3"/>
    <n v="1"/>
    <n v="4"/>
    <n v="1"/>
    <x v="0"/>
  </r>
  <r>
    <s v="27e8917c-d782-444f-8692-cc5a57e68f96"/>
    <s v="Cadaado_IDP"/>
    <x v="16"/>
    <x v="1"/>
    <n v="3"/>
    <n v="1"/>
    <n v="1"/>
    <n v="1"/>
    <x v="0"/>
  </r>
  <r>
    <s v="f3f39cee-36a5-45c6-98f3-9da0f1a2cf5c"/>
    <s v="Cadaado_IDP"/>
    <x v="16"/>
    <x v="1"/>
    <n v="3"/>
    <n v="1"/>
    <n v="4"/>
    <n v="1"/>
    <x v="0"/>
  </r>
  <r>
    <s v="c30bf3d6-f631-47b3-8e1b-86b64334c8ee"/>
    <s v="Gaalkacyo_IDP"/>
    <x v="14"/>
    <x v="1"/>
    <n v="3"/>
    <n v="1"/>
    <n v="1"/>
    <n v="1"/>
    <x v="0"/>
  </r>
  <r>
    <s v="6cba437d-97fc-4d04-9157-e7247afeb208"/>
    <s v="Gaalkacyo_IDP"/>
    <x v="14"/>
    <x v="1"/>
    <n v="3"/>
    <n v="1"/>
    <n v="4"/>
    <n v="1"/>
    <x v="0"/>
  </r>
  <r>
    <s v="0e1d472a-cf91-4046-81f8-1d880f7cd9f7"/>
    <s v="Cadaado_HC"/>
    <x v="16"/>
    <x v="0"/>
    <n v="3"/>
    <n v="1"/>
    <n v="4"/>
    <n v="1"/>
    <x v="0"/>
  </r>
  <r>
    <s v="57ea800a-dd72-4f59-a1aa-ea1b9d96f716"/>
    <s v="Cabudwaaq_IDP"/>
    <x v="32"/>
    <x v="1"/>
    <n v="3"/>
    <n v="1"/>
    <n v="4"/>
    <n v="1"/>
    <x v="0"/>
  </r>
  <r>
    <s v="7c5ef8e9-1ee2-4d7a-91fa-83eec1ef8cc8"/>
    <s v="Cabudwaaq_IDP"/>
    <x v="32"/>
    <x v="1"/>
    <n v="3"/>
    <n v="1"/>
    <n v="4"/>
    <n v="1"/>
    <x v="0"/>
  </r>
  <r>
    <s v="92ba4cd5-1d15-45d0-b824-48576f303acd"/>
    <s v="Gaalkacyo_IDP"/>
    <x v="14"/>
    <x v="1"/>
    <n v="3"/>
    <n v="1"/>
    <n v="1"/>
    <n v="1"/>
    <x v="0"/>
  </r>
  <r>
    <s v="964a16df-7d7f-4f56-8f22-56cc71914cc4"/>
    <s v="Cadaado_HC"/>
    <x v="16"/>
    <x v="0"/>
    <n v="3"/>
    <n v="1"/>
    <n v="1"/>
    <n v="1"/>
    <x v="0"/>
  </r>
  <r>
    <s v="fbd4a933-a545-4bd5-80c8-c1ebc1f09499"/>
    <s v="Cadaado_IDP"/>
    <x v="16"/>
    <x v="1"/>
    <n v="3"/>
    <n v="1"/>
    <n v="1"/>
    <n v="1"/>
    <x v="0"/>
  </r>
  <r>
    <s v="0546570c-3ddc-44a0-9748-00c5d6eed2ab"/>
    <s v="Cadaado_IDP"/>
    <x v="16"/>
    <x v="1"/>
    <n v="3"/>
    <n v="1"/>
    <n v="1"/>
    <n v="1"/>
    <x v="0"/>
  </r>
  <r>
    <s v="14fe70c7-30ca-43aa-93e3-b8c2ab39b086"/>
    <s v="Cadaado_IDP"/>
    <x v="16"/>
    <x v="1"/>
    <n v="3"/>
    <n v="1"/>
    <n v="1"/>
    <n v="1"/>
    <x v="0"/>
  </r>
  <r>
    <s v="c100db5c-902b-445c-8a7a-89b5e84306a5"/>
    <s v="Cadaado_IDP"/>
    <x v="16"/>
    <x v="1"/>
    <n v="3"/>
    <n v="3"/>
    <n v="4"/>
    <n v="1"/>
    <x v="1"/>
  </r>
  <r>
    <s v="51d1e4e0-acd9-43eb-addd-21fb44af2d6a"/>
    <s v="Cadaado_IDP"/>
    <x v="16"/>
    <x v="1"/>
    <n v="3"/>
    <n v="1"/>
    <n v="4"/>
    <n v="1"/>
    <x v="0"/>
  </r>
  <r>
    <s v="36294847-ff67-4b23-9b74-9d345f2c1148"/>
    <s v="Hobyo_HC"/>
    <x v="15"/>
    <x v="0"/>
    <n v="3"/>
    <n v="1"/>
    <n v="1"/>
    <n v="1"/>
    <x v="0"/>
  </r>
  <r>
    <s v="2c33d9ad-f675-46d1-b7a3-a79d0ce58a66"/>
    <s v="Cabudwaaq_HC"/>
    <x v="32"/>
    <x v="0"/>
    <n v="3"/>
    <n v="1"/>
    <n v="4"/>
    <n v="1"/>
    <x v="0"/>
  </r>
  <r>
    <s v="f245e41a-5255-4efc-8730-4c053e74c2a0"/>
    <s v="Cadaado_IDP"/>
    <x v="16"/>
    <x v="1"/>
    <n v="3"/>
    <n v="1"/>
    <n v="1"/>
    <n v="1"/>
    <x v="0"/>
  </r>
  <r>
    <s v="e2446210-0412-497d-b237-6911148d1c29"/>
    <s v="Cabudwaaq_IDP"/>
    <x v="32"/>
    <x v="1"/>
    <n v="3"/>
    <n v="1"/>
    <n v="1"/>
    <n v="1"/>
    <x v="0"/>
  </r>
  <r>
    <s v="6f86ff9f-5358-47cc-9940-18060a9fcbc3"/>
    <s v="Cadaado_HC"/>
    <x v="16"/>
    <x v="0"/>
    <n v="3"/>
    <n v="1"/>
    <n v="4"/>
    <n v="1"/>
    <x v="0"/>
  </r>
  <r>
    <s v="fef402af-3381-42f9-acdd-a9649c2e7b7c"/>
    <s v="Cabudwaaq_IDP"/>
    <x v="32"/>
    <x v="1"/>
    <n v="3"/>
    <n v="1"/>
    <n v="1"/>
    <n v="1"/>
    <x v="0"/>
  </r>
  <r>
    <s v="da020065-5e57-485d-a578-f0c0a6cd98bf"/>
    <s v="Dhuusamarreeb_HC"/>
    <x v="13"/>
    <x v="0"/>
    <n v="3"/>
    <n v="1"/>
    <n v="1"/>
    <n v="1"/>
    <x v="0"/>
  </r>
  <r>
    <s v="073fd168-9f64-4e5a-aeb9-d89797ca5343"/>
    <s v="Dhuusamarreeb_HC"/>
    <x v="13"/>
    <x v="0"/>
    <n v="3"/>
    <n v="1"/>
    <n v="4"/>
    <n v="1"/>
    <x v="0"/>
  </r>
  <r>
    <s v="35555250-355f-45cb-9311-4a7d71404418"/>
    <s v="Hobyo_HC"/>
    <x v="15"/>
    <x v="0"/>
    <n v="3"/>
    <n v="1"/>
    <n v="1"/>
    <n v="1"/>
    <x v="0"/>
  </r>
  <r>
    <s v="8aa9fba2-fda0-44d7-8d7c-994bb94c74c1"/>
    <s v="Hobyo_HC"/>
    <x v="15"/>
    <x v="0"/>
    <n v="3"/>
    <n v="1"/>
    <n v="4"/>
    <n v="1"/>
    <x v="0"/>
  </r>
  <r>
    <s v="fc923d93-4dcb-40a5-afae-217c38999609"/>
    <s v="Hobyo_HC"/>
    <x v="15"/>
    <x v="0"/>
    <n v="3"/>
    <n v="1"/>
    <n v="4"/>
    <n v="1"/>
    <x v="0"/>
  </r>
  <r>
    <s v="087a4810-807c-4fa6-a4be-7e92b0036569"/>
    <s v="Hobyo_HC"/>
    <x v="15"/>
    <x v="0"/>
    <n v="3"/>
    <n v="1"/>
    <n v="1"/>
    <n v="1"/>
    <x v="0"/>
  </r>
  <r>
    <s v="a29efaf3-b91e-4648-8fc1-141b85484a4f"/>
    <s v="Cadaado_HC"/>
    <x v="16"/>
    <x v="0"/>
    <n v="3"/>
    <n v="3"/>
    <n v="4"/>
    <n v="1"/>
    <x v="1"/>
  </r>
  <r>
    <s v="1da973b3-b4ae-4a8a-b909-440e42157c48"/>
    <s v="Cadaado_IDP"/>
    <x v="16"/>
    <x v="1"/>
    <n v="3"/>
    <n v="1"/>
    <n v="1"/>
    <n v="1"/>
    <x v="0"/>
  </r>
  <r>
    <s v="3eb90f6a-45da-4c3b-a521-9a30fba0c863"/>
    <s v="Gaalkacyo_IDP"/>
    <x v="14"/>
    <x v="1"/>
    <n v="3"/>
    <n v="2"/>
    <n v="4"/>
    <n v="2"/>
    <x v="1"/>
  </r>
  <r>
    <s v="50c2abca-550a-44f0-956f-778c20e310eb"/>
    <s v="Cabudwaaq_HC"/>
    <x v="32"/>
    <x v="0"/>
    <n v="3"/>
    <n v="1"/>
    <n v="1"/>
    <n v="1"/>
    <x v="0"/>
  </r>
  <r>
    <s v="3ede5d58-713d-404c-8724-176553f79070"/>
    <s v="Hobyo_HC"/>
    <x v="15"/>
    <x v="0"/>
    <n v="3"/>
    <n v="1"/>
    <n v="4"/>
    <n v="1"/>
    <x v="0"/>
  </r>
  <r>
    <s v="f4613060-f27c-4c93-b1f7-aaf7beda5b39"/>
    <s v="Dhuusamarreeb_HC"/>
    <x v="13"/>
    <x v="0"/>
    <n v="3"/>
    <n v="1"/>
    <n v="1"/>
    <n v="1"/>
    <x v="0"/>
  </r>
  <r>
    <s v="ac0fb055-3fb1-402e-97b2-7c182ea9777a"/>
    <s v="Cadaado_IDP"/>
    <x v="16"/>
    <x v="1"/>
    <n v="3"/>
    <n v="1"/>
    <n v="4"/>
    <n v="1"/>
    <x v="0"/>
  </r>
  <r>
    <s v="b068cd4c-6d04-4b83-8b33-b7e610eb349a"/>
    <s v="Cabudwaaq_IDP"/>
    <x v="32"/>
    <x v="1"/>
    <n v="3"/>
    <n v="1"/>
    <n v="4"/>
    <n v="1"/>
    <x v="0"/>
  </r>
  <r>
    <s v="7e9e1079-cd9d-4938-b5f9-93e13f74b313"/>
    <s v="Gaalkacyo_HC"/>
    <x v="14"/>
    <x v="0"/>
    <n v="3"/>
    <n v="1"/>
    <n v="4"/>
    <n v="1"/>
    <x v="0"/>
  </r>
  <r>
    <s v="911faa56-a42a-47e3-bf99-b9bb7d07c585"/>
    <s v="Gaalkacyo_HC"/>
    <x v="14"/>
    <x v="0"/>
    <n v="2"/>
    <n v="3"/>
    <n v="4"/>
    <n v="1"/>
    <x v="1"/>
  </r>
  <r>
    <s v="4fc94481-06f6-4668-82b9-c4b3680e70a9"/>
    <s v="Gaalkacyo_HC"/>
    <x v="14"/>
    <x v="0"/>
    <n v="3"/>
    <n v="1"/>
    <n v="1"/>
    <n v="1"/>
    <x v="0"/>
  </r>
  <r>
    <s v="6ec89946-069d-44e4-8925-279c29b634c4"/>
    <s v="Gaalkacyo_IDP"/>
    <x v="14"/>
    <x v="1"/>
    <n v="3"/>
    <n v="1"/>
    <n v="4"/>
    <n v="1"/>
    <x v="0"/>
  </r>
  <r>
    <s v="88bb0a9d-82c5-49d4-965d-47124427a3ec"/>
    <s v="Dhuusamarreeb_HC"/>
    <x v="13"/>
    <x v="0"/>
    <n v="3"/>
    <n v="1"/>
    <n v="4"/>
    <n v="1"/>
    <x v="0"/>
  </r>
  <r>
    <s v="72a9f2f4-146b-4287-be5e-00d8dfe18309"/>
    <s v="Gaalkacyo_IDP"/>
    <x v="14"/>
    <x v="1"/>
    <n v="3"/>
    <n v="2"/>
    <n v="4"/>
    <n v="1"/>
    <x v="1"/>
  </r>
  <r>
    <s v="840b19e6-3d5d-46ba-98cf-1955f0670597"/>
    <s v="Cadaado_HC"/>
    <x v="16"/>
    <x v="0"/>
    <n v="3"/>
    <n v="1"/>
    <n v="4"/>
    <n v="1"/>
    <x v="0"/>
  </r>
  <r>
    <s v="fc87af93-affb-4400-acf2-52886d38bdca"/>
    <s v="Gaalkacyo_HC"/>
    <x v="14"/>
    <x v="0"/>
    <n v="3"/>
    <n v="1"/>
    <n v="4"/>
    <n v="1"/>
    <x v="0"/>
  </r>
  <r>
    <s v="a9013562-ebb7-4b2a-b116-9309fc95b6ed"/>
    <s v="Gaalkacyo_HC"/>
    <x v="14"/>
    <x v="0"/>
    <n v="3"/>
    <n v="1"/>
    <n v="4"/>
    <n v="1"/>
    <x v="0"/>
  </r>
  <r>
    <s v="e357ae54-a946-4bab-862f-184712d6facf"/>
    <s v="Cabudwaaq_IDP"/>
    <x v="32"/>
    <x v="1"/>
    <n v="3"/>
    <n v="1"/>
    <n v="4"/>
    <n v="1"/>
    <x v="0"/>
  </r>
  <r>
    <s v="f4a5328c-75c6-400b-b15e-ea1b583a8f7f"/>
    <s v="Gaalkacyo_HC"/>
    <x v="14"/>
    <x v="0"/>
    <n v="3"/>
    <n v="1"/>
    <n v="4"/>
    <n v="1"/>
    <x v="0"/>
  </r>
  <r>
    <s v="7a234444-aa25-46c0-ab0c-148c607b96c3"/>
    <s v="Cadaado_HC"/>
    <x v="16"/>
    <x v="0"/>
    <n v="3"/>
    <n v="1"/>
    <n v="1"/>
    <n v="1"/>
    <x v="0"/>
  </r>
  <r>
    <s v="70ade9b0-5f85-4b74-a8af-51118432bd6b"/>
    <s v="Cadaado_HC"/>
    <x v="16"/>
    <x v="0"/>
    <n v="3"/>
    <n v="1"/>
    <n v="4"/>
    <n v="1"/>
    <x v="0"/>
  </r>
  <r>
    <s v="f06d9995-352a-4793-8a88-eaa9e31a76f1"/>
    <s v="Cabudwaaq_IDP"/>
    <x v="32"/>
    <x v="1"/>
    <n v="3"/>
    <n v="1"/>
    <n v="1"/>
    <n v="1"/>
    <x v="0"/>
  </r>
  <r>
    <s v="a1647ad3-d9bd-4e4b-b6c6-25b9907690b4"/>
    <s v="Cadaado_HC"/>
    <x v="16"/>
    <x v="0"/>
    <n v="3"/>
    <n v="1"/>
    <n v="4"/>
    <n v="1"/>
    <x v="0"/>
  </r>
  <r>
    <s v="23c056e2-42e1-4716-9618-583b5913bec0"/>
    <s v="Hobyo_HC"/>
    <x v="15"/>
    <x v="0"/>
    <n v="3"/>
    <n v="1"/>
    <n v="4"/>
    <n v="1"/>
    <x v="0"/>
  </r>
  <r>
    <s v="33b735fa-a3fd-498a-aeea-e64e4112cab0"/>
    <s v="Hobyo_HC"/>
    <x v="15"/>
    <x v="0"/>
    <n v="3"/>
    <n v="1"/>
    <n v="1"/>
    <n v="1"/>
    <x v="0"/>
  </r>
  <r>
    <s v="f205f144-bdd2-47e5-9759-b2399a1eecd6"/>
    <s v="Cabudwaaq_IDP"/>
    <x v="32"/>
    <x v="1"/>
    <n v="3"/>
    <n v="1"/>
    <n v="4"/>
    <n v="1"/>
    <x v="0"/>
  </r>
  <r>
    <s v="70dab6ba-1578-4177-a672-14b08867465d"/>
    <s v="Cabudwaaq_HC"/>
    <x v="32"/>
    <x v="0"/>
    <n v="3"/>
    <n v="1"/>
    <n v="1"/>
    <n v="1"/>
    <x v="0"/>
  </r>
  <r>
    <s v="53a862f9-7794-42fe-993b-526feb3b3331"/>
    <s v="Dhuusamarreeb_HC"/>
    <x v="13"/>
    <x v="0"/>
    <n v="3"/>
    <n v="1"/>
    <n v="4"/>
    <n v="1"/>
    <x v="0"/>
  </r>
  <r>
    <s v="cb754e8e-111f-4bd1-8d39-55372f52f8dc"/>
    <s v="Dhuusamarreeb_IDP"/>
    <x v="13"/>
    <x v="1"/>
    <n v="3"/>
    <n v="1"/>
    <n v="4"/>
    <n v="1"/>
    <x v="0"/>
  </r>
  <r>
    <s v="6f5bc114-c9bd-44fb-9f14-6f7fed82f30c"/>
    <s v="Cadaado_HC"/>
    <x v="16"/>
    <x v="0"/>
    <n v="3"/>
    <n v="1"/>
    <n v="4"/>
    <n v="1"/>
    <x v="0"/>
  </r>
  <r>
    <s v="06b98651-c9ed-490d-b1f4-c18f84328611"/>
    <s v="Cadaado_HC"/>
    <x v="16"/>
    <x v="0"/>
    <n v="3"/>
    <n v="1"/>
    <n v="4"/>
    <n v="1"/>
    <x v="0"/>
  </r>
  <r>
    <s v="e8974fce-7c81-4ea5-b445-41842821b157"/>
    <s v="Cabudwaaq_HC"/>
    <x v="32"/>
    <x v="0"/>
    <n v="3"/>
    <n v="1"/>
    <n v="4"/>
    <n v="1"/>
    <x v="0"/>
  </r>
  <r>
    <s v="02a22a46-2a92-439b-8756-1d5141c79bb7"/>
    <s v="Cabudwaaq_HC"/>
    <x v="32"/>
    <x v="0"/>
    <n v="3"/>
    <n v="3"/>
    <n v="1"/>
    <n v="1"/>
    <x v="0"/>
  </r>
  <r>
    <s v="f227026a-42c6-445b-88a1-8eda950f85fa"/>
    <s v="Dhuusamarreeb_IDP"/>
    <x v="13"/>
    <x v="1"/>
    <n v="3"/>
    <n v="1"/>
    <n v="4"/>
    <n v="1"/>
    <x v="0"/>
  </r>
  <r>
    <s v="c50087ca-f80e-4862-8449-cadb31936221"/>
    <s v="Cadaado_IDP"/>
    <x v="16"/>
    <x v="1"/>
    <n v="3"/>
    <n v="1"/>
    <n v="4"/>
    <n v="1"/>
    <x v="0"/>
  </r>
  <r>
    <s v="ca799f4b-1467-4139-9178-50ec82e6ba49"/>
    <s v="Cabudwaaq_HC"/>
    <x v="32"/>
    <x v="0"/>
    <n v="3"/>
    <n v="3"/>
    <n v="1"/>
    <n v="1"/>
    <x v="0"/>
  </r>
  <r>
    <s v="ec847432-11a6-4232-a521-ca816f52d281"/>
    <s v="Cabudwaaq_HC"/>
    <x v="32"/>
    <x v="0"/>
    <n v="3"/>
    <n v="1"/>
    <n v="1"/>
    <n v="1"/>
    <x v="0"/>
  </r>
  <r>
    <s v="424e2c35-14b6-41a1-8a69-a3afc96ccfb3"/>
    <s v="Cadaado_IDP"/>
    <x v="16"/>
    <x v="1"/>
    <n v="3"/>
    <n v="1"/>
    <n v="4"/>
    <n v="1"/>
    <x v="0"/>
  </r>
  <r>
    <s v="6fc4d525-93a4-4d84-b769-de634b645580"/>
    <s v="Dhuusamarreeb_IDP"/>
    <x v="13"/>
    <x v="1"/>
    <n v="3"/>
    <n v="1"/>
    <n v="1"/>
    <n v="1"/>
    <x v="0"/>
  </r>
  <r>
    <s v="398e5858-2f7b-40c4-ac97-5447b5b45206"/>
    <s v="Cadaado_HC"/>
    <x v="16"/>
    <x v="0"/>
    <n v="3"/>
    <n v="1"/>
    <n v="4"/>
    <n v="1"/>
    <x v="0"/>
  </r>
  <r>
    <s v="035f03fd-c3ee-428e-b3e6-5ea931602354"/>
    <s v="Hobyo_HC"/>
    <x v="15"/>
    <x v="0"/>
    <n v="3"/>
    <n v="4"/>
    <n v="4"/>
    <n v="4"/>
    <x v="2"/>
  </r>
  <r>
    <s v="3b3a40d8-6350-46ef-9dc5-8349e8d02cf8"/>
    <s v="Hobyo_HC"/>
    <x v="15"/>
    <x v="0"/>
    <n v="3"/>
    <n v="1"/>
    <n v="4"/>
    <n v="1"/>
    <x v="0"/>
  </r>
  <r>
    <s v="01dbe780-d5c8-4e59-b878-18ea8bf035ab"/>
    <s v="Dhuusamarreeb_HC"/>
    <x v="13"/>
    <x v="0"/>
    <n v="3"/>
    <n v="1"/>
    <n v="4"/>
    <n v="1"/>
    <x v="0"/>
  </r>
  <r>
    <s v="231c7dd2-4304-4201-a932-7ed0b39ff3f6"/>
    <s v="Cabudwaaq_HC"/>
    <x v="32"/>
    <x v="0"/>
    <n v="3"/>
    <n v="1"/>
    <n v="1"/>
    <n v="1"/>
    <x v="0"/>
  </r>
  <r>
    <s v="ac713350-c0f6-4842-9f94-5d29f15ac5df"/>
    <s v="Dhuusamarreeb_IDP"/>
    <x v="13"/>
    <x v="1"/>
    <n v="3"/>
    <n v="1"/>
    <n v="1"/>
    <n v="1"/>
    <x v="0"/>
  </r>
  <r>
    <s v="8fae8b88-c320-4d9b-aeca-d090b7b3162a"/>
    <s v="Gaalkacyo_IDP"/>
    <x v="14"/>
    <x v="1"/>
    <n v="3"/>
    <n v="1"/>
    <n v="4"/>
    <n v="1"/>
    <x v="0"/>
  </r>
  <r>
    <s v="85dff900-f656-40bd-ba5e-f65ae0af30cb"/>
    <s v="Cadaado_HC"/>
    <x v="16"/>
    <x v="0"/>
    <n v="3"/>
    <n v="1"/>
    <n v="4"/>
    <n v="1"/>
    <x v="0"/>
  </r>
  <r>
    <s v="fecfe465-9151-44c9-a96b-78124e93cb60"/>
    <s v="Cabudwaaq_IDP"/>
    <x v="32"/>
    <x v="1"/>
    <n v="3"/>
    <n v="1"/>
    <n v="4"/>
    <n v="1"/>
    <x v="0"/>
  </r>
  <r>
    <s v="e7404254-d083-462c-9bfc-1312e3ba0dbf"/>
    <s v="Cadaado_IDP"/>
    <x v="16"/>
    <x v="1"/>
    <n v="3"/>
    <n v="1"/>
    <n v="4"/>
    <n v="1"/>
    <x v="0"/>
  </r>
  <r>
    <s v="9a8b88b3-39b0-4f7d-a3c5-15b36e68a535"/>
    <s v="Cadaado_HC"/>
    <x v="16"/>
    <x v="0"/>
    <n v="3"/>
    <n v="1"/>
    <n v="4"/>
    <n v="1"/>
    <x v="0"/>
  </r>
  <r>
    <s v="ea7a036c-a9f2-4dd5-b77b-7812cf810705"/>
    <s v="Cadaado_HC"/>
    <x v="16"/>
    <x v="0"/>
    <n v="3"/>
    <n v="1"/>
    <n v="1"/>
    <n v="1"/>
    <x v="0"/>
  </r>
  <r>
    <s v="27eb8b1a-5f52-41c3-b6f0-7622b2b75fda"/>
    <s v="Cadaado_HC"/>
    <x v="16"/>
    <x v="0"/>
    <n v="3"/>
    <n v="1"/>
    <n v="4"/>
    <n v="1"/>
    <x v="0"/>
  </r>
  <r>
    <s v="b3807320-7a25-415d-b58e-91a6cf155b4a"/>
    <s v="Cadaado_IDP"/>
    <x v="16"/>
    <x v="1"/>
    <n v="3"/>
    <n v="1"/>
    <n v="4"/>
    <n v="1"/>
    <x v="0"/>
  </r>
  <r>
    <s v="664a8084-6eaa-44a4-98c9-7c2a6c57ac0c"/>
    <s v="Cadaado_HC"/>
    <x v="16"/>
    <x v="0"/>
    <n v="3"/>
    <n v="1"/>
    <n v="1"/>
    <n v="1"/>
    <x v="0"/>
  </r>
  <r>
    <s v="034b94de-4831-40c4-b087-847bdee3abe0"/>
    <s v="Hobyo_HC"/>
    <x v="15"/>
    <x v="0"/>
    <n v="3"/>
    <n v="1"/>
    <n v="4"/>
    <n v="1"/>
    <x v="0"/>
  </r>
  <r>
    <s v="f9ce5460-f8c0-4e50-8399-2263d9d9e7d6"/>
    <s v="Dhuusamarreeb_HC"/>
    <x v="13"/>
    <x v="0"/>
    <n v="3"/>
    <n v="1"/>
    <n v="4"/>
    <n v="1"/>
    <x v="0"/>
  </r>
  <r>
    <s v="649ac0cc-3e38-490c-bacb-be47ba3604ed"/>
    <s v="Dhuusamarreeb_HC"/>
    <x v="13"/>
    <x v="0"/>
    <n v="3"/>
    <n v="1"/>
    <n v="4"/>
    <n v="1"/>
    <x v="0"/>
  </r>
  <r>
    <s v="9c14955d-46ba-4920-8973-a1cbe1a2c3d8"/>
    <s v="Dhuusamarreeb_HC"/>
    <x v="13"/>
    <x v="0"/>
    <n v="3"/>
    <n v="1"/>
    <n v="4"/>
    <n v="1"/>
    <x v="0"/>
  </r>
  <r>
    <s v="ad36a5f2-d6d2-4e57-b5ad-b1a37ae710a7"/>
    <s v="Hobyo_HC"/>
    <x v="15"/>
    <x v="0"/>
    <n v="3"/>
    <n v="1"/>
    <n v="1"/>
    <n v="1"/>
    <x v="0"/>
  </r>
  <r>
    <s v="8c582ae2-05f7-40cc-94da-282e41119e5f"/>
    <s v="Cadaado_HC"/>
    <x v="16"/>
    <x v="0"/>
    <n v="3"/>
    <n v="1"/>
    <n v="1"/>
    <n v="1"/>
    <x v="0"/>
  </r>
  <r>
    <s v="a1cb2889-cb7d-479f-b428-c04967927d3d"/>
    <s v="Cadaado_IDP"/>
    <x v="16"/>
    <x v="1"/>
    <n v="3"/>
    <n v="1"/>
    <n v="1"/>
    <n v="1"/>
    <x v="0"/>
  </r>
  <r>
    <s v="02e38a17-589c-4f9a-b37f-75edf0b74b67"/>
    <s v="Cadaado_HC"/>
    <x v="16"/>
    <x v="0"/>
    <n v="3"/>
    <n v="1"/>
    <n v="4"/>
    <n v="1"/>
    <x v="0"/>
  </r>
  <r>
    <s v="2bafff74-f21a-4bd7-b4f7-5d29c356399e"/>
    <s v="Dhuusamarreeb_IDP"/>
    <x v="13"/>
    <x v="1"/>
    <n v="3"/>
    <n v="1"/>
    <n v="4"/>
    <n v="1"/>
    <x v="0"/>
  </r>
  <r>
    <s v="12763eb7-09af-446a-9fd3-cd3c6932870c"/>
    <s v="Cabudwaaq_IDP"/>
    <x v="32"/>
    <x v="1"/>
    <n v="3"/>
    <n v="1"/>
    <n v="4"/>
    <n v="1"/>
    <x v="0"/>
  </r>
  <r>
    <s v="0d5fd395-2f87-4fe6-bc8c-ef5a860aa60c"/>
    <s v="Cadaado_HC"/>
    <x v="16"/>
    <x v="0"/>
    <n v="3"/>
    <n v="1"/>
    <n v="1"/>
    <n v="1"/>
    <x v="0"/>
  </r>
  <r>
    <s v="decb0fed-9c46-442e-bb8b-5a2038ed102b"/>
    <s v="Cadaado_HC"/>
    <x v="16"/>
    <x v="0"/>
    <n v="3"/>
    <n v="1"/>
    <n v="1"/>
    <n v="1"/>
    <x v="0"/>
  </r>
  <r>
    <s v="ce6f5071-70d7-4ee8-9a63-a8001818bada"/>
    <s v="Cabudwaaq_IDP"/>
    <x v="32"/>
    <x v="1"/>
    <n v="3"/>
    <n v="1"/>
    <n v="4"/>
    <n v="1"/>
    <x v="0"/>
  </r>
  <r>
    <s v="ab51db0f-973b-4ba1-98b5-5fd7b5c0f008"/>
    <s v="Hobyo_HC"/>
    <x v="15"/>
    <x v="0"/>
    <n v="3"/>
    <n v="1"/>
    <n v="1"/>
    <n v="1"/>
    <x v="0"/>
  </r>
  <r>
    <s v="0924ecc7-c95b-4bc8-9d55-358c4f6cf05a"/>
    <s v="Cadaado_HC"/>
    <x v="16"/>
    <x v="0"/>
    <n v="3"/>
    <n v="1"/>
    <n v="1"/>
    <n v="1"/>
    <x v="0"/>
  </r>
  <r>
    <s v="8d43dcf6-77f9-44a4-8298-232f05ea4727"/>
    <s v="Cadaado_IDP"/>
    <x v="16"/>
    <x v="1"/>
    <n v="3"/>
    <n v="1"/>
    <n v="4"/>
    <n v="1"/>
    <x v="0"/>
  </r>
  <r>
    <s v="1510a7d6-88da-4411-928a-506193a4ce34"/>
    <s v="Cabudwaaq_IDP"/>
    <x v="32"/>
    <x v="1"/>
    <n v="3"/>
    <n v="1"/>
    <n v="4"/>
    <n v="1"/>
    <x v="0"/>
  </r>
  <r>
    <s v="371fcc7e-e0c9-4bd9-acc6-f376ec3c8894"/>
    <s v="Hobyo_HC"/>
    <x v="15"/>
    <x v="0"/>
    <n v="3"/>
    <n v="1"/>
    <n v="4"/>
    <n v="1"/>
    <x v="0"/>
  </r>
  <r>
    <s v="71db4899-d645-4d65-a020-a621729f4201"/>
    <s v="Hobyo_HC"/>
    <x v="15"/>
    <x v="0"/>
    <n v="3"/>
    <n v="1"/>
    <n v="1"/>
    <n v="4"/>
    <x v="0"/>
  </r>
  <r>
    <s v="b956c769-fdf5-46a6-8155-bb048861e9f6"/>
    <s v="Cabudwaaq_HC"/>
    <x v="32"/>
    <x v="0"/>
    <n v="3"/>
    <n v="1"/>
    <n v="4"/>
    <n v="1"/>
    <x v="0"/>
  </r>
  <r>
    <s v="1649841b-b357-43e9-bede-031ccb7f33c0"/>
    <s v="Dhuusamarreeb_HC"/>
    <x v="13"/>
    <x v="0"/>
    <n v="3"/>
    <n v="1"/>
    <n v="4"/>
    <n v="1"/>
    <x v="0"/>
  </r>
  <r>
    <s v="8300cf2d-78a7-461e-86a9-e645a3dfc063"/>
    <s v="Cadaado_IDP"/>
    <x v="16"/>
    <x v="1"/>
    <n v="3"/>
    <n v="1"/>
    <n v="1"/>
    <n v="1"/>
    <x v="0"/>
  </r>
  <r>
    <s v="d714d197-c5f0-4120-b27f-a26ccaae24b2"/>
    <s v="Cadaado_IDP"/>
    <x v="16"/>
    <x v="1"/>
    <n v="3"/>
    <n v="1"/>
    <n v="4"/>
    <n v="1"/>
    <x v="0"/>
  </r>
  <r>
    <s v="d6193558-714e-4e94-a176-cb21965fe898"/>
    <s v="Gaalkacyo_HC"/>
    <x v="14"/>
    <x v="0"/>
    <n v="3"/>
    <n v="1"/>
    <n v="1"/>
    <n v="1"/>
    <x v="0"/>
  </r>
  <r>
    <s v="a99ce81f-07ff-4ed1-b8e6-ee10d49de629"/>
    <s v="Dhuusamarreeb_HC"/>
    <x v="13"/>
    <x v="0"/>
    <n v="3"/>
    <n v="1"/>
    <n v="4"/>
    <n v="1"/>
    <x v="0"/>
  </r>
  <r>
    <s v="3ee05869-e5e4-475a-8843-3984ee6107c2"/>
    <s v="Dhuusamarreeb_HC"/>
    <x v="13"/>
    <x v="0"/>
    <n v="3"/>
    <n v="1"/>
    <n v="4"/>
    <n v="1"/>
    <x v="0"/>
  </r>
  <r>
    <s v="22610f42-f553-4f0c-bc28-42ed90031abd"/>
    <s v="Cabudwaaq_HC"/>
    <x v="32"/>
    <x v="0"/>
    <n v="3"/>
    <n v="1"/>
    <n v="1"/>
    <n v="1"/>
    <x v="0"/>
  </r>
  <r>
    <s v="54be4fca-d705-4386-82cf-77011a2db175"/>
    <s v="Gaalkacyo_IDP"/>
    <x v="14"/>
    <x v="1"/>
    <n v="3"/>
    <n v="1"/>
    <n v="4"/>
    <n v="1"/>
    <x v="0"/>
  </r>
  <r>
    <s v="e61d188a-c60d-470e-bbbc-67e426518e26"/>
    <s v="Hobyo_HC"/>
    <x v="15"/>
    <x v="0"/>
    <n v="3"/>
    <n v="1"/>
    <n v="1"/>
    <n v="1"/>
    <x v="0"/>
  </r>
  <r>
    <s v="a1e69e9a-f407-4a37-a4f4-71ba3220c449"/>
    <s v="Hobyo_HC"/>
    <x v="15"/>
    <x v="0"/>
    <n v="3"/>
    <n v="1"/>
    <n v="1"/>
    <n v="1"/>
    <x v="0"/>
  </r>
  <r>
    <s v="71180ef4-69b7-4a71-8455-ca1e22f97d1e"/>
    <s v="Hobyo_HC"/>
    <x v="15"/>
    <x v="0"/>
    <n v="3"/>
    <n v="1"/>
    <n v="4"/>
    <n v="1"/>
    <x v="0"/>
  </r>
  <r>
    <s v="9cc8383a-cf18-484f-a5c5-6938001aa9bf"/>
    <s v="Cadaado_IDP"/>
    <x v="16"/>
    <x v="1"/>
    <n v="3"/>
    <n v="1"/>
    <n v="4"/>
    <n v="1"/>
    <x v="0"/>
  </r>
  <r>
    <s v="cf29a980-47b7-4a8d-a178-320e5806b95e"/>
    <s v="Gaalkacyo_IDP"/>
    <x v="14"/>
    <x v="1"/>
    <n v="3"/>
    <n v="3"/>
    <n v="4"/>
    <n v="1"/>
    <x v="1"/>
  </r>
  <r>
    <s v="b1851c51-8b00-447b-9f49-a142bade86d1"/>
    <s v="Cadaado_HC"/>
    <x v="16"/>
    <x v="0"/>
    <n v="3"/>
    <n v="1"/>
    <n v="1"/>
    <n v="1"/>
    <x v="0"/>
  </r>
  <r>
    <s v="ce582fa9-249b-4ee5-b210-f996feaa7c5a"/>
    <s v="Gaalkacyo_HC"/>
    <x v="14"/>
    <x v="0"/>
    <n v="3"/>
    <n v="1"/>
    <n v="4"/>
    <n v="1"/>
    <x v="0"/>
  </r>
  <r>
    <s v="f98331b3-2b91-4e30-84f1-2697106725e7"/>
    <s v="Hobyo_HC"/>
    <x v="15"/>
    <x v="0"/>
    <n v="3"/>
    <n v="1"/>
    <n v="4"/>
    <n v="1"/>
    <x v="0"/>
  </r>
  <r>
    <s v="a03fe640-3590-425e-8a8d-2dc41a6a79d7"/>
    <s v="Dhuusamarreeb_IDP"/>
    <x v="13"/>
    <x v="1"/>
    <n v="3"/>
    <n v="1"/>
    <n v="4"/>
    <n v="1"/>
    <x v="0"/>
  </r>
  <r>
    <s v="44c5d1b7-1f82-45ef-8d5f-487f534d2220"/>
    <s v="Gaalkacyo_HC"/>
    <x v="14"/>
    <x v="0"/>
    <n v="3"/>
    <n v="1"/>
    <n v="1"/>
    <n v="1"/>
    <x v="0"/>
  </r>
  <r>
    <s v="9713ff13-28c3-456f-9179-2fb236a21cb5"/>
    <s v="Gaalkacyo_HC"/>
    <x v="14"/>
    <x v="0"/>
    <n v="3"/>
    <n v="1"/>
    <n v="1"/>
    <n v="1"/>
    <x v="0"/>
  </r>
  <r>
    <s v="2886d777-b9c5-46a6-9f2e-d557a8c8d08a"/>
    <s v="Cadaado_IDP"/>
    <x v="16"/>
    <x v="1"/>
    <n v="3"/>
    <n v="3"/>
    <n v="1"/>
    <n v="1"/>
    <x v="0"/>
  </r>
  <r>
    <s v="5702f0d6-a1e7-4c3a-9f12-50f97f1e814f"/>
    <s v="Dhuusamarreeb_HC"/>
    <x v="13"/>
    <x v="0"/>
    <n v="3"/>
    <n v="1"/>
    <n v="4"/>
    <n v="1"/>
    <x v="0"/>
  </r>
  <r>
    <s v="80a4332c-379a-4bc2-bc5e-a0650cf043a6"/>
    <s v="Cadaado_IDP"/>
    <x v="16"/>
    <x v="1"/>
    <n v="3"/>
    <n v="1"/>
    <n v="4"/>
    <n v="1"/>
    <x v="0"/>
  </r>
  <r>
    <s v="2f97e7c4-edb1-43c7-8723-fa0b38768974"/>
    <s v="Dhuusamarreeb_HC"/>
    <x v="13"/>
    <x v="0"/>
    <n v="3"/>
    <n v="1"/>
    <n v="4"/>
    <n v="1"/>
    <x v="0"/>
  </r>
  <r>
    <s v="24ec90a1-1814-45e7-96c9-dbc317880a9c"/>
    <s v="Gaalkacyo_HC"/>
    <x v="14"/>
    <x v="0"/>
    <n v="3"/>
    <n v="1"/>
    <n v="4"/>
    <n v="1"/>
    <x v="0"/>
  </r>
  <r>
    <s v="8122c066-581b-490f-be9f-d491e7677dfd"/>
    <s v="Dhuusamarreeb_HC"/>
    <x v="13"/>
    <x v="0"/>
    <n v="3"/>
    <n v="1"/>
    <n v="4"/>
    <n v="1"/>
    <x v="0"/>
  </r>
  <r>
    <s v="92eeeeb1-12b0-4cce-af10-9e3922463476"/>
    <s v="Gaalkacyo_HC"/>
    <x v="14"/>
    <x v="0"/>
    <n v="3"/>
    <n v="1"/>
    <n v="1"/>
    <n v="1"/>
    <x v="0"/>
  </r>
  <r>
    <s v="3bd7bc92-c8ef-404b-ab4c-737cdf1c7e76"/>
    <s v="Dhuusamarreeb_HC"/>
    <x v="13"/>
    <x v="0"/>
    <n v="3"/>
    <n v="1"/>
    <n v="4"/>
    <n v="1"/>
    <x v="0"/>
  </r>
  <r>
    <s v="e107dc0d-cd26-4c65-a6a1-fa8e06ea8d21"/>
    <s v="Cabudwaaq_IDP"/>
    <x v="32"/>
    <x v="1"/>
    <n v="3"/>
    <n v="1"/>
    <n v="1"/>
    <n v="1"/>
    <x v="0"/>
  </r>
  <r>
    <s v="680ab06a-8fa5-4403-89a6-1ac8e512c0cb"/>
    <s v="Cabudwaaq_HC"/>
    <x v="32"/>
    <x v="0"/>
    <n v="3"/>
    <n v="1"/>
    <n v="4"/>
    <n v="1"/>
    <x v="0"/>
  </r>
  <r>
    <s v="9c39ca80-e012-419a-8775-48e8ec0ceb7c"/>
    <s v="Cabudwaaq_HC"/>
    <x v="32"/>
    <x v="0"/>
    <n v="3"/>
    <n v="1"/>
    <n v="4"/>
    <n v="1"/>
    <x v="0"/>
  </r>
  <r>
    <s v="49004056-d4c7-4164-abb1-29efd3d508b8"/>
    <s v="Cabudwaaq_IDP"/>
    <x v="32"/>
    <x v="1"/>
    <n v="3"/>
    <n v="1"/>
    <n v="4"/>
    <n v="1"/>
    <x v="0"/>
  </r>
  <r>
    <s v="6ec96818-95ba-492f-873c-1eee2a6bd2c0"/>
    <s v="Cadaado_IDP"/>
    <x v="16"/>
    <x v="1"/>
    <n v="3"/>
    <n v="1"/>
    <n v="1"/>
    <n v="1"/>
    <x v="0"/>
  </r>
  <r>
    <s v="7c160942-1e01-44a8-a6aa-a59501c5d4e9"/>
    <s v="Cabudwaaq_HC"/>
    <x v="32"/>
    <x v="0"/>
    <n v="3"/>
    <n v="1"/>
    <n v="4"/>
    <n v="1"/>
    <x v="0"/>
  </r>
  <r>
    <s v="7ab0ae39-2a2a-46cc-ac31-ae3f6aa274c6"/>
    <s v="Cadaado_HC"/>
    <x v="16"/>
    <x v="0"/>
    <n v="3"/>
    <n v="1"/>
    <n v="1"/>
    <n v="1"/>
    <x v="0"/>
  </r>
  <r>
    <s v="cf6acd19-f07d-4aa9-90bc-e673dba88afd"/>
    <s v="Dhuusamarreeb_HC"/>
    <x v="13"/>
    <x v="0"/>
    <n v="3"/>
    <n v="1"/>
    <n v="4"/>
    <n v="1"/>
    <x v="0"/>
  </r>
  <r>
    <s v="938f867e-f765-4435-b20a-eb1da760d08c"/>
    <s v="Hobyo_HC"/>
    <x v="15"/>
    <x v="0"/>
    <n v="3"/>
    <n v="1"/>
    <n v="1"/>
    <n v="1"/>
    <x v="0"/>
  </r>
  <r>
    <s v="9bfdb07c-fb6a-42e0-803a-8627f2634a4a"/>
    <s v="Cadaado_IDP"/>
    <x v="16"/>
    <x v="1"/>
    <n v="3"/>
    <n v="1"/>
    <n v="4"/>
    <n v="1"/>
    <x v="0"/>
  </r>
  <r>
    <s v="52bc0714-be45-4765-82b9-85388f546f16"/>
    <s v="Dhuusamarreeb_IDP"/>
    <x v="13"/>
    <x v="1"/>
    <n v="3"/>
    <n v="1"/>
    <n v="4"/>
    <n v="1"/>
    <x v="0"/>
  </r>
  <r>
    <s v="420432e4-73d0-4fc1-9ef6-65a413fac6ed"/>
    <s v="Cabudwaaq_IDP"/>
    <x v="32"/>
    <x v="1"/>
    <n v="3"/>
    <n v="1"/>
    <n v="4"/>
    <n v="1"/>
    <x v="0"/>
  </r>
  <r>
    <s v="32b3fab4-29cc-4ae3-a177-5839ff0aea6d"/>
    <s v="Cadaado_HC"/>
    <x v="16"/>
    <x v="0"/>
    <n v="3"/>
    <n v="1"/>
    <n v="4"/>
    <n v="1"/>
    <x v="0"/>
  </r>
  <r>
    <s v="46c04ea2-67e0-456b-957e-cc25c1915670"/>
    <s v="Dhuusamarreeb_IDP"/>
    <x v="13"/>
    <x v="1"/>
    <n v="3"/>
    <n v="1"/>
    <n v="1"/>
    <n v="1"/>
    <x v="0"/>
  </r>
  <r>
    <s v="7c562a4e-eb80-418e-b95b-31c54e18ae48"/>
    <s v="Cadaado_HC"/>
    <x v="16"/>
    <x v="0"/>
    <n v="3"/>
    <n v="1"/>
    <n v="1"/>
    <n v="1"/>
    <x v="0"/>
  </r>
  <r>
    <s v="5f2bea1e-10ac-400a-975b-67250e77507c"/>
    <s v="Gaalkacyo_IDP"/>
    <x v="14"/>
    <x v="1"/>
    <n v="3"/>
    <n v="1"/>
    <n v="1"/>
    <n v="1"/>
    <x v="0"/>
  </r>
  <r>
    <s v="89ec1047-e087-4728-9b0b-e0f13f672a01"/>
    <s v="Cabudwaaq_IDP"/>
    <x v="32"/>
    <x v="1"/>
    <n v="3"/>
    <n v="1"/>
    <n v="4"/>
    <n v="1"/>
    <x v="0"/>
  </r>
  <r>
    <s v="edc08692-b4e4-4ccd-ac60-200cc6fb7d0a"/>
    <s v="Cadaado_IDP"/>
    <x v="16"/>
    <x v="1"/>
    <n v="3"/>
    <n v="1"/>
    <n v="1"/>
    <n v="1"/>
    <x v="0"/>
  </r>
  <r>
    <s v="04cfabb7-2ec9-48a7-92db-48b61437e983"/>
    <s v="Hobyo_HC"/>
    <x v="15"/>
    <x v="0"/>
    <n v="3"/>
    <n v="1"/>
    <n v="4"/>
    <n v="1"/>
    <x v="0"/>
  </r>
  <r>
    <s v="936b65d9-ac13-4eeb-8f6b-cb0652451f9d"/>
    <s v="Hobyo_HC"/>
    <x v="15"/>
    <x v="0"/>
    <n v="3"/>
    <n v="1"/>
    <n v="4"/>
    <n v="3"/>
    <x v="1"/>
  </r>
  <r>
    <s v="9e37e4a7-998e-415b-bbbc-87be680494f8"/>
    <s v="Gaalkacyo_HC"/>
    <x v="14"/>
    <x v="0"/>
    <n v="3"/>
    <n v="3"/>
    <n v="4"/>
    <n v="1"/>
    <x v="1"/>
  </r>
  <r>
    <s v="90723e09-911c-4a0d-a54b-d9f044120294"/>
    <s v="Dhuusamarreeb_IDP"/>
    <x v="13"/>
    <x v="1"/>
    <n v="3"/>
    <n v="3"/>
    <n v="1"/>
    <n v="1"/>
    <x v="0"/>
  </r>
  <r>
    <s v="49284937-b5a7-4545-947c-5fb840ccd43e"/>
    <s v="Gaalkacyo_IDP"/>
    <x v="14"/>
    <x v="1"/>
    <n v="3"/>
    <n v="2"/>
    <n v="4"/>
    <n v="1"/>
    <x v="1"/>
  </r>
  <r>
    <s v="c82b669e-35f1-45fc-b779-0942d3978c73"/>
    <s v="Cadaado_IDP"/>
    <x v="16"/>
    <x v="1"/>
    <n v="3"/>
    <n v="1"/>
    <n v="4"/>
    <n v="1"/>
    <x v="0"/>
  </r>
  <r>
    <s v="393f9193-1d18-4fd2-95a5-16c70b1b988d"/>
    <s v="Cabudwaaq_IDP"/>
    <x v="32"/>
    <x v="1"/>
    <n v="3"/>
    <n v="1"/>
    <n v="4"/>
    <n v="1"/>
    <x v="0"/>
  </r>
  <r>
    <s v="4d65a157-ebfe-4e34-85fa-679272e9a705"/>
    <s v="Hobyo_HC"/>
    <x v="15"/>
    <x v="0"/>
    <n v="3"/>
    <n v="1"/>
    <n v="4"/>
    <n v="1"/>
    <x v="0"/>
  </r>
  <r>
    <s v="75b0e29d-afdb-4eb4-9d20-5e372ddde994"/>
    <s v="Hobyo_HC"/>
    <x v="15"/>
    <x v="0"/>
    <n v="3"/>
    <n v="1"/>
    <n v="1"/>
    <n v="1"/>
    <x v="0"/>
  </r>
  <r>
    <s v="b69eccdf-fca7-430d-91b0-0e42025a8cc5"/>
    <s v="Cadaado_HC"/>
    <x v="16"/>
    <x v="0"/>
    <n v="3"/>
    <n v="1"/>
    <n v="1"/>
    <n v="1"/>
    <x v="0"/>
  </r>
  <r>
    <s v="3db01f23-326a-4e42-92c5-cbb0354ba157"/>
    <s v="Cadaado_HC"/>
    <x v="16"/>
    <x v="0"/>
    <n v="3"/>
    <n v="1"/>
    <n v="4"/>
    <n v="1"/>
    <x v="0"/>
  </r>
  <r>
    <s v="ab3b06f0-2880-43e5-96a6-5cf663bdc773"/>
    <s v="Gaalkacyo_IDP"/>
    <x v="14"/>
    <x v="1"/>
    <n v="3"/>
    <n v="1"/>
    <n v="1"/>
    <n v="1"/>
    <x v="0"/>
  </r>
  <r>
    <s v="72bcffc9-0294-4af4-ada2-4fe321703f1e"/>
    <s v="Gaalkacyo_IDP"/>
    <x v="14"/>
    <x v="1"/>
    <n v="3"/>
    <n v="1"/>
    <n v="1"/>
    <n v="1"/>
    <x v="0"/>
  </r>
  <r>
    <s v="04feeee5-3b1d-4fa3-a371-33cc851cadfb"/>
    <s v="Gaalkacyo_HC"/>
    <x v="14"/>
    <x v="0"/>
    <n v="3"/>
    <n v="3"/>
    <n v="4"/>
    <n v="1"/>
    <x v="1"/>
  </r>
  <r>
    <s v="3e8b41d1-9702-424e-bf7d-a14082213496"/>
    <s v="Dhuusamarreeb_IDP"/>
    <x v="13"/>
    <x v="1"/>
    <n v="3"/>
    <n v="1"/>
    <n v="4"/>
    <n v="1"/>
    <x v="0"/>
  </r>
  <r>
    <s v="70dccc42-571f-43f7-8358-ea2fe34d4852"/>
    <s v="Cadaado_IDP"/>
    <x v="16"/>
    <x v="1"/>
    <n v="3"/>
    <n v="1"/>
    <n v="4"/>
    <n v="1"/>
    <x v="0"/>
  </r>
  <r>
    <s v="49a5a7db-5c43-4105-b816-3fcd34e993b7"/>
    <s v="Gaalkacyo_IDP"/>
    <x v="14"/>
    <x v="1"/>
    <n v="3"/>
    <n v="3"/>
    <n v="4"/>
    <n v="1"/>
    <x v="1"/>
  </r>
  <r>
    <s v="a921a461-bf48-4c90-a599-257e17569a54"/>
    <s v="Gaalkacyo_IDP"/>
    <x v="14"/>
    <x v="1"/>
    <n v="1"/>
    <n v="3"/>
    <n v="4"/>
    <n v="1"/>
    <x v="0"/>
  </r>
  <r>
    <s v="1b596841-4977-46b5-b319-a737c27c2284"/>
    <s v="Gaalkacyo_IDP"/>
    <x v="14"/>
    <x v="1"/>
    <n v="3"/>
    <n v="1"/>
    <n v="1"/>
    <n v="1"/>
    <x v="0"/>
  </r>
  <r>
    <s v="ff18c9eb-dc7a-408a-9a8f-9ff62bf21db2"/>
    <s v="Hobyo_HC"/>
    <x v="15"/>
    <x v="0"/>
    <n v="3"/>
    <n v="1"/>
    <n v="4"/>
    <n v="1"/>
    <x v="0"/>
  </r>
  <r>
    <s v="106938e7-51f7-4c8a-99a7-0f5963eeb3ea"/>
    <s v="Gaalkacyo_HC"/>
    <x v="14"/>
    <x v="0"/>
    <n v="3"/>
    <n v="1"/>
    <n v="4"/>
    <n v="1"/>
    <x v="0"/>
  </r>
  <r>
    <s v="75396943-5a73-4643-a251-7cddd459a587"/>
    <s v="Gaalkacyo_HC"/>
    <x v="14"/>
    <x v="0"/>
    <n v="3"/>
    <n v="1"/>
    <n v="4"/>
    <n v="1"/>
    <x v="0"/>
  </r>
  <r>
    <s v="8fffc906-220e-4835-90a2-63cacd86d4b2"/>
    <s v="Gaalkacyo_HC"/>
    <x v="14"/>
    <x v="0"/>
    <n v="3"/>
    <n v="3"/>
    <n v="4"/>
    <n v="1"/>
    <x v="1"/>
  </r>
  <r>
    <s v="9b36bab1-b10a-40cd-9485-92722af2f2ec"/>
    <s v="Gaalkacyo_IDP"/>
    <x v="14"/>
    <x v="1"/>
    <n v="3"/>
    <n v="1"/>
    <n v="4"/>
    <n v="1"/>
    <x v="0"/>
  </r>
  <r>
    <s v="29cadff1-1938-4762-80e9-1742afaf177c"/>
    <s v="Gaalkacyo_IDP"/>
    <x v="14"/>
    <x v="1"/>
    <n v="3"/>
    <n v="1"/>
    <n v="1"/>
    <n v="1"/>
    <x v="0"/>
  </r>
  <r>
    <s v="620377ad-5d2e-4743-9ecd-775cb3b19ed0"/>
    <s v="Dhuusamarreeb_HC"/>
    <x v="13"/>
    <x v="0"/>
    <n v="3"/>
    <n v="1"/>
    <n v="1"/>
    <n v="1"/>
    <x v="0"/>
  </r>
  <r>
    <s v="2569c115-a1f3-4739-997c-84daf5208a9f"/>
    <s v="Gaalkacyo_IDP"/>
    <x v="14"/>
    <x v="1"/>
    <n v="3"/>
    <n v="3"/>
    <n v="4"/>
    <n v="1"/>
    <x v="1"/>
  </r>
  <r>
    <s v="16d0f01b-99b7-46d3-81c4-a8c25b4db72f"/>
    <s v="Gaalkacyo_IDP"/>
    <x v="14"/>
    <x v="1"/>
    <n v="3"/>
    <n v="1"/>
    <n v="4"/>
    <n v="1"/>
    <x v="0"/>
  </r>
  <r>
    <s v="670019f3-89a0-402d-aedd-49f1817649e5"/>
    <s v="Cabudwaaq_HC"/>
    <x v="32"/>
    <x v="0"/>
    <n v="3"/>
    <n v="1"/>
    <n v="4"/>
    <n v="1"/>
    <x v="0"/>
  </r>
  <r>
    <s v="a54115a4-6612-4325-8ce0-c2bec89ea34d"/>
    <s v="Cadaado_HC"/>
    <x v="16"/>
    <x v="0"/>
    <n v="3"/>
    <n v="1"/>
    <n v="4"/>
    <n v="1"/>
    <x v="0"/>
  </r>
  <r>
    <s v="5348ed68-a3a0-415d-981e-74cb50740c91"/>
    <s v="Dhuusamarreeb_HC"/>
    <x v="13"/>
    <x v="0"/>
    <n v="3"/>
    <n v="1"/>
    <n v="1"/>
    <n v="1"/>
    <x v="0"/>
  </r>
  <r>
    <s v="ac619bfd-9c2e-4df6-80b8-fd88f593373d"/>
    <s v="Hobyo_HC"/>
    <x v="15"/>
    <x v="0"/>
    <n v="3"/>
    <n v="1"/>
    <n v="1"/>
    <n v="1"/>
    <x v="0"/>
  </r>
  <r>
    <s v="d2a81d09-1b44-4dbf-8e3a-87202c5ef1a2"/>
    <s v="Gaalkacyo_IDP"/>
    <x v="14"/>
    <x v="1"/>
    <n v="3"/>
    <n v="1"/>
    <n v="4"/>
    <n v="1"/>
    <x v="0"/>
  </r>
  <r>
    <s v="52ed55e5-fdf6-4173-bdc7-1aa75fb88747"/>
    <s v="Gaalkacyo_HC"/>
    <x v="14"/>
    <x v="0"/>
    <n v="3"/>
    <n v="1"/>
    <n v="1"/>
    <n v="1"/>
    <x v="0"/>
  </r>
  <r>
    <s v="918b6748-be64-47e5-a939-34fb2cb8335e"/>
    <s v="Gaalkacyo_HC"/>
    <x v="14"/>
    <x v="0"/>
    <n v="3"/>
    <n v="1"/>
    <n v="4"/>
    <n v="1"/>
    <x v="0"/>
  </r>
  <r>
    <s v="df260f89-31e5-464e-ac50-73daae6a87a0"/>
    <s v="Gaalkacyo_IDP"/>
    <x v="14"/>
    <x v="1"/>
    <n v="3"/>
    <n v="3"/>
    <n v="4"/>
    <n v="1"/>
    <x v="1"/>
  </r>
  <r>
    <s v="d6403af9-3f83-49b7-b40c-e54c15431d33"/>
    <s v="Gaalkacyo_IDP"/>
    <x v="14"/>
    <x v="1"/>
    <n v="3"/>
    <n v="3"/>
    <n v="4"/>
    <n v="1"/>
    <x v="1"/>
  </r>
  <r>
    <s v="a0dcdeb1-320f-4051-83f9-2748a084e33a"/>
    <s v="Dhuusamarreeb_HC"/>
    <x v="13"/>
    <x v="0"/>
    <n v="3"/>
    <n v="1"/>
    <n v="4"/>
    <n v="1"/>
    <x v="0"/>
  </r>
  <r>
    <s v="3f1e3754-68c4-47b8-8862-680331a59e9f"/>
    <s v="Gaalkacyo_IDP"/>
    <x v="14"/>
    <x v="1"/>
    <n v="3"/>
    <n v="1"/>
    <n v="4"/>
    <n v="1"/>
    <x v="0"/>
  </r>
  <r>
    <s v="a4ecc817-bf5f-480a-beaa-8d8e036cbfff"/>
    <s v="Cadaado_IDP"/>
    <x v="16"/>
    <x v="1"/>
    <n v="3"/>
    <n v="1"/>
    <n v="4"/>
    <n v="1"/>
    <x v="0"/>
  </r>
  <r>
    <s v="cf55ca0e-f5b6-4acf-8db7-59d88583ac19"/>
    <s v="Gaalkacyo_HC"/>
    <x v="14"/>
    <x v="0"/>
    <n v="3"/>
    <n v="1"/>
    <n v="1"/>
    <n v="1"/>
    <x v="0"/>
  </r>
  <r>
    <s v="5c183d14-c1d5-4dc0-85ad-1490803a51a9"/>
    <s v="Cabudwaaq_IDP"/>
    <x v="32"/>
    <x v="1"/>
    <n v="3"/>
    <n v="1"/>
    <n v="4"/>
    <n v="1"/>
    <x v="0"/>
  </r>
  <r>
    <s v="85ab0b05-0592-4856-bed5-a22b3cbeabb3"/>
    <s v="Gaalkacyo_IDP"/>
    <x v="14"/>
    <x v="1"/>
    <n v="3"/>
    <n v="1"/>
    <n v="4"/>
    <n v="1"/>
    <x v="0"/>
  </r>
  <r>
    <s v="de1b3814-1ad3-420e-a10b-0d312d7160f8"/>
    <s v="Gaalkacyo_IDP"/>
    <x v="14"/>
    <x v="1"/>
    <n v="3"/>
    <n v="1"/>
    <n v="1"/>
    <n v="1"/>
    <x v="0"/>
  </r>
  <r>
    <s v="194fa943-9fc0-4d79-93ce-1837412d5317"/>
    <s v="Cadaado_IDP"/>
    <x v="16"/>
    <x v="1"/>
    <n v="3"/>
    <n v="1"/>
    <n v="4"/>
    <n v="2"/>
    <x v="1"/>
  </r>
  <r>
    <s v="fbe43265-e564-4c07-8e96-bcd1d835f009"/>
    <s v="Cabudwaaq_HC"/>
    <x v="32"/>
    <x v="0"/>
    <n v="3"/>
    <n v="1"/>
    <n v="1"/>
    <n v="1"/>
    <x v="0"/>
  </r>
  <r>
    <s v="ad5de680-49fd-4621-b718-6b7c7f0d6fad"/>
    <s v="Dhuusamarreeb_HC"/>
    <x v="13"/>
    <x v="0"/>
    <n v="3"/>
    <n v="1"/>
    <n v="4"/>
    <n v="1"/>
    <x v="0"/>
  </r>
  <r>
    <s v="c6547613-82e5-4c43-b5b6-06cdabbf0186"/>
    <s v="Dhuusamarreeb_HC"/>
    <x v="13"/>
    <x v="0"/>
    <n v="3"/>
    <n v="1"/>
    <n v="4"/>
    <n v="1"/>
    <x v="0"/>
  </r>
  <r>
    <s v="b306bd10-00da-4652-8565-f4eca1dceb98"/>
    <s v="Cabudwaaq_IDP"/>
    <x v="32"/>
    <x v="1"/>
    <n v="3"/>
    <n v="1"/>
    <n v="4"/>
    <n v="1"/>
    <x v="0"/>
  </r>
  <r>
    <s v="925e5d84-7624-4c7c-bfb3-d434936a5b42"/>
    <s v="Dhuusamarreeb_HC"/>
    <x v="13"/>
    <x v="0"/>
    <n v="3"/>
    <n v="1"/>
    <n v="4"/>
    <n v="1"/>
    <x v="0"/>
  </r>
  <r>
    <s v="1097f603-d546-4b6c-b0c5-686720bb6153"/>
    <s v="Dhuusamarreeb_IDP"/>
    <x v="13"/>
    <x v="1"/>
    <n v="3"/>
    <n v="1"/>
    <n v="1"/>
    <n v="1"/>
    <x v="0"/>
  </r>
  <r>
    <s v="04fada2b-3e00-4dea-bdc1-01ee9174e4ac"/>
    <s v="Cadaado_IDP"/>
    <x v="16"/>
    <x v="1"/>
    <n v="3"/>
    <n v="1"/>
    <n v="4"/>
    <n v="1"/>
    <x v="0"/>
  </r>
  <r>
    <s v="2b54e644-27f8-4775-abe8-07d8e5975e28"/>
    <s v="Cadaado_IDP"/>
    <x v="16"/>
    <x v="1"/>
    <n v="3"/>
    <n v="1"/>
    <n v="4"/>
    <n v="1"/>
    <x v="0"/>
  </r>
  <r>
    <s v="126452e8-7aae-4714-b1fe-538c30ed5f5c"/>
    <s v="Dhuusamarreeb_IDP"/>
    <x v="13"/>
    <x v="1"/>
    <n v="3"/>
    <n v="1"/>
    <n v="4"/>
    <n v="1"/>
    <x v="0"/>
  </r>
  <r>
    <s v="51bf60e7-1697-4077-aede-f33d8b85b978"/>
    <s v="Dhuusamarreeb_HC"/>
    <x v="13"/>
    <x v="0"/>
    <n v="3"/>
    <n v="1"/>
    <n v="4"/>
    <n v="1"/>
    <x v="0"/>
  </r>
  <r>
    <s v="ff21b4b9-46e9-4a9a-8bc1-0c52bfb7a67f"/>
    <s v="Cabudwaaq_IDP"/>
    <x v="32"/>
    <x v="1"/>
    <n v="3"/>
    <n v="1"/>
    <n v="4"/>
    <n v="1"/>
    <x v="0"/>
  </r>
  <r>
    <s v="35392328-0224-4906-91d4-3b1338fc7bc9"/>
    <s v="Cabudwaaq_IDP"/>
    <x v="32"/>
    <x v="1"/>
    <n v="3"/>
    <n v="1"/>
    <n v="4"/>
    <n v="1"/>
    <x v="0"/>
  </r>
  <r>
    <s v="873fe0f6-887b-4d80-b874-82a8895cfa43"/>
    <s v="Galdogob_HC"/>
    <x v="17"/>
    <x v="0"/>
    <n v="1"/>
    <n v="3"/>
    <n v="4"/>
    <n v="1"/>
    <x v="0"/>
  </r>
  <r>
    <s v="09e6680d-af68-4ba0-85da-0e2c039e8ff4"/>
    <s v="Cabudwaaq_IDP"/>
    <x v="32"/>
    <x v="1"/>
    <n v="3"/>
    <n v="1"/>
    <n v="4"/>
    <n v="1"/>
    <x v="0"/>
  </r>
  <r>
    <s v="ad7981ce-2b71-4c8b-ae14-fe2b24ebc1d8"/>
    <s v="Cabudwaaq_IDP"/>
    <x v="32"/>
    <x v="1"/>
    <n v="3"/>
    <n v="1"/>
    <n v="1"/>
    <n v="1"/>
    <x v="0"/>
  </r>
  <r>
    <s v="6fab202d-0bb7-44cd-b833-d5ea74a392a3"/>
    <s v="Jariiban_HC"/>
    <x v="18"/>
    <x v="0"/>
    <n v="3"/>
    <n v="1"/>
    <n v="4"/>
    <n v="1"/>
    <x v="0"/>
  </r>
  <r>
    <s v="a9414b22-3dec-4948-bde2-08714f63289e"/>
    <s v="Galdogob_HC"/>
    <x v="17"/>
    <x v="0"/>
    <n v="2"/>
    <n v="4"/>
    <n v="4"/>
    <n v="3"/>
    <x v="1"/>
  </r>
  <r>
    <s v="35c34844-afcf-4162-98aa-c25273b5815a"/>
    <s v="Cabudwaaq_IDP"/>
    <x v="32"/>
    <x v="1"/>
    <n v="3"/>
    <n v="1"/>
    <n v="1"/>
    <n v="1"/>
    <x v="0"/>
  </r>
  <r>
    <s v="6e2e0fdf-fcb5-435e-95d0-a4fb47128430"/>
    <s v="Cabudwaaq_IDP"/>
    <x v="32"/>
    <x v="1"/>
    <n v="3"/>
    <n v="1"/>
    <n v="4"/>
    <n v="1"/>
    <x v="0"/>
  </r>
  <r>
    <s v="c2bff952-b131-4480-a8fb-a4f5078d440b"/>
    <s v="Galdogob_HC"/>
    <x v="17"/>
    <x v="0"/>
    <n v="3"/>
    <n v="1"/>
    <n v="4"/>
    <n v="1"/>
    <x v="0"/>
  </r>
  <r>
    <s v="c790a414-c043-4413-8db7-bab753a7dda5"/>
    <s v="Galdogob_HC"/>
    <x v="17"/>
    <x v="0"/>
    <n v="3"/>
    <n v="1"/>
    <n v="1"/>
    <n v="1"/>
    <x v="0"/>
  </r>
  <r>
    <s v="56588843-5ffd-4d40-9f5c-e9b7dc22a590"/>
    <s v="Galdogob_HC"/>
    <x v="17"/>
    <x v="0"/>
    <n v="3"/>
    <n v="1"/>
    <n v="1"/>
    <n v="1"/>
    <x v="0"/>
  </r>
  <r>
    <s v="7776fbf3-9753-47e5-9a85-f892659b1312"/>
    <s v="Gaalkacyo_IDP"/>
    <x v="14"/>
    <x v="1"/>
    <n v="3"/>
    <n v="1"/>
    <n v="4"/>
    <n v="1"/>
    <x v="0"/>
  </r>
  <r>
    <s v="b12b6902-7283-42ef-957b-9fa89c7f33cf"/>
    <s v="Dhuusamarreeb_IDP"/>
    <x v="13"/>
    <x v="1"/>
    <n v="3"/>
    <n v="1"/>
    <n v="4"/>
    <n v="1"/>
    <x v="0"/>
  </r>
  <r>
    <s v="a2e43b1b-3322-4896-b5a4-5cb72ccdd00f"/>
    <s v="Galdogob_HC"/>
    <x v="17"/>
    <x v="0"/>
    <n v="3"/>
    <n v="1"/>
    <n v="4"/>
    <n v="1"/>
    <x v="0"/>
  </r>
  <r>
    <s v="206f5b1c-dcda-4176-8e03-853e086d9963"/>
    <s v="Jariiban_HC"/>
    <x v="18"/>
    <x v="0"/>
    <n v="3"/>
    <n v="1"/>
    <n v="1"/>
    <n v="2"/>
    <x v="0"/>
  </r>
  <r>
    <s v="97106f87-d4fe-483e-8f03-a3597ff033bc"/>
    <s v="Cadaado_IDP"/>
    <x v="16"/>
    <x v="1"/>
    <n v="3"/>
    <n v="3"/>
    <n v="4"/>
    <n v="1"/>
    <x v="1"/>
  </r>
  <r>
    <s v="a8838b8a-1301-4b40-a195-c8bace55b1ec"/>
    <s v="Dhuusamarreeb_IDP"/>
    <x v="13"/>
    <x v="1"/>
    <n v="3"/>
    <n v="1"/>
    <n v="1"/>
    <n v="1"/>
    <x v="0"/>
  </r>
  <r>
    <s v="d3100141-e5af-46df-a817-24302c048a88"/>
    <s v="Gaalkacyo_IDP"/>
    <x v="14"/>
    <x v="1"/>
    <n v="3"/>
    <n v="1"/>
    <n v="1"/>
    <n v="1"/>
    <x v="0"/>
  </r>
  <r>
    <s v="c8d08e73-19b1-4a7a-9c5f-ca8b62fb7e23"/>
    <s v="Gaalkacyo_IDP"/>
    <x v="14"/>
    <x v="1"/>
    <n v="3"/>
    <n v="1"/>
    <n v="4"/>
    <n v="1"/>
    <x v="0"/>
  </r>
  <r>
    <s v="b558a9c0-6d97-47fa-bebd-12253b553778"/>
    <s v="Dhuusamarreeb_IDP"/>
    <x v="13"/>
    <x v="1"/>
    <n v="3"/>
    <n v="1"/>
    <n v="4"/>
    <n v="1"/>
    <x v="0"/>
  </r>
  <r>
    <s v="82fe0e24-00d4-4dde-af8e-d165e723bdfd"/>
    <s v="Dhuusamarreeb_IDP"/>
    <x v="13"/>
    <x v="1"/>
    <n v="3"/>
    <n v="1"/>
    <n v="4"/>
    <n v="1"/>
    <x v="0"/>
  </r>
  <r>
    <s v="b04e1b0a-6e13-4106-b76a-7478fc96ba91"/>
    <s v="Galdogob_HC"/>
    <x v="17"/>
    <x v="0"/>
    <n v="3"/>
    <n v="1"/>
    <n v="1"/>
    <n v="1"/>
    <x v="0"/>
  </r>
  <r>
    <s v="392305e7-7d7a-45d8-b017-3ab8650a8162"/>
    <s v="Gaalkacyo_IDP"/>
    <x v="14"/>
    <x v="1"/>
    <n v="3"/>
    <n v="1"/>
    <n v="4"/>
    <n v="1"/>
    <x v="0"/>
  </r>
  <r>
    <s v="4a647643-1eee-4010-bcab-8d6d7fb940da"/>
    <s v="Galdogob_HC"/>
    <x v="17"/>
    <x v="0"/>
    <n v="3"/>
    <n v="1"/>
    <n v="1"/>
    <n v="1"/>
    <x v="0"/>
  </r>
  <r>
    <s v="3c189a7c-7cdd-4ea3-8168-e999896cff0d"/>
    <s v="Galdogob_HC"/>
    <x v="17"/>
    <x v="0"/>
    <n v="3"/>
    <n v="1"/>
    <n v="1"/>
    <n v="1"/>
    <x v="0"/>
  </r>
  <r>
    <s v="c3bfb8ff-1331-43c7-9112-a2fdeb275f42"/>
    <s v="Jariiban_HC"/>
    <x v="18"/>
    <x v="0"/>
    <n v="3"/>
    <n v="1"/>
    <n v="4"/>
    <n v="1"/>
    <x v="0"/>
  </r>
  <r>
    <s v="b2a8e266-bdf5-4ae9-9866-d982510796b3"/>
    <s v="Galdogob_HC"/>
    <x v="17"/>
    <x v="0"/>
    <n v="3"/>
    <n v="3"/>
    <n v="1"/>
    <n v="1"/>
    <x v="0"/>
  </r>
  <r>
    <s v="8bbb9fad-0b13-43f1-9832-b91a03cf35cd"/>
    <s v="Galdogob_HC"/>
    <x v="17"/>
    <x v="0"/>
    <n v="3"/>
    <n v="1"/>
    <n v="4"/>
    <n v="1"/>
    <x v="0"/>
  </r>
  <r>
    <s v="9fd0c9d5-1df7-4b95-89ff-aac01b71c4cd"/>
    <s v="Dhuusamarreeb_IDP"/>
    <x v="13"/>
    <x v="1"/>
    <n v="3"/>
    <n v="1"/>
    <n v="4"/>
    <n v="1"/>
    <x v="0"/>
  </r>
  <r>
    <s v="f59b7493-8b02-48c4-895c-b891b9c7c00a"/>
    <s v="Gaalkacyo_IDP"/>
    <x v="14"/>
    <x v="1"/>
    <n v="3"/>
    <n v="1"/>
    <n v="1"/>
    <n v="1"/>
    <x v="0"/>
  </r>
  <r>
    <s v="62c2f432-d2f4-4693-9b06-ba715d7164f2"/>
    <s v="Galdogob_HC"/>
    <x v="17"/>
    <x v="0"/>
    <n v="3"/>
    <n v="1"/>
    <n v="1"/>
    <n v="1"/>
    <x v="0"/>
  </r>
  <r>
    <s v="78c55188-c327-4f97-ab22-605a5cd550cb"/>
    <s v="Gaalkacyo_IDP"/>
    <x v="14"/>
    <x v="1"/>
    <n v="3"/>
    <n v="1"/>
    <n v="4"/>
    <n v="1"/>
    <x v="0"/>
  </r>
  <r>
    <s v="18533519-3bf4-4c14-b59c-20d8dbafd1ac"/>
    <s v="Cadaado_IDP"/>
    <x v="16"/>
    <x v="1"/>
    <n v="3"/>
    <n v="1"/>
    <n v="4"/>
    <n v="1"/>
    <x v="0"/>
  </r>
  <r>
    <s v="4cdce397-a0c2-4958-9450-ce2b319bbc83"/>
    <s v="Gaalkacyo_IDP"/>
    <x v="14"/>
    <x v="1"/>
    <n v="3"/>
    <n v="1"/>
    <n v="4"/>
    <n v="1"/>
    <x v="0"/>
  </r>
  <r>
    <s v="a0e8a09d-e55f-4a7c-bced-211f4669ba82"/>
    <s v="Galdogob_HC"/>
    <x v="17"/>
    <x v="0"/>
    <n v="3"/>
    <n v="1"/>
    <n v="1"/>
    <n v="1"/>
    <x v="0"/>
  </r>
  <r>
    <s v="ae838121-42f6-46b1-b482-a8a92fd459a6"/>
    <s v="Gaalkacyo_IDP"/>
    <x v="14"/>
    <x v="1"/>
    <n v="3"/>
    <n v="1"/>
    <n v="4"/>
    <n v="1"/>
    <x v="0"/>
  </r>
  <r>
    <s v="f7104767-d73a-466d-b827-37caf019df63"/>
    <s v="Gaalkacyo_IDP"/>
    <x v="14"/>
    <x v="1"/>
    <n v="3"/>
    <n v="1"/>
    <n v="4"/>
    <n v="1"/>
    <x v="0"/>
  </r>
  <r>
    <s v="22a184cb-ca79-4a96-9721-493e6d677abb"/>
    <s v="Cadaado_IDP"/>
    <x v="16"/>
    <x v="1"/>
    <n v="3"/>
    <n v="1"/>
    <n v="1"/>
    <n v="1"/>
    <x v="0"/>
  </r>
  <r>
    <s v="1b31fd35-251c-4049-9185-e2da8174314a"/>
    <s v="Cadaado_IDP"/>
    <x v="16"/>
    <x v="1"/>
    <n v="3"/>
    <n v="1"/>
    <n v="1"/>
    <n v="1"/>
    <x v="0"/>
  </r>
  <r>
    <s v="52f8450d-12d1-457d-b9b9-256eea77bd0f"/>
    <s v="Cadaado_IDP"/>
    <x v="16"/>
    <x v="1"/>
    <n v="3"/>
    <n v="1"/>
    <n v="1"/>
    <n v="1"/>
    <x v="0"/>
  </r>
  <r>
    <s v="b353754f-c590-4c9f-9fea-4aeb66d121c1"/>
    <s v="Cadaado_IDP"/>
    <x v="16"/>
    <x v="1"/>
    <n v="3"/>
    <n v="3"/>
    <n v="4"/>
    <n v="1"/>
    <x v="1"/>
  </r>
  <r>
    <s v="364678e1-ac49-47ac-9eb6-951fe7c82736"/>
    <s v="Cabudwaaq_IDP"/>
    <x v="32"/>
    <x v="1"/>
    <n v="3"/>
    <n v="1"/>
    <n v="4"/>
    <n v="1"/>
    <x v="0"/>
  </r>
  <r>
    <s v="76fbfa39-a8c7-4a0d-988e-1d74514ed282"/>
    <s v="Cadaado_IDP"/>
    <x v="16"/>
    <x v="1"/>
    <n v="3"/>
    <n v="1"/>
    <n v="1"/>
    <n v="1"/>
    <x v="0"/>
  </r>
  <r>
    <s v="6bab6a1a-4e2d-42bf-b343-41ad0ae4bf1d"/>
    <s v="Galdogob_HC"/>
    <x v="17"/>
    <x v="0"/>
    <n v="3"/>
    <n v="1"/>
    <n v="1"/>
    <n v="1"/>
    <x v="0"/>
  </r>
  <r>
    <s v="1530b0c0-ead9-405b-9b77-80f4ef87ceec"/>
    <s v="Galdogob_HC"/>
    <x v="17"/>
    <x v="0"/>
    <n v="3"/>
    <n v="1"/>
    <n v="4"/>
    <n v="1"/>
    <x v="0"/>
  </r>
  <r>
    <s v="9667dd33-b37b-4b9c-999a-d7161492fddc"/>
    <s v="Jariiban_HC"/>
    <x v="18"/>
    <x v="0"/>
    <n v="3"/>
    <n v="1"/>
    <n v="1"/>
    <n v="1"/>
    <x v="0"/>
  </r>
  <r>
    <s v="cf9afcfa-09a6-489a-9f03-b9d7e318facf"/>
    <s v="Cadaado_IDP"/>
    <x v="16"/>
    <x v="1"/>
    <n v="3"/>
    <n v="1"/>
    <n v="4"/>
    <n v="1"/>
    <x v="0"/>
  </r>
  <r>
    <s v="6a1f0054-1839-46f4-a236-87e23c8dd19a"/>
    <s v="Galdogob_HC"/>
    <x v="17"/>
    <x v="0"/>
    <n v="3"/>
    <n v="1"/>
    <n v="1"/>
    <n v="1"/>
    <x v="0"/>
  </r>
  <r>
    <s v="fb380c99-8bea-4889-abf7-a0ac0931812d"/>
    <s v="Gaalkacyo_IDP"/>
    <x v="14"/>
    <x v="1"/>
    <n v="3"/>
    <n v="1"/>
    <n v="4"/>
    <n v="1"/>
    <x v="0"/>
  </r>
  <r>
    <s v="270235f6-718f-4dce-b0da-a18d9d84e7ee"/>
    <s v="Galdogob_HC"/>
    <x v="17"/>
    <x v="0"/>
    <n v="3"/>
    <n v="1"/>
    <n v="1"/>
    <n v="1"/>
    <x v="0"/>
  </r>
  <r>
    <s v="fa9e4442-f7e5-4311-b9b0-d3cc7c05752f"/>
    <s v="Dhuusamarreeb_IDP"/>
    <x v="13"/>
    <x v="1"/>
    <n v="3"/>
    <n v="1"/>
    <n v="4"/>
    <n v="1"/>
    <x v="0"/>
  </r>
  <r>
    <s v="7c48d081-0e55-46b8-befa-bf3b37f4a48b"/>
    <s v="Galdogob_HC"/>
    <x v="17"/>
    <x v="0"/>
    <n v="3"/>
    <n v="1"/>
    <n v="4"/>
    <n v="1"/>
    <x v="0"/>
  </r>
  <r>
    <s v="34cd1cde-f0d4-48a0-836b-d31cb502459b"/>
    <s v="Cadaado_IDP"/>
    <x v="16"/>
    <x v="1"/>
    <n v="3"/>
    <n v="1"/>
    <n v="4"/>
    <n v="1"/>
    <x v="0"/>
  </r>
  <r>
    <s v="94afdee0-ba4e-4f3b-a65a-e8ce17bf326e"/>
    <s v="Galdogob_HC"/>
    <x v="17"/>
    <x v="0"/>
    <n v="3"/>
    <n v="2"/>
    <n v="1"/>
    <n v="1"/>
    <x v="0"/>
  </r>
  <r>
    <s v="54505271-0288-4a16-a314-74d68a437cc8"/>
    <s v="Cabudwaaq_IDP"/>
    <x v="32"/>
    <x v="1"/>
    <n v="3"/>
    <n v="1"/>
    <n v="4"/>
    <n v="1"/>
    <x v="0"/>
  </r>
  <r>
    <s v="a20895d8-447e-4a28-848b-c716fc0856b5"/>
    <s v="Dhuusamarreeb_IDP"/>
    <x v="13"/>
    <x v="1"/>
    <n v="3"/>
    <n v="1"/>
    <n v="4"/>
    <n v="1"/>
    <x v="0"/>
  </r>
  <r>
    <s v="f8e414f7-6460-48ad-8c39-6456be0e0d16"/>
    <s v="Cabudwaaq_IDP"/>
    <x v="32"/>
    <x v="1"/>
    <n v="3"/>
    <n v="1"/>
    <n v="4"/>
    <n v="1"/>
    <x v="0"/>
  </r>
  <r>
    <s v="2a5cb690-5654-4929-86ec-36c7b7bf4ab5"/>
    <s v="Cabudwaaq_IDP"/>
    <x v="32"/>
    <x v="1"/>
    <n v="3"/>
    <n v="1"/>
    <n v="4"/>
    <n v="5"/>
    <x v="1"/>
  </r>
  <r>
    <s v="053d4823-41c8-4833-9a88-4941dedb772c"/>
    <s v="Jariiban_HC"/>
    <x v="18"/>
    <x v="0"/>
    <n v="3"/>
    <n v="1"/>
    <n v="1"/>
    <n v="2"/>
    <x v="0"/>
  </r>
  <r>
    <s v="6f9dfbd6-7786-469d-9309-58dd5454ca92"/>
    <s v="Jariiban_HC"/>
    <x v="18"/>
    <x v="0"/>
    <n v="3"/>
    <n v="1"/>
    <n v="1"/>
    <n v="1"/>
    <x v="0"/>
  </r>
  <r>
    <s v="18403630-05b6-4247-b36d-5ea77dcfc17d"/>
    <s v="Dhuusamarreeb_IDP"/>
    <x v="13"/>
    <x v="1"/>
    <n v="3"/>
    <n v="1"/>
    <n v="1"/>
    <n v="1"/>
    <x v="0"/>
  </r>
  <r>
    <s v="a0d55338-3720-4916-84c2-696c1cc4e372"/>
    <s v="Cadaado_IDP"/>
    <x v="16"/>
    <x v="1"/>
    <n v="3"/>
    <n v="1"/>
    <n v="1"/>
    <n v="1"/>
    <x v="0"/>
  </r>
  <r>
    <s v="01a72abc-a40c-4b1d-b475-a256cd936ee1"/>
    <s v="Galdogob_HC"/>
    <x v="17"/>
    <x v="0"/>
    <n v="3"/>
    <n v="1"/>
    <n v="1"/>
    <n v="1"/>
    <x v="0"/>
  </r>
  <r>
    <s v="ccbf9275-6125-4bd0-a9ab-3b3f66d7a90a"/>
    <s v="Galdogob_HC"/>
    <x v="17"/>
    <x v="0"/>
    <n v="3"/>
    <n v="1"/>
    <n v="1"/>
    <n v="1"/>
    <x v="0"/>
  </r>
  <r>
    <s v="5bffdaf7-0876-4e32-b55a-291b7b5afe1a"/>
    <s v="Galdogob_HC"/>
    <x v="17"/>
    <x v="0"/>
    <n v="3"/>
    <n v="1"/>
    <n v="1"/>
    <n v="1"/>
    <x v="0"/>
  </r>
  <r>
    <s v="31e12a1c-72f2-481d-973d-1ec86abd9222"/>
    <s v="Cadaado_IDP"/>
    <x v="16"/>
    <x v="1"/>
    <n v="3"/>
    <n v="1"/>
    <n v="4"/>
    <n v="1"/>
    <x v="0"/>
  </r>
  <r>
    <s v="9d1ec42c-7982-4091-b182-c0faf5f0956b"/>
    <s v="Galdogob_HC"/>
    <x v="17"/>
    <x v="0"/>
    <n v="3"/>
    <n v="1"/>
    <n v="4"/>
    <n v="1"/>
    <x v="0"/>
  </r>
  <r>
    <s v="bf9a8790-1357-454b-8617-14cf3b2fc48d"/>
    <s v="Cabudwaaq_IDP"/>
    <x v="32"/>
    <x v="1"/>
    <n v="3"/>
    <n v="1"/>
    <n v="4"/>
    <n v="1"/>
    <x v="0"/>
  </r>
  <r>
    <s v="3b6ae45f-172e-4c68-9796-925d23b17cc4"/>
    <s v="Jariiban_HC"/>
    <x v="18"/>
    <x v="0"/>
    <n v="3"/>
    <n v="1"/>
    <n v="4"/>
    <n v="1"/>
    <x v="0"/>
  </r>
  <r>
    <s v="ee92dd97-e9a5-4e41-a5a7-79bff287ea39"/>
    <s v="Cadaado_IDP"/>
    <x v="16"/>
    <x v="1"/>
    <n v="3"/>
    <n v="1"/>
    <n v="4"/>
    <n v="1"/>
    <x v="0"/>
  </r>
  <r>
    <s v="41e800f1-7082-4e67-9283-d7bbf6e49b7e"/>
    <s v="Jariiban_HC"/>
    <x v="18"/>
    <x v="0"/>
    <n v="3"/>
    <n v="1"/>
    <n v="4"/>
    <n v="3"/>
    <x v="1"/>
  </r>
  <r>
    <s v="f93596e2-26c9-4505-9a09-712197b6d6f9"/>
    <s v="Gaalkacyo_HC"/>
    <x v="14"/>
    <x v="0"/>
    <n v="3"/>
    <n v="1"/>
    <n v="4"/>
    <n v="1"/>
    <x v="0"/>
  </r>
  <r>
    <s v="478b8622-58da-43c7-856a-66006d872a0b"/>
    <s v="Galdogob_HC"/>
    <x v="17"/>
    <x v="0"/>
    <n v="3"/>
    <n v="1"/>
    <n v="1"/>
    <n v="1"/>
    <x v="0"/>
  </r>
  <r>
    <s v="f1c0c60d-a00d-4524-bc6e-85fbd1758d9e"/>
    <s v="Jariiban_HC"/>
    <x v="18"/>
    <x v="0"/>
    <n v="3"/>
    <n v="3"/>
    <n v="1"/>
    <n v="1"/>
    <x v="0"/>
  </r>
  <r>
    <s v="412e9644-a1d0-45db-a79c-3282f13db3a3"/>
    <s v="Cadaado_IDP"/>
    <x v="16"/>
    <x v="1"/>
    <n v="3"/>
    <n v="1"/>
    <n v="1"/>
    <n v="1"/>
    <x v="0"/>
  </r>
  <r>
    <s v="66f44018-457b-4828-9249-67d3a22f5567"/>
    <s v="Cadaado_IDP"/>
    <x v="16"/>
    <x v="1"/>
    <n v="3"/>
    <n v="1"/>
    <n v="4"/>
    <n v="1"/>
    <x v="0"/>
  </r>
  <r>
    <s v="cb1c7a5a-bf73-446f-9c46-933160798531"/>
    <s v="Jariiban_HC"/>
    <x v="18"/>
    <x v="0"/>
    <n v="3"/>
    <n v="1"/>
    <n v="4"/>
    <n v="1"/>
    <x v="0"/>
  </r>
  <r>
    <s v="9e284712-1ccc-4a2f-80c5-dd0a0fb6ef7c"/>
    <s v="Cadaado_IDP"/>
    <x v="16"/>
    <x v="1"/>
    <n v="3"/>
    <n v="1"/>
    <n v="4"/>
    <n v="1"/>
    <x v="0"/>
  </r>
  <r>
    <s v="099939fb-bbe2-4758-aff8-14f30061da24"/>
    <s v="Cadaado_IDP"/>
    <x v="16"/>
    <x v="1"/>
    <n v="3"/>
    <n v="1"/>
    <n v="4"/>
    <n v="1"/>
    <x v="0"/>
  </r>
  <r>
    <s v="ff5c9a8e-0d10-4048-9a64-271d13008ff5"/>
    <s v="Cadaado_IDP"/>
    <x v="16"/>
    <x v="1"/>
    <n v="3"/>
    <n v="1"/>
    <n v="4"/>
    <n v="1"/>
    <x v="0"/>
  </r>
  <r>
    <s v="452dcfe4-ed25-417c-8bf5-a8a343a46cae"/>
    <s v="Jariiban_HC"/>
    <x v="18"/>
    <x v="0"/>
    <n v="3"/>
    <n v="1"/>
    <n v="4"/>
    <n v="1"/>
    <x v="0"/>
  </r>
  <r>
    <s v="38c81820-ce06-476f-b3b9-1757642092cf"/>
    <s v="Cabudwaaq_IDP"/>
    <x v="32"/>
    <x v="1"/>
    <n v="3"/>
    <n v="1"/>
    <n v="4"/>
    <n v="1"/>
    <x v="0"/>
  </r>
  <r>
    <s v="5cd2d7ff-c276-468b-a037-c6df300b350b"/>
    <s v="Galdogob_HC"/>
    <x v="17"/>
    <x v="0"/>
    <n v="3"/>
    <n v="1"/>
    <n v="1"/>
    <n v="4"/>
    <x v="0"/>
  </r>
  <r>
    <s v="7b6ca2b2-8b60-4169-81e2-d38685108b3a"/>
    <s v="Cadaado_IDP"/>
    <x v="16"/>
    <x v="1"/>
    <n v="3"/>
    <n v="1"/>
    <n v="1"/>
    <n v="1"/>
    <x v="0"/>
  </r>
  <r>
    <s v="5f1881bc-bae8-4db3-adb4-a35d597dd989"/>
    <s v="Gaalkacyo_HC"/>
    <x v="14"/>
    <x v="0"/>
    <n v="3"/>
    <n v="1"/>
    <n v="4"/>
    <n v="1"/>
    <x v="0"/>
  </r>
  <r>
    <s v="e17dd5c7-f497-421f-8b96-a25974743246"/>
    <s v="Jariiban_HC"/>
    <x v="18"/>
    <x v="0"/>
    <n v="3"/>
    <n v="3"/>
    <n v="4"/>
    <n v="1"/>
    <x v="1"/>
  </r>
  <r>
    <s v="54f98734-d7c3-433b-aa3e-922d693a5b17"/>
    <s v="Galdogob_HC"/>
    <x v="17"/>
    <x v="0"/>
    <n v="3"/>
    <n v="1"/>
    <n v="4"/>
    <n v="2"/>
    <x v="1"/>
  </r>
  <r>
    <s v="ee3ace8f-5050-448c-afff-daf221c616fa"/>
    <s v="Cadaado_IDP"/>
    <x v="16"/>
    <x v="1"/>
    <n v="3"/>
    <n v="1"/>
    <n v="1"/>
    <n v="1"/>
    <x v="0"/>
  </r>
  <r>
    <s v="4a98b35b-7e07-4d08-aeb4-f16c02cdf567"/>
    <s v="Jariiban_HC"/>
    <x v="18"/>
    <x v="0"/>
    <n v="3"/>
    <n v="4"/>
    <n v="4"/>
    <n v="1"/>
    <x v="1"/>
  </r>
  <r>
    <s v="6d1cca38-2346-41a7-83dd-f9839af9f7bf"/>
    <s v="Cabudwaaq_IDP"/>
    <x v="32"/>
    <x v="1"/>
    <n v="3"/>
    <n v="1"/>
    <n v="4"/>
    <n v="1"/>
    <x v="0"/>
  </r>
  <r>
    <s v="50beae58-e263-4aa5-a86b-7eb40e8cfd9c"/>
    <s v="Gaalkacyo_IDP"/>
    <x v="14"/>
    <x v="1"/>
    <n v="3"/>
    <n v="3"/>
    <n v="4"/>
    <n v="1"/>
    <x v="1"/>
  </r>
  <r>
    <s v="393c4df9-573e-4388-abe2-538550a8c5a4"/>
    <s v="Galdogob_HC"/>
    <x v="17"/>
    <x v="0"/>
    <n v="3"/>
    <n v="4"/>
    <n v="4"/>
    <n v="2"/>
    <x v="1"/>
  </r>
  <r>
    <s v="f30367e0-2ce0-484a-a7bb-1b1f76619088"/>
    <s v="Galdogob_HC"/>
    <x v="17"/>
    <x v="0"/>
    <n v="3"/>
    <n v="1"/>
    <n v="1"/>
    <n v="1"/>
    <x v="0"/>
  </r>
  <r>
    <s v="bf137d8f-8b1c-413c-9e19-76f5b81c5451"/>
    <s v="Galdogob_HC"/>
    <x v="17"/>
    <x v="0"/>
    <n v="3"/>
    <n v="1"/>
    <n v="4"/>
    <n v="2"/>
    <x v="1"/>
  </r>
  <r>
    <s v="08609fec-80e9-45a4-aeb3-a0629bea4586"/>
    <s v="Dhuusamarreeb_IDP"/>
    <x v="13"/>
    <x v="1"/>
    <n v="3"/>
    <n v="1"/>
    <n v="1"/>
    <n v="1"/>
    <x v="0"/>
  </r>
  <r>
    <s v="7c72a927-d3e0-40bf-aa74-dcebdb10da75"/>
    <s v="Galdogob_HC"/>
    <x v="17"/>
    <x v="0"/>
    <n v="3"/>
    <n v="1"/>
    <n v="4"/>
    <n v="1"/>
    <x v="0"/>
  </r>
  <r>
    <s v="e44a8756-6615-49d5-b812-7707e1119d74"/>
    <s v="Galdogob_HC"/>
    <x v="17"/>
    <x v="0"/>
    <n v="3"/>
    <n v="1"/>
    <n v="1"/>
    <n v="4"/>
    <x v="0"/>
  </r>
  <r>
    <s v="6370dab5-371c-4afb-b6c1-a8899a50ae65"/>
    <s v="Galdogob_HC"/>
    <x v="17"/>
    <x v="0"/>
    <n v="3"/>
    <n v="1"/>
    <n v="4"/>
    <n v="1"/>
    <x v="0"/>
  </r>
  <r>
    <s v="96c8c3e2-df61-48ed-833d-748224359e3b"/>
    <s v="Galdogob_HC"/>
    <x v="17"/>
    <x v="0"/>
    <n v="3"/>
    <n v="4"/>
    <n v="4"/>
    <n v="3"/>
    <x v="2"/>
  </r>
  <r>
    <s v="74ffe0f5-6ec9-47be-9d67-d73c838aa4d3"/>
    <s v="Galdogob_HC"/>
    <x v="17"/>
    <x v="0"/>
    <n v="3"/>
    <n v="4"/>
    <n v="4"/>
    <n v="3"/>
    <x v="2"/>
  </r>
  <r>
    <s v="35e27208-ab5a-4d05-b4ac-976fd3844c75"/>
    <s v="Galdogob_HC"/>
    <x v="17"/>
    <x v="0"/>
    <n v="3"/>
    <n v="4"/>
    <n v="4"/>
    <n v="2"/>
    <x v="1"/>
  </r>
  <r>
    <s v="af52db6c-14fd-4761-b0a9-92272a7bab03"/>
    <s v="Galdogob_HC"/>
    <x v="17"/>
    <x v="0"/>
    <n v="3"/>
    <n v="1"/>
    <n v="4"/>
    <n v="1"/>
    <x v="0"/>
  </r>
  <r>
    <s v="fac35e72-7626-46b2-9410-d57283b86242"/>
    <s v="Galdogob_HC"/>
    <x v="17"/>
    <x v="0"/>
    <n v="3"/>
    <n v="1"/>
    <n v="4"/>
    <n v="1"/>
    <x v="0"/>
  </r>
  <r>
    <s v="fce062b2-790a-454b-9bb3-dc4f731e519d"/>
    <s v="Galdogob_HC"/>
    <x v="17"/>
    <x v="0"/>
    <n v="3"/>
    <n v="3"/>
    <n v="4"/>
    <n v="4"/>
    <x v="2"/>
  </r>
  <r>
    <s v="efcc0c9a-92f2-4e01-a326-583abb353cc1"/>
    <s v="Galdogob_HC"/>
    <x v="17"/>
    <x v="0"/>
    <n v="3"/>
    <n v="1"/>
    <n v="4"/>
    <n v="1"/>
    <x v="0"/>
  </r>
  <r>
    <s v="83b2dd0b-3e6e-44dc-9080-2be27eda7eb9"/>
    <s v="Jariiban_HC"/>
    <x v="18"/>
    <x v="0"/>
    <n v="3"/>
    <n v="1"/>
    <n v="4"/>
    <n v="1"/>
    <x v="0"/>
  </r>
  <r>
    <s v="88acb4e4-4669-4ded-8015-3c4b34de9373"/>
    <s v="Dhuusamarreeb_IDP"/>
    <x v="13"/>
    <x v="1"/>
    <n v="3"/>
    <n v="3"/>
    <n v="1"/>
    <n v="1"/>
    <x v="0"/>
  </r>
  <r>
    <s v="21a33482-25c3-419a-bfcd-a6b30c99178f"/>
    <s v="Gaalkacyo_HC"/>
    <x v="14"/>
    <x v="0"/>
    <n v="3"/>
    <n v="1"/>
    <n v="4"/>
    <n v="3"/>
    <x v="1"/>
  </r>
  <r>
    <s v="98d5c833-942f-4d58-a4d8-05ea9316249a"/>
    <s v="Galdogob_HC"/>
    <x v="17"/>
    <x v="0"/>
    <n v="3"/>
    <n v="1"/>
    <n v="4"/>
    <n v="1"/>
    <x v="0"/>
  </r>
  <r>
    <s v="2fb912fb-d338-4e2b-89c6-a3709ee6174e"/>
    <s v="Jariiban_HC"/>
    <x v="18"/>
    <x v="0"/>
    <n v="3"/>
    <n v="1"/>
    <n v="4"/>
    <n v="1"/>
    <x v="0"/>
  </r>
  <r>
    <s v="3b982148-4508-47ae-a914-b97d45af4f55"/>
    <s v="Cadaado_IDP"/>
    <x v="16"/>
    <x v="1"/>
    <n v="3"/>
    <n v="1"/>
    <n v="1"/>
    <n v="1"/>
    <x v="0"/>
  </r>
  <r>
    <s v="60cba9bd-b6ae-4cc2-a792-7c1619c98522"/>
    <s v="Dhuusamarreeb_IDP"/>
    <x v="13"/>
    <x v="1"/>
    <n v="3"/>
    <n v="1"/>
    <n v="4"/>
    <n v="1"/>
    <x v="0"/>
  </r>
  <r>
    <s v="d7fbeb52-279f-4b57-b3e0-0b92ded75fe2"/>
    <s v="Dhuusamarreeb_IDP"/>
    <x v="13"/>
    <x v="1"/>
    <n v="3"/>
    <n v="4"/>
    <n v="4"/>
    <n v="1"/>
    <x v="1"/>
  </r>
  <r>
    <s v="96ae9c2c-cc15-4119-a083-50ecbaf2920c"/>
    <s v="Jariiban_HC"/>
    <x v="18"/>
    <x v="0"/>
    <n v="3"/>
    <n v="3"/>
    <n v="4"/>
    <n v="1"/>
    <x v="1"/>
  </r>
  <r>
    <s v="5fddc590-5422-4f32-9b7a-e242136536cf"/>
    <s v="Galdogob_HC"/>
    <x v="17"/>
    <x v="0"/>
    <n v="3"/>
    <n v="1"/>
    <n v="4"/>
    <n v="1"/>
    <x v="0"/>
  </r>
  <r>
    <s v="6a4f03fb-13ae-4347-adb7-d5fec717b77a"/>
    <s v="Cabudwaaq_IDP"/>
    <x v="32"/>
    <x v="1"/>
    <n v="3"/>
    <n v="1"/>
    <n v="4"/>
    <n v="1"/>
    <x v="0"/>
  </r>
  <r>
    <s v="7d461f43-e247-466b-8dbe-44a8d6fb0860"/>
    <s v="Galdogob_HC"/>
    <x v="17"/>
    <x v="0"/>
    <n v="3"/>
    <n v="1"/>
    <n v="4"/>
    <n v="1"/>
    <x v="0"/>
  </r>
  <r>
    <s v="4ff3c326-76bd-4f90-8899-eab4f626135b"/>
    <s v="Cabudwaaq_IDP"/>
    <x v="32"/>
    <x v="1"/>
    <n v="3"/>
    <n v="1"/>
    <n v="4"/>
    <n v="1"/>
    <x v="0"/>
  </r>
  <r>
    <s v="5d9875c2-b691-4c76-9671-79751ecb8d47"/>
    <s v="Galdogob_HC"/>
    <x v="17"/>
    <x v="0"/>
    <n v="3"/>
    <n v="1"/>
    <n v="4"/>
    <n v="1"/>
    <x v="0"/>
  </r>
  <r>
    <s v="ff12b605-3331-4274-95b0-273fe0586dfc"/>
    <s v="Galdogob_HC"/>
    <x v="17"/>
    <x v="0"/>
    <n v="3"/>
    <n v="4"/>
    <n v="1"/>
    <n v="1"/>
    <x v="0"/>
  </r>
  <r>
    <s v="e76b299f-8f9f-4ffc-b2a6-bb3366cf9ed4"/>
    <s v="Cadaado_IDP"/>
    <x v="16"/>
    <x v="1"/>
    <n v="3"/>
    <n v="1"/>
    <n v="4"/>
    <n v="1"/>
    <x v="0"/>
  </r>
  <r>
    <s v="16cd953b-cf16-4d28-b591-ebbf85ded98a"/>
    <s v="Cabudwaaq_IDP"/>
    <x v="32"/>
    <x v="1"/>
    <n v="3"/>
    <n v="1"/>
    <n v="4"/>
    <n v="1"/>
    <x v="0"/>
  </r>
  <r>
    <s v="2d4a9fc0-3be2-4edc-8707-7d2494d9f794"/>
    <s v="Jariiban_HC"/>
    <x v="18"/>
    <x v="0"/>
    <n v="3"/>
    <n v="1"/>
    <n v="4"/>
    <n v="1"/>
    <x v="0"/>
  </r>
  <r>
    <s v="e6572d4b-3fcc-4b72-a2ae-9c491120a792"/>
    <s v="Cabudwaaq_IDP"/>
    <x v="32"/>
    <x v="1"/>
    <n v="3"/>
    <n v="1"/>
    <n v="1"/>
    <n v="1"/>
    <x v="0"/>
  </r>
  <r>
    <s v="306b3f74-e822-4b46-a829-83d4d969b4d7"/>
    <s v="Dhuusamarreeb_IDP"/>
    <x v="13"/>
    <x v="1"/>
    <n v="3"/>
    <n v="1"/>
    <n v="4"/>
    <n v="1"/>
    <x v="0"/>
  </r>
  <r>
    <s v="485dcb81-a214-47be-b01e-8286923772cf"/>
    <s v="Galdogob_HC"/>
    <x v="17"/>
    <x v="0"/>
    <n v="3"/>
    <n v="1"/>
    <n v="4"/>
    <n v="1"/>
    <x v="0"/>
  </r>
  <r>
    <s v="eab03071-a006-4f92-ac70-67930a1637d4"/>
    <s v="Cadaado_IDP"/>
    <x v="16"/>
    <x v="1"/>
    <n v="3"/>
    <n v="1"/>
    <n v="4"/>
    <n v="1"/>
    <x v="0"/>
  </r>
  <r>
    <s v="f6ac708e-07de-43c3-8bdd-59854e16c148"/>
    <s v="Galdogob_HC"/>
    <x v="17"/>
    <x v="0"/>
    <n v="3"/>
    <n v="1"/>
    <n v="4"/>
    <n v="1"/>
    <x v="0"/>
  </r>
  <r>
    <s v="24e6558e-dafe-41ce-8251-bd77e2740890"/>
    <s v="Cabudwaaq_IDP"/>
    <x v="32"/>
    <x v="1"/>
    <n v="3"/>
    <n v="1"/>
    <n v="4"/>
    <n v="1"/>
    <x v="0"/>
  </r>
  <r>
    <s v="b33a46e0-5f13-4f5e-8197-e05e57854ca6"/>
    <s v="Jariiban_HC"/>
    <x v="18"/>
    <x v="0"/>
    <n v="3"/>
    <n v="3"/>
    <n v="4"/>
    <n v="1"/>
    <x v="1"/>
  </r>
  <r>
    <s v="7e6b808c-a70b-4ebd-a537-647c2e75a2f2"/>
    <s v="Cadaado_IDP"/>
    <x v="16"/>
    <x v="1"/>
    <n v="3"/>
    <n v="4"/>
    <n v="4"/>
    <n v="1"/>
    <x v="1"/>
  </r>
  <r>
    <s v="7212d71b-1115-4779-91bd-d18af7dec292"/>
    <s v="Jariiban_HC"/>
    <x v="18"/>
    <x v="0"/>
    <n v="3"/>
    <n v="1"/>
    <n v="4"/>
    <n v="1"/>
    <x v="0"/>
  </r>
  <r>
    <s v="3658ab0c-d600-4a27-96e1-178f18f43f15"/>
    <s v="Cadaado_IDP"/>
    <x v="16"/>
    <x v="1"/>
    <n v="3"/>
    <n v="3"/>
    <n v="4"/>
    <n v="1"/>
    <x v="1"/>
  </r>
  <r>
    <s v="58012d4a-512d-44e8-8ea4-2f767567c79e"/>
    <s v="Gaalkacyo_IDP"/>
    <x v="14"/>
    <x v="1"/>
    <n v="3"/>
    <n v="1"/>
    <n v="4"/>
    <n v="1"/>
    <x v="0"/>
  </r>
  <r>
    <s v="6f41d206-d0f8-4542-be91-314e7d233b7c"/>
    <s v="Gaalkacyo_HC"/>
    <x v="14"/>
    <x v="0"/>
    <n v="3"/>
    <n v="1"/>
    <n v="4"/>
    <n v="1"/>
    <x v="0"/>
  </r>
  <r>
    <s v="6c1e148c-e168-4ca2-8477-cbe866a4b780"/>
    <s v="Gaalkacyo_IDP"/>
    <x v="14"/>
    <x v="1"/>
    <n v="3"/>
    <n v="1"/>
    <n v="4"/>
    <n v="1"/>
    <x v="0"/>
  </r>
  <r>
    <s v="80fbf48e-729f-475d-9cf2-57c9565fd216"/>
    <s v="Dhuusamarreeb_IDP"/>
    <x v="13"/>
    <x v="1"/>
    <n v="3"/>
    <n v="1"/>
    <n v="4"/>
    <n v="1"/>
    <x v="0"/>
  </r>
  <r>
    <s v="44dc0e5d-4137-45b8-8d80-c1b632a29cab"/>
    <s v="Galdogob_HC"/>
    <x v="17"/>
    <x v="0"/>
    <n v="3"/>
    <n v="1"/>
    <n v="4"/>
    <n v="1"/>
    <x v="0"/>
  </r>
  <r>
    <s v="03cdc495-464f-4a3d-8925-db9dc01140f8"/>
    <s v="Dhuusamarreeb_IDP"/>
    <x v="13"/>
    <x v="1"/>
    <n v="3"/>
    <n v="1"/>
    <n v="4"/>
    <n v="1"/>
    <x v="0"/>
  </r>
  <r>
    <s v="f3fba3ee-a668-4c1b-83a7-2202e4a22e96"/>
    <s v="Gaalkacyo_IDP"/>
    <x v="14"/>
    <x v="1"/>
    <n v="3"/>
    <n v="1"/>
    <n v="4"/>
    <n v="1"/>
    <x v="0"/>
  </r>
  <r>
    <s v="e1b86e01-be57-4dcc-951a-1f4ee2305792"/>
    <s v="Gaalkacyo_IDP"/>
    <x v="14"/>
    <x v="1"/>
    <n v="3"/>
    <n v="3"/>
    <n v="4"/>
    <n v="1"/>
    <x v="1"/>
  </r>
  <r>
    <s v="442c43c0-f28d-4278-951d-c7b8b4811950"/>
    <s v="Gaalkacyo_IDP"/>
    <x v="14"/>
    <x v="1"/>
    <n v="3"/>
    <n v="1"/>
    <n v="4"/>
    <n v="1"/>
    <x v="0"/>
  </r>
  <r>
    <s v="846f6e0a-eaa4-4d03-a2e8-40a7e1127266"/>
    <s v="Gaalkacyo_IDP"/>
    <x v="14"/>
    <x v="1"/>
    <n v="3"/>
    <n v="1"/>
    <n v="4"/>
    <n v="1"/>
    <x v="0"/>
  </r>
  <r>
    <s v="e7b033cf-93b7-4d98-8970-20c8d224bbc1"/>
    <s v="Cabudwaaq_IDP"/>
    <x v="32"/>
    <x v="1"/>
    <n v="3"/>
    <n v="1"/>
    <n v="1"/>
    <n v="1"/>
    <x v="0"/>
  </r>
  <r>
    <s v="2cc50b74-e433-4f32-b7cb-6cfeac80ca90"/>
    <s v="Cabudwaaq_IDP"/>
    <x v="32"/>
    <x v="1"/>
    <n v="3"/>
    <n v="1"/>
    <n v="4"/>
    <n v="1"/>
    <x v="0"/>
  </r>
  <r>
    <s v="58aa4bb3-e5b2-4606-99c0-abe977ffea20"/>
    <s v="Jariiban_HC"/>
    <x v="18"/>
    <x v="0"/>
    <n v="3"/>
    <n v="1"/>
    <n v="4"/>
    <n v="1"/>
    <x v="0"/>
  </r>
  <r>
    <s v="69a4e14d-d8c0-4f90-9c61-60f180cd8459"/>
    <s v="Cabudwaaq_IDP"/>
    <x v="32"/>
    <x v="1"/>
    <n v="3"/>
    <n v="1"/>
    <n v="4"/>
    <n v="1"/>
    <x v="0"/>
  </r>
  <r>
    <s v="94809c3d-20c2-4496-9830-194527168e10"/>
    <s v="Gaalkacyo_IDP"/>
    <x v="14"/>
    <x v="1"/>
    <n v="3"/>
    <n v="1"/>
    <n v="1"/>
    <n v="1"/>
    <x v="0"/>
  </r>
  <r>
    <s v="ed31e6ef-fbff-4be1-9c53-db97ee099f72"/>
    <s v="Jariiban_HC"/>
    <x v="18"/>
    <x v="0"/>
    <n v="3"/>
    <n v="1"/>
    <n v="4"/>
    <n v="1"/>
    <x v="0"/>
  </r>
  <r>
    <s v="a86f4324-a020-4a62-abcd-dce3dad5fd7a"/>
    <s v="Dhuusamarreeb_IDP"/>
    <x v="13"/>
    <x v="1"/>
    <n v="3"/>
    <n v="1"/>
    <n v="1"/>
    <n v="1"/>
    <x v="0"/>
  </r>
  <r>
    <s v="e8ebed00-7477-4e76-bd17-2fb8df344ba9"/>
    <s v="Cabudwaaq_IDP"/>
    <x v="32"/>
    <x v="1"/>
    <n v="3"/>
    <n v="1"/>
    <n v="4"/>
    <n v="1"/>
    <x v="0"/>
  </r>
  <r>
    <s v="aa0fb499-5128-4550-9172-77c1df4ec0a9"/>
    <s v="Cabudwaaq_IDP"/>
    <x v="32"/>
    <x v="1"/>
    <n v="3"/>
    <n v="1"/>
    <n v="1"/>
    <n v="1"/>
    <x v="0"/>
  </r>
  <r>
    <s v="0e1148b5-40b3-40bc-9bd6-20c7411f1706"/>
    <s v="Galdogob_HC"/>
    <x v="17"/>
    <x v="0"/>
    <n v="1"/>
    <n v="4"/>
    <n v="4"/>
    <n v="2"/>
    <x v="1"/>
  </r>
  <r>
    <s v="6a8ee427-275b-4488-bd07-f530a07d800e"/>
    <s v="Gaalkacyo_IDP"/>
    <x v="14"/>
    <x v="1"/>
    <n v="3"/>
    <n v="1"/>
    <n v="1"/>
    <n v="1"/>
    <x v="0"/>
  </r>
  <r>
    <s v="5d5c67d6-b53c-4367-b9df-ef18d01e3a74"/>
    <s v="Jariiban_HC"/>
    <x v="18"/>
    <x v="0"/>
    <n v="3"/>
    <n v="3"/>
    <n v="4"/>
    <n v="1"/>
    <x v="1"/>
  </r>
  <r>
    <s v="81e00b44-d62b-49e1-b13c-796fb4c50fd4"/>
    <s v="Gaalkacyo_IDP"/>
    <x v="14"/>
    <x v="1"/>
    <n v="3"/>
    <n v="1"/>
    <n v="1"/>
    <n v="1"/>
    <x v="0"/>
  </r>
  <r>
    <s v="a5d85ed0-387b-4494-81f2-5da7ff07ddbf"/>
    <s v="Cabudwaaq_IDP"/>
    <x v="32"/>
    <x v="1"/>
    <n v="3"/>
    <n v="1"/>
    <n v="1"/>
    <n v="1"/>
    <x v="0"/>
  </r>
  <r>
    <s v="b80ae921-af8f-44dd-b2ef-acbc4178f44a"/>
    <s v="Jariiban_HC"/>
    <x v="18"/>
    <x v="0"/>
    <n v="3"/>
    <n v="1"/>
    <n v="4"/>
    <n v="1"/>
    <x v="0"/>
  </r>
  <r>
    <s v="e76cf0e0-3ea8-40b4-9675-79618a906015"/>
    <s v="Gaalkacyo_IDP"/>
    <x v="14"/>
    <x v="1"/>
    <n v="3"/>
    <n v="1"/>
    <n v="1"/>
    <n v="1"/>
    <x v="0"/>
  </r>
  <r>
    <s v="1a0994c6-7647-4fed-bab0-cc7a34ff436d"/>
    <s v="Gaalkacyo_IDP"/>
    <x v="14"/>
    <x v="1"/>
    <n v="3"/>
    <n v="1"/>
    <n v="4"/>
    <n v="1"/>
    <x v="0"/>
  </r>
  <r>
    <s v="8a5e8638-9ef0-42ed-9240-3f0caa9daf21"/>
    <s v="Gaalkacyo_IDP"/>
    <x v="14"/>
    <x v="1"/>
    <n v="3"/>
    <n v="1"/>
    <n v="4"/>
    <n v="1"/>
    <x v="0"/>
  </r>
  <r>
    <s v="80f19479-cfa7-4270-9b1c-f5ddc5974cf4"/>
    <s v="Gaalkacyo_IDP"/>
    <x v="14"/>
    <x v="1"/>
    <n v="3"/>
    <n v="1"/>
    <n v="1"/>
    <n v="1"/>
    <x v="0"/>
  </r>
  <r>
    <s v="f383aedb-db53-4cec-a2c4-3acf65cd1d95"/>
    <s v="Galdogob_HC"/>
    <x v="17"/>
    <x v="0"/>
    <n v="3"/>
    <n v="1"/>
    <n v="4"/>
    <n v="1"/>
    <x v="0"/>
  </r>
  <r>
    <s v="f6dd63d0-806e-40ad-ab70-e0ac4414a506"/>
    <s v="Jariiban_HC"/>
    <x v="18"/>
    <x v="0"/>
    <n v="2"/>
    <n v="2"/>
    <n v="4"/>
    <n v="1"/>
    <x v="0"/>
  </r>
  <r>
    <s v="e9699cd2-95af-4108-9d76-d506a18834d3"/>
    <s v="Galdogob_HC"/>
    <x v="17"/>
    <x v="0"/>
    <n v="3"/>
    <n v="1"/>
    <n v="1"/>
    <n v="1"/>
    <x v="0"/>
  </r>
  <r>
    <s v="f6f99e3e-dec4-4591-ac25-c3cf3362e794"/>
    <s v="Galdogob_HC"/>
    <x v="17"/>
    <x v="0"/>
    <n v="3"/>
    <n v="1"/>
    <n v="1"/>
    <n v="1"/>
    <x v="0"/>
  </r>
  <r>
    <s v="dcc735d7-c91b-44cf-b26b-f69240fd0f4a"/>
    <s v="Gaalkacyo_IDP"/>
    <x v="14"/>
    <x v="1"/>
    <n v="3"/>
    <n v="3"/>
    <n v="4"/>
    <n v="1"/>
    <x v="1"/>
  </r>
  <r>
    <s v="8ed5d9b5-f8b6-403c-bd6f-7d8d172c9d93"/>
    <s v="Jariiban_HC"/>
    <x v="18"/>
    <x v="0"/>
    <n v="3"/>
    <n v="2"/>
    <n v="4"/>
    <n v="1"/>
    <x v="1"/>
  </r>
  <r>
    <s v="f1654e06-b2bb-4a65-ad22-ec459bab6473"/>
    <s v="Gaalkacyo_HC"/>
    <x v="14"/>
    <x v="0"/>
    <n v="3"/>
    <n v="1"/>
    <n v="4"/>
    <n v="1"/>
    <x v="0"/>
  </r>
  <r>
    <s v="16520a8c-1682-47f2-a6bf-34f5fb31317c"/>
    <s v="Gaalkacyo_IDP"/>
    <x v="14"/>
    <x v="1"/>
    <n v="3"/>
    <n v="1"/>
    <n v="1"/>
    <n v="1"/>
    <x v="0"/>
  </r>
  <r>
    <s v="b2b7f006-2cfc-4c16-8151-a9ca94394efd"/>
    <s v="Cabudwaaq_IDP"/>
    <x v="32"/>
    <x v="1"/>
    <n v="3"/>
    <n v="1"/>
    <n v="4"/>
    <n v="1"/>
    <x v="0"/>
  </r>
  <r>
    <s v="9a7e4812-b7ec-47f8-a5df-01dcd33541c3"/>
    <s v="Gaalkacyo_HC"/>
    <x v="14"/>
    <x v="0"/>
    <n v="3"/>
    <n v="1"/>
    <n v="4"/>
    <n v="1"/>
    <x v="0"/>
  </r>
  <r>
    <s v="d52ef1b8-bc8b-4e5c-85b0-b63584710540"/>
    <s v="Cadaado_IDP"/>
    <x v="16"/>
    <x v="1"/>
    <n v="3"/>
    <n v="1"/>
    <n v="1"/>
    <n v="1"/>
    <x v="0"/>
  </r>
  <r>
    <s v="78d56a21-d35f-4ff1-ba2d-a95ad56e8ebf"/>
    <s v="Dhuusamarreeb_IDP"/>
    <x v="13"/>
    <x v="1"/>
    <n v="3"/>
    <n v="1"/>
    <n v="4"/>
    <n v="1"/>
    <x v="0"/>
  </r>
  <r>
    <s v="563ba7d3-d77a-4f69-bd08-d0afb27fee04"/>
    <s v="Gaalkacyo_HC"/>
    <x v="14"/>
    <x v="0"/>
    <n v="3"/>
    <n v="1"/>
    <n v="4"/>
    <n v="1"/>
    <x v="0"/>
  </r>
  <r>
    <s v="a093ba3b-cd26-4b6f-934b-179192f15431"/>
    <s v="Galdogob_HC"/>
    <x v="17"/>
    <x v="0"/>
    <n v="3"/>
    <n v="1"/>
    <n v="1"/>
    <n v="1"/>
    <x v="0"/>
  </r>
  <r>
    <s v="7f001fb7-fa1a-49eb-bab5-2e2ac74586fd"/>
    <s v="Galdogob_HC"/>
    <x v="17"/>
    <x v="0"/>
    <n v="3"/>
    <n v="1"/>
    <n v="1"/>
    <n v="1"/>
    <x v="0"/>
  </r>
  <r>
    <s v="714b33ac-f7ed-4e01-b549-88ae03912712"/>
    <s v="Gaalkacyo_IDP"/>
    <x v="14"/>
    <x v="1"/>
    <n v="3"/>
    <n v="1"/>
    <n v="4"/>
    <n v="1"/>
    <x v="0"/>
  </r>
  <r>
    <s v="4c199340-bbd3-4ee3-b99e-4150cb4d826b"/>
    <s v="Galdogob_HC"/>
    <x v="17"/>
    <x v="0"/>
    <n v="3"/>
    <n v="1"/>
    <n v="4"/>
    <n v="1"/>
    <x v="0"/>
  </r>
  <r>
    <s v="d0b22285-80b9-444a-ac7f-d8f2b7c877e3"/>
    <s v="Galdogob_HC"/>
    <x v="17"/>
    <x v="0"/>
    <n v="3"/>
    <n v="1"/>
    <n v="4"/>
    <n v="1"/>
    <x v="0"/>
  </r>
  <r>
    <s v="41b0e1ff-8809-4c85-ac48-9af56a02ff15"/>
    <s v="Dhuusamarreeb_IDP"/>
    <x v="13"/>
    <x v="1"/>
    <n v="3"/>
    <n v="1"/>
    <n v="4"/>
    <n v="1"/>
    <x v="0"/>
  </r>
  <r>
    <s v="5530ef61-21ad-4d30-9404-2bd443ae700e"/>
    <s v="Galdogob_IDP"/>
    <x v="17"/>
    <x v="1"/>
    <n v="3"/>
    <n v="1"/>
    <n v="1"/>
    <n v="1"/>
    <x v="0"/>
  </r>
  <r>
    <s v="65eb359d-6f05-4634-9fca-e54ccf8f53ca"/>
    <s v="Galdogob_IDP"/>
    <x v="17"/>
    <x v="1"/>
    <n v="2"/>
    <n v="3"/>
    <n v="1"/>
    <n v="1"/>
    <x v="0"/>
  </r>
  <r>
    <s v="28b8466f-85d4-48e1-9623-7926b9592662"/>
    <s v="Gaalkacyo_HC"/>
    <x v="14"/>
    <x v="0"/>
    <n v="1"/>
    <n v="4"/>
    <n v="1"/>
    <n v="1"/>
    <x v="0"/>
  </r>
  <r>
    <s v="6737fa76-d73a-4018-96a3-fe42d81000ab"/>
    <s v="Gaalkacyo_HC"/>
    <x v="14"/>
    <x v="0"/>
    <n v="3"/>
    <n v="1"/>
    <n v="1"/>
    <n v="1"/>
    <x v="0"/>
  </r>
  <r>
    <s v="c94741b5-1698-4428-9acb-565015747a88"/>
    <s v="Gaalkacyo_IDP"/>
    <x v="14"/>
    <x v="1"/>
    <n v="2"/>
    <n v="4"/>
    <n v="4"/>
    <n v="1"/>
    <x v="1"/>
  </r>
  <r>
    <s v="63dcf441-f750-45c6-8de4-172e3a1c9fef"/>
    <s v="Gaalkacyo_HC"/>
    <x v="14"/>
    <x v="0"/>
    <n v="1"/>
    <n v="4"/>
    <n v="1"/>
    <n v="1"/>
    <x v="0"/>
  </r>
  <r>
    <s v="e3162235-d5ce-4014-aa7e-6bced7513280"/>
    <s v="Jariiban_HC"/>
    <x v="18"/>
    <x v="0"/>
    <n v="3"/>
    <n v="1"/>
    <n v="1"/>
    <n v="1"/>
    <x v="0"/>
  </r>
  <r>
    <s v="7df9385b-c41d-41e6-9e0d-408e99fead00"/>
    <s v="Gaalkacyo_IDP"/>
    <x v="14"/>
    <x v="1"/>
    <n v="1"/>
    <n v="4"/>
    <n v="1"/>
    <n v="1"/>
    <x v="0"/>
  </r>
  <r>
    <s v="2269b6e5-fbd7-4dfd-8c9b-873131b7b2cc"/>
    <s v="Galdogob_HC"/>
    <x v="17"/>
    <x v="0"/>
    <n v="3"/>
    <n v="1"/>
    <n v="1"/>
    <n v="1"/>
    <x v="0"/>
  </r>
  <r>
    <s v="fe0f9529-55ec-4aad-a0f8-bb286e3db329"/>
    <s v="Gaalkacyo_IDP"/>
    <x v="14"/>
    <x v="1"/>
    <n v="2"/>
    <n v="2"/>
    <n v="1"/>
    <n v="2"/>
    <x v="0"/>
  </r>
  <r>
    <s v="4f6532b3-8bd6-41bf-b7d9-0d16ec52e52d"/>
    <s v="Galdogob_IDP"/>
    <x v="17"/>
    <x v="1"/>
    <n v="3"/>
    <n v="3"/>
    <n v="4"/>
    <n v="4"/>
    <x v="2"/>
  </r>
  <r>
    <s v="c6835398-ad35-4a76-aa4d-46b66fbcfca1"/>
    <s v="Galdogob_IDP"/>
    <x v="17"/>
    <x v="1"/>
    <n v="3"/>
    <n v="1"/>
    <n v="1"/>
    <n v="2"/>
    <x v="0"/>
  </r>
  <r>
    <s v="0d509088-ac5b-4766-926a-4470176ecaec"/>
    <s v="Gaalkacyo_HC"/>
    <x v="14"/>
    <x v="0"/>
    <n v="3"/>
    <n v="1"/>
    <n v="4"/>
    <n v="1"/>
    <x v="0"/>
  </r>
  <r>
    <s v="0db6b523-d28e-4981-97ca-65e3e4112ff8"/>
    <s v="Gaalkacyo_IDP"/>
    <x v="14"/>
    <x v="1"/>
    <n v="1"/>
    <n v="3"/>
    <n v="1"/>
    <n v="1"/>
    <x v="0"/>
  </r>
  <r>
    <s v="7e73339d-3ef9-40f6-898c-906d7cf0576e"/>
    <s v="Galdogob_HC"/>
    <x v="17"/>
    <x v="0"/>
    <n v="3"/>
    <n v="1"/>
    <n v="1"/>
    <n v="1"/>
    <x v="0"/>
  </r>
  <r>
    <s v="cd0a874b-d091-4e1a-93e9-f44348806950"/>
    <s v="Galdogob_HC"/>
    <x v="17"/>
    <x v="0"/>
    <n v="3"/>
    <n v="1"/>
    <n v="4"/>
    <n v="1"/>
    <x v="0"/>
  </r>
  <r>
    <s v="35d311af-8744-4542-911a-905a8518da58"/>
    <s v="Gaalkacyo_HC"/>
    <x v="14"/>
    <x v="0"/>
    <n v="3"/>
    <n v="1"/>
    <n v="4"/>
    <n v="4"/>
    <x v="1"/>
  </r>
  <r>
    <s v="a671befa-1ddc-4a98-bb4d-252722b70e8d"/>
    <s v="Gaalkacyo_HC"/>
    <x v="14"/>
    <x v="0"/>
    <n v="2"/>
    <n v="4"/>
    <n v="4"/>
    <n v="3"/>
    <x v="1"/>
  </r>
  <r>
    <s v="c15d72a5-f39b-4c3b-a816-89ed01f6ffd2"/>
    <s v="Gaalkacyo_HC"/>
    <x v="14"/>
    <x v="0"/>
    <n v="2"/>
    <n v="3"/>
    <n v="4"/>
    <n v="1"/>
    <x v="1"/>
  </r>
  <r>
    <s v="b3a0063e-efea-40b6-89fe-6d8e31c7b90b"/>
    <s v="Gaalkacyo_HC"/>
    <x v="14"/>
    <x v="0"/>
    <n v="1"/>
    <n v="4"/>
    <n v="1"/>
    <n v="1"/>
    <x v="0"/>
  </r>
  <r>
    <s v="bf2b43c1-50ae-4da3-8ec0-e8733bbfefa7"/>
    <s v="Gaalkacyo_HC"/>
    <x v="14"/>
    <x v="0"/>
    <n v="2"/>
    <n v="4"/>
    <n v="4"/>
    <n v="1"/>
    <x v="1"/>
  </r>
  <r>
    <s v="1a3f100d-91b0-4b7a-a7b3-48d5b8fb3004"/>
    <s v="Gaalkacyo_HC"/>
    <x v="14"/>
    <x v="0"/>
    <n v="1"/>
    <n v="4"/>
    <n v="4"/>
    <n v="2"/>
    <x v="1"/>
  </r>
  <r>
    <s v="d0814ef6-f4b5-42af-9ad4-8ebb21f7fbe3"/>
    <s v="Jariiban_HC"/>
    <x v="18"/>
    <x v="0"/>
    <n v="3"/>
    <n v="1"/>
    <n v="4"/>
    <n v="1"/>
    <x v="0"/>
  </r>
  <r>
    <s v="9f0716e6-ab00-4672-9c72-1a3049acb82b"/>
    <s v="Gaalkacyo_HC"/>
    <x v="14"/>
    <x v="0"/>
    <n v="2"/>
    <n v="4"/>
    <n v="1"/>
    <n v="1"/>
    <x v="0"/>
  </r>
  <r>
    <s v="d7705f5d-d07b-4ff8-ac44-5e1ce38e4970"/>
    <s v="Gaalkacyo_IDP"/>
    <x v="14"/>
    <x v="1"/>
    <n v="1"/>
    <n v="4"/>
    <n v="4"/>
    <n v="1"/>
    <x v="1"/>
  </r>
  <r>
    <s v="76e9596e-a957-4b50-8902-5897f43035a0"/>
    <s v="Gaalkacyo_IDP"/>
    <x v="14"/>
    <x v="1"/>
    <n v="1"/>
    <n v="4"/>
    <n v="4"/>
    <n v="3"/>
    <x v="1"/>
  </r>
  <r>
    <s v="7ac97516-a13b-426a-90f1-b66e2cd7b8bb"/>
    <s v="Jariiban_HC"/>
    <x v="18"/>
    <x v="0"/>
    <n v="3"/>
    <n v="1"/>
    <n v="4"/>
    <n v="1"/>
    <x v="0"/>
  </r>
  <r>
    <s v="f7eb12be-7182-4ca6-8436-afb750efc821"/>
    <s v="Gaalkacyo_IDP"/>
    <x v="14"/>
    <x v="1"/>
    <n v="1"/>
    <n v="4"/>
    <n v="4"/>
    <n v="1"/>
    <x v="1"/>
  </r>
  <r>
    <s v="5eb845c3-1a6f-4518-ac19-9c59ebb33b79"/>
    <s v="Galdogob_IDP"/>
    <x v="17"/>
    <x v="1"/>
    <n v="3"/>
    <n v="1"/>
    <n v="4"/>
    <n v="1"/>
    <x v="0"/>
  </r>
  <r>
    <s v="7037d42a-82c2-409e-b17e-929a7e2c8e91"/>
    <s v="Galdogob_IDP"/>
    <x v="17"/>
    <x v="1"/>
    <n v="3"/>
    <n v="1"/>
    <n v="4"/>
    <n v="1"/>
    <x v="0"/>
  </r>
  <r>
    <s v="60c2ac43-17e5-43c2-ba50-ede48d265630"/>
    <s v="Galdogob_HC"/>
    <x v="17"/>
    <x v="0"/>
    <n v="3"/>
    <n v="1"/>
    <n v="4"/>
    <n v="3"/>
    <x v="1"/>
  </r>
  <r>
    <s v="1166893b-81d9-4e85-9cf2-0cf0ae6df33d"/>
    <s v="Gaalkacyo_HC"/>
    <x v="14"/>
    <x v="0"/>
    <n v="1"/>
    <n v="2"/>
    <n v="1"/>
    <n v="1"/>
    <x v="3"/>
  </r>
  <r>
    <s v="7b3b4c9d-7044-49b2-8630-daf61c151bc1"/>
    <s v="Jariiban_HC"/>
    <x v="18"/>
    <x v="0"/>
    <n v="3"/>
    <n v="1"/>
    <n v="4"/>
    <n v="1"/>
    <x v="0"/>
  </r>
  <r>
    <s v="d559e259-aa72-427b-bd5a-34f2d1e15a91"/>
    <s v="Gaalkacyo_IDP"/>
    <x v="14"/>
    <x v="1"/>
    <n v="1"/>
    <n v="4"/>
    <n v="4"/>
    <n v="1"/>
    <x v="1"/>
  </r>
  <r>
    <s v="52083693-23a3-4ca9-af6a-4bf5b8bb39f0"/>
    <s v="Gaalkacyo_IDP"/>
    <x v="14"/>
    <x v="1"/>
    <n v="1"/>
    <n v="4"/>
    <n v="4"/>
    <n v="1"/>
    <x v="1"/>
  </r>
  <r>
    <s v="0c555365-5b49-4995-b3bf-7134ec99c245"/>
    <s v="Gaalkacyo_HC"/>
    <x v="14"/>
    <x v="0"/>
    <n v="3"/>
    <n v="1"/>
    <n v="1"/>
    <n v="1"/>
    <x v="0"/>
  </r>
  <r>
    <s v="117a05fd-8051-4a8d-8426-cf5b0dad21d1"/>
    <s v="Jariiban_HC"/>
    <x v="18"/>
    <x v="0"/>
    <n v="3"/>
    <n v="1"/>
    <n v="4"/>
    <n v="1"/>
    <x v="0"/>
  </r>
  <r>
    <s v="c96a3f16-5d49-4eff-a7d9-4d45a6dd4be3"/>
    <s v="Jariiban_HC"/>
    <x v="18"/>
    <x v="0"/>
    <n v="3"/>
    <n v="1"/>
    <n v="4"/>
    <n v="3"/>
    <x v="1"/>
  </r>
  <r>
    <s v="d6c9e2ab-8ce1-4730-b5d1-f6c1ad634f72"/>
    <s v="Galdogob_HC"/>
    <x v="17"/>
    <x v="0"/>
    <n v="3"/>
    <n v="1"/>
    <n v="4"/>
    <n v="1"/>
    <x v="0"/>
  </r>
  <r>
    <s v="3abb7c4a-6228-4a25-a3e7-6b5e65500190"/>
    <s v="Galdogob_HC"/>
    <x v="17"/>
    <x v="0"/>
    <n v="3"/>
    <n v="1"/>
    <n v="1"/>
    <n v="1"/>
    <x v="0"/>
  </r>
  <r>
    <s v="3437d094-b177-40e0-b585-53b83681e49e"/>
    <s v="Galdogob_HC"/>
    <x v="17"/>
    <x v="0"/>
    <n v="3"/>
    <n v="1"/>
    <n v="1"/>
    <n v="1"/>
    <x v="0"/>
  </r>
  <r>
    <s v="1de36f2f-6a18-448e-8115-ff275db2d1f4"/>
    <s v="Galdogob_HC"/>
    <x v="17"/>
    <x v="0"/>
    <n v="3"/>
    <n v="1"/>
    <n v="1"/>
    <n v="1"/>
    <x v="0"/>
  </r>
  <r>
    <s v="5fe6302b-5434-44c3-8990-545e1fa04972"/>
    <s v="Gaalkacyo_HC"/>
    <x v="14"/>
    <x v="0"/>
    <n v="3"/>
    <n v="1"/>
    <n v="1"/>
    <n v="1"/>
    <x v="0"/>
  </r>
  <r>
    <s v="9b90d41e-2a6b-4365-a5bb-e0943a8b81db"/>
    <s v="Jariiban_HC"/>
    <x v="18"/>
    <x v="0"/>
    <n v="2"/>
    <n v="2"/>
    <n v="4"/>
    <n v="1"/>
    <x v="0"/>
  </r>
  <r>
    <s v="f6132632-4506-4bd6-a4e7-fe4801e65d88"/>
    <s v="Galdogob_HC"/>
    <x v="17"/>
    <x v="0"/>
    <n v="3"/>
    <n v="1"/>
    <n v="1"/>
    <n v="1"/>
    <x v="0"/>
  </r>
  <r>
    <s v="e960f7e2-e154-47e5-9dcd-56f498f14810"/>
    <s v="Galdogob_HC"/>
    <x v="17"/>
    <x v="0"/>
    <n v="3"/>
    <n v="1"/>
    <n v="1"/>
    <n v="1"/>
    <x v="0"/>
  </r>
  <r>
    <s v="8b72182d-50a1-4b52-8055-a0cd176659a1"/>
    <s v="Galdogob_HC"/>
    <x v="17"/>
    <x v="0"/>
    <n v="3"/>
    <n v="1"/>
    <n v="1"/>
    <n v="1"/>
    <x v="0"/>
  </r>
  <r>
    <s v="2f1b9920-479e-4dbf-ba74-1937e17d8747"/>
    <s v="Gaalkacyo_IDP"/>
    <x v="14"/>
    <x v="1"/>
    <n v="1"/>
    <n v="3"/>
    <n v="1"/>
    <n v="1"/>
    <x v="0"/>
  </r>
  <r>
    <s v="f18aecb2-c246-491c-8e8e-595afa9d5156"/>
    <s v="Galdogob_HC"/>
    <x v="17"/>
    <x v="0"/>
    <n v="3"/>
    <n v="1"/>
    <n v="1"/>
    <n v="1"/>
    <x v="0"/>
  </r>
  <r>
    <s v="6e68a0f2-6cd2-4c47-a4d8-68eb3a8c08c4"/>
    <s v="Galdogob_HC"/>
    <x v="17"/>
    <x v="0"/>
    <n v="3"/>
    <n v="1"/>
    <n v="4"/>
    <n v="1"/>
    <x v="0"/>
  </r>
  <r>
    <s v="a3e4e310-9755-43d8-b1b0-bcd149623b95"/>
    <s v="Galdogob_HC"/>
    <x v="17"/>
    <x v="0"/>
    <n v="3"/>
    <n v="1"/>
    <n v="1"/>
    <n v="1"/>
    <x v="0"/>
  </r>
  <r>
    <s v="6f3440e1-b44d-43d8-8a30-2ec91782b86e"/>
    <s v="Gaalkacyo_IDP"/>
    <x v="14"/>
    <x v="1"/>
    <n v="2"/>
    <n v="4"/>
    <n v="4"/>
    <n v="2"/>
    <x v="1"/>
  </r>
  <r>
    <s v="6c8a9944-5f23-4a3f-8ebc-5e196f6f5e27"/>
    <s v="Jariiban_HC"/>
    <x v="18"/>
    <x v="0"/>
    <n v="3"/>
    <n v="1"/>
    <n v="4"/>
    <n v="1"/>
    <x v="0"/>
  </r>
  <r>
    <s v="51a0c6ab-fc9f-420a-91de-41b48a2389e3"/>
    <s v="Jariiban_HC"/>
    <x v="18"/>
    <x v="0"/>
    <n v="3"/>
    <n v="1"/>
    <n v="1"/>
    <n v="1"/>
    <x v="0"/>
  </r>
  <r>
    <s v="7a9d3b5d-2e0f-4174-9255-b14c447ec70a"/>
    <s v="Gaalkacyo_IDP"/>
    <x v="14"/>
    <x v="1"/>
    <n v="2"/>
    <n v="2"/>
    <n v="1"/>
    <n v="2"/>
    <x v="0"/>
  </r>
  <r>
    <s v="8d48e346-c726-4238-a2df-214e9d0fcd0c"/>
    <s v="Gaalkacyo_IDP"/>
    <x v="14"/>
    <x v="1"/>
    <n v="3"/>
    <n v="1"/>
    <n v="4"/>
    <n v="1"/>
    <x v="0"/>
  </r>
  <r>
    <s v="a9c6bf1e-5a71-43b6-a9a3-10e2837e37d0"/>
    <s v="Galdogob_IDP"/>
    <x v="17"/>
    <x v="1"/>
    <n v="3"/>
    <n v="1"/>
    <n v="4"/>
    <n v="1"/>
    <x v="0"/>
  </r>
  <r>
    <s v="8ec8298f-d15b-40c2-9d74-4bc42c3f2a2a"/>
    <s v="Galdogob_HC"/>
    <x v="17"/>
    <x v="0"/>
    <n v="3"/>
    <n v="1"/>
    <n v="1"/>
    <n v="1"/>
    <x v="0"/>
  </r>
  <r>
    <s v="932c9050-37b5-44bb-9fa9-d9f7970957ae"/>
    <s v="Galdogob_IDP"/>
    <x v="17"/>
    <x v="1"/>
    <n v="3"/>
    <n v="1"/>
    <n v="1"/>
    <n v="1"/>
    <x v="0"/>
  </r>
  <r>
    <s v="68b03bc5-fdd5-4a60-9be5-0b80b60029e6"/>
    <s v="Galdogob_IDP"/>
    <x v="17"/>
    <x v="1"/>
    <n v="3"/>
    <n v="1"/>
    <n v="1"/>
    <n v="1"/>
    <x v="0"/>
  </r>
  <r>
    <s v="d7927d56-aaa8-4609-b8c9-44fee3342d1b"/>
    <s v="Galdogob_IDP"/>
    <x v="17"/>
    <x v="1"/>
    <n v="3"/>
    <n v="1"/>
    <n v="1"/>
    <n v="1"/>
    <x v="0"/>
  </r>
  <r>
    <s v="20d8b86e-da4b-4854-955c-50a9cf8a2269"/>
    <s v="Gaalkacyo_IDP"/>
    <x v="14"/>
    <x v="1"/>
    <n v="3"/>
    <n v="1"/>
    <n v="4"/>
    <n v="1"/>
    <x v="0"/>
  </r>
  <r>
    <s v="519cac7c-a995-4657-85be-4aee2bdd7532"/>
    <s v="Galdogob_IDP"/>
    <x v="17"/>
    <x v="1"/>
    <n v="3"/>
    <n v="1"/>
    <n v="1"/>
    <n v="1"/>
    <x v="0"/>
  </r>
  <r>
    <s v="f93f10cf-79e9-4bff-a0f3-61e73db52bed"/>
    <s v="Galdogob_IDP"/>
    <x v="17"/>
    <x v="1"/>
    <n v="2"/>
    <n v="4"/>
    <n v="4"/>
    <n v="1"/>
    <x v="1"/>
  </r>
  <r>
    <s v="3a6041a8-fb6c-45c5-b926-e8f8f8995c43"/>
    <s v="Gaalkacyo_IDP"/>
    <x v="14"/>
    <x v="1"/>
    <n v="3"/>
    <n v="1"/>
    <n v="4"/>
    <n v="1"/>
    <x v="0"/>
  </r>
  <r>
    <s v="4abe11a6-c9e5-401e-b7e5-946b3e41bb4f"/>
    <s v="Gaalkacyo_HC"/>
    <x v="14"/>
    <x v="0"/>
    <n v="2"/>
    <n v="4"/>
    <n v="1"/>
    <n v="3"/>
    <x v="1"/>
  </r>
  <r>
    <s v="88857bfc-8386-4e9c-8d3e-90442f420935"/>
    <s v="Gaalkacyo_HC"/>
    <x v="14"/>
    <x v="0"/>
    <n v="3"/>
    <n v="3"/>
    <n v="1"/>
    <n v="1"/>
    <x v="0"/>
  </r>
  <r>
    <s v="3acec4d3-5e76-43a6-a278-faea88b69249"/>
    <s v="Gaalkacyo_HC"/>
    <x v="14"/>
    <x v="0"/>
    <n v="3"/>
    <n v="2"/>
    <n v="4"/>
    <n v="1"/>
    <x v="1"/>
  </r>
  <r>
    <s v="5c8bf516-a5b6-414d-9d8d-6a31a1aa5e3c"/>
    <s v="Gaalkacyo_HC"/>
    <x v="14"/>
    <x v="0"/>
    <n v="3"/>
    <n v="2"/>
    <n v="4"/>
    <n v="1"/>
    <x v="1"/>
  </r>
  <r>
    <s v="145618e4-3983-4f70-91e2-e210b48f1b48"/>
    <s v="Gaalkacyo_HC"/>
    <x v="14"/>
    <x v="0"/>
    <n v="2"/>
    <n v="3"/>
    <n v="4"/>
    <n v="1"/>
    <x v="1"/>
  </r>
  <r>
    <s v="e5f0c5af-fc07-434d-964f-f5363d20a1ea"/>
    <s v="Gaalkacyo_HC"/>
    <x v="14"/>
    <x v="0"/>
    <n v="3"/>
    <n v="2"/>
    <n v="4"/>
    <n v="1"/>
    <x v="1"/>
  </r>
  <r>
    <s v="10a5312a-c39d-4c2f-8ad3-1f49485f180f"/>
    <s v="Gaalkacyo_IDP"/>
    <x v="14"/>
    <x v="1"/>
    <n v="3"/>
    <n v="1"/>
    <n v="4"/>
    <n v="1"/>
    <x v="0"/>
  </r>
  <r>
    <s v="6ce047a4-3930-4009-9b10-a50a27b38357"/>
    <s v="Gaalkacyo_HC"/>
    <x v="14"/>
    <x v="0"/>
    <n v="1"/>
    <n v="4"/>
    <n v="1"/>
    <n v="1"/>
    <x v="0"/>
  </r>
  <r>
    <s v="c2a34347-a152-4a47-b415-6c930e700ff7"/>
    <s v="Gaalkacyo_HC"/>
    <x v="14"/>
    <x v="0"/>
    <n v="3"/>
    <n v="1"/>
    <n v="1"/>
    <n v="1"/>
    <x v="0"/>
  </r>
  <r>
    <s v="db93fcfc-dae1-44ec-86fd-7c86c8ba0062"/>
    <s v="Gaalkacyo_HC"/>
    <x v="14"/>
    <x v="0"/>
    <n v="3"/>
    <n v="1"/>
    <n v="1"/>
    <n v="1"/>
    <x v="0"/>
  </r>
  <r>
    <s v="95bb943f-9c0c-4964-b3e9-326449a1d2b3"/>
    <s v="Galdogob_HC"/>
    <x v="17"/>
    <x v="0"/>
    <n v="3"/>
    <n v="1"/>
    <n v="4"/>
    <n v="3"/>
    <x v="1"/>
  </r>
  <r>
    <s v="a0c86486-9298-4763-8bf1-5050cd31aae0"/>
    <s v="Gaalkacyo_HC"/>
    <x v="14"/>
    <x v="0"/>
    <n v="1"/>
    <n v="4"/>
    <n v="1"/>
    <n v="1"/>
    <x v="0"/>
  </r>
  <r>
    <s v="a2bbbfdb-b9bc-4779-ac00-5e9f9a7e8983"/>
    <s v="Gaalkacyo_HC"/>
    <x v="14"/>
    <x v="0"/>
    <n v="3"/>
    <n v="1"/>
    <n v="4"/>
    <n v="1"/>
    <x v="0"/>
  </r>
  <r>
    <s v="4ff4003d-6714-43da-a589-b67cd0dc4f85"/>
    <s v="Gaalkacyo_HC"/>
    <x v="14"/>
    <x v="0"/>
    <n v="3"/>
    <n v="3"/>
    <n v="4"/>
    <n v="1"/>
    <x v="1"/>
  </r>
  <r>
    <s v="7abc25bd-3c23-4e49-9212-1748324024f9"/>
    <s v="Gaalkacyo_HC"/>
    <x v="14"/>
    <x v="0"/>
    <n v="3"/>
    <n v="1"/>
    <n v="4"/>
    <n v="1"/>
    <x v="0"/>
  </r>
  <r>
    <s v="c0bede3d-24f7-4850-bd46-f9907831b0b7"/>
    <s v="Gaalkacyo_HC"/>
    <x v="14"/>
    <x v="0"/>
    <n v="3"/>
    <n v="1"/>
    <n v="4"/>
    <n v="1"/>
    <x v="0"/>
  </r>
  <r>
    <s v="157af77f-0918-457e-9d5e-702c6f18b709"/>
    <s v="Gaalkacyo_IDP"/>
    <x v="14"/>
    <x v="1"/>
    <n v="3"/>
    <n v="1"/>
    <n v="4"/>
    <n v="1"/>
    <x v="0"/>
  </r>
  <r>
    <s v="278b116f-4f5b-4d7b-9ad9-fc91fcf8bdd4"/>
    <s v="Gaalkacyo_HC"/>
    <x v="14"/>
    <x v="0"/>
    <n v="3"/>
    <n v="4"/>
    <n v="4"/>
    <n v="5"/>
    <x v="2"/>
  </r>
  <r>
    <s v="2226342d-8e38-4ce0-b05c-5fe2c173f565"/>
    <s v="Gaalkacyo_HC"/>
    <x v="14"/>
    <x v="0"/>
    <n v="3"/>
    <n v="1"/>
    <n v="4"/>
    <n v="1"/>
    <x v="0"/>
  </r>
  <r>
    <s v="40d802ff-c3e4-4975-8a48-a4ab86f554c4"/>
    <s v="Gaalkacyo_HC"/>
    <x v="14"/>
    <x v="0"/>
    <n v="3"/>
    <n v="1"/>
    <n v="4"/>
    <n v="1"/>
    <x v="0"/>
  </r>
  <r>
    <s v="1c028bea-abc5-4f5e-aacf-6fa6d593266a"/>
    <s v="Gaalkacyo_HC"/>
    <x v="14"/>
    <x v="0"/>
    <n v="3"/>
    <n v="4"/>
    <n v="1"/>
    <n v="4"/>
    <x v="1"/>
  </r>
  <r>
    <s v="cfa5f1a3-eed9-4b0e-89a4-6062da687cc1"/>
    <s v="Gaalkacyo_HC"/>
    <x v="14"/>
    <x v="0"/>
    <n v="3"/>
    <n v="2"/>
    <n v="4"/>
    <n v="1"/>
    <x v="1"/>
  </r>
  <r>
    <s v="6a320d62-1034-4323-b30a-26db6d0a0518"/>
    <s v="Gaalkacyo_HC"/>
    <x v="14"/>
    <x v="0"/>
    <n v="3"/>
    <n v="4"/>
    <n v="4"/>
    <n v="1"/>
    <x v="1"/>
  </r>
  <r>
    <s v="734ccff2-cf5a-40e6-bc9a-26479c4fa99f"/>
    <s v="Jariiban_HC"/>
    <x v="18"/>
    <x v="0"/>
    <n v="3"/>
    <n v="1"/>
    <n v="1"/>
    <n v="1"/>
    <x v="0"/>
  </r>
  <r>
    <s v="e33b2cca-c09f-4752-ac96-5663cc08e66a"/>
    <s v="Galdogob_HC"/>
    <x v="17"/>
    <x v="0"/>
    <n v="3"/>
    <n v="1"/>
    <n v="4"/>
    <n v="1"/>
    <x v="0"/>
  </r>
  <r>
    <s v="d76c6030-0d0f-47d2-b196-7f6fec17a427"/>
    <s v="Gaalkacyo_IDP"/>
    <x v="14"/>
    <x v="1"/>
    <n v="3"/>
    <n v="1"/>
    <n v="4"/>
    <n v="1"/>
    <x v="0"/>
  </r>
  <r>
    <s v="240109b4-c9aa-47ff-9ec9-f20319d484e8"/>
    <s v="Jariiban_HC"/>
    <x v="18"/>
    <x v="0"/>
    <n v="3"/>
    <n v="1"/>
    <n v="1"/>
    <n v="1"/>
    <x v="0"/>
  </r>
  <r>
    <s v="f2353717-71eb-41ae-8281-7375f05ce62b"/>
    <s v="Galdogob_HC"/>
    <x v="17"/>
    <x v="0"/>
    <n v="3"/>
    <n v="4"/>
    <n v="4"/>
    <n v="2"/>
    <x v="1"/>
  </r>
  <r>
    <s v="8d1bb8e0-f473-4565-aac0-50c81de1cdf3"/>
    <s v="Gaalkacyo_HC"/>
    <x v="14"/>
    <x v="0"/>
    <n v="3"/>
    <n v="1"/>
    <n v="4"/>
    <n v="1"/>
    <x v="0"/>
  </r>
  <r>
    <s v="e1d8e2a0-2110-4b20-bba6-09981fa0b735"/>
    <s v="Galdogob_HC"/>
    <x v="17"/>
    <x v="0"/>
    <n v="3"/>
    <n v="1"/>
    <n v="1"/>
    <n v="3"/>
    <x v="0"/>
  </r>
  <r>
    <s v="c8cab5eb-c955-4d60-afb1-b2cdd4887e4f"/>
    <s v="Gaalkacyo_IDP"/>
    <x v="14"/>
    <x v="1"/>
    <n v="3"/>
    <n v="1"/>
    <n v="1"/>
    <n v="1"/>
    <x v="0"/>
  </r>
  <r>
    <s v="afb7f769-7cca-4316-9e51-6f5bf6826135"/>
    <s v="Gaalkacyo_HC"/>
    <x v="14"/>
    <x v="0"/>
    <n v="3"/>
    <n v="1"/>
    <n v="4"/>
    <n v="3"/>
    <x v="1"/>
  </r>
  <r>
    <s v="6865db31-c0cb-4538-bdd4-9b1b3b954784"/>
    <s v="Jariiban_HC"/>
    <x v="18"/>
    <x v="0"/>
    <n v="3"/>
    <n v="1"/>
    <n v="4"/>
    <n v="1"/>
    <x v="0"/>
  </r>
  <r>
    <s v="6722c1b8-2170-48f8-adcb-587a93d6b76b"/>
    <s v="Gaalkacyo_IDP"/>
    <x v="14"/>
    <x v="1"/>
    <n v="3"/>
    <n v="1"/>
    <n v="1"/>
    <n v="1"/>
    <x v="0"/>
  </r>
  <r>
    <s v="43d28acc-2cb1-4e32-9bbf-189169be157a"/>
    <s v="Gaalkacyo_HC"/>
    <x v="14"/>
    <x v="0"/>
    <n v="1"/>
    <n v="3"/>
    <n v="1"/>
    <n v="1"/>
    <x v="0"/>
  </r>
  <r>
    <s v="e82742bf-5204-4659-a8dd-2015561d6de4"/>
    <s v="Jariiban_HC"/>
    <x v="18"/>
    <x v="0"/>
    <n v="3"/>
    <n v="1"/>
    <n v="4"/>
    <n v="1"/>
    <x v="0"/>
  </r>
  <r>
    <s v="cc1d7257-652e-45f4-9089-5ab84cce6990"/>
    <s v="Gaalkacyo_HC"/>
    <x v="14"/>
    <x v="0"/>
    <n v="3"/>
    <n v="4"/>
    <n v="4"/>
    <n v="4"/>
    <x v="2"/>
  </r>
  <r>
    <s v="0206af01-52fb-41d3-aa88-6808ee9ee5dd"/>
    <s v="Gaalkacyo_HC"/>
    <x v="14"/>
    <x v="0"/>
    <n v="2"/>
    <n v="3"/>
    <n v="1"/>
    <n v="1"/>
    <x v="0"/>
  </r>
  <r>
    <s v="06f01a71-4098-41c4-880d-06b05054aad2"/>
    <s v="Gaalkacyo_HC"/>
    <x v="14"/>
    <x v="0"/>
    <n v="2"/>
    <n v="4"/>
    <n v="1"/>
    <n v="2"/>
    <x v="0"/>
  </r>
  <r>
    <s v="6b343452-5f8d-40be-96fc-3646144ab496"/>
    <s v="Galdogob_IDP"/>
    <x v="17"/>
    <x v="1"/>
    <n v="3"/>
    <n v="1"/>
    <n v="1"/>
    <n v="1"/>
    <x v="0"/>
  </r>
  <r>
    <s v="094e633f-930c-4080-a951-ea3b29c01937"/>
    <s v="Gaalkacyo_HC"/>
    <x v="14"/>
    <x v="0"/>
    <n v="2"/>
    <n v="4"/>
    <n v="4"/>
    <n v="3"/>
    <x v="1"/>
  </r>
  <r>
    <s v="f4f4695d-2024-49b2-96de-1b58accfe43b"/>
    <s v="Galdogob_IDP"/>
    <x v="17"/>
    <x v="1"/>
    <n v="3"/>
    <n v="1"/>
    <n v="1"/>
    <n v="1"/>
    <x v="0"/>
  </r>
  <r>
    <s v="813717c9-c0e4-4133-bbda-0f225ca769f0"/>
    <s v="Gaalkacyo_HC"/>
    <x v="14"/>
    <x v="0"/>
    <n v="1"/>
    <n v="4"/>
    <n v="1"/>
    <n v="1"/>
    <x v="0"/>
  </r>
  <r>
    <s v="1523e659-70b3-439a-b1de-ff9c47eb5b97"/>
    <s v="Galdogob_HC"/>
    <x v="17"/>
    <x v="0"/>
    <n v="3"/>
    <n v="1"/>
    <n v="4"/>
    <n v="1"/>
    <x v="0"/>
  </r>
  <r>
    <s v="993d0892-c423-4e89-a0b0-25998a464f6f"/>
    <s v="Gaalkacyo_IDP"/>
    <x v="14"/>
    <x v="1"/>
    <n v="3"/>
    <n v="1"/>
    <n v="1"/>
    <n v="1"/>
    <x v="0"/>
  </r>
  <r>
    <s v="58a5752f-7e02-43a7-ac60-d30bbc49f7f0"/>
    <s v="Gaalkacyo_IDP"/>
    <x v="14"/>
    <x v="1"/>
    <n v="3"/>
    <n v="1"/>
    <n v="1"/>
    <n v="1"/>
    <x v="0"/>
  </r>
  <r>
    <s v="733d6c05-b1c7-4509-ae86-6cb6b434e902"/>
    <s v="Galdogob_HC"/>
    <x v="17"/>
    <x v="0"/>
    <n v="3"/>
    <n v="1"/>
    <n v="4"/>
    <n v="1"/>
    <x v="0"/>
  </r>
  <r>
    <s v="add8987a-7b44-4f4f-bba4-92c45c4268c1"/>
    <s v="Jariiban_HC"/>
    <x v="18"/>
    <x v="0"/>
    <n v="3"/>
    <n v="1"/>
    <n v="4"/>
    <n v="1"/>
    <x v="0"/>
  </r>
  <r>
    <s v="6ac8ce98-4e7a-4c18-af5e-4bb956d947d6"/>
    <s v="Galdogob_HC"/>
    <x v="17"/>
    <x v="0"/>
    <n v="3"/>
    <n v="1"/>
    <n v="1"/>
    <n v="1"/>
    <x v="0"/>
  </r>
  <r>
    <s v="980bc578-7c0b-43d5-90d3-089038b5fc52"/>
    <s v="Gaalkacyo_IDP"/>
    <x v="14"/>
    <x v="1"/>
    <n v="3"/>
    <n v="1"/>
    <n v="1"/>
    <n v="1"/>
    <x v="0"/>
  </r>
  <r>
    <s v="e9bd86cd-d4c0-4394-b341-582a15a5b825"/>
    <s v="Gaalkacyo_IDP"/>
    <x v="14"/>
    <x v="1"/>
    <n v="3"/>
    <n v="1"/>
    <n v="1"/>
    <n v="1"/>
    <x v="0"/>
  </r>
  <r>
    <s v="d4908da3-aa6d-4e71-a755-9e75f079b94a"/>
    <s v="Galdogob_HC"/>
    <x v="17"/>
    <x v="0"/>
    <n v="3"/>
    <n v="1"/>
    <n v="4"/>
    <n v="1"/>
    <x v="0"/>
  </r>
  <r>
    <s v="84f4b3c9-0cca-4caa-b0ba-b63c7ed46429"/>
    <s v="Galdogob_HC"/>
    <x v="17"/>
    <x v="0"/>
    <n v="3"/>
    <n v="1"/>
    <n v="1"/>
    <n v="4"/>
    <x v="0"/>
  </r>
  <r>
    <s v="4aab10f2-5cd1-4d09-a04b-06414cf7fa3b"/>
    <s v="Galdogob_IDP"/>
    <x v="17"/>
    <x v="1"/>
    <n v="3"/>
    <n v="4"/>
    <n v="4"/>
    <n v="1"/>
    <x v="1"/>
  </r>
  <r>
    <s v="1830b144-c182-49b6-91bb-8b9202ebc0f2"/>
    <s v="Gaalkacyo_IDP"/>
    <x v="14"/>
    <x v="1"/>
    <n v="3"/>
    <n v="1"/>
    <n v="1"/>
    <n v="1"/>
    <x v="0"/>
  </r>
  <r>
    <s v="ffc5c44e-0df2-4a05-888e-ea92a102a1f3"/>
    <s v="Gaalkacyo_IDP"/>
    <x v="14"/>
    <x v="1"/>
    <n v="3"/>
    <n v="1"/>
    <n v="1"/>
    <n v="1"/>
    <x v="0"/>
  </r>
  <r>
    <s v="c05011a7-e840-409c-a364-d6e85ce16ecf"/>
    <s v="Galdogob_HC"/>
    <x v="17"/>
    <x v="0"/>
    <n v="2"/>
    <n v="3"/>
    <n v="1"/>
    <n v="1"/>
    <x v="0"/>
  </r>
  <r>
    <s v="fd8a611b-4ae2-4ad7-b9f9-da74470206d3"/>
    <s v="Gaalkacyo_IDP"/>
    <x v="14"/>
    <x v="1"/>
    <n v="3"/>
    <n v="1"/>
    <n v="1"/>
    <n v="1"/>
    <x v="0"/>
  </r>
  <r>
    <s v="cd40d5af-eb84-40b2-9121-1f15fe15b9d1"/>
    <s v="Gaalkacyo_IDP"/>
    <x v="14"/>
    <x v="1"/>
    <n v="3"/>
    <n v="1"/>
    <n v="1"/>
    <n v="1"/>
    <x v="0"/>
  </r>
  <r>
    <s v="0c7038da-4fc7-4ed1-92f0-13f2d2a581e6"/>
    <s v="Gaalkacyo_HC"/>
    <x v="14"/>
    <x v="0"/>
    <n v="3"/>
    <n v="1"/>
    <n v="4"/>
    <n v="1"/>
    <x v="0"/>
  </r>
  <r>
    <s v="1fbf1249-4f5e-4d7a-8fc5-aae75e49851b"/>
    <s v="Gaalkacyo_HC"/>
    <x v="14"/>
    <x v="0"/>
    <n v="3"/>
    <n v="1"/>
    <n v="4"/>
    <n v="1"/>
    <x v="0"/>
  </r>
  <r>
    <s v="5718aa96-a9c6-44b4-b292-92e4d40b16fb"/>
    <s v="Jariiban_HC"/>
    <x v="18"/>
    <x v="0"/>
    <n v="3"/>
    <n v="1"/>
    <n v="4"/>
    <n v="1"/>
    <x v="0"/>
  </r>
  <r>
    <s v="2f0031f7-18b5-42a1-af3f-ec0714a1e4aa"/>
    <s v="Galdogob_IDP"/>
    <x v="17"/>
    <x v="1"/>
    <n v="3"/>
    <n v="1"/>
    <n v="4"/>
    <n v="1"/>
    <x v="0"/>
  </r>
  <r>
    <s v="780c12eb-ca21-4f56-a615-0cd3f26c7d4b"/>
    <s v="Galdogob_IDP"/>
    <x v="17"/>
    <x v="1"/>
    <n v="3"/>
    <n v="1"/>
    <n v="1"/>
    <n v="1"/>
    <x v="0"/>
  </r>
  <r>
    <s v="1ceee10d-c2a6-4b17-91d6-4525e90de3f9"/>
    <s v="Gaalkacyo_HC"/>
    <x v="14"/>
    <x v="0"/>
    <n v="3"/>
    <n v="1"/>
    <n v="1"/>
    <n v="1"/>
    <x v="0"/>
  </r>
  <r>
    <s v="e9810120-1639-4e56-8b72-1aa2dfb9528b"/>
    <s v="Gaalkacyo_IDP"/>
    <x v="14"/>
    <x v="1"/>
    <n v="3"/>
    <n v="1"/>
    <n v="4"/>
    <n v="2"/>
    <x v="1"/>
  </r>
  <r>
    <s v="c9e10ade-3aaf-4bbd-8259-da35d1967e43"/>
    <s v="Gaalkacyo_HC"/>
    <x v="14"/>
    <x v="0"/>
    <n v="3"/>
    <n v="1"/>
    <n v="1"/>
    <n v="1"/>
    <x v="0"/>
  </r>
  <r>
    <s v="dad00bd6-970d-43f5-be36-4d7719e15182"/>
    <s v="Gaalkacyo_IDP"/>
    <x v="14"/>
    <x v="1"/>
    <n v="3"/>
    <n v="1"/>
    <n v="4"/>
    <n v="2"/>
    <x v="1"/>
  </r>
  <r>
    <s v="ae8ac8a6-d271-4596-9d25-1b622a00a489"/>
    <s v="Galdogob_HC"/>
    <x v="17"/>
    <x v="0"/>
    <n v="3"/>
    <n v="3"/>
    <n v="4"/>
    <n v="1"/>
    <x v="1"/>
  </r>
  <r>
    <s v="7ad4bcfd-8ebe-4bbe-b422-d460f3e18e90"/>
    <s v="Galdogob_HC"/>
    <x v="17"/>
    <x v="0"/>
    <n v="2"/>
    <n v="3"/>
    <n v="1"/>
    <n v="1"/>
    <x v="0"/>
  </r>
  <r>
    <s v="e7ffce7d-ffca-4cf6-ad98-69c613303a5e"/>
    <s v="Galdogob_IDP"/>
    <x v="17"/>
    <x v="1"/>
    <n v="3"/>
    <n v="1"/>
    <n v="4"/>
    <n v="1"/>
    <x v="0"/>
  </r>
  <r>
    <s v="a8336197-035e-4500-9389-5c2e1f2106bd"/>
    <s v="Gaalkacyo_IDP"/>
    <x v="14"/>
    <x v="1"/>
    <n v="3"/>
    <n v="1"/>
    <n v="4"/>
    <n v="3"/>
    <x v="1"/>
  </r>
  <r>
    <s v="ec06cbc0-85b3-410b-bfe5-bf97ac89388f"/>
    <s v="Galdogob_IDP"/>
    <x v="17"/>
    <x v="1"/>
    <n v="3"/>
    <n v="1"/>
    <n v="4"/>
    <n v="1"/>
    <x v="0"/>
  </r>
  <r>
    <s v="06370a1d-07f3-4b67-a124-c2bb19e75697"/>
    <s v="Galdogob_IDP"/>
    <x v="17"/>
    <x v="1"/>
    <n v="3"/>
    <n v="4"/>
    <n v="4"/>
    <n v="1"/>
    <x v="1"/>
  </r>
  <r>
    <s v="1b8132c2-5109-4d3a-a93a-33292564ff2f"/>
    <s v="Galdogob_IDP"/>
    <x v="17"/>
    <x v="1"/>
    <n v="3"/>
    <n v="1"/>
    <n v="4"/>
    <n v="1"/>
    <x v="0"/>
  </r>
  <r>
    <s v="aaad19a7-7441-47b7-a9d0-aae4826a15b2"/>
    <s v="Galdogob_IDP"/>
    <x v="17"/>
    <x v="1"/>
    <n v="3"/>
    <n v="2"/>
    <n v="1"/>
    <n v="1"/>
    <x v="0"/>
  </r>
  <r>
    <s v="e5d404bd-2af8-42f3-a466-17a241101223"/>
    <s v="Galdogob_IDP"/>
    <x v="17"/>
    <x v="1"/>
    <n v="3"/>
    <n v="1"/>
    <n v="4"/>
    <n v="1"/>
    <x v="0"/>
  </r>
  <r>
    <s v="5783f884-9c06-4758-bcd5-edd818bc4d6b"/>
    <s v="Gaalkacyo_IDP"/>
    <x v="14"/>
    <x v="1"/>
    <n v="3"/>
    <n v="1"/>
    <n v="4"/>
    <n v="1"/>
    <x v="0"/>
  </r>
  <r>
    <s v="71cd1c7a-c61a-42d3-9e38-346bbd71efe7"/>
    <s v="Gaalkacyo_IDP"/>
    <x v="14"/>
    <x v="1"/>
    <n v="3"/>
    <n v="2"/>
    <n v="1"/>
    <n v="4"/>
    <x v="1"/>
  </r>
  <r>
    <s v="242663f9-d633-4d68-9e09-8d51e4c3531c"/>
    <s v="Gaalkacyo_IDP"/>
    <x v="14"/>
    <x v="1"/>
    <n v="3"/>
    <n v="3"/>
    <n v="4"/>
    <n v="1"/>
    <x v="1"/>
  </r>
  <r>
    <s v="1779012c-bbad-47c3-bf45-abea4eb47799"/>
    <s v="Galdogob_IDP"/>
    <x v="17"/>
    <x v="1"/>
    <n v="1"/>
    <n v="4"/>
    <n v="1"/>
    <n v="1"/>
    <x v="0"/>
  </r>
  <r>
    <s v="ce95910d-a5f0-4895-bc05-1dc478f8a06a"/>
    <s v="Gaalkacyo_IDP"/>
    <x v="14"/>
    <x v="1"/>
    <n v="3"/>
    <n v="2"/>
    <n v="4"/>
    <n v="4"/>
    <x v="1"/>
  </r>
  <r>
    <s v="8e9fa9d4-a114-4d6c-80f0-a29612c49055"/>
    <s v="Galdogob_IDP"/>
    <x v="17"/>
    <x v="1"/>
    <n v="3"/>
    <n v="1"/>
    <n v="4"/>
    <n v="1"/>
    <x v="0"/>
  </r>
  <r>
    <s v="ef6587ec-3300-4a87-b017-f9eb61614274"/>
    <s v="Gaalkacyo_IDP"/>
    <x v="14"/>
    <x v="1"/>
    <n v="3"/>
    <n v="4"/>
    <n v="4"/>
    <n v="3"/>
    <x v="2"/>
  </r>
  <r>
    <s v="d668a651-8ad4-4ed8-b42b-bf5150938269"/>
    <s v="Gaalkacyo_IDP"/>
    <x v="14"/>
    <x v="1"/>
    <n v="3"/>
    <n v="4"/>
    <n v="4"/>
    <n v="3"/>
    <x v="2"/>
  </r>
  <r>
    <s v="c8578b0c-54d8-49c7-bd12-6714ffcb0cfc"/>
    <s v="Gaalkacyo_IDP"/>
    <x v="14"/>
    <x v="1"/>
    <n v="3"/>
    <n v="4"/>
    <n v="4"/>
    <n v="1"/>
    <x v="1"/>
  </r>
  <r>
    <s v="cfe1334e-1ab4-4645-8738-721177c4b15c"/>
    <s v="Gaalkacyo_HC"/>
    <x v="14"/>
    <x v="0"/>
    <n v="3"/>
    <n v="1"/>
    <n v="1"/>
    <n v="1"/>
    <x v="0"/>
  </r>
  <r>
    <s v="4bb0ee3f-2065-4ea4-91c6-47beaedb03ef"/>
    <s v="Gaalkacyo_HC"/>
    <x v="14"/>
    <x v="0"/>
    <n v="3"/>
    <n v="1"/>
    <n v="1"/>
    <n v="1"/>
    <x v="0"/>
  </r>
  <r>
    <s v="23877e67-b6f9-4c83-8098-064f69611973"/>
    <s v="Gaalkacyo_HC"/>
    <x v="14"/>
    <x v="0"/>
    <n v="3"/>
    <n v="1"/>
    <n v="1"/>
    <n v="1"/>
    <x v="0"/>
  </r>
  <r>
    <s v="057d6ce4-0bb9-4001-8923-10d394e3c62c"/>
    <s v="Gaalkacyo_HC"/>
    <x v="14"/>
    <x v="0"/>
    <n v="3"/>
    <n v="1"/>
    <n v="1"/>
    <n v="1"/>
    <x v="0"/>
  </r>
  <r>
    <s v="3df7b903-e65c-4aec-8d19-4ff5b33b2030"/>
    <s v="Gaalkacyo_HC"/>
    <x v="14"/>
    <x v="0"/>
    <n v="3"/>
    <n v="1"/>
    <n v="1"/>
    <n v="1"/>
    <x v="0"/>
  </r>
  <r>
    <s v="3265f1bd-1e73-45ef-bd2d-385e180dfbeb"/>
    <s v="Gaalkacyo_HC"/>
    <x v="14"/>
    <x v="0"/>
    <n v="3"/>
    <n v="1"/>
    <n v="1"/>
    <n v="1"/>
    <x v="0"/>
  </r>
  <r>
    <s v="19a3475b-41df-4cb6-a360-5552aaeacb95"/>
    <s v="Gaalkacyo_HC"/>
    <x v="14"/>
    <x v="0"/>
    <n v="3"/>
    <n v="1"/>
    <n v="1"/>
    <n v="1"/>
    <x v="0"/>
  </r>
  <r>
    <s v="e6b16152-1dd1-4623-913a-fa04312457ca"/>
    <s v="Gaalkacyo_HC"/>
    <x v="14"/>
    <x v="0"/>
    <n v="3"/>
    <n v="1"/>
    <n v="1"/>
    <n v="1"/>
    <x v="0"/>
  </r>
  <r>
    <s v="249dfa34-6a22-468f-973e-aba8e1e89cee"/>
    <s v="Gaalkacyo_HC"/>
    <x v="14"/>
    <x v="0"/>
    <n v="3"/>
    <n v="1"/>
    <n v="1"/>
    <n v="1"/>
    <x v="0"/>
  </r>
  <r>
    <s v="a3fa5ecb-f8f6-471f-b11c-686b52ed7231"/>
    <s v="Gaalkacyo_HC"/>
    <x v="14"/>
    <x v="0"/>
    <n v="3"/>
    <n v="1"/>
    <n v="1"/>
    <n v="1"/>
    <x v="0"/>
  </r>
  <r>
    <s v="91b50ef1-98b2-4088-b416-240cf6f11989"/>
    <s v="Gaalkacyo_IDP"/>
    <x v="14"/>
    <x v="1"/>
    <n v="2"/>
    <n v="4"/>
    <n v="1"/>
    <n v="1"/>
    <x v="0"/>
  </r>
  <r>
    <s v="cc1455bf-3d6d-4d81-bad9-d678d68d5d4a"/>
    <s v="Gaalkacyo_IDP"/>
    <x v="14"/>
    <x v="1"/>
    <n v="3"/>
    <n v="3"/>
    <n v="1"/>
    <n v="1"/>
    <x v="0"/>
  </r>
  <r>
    <s v="316676e0-895d-42a2-92f6-94a7128cf1a0"/>
    <s v="Gaalkacyo_IDP"/>
    <x v="14"/>
    <x v="1"/>
    <n v="3"/>
    <n v="3"/>
    <n v="4"/>
    <n v="3"/>
    <x v="1"/>
  </r>
  <r>
    <s v="f7fc41a6-e5e2-4d75-9e7a-dff0350a1b6a"/>
    <s v="Galdogob_IDP"/>
    <x v="17"/>
    <x v="1"/>
    <n v="3"/>
    <n v="1"/>
    <n v="1"/>
    <n v="1"/>
    <x v="0"/>
  </r>
  <r>
    <s v="40d8cbe7-c498-4a4d-9784-f8649ddbed73"/>
    <s v="Gaalkacyo_IDP"/>
    <x v="14"/>
    <x v="1"/>
    <n v="3"/>
    <n v="1"/>
    <n v="1"/>
    <n v="1"/>
    <x v="0"/>
  </r>
  <r>
    <s v="5bdd0dda-3e78-4e24-9454-ebc675f37fee"/>
    <s v="Gaalkacyo_IDP"/>
    <x v="14"/>
    <x v="1"/>
    <n v="3"/>
    <n v="1"/>
    <n v="1"/>
    <n v="1"/>
    <x v="0"/>
  </r>
  <r>
    <s v="72126fae-691a-4968-b59a-6850b0626869"/>
    <s v="Dhuusamarreeb_HC"/>
    <x v="13"/>
    <x v="0"/>
    <n v="3"/>
    <n v="1"/>
    <n v="1"/>
    <n v="1"/>
    <x v="0"/>
  </r>
  <r>
    <s v="4cb362b2-5b92-48fd-8b68-7327a1412700"/>
    <s v="Galdogob_IDP"/>
    <x v="17"/>
    <x v="1"/>
    <n v="3"/>
    <n v="1"/>
    <n v="4"/>
    <n v="1"/>
    <x v="0"/>
  </r>
  <r>
    <s v="d187e6a5-794e-417d-994b-abed676bad70"/>
    <s v="Galdogob_IDP"/>
    <x v="17"/>
    <x v="1"/>
    <n v="3"/>
    <n v="2"/>
    <n v="4"/>
    <n v="1"/>
    <x v="1"/>
  </r>
  <r>
    <s v="b39aa201-74ba-45ed-8c55-e0c6ae546274"/>
    <s v="Galdogob_IDP"/>
    <x v="17"/>
    <x v="1"/>
    <n v="2"/>
    <n v="4"/>
    <n v="1"/>
    <n v="1"/>
    <x v="0"/>
  </r>
  <r>
    <s v="8028dc81-c755-463f-81e2-1ddfd2ddd89f"/>
    <s v="Galdogob_IDP"/>
    <x v="17"/>
    <x v="1"/>
    <n v="3"/>
    <n v="1"/>
    <n v="4"/>
    <n v="1"/>
    <x v="0"/>
  </r>
  <r>
    <s v="b50e634d-10dd-4d8a-aeaf-a804c5ee886a"/>
    <s v="Galdogob_IDP"/>
    <x v="17"/>
    <x v="1"/>
    <n v="2"/>
    <n v="3"/>
    <n v="4"/>
    <n v="1"/>
    <x v="1"/>
  </r>
  <r>
    <s v="001e5422-c97b-4f6b-a938-423476535b7f"/>
    <s v="Gaalkacyo_IDP"/>
    <x v="14"/>
    <x v="1"/>
    <n v="3"/>
    <n v="1"/>
    <n v="4"/>
    <n v="1"/>
    <x v="0"/>
  </r>
  <r>
    <s v="8fef0885-6f5b-44da-8454-805cfe57099a"/>
    <s v="Galdogob_IDP"/>
    <x v="17"/>
    <x v="1"/>
    <n v="2"/>
    <n v="4"/>
    <n v="1"/>
    <n v="1"/>
    <x v="0"/>
  </r>
  <r>
    <s v="2b78c806-5628-4a74-a47f-0838954e1d22"/>
    <s v="Kismayo_HC"/>
    <x v="19"/>
    <x v="0"/>
    <n v="3"/>
    <n v="1"/>
    <n v="4"/>
    <n v="1"/>
    <x v="0"/>
  </r>
  <r>
    <s v="e7d369f1-4066-4549-971a-1a37d12ffde2"/>
    <s v="Gaalkacyo_IDP"/>
    <x v="14"/>
    <x v="1"/>
    <n v="3"/>
    <n v="1"/>
    <n v="1"/>
    <n v="1"/>
    <x v="0"/>
  </r>
  <r>
    <s v="80c35e4a-8458-4548-a769-5af7f7d438bc"/>
    <s v="Gaalkacyo_IDP"/>
    <x v="14"/>
    <x v="1"/>
    <n v="3"/>
    <n v="1"/>
    <n v="1"/>
    <n v="1"/>
    <x v="0"/>
  </r>
  <r>
    <s v="e7cfa36e-60dc-4d98-9f68-954ab82010e2"/>
    <s v="Gaalkacyo_IDP"/>
    <x v="14"/>
    <x v="1"/>
    <n v="3"/>
    <n v="1"/>
    <n v="1"/>
    <n v="1"/>
    <x v="0"/>
  </r>
  <r>
    <s v="9499e0e7-1dfa-4a79-a6f8-578f0c5b5c7e"/>
    <s v="Galdogob_IDP"/>
    <x v="17"/>
    <x v="1"/>
    <n v="3"/>
    <n v="3"/>
    <n v="4"/>
    <n v="1"/>
    <x v="1"/>
  </r>
  <r>
    <s v="57ee17a3-d869-4f41-ac0f-3e85dc214cd8"/>
    <s v="Baardheere_HC"/>
    <x v="20"/>
    <x v="0"/>
    <n v="3"/>
    <n v="1"/>
    <n v="1"/>
    <n v="1"/>
    <x v="0"/>
  </r>
  <r>
    <s v="bc510270-b5df-4a6d-a534-da189ba3fc7c"/>
    <s v="Galdogob_IDP"/>
    <x v="17"/>
    <x v="1"/>
    <n v="3"/>
    <n v="3"/>
    <n v="4"/>
    <n v="4"/>
    <x v="2"/>
  </r>
  <r>
    <s v="bd7f2f0e-32a6-4086-b615-a9ae263d56d5"/>
    <s v="Afmadow_HC"/>
    <x v="1"/>
    <x v="0"/>
    <n v="3"/>
    <n v="1"/>
    <n v="1"/>
    <n v="1"/>
    <x v="0"/>
  </r>
  <r>
    <s v="6d5f67cd-3b85-455f-b1ce-5d63e6c3b549"/>
    <s v="Afmadow_HC"/>
    <x v="1"/>
    <x v="0"/>
    <n v="3"/>
    <n v="4"/>
    <n v="1"/>
    <n v="1"/>
    <x v="0"/>
  </r>
  <r>
    <s v="ae75712d-e8e3-4478-a632-ae986ee31e4f"/>
    <s v="Galdogob_IDP"/>
    <x v="17"/>
    <x v="1"/>
    <n v="1"/>
    <n v="4"/>
    <n v="1"/>
    <n v="1"/>
    <x v="0"/>
  </r>
  <r>
    <s v="0d40e4c5-daa4-42e9-8209-6c672674eed5"/>
    <s v="Kismayo_HC"/>
    <x v="19"/>
    <x v="0"/>
    <n v="3"/>
    <n v="1"/>
    <n v="4"/>
    <n v="1"/>
    <x v="0"/>
  </r>
  <r>
    <s v="5e567bf6-cef9-4e43-b35e-13c914395054"/>
    <s v="Galdogob_IDP"/>
    <x v="17"/>
    <x v="1"/>
    <n v="2"/>
    <n v="4"/>
    <n v="1"/>
    <n v="1"/>
    <x v="0"/>
  </r>
  <r>
    <s v="8cbd98e2-149b-455f-aa97-452c6ac05786"/>
    <s v="Badhaadhe_HC"/>
    <x v="7"/>
    <x v="0"/>
    <n v="3"/>
    <n v="1"/>
    <n v="4"/>
    <n v="1"/>
    <x v="0"/>
  </r>
  <r>
    <s v="ed23a627-6268-4a31-baaf-1de77db7d90e"/>
    <s v="Gaalkacyo_IDP"/>
    <x v="14"/>
    <x v="1"/>
    <n v="3"/>
    <n v="1"/>
    <n v="1"/>
    <n v="1"/>
    <x v="0"/>
  </r>
  <r>
    <s v="fb559530-89d2-4335-afbc-e1446df89255"/>
    <s v="Badhaadhe_HC"/>
    <x v="7"/>
    <x v="0"/>
    <n v="3"/>
    <n v="3"/>
    <n v="1"/>
    <n v="1"/>
    <x v="0"/>
  </r>
  <r>
    <s v="855cfe2c-b8da-44e2-8a6a-72e8685d4353"/>
    <s v="Galdogob_IDP"/>
    <x v="17"/>
    <x v="1"/>
    <n v="2"/>
    <n v="4"/>
    <n v="1"/>
    <n v="2"/>
    <x v="0"/>
  </r>
  <r>
    <s v="a9eb114f-84c3-455a-b603-9a046118a7f8"/>
    <s v="Gaalkacyo_IDP"/>
    <x v="14"/>
    <x v="1"/>
    <n v="3"/>
    <n v="1"/>
    <n v="1"/>
    <n v="1"/>
    <x v="0"/>
  </r>
  <r>
    <s v="82b53c0a-0586-4a63-85f3-44a91cd8af29"/>
    <s v="Galdogob_IDP"/>
    <x v="17"/>
    <x v="1"/>
    <n v="3"/>
    <n v="4"/>
    <n v="4"/>
    <n v="1"/>
    <x v="1"/>
  </r>
  <r>
    <s v="17ba408d-534a-4dd2-a452-a84c0a607519"/>
    <s v="Galdogob_IDP"/>
    <x v="17"/>
    <x v="1"/>
    <n v="3"/>
    <n v="1"/>
    <n v="4"/>
    <n v="2"/>
    <x v="1"/>
  </r>
  <r>
    <s v="a3f278ec-1153-4cb3-8101-4c5b8fe82961"/>
    <s v="Galdogob_IDP"/>
    <x v="17"/>
    <x v="1"/>
    <n v="2"/>
    <n v="4"/>
    <n v="1"/>
    <n v="1"/>
    <x v="0"/>
  </r>
  <r>
    <s v="b3901cf3-bc65-40f4-96e7-59bb521631ef"/>
    <s v="Belet_Xaawo_HC"/>
    <x v="22"/>
    <x v="0"/>
    <n v="3"/>
    <n v="1"/>
    <n v="1"/>
    <n v="1"/>
    <x v="0"/>
  </r>
  <r>
    <s v="738c75bf-03e2-488f-8747-4ce3d7d56738"/>
    <s v="Gaalkacyo_IDP"/>
    <x v="14"/>
    <x v="1"/>
    <n v="3"/>
    <n v="1"/>
    <n v="4"/>
    <n v="1"/>
    <x v="0"/>
  </r>
  <r>
    <s v="b8254892-1ba2-4cf3-bfd7-a530d9ef7f8d"/>
    <s v="Galdogob_IDP"/>
    <x v="17"/>
    <x v="1"/>
    <n v="2"/>
    <n v="4"/>
    <n v="1"/>
    <n v="1"/>
    <x v="0"/>
  </r>
  <r>
    <s v="62dddc81-0397-46df-b7bf-c88bd7b76262"/>
    <s v="Ceel_Waaq_HC"/>
    <x v="23"/>
    <x v="0"/>
    <n v="3"/>
    <n v="4"/>
    <n v="4"/>
    <n v="1"/>
    <x v="1"/>
  </r>
  <r>
    <s v="c91aaf55-12c4-4849-bf44-ce7dd37a0bfd"/>
    <s v="Luuq_HC"/>
    <x v="25"/>
    <x v="0"/>
    <n v="3"/>
    <n v="1"/>
    <n v="4"/>
    <n v="1"/>
    <x v="0"/>
  </r>
  <r>
    <s v="3028715e-e36f-4f4a-8a4b-0b80721f682f"/>
    <s v="Doolow_HC"/>
    <x v="24"/>
    <x v="0"/>
    <n v="3"/>
    <n v="1"/>
    <n v="1"/>
    <n v="1"/>
    <x v="0"/>
  </r>
  <r>
    <s v="cedf3168-669e-48fb-bcd3-bf9da19646e2"/>
    <s v="Kismayo_HC"/>
    <x v="19"/>
    <x v="0"/>
    <n v="3"/>
    <n v="4"/>
    <n v="1"/>
    <n v="1"/>
    <x v="0"/>
  </r>
  <r>
    <s v="442ec55e-cf01-4202-a728-b381a720e512"/>
    <s v="Galdogob_IDP"/>
    <x v="17"/>
    <x v="1"/>
    <n v="3"/>
    <n v="1"/>
    <n v="1"/>
    <n v="1"/>
    <x v="0"/>
  </r>
  <r>
    <s v="4044b4d7-2d61-448f-b03f-a06001bbbb96"/>
    <s v="Galdogob_IDP"/>
    <x v="17"/>
    <x v="1"/>
    <n v="1"/>
    <n v="2"/>
    <n v="1"/>
    <n v="1"/>
    <x v="3"/>
  </r>
  <r>
    <s v="a458dcaa-9285-464d-97d0-4c14f9d5ae53"/>
    <s v="Kismayo_HC"/>
    <x v="19"/>
    <x v="0"/>
    <n v="3"/>
    <n v="3"/>
    <n v="1"/>
    <n v="1"/>
    <x v="0"/>
  </r>
  <r>
    <s v="4a1bb339-d97b-4b81-bf4c-5f397592ef57"/>
    <s v="Galdogob_IDP"/>
    <x v="17"/>
    <x v="1"/>
    <n v="3"/>
    <n v="1"/>
    <n v="1"/>
    <n v="1"/>
    <x v="0"/>
  </r>
  <r>
    <s v="ed308f0c-8812-4d5a-a50b-d7181aed56ea"/>
    <s v="Galdogob_IDP"/>
    <x v="17"/>
    <x v="1"/>
    <n v="3"/>
    <n v="4"/>
    <n v="1"/>
    <n v="1"/>
    <x v="0"/>
  </r>
  <r>
    <s v="b40c74ef-f096-4dc6-88a7-f9fb9690286d"/>
    <s v="Garbahaarey_HC"/>
    <x v="21"/>
    <x v="0"/>
    <n v="3"/>
    <n v="1"/>
    <n v="4"/>
    <n v="5"/>
    <x v="1"/>
  </r>
  <r>
    <s v="ccdc66dd-4b0a-4c56-9791-df3af79c6543"/>
    <s v="Galdogob_IDP"/>
    <x v="17"/>
    <x v="1"/>
    <n v="3"/>
    <n v="1"/>
    <n v="4"/>
    <n v="1"/>
    <x v="0"/>
  </r>
  <r>
    <s v="658a1bff-3b8c-47f6-9b6e-a06ee84f8df7"/>
    <s v="Doolow_HC"/>
    <x v="24"/>
    <x v="0"/>
    <n v="3"/>
    <n v="1"/>
    <n v="1"/>
    <n v="1"/>
    <x v="0"/>
  </r>
  <r>
    <s v="e3e48823-9d8a-45f0-a3e1-fc9738da7ca1"/>
    <s v="Belet_Xaawo_HC"/>
    <x v="22"/>
    <x v="0"/>
    <n v="3"/>
    <n v="1"/>
    <n v="4"/>
    <n v="1"/>
    <x v="0"/>
  </r>
  <r>
    <s v="ab730d24-b280-46b7-a3df-2944ac4c0ffb"/>
    <s v="Gaalkacyo_IDP"/>
    <x v="14"/>
    <x v="1"/>
    <n v="3"/>
    <n v="1"/>
    <n v="1"/>
    <n v="1"/>
    <x v="0"/>
  </r>
  <r>
    <s v="6bb3b1cb-dde3-4172-87e4-3bfa818e9c30"/>
    <s v="Afmadow_HC"/>
    <x v="1"/>
    <x v="0"/>
    <n v="3"/>
    <n v="1"/>
    <n v="1"/>
    <n v="1"/>
    <x v="0"/>
  </r>
  <r>
    <s v="38b7bdf4-ef4c-4a7f-bf75-318c0a18d2ba"/>
    <s v="Galdogob_IDP"/>
    <x v="17"/>
    <x v="1"/>
    <n v="3"/>
    <n v="1"/>
    <n v="1"/>
    <n v="1"/>
    <x v="0"/>
  </r>
  <r>
    <s v="fd3bc7dd-345f-4c1e-80ad-6990e8a398d4"/>
    <s v="Galdogob_IDP"/>
    <x v="17"/>
    <x v="1"/>
    <n v="3"/>
    <n v="1"/>
    <n v="4"/>
    <n v="1"/>
    <x v="0"/>
  </r>
  <r>
    <s v="9d49de2e-94ba-4f4e-b213-8932a662b7b8"/>
    <s v="Gaalkacyo_IDP"/>
    <x v="14"/>
    <x v="1"/>
    <n v="3"/>
    <n v="1"/>
    <n v="4"/>
    <n v="1"/>
    <x v="0"/>
  </r>
  <r>
    <s v="046e621b-3e4a-4dd0-9ff8-52821eac4950"/>
    <s v="Ceel_Waaq_HC"/>
    <x v="23"/>
    <x v="0"/>
    <n v="3"/>
    <n v="1"/>
    <n v="4"/>
    <n v="1"/>
    <x v="0"/>
  </r>
  <r>
    <s v="a2a57612-7ba2-4e2f-9529-e988631763e7"/>
    <s v="Baardheere_HC"/>
    <x v="20"/>
    <x v="0"/>
    <n v="3"/>
    <n v="1"/>
    <n v="4"/>
    <n v="3"/>
    <x v="1"/>
  </r>
  <r>
    <s v="cf734e8f-7eaf-4dd9-b545-84f5874b74f5"/>
    <s v="Gaalkacyo_IDP"/>
    <x v="14"/>
    <x v="1"/>
    <n v="3"/>
    <n v="1"/>
    <n v="4"/>
    <n v="2"/>
    <x v="1"/>
  </r>
  <r>
    <s v="90cdd3a7-cab8-42dd-93f4-3c89e8e19faf"/>
    <s v="Kismayo_HC"/>
    <x v="19"/>
    <x v="0"/>
    <n v="3"/>
    <n v="1"/>
    <n v="4"/>
    <n v="2"/>
    <x v="1"/>
  </r>
  <r>
    <s v="86a77bc0-84cf-4dfd-a915-ffd17849e3a9"/>
    <s v="Afmadow_HC"/>
    <x v="1"/>
    <x v="0"/>
    <n v="3"/>
    <n v="1"/>
    <n v="4"/>
    <n v="1"/>
    <x v="0"/>
  </r>
  <r>
    <s v="ae81b695-cf57-4d2b-8344-762fd9fcb7a9"/>
    <s v="Garbahaarey_HC"/>
    <x v="21"/>
    <x v="0"/>
    <n v="3"/>
    <n v="1"/>
    <n v="1"/>
    <n v="1"/>
    <x v="0"/>
  </r>
  <r>
    <s v="2d31e81b-cd64-4de2-8268-c3e20222ad8a"/>
    <s v="Gaalkacyo_IDP"/>
    <x v="14"/>
    <x v="1"/>
    <n v="3"/>
    <n v="1"/>
    <n v="4"/>
    <n v="1"/>
    <x v="0"/>
  </r>
  <r>
    <s v="15bf660e-2da7-4b7e-801e-ec1f043b7a4e"/>
    <s v="Doolow_HC"/>
    <x v="24"/>
    <x v="0"/>
    <n v="3"/>
    <n v="1"/>
    <n v="4"/>
    <n v="2"/>
    <x v="1"/>
  </r>
  <r>
    <s v="50c550a8-952e-47a6-ac62-40c4749546c0"/>
    <s v="Garbahaarey_HC"/>
    <x v="21"/>
    <x v="0"/>
    <n v="3"/>
    <n v="1"/>
    <n v="4"/>
    <n v="1"/>
    <x v="0"/>
  </r>
  <r>
    <s v="9bed25a7-1a82-4589-8b86-5c801d438ccd"/>
    <s v="Gaalkacyo_IDP"/>
    <x v="14"/>
    <x v="1"/>
    <n v="3"/>
    <n v="1"/>
    <n v="1"/>
    <n v="1"/>
    <x v="0"/>
  </r>
  <r>
    <s v="e4127d1c-fd58-4571-88b4-8eabcf760d72"/>
    <s v="Baardheere_HC"/>
    <x v="20"/>
    <x v="0"/>
    <n v="3"/>
    <n v="1"/>
    <n v="4"/>
    <n v="1"/>
    <x v="0"/>
  </r>
  <r>
    <s v="8b21f846-0409-4149-a162-010ac1f0c126"/>
    <s v="Ceel_Waaq_HC"/>
    <x v="23"/>
    <x v="0"/>
    <n v="3"/>
    <n v="1"/>
    <n v="1"/>
    <n v="1"/>
    <x v="0"/>
  </r>
  <r>
    <s v="9fb9e2b1-1fd5-4e7d-be34-2d752f02ffe5"/>
    <s v="Afmadow_HC"/>
    <x v="1"/>
    <x v="0"/>
    <n v="3"/>
    <n v="1"/>
    <n v="4"/>
    <n v="1"/>
    <x v="0"/>
  </r>
  <r>
    <s v="071f2328-8897-448d-a101-22265a6afba9"/>
    <s v="Afmadow_HC"/>
    <x v="1"/>
    <x v="0"/>
    <n v="3"/>
    <n v="1"/>
    <n v="4"/>
    <n v="1"/>
    <x v="0"/>
  </r>
  <r>
    <s v="61e00c42-e635-4a2b-a4bf-3a99e590b444"/>
    <s v="Galdogob_IDP"/>
    <x v="17"/>
    <x v="1"/>
    <n v="3"/>
    <n v="1"/>
    <n v="4"/>
    <n v="1"/>
    <x v="0"/>
  </r>
  <r>
    <s v="e366accc-c4bc-4c28-87e4-37e976b5e8ea"/>
    <s v="Galdogob_IDP"/>
    <x v="17"/>
    <x v="1"/>
    <n v="3"/>
    <n v="1"/>
    <n v="1"/>
    <n v="1"/>
    <x v="0"/>
  </r>
  <r>
    <s v="f28deef9-1976-4561-b0ce-3f1789c4b264"/>
    <s v="Galdogob_IDP"/>
    <x v="17"/>
    <x v="1"/>
    <n v="2"/>
    <n v="3"/>
    <n v="4"/>
    <n v="1"/>
    <x v="1"/>
  </r>
  <r>
    <s v="a19adde5-3906-4376-8965-df3f68d8df13"/>
    <s v="Gaalkacyo_IDP"/>
    <x v="14"/>
    <x v="1"/>
    <n v="2"/>
    <n v="3"/>
    <n v="1"/>
    <n v="1"/>
    <x v="0"/>
  </r>
  <r>
    <s v="6256398a-6ae7-4801-ad13-8e86ed9dd250"/>
    <s v="Gaalkacyo_IDP"/>
    <x v="14"/>
    <x v="1"/>
    <n v="1"/>
    <n v="4"/>
    <n v="1"/>
    <n v="1"/>
    <x v="0"/>
  </r>
  <r>
    <s v="6ca2d3e9-9572-40ff-adb6-238c3d117210"/>
    <s v="Galdogob_IDP"/>
    <x v="17"/>
    <x v="1"/>
    <n v="1"/>
    <n v="4"/>
    <n v="1"/>
    <n v="1"/>
    <x v="0"/>
  </r>
  <r>
    <s v="1c38ea65-4c42-4ba2-bcb0-bbc8c433e592"/>
    <s v="Galdogob_IDP"/>
    <x v="17"/>
    <x v="1"/>
    <n v="3"/>
    <n v="1"/>
    <n v="4"/>
    <n v="1"/>
    <x v="0"/>
  </r>
  <r>
    <s v="59f928bc-a874-4a8b-b065-2ce8173b373a"/>
    <s v="Galdogob_IDP"/>
    <x v="17"/>
    <x v="1"/>
    <n v="3"/>
    <n v="1"/>
    <n v="1"/>
    <n v="1"/>
    <x v="0"/>
  </r>
  <r>
    <s v="d97d29ed-6a74-4750-90e0-2589873ff327"/>
    <s v="Luuq_HC"/>
    <x v="25"/>
    <x v="0"/>
    <n v="3"/>
    <n v="4"/>
    <n v="1"/>
    <n v="1"/>
    <x v="0"/>
  </r>
  <r>
    <s v="b566b3c7-273c-4b5c-b2c8-427cb86a197c"/>
    <s v="Galdogob_IDP"/>
    <x v="17"/>
    <x v="1"/>
    <n v="3"/>
    <n v="3"/>
    <n v="1"/>
    <n v="1"/>
    <x v="0"/>
  </r>
  <r>
    <s v="5a287527-52b6-4fac-a3fa-fee98eb44469"/>
    <s v="Doolow_HC"/>
    <x v="24"/>
    <x v="0"/>
    <n v="3"/>
    <n v="1"/>
    <n v="1"/>
    <n v="1"/>
    <x v="0"/>
  </r>
  <r>
    <s v="fcf34773-0da8-46d2-a351-9fabb037483d"/>
    <s v="Doolow_HC"/>
    <x v="24"/>
    <x v="0"/>
    <n v="3"/>
    <n v="1"/>
    <n v="1"/>
    <n v="1"/>
    <x v="0"/>
  </r>
  <r>
    <s v="4cf531f0-e3b9-4a43-9820-d77afac3e38c"/>
    <s v="Galdogob_IDP"/>
    <x v="17"/>
    <x v="1"/>
    <n v="3"/>
    <n v="1"/>
    <n v="4"/>
    <n v="1"/>
    <x v="0"/>
  </r>
  <r>
    <s v="c0bb8009-54ca-430d-856a-afc1522f77d7"/>
    <s v="Afmadow_HC"/>
    <x v="1"/>
    <x v="0"/>
    <n v="3"/>
    <n v="1"/>
    <n v="1"/>
    <n v="1"/>
    <x v="0"/>
  </r>
  <r>
    <s v="cdc1a8c6-d6bc-448e-b43e-e9770a5bdfef"/>
    <s v="Galdogob_IDP"/>
    <x v="17"/>
    <x v="1"/>
    <n v="2"/>
    <n v="4"/>
    <n v="4"/>
    <n v="1"/>
    <x v="1"/>
  </r>
  <r>
    <s v="e5d0bbb2-9f42-4622-bc36-9f31d043214d"/>
    <s v="Gaalkacyo_IDP"/>
    <x v="14"/>
    <x v="1"/>
    <n v="3"/>
    <n v="1"/>
    <n v="4"/>
    <n v="2"/>
    <x v="1"/>
  </r>
  <r>
    <s v="fe6f9b9a-b773-45e7-af18-e37bce226af0"/>
    <s v="Gaalkacyo_IDP"/>
    <x v="14"/>
    <x v="1"/>
    <n v="3"/>
    <n v="1"/>
    <n v="1"/>
    <n v="2"/>
    <x v="0"/>
  </r>
  <r>
    <s v="8648d131-55a0-4da8-bcba-f0f2467adbbd"/>
    <s v="Belet_Xaawo_HC"/>
    <x v="22"/>
    <x v="0"/>
    <n v="3"/>
    <n v="1"/>
    <n v="1"/>
    <n v="1"/>
    <x v="0"/>
  </r>
  <r>
    <s v="baf63333-3c7c-492d-9c52-8eb9a3f012f3"/>
    <s v="Doolow_HC"/>
    <x v="24"/>
    <x v="0"/>
    <n v="3"/>
    <n v="1"/>
    <n v="1"/>
    <n v="1"/>
    <x v="0"/>
  </r>
  <r>
    <s v="b752617a-1889-4ef3-91c1-2552eab11cfd"/>
    <s v="Gaalkacyo_IDP"/>
    <x v="14"/>
    <x v="1"/>
    <n v="3"/>
    <n v="1"/>
    <n v="4"/>
    <n v="1"/>
    <x v="0"/>
  </r>
  <r>
    <s v="80f23cd0-8c18-4c5a-b5e3-c1a979245896"/>
    <s v="Gaalkacyo_IDP"/>
    <x v="14"/>
    <x v="1"/>
    <n v="3"/>
    <n v="1"/>
    <n v="1"/>
    <n v="1"/>
    <x v="0"/>
  </r>
  <r>
    <s v="dee3bce0-4e2f-4223-8033-8533a34bd6ee"/>
    <s v="Gaalkacyo_IDP"/>
    <x v="14"/>
    <x v="1"/>
    <n v="3"/>
    <n v="1"/>
    <n v="1"/>
    <n v="1"/>
    <x v="0"/>
  </r>
  <r>
    <s v="cd54164a-8d3a-4b6a-a589-5cde48baf967"/>
    <s v="Afmadow_HC"/>
    <x v="1"/>
    <x v="0"/>
    <n v="3"/>
    <n v="1"/>
    <n v="1"/>
    <n v="1"/>
    <x v="0"/>
  </r>
  <r>
    <s v="49b63af2-da87-4bc6-9bf7-30d45b93a60f"/>
    <s v="Gaalkacyo_IDP"/>
    <x v="14"/>
    <x v="1"/>
    <n v="3"/>
    <n v="1"/>
    <n v="4"/>
    <n v="1"/>
    <x v="0"/>
  </r>
  <r>
    <s v="ef4bf3cd-f2f3-4ffc-9a07-7f4677cbaab3"/>
    <s v="Galdogob_IDP"/>
    <x v="17"/>
    <x v="1"/>
    <n v="2"/>
    <n v="2"/>
    <n v="1"/>
    <n v="1"/>
    <x v="0"/>
  </r>
  <r>
    <s v="1071b768-bc95-46de-8620-743f518d43d8"/>
    <s v="Galdogob_IDP"/>
    <x v="17"/>
    <x v="1"/>
    <n v="1"/>
    <n v="4"/>
    <n v="4"/>
    <n v="1"/>
    <x v="1"/>
  </r>
  <r>
    <s v="68fd4158-6334-4887-971f-2421d04c88be"/>
    <s v="Ceel_Waaq_HC"/>
    <x v="23"/>
    <x v="0"/>
    <n v="3"/>
    <n v="1"/>
    <n v="1"/>
    <n v="1"/>
    <x v="0"/>
  </r>
  <r>
    <s v="4ae918cb-879b-4569-91cc-d33f7d709f08"/>
    <s v="Garbahaarey_HC"/>
    <x v="21"/>
    <x v="0"/>
    <n v="3"/>
    <n v="1"/>
    <n v="1"/>
    <n v="1"/>
    <x v="0"/>
  </r>
  <r>
    <s v="6448e37d-fa67-42c6-9c83-3a780e36efca"/>
    <s v="Belet_Xaawo_HC"/>
    <x v="22"/>
    <x v="0"/>
    <n v="3"/>
    <n v="1"/>
    <n v="4"/>
    <n v="2"/>
    <x v="1"/>
  </r>
  <r>
    <s v="11f33e5d-85e0-4bf8-88cc-adfd0c0cf1e2"/>
    <s v="Gaalkacyo_IDP"/>
    <x v="14"/>
    <x v="1"/>
    <n v="3"/>
    <n v="1"/>
    <n v="1"/>
    <n v="1"/>
    <x v="0"/>
  </r>
  <r>
    <s v="89049226-7962-45bd-a7ab-d2783b32769b"/>
    <s v="Luuq_HC"/>
    <x v="25"/>
    <x v="0"/>
    <n v="3"/>
    <n v="1"/>
    <n v="4"/>
    <n v="1"/>
    <x v="0"/>
  </r>
  <r>
    <s v="b70f2f6f-d58e-4160-9fde-67f6db77190a"/>
    <s v="Luuq_HC"/>
    <x v="25"/>
    <x v="0"/>
    <n v="3"/>
    <n v="1"/>
    <n v="4"/>
    <n v="1"/>
    <x v="0"/>
  </r>
  <r>
    <s v="2fd0ddaa-0a25-4b5d-a25a-ffdb22525ffa"/>
    <s v="Garbahaarey_HC"/>
    <x v="21"/>
    <x v="0"/>
    <n v="3"/>
    <n v="1"/>
    <n v="1"/>
    <n v="1"/>
    <x v="0"/>
  </r>
  <r>
    <s v="46b6f02a-ad28-4250-ad58-145774019909"/>
    <s v="Belet_Xaawo_HC"/>
    <x v="22"/>
    <x v="0"/>
    <n v="3"/>
    <n v="1"/>
    <n v="1"/>
    <n v="1"/>
    <x v="0"/>
  </r>
  <r>
    <s v="7e3784cc-b9e4-4127-b89c-0d82bbb05d01"/>
    <s v="Garbahaarey_HC"/>
    <x v="21"/>
    <x v="0"/>
    <n v="3"/>
    <n v="1"/>
    <n v="1"/>
    <n v="1"/>
    <x v="0"/>
  </r>
  <r>
    <s v="7d50f4a2-06d5-4a52-85a6-7aa6a750bcb9"/>
    <s v="Gaalkacyo_IDP"/>
    <x v="14"/>
    <x v="1"/>
    <n v="3"/>
    <n v="1"/>
    <n v="4"/>
    <n v="4"/>
    <x v="1"/>
  </r>
  <r>
    <s v="e50e280a-ef19-411b-baea-da07ff1871fc"/>
    <s v="Galdogob_IDP"/>
    <x v="17"/>
    <x v="1"/>
    <n v="1"/>
    <n v="4"/>
    <n v="1"/>
    <n v="1"/>
    <x v="0"/>
  </r>
  <r>
    <s v="97201926-868f-4231-a96d-7b9d1991933d"/>
    <s v="Galdogob_IDP"/>
    <x v="17"/>
    <x v="1"/>
    <n v="1"/>
    <n v="4"/>
    <n v="4"/>
    <n v="1"/>
    <x v="1"/>
  </r>
  <r>
    <s v="9d944771-a9de-4678-903f-6b5fcbb77dcb"/>
    <s v="Galdogob_IDP"/>
    <x v="17"/>
    <x v="1"/>
    <n v="3"/>
    <n v="3"/>
    <n v="1"/>
    <n v="1"/>
    <x v="0"/>
  </r>
  <r>
    <s v="0b9546d8-f21c-408d-93d7-7f934411ff1f"/>
    <s v="Kismayo_HC"/>
    <x v="19"/>
    <x v="0"/>
    <n v="3"/>
    <n v="1"/>
    <n v="1"/>
    <n v="1"/>
    <x v="0"/>
  </r>
  <r>
    <s v="bb7869ab-e18a-41a0-9a24-86b4a2e891dc"/>
    <s v="Kismayo_HC"/>
    <x v="19"/>
    <x v="0"/>
    <n v="3"/>
    <n v="1"/>
    <n v="1"/>
    <n v="1"/>
    <x v="0"/>
  </r>
  <r>
    <s v="bae74a5b-d007-4271-b165-62b3b2664a63"/>
    <s v="Kismayo_HC"/>
    <x v="19"/>
    <x v="0"/>
    <n v="3"/>
    <n v="1"/>
    <n v="1"/>
    <n v="1"/>
    <x v="0"/>
  </r>
  <r>
    <s v="3a8de163-1afc-46c9-82c5-ab244cd597cc"/>
    <s v="Galdogob_IDP"/>
    <x v="17"/>
    <x v="1"/>
    <n v="3"/>
    <n v="2"/>
    <n v="4"/>
    <n v="4"/>
    <x v="1"/>
  </r>
  <r>
    <s v="596591c1-74dc-42d9-8f7c-6b22e31eac12"/>
    <s v="Gaalkacyo_IDP"/>
    <x v="14"/>
    <x v="1"/>
    <n v="3"/>
    <n v="1"/>
    <n v="1"/>
    <n v="1"/>
    <x v="0"/>
  </r>
  <r>
    <s v="6904a175-5194-4bfa-bf6f-f2c87ac6b978"/>
    <s v="Gaalkacyo_IDP"/>
    <x v="14"/>
    <x v="1"/>
    <n v="3"/>
    <n v="1"/>
    <n v="1"/>
    <n v="1"/>
    <x v="0"/>
  </r>
  <r>
    <s v="e798a657-ba98-47ef-b297-7366d381fe21"/>
    <s v="Afmadow_HC"/>
    <x v="1"/>
    <x v="0"/>
    <n v="3"/>
    <n v="1"/>
    <n v="4"/>
    <n v="1"/>
    <x v="0"/>
  </r>
  <r>
    <s v="366d96eb-ee72-47cb-8827-d6c7b1b48a98"/>
    <s v="Gaalkacyo_IDP"/>
    <x v="14"/>
    <x v="1"/>
    <n v="3"/>
    <n v="1"/>
    <n v="1"/>
    <n v="1"/>
    <x v="0"/>
  </r>
  <r>
    <s v="d97df844-dd60-4354-88e4-6e502416bbfa"/>
    <s v="Galdogob_IDP"/>
    <x v="17"/>
    <x v="1"/>
    <n v="3"/>
    <n v="1"/>
    <n v="4"/>
    <n v="1"/>
    <x v="0"/>
  </r>
  <r>
    <s v="c992f60b-cae6-4d0d-8d77-d9a70e1a2225"/>
    <s v="Gaalkacyo_IDP"/>
    <x v="14"/>
    <x v="1"/>
    <n v="3"/>
    <n v="1"/>
    <n v="4"/>
    <n v="1"/>
    <x v="0"/>
  </r>
  <r>
    <s v="0194b312-03f9-4586-9ba9-5e0e0979d0f5"/>
    <s v="Galdogob_IDP"/>
    <x v="17"/>
    <x v="1"/>
    <n v="3"/>
    <n v="3"/>
    <n v="4"/>
    <n v="1"/>
    <x v="1"/>
  </r>
  <r>
    <s v="b0d69d62-8f66-4c1a-91c9-6247273d0d6a"/>
    <s v="Galdogob_IDP"/>
    <x v="17"/>
    <x v="1"/>
    <n v="3"/>
    <n v="1"/>
    <n v="4"/>
    <n v="1"/>
    <x v="0"/>
  </r>
  <r>
    <s v="45f661fb-10be-406f-bf8f-62c75f012a7a"/>
    <s v="Gaalkacyo_IDP"/>
    <x v="14"/>
    <x v="1"/>
    <n v="3"/>
    <n v="4"/>
    <n v="1"/>
    <n v="1"/>
    <x v="0"/>
  </r>
  <r>
    <s v="f1b698b5-2ae0-4ce1-b6a7-7ff16a2a1123"/>
    <s v="Luuq_HC"/>
    <x v="25"/>
    <x v="0"/>
    <n v="3"/>
    <n v="1"/>
    <n v="1"/>
    <n v="1"/>
    <x v="0"/>
  </r>
  <r>
    <s v="2f4aa5fc-846d-47d9-9317-7f763246889d"/>
    <s v="Galdogob_IDP"/>
    <x v="17"/>
    <x v="1"/>
    <n v="3"/>
    <n v="2"/>
    <n v="1"/>
    <n v="1"/>
    <x v="0"/>
  </r>
  <r>
    <s v="3415dfc4-6aaf-44f4-bfed-c662a9b3f764"/>
    <s v="Baardheere_HC"/>
    <x v="20"/>
    <x v="0"/>
    <n v="3"/>
    <n v="1"/>
    <n v="4"/>
    <n v="1"/>
    <x v="0"/>
  </r>
  <r>
    <s v="841226a0-7873-412d-939e-8da0f99f727c"/>
    <s v="Kismayo_HC"/>
    <x v="19"/>
    <x v="0"/>
    <n v="3"/>
    <n v="1"/>
    <n v="4"/>
    <n v="1"/>
    <x v="0"/>
  </r>
  <r>
    <s v="d98f8afa-4889-40c9-983a-da3a95b17d7d"/>
    <s v="Galdogob_IDP"/>
    <x v="17"/>
    <x v="1"/>
    <n v="3"/>
    <n v="1"/>
    <n v="4"/>
    <n v="4"/>
    <x v="1"/>
  </r>
  <r>
    <s v="e63edd64-cb82-464f-91cb-cee20ca2c6b8"/>
    <s v="Gaalkacyo_IDP"/>
    <x v="14"/>
    <x v="1"/>
    <n v="3"/>
    <n v="1"/>
    <n v="1"/>
    <n v="1"/>
    <x v="0"/>
  </r>
  <r>
    <s v="e0d642b7-e8dd-4ab7-a295-055cada11e7b"/>
    <s v="Kismayo_HC"/>
    <x v="19"/>
    <x v="0"/>
    <n v="3"/>
    <n v="1"/>
    <n v="1"/>
    <n v="1"/>
    <x v="0"/>
  </r>
  <r>
    <s v="44d4c527-398a-4f60-9aae-d39266bea41e"/>
    <s v="Kismayo_HC"/>
    <x v="19"/>
    <x v="0"/>
    <n v="3"/>
    <n v="1"/>
    <n v="1"/>
    <n v="1"/>
    <x v="0"/>
  </r>
  <r>
    <s v="f5b6b5bf-ccc6-414f-9e11-3cc988d09c28"/>
    <s v="Kismayo_HC"/>
    <x v="19"/>
    <x v="0"/>
    <n v="3"/>
    <n v="1"/>
    <n v="1"/>
    <n v="1"/>
    <x v="0"/>
  </r>
  <r>
    <s v="2b7d98a4-85d1-41ba-81b1-8ad915504e98"/>
    <s v="Luuq_HC"/>
    <x v="25"/>
    <x v="0"/>
    <n v="3"/>
    <n v="4"/>
    <n v="4"/>
    <n v="1"/>
    <x v="1"/>
  </r>
  <r>
    <s v="2d718cde-277e-413e-8e09-646f74097edb"/>
    <s v="Gaalkacyo_IDP"/>
    <x v="14"/>
    <x v="1"/>
    <n v="3"/>
    <n v="1"/>
    <n v="1"/>
    <n v="1"/>
    <x v="0"/>
  </r>
  <r>
    <s v="bd8a6978-5fc6-43ab-9c33-1c53b769c909"/>
    <s v="Luuq_HC"/>
    <x v="25"/>
    <x v="0"/>
    <n v="3"/>
    <n v="1"/>
    <n v="1"/>
    <n v="1"/>
    <x v="0"/>
  </r>
  <r>
    <s v="9d5712f4-554d-4a1a-a61c-7642424887c1"/>
    <s v="Gaalkacyo_IDP"/>
    <x v="14"/>
    <x v="1"/>
    <n v="3"/>
    <n v="1"/>
    <n v="1"/>
    <n v="1"/>
    <x v="0"/>
  </r>
  <r>
    <s v="263aad51-6f0f-4dc0-8cc5-0409f3d32f7f"/>
    <s v="Galdogob_IDP"/>
    <x v="17"/>
    <x v="1"/>
    <n v="2"/>
    <n v="4"/>
    <n v="1"/>
    <n v="1"/>
    <x v="0"/>
  </r>
  <r>
    <s v="8b87981d-6372-4d26-b442-9ee478e7f378"/>
    <s v="Galdogob_IDP"/>
    <x v="17"/>
    <x v="1"/>
    <n v="3"/>
    <n v="1"/>
    <n v="4"/>
    <n v="1"/>
    <x v="0"/>
  </r>
  <r>
    <s v="fa26c92d-67d9-4f18-afff-f768080ace28"/>
    <s v="Cabudwaaq_IDP"/>
    <x v="32"/>
    <x v="1"/>
    <n v="3"/>
    <n v="1"/>
    <n v="4"/>
    <n v="1"/>
    <x v="0"/>
  </r>
  <r>
    <s v="0c1b8a73-77d0-4521-93fa-a6ca6f213960"/>
    <s v="Cabudwaaq_IDP"/>
    <x v="32"/>
    <x v="1"/>
    <n v="3"/>
    <n v="1"/>
    <n v="4"/>
    <n v="1"/>
    <x v="0"/>
  </r>
  <r>
    <s v="ca9a363d-c4cc-4236-a157-dc4de16ed650"/>
    <s v="Afmadow_HC"/>
    <x v="1"/>
    <x v="0"/>
    <n v="3"/>
    <n v="1"/>
    <n v="1"/>
    <n v="1"/>
    <x v="0"/>
  </r>
  <r>
    <s v="235b120f-5548-445b-9f90-844b0e30014b"/>
    <s v="Belet_Xaawo_HC"/>
    <x v="22"/>
    <x v="0"/>
    <n v="3"/>
    <n v="1"/>
    <n v="1"/>
    <n v="1"/>
    <x v="0"/>
  </r>
  <r>
    <s v="85cf6ed8-6650-4c4b-a3be-29d30ebc9c4d"/>
    <s v="Dhuusamarreeb_IDP"/>
    <x v="13"/>
    <x v="1"/>
    <n v="3"/>
    <n v="1"/>
    <n v="4"/>
    <n v="1"/>
    <x v="0"/>
  </r>
  <r>
    <s v="4cbeae21-d68d-4477-acc1-724eae7c104c"/>
    <s v="Luuq_HC"/>
    <x v="25"/>
    <x v="0"/>
    <n v="3"/>
    <n v="1"/>
    <n v="1"/>
    <n v="1"/>
    <x v="0"/>
  </r>
  <r>
    <s v="fc6477f2-46f3-481f-b295-dbe5fa4bfd65"/>
    <s v="Dhuusamarreeb_IDP"/>
    <x v="13"/>
    <x v="1"/>
    <n v="3"/>
    <n v="1"/>
    <n v="4"/>
    <n v="1"/>
    <x v="0"/>
  </r>
  <r>
    <s v="f4f4dd4e-cba3-4bf7-95d2-084df250ef7e"/>
    <s v="Luuq_HC"/>
    <x v="25"/>
    <x v="0"/>
    <n v="3"/>
    <n v="1"/>
    <n v="1"/>
    <n v="1"/>
    <x v="0"/>
  </r>
  <r>
    <s v="71fbcff1-7941-4204-b393-7fed72843272"/>
    <s v="Dhuusamarreeb_IDP"/>
    <x v="13"/>
    <x v="1"/>
    <n v="3"/>
    <n v="4"/>
    <n v="1"/>
    <n v="2"/>
    <x v="1"/>
  </r>
  <r>
    <s v="2259afbe-6548-4954-81f1-183e31ce7946"/>
    <s v="Doolow_HC"/>
    <x v="24"/>
    <x v="0"/>
    <n v="3"/>
    <n v="1"/>
    <n v="4"/>
    <n v="2"/>
    <x v="1"/>
  </r>
  <r>
    <s v="d24eb811-424d-4295-a138-20a163953010"/>
    <s v="Belet_Xaawo_HC"/>
    <x v="22"/>
    <x v="0"/>
    <n v="3"/>
    <n v="1"/>
    <n v="1"/>
    <n v="1"/>
    <x v="0"/>
  </r>
  <r>
    <s v="d1febc7d-cab0-42c7-954e-c6362fe34373"/>
    <s v="Belet_Xaawo_HC"/>
    <x v="22"/>
    <x v="0"/>
    <n v="3"/>
    <n v="1"/>
    <n v="4"/>
    <n v="1"/>
    <x v="0"/>
  </r>
  <r>
    <s v="7b2162c6-5543-4c98-9a35-65a9c30ad2ec"/>
    <s v="Baardheere_HC"/>
    <x v="20"/>
    <x v="0"/>
    <n v="3"/>
    <n v="1"/>
    <n v="1"/>
    <n v="1"/>
    <x v="0"/>
  </r>
  <r>
    <s v="6564816e-a698-43cc-9af9-49e487e3749f"/>
    <s v="Garbahaarey_HC"/>
    <x v="21"/>
    <x v="0"/>
    <n v="3"/>
    <n v="1"/>
    <n v="1"/>
    <n v="1"/>
    <x v="0"/>
  </r>
  <r>
    <s v="2d8bc37c-05b6-422b-82a7-16025a8a3ca2"/>
    <s v="Baardheere_HC"/>
    <x v="20"/>
    <x v="0"/>
    <n v="3"/>
    <n v="1"/>
    <n v="4"/>
    <n v="1"/>
    <x v="0"/>
  </r>
  <r>
    <s v="1cfaf332-7de1-4b8a-8b08-235ef88ad2fa"/>
    <s v="Dhuusamarreeb_IDP"/>
    <x v="13"/>
    <x v="1"/>
    <n v="3"/>
    <n v="1"/>
    <n v="4"/>
    <n v="1"/>
    <x v="0"/>
  </r>
  <r>
    <s v="b2a9fb01-2b9d-482c-ae5a-cd4af15660ab"/>
    <s v="Dhuusamarreeb_IDP"/>
    <x v="13"/>
    <x v="1"/>
    <n v="3"/>
    <n v="3"/>
    <n v="4"/>
    <n v="1"/>
    <x v="1"/>
  </r>
  <r>
    <s v="854d88f9-63a4-401c-978d-282e48fdebfb"/>
    <s v="Dhuusamarreeb_IDP"/>
    <x v="13"/>
    <x v="1"/>
    <n v="1"/>
    <n v="2"/>
    <n v="1"/>
    <n v="1"/>
    <x v="3"/>
  </r>
  <r>
    <s v="79d290a1-734a-4174-bdbb-ff4a4c96af15"/>
    <s v="Badhaadhe_HC"/>
    <x v="7"/>
    <x v="0"/>
    <n v="3"/>
    <n v="1"/>
    <n v="4"/>
    <n v="1"/>
    <x v="0"/>
  </r>
  <r>
    <s v="18083bd1-bc16-41df-8632-a12c15c59c51"/>
    <s v="Kismayo_HC"/>
    <x v="19"/>
    <x v="0"/>
    <n v="3"/>
    <n v="1"/>
    <n v="4"/>
    <n v="1"/>
    <x v="0"/>
  </r>
  <r>
    <s v="d13dff44-a924-4c4f-8702-689d373c7469"/>
    <s v="Afmadow_HC"/>
    <x v="1"/>
    <x v="0"/>
    <n v="3"/>
    <n v="1"/>
    <n v="1"/>
    <n v="2"/>
    <x v="0"/>
  </r>
  <r>
    <s v="2d1efeee-32cd-4119-9500-731606f2b0c2"/>
    <s v="Kismayo_HC"/>
    <x v="19"/>
    <x v="0"/>
    <n v="3"/>
    <n v="1"/>
    <n v="4"/>
    <n v="1"/>
    <x v="0"/>
  </r>
  <r>
    <s v="27566d6e-30b3-49cc-9bc2-f0169372b66a"/>
    <s v="Kismayo_HC"/>
    <x v="19"/>
    <x v="0"/>
    <n v="3"/>
    <n v="1"/>
    <n v="1"/>
    <n v="1"/>
    <x v="0"/>
  </r>
  <r>
    <s v="9364b3c9-90ff-4855-ab5a-5dc7bbcf7141"/>
    <s v="Kismayo_HC"/>
    <x v="19"/>
    <x v="0"/>
    <n v="3"/>
    <n v="1"/>
    <n v="1"/>
    <n v="1"/>
    <x v="0"/>
  </r>
  <r>
    <s v="4e39b103-b4e7-4950-abb6-c5f58eef393a"/>
    <s v="Ceel_Waaq_HC"/>
    <x v="23"/>
    <x v="0"/>
    <n v="3"/>
    <n v="1"/>
    <n v="1"/>
    <n v="1"/>
    <x v="0"/>
  </r>
  <r>
    <s v="c0947803-162b-4670-8c98-3ed0d28dd4af"/>
    <s v="Gaalkacyo_IDP"/>
    <x v="14"/>
    <x v="1"/>
    <n v="3"/>
    <n v="1"/>
    <n v="1"/>
    <n v="1"/>
    <x v="0"/>
  </r>
  <r>
    <s v="743d4ecd-1a4d-4708-81f0-e48af4786714"/>
    <s v="Gaalkacyo_IDP"/>
    <x v="14"/>
    <x v="1"/>
    <n v="3"/>
    <n v="1"/>
    <n v="1"/>
    <n v="1"/>
    <x v="0"/>
  </r>
  <r>
    <s v="9f65d2d7-1784-4cbb-bdc2-545c08293ffa"/>
    <s v="Belet_Xaawo_HC"/>
    <x v="22"/>
    <x v="0"/>
    <n v="3"/>
    <n v="1"/>
    <n v="1"/>
    <n v="1"/>
    <x v="0"/>
  </r>
  <r>
    <s v="21829127-7722-45f2-9403-093e5b6468d2"/>
    <s v="Gaalkacyo_IDP"/>
    <x v="14"/>
    <x v="1"/>
    <n v="3"/>
    <n v="1"/>
    <n v="1"/>
    <n v="1"/>
    <x v="0"/>
  </r>
  <r>
    <s v="ade5dfde-554f-4cac-9323-bfd085852248"/>
    <s v="Kismayo_HC"/>
    <x v="19"/>
    <x v="0"/>
    <n v="3"/>
    <n v="4"/>
    <n v="4"/>
    <n v="1"/>
    <x v="1"/>
  </r>
  <r>
    <s v="2f6d75bf-ca1a-4982-952a-de70660e399e"/>
    <s v="Doolow_HC"/>
    <x v="24"/>
    <x v="0"/>
    <n v="3"/>
    <n v="2"/>
    <n v="1"/>
    <n v="1"/>
    <x v="0"/>
  </r>
  <r>
    <s v="9225b66d-284a-4dab-a287-35e707f10b2d"/>
    <s v="Gaalkacyo_IDP"/>
    <x v="14"/>
    <x v="1"/>
    <n v="3"/>
    <n v="3"/>
    <n v="4"/>
    <n v="1"/>
    <x v="1"/>
  </r>
  <r>
    <s v="2367bebe-cab4-4d6a-b980-25eac1820aaa"/>
    <s v="Baardheere_HC"/>
    <x v="20"/>
    <x v="0"/>
    <n v="3"/>
    <n v="1"/>
    <n v="4"/>
    <n v="1"/>
    <x v="0"/>
  </r>
  <r>
    <s v="4b8d4d3b-a788-4004-bb17-bba11312c871"/>
    <s v="Dhuusamarreeb_IDP"/>
    <x v="13"/>
    <x v="1"/>
    <n v="3"/>
    <n v="1"/>
    <n v="4"/>
    <n v="1"/>
    <x v="0"/>
  </r>
  <r>
    <s v="780f61aa-1204-4722-b1ff-725c93ab6fe2"/>
    <s v="Doolow_HC"/>
    <x v="24"/>
    <x v="0"/>
    <n v="3"/>
    <n v="1"/>
    <n v="1"/>
    <n v="1"/>
    <x v="0"/>
  </r>
  <r>
    <s v="878c48d9-4fcd-41d5-85ee-ebeadf5392f8"/>
    <s v="Doolow_HC"/>
    <x v="24"/>
    <x v="0"/>
    <n v="3"/>
    <n v="2"/>
    <n v="4"/>
    <n v="1"/>
    <x v="1"/>
  </r>
  <r>
    <s v="fe983d55-01da-4b4d-b5ac-f8f34740b7b4"/>
    <s v="Doolow_HC"/>
    <x v="24"/>
    <x v="0"/>
    <n v="3"/>
    <n v="1"/>
    <n v="1"/>
    <n v="1"/>
    <x v="0"/>
  </r>
  <r>
    <s v="6c0bd794-f21a-42ff-86eb-efbab1b8d933"/>
    <s v="Dhuusamarreeb_IDP"/>
    <x v="13"/>
    <x v="1"/>
    <n v="3"/>
    <n v="1"/>
    <n v="4"/>
    <n v="1"/>
    <x v="0"/>
  </r>
  <r>
    <s v="38c46f68-4c25-4ac6-b588-0ff7512220fb"/>
    <s v="Doolow_HC"/>
    <x v="24"/>
    <x v="0"/>
    <n v="3"/>
    <n v="1"/>
    <n v="1"/>
    <n v="1"/>
    <x v="0"/>
  </r>
  <r>
    <s v="856649b4-e685-4a37-b6b7-857c68cefb3a"/>
    <s v="Belet_Xaawo_HC"/>
    <x v="22"/>
    <x v="0"/>
    <n v="3"/>
    <n v="1"/>
    <n v="1"/>
    <n v="1"/>
    <x v="0"/>
  </r>
  <r>
    <s v="bdb9c136-6f3b-4a88-a6ce-48af2a0753b6"/>
    <s v="Dhuusamarreeb_IDP"/>
    <x v="13"/>
    <x v="1"/>
    <n v="3"/>
    <n v="1"/>
    <n v="4"/>
    <n v="1"/>
    <x v="0"/>
  </r>
  <r>
    <s v="27c4f352-b991-4352-a7ef-444f5d3d10df"/>
    <s v="Dhuusamarreeb_IDP"/>
    <x v="13"/>
    <x v="1"/>
    <n v="3"/>
    <n v="1"/>
    <n v="4"/>
    <n v="1"/>
    <x v="0"/>
  </r>
  <r>
    <s v="4b04f35c-2083-4e02-acb0-93a41320c040"/>
    <s v="Dhuusamarreeb_IDP"/>
    <x v="13"/>
    <x v="1"/>
    <n v="3"/>
    <n v="1"/>
    <n v="1"/>
    <n v="1"/>
    <x v="0"/>
  </r>
  <r>
    <s v="f2217966-1b94-48c5-898c-fd272a8b304e"/>
    <s v="Dhuusamarreeb_IDP"/>
    <x v="13"/>
    <x v="1"/>
    <n v="3"/>
    <n v="1"/>
    <n v="4"/>
    <n v="1"/>
    <x v="0"/>
  </r>
  <r>
    <s v="fac91882-e030-404d-ab17-1f39e4d1f1eb"/>
    <s v="Dhuusamarreeb_IDP"/>
    <x v="13"/>
    <x v="1"/>
    <n v="3"/>
    <n v="1"/>
    <n v="4"/>
    <n v="1"/>
    <x v="0"/>
  </r>
  <r>
    <s v="38a3d261-6db1-49da-a812-cd13c31cffa8"/>
    <s v="Dhuusamarreeb_IDP"/>
    <x v="13"/>
    <x v="1"/>
    <n v="3"/>
    <n v="1"/>
    <n v="4"/>
    <n v="1"/>
    <x v="0"/>
  </r>
  <r>
    <s v="b133e5d0-611c-4d60-8d1a-cb53c1007041"/>
    <s v="Dhuusamarreeb_IDP"/>
    <x v="13"/>
    <x v="1"/>
    <n v="3"/>
    <n v="1"/>
    <n v="1"/>
    <n v="1"/>
    <x v="0"/>
  </r>
  <r>
    <s v="e9ab5f8b-3bda-4f4f-8653-d71d246228fc"/>
    <s v="Dhuusamarreeb_IDP"/>
    <x v="13"/>
    <x v="1"/>
    <n v="3"/>
    <n v="1"/>
    <n v="4"/>
    <n v="1"/>
    <x v="0"/>
  </r>
  <r>
    <s v="92702036-9824-4868-a5ef-08bf1a13a0e1"/>
    <s v="Doolow_HC"/>
    <x v="24"/>
    <x v="0"/>
    <n v="3"/>
    <n v="1"/>
    <n v="1"/>
    <n v="1"/>
    <x v="0"/>
  </r>
  <r>
    <s v="86f15517-d7ae-451c-bded-224b1e4fa5ed"/>
    <s v="Dhuusamarreeb_IDP"/>
    <x v="13"/>
    <x v="1"/>
    <n v="3"/>
    <n v="3"/>
    <n v="4"/>
    <n v="1"/>
    <x v="1"/>
  </r>
  <r>
    <s v="43367371-84cb-4359-af05-c203e81856c4"/>
    <s v="Dhuusamarreeb_IDP"/>
    <x v="13"/>
    <x v="1"/>
    <n v="3"/>
    <n v="1"/>
    <n v="1"/>
    <n v="1"/>
    <x v="0"/>
  </r>
  <r>
    <s v="866c760e-de74-43ee-9401-e9117d76b2d0"/>
    <s v="Doolow_HC"/>
    <x v="24"/>
    <x v="0"/>
    <n v="3"/>
    <n v="1"/>
    <n v="1"/>
    <n v="1"/>
    <x v="0"/>
  </r>
  <r>
    <s v="e16fd8de-4570-462d-9f38-fd9ae246d1c7"/>
    <s v="Dhuusamarreeb_IDP"/>
    <x v="13"/>
    <x v="1"/>
    <n v="3"/>
    <n v="3"/>
    <n v="4"/>
    <n v="1"/>
    <x v="1"/>
  </r>
  <r>
    <s v="b346b1fe-7f08-4edf-a7b4-a9b309a74709"/>
    <s v="Dhuusamarreeb_IDP"/>
    <x v="13"/>
    <x v="1"/>
    <n v="3"/>
    <n v="3"/>
    <n v="4"/>
    <n v="1"/>
    <x v="1"/>
  </r>
  <r>
    <s v="955a85c8-59a3-4429-b40d-036342b71a24"/>
    <s v="Dhuusamarreeb_IDP"/>
    <x v="13"/>
    <x v="1"/>
    <n v="3"/>
    <n v="1"/>
    <n v="1"/>
    <n v="1"/>
    <x v="0"/>
  </r>
  <r>
    <s v="f0ce98d7-2cc8-4593-a72d-89220d45a0d8"/>
    <s v="Afmadow_IDP"/>
    <x v="1"/>
    <x v="1"/>
    <n v="3"/>
    <n v="1"/>
    <n v="1"/>
    <n v="1"/>
    <x v="0"/>
  </r>
  <r>
    <s v="fea7b26b-95d7-4cd7-90a7-683e168e3db0"/>
    <s v="Kismayo_IDP"/>
    <x v="19"/>
    <x v="1"/>
    <n v="3"/>
    <n v="1"/>
    <n v="4"/>
    <n v="1"/>
    <x v="0"/>
  </r>
  <r>
    <s v="22927df7-a420-4d39-a4f9-4e745fcaba30"/>
    <s v="Baardheere_HC"/>
    <x v="20"/>
    <x v="0"/>
    <n v="3"/>
    <n v="1"/>
    <n v="4"/>
    <n v="1"/>
    <x v="0"/>
  </r>
  <r>
    <s v="65bd188b-a0bd-4883-9997-880bf509296c"/>
    <s v="Luuq_HC"/>
    <x v="25"/>
    <x v="0"/>
    <n v="3"/>
    <n v="1"/>
    <n v="1"/>
    <n v="1"/>
    <x v="0"/>
  </r>
  <r>
    <s v="817420d8-4524-48c6-a82a-54f4df48343f"/>
    <s v="Ceel_Waaq_HC"/>
    <x v="23"/>
    <x v="0"/>
    <n v="3"/>
    <n v="1"/>
    <n v="1"/>
    <n v="1"/>
    <x v="0"/>
  </r>
  <r>
    <s v="4d018972-bc3f-488c-992c-4ccf078ef2bc"/>
    <s v="Afmadow_IDP"/>
    <x v="1"/>
    <x v="1"/>
    <n v="3"/>
    <n v="2"/>
    <n v="4"/>
    <n v="1"/>
    <x v="1"/>
  </r>
  <r>
    <s v="6cec3cd7-dde4-41d3-9de3-2acd593f0bd9"/>
    <s v="Kismayo_IDP"/>
    <x v="19"/>
    <x v="1"/>
    <n v="3"/>
    <n v="1"/>
    <n v="4"/>
    <n v="1"/>
    <x v="0"/>
  </r>
  <r>
    <s v="6497a629-1356-4f20-add1-81f0b8e9a063"/>
    <s v="Ceel_Waaq_HC"/>
    <x v="23"/>
    <x v="0"/>
    <n v="3"/>
    <n v="1"/>
    <n v="1"/>
    <n v="1"/>
    <x v="0"/>
  </r>
  <r>
    <s v="89037c98-ef81-4a82-8642-f5bf473d3e02"/>
    <s v="Afmadow_IDP"/>
    <x v="1"/>
    <x v="1"/>
    <n v="3"/>
    <n v="1"/>
    <n v="4"/>
    <n v="1"/>
    <x v="0"/>
  </r>
  <r>
    <s v="2e89238c-f685-4908-a053-fff2a7b2358d"/>
    <s v="Afmadow_IDP"/>
    <x v="1"/>
    <x v="1"/>
    <n v="3"/>
    <n v="1"/>
    <n v="4"/>
    <n v="1"/>
    <x v="0"/>
  </r>
  <r>
    <s v="b0e03bf9-8d45-48e9-89fc-aec42327bee3"/>
    <s v="Belet_Xaawo_HC"/>
    <x v="22"/>
    <x v="0"/>
    <n v="3"/>
    <n v="1"/>
    <n v="1"/>
    <n v="1"/>
    <x v="0"/>
  </r>
  <r>
    <s v="35725a41-1bcd-472c-8955-1e8f2f34dc17"/>
    <s v="Ceel_Waaq_HC"/>
    <x v="23"/>
    <x v="0"/>
    <n v="3"/>
    <n v="1"/>
    <n v="1"/>
    <n v="1"/>
    <x v="0"/>
  </r>
  <r>
    <s v="e832517c-8a9d-49e6-92b7-0b5e5edeeaf4"/>
    <s v="Baardheere_IDP"/>
    <x v="20"/>
    <x v="1"/>
    <n v="3"/>
    <n v="1"/>
    <n v="1"/>
    <n v="1"/>
    <x v="0"/>
  </r>
  <r>
    <s v="796b50c9-87ed-445f-bd65-399ebc4e4165"/>
    <s v="Kismayo_IDP"/>
    <x v="19"/>
    <x v="1"/>
    <n v="3"/>
    <n v="1"/>
    <n v="1"/>
    <n v="1"/>
    <x v="0"/>
  </r>
  <r>
    <s v="c13bea12-3304-4d42-88f1-3c436491004f"/>
    <s v="Kismayo_IDP"/>
    <x v="19"/>
    <x v="1"/>
    <n v="3"/>
    <n v="1"/>
    <n v="4"/>
    <n v="1"/>
    <x v="0"/>
  </r>
  <r>
    <s v="b5c41935-7639-4684-b1c7-8a2a32035673"/>
    <s v="Luuq_HC"/>
    <x v="25"/>
    <x v="0"/>
    <n v="3"/>
    <n v="1"/>
    <n v="1"/>
    <n v="1"/>
    <x v="0"/>
  </r>
  <r>
    <s v="ec4622f9-075a-4970-9d53-e96b1f7448e9"/>
    <s v="Afmadow_HC"/>
    <x v="1"/>
    <x v="0"/>
    <n v="3"/>
    <n v="1"/>
    <n v="4"/>
    <n v="1"/>
    <x v="0"/>
  </r>
  <r>
    <s v="e4169e27-2337-4654-985e-22417a5ec52a"/>
    <s v="Afmadow_IDP"/>
    <x v="1"/>
    <x v="1"/>
    <n v="3"/>
    <n v="1"/>
    <n v="4"/>
    <n v="1"/>
    <x v="0"/>
  </r>
  <r>
    <s v="308ef901-6236-4e82-b0eb-50fc3e6b0712"/>
    <s v="Kismayo_HC"/>
    <x v="19"/>
    <x v="0"/>
    <n v="3"/>
    <n v="1"/>
    <n v="4"/>
    <n v="1"/>
    <x v="0"/>
  </r>
  <r>
    <s v="25108400-06bd-4efb-ba7d-aa75517eb970"/>
    <s v="Kismayo_HC"/>
    <x v="19"/>
    <x v="0"/>
    <n v="3"/>
    <n v="1"/>
    <n v="1"/>
    <n v="1"/>
    <x v="0"/>
  </r>
  <r>
    <s v="9a0d04dc-6414-483f-8f88-d7f0135df298"/>
    <s v="Kismayo_IDP"/>
    <x v="19"/>
    <x v="1"/>
    <n v="1"/>
    <n v="4"/>
    <n v="4"/>
    <n v="1"/>
    <x v="1"/>
  </r>
  <r>
    <s v="7c07388e-1a95-4b6e-a476-e668845b8f84"/>
    <s v="Kismayo_IDP"/>
    <x v="19"/>
    <x v="1"/>
    <n v="3"/>
    <n v="1"/>
    <n v="4"/>
    <n v="3"/>
    <x v="1"/>
  </r>
  <r>
    <s v="3650d0df-de07-42f4-a539-44448847e277"/>
    <s v="Baardheere_IDP"/>
    <x v="20"/>
    <x v="1"/>
    <n v="3"/>
    <n v="1"/>
    <n v="4"/>
    <n v="1"/>
    <x v="0"/>
  </r>
  <r>
    <s v="f4228274-02d8-43c2-b382-8e7981934d07"/>
    <s v="Badhaadhe_HC"/>
    <x v="7"/>
    <x v="0"/>
    <n v="3"/>
    <n v="1"/>
    <n v="4"/>
    <n v="1"/>
    <x v="0"/>
  </r>
  <r>
    <s v="4b5de87d-e74a-4332-b23d-180e1b676572"/>
    <s v="Kismayo_IDP"/>
    <x v="19"/>
    <x v="1"/>
    <n v="3"/>
    <n v="1"/>
    <n v="1"/>
    <n v="1"/>
    <x v="0"/>
  </r>
  <r>
    <s v="23099668-75fc-49fd-9bfe-cabbc8e87ba4"/>
    <s v="Belet_Xaawo_IDP"/>
    <x v="22"/>
    <x v="1"/>
    <n v="3"/>
    <n v="1"/>
    <n v="1"/>
    <n v="1"/>
    <x v="0"/>
  </r>
  <r>
    <s v="bb167b51-fbcb-4302-b3f2-cf0a2a31a463"/>
    <s v="Kismayo_IDP"/>
    <x v="19"/>
    <x v="1"/>
    <n v="2"/>
    <n v="4"/>
    <n v="4"/>
    <n v="2"/>
    <x v="1"/>
  </r>
  <r>
    <s v="f3ec04f8-1cfd-4431-bc82-bb6e9a7e61c0"/>
    <s v="Ceel_Waaq_IDP"/>
    <x v="23"/>
    <x v="1"/>
    <n v="3"/>
    <n v="1"/>
    <n v="4"/>
    <n v="1"/>
    <x v="0"/>
  </r>
  <r>
    <s v="48d2d975-0bf7-422e-adce-4cdc55f9e105"/>
    <s v="Kismayo_HC"/>
    <x v="19"/>
    <x v="0"/>
    <n v="3"/>
    <n v="1"/>
    <n v="4"/>
    <n v="1"/>
    <x v="0"/>
  </r>
  <r>
    <s v="492f831f-f5d3-4b9c-9c65-a40ebbfc8a1d"/>
    <s v="Baardheere_HC"/>
    <x v="20"/>
    <x v="0"/>
    <n v="3"/>
    <n v="1"/>
    <n v="4"/>
    <n v="1"/>
    <x v="0"/>
  </r>
  <r>
    <s v="f1976cc2-547a-4b78-aad1-75e73f8b5185"/>
    <s v="Luuq_IDP"/>
    <x v="25"/>
    <x v="1"/>
    <n v="3"/>
    <n v="1"/>
    <n v="4"/>
    <n v="1"/>
    <x v="0"/>
  </r>
  <r>
    <s v="f9a8cd24-8d3d-43a0-be5b-ea9307add245"/>
    <s v="Kismayo_IDP"/>
    <x v="19"/>
    <x v="1"/>
    <n v="3"/>
    <n v="1"/>
    <n v="4"/>
    <n v="1"/>
    <x v="0"/>
  </r>
  <r>
    <s v="3b8aea60-3e88-4fb9-9d76-39d15cb75e33"/>
    <s v="Luuq_HC"/>
    <x v="25"/>
    <x v="0"/>
    <n v="3"/>
    <n v="1"/>
    <n v="1"/>
    <n v="1"/>
    <x v="0"/>
  </r>
  <r>
    <s v="9086829e-7517-4af9-acc9-1d97c11841d5"/>
    <s v="Luuq_HC"/>
    <x v="25"/>
    <x v="0"/>
    <n v="3"/>
    <n v="1"/>
    <n v="1"/>
    <n v="1"/>
    <x v="0"/>
  </r>
  <r>
    <s v="d3df313b-34ce-433e-be46-72d4064ee0fe"/>
    <s v="Afmadow_IDP"/>
    <x v="1"/>
    <x v="1"/>
    <n v="3"/>
    <n v="1"/>
    <n v="1"/>
    <n v="1"/>
    <x v="0"/>
  </r>
  <r>
    <s v="19e5ec81-1fd9-4212-8017-df6b77a13dd4"/>
    <s v="Ceel_Waaq_IDP"/>
    <x v="23"/>
    <x v="1"/>
    <n v="3"/>
    <n v="1"/>
    <n v="1"/>
    <n v="1"/>
    <x v="0"/>
  </r>
  <r>
    <s v="dacbd0f4-85f4-4ff5-8901-17e53892204e"/>
    <s v="Luuq_HC"/>
    <x v="25"/>
    <x v="0"/>
    <n v="3"/>
    <n v="1"/>
    <n v="4"/>
    <n v="1"/>
    <x v="0"/>
  </r>
  <r>
    <s v="6d8ae997-4bce-426a-9b93-26da1c31acc5"/>
    <s v="Kismayo_IDP"/>
    <x v="19"/>
    <x v="1"/>
    <n v="3"/>
    <n v="1"/>
    <n v="4"/>
    <n v="1"/>
    <x v="0"/>
  </r>
  <r>
    <s v="8d23dc13-24ed-4b92-8f5a-d665c9d3c6b4"/>
    <s v="Belet_Xaawo_IDP"/>
    <x v="22"/>
    <x v="1"/>
    <n v="3"/>
    <n v="1"/>
    <n v="1"/>
    <n v="3"/>
    <x v="0"/>
  </r>
  <r>
    <s v="11d2b018-e072-4ba3-966e-ec49b9976287"/>
    <s v="Luuq_HC"/>
    <x v="25"/>
    <x v="0"/>
    <n v="3"/>
    <n v="1"/>
    <n v="1"/>
    <n v="1"/>
    <x v="0"/>
  </r>
  <r>
    <s v="a2da7753-7776-48bf-a2a8-91cbd5bdb165"/>
    <s v="Belet_Xaawo_HC"/>
    <x v="22"/>
    <x v="0"/>
    <n v="3"/>
    <n v="1"/>
    <n v="1"/>
    <n v="1"/>
    <x v="0"/>
  </r>
  <r>
    <s v="f7b16d3c-ab53-4051-8e70-65a5baacefdc"/>
    <s v="Luuq_HC"/>
    <x v="25"/>
    <x v="0"/>
    <n v="3"/>
    <n v="1"/>
    <n v="1"/>
    <n v="1"/>
    <x v="0"/>
  </r>
  <r>
    <s v="a62aba26-da78-411e-9097-e02feb453961"/>
    <s v="Afmadow_HC"/>
    <x v="1"/>
    <x v="0"/>
    <n v="3"/>
    <n v="1"/>
    <n v="1"/>
    <n v="1"/>
    <x v="0"/>
  </r>
  <r>
    <s v="36d5f641-0d93-4723-8400-743df2e3344d"/>
    <s v="Baardheere_IDP"/>
    <x v="20"/>
    <x v="1"/>
    <n v="3"/>
    <n v="1"/>
    <n v="4"/>
    <n v="1"/>
    <x v="0"/>
  </r>
  <r>
    <s v="f549b188-e14a-4657-9863-09a930632ac0"/>
    <s v="Baardheere_HC"/>
    <x v="20"/>
    <x v="0"/>
    <n v="3"/>
    <n v="1"/>
    <n v="1"/>
    <n v="1"/>
    <x v="0"/>
  </r>
  <r>
    <s v="92fecd86-0901-4eb0-b984-6765947456b6"/>
    <s v="Luuq_HC"/>
    <x v="25"/>
    <x v="0"/>
    <n v="3"/>
    <n v="1"/>
    <n v="1"/>
    <n v="1"/>
    <x v="0"/>
  </r>
  <r>
    <s v="b082d52c-8374-47fb-a1c6-4dc5c9392627"/>
    <s v="Baardheere_IDP"/>
    <x v="20"/>
    <x v="1"/>
    <n v="3"/>
    <n v="1"/>
    <n v="4"/>
    <n v="1"/>
    <x v="0"/>
  </r>
  <r>
    <s v="a92f8857-13a4-4405-8dd4-2f5bf1c2adb0"/>
    <s v="Afmadow_IDP"/>
    <x v="1"/>
    <x v="1"/>
    <n v="3"/>
    <n v="1"/>
    <n v="1"/>
    <n v="1"/>
    <x v="0"/>
  </r>
  <r>
    <s v="855dc4d7-d543-445c-8be2-44e99f40830d"/>
    <s v="Baardheere_HC"/>
    <x v="20"/>
    <x v="0"/>
    <n v="3"/>
    <n v="1"/>
    <n v="4"/>
    <n v="1"/>
    <x v="0"/>
  </r>
  <r>
    <s v="13b41ecf-2956-42b9-b55c-441ea9c1ea48"/>
    <s v="Baardheere_HC"/>
    <x v="20"/>
    <x v="0"/>
    <n v="3"/>
    <n v="1"/>
    <n v="4"/>
    <n v="1"/>
    <x v="0"/>
  </r>
  <r>
    <s v="5dcbb79f-311a-4453-8bd8-9769a48ef499"/>
    <s v="Garbahaarey_HC"/>
    <x v="21"/>
    <x v="0"/>
    <n v="3"/>
    <n v="1"/>
    <n v="1"/>
    <n v="1"/>
    <x v="0"/>
  </r>
  <r>
    <s v="2112079e-6dc6-4585-9de7-fb1aaaeb1e5f"/>
    <s v="Luuq_HC"/>
    <x v="25"/>
    <x v="0"/>
    <n v="3"/>
    <n v="2"/>
    <n v="1"/>
    <n v="1"/>
    <x v="0"/>
  </r>
  <r>
    <s v="4d1033da-7dfc-4e99-8ac8-644a0e60cb30"/>
    <s v="Badhaadhe_HC"/>
    <x v="7"/>
    <x v="0"/>
    <n v="3"/>
    <n v="1"/>
    <n v="1"/>
    <n v="1"/>
    <x v="0"/>
  </r>
  <r>
    <s v="4d66c476-3f7a-411f-8371-468049a4d341"/>
    <s v="Luuq_HC"/>
    <x v="25"/>
    <x v="0"/>
    <n v="3"/>
    <n v="1"/>
    <n v="1"/>
    <n v="1"/>
    <x v="0"/>
  </r>
  <r>
    <s v="d01a6553-1031-41ab-a37e-ab8174b311cc"/>
    <s v="Baardheere_HC"/>
    <x v="20"/>
    <x v="0"/>
    <n v="3"/>
    <n v="1"/>
    <n v="4"/>
    <n v="1"/>
    <x v="0"/>
  </r>
  <r>
    <s v="67fc1d06-4f81-4a6d-831c-c2c3c725a0c8"/>
    <s v="Belet_Xaawo_HC"/>
    <x v="22"/>
    <x v="0"/>
    <n v="3"/>
    <n v="1"/>
    <n v="1"/>
    <n v="1"/>
    <x v="0"/>
  </r>
  <r>
    <s v="e23e4396-403b-48ae-a603-8f925b791ee1"/>
    <s v="Afmadow_IDP"/>
    <x v="1"/>
    <x v="1"/>
    <n v="1"/>
    <n v="4"/>
    <n v="4"/>
    <n v="1"/>
    <x v="1"/>
  </r>
  <r>
    <s v="408520ca-699a-47e9-8354-fa191fe36b9a"/>
    <s v="Baardheere_HC"/>
    <x v="20"/>
    <x v="0"/>
    <n v="3"/>
    <n v="1"/>
    <n v="4"/>
    <n v="1"/>
    <x v="0"/>
  </r>
  <r>
    <s v="552bd961-f319-4574-b3b7-01564f67563a"/>
    <s v="Afmadow_IDP"/>
    <x v="1"/>
    <x v="1"/>
    <n v="3"/>
    <n v="1"/>
    <n v="4"/>
    <n v="1"/>
    <x v="0"/>
  </r>
  <r>
    <s v="65865254-6685-4cb3-83c5-6fe443752629"/>
    <s v="Doolow_IDP"/>
    <x v="24"/>
    <x v="1"/>
    <n v="3"/>
    <n v="1"/>
    <n v="1"/>
    <n v="2"/>
    <x v="0"/>
  </r>
  <r>
    <s v="0309f4d4-96f2-452e-9ae5-4969fbaaa91f"/>
    <s v="Belet_Xaawo_IDP"/>
    <x v="22"/>
    <x v="1"/>
    <n v="3"/>
    <n v="1"/>
    <n v="4"/>
    <n v="1"/>
    <x v="0"/>
  </r>
  <r>
    <s v="41355f1f-2b07-4123-913f-ee6c55977609"/>
    <s v="Kismayo_IDP"/>
    <x v="19"/>
    <x v="1"/>
    <n v="3"/>
    <n v="1"/>
    <n v="4"/>
    <n v="1"/>
    <x v="0"/>
  </r>
  <r>
    <s v="6396174b-c4be-45e2-ba96-313e74b2abbf"/>
    <s v="Luuq_IDP"/>
    <x v="25"/>
    <x v="1"/>
    <n v="3"/>
    <n v="1"/>
    <n v="4"/>
    <n v="1"/>
    <x v="0"/>
  </r>
  <r>
    <s v="1f622262-c991-4f3f-82d9-e52c5d346000"/>
    <s v="Ceel_Waaq_HC"/>
    <x v="23"/>
    <x v="0"/>
    <n v="3"/>
    <n v="1"/>
    <n v="4"/>
    <n v="1"/>
    <x v="0"/>
  </r>
  <r>
    <s v="b6cf12b0-9305-4cd4-a3ff-0b1ceb8556cd"/>
    <s v="Ceel_Waaq_HC"/>
    <x v="23"/>
    <x v="0"/>
    <n v="3"/>
    <n v="1"/>
    <n v="1"/>
    <n v="1"/>
    <x v="0"/>
  </r>
  <r>
    <s v="03192aa1-686d-4e9d-82aa-cd2a8ecb1c0c"/>
    <s v="Doolow_HC"/>
    <x v="24"/>
    <x v="0"/>
    <n v="3"/>
    <n v="1"/>
    <n v="1"/>
    <n v="1"/>
    <x v="0"/>
  </r>
  <r>
    <s v="cd9d598c-6867-4362-9b57-964137685e91"/>
    <s v="Belet_Xaawo_HC"/>
    <x v="22"/>
    <x v="0"/>
    <n v="3"/>
    <n v="1"/>
    <n v="1"/>
    <n v="1"/>
    <x v="0"/>
  </r>
  <r>
    <s v="91bff2b1-9e0d-4fe0-ab05-d079039f5e28"/>
    <s v="Luuq_IDP"/>
    <x v="25"/>
    <x v="1"/>
    <n v="3"/>
    <n v="1"/>
    <n v="4"/>
    <n v="1"/>
    <x v="0"/>
  </r>
  <r>
    <s v="4007a920-4e71-4ca8-bd26-50d915e31474"/>
    <s v="Doolow_IDP"/>
    <x v="24"/>
    <x v="1"/>
    <n v="3"/>
    <n v="1"/>
    <n v="4"/>
    <n v="1"/>
    <x v="0"/>
  </r>
  <r>
    <s v="505ea787-3526-488b-8471-497213d83f7f"/>
    <s v="Garbahaarey_HC"/>
    <x v="21"/>
    <x v="0"/>
    <n v="3"/>
    <n v="1"/>
    <n v="4"/>
    <n v="1"/>
    <x v="0"/>
  </r>
  <r>
    <s v="c24fe563-4d03-4a65-bb34-4196aafcdd45"/>
    <s v="Doolow_IDP"/>
    <x v="24"/>
    <x v="1"/>
    <n v="3"/>
    <n v="1"/>
    <n v="4"/>
    <n v="1"/>
    <x v="0"/>
  </r>
  <r>
    <s v="bda427f4-a4b6-49db-88a2-dcd8c584ba07"/>
    <s v="Doolow_IDP"/>
    <x v="24"/>
    <x v="1"/>
    <n v="3"/>
    <n v="1"/>
    <n v="1"/>
    <n v="1"/>
    <x v="0"/>
  </r>
  <r>
    <s v="f7b56a53-ffd4-4677-8525-fd582738c115"/>
    <s v="Belet_Xaawo_IDP"/>
    <x v="22"/>
    <x v="1"/>
    <n v="3"/>
    <n v="1"/>
    <n v="1"/>
    <n v="3"/>
    <x v="0"/>
  </r>
  <r>
    <s v="5a5ad82e-e602-4a1d-a416-d7cd24a00896"/>
    <s v="Luuq_HC"/>
    <x v="25"/>
    <x v="0"/>
    <n v="3"/>
    <n v="1"/>
    <n v="4"/>
    <n v="1"/>
    <x v="0"/>
  </r>
  <r>
    <s v="bca3bf9d-ca72-426b-bdf7-78de0c413132"/>
    <s v="Belet_Xaawo_IDP"/>
    <x v="22"/>
    <x v="1"/>
    <n v="3"/>
    <n v="1"/>
    <n v="1"/>
    <n v="1"/>
    <x v="0"/>
  </r>
  <r>
    <s v="c5bb69eb-f6e6-460d-bb81-01021a5a5be8"/>
    <s v="Badhaadhe_HC"/>
    <x v="7"/>
    <x v="0"/>
    <n v="3"/>
    <n v="1"/>
    <n v="4"/>
    <n v="1"/>
    <x v="0"/>
  </r>
  <r>
    <s v="3fab32a1-9023-4a40-9708-8de175b56f07"/>
    <s v="Baardheere_IDP"/>
    <x v="20"/>
    <x v="1"/>
    <n v="3"/>
    <n v="1"/>
    <n v="1"/>
    <n v="1"/>
    <x v="0"/>
  </r>
  <r>
    <s v="cf44fc1b-4450-4820-8b6e-ca17c4dfb320"/>
    <s v="Ceel_Waaq_HC"/>
    <x v="23"/>
    <x v="0"/>
    <n v="3"/>
    <n v="1"/>
    <n v="1"/>
    <n v="1"/>
    <x v="0"/>
  </r>
  <r>
    <s v="acab52ad-a581-4674-bb14-f722a5862eb0"/>
    <s v="Kismayo_IDP"/>
    <x v="19"/>
    <x v="1"/>
    <n v="3"/>
    <n v="1"/>
    <n v="1"/>
    <n v="1"/>
    <x v="0"/>
  </r>
  <r>
    <s v="c42e6725-cde4-45c5-a874-fede1c0ae8e4"/>
    <s v="Garbahaarey_HC"/>
    <x v="21"/>
    <x v="0"/>
    <n v="3"/>
    <n v="1"/>
    <n v="1"/>
    <n v="1"/>
    <x v="0"/>
  </r>
  <r>
    <s v="1f04da5a-c764-46ae-a219-5ed96fa33be4"/>
    <s v="Belet_Xaawo_HC"/>
    <x v="22"/>
    <x v="0"/>
    <n v="3"/>
    <n v="1"/>
    <n v="1"/>
    <n v="1"/>
    <x v="0"/>
  </r>
  <r>
    <s v="d94de372-1adb-4a6c-9984-21b17f3066f2"/>
    <s v="Kismayo_IDP"/>
    <x v="19"/>
    <x v="1"/>
    <n v="3"/>
    <n v="1"/>
    <n v="1"/>
    <n v="1"/>
    <x v="0"/>
  </r>
  <r>
    <s v="57330f73-f036-4680-8b85-ee728b127466"/>
    <s v="Kismayo_IDP"/>
    <x v="19"/>
    <x v="1"/>
    <n v="3"/>
    <n v="1"/>
    <n v="4"/>
    <n v="3"/>
    <x v="1"/>
  </r>
  <r>
    <s v="a449deb7-496b-459b-99d2-c5d65b56a2b1"/>
    <s v="Ceel_Waaq_IDP"/>
    <x v="23"/>
    <x v="1"/>
    <n v="3"/>
    <n v="1"/>
    <n v="1"/>
    <n v="1"/>
    <x v="0"/>
  </r>
  <r>
    <s v="cbb8b040-8c7f-4574-b7eb-6a78c8c9d504"/>
    <s v="Luuq_IDP"/>
    <x v="25"/>
    <x v="1"/>
    <n v="3"/>
    <n v="1"/>
    <n v="4"/>
    <n v="1"/>
    <x v="0"/>
  </r>
  <r>
    <s v="da4bfcf0-29a7-403f-a3a6-63b80962a780"/>
    <s v="Luuq_HC"/>
    <x v="25"/>
    <x v="0"/>
    <n v="3"/>
    <n v="1"/>
    <n v="4"/>
    <n v="1"/>
    <x v="0"/>
  </r>
  <r>
    <s v="41579ffb-4a54-4c0e-b65d-890bfea3c3b8"/>
    <s v="Kismayo_HC"/>
    <x v="19"/>
    <x v="0"/>
    <n v="3"/>
    <n v="1"/>
    <n v="4"/>
    <n v="1"/>
    <x v="0"/>
  </r>
  <r>
    <s v="0eda2244-ac77-489a-a54b-e799d6381dca"/>
    <s v="Afmadow_IDP"/>
    <x v="1"/>
    <x v="1"/>
    <n v="3"/>
    <n v="1"/>
    <n v="4"/>
    <n v="1"/>
    <x v="0"/>
  </r>
  <r>
    <s v="4b8f1eec-3dab-479b-a046-14cbad3370c5"/>
    <s v="Doolow_HC"/>
    <x v="24"/>
    <x v="0"/>
    <n v="3"/>
    <n v="1"/>
    <n v="1"/>
    <n v="1"/>
    <x v="0"/>
  </r>
  <r>
    <s v="cdc7b09c-cf4f-4057-a366-4d5fa1191c99"/>
    <s v="Kismayo_IDP"/>
    <x v="19"/>
    <x v="1"/>
    <n v="3"/>
    <n v="1"/>
    <n v="1"/>
    <n v="1"/>
    <x v="0"/>
  </r>
  <r>
    <s v="15557d0f-1b8e-41cb-b5df-11c7f888defc"/>
    <s v="Kismayo_IDP"/>
    <x v="19"/>
    <x v="1"/>
    <n v="3"/>
    <n v="1"/>
    <n v="4"/>
    <n v="1"/>
    <x v="0"/>
  </r>
  <r>
    <s v="f4868e37-8e8e-46b7-902b-fce3d08765a9"/>
    <s v="Kismayo_IDP"/>
    <x v="19"/>
    <x v="1"/>
    <n v="3"/>
    <n v="1"/>
    <n v="4"/>
    <n v="1"/>
    <x v="0"/>
  </r>
  <r>
    <s v="5a2e2679-db8f-4666-9937-c5485b4f49ce"/>
    <s v="Afmadow_IDP"/>
    <x v="1"/>
    <x v="1"/>
    <n v="3"/>
    <n v="1"/>
    <n v="4"/>
    <n v="1"/>
    <x v="0"/>
  </r>
  <r>
    <s v="72cf7c16-d62e-42c6-99d6-b3ce7fb0674e"/>
    <s v="Luuq_HC"/>
    <x v="25"/>
    <x v="0"/>
    <n v="3"/>
    <n v="1"/>
    <n v="1"/>
    <n v="1"/>
    <x v="0"/>
  </r>
  <r>
    <s v="bf2898ff-59c0-4b27-83e0-7f7b5a12b6f6"/>
    <s v="Garbahaarey_HC"/>
    <x v="21"/>
    <x v="0"/>
    <n v="3"/>
    <n v="1"/>
    <n v="1"/>
    <n v="1"/>
    <x v="0"/>
  </r>
  <r>
    <s v="104f5bf8-9f23-41e3-ba4a-994f48b9381b"/>
    <s v="Garbahaarey_HC"/>
    <x v="21"/>
    <x v="0"/>
    <n v="3"/>
    <n v="1"/>
    <n v="1"/>
    <n v="1"/>
    <x v="0"/>
  </r>
  <r>
    <s v="bf3d48e0-85d9-49b6-9021-87a01da108a3"/>
    <s v="Kismayo_IDP"/>
    <x v="19"/>
    <x v="1"/>
    <n v="3"/>
    <n v="1"/>
    <n v="1"/>
    <n v="1"/>
    <x v="0"/>
  </r>
  <r>
    <s v="896e48c9-ee9c-4a1c-aaff-e8e5a6410f3c"/>
    <s v="Belet_Xaawo_IDP"/>
    <x v="22"/>
    <x v="1"/>
    <n v="3"/>
    <n v="1"/>
    <n v="4"/>
    <n v="1"/>
    <x v="0"/>
  </r>
  <r>
    <s v="23637ac9-3b90-4eb5-a39b-f9e56023d301"/>
    <s v="Doolow_HC"/>
    <x v="24"/>
    <x v="0"/>
    <n v="3"/>
    <n v="1"/>
    <n v="4"/>
    <n v="1"/>
    <x v="0"/>
  </r>
  <r>
    <s v="a36ddb76-cc0f-4224-8613-77991a268647"/>
    <s v="Belet_Xaawo_HC"/>
    <x v="22"/>
    <x v="0"/>
    <n v="3"/>
    <n v="1"/>
    <n v="1"/>
    <n v="1"/>
    <x v="0"/>
  </r>
  <r>
    <s v="625c2d93-0f51-4655-83c4-66c24669b685"/>
    <s v="Ceel_Waaq_IDP"/>
    <x v="23"/>
    <x v="1"/>
    <n v="3"/>
    <n v="1"/>
    <n v="4"/>
    <n v="1"/>
    <x v="0"/>
  </r>
  <r>
    <s v="fb1ce8fb-2079-4557-8996-f737867b904d"/>
    <s v="Kismayo_HC"/>
    <x v="19"/>
    <x v="0"/>
    <n v="3"/>
    <n v="1"/>
    <n v="4"/>
    <n v="1"/>
    <x v="0"/>
  </r>
  <r>
    <s v="65f03ad1-4ef2-4e36-a02c-f4072c78123f"/>
    <s v="Afmadow_IDP"/>
    <x v="1"/>
    <x v="1"/>
    <n v="3"/>
    <n v="1"/>
    <n v="4"/>
    <n v="2"/>
    <x v="1"/>
  </r>
  <r>
    <s v="819c3449-7f3f-4fab-a1a7-127c76dd7806"/>
    <s v="Baardheere_IDP"/>
    <x v="20"/>
    <x v="1"/>
    <n v="3"/>
    <n v="1"/>
    <n v="1"/>
    <n v="1"/>
    <x v="0"/>
  </r>
  <r>
    <s v="eb576b20-0cef-4d09-b416-8e732c87ccad"/>
    <s v="Afmadow_IDP"/>
    <x v="1"/>
    <x v="1"/>
    <n v="3"/>
    <n v="1"/>
    <n v="4"/>
    <n v="1"/>
    <x v="0"/>
  </r>
  <r>
    <s v="b9f04b97-ce9d-4c0f-bcfb-e9d89a2b0f9f"/>
    <s v="Garbahaarey_HC"/>
    <x v="21"/>
    <x v="0"/>
    <n v="3"/>
    <n v="1"/>
    <n v="1"/>
    <n v="1"/>
    <x v="0"/>
  </r>
  <r>
    <s v="0f6206b9-ad94-4d01-95d1-203fc2a28f20"/>
    <s v="Luuq_HC"/>
    <x v="25"/>
    <x v="0"/>
    <n v="3"/>
    <n v="1"/>
    <n v="1"/>
    <n v="1"/>
    <x v="0"/>
  </r>
  <r>
    <s v="9c8d0a8d-0a61-4b30-a386-737f20f5fd02"/>
    <s v="Luuq_IDP"/>
    <x v="25"/>
    <x v="1"/>
    <n v="3"/>
    <n v="1"/>
    <n v="4"/>
    <n v="1"/>
    <x v="0"/>
  </r>
  <r>
    <s v="323bc6f3-f8a3-4421-95d8-2ef4a676fc04"/>
    <s v="Baardheere_HC"/>
    <x v="20"/>
    <x v="0"/>
    <n v="3"/>
    <n v="1"/>
    <n v="4"/>
    <n v="1"/>
    <x v="0"/>
  </r>
  <r>
    <s v="ef6bb358-63f4-4590-8cfa-f19f6aac2db0"/>
    <s v="Kismayo_IDP"/>
    <x v="19"/>
    <x v="1"/>
    <n v="3"/>
    <n v="1"/>
    <n v="1"/>
    <n v="1"/>
    <x v="0"/>
  </r>
  <r>
    <s v="0ebfd9d3-d5d6-4708-8acd-282dbb1964ad"/>
    <s v="Baardheere_IDP"/>
    <x v="20"/>
    <x v="1"/>
    <n v="3"/>
    <n v="1"/>
    <n v="4"/>
    <n v="1"/>
    <x v="0"/>
  </r>
  <r>
    <s v="b8a79bda-997a-4e66-ae23-9a9f271af412"/>
    <s v="Kismayo_IDP"/>
    <x v="19"/>
    <x v="1"/>
    <n v="3"/>
    <n v="4"/>
    <n v="1"/>
    <n v="1"/>
    <x v="0"/>
  </r>
  <r>
    <s v="64974726-dbb0-464f-bf9d-cc9a4c7d8cfc"/>
    <s v="Baardheere_HC"/>
    <x v="20"/>
    <x v="0"/>
    <n v="3"/>
    <n v="1"/>
    <n v="1"/>
    <n v="1"/>
    <x v="0"/>
  </r>
  <r>
    <s v="a8bdaab9-c9bd-4624-b850-c9b335149728"/>
    <s v="Kismayo_IDP"/>
    <x v="19"/>
    <x v="1"/>
    <n v="3"/>
    <n v="1"/>
    <n v="1"/>
    <n v="1"/>
    <x v="0"/>
  </r>
  <r>
    <s v="c6d1f6a9-cc8e-4682-b44c-b5bb735f3ed0"/>
    <s v="Luuq_IDP"/>
    <x v="25"/>
    <x v="1"/>
    <n v="3"/>
    <n v="1"/>
    <n v="1"/>
    <n v="1"/>
    <x v="0"/>
  </r>
  <r>
    <s v="f5c99eb7-0a5b-41a3-a785-435002d4eab7"/>
    <s v="Doolow_IDP"/>
    <x v="24"/>
    <x v="1"/>
    <n v="3"/>
    <n v="1"/>
    <n v="4"/>
    <n v="1"/>
    <x v="0"/>
  </r>
  <r>
    <s v="1e3507c4-be4a-4afa-af5d-d0f51c91bbf0"/>
    <s v="Doolow_IDP"/>
    <x v="24"/>
    <x v="1"/>
    <n v="3"/>
    <n v="1"/>
    <n v="4"/>
    <n v="1"/>
    <x v="0"/>
  </r>
  <r>
    <s v="23742ad8-8b96-4549-b650-0e260a3dc6e7"/>
    <s v="Luuq_HC"/>
    <x v="25"/>
    <x v="0"/>
    <n v="3"/>
    <n v="1"/>
    <n v="1"/>
    <n v="1"/>
    <x v="0"/>
  </r>
  <r>
    <s v="ffaaedeb-1cf4-475b-9507-9086563d3746"/>
    <s v="Kismayo_IDP"/>
    <x v="19"/>
    <x v="1"/>
    <n v="1"/>
    <n v="3"/>
    <n v="1"/>
    <n v="2"/>
    <x v="0"/>
  </r>
  <r>
    <s v="cb576903-7d24-400f-afd8-504bb404d641"/>
    <s v="Kismayo_IDP"/>
    <x v="19"/>
    <x v="1"/>
    <n v="3"/>
    <n v="1"/>
    <n v="4"/>
    <n v="1"/>
    <x v="0"/>
  </r>
  <r>
    <s v="627e2434-9d4a-4fa7-adde-8f21bcf522d4"/>
    <s v="Kismayo_IDP"/>
    <x v="19"/>
    <x v="1"/>
    <n v="3"/>
    <n v="1"/>
    <n v="4"/>
    <n v="1"/>
    <x v="0"/>
  </r>
  <r>
    <s v="0a302c35-b287-437d-9c02-23072715af8e"/>
    <s v="Luuq_IDP"/>
    <x v="25"/>
    <x v="1"/>
    <n v="3"/>
    <n v="1"/>
    <n v="1"/>
    <n v="1"/>
    <x v="0"/>
  </r>
  <r>
    <s v="c7efdbd2-1576-426c-a642-fca26eafcdcd"/>
    <s v="Luuq_IDP"/>
    <x v="25"/>
    <x v="1"/>
    <n v="3"/>
    <n v="1"/>
    <n v="1"/>
    <n v="1"/>
    <x v="0"/>
  </r>
  <r>
    <s v="7757e0ad-4da9-4b90-9847-65460376d904"/>
    <s v="Doolow_IDP"/>
    <x v="24"/>
    <x v="1"/>
    <n v="3"/>
    <n v="1"/>
    <n v="4"/>
    <n v="2"/>
    <x v="1"/>
  </r>
  <r>
    <s v="77553bbf-9cce-454a-b891-23c1424f10cc"/>
    <s v="Belet_Xaawo_HC"/>
    <x v="22"/>
    <x v="0"/>
    <n v="3"/>
    <n v="1"/>
    <n v="4"/>
    <n v="2"/>
    <x v="1"/>
  </r>
  <r>
    <s v="55e38ddf-e87f-4f69-a48e-2e361097ecdc"/>
    <s v="Baardheere_HC"/>
    <x v="20"/>
    <x v="0"/>
    <n v="3"/>
    <n v="1"/>
    <n v="1"/>
    <n v="1"/>
    <x v="0"/>
  </r>
  <r>
    <s v="2543a82c-ed3f-4be3-88c8-7d402553f212"/>
    <s v="Kismayo_HC"/>
    <x v="19"/>
    <x v="0"/>
    <n v="3"/>
    <n v="4"/>
    <n v="4"/>
    <n v="1"/>
    <x v="1"/>
  </r>
  <r>
    <s v="2ac75f77-4cb3-4a8e-95c1-2a86f12c9fb2"/>
    <s v="Baardheere_IDP"/>
    <x v="20"/>
    <x v="1"/>
    <n v="3"/>
    <n v="3"/>
    <n v="4"/>
    <n v="1"/>
    <x v="1"/>
  </r>
  <r>
    <s v="2acfb807-e523-483a-8022-0e69ad278df0"/>
    <s v="Ceel_Waaq_HC"/>
    <x v="23"/>
    <x v="0"/>
    <n v="3"/>
    <n v="4"/>
    <n v="4"/>
    <n v="1"/>
    <x v="1"/>
  </r>
  <r>
    <s v="7a141c0c-71c1-465a-970f-e51e64dc541c"/>
    <s v="Baardheere_HC"/>
    <x v="20"/>
    <x v="0"/>
    <n v="3"/>
    <n v="1"/>
    <n v="1"/>
    <n v="1"/>
    <x v="0"/>
  </r>
  <r>
    <s v="35dbeebb-d7fb-4d33-a7f0-79af3297fe23"/>
    <s v="Baardheere_IDP"/>
    <x v="20"/>
    <x v="1"/>
    <n v="3"/>
    <n v="1"/>
    <n v="4"/>
    <n v="1"/>
    <x v="0"/>
  </r>
  <r>
    <s v="a234afce-1e09-4067-86a2-06a39fc09951"/>
    <s v="Baardheere_IDP"/>
    <x v="20"/>
    <x v="1"/>
    <n v="3"/>
    <n v="1"/>
    <n v="1"/>
    <n v="1"/>
    <x v="0"/>
  </r>
  <r>
    <s v="32da2e3a-d7b3-4d44-a2df-d5228a8b49c3"/>
    <s v="Baardheere_IDP"/>
    <x v="20"/>
    <x v="1"/>
    <n v="3"/>
    <n v="1"/>
    <n v="4"/>
    <n v="3"/>
    <x v="1"/>
  </r>
  <r>
    <s v="aeaf73f5-654c-4450-9bfc-45a2ee5b0b9a"/>
    <s v="Luuq_IDP"/>
    <x v="25"/>
    <x v="1"/>
    <n v="3"/>
    <n v="1"/>
    <n v="4"/>
    <n v="1"/>
    <x v="0"/>
  </r>
  <r>
    <s v="e8e4b70c-d289-4f6e-ae9b-3ef4efcb7d0e"/>
    <s v="Garbahaarey_IDP"/>
    <x v="21"/>
    <x v="1"/>
    <n v="3"/>
    <n v="1"/>
    <n v="1"/>
    <n v="1"/>
    <x v="0"/>
  </r>
  <r>
    <s v="14f788ec-f166-45c2-b55f-95107d01f6f5"/>
    <s v="Belet_Xaawo_HC"/>
    <x v="22"/>
    <x v="0"/>
    <n v="3"/>
    <n v="1"/>
    <n v="1"/>
    <n v="1"/>
    <x v="0"/>
  </r>
  <r>
    <s v="27e8a35b-051f-4a2b-98f5-1408e08fc9bc"/>
    <s v="Kismayo_HC"/>
    <x v="19"/>
    <x v="0"/>
    <n v="3"/>
    <n v="1"/>
    <n v="1"/>
    <n v="1"/>
    <x v="0"/>
  </r>
  <r>
    <s v="44c2c63b-1ba2-4144-bf99-6314cd19655f"/>
    <s v="Doolow_IDP"/>
    <x v="24"/>
    <x v="1"/>
    <n v="3"/>
    <n v="1"/>
    <n v="4"/>
    <n v="1"/>
    <x v="0"/>
  </r>
  <r>
    <s v="daa0623c-06ac-4a75-bed8-e8e8a74f20f3"/>
    <s v="Kismayo_HC"/>
    <x v="19"/>
    <x v="0"/>
    <n v="3"/>
    <n v="1"/>
    <n v="4"/>
    <n v="1"/>
    <x v="0"/>
  </r>
  <r>
    <s v="87cf3fd9-0d88-4100-9e65-1568ae3eaa2a"/>
    <s v="Kismayo_IDP"/>
    <x v="19"/>
    <x v="1"/>
    <n v="3"/>
    <n v="1"/>
    <n v="4"/>
    <n v="1"/>
    <x v="0"/>
  </r>
  <r>
    <s v="db49fe11-7112-41e1-bf19-29c406058bbd"/>
    <s v="Doolow_IDP"/>
    <x v="24"/>
    <x v="1"/>
    <n v="3"/>
    <n v="1"/>
    <n v="4"/>
    <n v="1"/>
    <x v="0"/>
  </r>
  <r>
    <s v="d26ff35a-d8c4-4768-9f4b-cc1974f2cf16"/>
    <s v="Ceel_Waaq_IDP"/>
    <x v="23"/>
    <x v="1"/>
    <n v="3"/>
    <n v="1"/>
    <n v="4"/>
    <n v="1"/>
    <x v="0"/>
  </r>
  <r>
    <s v="5db86b85-02bf-4f92-b75e-d64007ccee78"/>
    <s v="Garbahaarey_HC"/>
    <x v="21"/>
    <x v="0"/>
    <n v="3"/>
    <n v="1"/>
    <n v="1"/>
    <n v="1"/>
    <x v="0"/>
  </r>
  <r>
    <s v="9c84109c-f622-4340-85d0-602d6326373f"/>
    <s v="Kismayo_IDP"/>
    <x v="19"/>
    <x v="1"/>
    <n v="3"/>
    <n v="1"/>
    <n v="4"/>
    <n v="1"/>
    <x v="0"/>
  </r>
  <r>
    <s v="4f93a1a5-78fb-447b-b654-cb8ffcc1b381"/>
    <s v="Kismayo_IDP"/>
    <x v="19"/>
    <x v="1"/>
    <n v="3"/>
    <n v="1"/>
    <n v="1"/>
    <n v="1"/>
    <x v="0"/>
  </r>
  <r>
    <s v="fcab89d1-aaed-4744-88aa-9fbe76ecb89e"/>
    <s v="Luuq_HC"/>
    <x v="25"/>
    <x v="0"/>
    <n v="3"/>
    <n v="1"/>
    <n v="4"/>
    <n v="1"/>
    <x v="0"/>
  </r>
  <r>
    <s v="dc9ec455-a46b-49fa-9737-29d0d93e2a1f"/>
    <s v="Doolow_IDP"/>
    <x v="24"/>
    <x v="1"/>
    <n v="3"/>
    <n v="1"/>
    <n v="1"/>
    <n v="1"/>
    <x v="0"/>
  </r>
  <r>
    <s v="f49864cf-8915-4d33-be11-be64014e3edd"/>
    <s v="Kismayo_HC"/>
    <x v="19"/>
    <x v="0"/>
    <n v="3"/>
    <n v="1"/>
    <n v="4"/>
    <n v="1"/>
    <x v="0"/>
  </r>
  <r>
    <s v="19e80248-6b3b-4d46-97b0-2e06356df70f"/>
    <s v="Doolow_IDP"/>
    <x v="24"/>
    <x v="1"/>
    <n v="3"/>
    <n v="1"/>
    <n v="4"/>
    <n v="1"/>
    <x v="0"/>
  </r>
  <r>
    <s v="2781f371-82a0-4038-8a21-6f9b9f4aab50"/>
    <s v="Doolow_IDP"/>
    <x v="24"/>
    <x v="1"/>
    <n v="3"/>
    <n v="1"/>
    <n v="1"/>
    <n v="1"/>
    <x v="0"/>
  </r>
  <r>
    <s v="56955acd-2fe1-4359-bc61-186cba3f9909"/>
    <s v="Doolow_IDP"/>
    <x v="24"/>
    <x v="1"/>
    <n v="3"/>
    <n v="1"/>
    <n v="1"/>
    <n v="1"/>
    <x v="0"/>
  </r>
  <r>
    <s v="b5fe8f30-ff11-4610-8925-9c5fd8401dde"/>
    <s v="Doolow_IDP"/>
    <x v="24"/>
    <x v="1"/>
    <n v="3"/>
    <n v="1"/>
    <n v="1"/>
    <n v="1"/>
    <x v="0"/>
  </r>
  <r>
    <s v="bf3183f5-98d1-4150-ad6d-d6e8a4426978"/>
    <s v="Doolow_IDP"/>
    <x v="24"/>
    <x v="1"/>
    <n v="3"/>
    <n v="1"/>
    <n v="1"/>
    <n v="1"/>
    <x v="0"/>
  </r>
  <r>
    <s v="ec17fabe-d267-40f5-b1f1-cd7d05e8973a"/>
    <s v="Ceel_Waaq_HC"/>
    <x v="23"/>
    <x v="0"/>
    <n v="3"/>
    <n v="1"/>
    <n v="1"/>
    <n v="1"/>
    <x v="0"/>
  </r>
  <r>
    <s v="e5187ab2-3404-498a-b4a1-7bf772fa10c2"/>
    <s v="Kismayo_HC"/>
    <x v="19"/>
    <x v="0"/>
    <n v="3"/>
    <n v="1"/>
    <n v="1"/>
    <n v="1"/>
    <x v="0"/>
  </r>
  <r>
    <s v="dfb4755d-68f8-4926-a624-f9e700d6d96b"/>
    <s v="Garbahaarey_IDP"/>
    <x v="21"/>
    <x v="1"/>
    <n v="3"/>
    <n v="1"/>
    <n v="1"/>
    <n v="1"/>
    <x v="0"/>
  </r>
  <r>
    <s v="99285356-de88-4dc4-9c9b-b31ab359fdc9"/>
    <s v="Kismayo_HC"/>
    <x v="19"/>
    <x v="0"/>
    <n v="3"/>
    <n v="1"/>
    <n v="4"/>
    <n v="1"/>
    <x v="0"/>
  </r>
  <r>
    <s v="0ef64eb4-92b3-4173-9f99-8f2b7ad272cc"/>
    <s v="Baardheere_HC"/>
    <x v="20"/>
    <x v="0"/>
    <n v="3"/>
    <n v="1"/>
    <n v="4"/>
    <n v="1"/>
    <x v="0"/>
  </r>
  <r>
    <s v="7b1d61a6-6c20-4594-9d87-3ab8d7105092"/>
    <s v="Kismayo_HC"/>
    <x v="19"/>
    <x v="0"/>
    <n v="3"/>
    <n v="1"/>
    <n v="1"/>
    <n v="1"/>
    <x v="0"/>
  </r>
  <r>
    <s v="df950c5a-ffb3-499c-ae7a-de6f31088c24"/>
    <s v="Doolow_IDP"/>
    <x v="24"/>
    <x v="1"/>
    <n v="3"/>
    <n v="1"/>
    <n v="4"/>
    <n v="1"/>
    <x v="0"/>
  </r>
  <r>
    <s v="c08b3a16-0bd5-4b5f-ace3-7cacbe5bb634"/>
    <s v="Doolow_IDP"/>
    <x v="24"/>
    <x v="1"/>
    <n v="3"/>
    <n v="1"/>
    <n v="4"/>
    <n v="1"/>
    <x v="0"/>
  </r>
  <r>
    <s v="74aa08dd-6795-471b-9009-e3f327c452da"/>
    <s v="Doolow_IDP"/>
    <x v="24"/>
    <x v="1"/>
    <n v="3"/>
    <n v="1"/>
    <n v="1"/>
    <n v="1"/>
    <x v="0"/>
  </r>
  <r>
    <s v="7ebcf1f4-da88-4e6d-9247-2d068f8f7045"/>
    <s v="Doolow_IDP"/>
    <x v="24"/>
    <x v="1"/>
    <n v="3"/>
    <n v="1"/>
    <n v="4"/>
    <n v="1"/>
    <x v="0"/>
  </r>
  <r>
    <s v="2aba0531-e463-4314-9734-526828c2c681"/>
    <s v="Ceel_Waaq_IDP"/>
    <x v="23"/>
    <x v="1"/>
    <n v="3"/>
    <n v="1"/>
    <n v="4"/>
    <n v="1"/>
    <x v="0"/>
  </r>
  <r>
    <s v="ad574e06-f2c9-4c88-852b-d55276d5399d"/>
    <s v="Kismayo_HC"/>
    <x v="19"/>
    <x v="0"/>
    <n v="2"/>
    <n v="1"/>
    <n v="1"/>
    <n v="1"/>
    <x v="3"/>
  </r>
  <r>
    <s v="adc37363-db8a-417d-b1b7-2d5f7e7b136c"/>
    <s v="Ceel_Waaq_IDP"/>
    <x v="23"/>
    <x v="1"/>
    <n v="3"/>
    <n v="1"/>
    <n v="4"/>
    <n v="1"/>
    <x v="0"/>
  </r>
  <r>
    <s v="4b32672c-f6fb-4efc-b0f0-58686bd9ce5d"/>
    <s v="Ceel_Waaq_IDP"/>
    <x v="23"/>
    <x v="1"/>
    <n v="3"/>
    <n v="1"/>
    <n v="1"/>
    <n v="1"/>
    <x v="0"/>
  </r>
  <r>
    <s v="37ba3a99-bfc7-48be-beff-d9fc5cb64935"/>
    <s v="Kismayo_IDP"/>
    <x v="19"/>
    <x v="1"/>
    <n v="3"/>
    <n v="1"/>
    <n v="4"/>
    <n v="1"/>
    <x v="0"/>
  </r>
  <r>
    <s v="57eadd29-be2c-4ca9-a1ad-338881366db7"/>
    <s v="Baardheere_IDP"/>
    <x v="20"/>
    <x v="1"/>
    <n v="3"/>
    <n v="1"/>
    <n v="4"/>
    <n v="1"/>
    <x v="0"/>
  </r>
  <r>
    <s v="52bbb893-ceb9-4303-bd51-59d0d1296640"/>
    <s v="Kismayo_IDP"/>
    <x v="19"/>
    <x v="1"/>
    <n v="3"/>
    <n v="1"/>
    <n v="1"/>
    <n v="1"/>
    <x v="0"/>
  </r>
  <r>
    <s v="f1de9843-ce3c-4f92-b706-bf50156baeba"/>
    <s v="Belet_Xaawo_HC"/>
    <x v="22"/>
    <x v="0"/>
    <n v="3"/>
    <n v="1"/>
    <n v="1"/>
    <n v="1"/>
    <x v="0"/>
  </r>
  <r>
    <s v="3cb29ec1-df30-4ab2-9d40-52a440a9c237"/>
    <s v="Baardheere_IDP"/>
    <x v="20"/>
    <x v="1"/>
    <n v="3"/>
    <n v="1"/>
    <n v="4"/>
    <n v="1"/>
    <x v="0"/>
  </r>
  <r>
    <s v="48369871-beb0-4ca0-b0c8-a6210c80f8db"/>
    <s v="Belet_Xaawo_HC"/>
    <x v="22"/>
    <x v="0"/>
    <n v="3"/>
    <n v="1"/>
    <n v="1"/>
    <n v="1"/>
    <x v="0"/>
  </r>
  <r>
    <s v="69223dca-fcf9-4a03-9eac-5eb9bc7d0956"/>
    <s v="Kismayo_IDP"/>
    <x v="19"/>
    <x v="1"/>
    <n v="3"/>
    <n v="4"/>
    <n v="1"/>
    <n v="1"/>
    <x v="0"/>
  </r>
  <r>
    <s v="d41467ef-34f6-412a-a674-0ab2b8f18385"/>
    <s v="Belet_Xaawo_HC"/>
    <x v="22"/>
    <x v="0"/>
    <n v="3"/>
    <n v="1"/>
    <n v="4"/>
    <n v="1"/>
    <x v="0"/>
  </r>
  <r>
    <s v="c4c87458-0514-4a61-a171-656d2a00b285"/>
    <s v="Badhaadhe_HC"/>
    <x v="7"/>
    <x v="0"/>
    <n v="3"/>
    <n v="1"/>
    <n v="4"/>
    <n v="2"/>
    <x v="1"/>
  </r>
  <r>
    <s v="7a21046d-b549-4f3a-9f4d-4441ff3d6aab"/>
    <s v="Afmadow_IDP"/>
    <x v="1"/>
    <x v="1"/>
    <n v="3"/>
    <n v="1"/>
    <n v="4"/>
    <n v="1"/>
    <x v="0"/>
  </r>
  <r>
    <s v="f2f99efa-4e44-4080-af39-6f8b64c41016"/>
    <s v="Kismayo_IDP"/>
    <x v="19"/>
    <x v="1"/>
    <n v="1"/>
    <n v="4"/>
    <n v="1"/>
    <n v="2"/>
    <x v="0"/>
  </r>
  <r>
    <s v="a5d94b19-0633-4707-b233-b42cac8a549a"/>
    <s v="Ceel_Waaq_HC"/>
    <x v="23"/>
    <x v="0"/>
    <n v="3"/>
    <n v="1"/>
    <n v="1"/>
    <n v="1"/>
    <x v="0"/>
  </r>
  <r>
    <s v="3c93f08d-618e-4114-88bd-46359fed4582"/>
    <s v="Kismayo_IDP"/>
    <x v="19"/>
    <x v="1"/>
    <n v="3"/>
    <n v="1"/>
    <n v="4"/>
    <n v="1"/>
    <x v="0"/>
  </r>
  <r>
    <s v="b7656828-39e3-4d6e-9462-16ba4acd6797"/>
    <s v="Ceel_Waaq_HC"/>
    <x v="23"/>
    <x v="0"/>
    <n v="3"/>
    <n v="1"/>
    <n v="1"/>
    <n v="1"/>
    <x v="0"/>
  </r>
  <r>
    <s v="d19b628b-2ada-4fa3-9409-16e18b2a8451"/>
    <s v="Ceel_Waaq_HC"/>
    <x v="23"/>
    <x v="0"/>
    <n v="3"/>
    <n v="1"/>
    <n v="4"/>
    <n v="1"/>
    <x v="0"/>
  </r>
  <r>
    <s v="64ea86ca-429a-49bc-9178-df5f6c731b93"/>
    <s v="Afmadow_IDP"/>
    <x v="1"/>
    <x v="1"/>
    <n v="3"/>
    <n v="1"/>
    <n v="1"/>
    <n v="1"/>
    <x v="0"/>
  </r>
  <r>
    <s v="d90e0f79-5c6c-4384-a209-ab7ddd91062f"/>
    <s v="Garbahaarey_HC"/>
    <x v="21"/>
    <x v="0"/>
    <n v="3"/>
    <n v="1"/>
    <n v="1"/>
    <n v="1"/>
    <x v="0"/>
  </r>
  <r>
    <s v="c3508057-8c24-47c5-9556-bb19460b90f1"/>
    <s v="Kismayo_IDP"/>
    <x v="19"/>
    <x v="1"/>
    <n v="3"/>
    <n v="1"/>
    <n v="4"/>
    <n v="1"/>
    <x v="0"/>
  </r>
  <r>
    <s v="da7159e0-92cb-4186-9fd7-98cd3665be4e"/>
    <s v="Afmadow_IDP"/>
    <x v="1"/>
    <x v="1"/>
    <n v="3"/>
    <n v="1"/>
    <n v="1"/>
    <n v="1"/>
    <x v="0"/>
  </r>
  <r>
    <s v="fc7887ec-e66b-44aa-bdac-556332abe540"/>
    <s v="Kismayo_IDP"/>
    <x v="19"/>
    <x v="1"/>
    <n v="3"/>
    <n v="1"/>
    <n v="4"/>
    <n v="1"/>
    <x v="0"/>
  </r>
  <r>
    <s v="faf819ed-c1b8-449c-acc9-a2ada2ee3ae8"/>
    <s v="Luuq_IDP"/>
    <x v="25"/>
    <x v="1"/>
    <n v="3"/>
    <n v="1"/>
    <n v="4"/>
    <n v="1"/>
    <x v="0"/>
  </r>
  <r>
    <s v="6eb528f9-c2da-46a8-af44-7f66f2a73408"/>
    <s v="Ceel_Waaq_HC"/>
    <x v="23"/>
    <x v="0"/>
    <n v="3"/>
    <n v="1"/>
    <n v="4"/>
    <n v="1"/>
    <x v="0"/>
  </r>
  <r>
    <s v="e5fda345-c937-4a2e-b1f9-84bc575220a5"/>
    <s v="Ceel_Waaq_HC"/>
    <x v="23"/>
    <x v="0"/>
    <n v="3"/>
    <n v="1"/>
    <n v="1"/>
    <n v="1"/>
    <x v="0"/>
  </r>
  <r>
    <s v="6f7033d7-7c04-4ac4-ae5e-479d1bfbc16d"/>
    <s v="Ceel_Waaq_HC"/>
    <x v="23"/>
    <x v="0"/>
    <n v="3"/>
    <n v="1"/>
    <n v="1"/>
    <n v="1"/>
    <x v="0"/>
  </r>
  <r>
    <s v="7f89a4c9-0e47-4afb-85a3-963c02fe1e36"/>
    <s v="Luuq_IDP"/>
    <x v="25"/>
    <x v="1"/>
    <n v="3"/>
    <n v="1"/>
    <n v="4"/>
    <n v="1"/>
    <x v="0"/>
  </r>
  <r>
    <s v="cc742c69-e029-4b3b-87e0-e02e8b50d88d"/>
    <s v="Kismayo_IDP"/>
    <x v="19"/>
    <x v="1"/>
    <n v="3"/>
    <n v="1"/>
    <n v="4"/>
    <n v="3"/>
    <x v="1"/>
  </r>
  <r>
    <s v="9d8f51c2-a6ac-4537-8c05-09af6c12f150"/>
    <s v="Afmadow_IDP"/>
    <x v="1"/>
    <x v="1"/>
    <n v="3"/>
    <n v="1"/>
    <n v="4"/>
    <n v="1"/>
    <x v="0"/>
  </r>
  <r>
    <s v="ee98e68b-5859-4a06-9943-8179179bf8dd"/>
    <s v="Ceel_Waaq_IDP"/>
    <x v="23"/>
    <x v="1"/>
    <n v="3"/>
    <n v="1"/>
    <n v="1"/>
    <n v="1"/>
    <x v="0"/>
  </r>
  <r>
    <s v="ce97aa0d-69c5-44a0-b34b-42a2b6444374"/>
    <s v="Ceel_Waaq_HC"/>
    <x v="23"/>
    <x v="0"/>
    <n v="3"/>
    <n v="1"/>
    <n v="1"/>
    <n v="1"/>
    <x v="0"/>
  </r>
  <r>
    <s v="cddbd19c-6fb5-4eda-9014-941b85729a4c"/>
    <s v="Kismayo_IDP"/>
    <x v="19"/>
    <x v="1"/>
    <n v="3"/>
    <n v="1"/>
    <n v="1"/>
    <n v="1"/>
    <x v="0"/>
  </r>
  <r>
    <s v="30856b00-6a10-44b7-b978-b0f07972e27a"/>
    <s v="Baardheere_IDP"/>
    <x v="20"/>
    <x v="1"/>
    <n v="3"/>
    <n v="1"/>
    <n v="4"/>
    <n v="1"/>
    <x v="0"/>
  </r>
  <r>
    <s v="0ffc8595-b671-495c-ace8-68bb75324302"/>
    <s v="Ceel_Waaq_HC"/>
    <x v="23"/>
    <x v="0"/>
    <n v="3"/>
    <n v="1"/>
    <n v="1"/>
    <n v="1"/>
    <x v="0"/>
  </r>
  <r>
    <s v="85e44c3d-561d-416e-b2af-5bc00121b8d1"/>
    <s v="Ceel_Waaq_HC"/>
    <x v="23"/>
    <x v="0"/>
    <n v="3"/>
    <n v="4"/>
    <n v="1"/>
    <n v="2"/>
    <x v="1"/>
  </r>
  <r>
    <s v="08a906f1-d5bc-4b6d-a628-b411995d5e87"/>
    <s v="Ceel_Waaq_IDP"/>
    <x v="23"/>
    <x v="1"/>
    <n v="3"/>
    <n v="1"/>
    <n v="4"/>
    <n v="1"/>
    <x v="0"/>
  </r>
  <r>
    <s v="cdf62504-5bf2-4e3e-972a-99e6643738e2"/>
    <s v="Belet_Xaawo_HC"/>
    <x v="22"/>
    <x v="0"/>
    <n v="3"/>
    <n v="1"/>
    <n v="4"/>
    <n v="1"/>
    <x v="0"/>
  </r>
  <r>
    <s v="e524597a-b4c5-4b84-a5f8-c5bf0bff1b27"/>
    <s v="Luuq_HC"/>
    <x v="25"/>
    <x v="0"/>
    <n v="3"/>
    <n v="1"/>
    <n v="4"/>
    <n v="1"/>
    <x v="0"/>
  </r>
  <r>
    <s v="4aaddbf5-806b-4ddf-a8d9-8d242e7027d4"/>
    <s v="Luuq_IDP"/>
    <x v="25"/>
    <x v="1"/>
    <n v="3"/>
    <n v="1"/>
    <n v="1"/>
    <n v="1"/>
    <x v="0"/>
  </r>
  <r>
    <s v="dff82e80-5cb0-44f9-96a9-522fdc3bfda6"/>
    <s v="Luuq_HC"/>
    <x v="25"/>
    <x v="0"/>
    <n v="3"/>
    <n v="1"/>
    <n v="1"/>
    <n v="1"/>
    <x v="0"/>
  </r>
  <r>
    <s v="65e7a08c-6075-47fc-92f2-bacf978e1fc0"/>
    <s v="Ceel_Waaq_IDP"/>
    <x v="23"/>
    <x v="1"/>
    <n v="3"/>
    <n v="1"/>
    <n v="4"/>
    <n v="1"/>
    <x v="0"/>
  </r>
  <r>
    <s v="a6bea8d5-1a91-4c7c-adb6-439db121bc8f"/>
    <s v="Kismayo_IDP"/>
    <x v="19"/>
    <x v="1"/>
    <n v="3"/>
    <n v="1"/>
    <n v="4"/>
    <n v="1"/>
    <x v="0"/>
  </r>
  <r>
    <s v="a43a6538-0c01-4c87-b0a5-9ea3616169ad"/>
    <s v="Ceel_Waaq_HC"/>
    <x v="23"/>
    <x v="0"/>
    <n v="3"/>
    <n v="1"/>
    <n v="4"/>
    <n v="1"/>
    <x v="0"/>
  </r>
  <r>
    <s v="06a34bec-ca8f-4795-b0ad-a3ceff92c8b8"/>
    <s v="Kismayo_IDP"/>
    <x v="19"/>
    <x v="1"/>
    <n v="3"/>
    <n v="1"/>
    <n v="1"/>
    <n v="1"/>
    <x v="0"/>
  </r>
  <r>
    <s v="665b67e8-8bba-4647-b11d-a68d4a399b08"/>
    <s v="Garbahaarey_IDP"/>
    <x v="21"/>
    <x v="1"/>
    <n v="3"/>
    <n v="1"/>
    <n v="4"/>
    <n v="1"/>
    <x v="0"/>
  </r>
  <r>
    <s v="4495848d-4c76-4bb6-ac0e-c89d73bbfc70"/>
    <s v="Ceel_Waaq_HC"/>
    <x v="23"/>
    <x v="0"/>
    <n v="3"/>
    <n v="4"/>
    <n v="4"/>
    <n v="1"/>
    <x v="1"/>
  </r>
  <r>
    <s v="89485148-a960-487c-b46d-f71a6726334d"/>
    <s v="Garbahaarey_IDP"/>
    <x v="21"/>
    <x v="1"/>
    <n v="3"/>
    <n v="1"/>
    <n v="4"/>
    <n v="1"/>
    <x v="0"/>
  </r>
  <r>
    <s v="23b9aa6a-a2e7-45bb-a87a-2343bd92352c"/>
    <s v="Ceel_Waaq_HC"/>
    <x v="23"/>
    <x v="0"/>
    <n v="3"/>
    <n v="1"/>
    <n v="4"/>
    <n v="1"/>
    <x v="0"/>
  </r>
  <r>
    <s v="2d8920fa-dbbd-4909-8d23-90b229e5e657"/>
    <s v="Ceel_Waaq_HC"/>
    <x v="23"/>
    <x v="0"/>
    <n v="3"/>
    <n v="1"/>
    <n v="1"/>
    <n v="1"/>
    <x v="0"/>
  </r>
  <r>
    <s v="deed4d6c-c556-4399-9e65-b8cce61e21f5"/>
    <s v="Afmadow_IDP"/>
    <x v="1"/>
    <x v="1"/>
    <n v="3"/>
    <n v="1"/>
    <n v="1"/>
    <n v="1"/>
    <x v="0"/>
  </r>
  <r>
    <s v="46e323be-998d-457f-a933-e7b9f7be41d5"/>
    <s v="Belet_Xaawo_IDP"/>
    <x v="22"/>
    <x v="1"/>
    <n v="3"/>
    <n v="1"/>
    <n v="4"/>
    <n v="1"/>
    <x v="0"/>
  </r>
  <r>
    <s v="14634dbd-ddc4-4800-85ce-11a26ca18647"/>
    <s v="Belet_Xaawo_IDP"/>
    <x v="22"/>
    <x v="1"/>
    <n v="3"/>
    <n v="1"/>
    <n v="1"/>
    <n v="1"/>
    <x v="0"/>
  </r>
  <r>
    <s v="e9d19e33-cf30-4af3-8401-88ffc78f6d09"/>
    <s v="Kismayo_HC"/>
    <x v="19"/>
    <x v="0"/>
    <n v="3"/>
    <n v="1"/>
    <n v="4"/>
    <n v="1"/>
    <x v="0"/>
  </r>
  <r>
    <s v="c4045610-1dbc-4f0d-aef2-2b873ce76ba8"/>
    <s v="Garbahaarey_IDP"/>
    <x v="21"/>
    <x v="1"/>
    <n v="3"/>
    <n v="1"/>
    <n v="4"/>
    <n v="1"/>
    <x v="0"/>
  </r>
  <r>
    <s v="b1178b46-6a53-4b48-9bc7-dba7a7a73dce"/>
    <s v="Doolow_IDP"/>
    <x v="24"/>
    <x v="1"/>
    <n v="3"/>
    <n v="1"/>
    <n v="1"/>
    <n v="1"/>
    <x v="0"/>
  </r>
  <r>
    <s v="627d9813-a501-4bd4-8a2c-4ad59160c398"/>
    <s v="Belet_Xaawo_HC"/>
    <x v="22"/>
    <x v="0"/>
    <n v="3"/>
    <n v="1"/>
    <n v="4"/>
    <n v="1"/>
    <x v="0"/>
  </r>
  <r>
    <s v="5b307355-0e1a-4fb8-af5b-ef7a14914fb6"/>
    <s v="Ceel_Waaq_HC"/>
    <x v="23"/>
    <x v="0"/>
    <n v="3"/>
    <n v="1"/>
    <n v="1"/>
    <n v="1"/>
    <x v="0"/>
  </r>
  <r>
    <s v="6f3e43da-5a3e-4e22-96e5-f1b32804f87a"/>
    <s v="Luuq_IDP"/>
    <x v="25"/>
    <x v="1"/>
    <n v="3"/>
    <n v="1"/>
    <n v="1"/>
    <n v="1"/>
    <x v="0"/>
  </r>
  <r>
    <s v="9ef57755-1651-4ec5-9b79-35a33faa5c44"/>
    <s v="Afmadow_IDP"/>
    <x v="1"/>
    <x v="1"/>
    <n v="3"/>
    <n v="1"/>
    <n v="4"/>
    <n v="1"/>
    <x v="0"/>
  </r>
  <r>
    <s v="aee4d9f1-53dd-4662-b9a9-34023c96584a"/>
    <s v="Kismayo_IDP"/>
    <x v="19"/>
    <x v="1"/>
    <n v="3"/>
    <n v="1"/>
    <n v="4"/>
    <n v="1"/>
    <x v="0"/>
  </r>
  <r>
    <s v="92f745d1-602a-4dc5-8673-907af1694e4e"/>
    <s v="Garbahaarey_HC"/>
    <x v="21"/>
    <x v="0"/>
    <n v="3"/>
    <n v="1"/>
    <n v="1"/>
    <n v="3"/>
    <x v="0"/>
  </r>
  <r>
    <s v="1a1a7c28-b27e-4236-9ce2-db6f46acc60f"/>
    <s v="Kismayo_IDP"/>
    <x v="19"/>
    <x v="1"/>
    <n v="3"/>
    <n v="1"/>
    <n v="1"/>
    <n v="1"/>
    <x v="0"/>
  </r>
  <r>
    <s v="19498a6c-a17e-40bd-848e-79e1a905b748"/>
    <s v="Kismayo_IDP"/>
    <x v="19"/>
    <x v="1"/>
    <n v="3"/>
    <n v="1"/>
    <n v="4"/>
    <n v="3"/>
    <x v="1"/>
  </r>
  <r>
    <s v="e84ac737-2d8a-4a22-8631-581dfa87032a"/>
    <s v="Kismayo_HC"/>
    <x v="19"/>
    <x v="0"/>
    <n v="3"/>
    <n v="1"/>
    <n v="1"/>
    <n v="1"/>
    <x v="0"/>
  </r>
  <r>
    <s v="0b3d637c-b123-4305-bdcb-4417bd1a5b02"/>
    <s v="Kismayo_HC"/>
    <x v="19"/>
    <x v="0"/>
    <n v="1"/>
    <n v="2"/>
    <n v="1"/>
    <n v="1"/>
    <x v="3"/>
  </r>
  <r>
    <s v="a290d507-7bb1-4770-be15-505de6513373"/>
    <s v="Badhaadhe_HC"/>
    <x v="7"/>
    <x v="0"/>
    <n v="3"/>
    <n v="1"/>
    <n v="4"/>
    <n v="2"/>
    <x v="1"/>
  </r>
  <r>
    <s v="54c5a2ab-3045-496e-97ff-56fc188fb8a7"/>
    <s v="Luuq_IDP"/>
    <x v="25"/>
    <x v="1"/>
    <n v="2"/>
    <n v="4"/>
    <n v="1"/>
    <n v="1"/>
    <x v="0"/>
  </r>
  <r>
    <s v="9cb1a395-f98c-41bc-a934-aa3502ff67c2"/>
    <s v="Garbahaarey_HC"/>
    <x v="21"/>
    <x v="0"/>
    <n v="3"/>
    <n v="1"/>
    <n v="4"/>
    <n v="1"/>
    <x v="0"/>
  </r>
  <r>
    <s v="9750eaa2-bd8b-4a3d-ac8b-d656f5a7afb2"/>
    <s v="Afmadow_IDP"/>
    <x v="1"/>
    <x v="1"/>
    <n v="3"/>
    <n v="1"/>
    <n v="4"/>
    <n v="1"/>
    <x v="0"/>
  </r>
  <r>
    <s v="bb35922d-fbc3-4cbf-bc62-89776c2eab8e"/>
    <s v="Kismayo_IDP"/>
    <x v="19"/>
    <x v="1"/>
    <n v="3"/>
    <n v="2"/>
    <n v="4"/>
    <n v="1"/>
    <x v="1"/>
  </r>
  <r>
    <s v="b44048b5-bfed-4e47-952c-8cc8c5b7aa2a"/>
    <s v="Garbahaarey_IDP"/>
    <x v="21"/>
    <x v="1"/>
    <n v="2"/>
    <n v="4"/>
    <n v="1"/>
    <n v="1"/>
    <x v="0"/>
  </r>
  <r>
    <s v="e3afbdda-39df-4101-8555-5d85526aab7c"/>
    <s v="Baardheere_HC"/>
    <x v="20"/>
    <x v="0"/>
    <n v="3"/>
    <n v="1"/>
    <n v="1"/>
    <n v="1"/>
    <x v="0"/>
  </r>
  <r>
    <s v="50bf1e71-2fea-4fce-9450-ff6b530b59f2"/>
    <s v="Baardheere_HC"/>
    <x v="20"/>
    <x v="0"/>
    <n v="3"/>
    <n v="1"/>
    <n v="4"/>
    <n v="1"/>
    <x v="0"/>
  </r>
  <r>
    <s v="e6888efd-ff4d-4d3d-af8b-c575fa435768"/>
    <s v="Ceel_Waaq_HC"/>
    <x v="23"/>
    <x v="0"/>
    <n v="3"/>
    <n v="1"/>
    <n v="1"/>
    <n v="1"/>
    <x v="0"/>
  </r>
  <r>
    <s v="a356a50e-aeee-4f1b-af73-c34c5c8611b4"/>
    <s v="Belet_Xaawo_HC"/>
    <x v="22"/>
    <x v="0"/>
    <n v="3"/>
    <n v="1"/>
    <n v="1"/>
    <n v="1"/>
    <x v="0"/>
  </r>
  <r>
    <s v="b533f452-ebaf-4b04-ae55-7ec9eb174b46"/>
    <s v="Afmadow_IDP"/>
    <x v="1"/>
    <x v="1"/>
    <n v="3"/>
    <n v="1"/>
    <n v="4"/>
    <n v="1"/>
    <x v="0"/>
  </r>
  <r>
    <s v="31716a32-ef15-4062-aee7-8d077f9cb39b"/>
    <s v="Kismayo_IDP"/>
    <x v="19"/>
    <x v="1"/>
    <n v="3"/>
    <n v="1"/>
    <n v="4"/>
    <n v="1"/>
    <x v="0"/>
  </r>
  <r>
    <s v="ab4b4ff2-9ab8-4cc8-bc41-adbd23f2135e"/>
    <s v="Luuq_IDP"/>
    <x v="25"/>
    <x v="1"/>
    <n v="3"/>
    <n v="1"/>
    <n v="4"/>
    <n v="1"/>
    <x v="0"/>
  </r>
  <r>
    <s v="17ad86a3-cdc1-4186-b62f-2c5d13530cdd"/>
    <s v="Kismayo_IDP"/>
    <x v="19"/>
    <x v="1"/>
    <n v="3"/>
    <n v="1"/>
    <n v="4"/>
    <n v="1"/>
    <x v="0"/>
  </r>
  <r>
    <s v="5fc68d72-07b5-4372-b87c-024421ab141a"/>
    <s v="Garbahaarey_IDP"/>
    <x v="21"/>
    <x v="1"/>
    <n v="3"/>
    <n v="1"/>
    <n v="4"/>
    <n v="1"/>
    <x v="0"/>
  </r>
  <r>
    <s v="b8005f72-7f22-4776-824e-400f3667847e"/>
    <s v="Garbahaarey_IDP"/>
    <x v="21"/>
    <x v="1"/>
    <n v="3"/>
    <n v="1"/>
    <n v="1"/>
    <n v="1"/>
    <x v="0"/>
  </r>
  <r>
    <s v="172983b4-d5bc-46f6-8ccf-8d7519e75e76"/>
    <s v="Kismayo_IDP"/>
    <x v="19"/>
    <x v="1"/>
    <n v="3"/>
    <n v="1"/>
    <n v="1"/>
    <n v="1"/>
    <x v="0"/>
  </r>
  <r>
    <s v="89c1471e-7131-46cd-9eff-806cf352a6d4"/>
    <s v="Ceel_Waaq_IDP"/>
    <x v="23"/>
    <x v="1"/>
    <n v="3"/>
    <n v="1"/>
    <n v="1"/>
    <n v="1"/>
    <x v="0"/>
  </r>
  <r>
    <s v="bc7f0ecb-15a2-4327-af34-bef1b7f7303c"/>
    <s v="Belet_Xaawo_IDP"/>
    <x v="22"/>
    <x v="1"/>
    <n v="2"/>
    <n v="4"/>
    <n v="1"/>
    <n v="1"/>
    <x v="0"/>
  </r>
  <r>
    <s v="38d11e66-4b96-4900-8bbe-a708a3e40d6c"/>
    <s v="Afmadow_HC"/>
    <x v="1"/>
    <x v="0"/>
    <n v="3"/>
    <n v="1"/>
    <n v="4"/>
    <n v="1"/>
    <x v="0"/>
  </r>
  <r>
    <s v="33de5eef-75c7-41a0-9a8f-63608a3971c5"/>
    <s v="Garbahaarey_IDP"/>
    <x v="21"/>
    <x v="1"/>
    <n v="3"/>
    <n v="2"/>
    <n v="1"/>
    <n v="1"/>
    <x v="0"/>
  </r>
  <r>
    <s v="73a20b43-3b5e-4516-9e4b-2225bce9aeae"/>
    <s v="Garbahaarey_IDP"/>
    <x v="21"/>
    <x v="1"/>
    <n v="3"/>
    <n v="1"/>
    <n v="4"/>
    <n v="1"/>
    <x v="0"/>
  </r>
  <r>
    <s v="45abfa86-0de1-4308-8fb1-a0cbaf5cec32"/>
    <s v="Afmadow_IDP"/>
    <x v="1"/>
    <x v="1"/>
    <n v="3"/>
    <n v="1"/>
    <n v="1"/>
    <n v="1"/>
    <x v="0"/>
  </r>
  <r>
    <s v="321e6687-e4fe-4688-b534-611697fdb58f"/>
    <s v="Baardheere_IDP"/>
    <x v="20"/>
    <x v="1"/>
    <n v="3"/>
    <n v="1"/>
    <n v="4"/>
    <n v="1"/>
    <x v="0"/>
  </r>
  <r>
    <s v="9e902b92-d0ee-461f-bde0-b9988aa03ef8"/>
    <s v="Baardheere_IDP"/>
    <x v="20"/>
    <x v="1"/>
    <n v="3"/>
    <n v="1"/>
    <n v="4"/>
    <n v="1"/>
    <x v="0"/>
  </r>
  <r>
    <s v="5cffbe88-2107-467a-b944-0c604bc3d174"/>
    <s v="Kismayo_IDP"/>
    <x v="19"/>
    <x v="1"/>
    <n v="3"/>
    <n v="1"/>
    <n v="1"/>
    <n v="1"/>
    <x v="0"/>
  </r>
  <r>
    <s v="82232adf-b2c0-494c-8c8f-ae5a01f5294e"/>
    <s v="Doolow_IDP"/>
    <x v="24"/>
    <x v="1"/>
    <n v="3"/>
    <n v="1"/>
    <n v="4"/>
    <n v="2"/>
    <x v="1"/>
  </r>
  <r>
    <s v="ad5e93d0-6574-41e9-9248-fd61ef1aeb54"/>
    <s v="Belet_Xaawo_IDP"/>
    <x v="22"/>
    <x v="1"/>
    <n v="3"/>
    <n v="1"/>
    <n v="4"/>
    <n v="1"/>
    <x v="0"/>
  </r>
  <r>
    <s v="b3fc8ebf-70a0-4d99-aada-f32bf44ec293"/>
    <s v="Baardheere_IDP"/>
    <x v="20"/>
    <x v="1"/>
    <n v="3"/>
    <n v="1"/>
    <n v="4"/>
    <n v="1"/>
    <x v="0"/>
  </r>
  <r>
    <s v="ba5db07b-6949-4851-8696-13e31b891d60"/>
    <s v="Garbahaarey_IDP"/>
    <x v="21"/>
    <x v="1"/>
    <n v="3"/>
    <n v="1"/>
    <n v="4"/>
    <n v="1"/>
    <x v="0"/>
  </r>
  <r>
    <s v="5970bb01-7cef-4f8c-b54d-c1be9a840ac2"/>
    <s v="Baardheere_HC"/>
    <x v="20"/>
    <x v="0"/>
    <n v="3"/>
    <n v="1"/>
    <n v="1"/>
    <n v="1"/>
    <x v="0"/>
  </r>
  <r>
    <s v="6d1df9a2-fe7b-4847-af79-b3cb42ea0816"/>
    <s v="Baardheere_IDP"/>
    <x v="20"/>
    <x v="1"/>
    <n v="3"/>
    <n v="1"/>
    <n v="4"/>
    <n v="1"/>
    <x v="0"/>
  </r>
  <r>
    <s v="a50ae098-68f5-4102-a74f-bd4daa137538"/>
    <s v="Ceel_Waaq_IDP"/>
    <x v="23"/>
    <x v="1"/>
    <n v="3"/>
    <n v="1"/>
    <n v="4"/>
    <n v="1"/>
    <x v="0"/>
  </r>
  <r>
    <s v="28ff3fdc-4f54-46bd-9a38-6e1df1b8cf19"/>
    <s v="Afmadow_IDP"/>
    <x v="1"/>
    <x v="1"/>
    <n v="3"/>
    <n v="1"/>
    <n v="4"/>
    <n v="1"/>
    <x v="0"/>
  </r>
  <r>
    <s v="24bb346a-374a-4ce4-a710-0dfc2f265a6b"/>
    <s v="Badhaadhe_HC"/>
    <x v="7"/>
    <x v="0"/>
    <n v="3"/>
    <n v="1"/>
    <n v="4"/>
    <n v="1"/>
    <x v="0"/>
  </r>
  <r>
    <s v="4bdd3185-dbd2-465e-924d-9e9f06b205b5"/>
    <s v="Baardheere_IDP"/>
    <x v="20"/>
    <x v="1"/>
    <n v="3"/>
    <n v="1"/>
    <n v="1"/>
    <n v="1"/>
    <x v="0"/>
  </r>
  <r>
    <s v="531793a5-e83c-474a-81b8-d833ee0bb01c"/>
    <s v="Kismayo_IDP"/>
    <x v="19"/>
    <x v="1"/>
    <n v="3"/>
    <n v="1"/>
    <n v="4"/>
    <n v="1"/>
    <x v="0"/>
  </r>
  <r>
    <s v="e6af9f3c-bc03-4543-b17b-348f5922f019"/>
    <s v="Luuq_HC"/>
    <x v="25"/>
    <x v="0"/>
    <n v="3"/>
    <n v="4"/>
    <n v="4"/>
    <n v="2"/>
    <x v="1"/>
  </r>
  <r>
    <s v="94656a51-42da-49be-a145-90bbd9f80e4d"/>
    <s v="Luuq_HC"/>
    <x v="25"/>
    <x v="0"/>
    <n v="3"/>
    <n v="1"/>
    <n v="1"/>
    <n v="1"/>
    <x v="0"/>
  </r>
  <r>
    <s v="5ce12c64-5b28-483d-8207-080dc16cafd1"/>
    <s v="Afmadow_IDP"/>
    <x v="1"/>
    <x v="1"/>
    <n v="3"/>
    <n v="1"/>
    <n v="4"/>
    <n v="1"/>
    <x v="0"/>
  </r>
  <r>
    <s v="24a21f6f-47ad-4482-8453-3b07cfa6172e"/>
    <s v="Afmadow_IDP"/>
    <x v="1"/>
    <x v="1"/>
    <n v="3"/>
    <n v="1"/>
    <n v="4"/>
    <n v="1"/>
    <x v="0"/>
  </r>
  <r>
    <s v="cb15e4b6-3449-4968-9625-d97d1ed1f0b0"/>
    <s v="Ceel_Waaq_IDP"/>
    <x v="23"/>
    <x v="1"/>
    <n v="3"/>
    <n v="1"/>
    <n v="1"/>
    <n v="1"/>
    <x v="0"/>
  </r>
  <r>
    <s v="f2eb7ac0-611b-4aed-81ae-80fcf6343024"/>
    <s v="Baardheere_HC"/>
    <x v="20"/>
    <x v="0"/>
    <n v="3"/>
    <n v="1"/>
    <n v="1"/>
    <n v="1"/>
    <x v="0"/>
  </r>
  <r>
    <s v="ffd8fbd2-efcd-41ab-8d8e-8d847923fa48"/>
    <s v="Belet_Xaawo_IDP"/>
    <x v="22"/>
    <x v="1"/>
    <n v="3"/>
    <n v="1"/>
    <n v="4"/>
    <n v="1"/>
    <x v="0"/>
  </r>
  <r>
    <s v="532a6cf4-829d-4302-a561-6d1d13ce8e5f"/>
    <s v="Garbahaarey_IDP"/>
    <x v="21"/>
    <x v="1"/>
    <n v="3"/>
    <n v="1"/>
    <n v="4"/>
    <n v="1"/>
    <x v="0"/>
  </r>
  <r>
    <s v="57ee11af-89bc-451c-9929-ee7ebe0b0ada"/>
    <s v="Luuq_IDP"/>
    <x v="25"/>
    <x v="1"/>
    <n v="3"/>
    <n v="1"/>
    <n v="4"/>
    <n v="1"/>
    <x v="0"/>
  </r>
  <r>
    <s v="34db5b02-a935-4543-8e9e-236fb38a1802"/>
    <s v="Luuq_HC"/>
    <x v="25"/>
    <x v="0"/>
    <n v="3"/>
    <n v="1"/>
    <n v="4"/>
    <n v="1"/>
    <x v="0"/>
  </r>
  <r>
    <s v="dadc820b-c8b2-4208-94c3-9c50e966cdca"/>
    <s v="Kismayo_IDP"/>
    <x v="19"/>
    <x v="1"/>
    <n v="3"/>
    <n v="1"/>
    <n v="4"/>
    <n v="1"/>
    <x v="0"/>
  </r>
  <r>
    <s v="ad7fbf7b-8a32-4a38-8852-02e8af5457de"/>
    <s v="Kismayo_IDP"/>
    <x v="19"/>
    <x v="1"/>
    <n v="3"/>
    <n v="1"/>
    <n v="1"/>
    <n v="1"/>
    <x v="0"/>
  </r>
  <r>
    <s v="778ff4b0-2833-45f7-9226-bc530f29c378"/>
    <s v="Kismayo_IDP"/>
    <x v="19"/>
    <x v="1"/>
    <n v="3"/>
    <n v="1"/>
    <n v="1"/>
    <n v="1"/>
    <x v="0"/>
  </r>
  <r>
    <s v="d9c586ef-8da9-4f00-96c8-2444071a9538"/>
    <s v="Baardheere_HC"/>
    <x v="20"/>
    <x v="0"/>
    <n v="3"/>
    <n v="1"/>
    <n v="4"/>
    <n v="1"/>
    <x v="0"/>
  </r>
  <r>
    <s v="5e273ead-b91c-4346-814a-dc0c43cc9216"/>
    <s v="Luuq_HC"/>
    <x v="25"/>
    <x v="0"/>
    <n v="3"/>
    <n v="1"/>
    <n v="1"/>
    <n v="1"/>
    <x v="0"/>
  </r>
  <r>
    <s v="2d59cf0a-6eb1-4d75-a3f2-fc014f04bde6"/>
    <s v="Luuq_HC"/>
    <x v="25"/>
    <x v="0"/>
    <n v="3"/>
    <n v="1"/>
    <n v="1"/>
    <n v="1"/>
    <x v="0"/>
  </r>
  <r>
    <s v="f6ca68a0-49c7-4073-925e-d163d5db1d0e"/>
    <s v="Luuq_HC"/>
    <x v="25"/>
    <x v="0"/>
    <n v="3"/>
    <n v="1"/>
    <n v="1"/>
    <n v="1"/>
    <x v="0"/>
  </r>
  <r>
    <s v="af4e3e4d-64a6-499e-81b1-b8f02d9211f5"/>
    <s v="Belet_Xaawo_HC"/>
    <x v="22"/>
    <x v="0"/>
    <n v="3"/>
    <n v="1"/>
    <n v="1"/>
    <n v="1"/>
    <x v="0"/>
  </r>
  <r>
    <s v="93ac6903-8e7e-44e4-b6be-22ab1b823c4a"/>
    <s v="Belet_Xaawo_IDP"/>
    <x v="22"/>
    <x v="1"/>
    <n v="3"/>
    <n v="1"/>
    <n v="4"/>
    <n v="1"/>
    <x v="0"/>
  </r>
  <r>
    <s v="819505d9-8737-4454-9ff2-25242934e4cd"/>
    <s v="Ceel_Waaq_IDP"/>
    <x v="23"/>
    <x v="1"/>
    <n v="3"/>
    <n v="1"/>
    <n v="1"/>
    <n v="1"/>
    <x v="0"/>
  </r>
  <r>
    <s v="e96ca323-c065-4722-92e8-d117253b218d"/>
    <s v="Luuq_HC"/>
    <x v="25"/>
    <x v="0"/>
    <n v="3"/>
    <n v="1"/>
    <n v="1"/>
    <n v="1"/>
    <x v="0"/>
  </r>
  <r>
    <s v="cc5c8de4-5ffd-466a-9c8b-1530882d85e7"/>
    <s v="Luuq_IDP"/>
    <x v="25"/>
    <x v="1"/>
    <n v="3"/>
    <n v="4"/>
    <n v="4"/>
    <n v="1"/>
    <x v="1"/>
  </r>
  <r>
    <s v="eff92a75-ea0e-488f-a8ce-f760ce50fbad"/>
    <s v="Garbahaarey_IDP"/>
    <x v="21"/>
    <x v="1"/>
    <n v="3"/>
    <n v="1"/>
    <n v="1"/>
    <n v="1"/>
    <x v="0"/>
  </r>
  <r>
    <s v="e587b9de-7426-4f81-9b19-bf02bb828ba0"/>
    <s v="Kismayo_IDP"/>
    <x v="19"/>
    <x v="1"/>
    <n v="3"/>
    <n v="1"/>
    <n v="4"/>
    <n v="1"/>
    <x v="0"/>
  </r>
  <r>
    <s v="a989bbab-cddd-4ac6-89bd-519e7d4e12f3"/>
    <s v="Kismayo_HC"/>
    <x v="19"/>
    <x v="0"/>
    <n v="3"/>
    <n v="3"/>
    <n v="1"/>
    <n v="1"/>
    <x v="0"/>
  </r>
  <r>
    <s v="452c3345-7c6d-40b6-bf33-ae1b0ca5c40c"/>
    <s v="Belet_Xaawo_IDP"/>
    <x v="22"/>
    <x v="1"/>
    <n v="3"/>
    <n v="1"/>
    <n v="4"/>
    <n v="1"/>
    <x v="0"/>
  </r>
  <r>
    <s v="09e42dff-b4db-4884-905a-4fe34c0e1be6"/>
    <s v="Kismayo_HC"/>
    <x v="19"/>
    <x v="0"/>
    <n v="3"/>
    <n v="3"/>
    <n v="1"/>
    <n v="1"/>
    <x v="0"/>
  </r>
  <r>
    <s v="e786c3fa-82ff-4b79-bc1f-314afe7d23e1"/>
    <s v="Belet_Xaawo_IDP"/>
    <x v="22"/>
    <x v="1"/>
    <n v="3"/>
    <n v="1"/>
    <n v="4"/>
    <n v="1"/>
    <x v="0"/>
  </r>
  <r>
    <s v="0aa22c98-a3d7-496f-ac55-c6bd2443fab6"/>
    <s v="Kismayo_IDP"/>
    <x v="19"/>
    <x v="1"/>
    <n v="1"/>
    <n v="3"/>
    <n v="4"/>
    <n v="1"/>
    <x v="0"/>
  </r>
  <r>
    <s v="c6d0a1bb-7fc4-495b-85d3-f90273f577e2"/>
    <s v="Afmadow_HC"/>
    <x v="1"/>
    <x v="0"/>
    <n v="3"/>
    <n v="1"/>
    <n v="1"/>
    <n v="1"/>
    <x v="0"/>
  </r>
  <r>
    <s v="9be06f6d-ed96-4cd7-8d56-cae2508bb892"/>
    <s v="Afmadow_HC"/>
    <x v="1"/>
    <x v="0"/>
    <n v="3"/>
    <n v="1"/>
    <n v="1"/>
    <n v="1"/>
    <x v="0"/>
  </r>
  <r>
    <s v="7d269e9b-8801-4ec5-88a2-2471e859294a"/>
    <s v="Kismayo_HC"/>
    <x v="19"/>
    <x v="0"/>
    <n v="3"/>
    <n v="3"/>
    <n v="1"/>
    <n v="1"/>
    <x v="0"/>
  </r>
  <r>
    <s v="75114da6-fe39-434f-be35-59eb6e82c1ff"/>
    <s v="Baardheere_HC"/>
    <x v="20"/>
    <x v="0"/>
    <n v="3"/>
    <n v="1"/>
    <n v="1"/>
    <n v="1"/>
    <x v="0"/>
  </r>
  <r>
    <s v="848a0e62-e93d-42f6-acd4-5e31113f1d2c"/>
    <s v="Belet_Xaawo_IDP"/>
    <x v="22"/>
    <x v="1"/>
    <n v="3"/>
    <n v="1"/>
    <n v="1"/>
    <n v="1"/>
    <x v="0"/>
  </r>
  <r>
    <s v="c189b2e3-4eda-42dc-abf2-f4f9bab9c8a1"/>
    <s v="Kismayo_IDP"/>
    <x v="19"/>
    <x v="1"/>
    <n v="3"/>
    <n v="1"/>
    <n v="1"/>
    <n v="1"/>
    <x v="0"/>
  </r>
  <r>
    <s v="13166801-109c-4707-8ca2-36e28e3570b7"/>
    <s v="Garbahaarey_IDP"/>
    <x v="21"/>
    <x v="1"/>
    <n v="3"/>
    <n v="1"/>
    <n v="1"/>
    <n v="1"/>
    <x v="0"/>
  </r>
  <r>
    <s v="a09f7234-c287-462d-99c6-ec20aea09634"/>
    <s v="Belet_Xaawo_HC"/>
    <x v="22"/>
    <x v="0"/>
    <n v="3"/>
    <n v="4"/>
    <n v="4"/>
    <n v="1"/>
    <x v="1"/>
  </r>
  <r>
    <s v="eeba1ae0-a1d8-48b3-8e6f-b28e88b74433"/>
    <s v="Belet_Xaawo_IDP"/>
    <x v="22"/>
    <x v="1"/>
    <n v="3"/>
    <n v="1"/>
    <n v="4"/>
    <n v="1"/>
    <x v="0"/>
  </r>
  <r>
    <s v="addc349f-a425-4eca-99ca-2c4a93df5a15"/>
    <s v="Kismayo_IDP"/>
    <x v="19"/>
    <x v="1"/>
    <n v="2"/>
    <n v="3"/>
    <n v="4"/>
    <n v="1"/>
    <x v="1"/>
  </r>
  <r>
    <s v="7fb719e8-a3e4-4d12-9ac7-63757d9588e9"/>
    <s v="Kismayo_HC"/>
    <x v="19"/>
    <x v="0"/>
    <n v="3"/>
    <n v="3"/>
    <n v="4"/>
    <n v="1"/>
    <x v="1"/>
  </r>
  <r>
    <s v="02e39b40-9f81-44db-bfe0-5a7c08850bf0"/>
    <s v="Kismayo_IDP"/>
    <x v="19"/>
    <x v="1"/>
    <n v="3"/>
    <n v="1"/>
    <n v="4"/>
    <n v="1"/>
    <x v="0"/>
  </r>
  <r>
    <s v="550523dd-1dec-417f-83b2-ea1d8b19a2bc"/>
    <s v="Kismayo_IDP"/>
    <x v="19"/>
    <x v="1"/>
    <n v="3"/>
    <n v="4"/>
    <n v="1"/>
    <n v="1"/>
    <x v="0"/>
  </r>
  <r>
    <s v="e0907db2-fdd2-437d-85a0-39604165fa6c"/>
    <s v="Kismayo_HC"/>
    <x v="19"/>
    <x v="0"/>
    <n v="3"/>
    <n v="4"/>
    <n v="1"/>
    <n v="1"/>
    <x v="0"/>
  </r>
  <r>
    <s v="43d56998-30ac-4f9d-9510-a193bd7a019d"/>
    <s v="Kismayo_IDP"/>
    <x v="19"/>
    <x v="1"/>
    <n v="3"/>
    <n v="1"/>
    <n v="4"/>
    <n v="1"/>
    <x v="0"/>
  </r>
  <r>
    <s v="1e20d398-ee76-4590-96da-8c9ba0a23994"/>
    <s v="Afmadow_HC"/>
    <x v="1"/>
    <x v="0"/>
    <n v="3"/>
    <n v="1"/>
    <n v="1"/>
    <n v="1"/>
    <x v="0"/>
  </r>
  <r>
    <s v="99c3a0b2-1ea2-4a0e-9541-68592fee37bb"/>
    <s v="Kismayo_IDP"/>
    <x v="19"/>
    <x v="1"/>
    <n v="1"/>
    <n v="4"/>
    <n v="4"/>
    <n v="1"/>
    <x v="1"/>
  </r>
  <r>
    <s v="48b07a42-385e-47ed-b4ac-eee212f5a5db"/>
    <s v="Luuq_IDP"/>
    <x v="25"/>
    <x v="1"/>
    <n v="3"/>
    <n v="1"/>
    <n v="1"/>
    <n v="1"/>
    <x v="0"/>
  </r>
  <r>
    <s v="bd1936bd-83d3-4038-8bb7-8099f864ea1a"/>
    <s v="Belet_Xaawo_IDP"/>
    <x v="22"/>
    <x v="1"/>
    <n v="3"/>
    <n v="1"/>
    <n v="4"/>
    <n v="1"/>
    <x v="0"/>
  </r>
  <r>
    <s v="d1577dbc-30db-484a-a6a9-9985b3bd65b9"/>
    <s v="Garbahaarey_IDP"/>
    <x v="21"/>
    <x v="1"/>
    <n v="3"/>
    <n v="1"/>
    <n v="1"/>
    <n v="1"/>
    <x v="0"/>
  </r>
  <r>
    <s v="4dcab0b6-e008-4a84-b15d-19236fa43b9d"/>
    <s v="Belet_Xaawo_HC"/>
    <x v="22"/>
    <x v="0"/>
    <n v="3"/>
    <n v="1"/>
    <n v="1"/>
    <n v="1"/>
    <x v="0"/>
  </r>
  <r>
    <s v="159debab-5c6c-4532-a924-b31ec397325d"/>
    <s v="Luuq_IDP"/>
    <x v="25"/>
    <x v="1"/>
    <n v="3"/>
    <n v="1"/>
    <n v="1"/>
    <n v="1"/>
    <x v="0"/>
  </r>
  <r>
    <s v="2934b55a-ac73-4f69-8335-2dfd7fe111ae"/>
    <s v="Baardheere_IDP"/>
    <x v="20"/>
    <x v="1"/>
    <n v="3"/>
    <n v="1"/>
    <n v="4"/>
    <n v="1"/>
    <x v="0"/>
  </r>
  <r>
    <s v="808a3af5-7a1b-4cdf-9ed4-04c8092b71cf"/>
    <s v="Ceel_Waaq_IDP"/>
    <x v="23"/>
    <x v="1"/>
    <n v="3"/>
    <n v="1"/>
    <n v="1"/>
    <n v="1"/>
    <x v="0"/>
  </r>
  <r>
    <s v="b7f4e43d-d5ba-4796-bd44-5353736241f7"/>
    <s v="Baardheere_HC"/>
    <x v="20"/>
    <x v="0"/>
    <n v="3"/>
    <n v="1"/>
    <n v="1"/>
    <n v="1"/>
    <x v="0"/>
  </r>
  <r>
    <s v="cf1ea5e4-eea3-44aa-9429-4abecf2a9b3b"/>
    <s v="Luuq_HC"/>
    <x v="25"/>
    <x v="0"/>
    <n v="3"/>
    <n v="1"/>
    <n v="4"/>
    <n v="1"/>
    <x v="0"/>
  </r>
  <r>
    <s v="b36d1c9a-4e78-444c-8b55-1367285f4631"/>
    <s v="Doolow_IDP"/>
    <x v="24"/>
    <x v="1"/>
    <n v="3"/>
    <n v="1"/>
    <n v="4"/>
    <n v="2"/>
    <x v="1"/>
  </r>
  <r>
    <s v="6e811b6b-32d6-4549-8c26-a5d38177471a"/>
    <s v="Garbahaarey_IDP"/>
    <x v="21"/>
    <x v="1"/>
    <n v="3"/>
    <n v="1"/>
    <n v="4"/>
    <n v="1"/>
    <x v="0"/>
  </r>
  <r>
    <s v="4f395106-b9c8-4e91-b9e8-f9371b4ed030"/>
    <s v="Luuq_HC"/>
    <x v="25"/>
    <x v="0"/>
    <n v="3"/>
    <n v="1"/>
    <n v="1"/>
    <n v="1"/>
    <x v="0"/>
  </r>
  <r>
    <s v="143d4428-9fb3-4bc0-9b80-106d4c21eaef"/>
    <s v="Ceel_Waaq_IDP"/>
    <x v="23"/>
    <x v="1"/>
    <n v="3"/>
    <n v="1"/>
    <n v="4"/>
    <n v="1"/>
    <x v="0"/>
  </r>
  <r>
    <s v="10b9e1ce-6f82-4a67-93a1-4da7e7bf0d0b"/>
    <s v="Afmadow_IDP"/>
    <x v="1"/>
    <x v="1"/>
    <n v="3"/>
    <n v="1"/>
    <n v="4"/>
    <n v="1"/>
    <x v="0"/>
  </r>
  <r>
    <s v="45e529f6-95ac-4ef7-8305-667d386df42f"/>
    <s v="Ceel_Waaq_IDP"/>
    <x v="23"/>
    <x v="1"/>
    <n v="3"/>
    <n v="1"/>
    <n v="4"/>
    <n v="1"/>
    <x v="0"/>
  </r>
  <r>
    <s v="29684ab4-c200-4ef3-8872-07f8670d0a91"/>
    <s v="Garbahaarey_IDP"/>
    <x v="21"/>
    <x v="1"/>
    <n v="3"/>
    <n v="1"/>
    <n v="1"/>
    <n v="1"/>
    <x v="0"/>
  </r>
  <r>
    <s v="9e64b283-cb56-495d-9c2d-452fa60019f2"/>
    <s v="Ceel_Waaq_IDP"/>
    <x v="23"/>
    <x v="1"/>
    <n v="3"/>
    <n v="1"/>
    <n v="4"/>
    <n v="1"/>
    <x v="0"/>
  </r>
  <r>
    <s v="4b4b8087-6d26-4faf-9465-ec75dc78b0de"/>
    <s v="Ceel_Waaq_IDP"/>
    <x v="23"/>
    <x v="1"/>
    <n v="3"/>
    <n v="1"/>
    <n v="1"/>
    <n v="1"/>
    <x v="0"/>
  </r>
  <r>
    <s v="acca7da5-1bea-4914-9b4d-1b7a04b395c5"/>
    <s v="Badhaadhe_HC"/>
    <x v="7"/>
    <x v="0"/>
    <n v="3"/>
    <n v="1"/>
    <n v="4"/>
    <n v="1"/>
    <x v="0"/>
  </r>
  <r>
    <s v="5211c2a7-f35a-475c-91d2-6245b5a5cbf3"/>
    <s v="Badhaadhe_HC"/>
    <x v="7"/>
    <x v="0"/>
    <n v="3"/>
    <n v="1"/>
    <n v="1"/>
    <n v="1"/>
    <x v="0"/>
  </r>
  <r>
    <s v="d2750319-5835-4c15-8b7d-16e5c06136c6"/>
    <s v="Badhaadhe_HC"/>
    <x v="7"/>
    <x v="0"/>
    <n v="3"/>
    <n v="1"/>
    <n v="4"/>
    <n v="1"/>
    <x v="0"/>
  </r>
  <r>
    <s v="d82ecf39-9bf0-4bba-a8f8-046b44889749"/>
    <s v="Badhaadhe_HC"/>
    <x v="7"/>
    <x v="0"/>
    <n v="3"/>
    <n v="1"/>
    <n v="4"/>
    <n v="1"/>
    <x v="0"/>
  </r>
  <r>
    <s v="0992a426-0c42-46bd-94d5-c3518a7111c9"/>
    <s v="Ceel_Waaq_IDP"/>
    <x v="23"/>
    <x v="1"/>
    <n v="3"/>
    <n v="1"/>
    <n v="4"/>
    <n v="1"/>
    <x v="0"/>
  </r>
  <r>
    <s v="7b616b7d-860f-4636-9c8e-4f9f69dcab9e"/>
    <s v="Kismayo_HC"/>
    <x v="19"/>
    <x v="0"/>
    <n v="3"/>
    <n v="3"/>
    <n v="1"/>
    <n v="1"/>
    <x v="0"/>
  </r>
  <r>
    <s v="67168d4f-6a90-4eb5-bf15-1ebdb0126d02"/>
    <s v="Belet_Xaawo_HC"/>
    <x v="22"/>
    <x v="0"/>
    <n v="3"/>
    <n v="1"/>
    <n v="1"/>
    <n v="1"/>
    <x v="0"/>
  </r>
  <r>
    <s v="acb29825-4feb-418b-ad6c-f7d28a733ed0"/>
    <s v="Ceel_Waaq_IDP"/>
    <x v="23"/>
    <x v="1"/>
    <n v="3"/>
    <n v="1"/>
    <n v="1"/>
    <n v="1"/>
    <x v="0"/>
  </r>
  <r>
    <s v="1d8e9980-da4f-4c40-8ad7-a8d4f5e76a71"/>
    <s v="Ceel_Waaq_IDP"/>
    <x v="23"/>
    <x v="1"/>
    <n v="3"/>
    <n v="1"/>
    <n v="4"/>
    <n v="1"/>
    <x v="0"/>
  </r>
  <r>
    <s v="90f82bb6-a3bd-488f-91e9-fbe136ec5518"/>
    <s v="Ceel_Waaq_IDP"/>
    <x v="23"/>
    <x v="1"/>
    <n v="3"/>
    <n v="1"/>
    <n v="4"/>
    <n v="1"/>
    <x v="0"/>
  </r>
  <r>
    <s v="d1fb6607-41f4-4736-97a8-fc7536d4851f"/>
    <s v="Luuq_IDP"/>
    <x v="25"/>
    <x v="1"/>
    <n v="3"/>
    <n v="1"/>
    <n v="4"/>
    <n v="1"/>
    <x v="0"/>
  </r>
  <r>
    <s v="7c74818b-2a49-4b23-89c6-c7215815452b"/>
    <s v="Luuq_IDP"/>
    <x v="25"/>
    <x v="1"/>
    <n v="3"/>
    <n v="1"/>
    <n v="4"/>
    <n v="1"/>
    <x v="0"/>
  </r>
  <r>
    <s v="7a89a58b-1907-4ee5-9162-e5c0fb133541"/>
    <s v="Ceel_Waaq_IDP"/>
    <x v="23"/>
    <x v="1"/>
    <n v="3"/>
    <n v="1"/>
    <n v="4"/>
    <n v="1"/>
    <x v="0"/>
  </r>
  <r>
    <s v="519dc244-939e-4fa8-87b3-f71dade64bdb"/>
    <s v="Ceel_Waaq_IDP"/>
    <x v="23"/>
    <x v="1"/>
    <n v="3"/>
    <n v="1"/>
    <n v="4"/>
    <n v="1"/>
    <x v="0"/>
  </r>
  <r>
    <s v="60cfd3ae-1a9c-4b7d-a129-4f816ba172a7"/>
    <s v="Ceel_Waaq_IDP"/>
    <x v="23"/>
    <x v="1"/>
    <n v="3"/>
    <n v="1"/>
    <n v="4"/>
    <n v="1"/>
    <x v="0"/>
  </r>
  <r>
    <s v="7b92695e-6468-4854-80dd-9eb06efaa63e"/>
    <s v="Ceel_Waaq_IDP"/>
    <x v="23"/>
    <x v="1"/>
    <n v="2"/>
    <n v="4"/>
    <n v="4"/>
    <n v="1"/>
    <x v="1"/>
  </r>
  <r>
    <s v="ffeaa60e-d2ec-46f0-b45d-02f46dbb43f7"/>
    <s v="Ceel_Waaq_IDP"/>
    <x v="23"/>
    <x v="1"/>
    <n v="3"/>
    <n v="2"/>
    <n v="4"/>
    <n v="2"/>
    <x v="1"/>
  </r>
  <r>
    <s v="61d46a77-cd75-4c08-934a-7ec1f539903c"/>
    <s v="Ceel_Waaq_IDP"/>
    <x v="23"/>
    <x v="1"/>
    <n v="3"/>
    <n v="1"/>
    <n v="1"/>
    <n v="1"/>
    <x v="0"/>
  </r>
  <r>
    <s v="ed3514ea-4d67-4426-881b-e5b521f098a5"/>
    <s v="Ceel_Waaq_IDP"/>
    <x v="23"/>
    <x v="1"/>
    <n v="3"/>
    <n v="1"/>
    <n v="4"/>
    <n v="1"/>
    <x v="0"/>
  </r>
  <r>
    <s v="1d961f53-76a1-44c3-b7af-90326983064c"/>
    <s v="Ceel_Waaq_IDP"/>
    <x v="23"/>
    <x v="1"/>
    <n v="3"/>
    <n v="1"/>
    <n v="4"/>
    <n v="1"/>
    <x v="0"/>
  </r>
  <r>
    <s v="c003fc0a-d9ac-47b8-a238-f2b9891304fd"/>
    <s v="Afmadow_IDP"/>
    <x v="1"/>
    <x v="1"/>
    <n v="3"/>
    <n v="3"/>
    <n v="4"/>
    <n v="1"/>
    <x v="1"/>
  </r>
  <r>
    <s v="494c0cd9-bc81-4841-a999-69bb66ffac7a"/>
    <s v="Kismayo_HC"/>
    <x v="19"/>
    <x v="0"/>
    <n v="3"/>
    <n v="2"/>
    <n v="1"/>
    <n v="1"/>
    <x v="0"/>
  </r>
  <r>
    <s v="87cd106a-2458-468d-b19c-020bf684acc8"/>
    <s v="Kismayo_IDP"/>
    <x v="19"/>
    <x v="1"/>
    <n v="3"/>
    <n v="1"/>
    <n v="4"/>
    <n v="1"/>
    <x v="0"/>
  </r>
  <r>
    <s v="5523d548-8bac-43e2-867b-126e3f2f2ac3"/>
    <s v="Kismayo_HC"/>
    <x v="19"/>
    <x v="0"/>
    <n v="3"/>
    <n v="1"/>
    <n v="1"/>
    <n v="1"/>
    <x v="0"/>
  </r>
  <r>
    <s v="a6f7995b-82e2-4a27-ae3c-dc129dbf050a"/>
    <s v="Belet_Xaawo_IDP"/>
    <x v="22"/>
    <x v="1"/>
    <n v="3"/>
    <n v="1"/>
    <n v="4"/>
    <n v="1"/>
    <x v="0"/>
  </r>
  <r>
    <s v="01dc1aae-6e31-43a7-9286-7d3aaaded935"/>
    <s v="Ceel_Waaq_IDP"/>
    <x v="23"/>
    <x v="1"/>
    <n v="3"/>
    <n v="1"/>
    <n v="1"/>
    <n v="1"/>
    <x v="0"/>
  </r>
  <r>
    <s v="c33014b5-d8a8-477b-b9f3-8471368c84b4"/>
    <s v="Kismayo_HC"/>
    <x v="19"/>
    <x v="0"/>
    <n v="2"/>
    <n v="4"/>
    <n v="1"/>
    <n v="1"/>
    <x v="0"/>
  </r>
  <r>
    <s v="b9b1fb15-ab23-44d5-90a9-59470b152bd2"/>
    <s v="Garbahaarey_HC"/>
    <x v="21"/>
    <x v="0"/>
    <n v="3"/>
    <n v="1"/>
    <n v="4"/>
    <n v="1"/>
    <x v="0"/>
  </r>
  <r>
    <s v="57c2916c-e834-49e0-84aa-6046ca311ba7"/>
    <s v="Baardheere_IDP"/>
    <x v="20"/>
    <x v="1"/>
    <n v="2"/>
    <n v="4"/>
    <n v="1"/>
    <n v="1"/>
    <x v="0"/>
  </r>
  <r>
    <s v="20a59bb1-8ade-40cd-9a03-9821dff6e4f8"/>
    <s v="Luuq_IDP"/>
    <x v="25"/>
    <x v="1"/>
    <n v="3"/>
    <n v="1"/>
    <n v="1"/>
    <n v="1"/>
    <x v="0"/>
  </r>
  <r>
    <s v="c9138b88-81d1-4efd-9772-30ad71b31f2b"/>
    <s v="Luuq_HC"/>
    <x v="25"/>
    <x v="0"/>
    <n v="3"/>
    <n v="2"/>
    <n v="4"/>
    <n v="2"/>
    <x v="1"/>
  </r>
  <r>
    <s v="530089d0-92f1-4bae-bb7d-f8792acd9fd2"/>
    <s v="Garbahaarey_IDP"/>
    <x v="21"/>
    <x v="1"/>
    <n v="3"/>
    <n v="4"/>
    <n v="4"/>
    <n v="2"/>
    <x v="1"/>
  </r>
  <r>
    <s v="7b59d52b-47e6-4145-96cf-1637c0c10399"/>
    <s v="Afmadow_IDP"/>
    <x v="1"/>
    <x v="1"/>
    <n v="3"/>
    <n v="1"/>
    <n v="4"/>
    <n v="1"/>
    <x v="0"/>
  </r>
  <r>
    <s v="a36bc56e-005c-42d5-af89-0b973589ce84"/>
    <s v="Belet_Xaawo_IDP"/>
    <x v="22"/>
    <x v="1"/>
    <n v="3"/>
    <n v="1"/>
    <n v="4"/>
    <n v="1"/>
    <x v="0"/>
  </r>
  <r>
    <s v="2aa6a3d2-e746-45bd-9f3f-fab1342012bf"/>
    <s v="Baardheere_IDP"/>
    <x v="20"/>
    <x v="1"/>
    <n v="3"/>
    <n v="1"/>
    <n v="4"/>
    <n v="2"/>
    <x v="1"/>
  </r>
  <r>
    <s v="e7255382-731e-4a02-97cb-b0adf1baa45e"/>
    <s v="Baardheere_IDP"/>
    <x v="20"/>
    <x v="1"/>
    <n v="3"/>
    <n v="1"/>
    <n v="4"/>
    <n v="1"/>
    <x v="0"/>
  </r>
  <r>
    <s v="be7a92f7-508c-425e-b352-30fc589d15ea"/>
    <s v="Doolow_IDP"/>
    <x v="24"/>
    <x v="1"/>
    <n v="3"/>
    <n v="1"/>
    <n v="4"/>
    <n v="1"/>
    <x v="0"/>
  </r>
  <r>
    <s v="40d3322f-68c3-4679-90ba-d7004a4d2e15"/>
    <s v="Afmadow_HC"/>
    <x v="1"/>
    <x v="0"/>
    <n v="3"/>
    <n v="1"/>
    <n v="4"/>
    <n v="2"/>
    <x v="1"/>
  </r>
  <r>
    <s v="4744cee4-a43c-4e37-bdd4-068918de20a6"/>
    <s v="Kismayo_IDP"/>
    <x v="19"/>
    <x v="1"/>
    <n v="3"/>
    <n v="1"/>
    <n v="4"/>
    <n v="1"/>
    <x v="0"/>
  </r>
  <r>
    <s v="8321341f-e324-43d8-80bd-faf9db564e3a"/>
    <s v="Garbahaarey_HC"/>
    <x v="21"/>
    <x v="0"/>
    <n v="3"/>
    <n v="1"/>
    <n v="4"/>
    <n v="1"/>
    <x v="0"/>
  </r>
  <r>
    <s v="a80d8d90-90f9-41d8-88e7-34480818e6d2"/>
    <s v="Baardheere_IDP"/>
    <x v="20"/>
    <x v="1"/>
    <n v="3"/>
    <n v="1"/>
    <n v="4"/>
    <n v="2"/>
    <x v="1"/>
  </r>
  <r>
    <s v="3099c2b4-0e43-4384-98d5-8261e1816191"/>
    <s v="Luuq_IDP"/>
    <x v="25"/>
    <x v="1"/>
    <n v="3"/>
    <n v="1"/>
    <n v="1"/>
    <n v="1"/>
    <x v="0"/>
  </r>
  <r>
    <s v="26bad3b1-8d6a-434b-bdfe-7620aed4aa77"/>
    <s v="Kismayo_IDP"/>
    <x v="19"/>
    <x v="1"/>
    <n v="3"/>
    <n v="1"/>
    <n v="1"/>
    <n v="1"/>
    <x v="0"/>
  </r>
  <r>
    <s v="4a71aaa1-ec1d-4234-bc96-e9e5dd04c7e8"/>
    <s v="Belet_Xaawo_IDP"/>
    <x v="22"/>
    <x v="1"/>
    <n v="3"/>
    <n v="1"/>
    <n v="4"/>
    <n v="1"/>
    <x v="0"/>
  </r>
  <r>
    <s v="d07e6ef5-3930-4722-af64-de6329471bae"/>
    <s v="Belet_Xaawo_IDP"/>
    <x v="22"/>
    <x v="1"/>
    <n v="3"/>
    <n v="1"/>
    <n v="4"/>
    <n v="1"/>
    <x v="0"/>
  </r>
  <r>
    <s v="f304ad19-6aec-46e4-9f90-f404be900375"/>
    <s v="Kismayo_HC"/>
    <x v="19"/>
    <x v="0"/>
    <n v="3"/>
    <n v="1"/>
    <n v="1"/>
    <n v="1"/>
    <x v="0"/>
  </r>
  <r>
    <s v="52e23e44-c5f2-40e1-8bd8-8b8b47e0ef36"/>
    <s v="Kismayo_IDP"/>
    <x v="19"/>
    <x v="1"/>
    <n v="3"/>
    <n v="1"/>
    <n v="1"/>
    <n v="1"/>
    <x v="0"/>
  </r>
  <r>
    <s v="7f2946ff-1fd4-4385-aa3e-4f138d5deb43"/>
    <s v="Belet_Xaawo_HC"/>
    <x v="22"/>
    <x v="0"/>
    <n v="3"/>
    <n v="1"/>
    <n v="4"/>
    <n v="1"/>
    <x v="0"/>
  </r>
  <r>
    <s v="989630a1-9d2c-47c8-9c6a-7e3e680ea305"/>
    <s v="Kismayo_HC"/>
    <x v="19"/>
    <x v="0"/>
    <n v="1"/>
    <n v="4"/>
    <n v="4"/>
    <n v="1"/>
    <x v="1"/>
  </r>
  <r>
    <s v="62cd79dd-4b23-46eb-9b14-bafb2f9e19c5"/>
    <s v="Baardheere_IDP"/>
    <x v="20"/>
    <x v="1"/>
    <n v="3"/>
    <n v="1"/>
    <n v="4"/>
    <n v="1"/>
    <x v="0"/>
  </r>
  <r>
    <s v="7fe40811-0a58-42d8-8f3f-c29d6fe3e679"/>
    <s v="Luuq_HC"/>
    <x v="25"/>
    <x v="0"/>
    <n v="3"/>
    <n v="1"/>
    <n v="1"/>
    <n v="1"/>
    <x v="0"/>
  </r>
  <r>
    <s v="8943d148-bfc4-4adc-b0f0-b1887219b05b"/>
    <s v="Kismayo_IDP"/>
    <x v="19"/>
    <x v="1"/>
    <n v="3"/>
    <n v="1"/>
    <n v="1"/>
    <n v="2"/>
    <x v="0"/>
  </r>
  <r>
    <s v="dbee828b-4d94-4cf4-a6d0-a0d933ddd0d5"/>
    <s v="Luuq_HC"/>
    <x v="25"/>
    <x v="0"/>
    <n v="3"/>
    <n v="1"/>
    <n v="1"/>
    <n v="1"/>
    <x v="0"/>
  </r>
  <r>
    <s v="fdc3abb1-adfe-4c36-ae6d-dafef67fd0c8"/>
    <s v="Belet_Xaawo_HC"/>
    <x v="22"/>
    <x v="0"/>
    <n v="3"/>
    <n v="1"/>
    <n v="4"/>
    <n v="1"/>
    <x v="0"/>
  </r>
  <r>
    <s v="cc155f1f-2efb-4484-9d67-5fe8824855c9"/>
    <s v="Afmadow_IDP"/>
    <x v="1"/>
    <x v="1"/>
    <n v="3"/>
    <n v="1"/>
    <n v="4"/>
    <n v="1"/>
    <x v="0"/>
  </r>
  <r>
    <s v="bebd230d-8225-474b-80e6-40e6d9a73c00"/>
    <s v="Afmadow_IDP"/>
    <x v="1"/>
    <x v="1"/>
    <n v="3"/>
    <n v="1"/>
    <n v="4"/>
    <n v="1"/>
    <x v="0"/>
  </r>
  <r>
    <s v="397e5d8a-2702-49d8-bbbe-87f93a21f7d8"/>
    <s v="Afmadow_IDP"/>
    <x v="1"/>
    <x v="1"/>
    <n v="3"/>
    <n v="1"/>
    <n v="1"/>
    <n v="1"/>
    <x v="0"/>
  </r>
  <r>
    <s v="8f1305a7-6ced-459e-8bd1-7ff9e00ef948"/>
    <s v="Badhaadhe_HC"/>
    <x v="7"/>
    <x v="0"/>
    <n v="3"/>
    <n v="1"/>
    <n v="1"/>
    <n v="1"/>
    <x v="0"/>
  </r>
  <r>
    <s v="38772bb1-c0d5-4008-b250-2ed279610458"/>
    <s v="Afmadow_IDP"/>
    <x v="1"/>
    <x v="1"/>
    <n v="2"/>
    <n v="4"/>
    <n v="1"/>
    <n v="1"/>
    <x v="0"/>
  </r>
  <r>
    <s v="3768ca31-8961-4d50-a090-d2e90023cab9"/>
    <s v="Doolow_HC"/>
    <x v="24"/>
    <x v="0"/>
    <n v="3"/>
    <n v="1"/>
    <n v="4"/>
    <n v="1"/>
    <x v="0"/>
  </r>
  <r>
    <s v="2d58360a-341c-43de-a6ac-bd9311e02e03"/>
    <s v="Kismayo_IDP"/>
    <x v="19"/>
    <x v="1"/>
    <n v="3"/>
    <n v="1"/>
    <n v="4"/>
    <n v="1"/>
    <x v="0"/>
  </r>
  <r>
    <s v="5ba6a9aa-8ac0-4892-8342-017c3c794bc4"/>
    <s v="Ceel_Waaq_IDP"/>
    <x v="23"/>
    <x v="1"/>
    <n v="3"/>
    <n v="1"/>
    <n v="4"/>
    <n v="1"/>
    <x v="0"/>
  </r>
  <r>
    <s v="b8acd5c4-b074-4dc1-9edb-6d135bf71ab1"/>
    <s v="Afmadow_HC"/>
    <x v="1"/>
    <x v="0"/>
    <n v="3"/>
    <n v="1"/>
    <n v="1"/>
    <n v="1"/>
    <x v="0"/>
  </r>
  <r>
    <s v="eeb574c3-c258-48b9-ae6a-cc5bc95385da"/>
    <s v="Afmadow_HC"/>
    <x v="1"/>
    <x v="0"/>
    <n v="3"/>
    <n v="1"/>
    <n v="4"/>
    <n v="3"/>
    <x v="1"/>
  </r>
  <r>
    <s v="ab2cffd0-07c4-4add-a908-b7b4614ac765"/>
    <s v="Kismayo_IDP"/>
    <x v="19"/>
    <x v="1"/>
    <n v="2"/>
    <n v="2"/>
    <n v="1"/>
    <n v="1"/>
    <x v="0"/>
  </r>
  <r>
    <s v="a128b3bc-195a-41f8-8d2b-9f8649465ca1"/>
    <s v="Afmadow_IDP"/>
    <x v="1"/>
    <x v="1"/>
    <n v="3"/>
    <n v="1"/>
    <n v="1"/>
    <n v="1"/>
    <x v="0"/>
  </r>
  <r>
    <s v="8ef7ae02-48cf-4d15-b08e-03440b283ddf"/>
    <s v="Badhaadhe_HC"/>
    <x v="7"/>
    <x v="0"/>
    <n v="1"/>
    <n v="4"/>
    <n v="4"/>
    <n v="3"/>
    <x v="1"/>
  </r>
  <r>
    <s v="94c905bc-6551-4ef5-aa74-1ab8daa917a3"/>
    <s v="Afmadow_HC"/>
    <x v="1"/>
    <x v="0"/>
    <n v="3"/>
    <n v="1"/>
    <n v="1"/>
    <n v="1"/>
    <x v="0"/>
  </r>
  <r>
    <s v="333f3c29-6e74-4d6d-b18e-02660ba4702b"/>
    <s v="Ceel_Waaq_HC"/>
    <x v="23"/>
    <x v="0"/>
    <n v="3"/>
    <n v="1"/>
    <n v="1"/>
    <n v="1"/>
    <x v="0"/>
  </r>
  <r>
    <s v="453cb9fc-d7c1-48bf-a0b5-221bcdc0ff8f"/>
    <s v="Ceel_Waaq_HC"/>
    <x v="23"/>
    <x v="0"/>
    <n v="3"/>
    <n v="1"/>
    <n v="1"/>
    <n v="1"/>
    <x v="0"/>
  </r>
  <r>
    <s v="972bdb47-88eb-42f6-8b30-39d855916df2"/>
    <s v="Ceel_Waaq_HC"/>
    <x v="23"/>
    <x v="0"/>
    <n v="3"/>
    <n v="1"/>
    <n v="1"/>
    <n v="1"/>
    <x v="0"/>
  </r>
  <r>
    <s v="a27ced09-113e-49bd-854b-ffe9290d910f"/>
    <s v="Afmadow_IDP"/>
    <x v="1"/>
    <x v="1"/>
    <n v="3"/>
    <n v="1"/>
    <n v="4"/>
    <n v="1"/>
    <x v="0"/>
  </r>
  <r>
    <s v="b34b0a17-a91e-4ceb-b2cc-27238c699774"/>
    <s v="Ceel_Waaq_HC"/>
    <x v="23"/>
    <x v="0"/>
    <n v="3"/>
    <n v="1"/>
    <n v="1"/>
    <n v="1"/>
    <x v="0"/>
  </r>
  <r>
    <s v="93724d6d-e7d6-4c8b-961a-06a32f6b7e11"/>
    <s v="Belet_Xaawo_IDP"/>
    <x v="22"/>
    <x v="1"/>
    <n v="3"/>
    <n v="1"/>
    <n v="4"/>
    <n v="1"/>
    <x v="0"/>
  </r>
  <r>
    <s v="358fbcfe-a57d-4cdf-b265-b35eb6eb2637"/>
    <s v="Kismayo_IDP"/>
    <x v="19"/>
    <x v="1"/>
    <n v="3"/>
    <n v="2"/>
    <n v="4"/>
    <n v="1"/>
    <x v="1"/>
  </r>
  <r>
    <s v="ef9e6d98-04c9-452c-b6bd-d9369dc02be3"/>
    <s v="Afmadow_HC"/>
    <x v="1"/>
    <x v="0"/>
    <n v="3"/>
    <n v="1"/>
    <n v="4"/>
    <n v="1"/>
    <x v="0"/>
  </r>
  <r>
    <s v="6437a437-b78f-427a-ae19-be6a0bf98aa5"/>
    <s v="Baardheere_IDP"/>
    <x v="20"/>
    <x v="1"/>
    <n v="3"/>
    <n v="1"/>
    <n v="1"/>
    <n v="1"/>
    <x v="0"/>
  </r>
  <r>
    <s v="ef33e4ec-27b9-48ea-8bbb-a3fd6156bc76"/>
    <s v="Afmadow_IDP"/>
    <x v="1"/>
    <x v="1"/>
    <n v="3"/>
    <n v="1"/>
    <n v="1"/>
    <n v="1"/>
    <x v="0"/>
  </r>
  <r>
    <s v="7cf1dd9f-cb1f-4065-9c8a-d2eaa9b2899f"/>
    <s v="Luuq_IDP"/>
    <x v="25"/>
    <x v="1"/>
    <n v="3"/>
    <n v="1"/>
    <n v="4"/>
    <n v="1"/>
    <x v="0"/>
  </r>
  <r>
    <s v="84856cad-4bf6-4323-9e0c-32cf1c0ca1a2"/>
    <s v="Afmadow_IDP"/>
    <x v="1"/>
    <x v="1"/>
    <n v="3"/>
    <n v="1"/>
    <n v="1"/>
    <n v="1"/>
    <x v="0"/>
  </r>
  <r>
    <s v="4472e255-c87d-4eb8-8077-435c5f83080b"/>
    <s v="Afmadow_HC"/>
    <x v="1"/>
    <x v="0"/>
    <n v="3"/>
    <n v="1"/>
    <n v="1"/>
    <n v="1"/>
    <x v="0"/>
  </r>
  <r>
    <s v="f504a1ef-9062-4ed5-b80b-73bc1b9a9735"/>
    <s v="Kismayo_HC"/>
    <x v="19"/>
    <x v="0"/>
    <n v="3"/>
    <n v="1"/>
    <n v="1"/>
    <n v="1"/>
    <x v="0"/>
  </r>
  <r>
    <s v="9af72bc7-8797-402b-b6d9-34ca70dc7d96"/>
    <s v="Garbahaarey_IDP"/>
    <x v="21"/>
    <x v="1"/>
    <n v="3"/>
    <n v="1"/>
    <n v="4"/>
    <n v="1"/>
    <x v="0"/>
  </r>
  <r>
    <s v="43199f2f-41ae-4a26-8f0d-0560fa789570"/>
    <s v="Afmadow_HC"/>
    <x v="1"/>
    <x v="0"/>
    <n v="3"/>
    <n v="1"/>
    <n v="1"/>
    <n v="1"/>
    <x v="0"/>
  </r>
  <r>
    <s v="29c28653-a2b8-468f-a339-834a794ec2d2"/>
    <s v="Ceel_Waaq_IDP"/>
    <x v="23"/>
    <x v="1"/>
    <n v="3"/>
    <n v="1"/>
    <n v="4"/>
    <n v="1"/>
    <x v="0"/>
  </r>
  <r>
    <s v="6da9bf73-1703-4a07-80cc-5de94d2337b6"/>
    <s v="Garbahaarey_IDP"/>
    <x v="21"/>
    <x v="1"/>
    <n v="3"/>
    <n v="1"/>
    <n v="1"/>
    <n v="1"/>
    <x v="0"/>
  </r>
  <r>
    <s v="9100317a-d9f5-4677-b196-c0b927754902"/>
    <s v="Luuq_IDP"/>
    <x v="25"/>
    <x v="1"/>
    <n v="3"/>
    <n v="1"/>
    <n v="1"/>
    <n v="1"/>
    <x v="0"/>
  </r>
  <r>
    <s v="0ad965c6-b369-484d-ac4f-c14e02d73615"/>
    <s v="Garbahaarey_IDP"/>
    <x v="21"/>
    <x v="1"/>
    <n v="3"/>
    <n v="1"/>
    <n v="4"/>
    <n v="1"/>
    <x v="0"/>
  </r>
  <r>
    <s v="2f507d39-06d3-48e9-a467-1225f035c264"/>
    <s v="Garbahaarey_IDP"/>
    <x v="21"/>
    <x v="1"/>
    <n v="3"/>
    <n v="1"/>
    <n v="4"/>
    <n v="1"/>
    <x v="0"/>
  </r>
  <r>
    <s v="37059861-2fe8-45ea-b05a-530847b1681c"/>
    <s v="Baardheere_IDP"/>
    <x v="20"/>
    <x v="1"/>
    <n v="3"/>
    <n v="1"/>
    <n v="4"/>
    <n v="1"/>
    <x v="0"/>
  </r>
  <r>
    <s v="5f765976-8a15-45d7-b13f-9a3531d197d8"/>
    <s v="Kismayo_IDP"/>
    <x v="19"/>
    <x v="1"/>
    <n v="3"/>
    <n v="1"/>
    <n v="4"/>
    <n v="1"/>
    <x v="0"/>
  </r>
  <r>
    <s v="dc3a4433-1f9e-49da-b21a-f40d0f0e3afa"/>
    <s v="Doolow_IDP"/>
    <x v="24"/>
    <x v="1"/>
    <n v="3"/>
    <n v="1"/>
    <n v="1"/>
    <n v="1"/>
    <x v="0"/>
  </r>
  <r>
    <s v="83aabc55-fb9b-4221-9847-5e28bc23a723"/>
    <s v="Kismayo_HC"/>
    <x v="19"/>
    <x v="0"/>
    <n v="3"/>
    <n v="1"/>
    <n v="1"/>
    <n v="1"/>
    <x v="0"/>
  </r>
  <r>
    <s v="9b8d3f62-6cd7-4c56-85dd-9729930ed008"/>
    <s v="Belet_Xaawo_IDP"/>
    <x v="22"/>
    <x v="1"/>
    <n v="3"/>
    <n v="1"/>
    <n v="1"/>
    <n v="1"/>
    <x v="0"/>
  </r>
  <r>
    <s v="dea07ae9-7578-4410-993d-52902c82dcac"/>
    <s v="Luuq_IDP"/>
    <x v="25"/>
    <x v="1"/>
    <n v="3"/>
    <n v="1"/>
    <n v="1"/>
    <n v="1"/>
    <x v="0"/>
  </r>
  <r>
    <s v="c140d909-b7b6-4023-825b-2d4de7ee37e9"/>
    <s v="Doolow_IDP"/>
    <x v="24"/>
    <x v="1"/>
    <n v="3"/>
    <n v="1"/>
    <n v="1"/>
    <n v="1"/>
    <x v="0"/>
  </r>
  <r>
    <s v="7763aacd-6ac3-487e-af67-2470d5d04983"/>
    <s v="Kismayo_IDP"/>
    <x v="19"/>
    <x v="1"/>
    <n v="3"/>
    <n v="1"/>
    <n v="1"/>
    <n v="1"/>
    <x v="0"/>
  </r>
  <r>
    <s v="a51d3f4c-c91e-4cf3-a055-42609fd7cc1d"/>
    <s v="Doolow_IDP"/>
    <x v="24"/>
    <x v="1"/>
    <n v="3"/>
    <n v="1"/>
    <n v="1"/>
    <n v="1"/>
    <x v="0"/>
  </r>
  <r>
    <s v="bf344f41-13ee-423c-89c4-c144fd419631"/>
    <s v="Afmadow_IDP"/>
    <x v="1"/>
    <x v="1"/>
    <n v="3"/>
    <n v="1"/>
    <n v="1"/>
    <n v="1"/>
    <x v="0"/>
  </r>
  <r>
    <s v="c384ad8d-594c-4873-a7bb-186d36be8cee"/>
    <s v="Doolow_IDP"/>
    <x v="24"/>
    <x v="1"/>
    <n v="3"/>
    <n v="1"/>
    <n v="4"/>
    <n v="1"/>
    <x v="0"/>
  </r>
  <r>
    <s v="261d2cb2-d914-4021-abd9-f0e4f8edcd59"/>
    <s v="Kismayo_HC"/>
    <x v="19"/>
    <x v="0"/>
    <n v="3"/>
    <n v="1"/>
    <n v="4"/>
    <n v="1"/>
    <x v="0"/>
  </r>
  <r>
    <s v="b11c3aa7-b846-46b4-b924-206a81355051"/>
    <s v="Garbahaarey_HC"/>
    <x v="21"/>
    <x v="0"/>
    <n v="3"/>
    <n v="1"/>
    <n v="4"/>
    <n v="1"/>
    <x v="0"/>
  </r>
  <r>
    <s v="6cbf2f47-96fe-4d64-b173-9db23107cd56"/>
    <s v="Belet_Xaawo_IDP"/>
    <x v="22"/>
    <x v="1"/>
    <n v="3"/>
    <n v="1"/>
    <n v="4"/>
    <n v="1"/>
    <x v="0"/>
  </r>
  <r>
    <s v="bf59c2ad-b110-4de4-85d6-b0b6af2abb37"/>
    <s v="Afmadow_HC"/>
    <x v="1"/>
    <x v="0"/>
    <n v="3"/>
    <n v="1"/>
    <n v="1"/>
    <n v="1"/>
    <x v="0"/>
  </r>
  <r>
    <s v="ee3868df-de55-4471-bcce-326846f88e4b"/>
    <s v="Belet_Xaawo_IDP"/>
    <x v="22"/>
    <x v="1"/>
    <n v="3"/>
    <n v="1"/>
    <n v="4"/>
    <n v="1"/>
    <x v="0"/>
  </r>
  <r>
    <s v="a7c002c9-8b1c-4611-a3eb-fafea27ae6c6"/>
    <s v="Belet_Xaawo_IDP"/>
    <x v="22"/>
    <x v="1"/>
    <n v="3"/>
    <n v="1"/>
    <n v="1"/>
    <n v="2"/>
    <x v="0"/>
  </r>
  <r>
    <s v="f881ad00-38ba-4fb9-a1f9-b3dd7551a0fd"/>
    <s v="Luuq_IDP"/>
    <x v="25"/>
    <x v="1"/>
    <n v="3"/>
    <n v="1"/>
    <n v="4"/>
    <n v="1"/>
    <x v="0"/>
  </r>
  <r>
    <s v="fa49aae2-8269-4ae8-b43b-efac5a7764f5"/>
    <s v="Afmadow_IDP"/>
    <x v="1"/>
    <x v="1"/>
    <n v="3"/>
    <n v="1"/>
    <n v="4"/>
    <n v="1"/>
    <x v="0"/>
  </r>
  <r>
    <s v="8617af13-5998-4287-ac0d-0517ccbd214b"/>
    <s v="Ceel_Waaq_HC"/>
    <x v="23"/>
    <x v="0"/>
    <n v="3"/>
    <n v="1"/>
    <n v="1"/>
    <n v="1"/>
    <x v="0"/>
  </r>
  <r>
    <s v="82000ac1-310e-4626-9fdd-d3be1000ddb5"/>
    <s v="Afmadow_IDP"/>
    <x v="1"/>
    <x v="1"/>
    <n v="3"/>
    <n v="1"/>
    <n v="1"/>
    <n v="1"/>
    <x v="0"/>
  </r>
  <r>
    <s v="6cb6d345-e24e-4584-9c4c-671f546d6199"/>
    <s v="Kismayo_IDP"/>
    <x v="19"/>
    <x v="1"/>
    <n v="3"/>
    <n v="1"/>
    <n v="1"/>
    <n v="1"/>
    <x v="0"/>
  </r>
  <r>
    <s v="a2a47de4-b14f-4913-b547-334bac0a740b"/>
    <s v="Kismayo_IDP"/>
    <x v="19"/>
    <x v="1"/>
    <n v="1"/>
    <n v="3"/>
    <n v="1"/>
    <n v="1"/>
    <x v="0"/>
  </r>
  <r>
    <s v="ca28a9e7-84ee-4472-b593-649d71b4722d"/>
    <s v="Garbahaarey_IDP"/>
    <x v="21"/>
    <x v="1"/>
    <n v="3"/>
    <n v="1"/>
    <n v="1"/>
    <n v="1"/>
    <x v="0"/>
  </r>
  <r>
    <s v="9c016a7d-c53b-47e9-9677-4b0519beda6c"/>
    <s v="Luuq_IDP"/>
    <x v="25"/>
    <x v="1"/>
    <n v="3"/>
    <n v="4"/>
    <n v="4"/>
    <n v="1"/>
    <x v="1"/>
  </r>
  <r>
    <s v="477a91aa-41b6-4590-a9e2-b7f80484bfde"/>
    <s v="Doolow_IDP"/>
    <x v="24"/>
    <x v="1"/>
    <n v="3"/>
    <n v="2"/>
    <n v="4"/>
    <n v="1"/>
    <x v="1"/>
  </r>
  <r>
    <s v="7012ddc5-1e4e-4a95-ad9d-4cf47fac36b8"/>
    <s v="Garbahaarey_IDP"/>
    <x v="21"/>
    <x v="1"/>
    <n v="3"/>
    <n v="1"/>
    <n v="1"/>
    <n v="1"/>
    <x v="0"/>
  </r>
  <r>
    <s v="01660194-9cbb-4d27-b7c3-600c385212e4"/>
    <s v="Kismayo_IDP"/>
    <x v="19"/>
    <x v="1"/>
    <n v="3"/>
    <n v="1"/>
    <n v="1"/>
    <n v="1"/>
    <x v="0"/>
  </r>
  <r>
    <s v="06a3d689-73d7-4a8e-980e-9b5b614b7adf"/>
    <s v="Kismayo_HC"/>
    <x v="19"/>
    <x v="0"/>
    <n v="3"/>
    <n v="3"/>
    <n v="1"/>
    <n v="1"/>
    <x v="0"/>
  </r>
  <r>
    <s v="3977a766-3a76-4f48-a346-5cddedb511fd"/>
    <s v="Belet_Xaawo_IDP"/>
    <x v="22"/>
    <x v="1"/>
    <n v="3"/>
    <n v="2"/>
    <n v="4"/>
    <n v="2"/>
    <x v="1"/>
  </r>
  <r>
    <s v="11b4a237-6326-42f1-a148-9bb9590c4eb4"/>
    <s v="Doolow_IDP"/>
    <x v="24"/>
    <x v="1"/>
    <n v="3"/>
    <n v="1"/>
    <n v="4"/>
    <n v="1"/>
    <x v="0"/>
  </r>
  <r>
    <s v="4062284b-f9d8-4763-aed2-9e509865d8d8"/>
    <s v="Kismayo_IDP"/>
    <x v="19"/>
    <x v="1"/>
    <n v="3"/>
    <n v="1"/>
    <n v="1"/>
    <n v="1"/>
    <x v="0"/>
  </r>
  <r>
    <s v="1183070a-a3c1-4444-bcf1-814b75f20e16"/>
    <s v="Afmadow_IDP"/>
    <x v="1"/>
    <x v="1"/>
    <n v="3"/>
    <n v="1"/>
    <n v="1"/>
    <n v="3"/>
    <x v="0"/>
  </r>
  <r>
    <s v="aa1336ff-bf1c-40d5-b0e7-8ccfceaeb050"/>
    <s v="Badhaadhe_HC"/>
    <x v="7"/>
    <x v="0"/>
    <n v="3"/>
    <n v="1"/>
    <n v="1"/>
    <n v="1"/>
    <x v="0"/>
  </r>
  <r>
    <s v="8a27535b-8970-4115-b779-ad36e7dedd6a"/>
    <s v="Kismayo_IDP"/>
    <x v="19"/>
    <x v="1"/>
    <n v="3"/>
    <n v="1"/>
    <n v="4"/>
    <n v="1"/>
    <x v="0"/>
  </r>
  <r>
    <s v="709a2a55-dfba-48f8-b7eb-138d3f76ac9f"/>
    <s v="Afmadow_IDP"/>
    <x v="1"/>
    <x v="1"/>
    <n v="3"/>
    <n v="1"/>
    <n v="1"/>
    <n v="1"/>
    <x v="0"/>
  </r>
  <r>
    <s v="e02b3fa8-bef5-4abb-b311-ac2b7a4e0630"/>
    <s v="Luuq_HC"/>
    <x v="25"/>
    <x v="0"/>
    <n v="3"/>
    <n v="1"/>
    <n v="4"/>
    <n v="1"/>
    <x v="0"/>
  </r>
  <r>
    <s v="6e488f28-dd8e-48d5-959a-99614265bbbc"/>
    <s v="Kismayo_IDP"/>
    <x v="19"/>
    <x v="1"/>
    <n v="3"/>
    <n v="1"/>
    <n v="1"/>
    <n v="1"/>
    <x v="0"/>
  </r>
  <r>
    <s v="f42124e7-8e9b-4541-b7f6-e98852be367d"/>
    <s v="Afmadow_IDP"/>
    <x v="1"/>
    <x v="1"/>
    <n v="3"/>
    <n v="1"/>
    <n v="4"/>
    <n v="1"/>
    <x v="0"/>
  </r>
  <r>
    <s v="52b2cb07-87d1-46f1-825f-cd824637312f"/>
    <s v="Garbahaarey_IDP"/>
    <x v="21"/>
    <x v="1"/>
    <n v="3"/>
    <n v="1"/>
    <n v="1"/>
    <n v="1"/>
    <x v="0"/>
  </r>
  <r>
    <s v="93dad845-5914-42f9-b9d2-a7bb86e46729"/>
    <s v="Garbahaarey_IDP"/>
    <x v="21"/>
    <x v="1"/>
    <n v="3"/>
    <n v="4"/>
    <n v="4"/>
    <n v="1"/>
    <x v="1"/>
  </r>
  <r>
    <s v="82667ede-be32-405d-a663-5877f7fcf9ae"/>
    <s v="Afmadow_HC"/>
    <x v="1"/>
    <x v="0"/>
    <n v="3"/>
    <n v="3"/>
    <n v="1"/>
    <n v="1"/>
    <x v="0"/>
  </r>
  <r>
    <s v="ad60a1fa-29a0-4588-8366-9ea065dfdf78"/>
    <s v="Kismayo_HC"/>
    <x v="19"/>
    <x v="0"/>
    <n v="3"/>
    <n v="1"/>
    <n v="1"/>
    <n v="1"/>
    <x v="0"/>
  </r>
  <r>
    <s v="1966c4c2-4643-4193-95e9-2d8b82bba847"/>
    <s v="Kismayo_HC"/>
    <x v="19"/>
    <x v="0"/>
    <n v="3"/>
    <n v="1"/>
    <n v="4"/>
    <n v="1"/>
    <x v="0"/>
  </r>
  <r>
    <s v="f6d01943-c915-4b06-aca1-0c3c5d296853"/>
    <s v="Garbahaarey_IDP"/>
    <x v="21"/>
    <x v="1"/>
    <n v="1"/>
    <n v="4"/>
    <n v="1"/>
    <n v="1"/>
    <x v="0"/>
  </r>
  <r>
    <s v="7942cdc7-4bc9-4926-ac97-e63fa0488ab4"/>
    <s v="Afmadow_IDP"/>
    <x v="1"/>
    <x v="1"/>
    <n v="3"/>
    <n v="1"/>
    <n v="1"/>
    <n v="1"/>
    <x v="0"/>
  </r>
  <r>
    <s v="ecf667c9-6c32-4aaf-af81-13266ec398b9"/>
    <s v="Kismayo_IDP"/>
    <x v="19"/>
    <x v="1"/>
    <n v="3"/>
    <n v="1"/>
    <n v="4"/>
    <n v="1"/>
    <x v="0"/>
  </r>
  <r>
    <s v="108a5c1b-3b95-49c8-8405-2aa026b7b9e2"/>
    <s v="Luuq_IDP"/>
    <x v="25"/>
    <x v="1"/>
    <n v="3"/>
    <n v="1"/>
    <n v="4"/>
    <n v="1"/>
    <x v="0"/>
  </r>
  <r>
    <s v="f03f7618-e633-4b41-86cd-80a9ce451fb2"/>
    <s v="Luuq_IDP"/>
    <x v="25"/>
    <x v="1"/>
    <n v="3"/>
    <n v="1"/>
    <n v="1"/>
    <n v="1"/>
    <x v="0"/>
  </r>
  <r>
    <s v="25af80d5-fc17-4cf0-aaf7-625cebc53e04"/>
    <s v="Kismayo_HC"/>
    <x v="19"/>
    <x v="0"/>
    <n v="3"/>
    <n v="1"/>
    <n v="1"/>
    <n v="1"/>
    <x v="0"/>
  </r>
  <r>
    <s v="01544243-c5b9-454d-b612-2e626cbf3031"/>
    <s v="Luuq_IDP"/>
    <x v="25"/>
    <x v="1"/>
    <n v="3"/>
    <n v="1"/>
    <n v="1"/>
    <n v="1"/>
    <x v="0"/>
  </r>
  <r>
    <s v="50bdaa60-bacc-4043-8e8c-368028d8c1d3"/>
    <s v="Afmadow_IDP"/>
    <x v="1"/>
    <x v="1"/>
    <n v="2"/>
    <n v="4"/>
    <n v="4"/>
    <n v="1"/>
    <x v="1"/>
  </r>
  <r>
    <s v="3f53cbb6-335c-4038-9a26-b200021f1cd9"/>
    <s v="Garbahaarey_IDP"/>
    <x v="21"/>
    <x v="1"/>
    <n v="3"/>
    <n v="1"/>
    <n v="4"/>
    <n v="1"/>
    <x v="0"/>
  </r>
  <r>
    <s v="6725d67a-f896-41d2-a217-f8689eab768f"/>
    <s v="Baardheere_IDP"/>
    <x v="20"/>
    <x v="1"/>
    <n v="3"/>
    <n v="1"/>
    <n v="4"/>
    <n v="1"/>
    <x v="0"/>
  </r>
  <r>
    <s v="1a281e92-9323-423f-8379-a97cf27c32cf"/>
    <s v="Kismayo_HC"/>
    <x v="19"/>
    <x v="0"/>
    <n v="3"/>
    <n v="1"/>
    <n v="1"/>
    <n v="1"/>
    <x v="0"/>
  </r>
  <r>
    <s v="5e3a19e2-40bf-47e7-abec-2b9e2e2d74a1"/>
    <s v="Belet_Xaawo_IDP"/>
    <x v="22"/>
    <x v="1"/>
    <n v="2"/>
    <n v="4"/>
    <n v="4"/>
    <n v="1"/>
    <x v="1"/>
  </r>
  <r>
    <s v="dc4ca158-f00b-4008-b76f-45fbab30e434"/>
    <s v="Doolow_IDP"/>
    <x v="24"/>
    <x v="1"/>
    <n v="3"/>
    <n v="1"/>
    <n v="4"/>
    <n v="1"/>
    <x v="0"/>
  </r>
  <r>
    <s v="541f5d20-2975-4dc2-845a-4404ec4686ad"/>
    <s v="Garbahaarey_HC"/>
    <x v="21"/>
    <x v="0"/>
    <n v="3"/>
    <n v="1"/>
    <n v="1"/>
    <n v="1"/>
    <x v="0"/>
  </r>
  <r>
    <s v="f8cd8909-83c3-4f88-a8cd-9f1d8fe239ad"/>
    <s v="Luuq_HC"/>
    <x v="25"/>
    <x v="0"/>
    <n v="3"/>
    <n v="1"/>
    <n v="1"/>
    <n v="1"/>
    <x v="0"/>
  </r>
  <r>
    <s v="099e507a-8e7e-4758-bcd5-e19f2fe38b33"/>
    <s v="Belet_Xaawo_IDP"/>
    <x v="22"/>
    <x v="1"/>
    <n v="3"/>
    <n v="1"/>
    <n v="4"/>
    <n v="1"/>
    <x v="0"/>
  </r>
  <r>
    <s v="dadba9f8-a121-427d-a376-9cf7c34bd655"/>
    <s v="Belet_Xaawo_IDP"/>
    <x v="22"/>
    <x v="1"/>
    <n v="3"/>
    <n v="1"/>
    <n v="1"/>
    <n v="1"/>
    <x v="0"/>
  </r>
  <r>
    <s v="0245d8f1-2857-4e5d-acf4-f335902dfee8"/>
    <s v="Baardheere_HC"/>
    <x v="20"/>
    <x v="0"/>
    <n v="3"/>
    <n v="1"/>
    <n v="4"/>
    <n v="1"/>
    <x v="0"/>
  </r>
  <r>
    <s v="fc92e7ab-f0ad-4056-8ee3-70baf2f1781b"/>
    <s v="Kismayo_IDP"/>
    <x v="19"/>
    <x v="1"/>
    <n v="3"/>
    <n v="2"/>
    <n v="1"/>
    <n v="1"/>
    <x v="0"/>
  </r>
  <r>
    <s v="e5735e3a-a144-4f19-8043-308093b046c5"/>
    <s v="Afmadow_IDP"/>
    <x v="1"/>
    <x v="1"/>
    <n v="3"/>
    <n v="1"/>
    <n v="4"/>
    <n v="1"/>
    <x v="0"/>
  </r>
  <r>
    <s v="7e27521f-6f9b-4ac8-a693-9e00b34330ea"/>
    <s v="Badhaadhe_HC"/>
    <x v="7"/>
    <x v="0"/>
    <n v="3"/>
    <n v="1"/>
    <n v="4"/>
    <n v="1"/>
    <x v="0"/>
  </r>
  <r>
    <s v="e67c054f-902d-4fdf-8d45-63d8baf3acb1"/>
    <s v="Afmadow_IDP"/>
    <x v="1"/>
    <x v="1"/>
    <n v="3"/>
    <n v="1"/>
    <n v="1"/>
    <n v="1"/>
    <x v="0"/>
  </r>
  <r>
    <s v="df317e08-a5e7-4300-aeaa-b2dfcc9eb450"/>
    <s v="Luuq_HC"/>
    <x v="25"/>
    <x v="0"/>
    <n v="3"/>
    <n v="1"/>
    <n v="4"/>
    <n v="1"/>
    <x v="0"/>
  </r>
  <r>
    <s v="d3037516-93ae-4b19-ad8e-4a90b1a1af0a"/>
    <s v="Belet_Xaawo_IDP"/>
    <x v="22"/>
    <x v="1"/>
    <n v="3"/>
    <n v="1"/>
    <n v="1"/>
    <n v="1"/>
    <x v="0"/>
  </r>
  <r>
    <s v="5aebd8d5-efcb-4248-aaf7-29f589fe77ad"/>
    <s v="Luuq_IDP"/>
    <x v="25"/>
    <x v="1"/>
    <n v="3"/>
    <n v="1"/>
    <n v="1"/>
    <n v="1"/>
    <x v="0"/>
  </r>
  <r>
    <s v="933d4cc5-d754-4dfa-b0b9-6e9d87be4747"/>
    <s v="Luuq_IDP"/>
    <x v="25"/>
    <x v="1"/>
    <n v="3"/>
    <n v="1"/>
    <n v="1"/>
    <n v="1"/>
    <x v="0"/>
  </r>
  <r>
    <s v="8a7fe3d4-022a-47d7-8ed7-6a9c37f2a8a3"/>
    <s v="Luuq_HC"/>
    <x v="25"/>
    <x v="0"/>
    <n v="3"/>
    <n v="1"/>
    <n v="4"/>
    <n v="1"/>
    <x v="0"/>
  </r>
  <r>
    <s v="d8f84fd5-5c5f-4194-bca0-214fdd0641c4"/>
    <s v="Baardheere_HC"/>
    <x v="20"/>
    <x v="0"/>
    <n v="3"/>
    <n v="1"/>
    <n v="4"/>
    <n v="1"/>
    <x v="0"/>
  </r>
  <r>
    <s v="6a9e5914-d71d-444e-ab8e-6b223ed0e52e"/>
    <s v="Baardheere_HC"/>
    <x v="20"/>
    <x v="0"/>
    <n v="3"/>
    <n v="1"/>
    <n v="1"/>
    <n v="1"/>
    <x v="0"/>
  </r>
  <r>
    <s v="ae84a40e-ba4a-4b72-93c5-e139b6a79a2d"/>
    <s v="Luuq_IDP"/>
    <x v="25"/>
    <x v="1"/>
    <n v="3"/>
    <n v="1"/>
    <n v="1"/>
    <n v="1"/>
    <x v="0"/>
  </r>
  <r>
    <s v="3b6c2739-62bf-4d59-98b1-dbf5ab06bd53"/>
    <s v="Baardheere_HC"/>
    <x v="20"/>
    <x v="0"/>
    <n v="3"/>
    <n v="1"/>
    <n v="4"/>
    <n v="2"/>
    <x v="1"/>
  </r>
  <r>
    <s v="97871f4f-2c6c-4077-8561-de9ad6cff41d"/>
    <s v="Kismayo_HC"/>
    <x v="19"/>
    <x v="0"/>
    <n v="3"/>
    <n v="1"/>
    <n v="4"/>
    <n v="1"/>
    <x v="0"/>
  </r>
  <r>
    <s v="cbef0aee-863f-4409-b072-70fdcce63e28"/>
    <s v="Afmadow_IDP"/>
    <x v="1"/>
    <x v="1"/>
    <n v="3"/>
    <n v="1"/>
    <n v="4"/>
    <n v="1"/>
    <x v="0"/>
  </r>
  <r>
    <s v="5fb6784f-6010-4a5f-9921-29201aec73fe"/>
    <s v="Kismayo_HC"/>
    <x v="19"/>
    <x v="0"/>
    <n v="3"/>
    <n v="1"/>
    <n v="1"/>
    <n v="1"/>
    <x v="0"/>
  </r>
  <r>
    <s v="db21fdad-22fe-4ddd-b3a5-731c08e1cc77"/>
    <s v="Kismayo_IDP"/>
    <x v="19"/>
    <x v="1"/>
    <n v="3"/>
    <n v="1"/>
    <n v="4"/>
    <n v="1"/>
    <x v="0"/>
  </r>
  <r>
    <s v="9f16e07f-9174-4f49-8eab-e244757b9ef1"/>
    <s v="Kismayo_IDP"/>
    <x v="19"/>
    <x v="1"/>
    <n v="3"/>
    <n v="1"/>
    <n v="4"/>
    <n v="1"/>
    <x v="0"/>
  </r>
  <r>
    <s v="fc9f02fb-773f-45c5-8c86-19d2bba39fe6"/>
    <s v="Luuq_HC"/>
    <x v="25"/>
    <x v="0"/>
    <n v="3"/>
    <n v="1"/>
    <n v="4"/>
    <n v="1"/>
    <x v="0"/>
  </r>
  <r>
    <s v="d7e41071-c371-4297-b933-49e7f210ba1b"/>
    <s v="Baardheere_HC"/>
    <x v="20"/>
    <x v="0"/>
    <n v="3"/>
    <n v="1"/>
    <n v="4"/>
    <n v="1"/>
    <x v="0"/>
  </r>
  <r>
    <s v="8e912899-b15f-4ff4-b315-07de5ae0ccbb"/>
    <s v="Afmadow_IDP"/>
    <x v="1"/>
    <x v="1"/>
    <n v="3"/>
    <n v="1"/>
    <n v="1"/>
    <n v="1"/>
    <x v="0"/>
  </r>
  <r>
    <s v="4dbe4437-29ac-4c15-8d26-a6ff0c003f94"/>
    <s v="Luuq_IDP"/>
    <x v="25"/>
    <x v="1"/>
    <n v="3"/>
    <n v="1"/>
    <n v="4"/>
    <n v="1"/>
    <x v="0"/>
  </r>
  <r>
    <s v="f1b2a7de-3ff4-4a8d-91f8-39c21f08fd19"/>
    <s v="Belet_Xaawo_IDP"/>
    <x v="22"/>
    <x v="1"/>
    <n v="3"/>
    <n v="1"/>
    <n v="4"/>
    <n v="1"/>
    <x v="0"/>
  </r>
  <r>
    <s v="40a8db77-ca62-4241-97d5-2e8d046d9483"/>
    <s v="Doolow_IDP"/>
    <x v="24"/>
    <x v="1"/>
    <n v="3"/>
    <n v="1"/>
    <n v="4"/>
    <n v="1"/>
    <x v="0"/>
  </r>
  <r>
    <s v="29d9865f-a5b3-4131-ab7d-aca0c2cce58d"/>
    <s v="Belet_Xaawo_IDP"/>
    <x v="22"/>
    <x v="1"/>
    <n v="3"/>
    <n v="1"/>
    <n v="1"/>
    <n v="1"/>
    <x v="0"/>
  </r>
  <r>
    <s v="3e2ba390-148b-40ab-97c8-5cc64d91becf"/>
    <s v="Kismayo_HC"/>
    <x v="19"/>
    <x v="0"/>
    <n v="3"/>
    <n v="3"/>
    <n v="1"/>
    <n v="1"/>
    <x v="0"/>
  </r>
  <r>
    <s v="d66e8eaa-45f6-4ef9-b91c-30ede0d83beb"/>
    <s v="Doolow_IDP"/>
    <x v="24"/>
    <x v="1"/>
    <n v="3"/>
    <n v="1"/>
    <n v="4"/>
    <n v="1"/>
    <x v="0"/>
  </r>
  <r>
    <s v="8dc0f87a-df67-45ba-982b-1bde98091948"/>
    <s v="Badhaadhe_HC"/>
    <x v="7"/>
    <x v="0"/>
    <n v="3"/>
    <n v="1"/>
    <n v="4"/>
    <n v="1"/>
    <x v="0"/>
  </r>
  <r>
    <s v="79e50582-f049-4e99-8876-6649f248bab5"/>
    <s v="Luuq_IDP"/>
    <x v="25"/>
    <x v="1"/>
    <n v="3"/>
    <n v="1"/>
    <n v="4"/>
    <n v="1"/>
    <x v="0"/>
  </r>
  <r>
    <s v="78755f4b-108b-4bf4-baee-41814af1d62b"/>
    <s v="Ceel_Waaq_IDP"/>
    <x v="23"/>
    <x v="1"/>
    <n v="3"/>
    <n v="1"/>
    <n v="4"/>
    <n v="1"/>
    <x v="0"/>
  </r>
  <r>
    <s v="3605b535-dd6f-48a9-b66b-5ff72aa67ef4"/>
    <s v="Belet_Xaawo_IDP"/>
    <x v="22"/>
    <x v="1"/>
    <n v="3"/>
    <n v="1"/>
    <n v="1"/>
    <n v="1"/>
    <x v="0"/>
  </r>
  <r>
    <s v="0a5c290b-ffe4-458e-9126-f5e1bba0c65d"/>
    <s v="Luuq_IDP"/>
    <x v="25"/>
    <x v="1"/>
    <n v="3"/>
    <n v="1"/>
    <n v="4"/>
    <n v="1"/>
    <x v="0"/>
  </r>
  <r>
    <s v="bd210aa8-1064-41bf-8719-281234d50252"/>
    <s v="Kismayo_IDP"/>
    <x v="19"/>
    <x v="1"/>
    <n v="3"/>
    <n v="1"/>
    <n v="4"/>
    <n v="1"/>
    <x v="0"/>
  </r>
  <r>
    <s v="e48cc841-5d69-464f-b425-412f8a47eeda"/>
    <s v="Afmadow_IDP"/>
    <x v="1"/>
    <x v="1"/>
    <n v="3"/>
    <n v="3"/>
    <n v="4"/>
    <n v="1"/>
    <x v="1"/>
  </r>
  <r>
    <s v="be8f8886-d593-43ee-b084-1e1620bce04a"/>
    <s v="Afmadow_IDP"/>
    <x v="1"/>
    <x v="1"/>
    <n v="3"/>
    <n v="1"/>
    <n v="4"/>
    <n v="1"/>
    <x v="0"/>
  </r>
  <r>
    <s v="22c7cbb0-9f6f-45ea-a32f-590e076f6fc2"/>
    <s v="Kismayo_IDP"/>
    <x v="19"/>
    <x v="1"/>
    <n v="3"/>
    <n v="1"/>
    <n v="4"/>
    <n v="1"/>
    <x v="0"/>
  </r>
  <r>
    <s v="f2c7ae08-4ba7-4578-9c9a-eb65498b79e0"/>
    <s v="Doolow_IDP"/>
    <x v="24"/>
    <x v="1"/>
    <n v="3"/>
    <n v="1"/>
    <n v="4"/>
    <n v="1"/>
    <x v="0"/>
  </r>
  <r>
    <s v="3fc227a6-fe04-4eca-8240-96e956c0e7c6"/>
    <s v="Luuq_HC"/>
    <x v="25"/>
    <x v="0"/>
    <n v="3"/>
    <n v="1"/>
    <n v="4"/>
    <n v="1"/>
    <x v="0"/>
  </r>
  <r>
    <s v="8184b189-c3da-4ecf-829d-5a618b35d269"/>
    <s v="Afmadow_IDP"/>
    <x v="1"/>
    <x v="1"/>
    <n v="3"/>
    <n v="4"/>
    <n v="1"/>
    <n v="3"/>
    <x v="1"/>
  </r>
  <r>
    <s v="15151f51-4a70-4365-88e3-98dbabb23c35"/>
    <s v="Afmadow_IDP"/>
    <x v="1"/>
    <x v="1"/>
    <n v="3"/>
    <n v="2"/>
    <n v="1"/>
    <n v="1"/>
    <x v="0"/>
  </r>
  <r>
    <s v="817abbc7-c606-40cf-a8a6-8ae87430aae1"/>
    <s v="Ceel_Waaq_HC"/>
    <x v="23"/>
    <x v="0"/>
    <n v="3"/>
    <n v="1"/>
    <n v="4"/>
    <n v="1"/>
    <x v="0"/>
  </r>
  <r>
    <s v="debb7f1c-730d-4d14-b42d-2486ad312e4a"/>
    <s v="Afmadow_IDP"/>
    <x v="1"/>
    <x v="1"/>
    <n v="3"/>
    <n v="1"/>
    <n v="4"/>
    <n v="1"/>
    <x v="0"/>
  </r>
  <r>
    <s v="1856ae83-554e-4738-b214-7566a91c0158"/>
    <s v="Ceel_Waaq_IDP"/>
    <x v="23"/>
    <x v="1"/>
    <n v="3"/>
    <n v="1"/>
    <n v="1"/>
    <n v="1"/>
    <x v="0"/>
  </r>
  <r>
    <s v="02907198-e0e7-4f07-a87d-3872b0c060e7"/>
    <s v="Ceel_Waaq_IDP"/>
    <x v="23"/>
    <x v="1"/>
    <n v="3"/>
    <n v="1"/>
    <n v="1"/>
    <n v="1"/>
    <x v="0"/>
  </r>
  <r>
    <s v="cc9906c9-a249-42d6-8c91-49cfb662c78c"/>
    <s v="Afmadow_IDP"/>
    <x v="1"/>
    <x v="1"/>
    <n v="3"/>
    <n v="1"/>
    <n v="4"/>
    <n v="1"/>
    <x v="0"/>
  </r>
  <r>
    <s v="8d2c7970-a571-451e-b7ba-f603e49fca84"/>
    <s v="Afmadow_IDP"/>
    <x v="1"/>
    <x v="1"/>
    <n v="3"/>
    <n v="1"/>
    <n v="1"/>
    <n v="1"/>
    <x v="0"/>
  </r>
  <r>
    <s v="458fe05f-c768-46d4-a744-cba6e6f5772e"/>
    <s v="Afmadow_IDP"/>
    <x v="1"/>
    <x v="1"/>
    <n v="3"/>
    <n v="1"/>
    <n v="1"/>
    <n v="1"/>
    <x v="0"/>
  </r>
  <r>
    <s v="516de995-27af-4348-abac-7e81f427496f"/>
    <s v="Luuq_IDP"/>
    <x v="25"/>
    <x v="1"/>
    <n v="3"/>
    <n v="1"/>
    <n v="4"/>
    <n v="1"/>
    <x v="0"/>
  </r>
  <r>
    <s v="c5242687-dd68-4b9c-8c8c-5f5103685e39"/>
    <s v="Kismayo_IDP"/>
    <x v="19"/>
    <x v="1"/>
    <n v="3"/>
    <n v="1"/>
    <n v="1"/>
    <n v="1"/>
    <x v="0"/>
  </r>
  <r>
    <s v="9089c197-b11a-4907-862d-e4086e1c9a94"/>
    <s v="Luuq_HC"/>
    <x v="25"/>
    <x v="0"/>
    <n v="3"/>
    <n v="1"/>
    <n v="1"/>
    <n v="1"/>
    <x v="0"/>
  </r>
  <r>
    <s v="a29b78c2-1b5d-4007-84dd-e134bab9368f"/>
    <s v="Baardheere_HC"/>
    <x v="20"/>
    <x v="0"/>
    <n v="3"/>
    <n v="1"/>
    <n v="4"/>
    <n v="1"/>
    <x v="0"/>
  </r>
  <r>
    <s v="0e7a0c34-8016-48ff-952c-95b24f7f4ba3"/>
    <s v="Baardheere_HC"/>
    <x v="20"/>
    <x v="0"/>
    <n v="3"/>
    <n v="1"/>
    <n v="1"/>
    <n v="1"/>
    <x v="0"/>
  </r>
  <r>
    <s v="6414d238-c549-4470-974b-2be198aba186"/>
    <s v="Garbahaarey_HC"/>
    <x v="21"/>
    <x v="0"/>
    <n v="3"/>
    <n v="4"/>
    <n v="4"/>
    <n v="1"/>
    <x v="1"/>
  </r>
  <r>
    <s v="c6e1a88e-d6bc-4020-8bb5-5d67b780f190"/>
    <s v="Garbahaarey_IDP"/>
    <x v="21"/>
    <x v="1"/>
    <n v="3"/>
    <n v="1"/>
    <n v="1"/>
    <n v="1"/>
    <x v="0"/>
  </r>
  <r>
    <s v="318d8cfe-3a64-4a45-8894-0b977775114b"/>
    <s v="Kismayo_IDP"/>
    <x v="19"/>
    <x v="1"/>
    <n v="2"/>
    <n v="4"/>
    <n v="1"/>
    <n v="4"/>
    <x v="1"/>
  </r>
  <r>
    <s v="620d6ab7-3310-4dbc-8646-cf4a6e8ab866"/>
    <s v="Ceel_Waaq_IDP"/>
    <x v="23"/>
    <x v="1"/>
    <n v="3"/>
    <n v="1"/>
    <n v="1"/>
    <n v="1"/>
    <x v="0"/>
  </r>
  <r>
    <s v="97093b47-478b-4d17-8240-4a3a3a3e2c87"/>
    <s v="Ceel_Waaq_IDP"/>
    <x v="23"/>
    <x v="1"/>
    <n v="3"/>
    <n v="1"/>
    <n v="4"/>
    <n v="1"/>
    <x v="0"/>
  </r>
  <r>
    <s v="76d34288-3bb4-468c-acd8-69ec174b516f"/>
    <s v="Ceel_Waaq_IDP"/>
    <x v="23"/>
    <x v="1"/>
    <n v="3"/>
    <n v="1"/>
    <n v="1"/>
    <n v="1"/>
    <x v="0"/>
  </r>
  <r>
    <s v="632de80b-5e4b-4d09-9441-c2128f10e76b"/>
    <s v="Ceel_Waaq_IDP"/>
    <x v="23"/>
    <x v="1"/>
    <n v="3"/>
    <n v="1"/>
    <n v="1"/>
    <n v="1"/>
    <x v="0"/>
  </r>
  <r>
    <s v="8ff5c8ad-262e-4ce0-bf23-d3cf4856b057"/>
    <s v="Belet_Xaawo_HC"/>
    <x v="22"/>
    <x v="0"/>
    <n v="3"/>
    <n v="4"/>
    <n v="1"/>
    <n v="1"/>
    <x v="0"/>
  </r>
  <r>
    <s v="85b7cd5f-3688-46a2-a85b-a8c746098e18"/>
    <s v="Ceel_Waaq_IDP"/>
    <x v="23"/>
    <x v="1"/>
    <n v="3"/>
    <n v="1"/>
    <n v="4"/>
    <n v="1"/>
    <x v="0"/>
  </r>
  <r>
    <s v="c0c161cb-be4a-4ce3-b4c6-63e5e9f5fb10"/>
    <s v="Belet_Xaawo_IDP"/>
    <x v="22"/>
    <x v="1"/>
    <n v="3"/>
    <n v="1"/>
    <n v="1"/>
    <n v="1"/>
    <x v="0"/>
  </r>
  <r>
    <s v="701390fa-9165-416e-966c-67751589ba22"/>
    <s v="Kismayo_IDP"/>
    <x v="19"/>
    <x v="1"/>
    <n v="3"/>
    <n v="1"/>
    <n v="4"/>
    <n v="1"/>
    <x v="0"/>
  </r>
  <r>
    <s v="0a307346-7be7-4a9a-9e96-181cb341b8db"/>
    <s v="Kismayo_IDP"/>
    <x v="19"/>
    <x v="1"/>
    <n v="3"/>
    <n v="1"/>
    <n v="4"/>
    <n v="1"/>
    <x v="0"/>
  </r>
  <r>
    <s v="2fc95d40-7c6e-4efa-a065-75ca841e70e3"/>
    <s v="Luuq_HC"/>
    <x v="25"/>
    <x v="0"/>
    <n v="3"/>
    <n v="1"/>
    <n v="4"/>
    <n v="1"/>
    <x v="0"/>
  </r>
  <r>
    <s v="f2679f3a-479d-48af-8067-9dc480d5e95c"/>
    <s v="Kismayo_IDP"/>
    <x v="19"/>
    <x v="1"/>
    <n v="3"/>
    <n v="1"/>
    <n v="4"/>
    <n v="1"/>
    <x v="0"/>
  </r>
  <r>
    <s v="e492a29d-df94-4530-8a12-f0bc1dc9db76"/>
    <s v="Kismayo_IDP"/>
    <x v="19"/>
    <x v="1"/>
    <n v="3"/>
    <n v="1"/>
    <n v="4"/>
    <n v="1"/>
    <x v="0"/>
  </r>
  <r>
    <s v="943883bc-dc46-4280-b50d-330477695357"/>
    <s v="Baardheere_HC"/>
    <x v="20"/>
    <x v="0"/>
    <n v="3"/>
    <n v="1"/>
    <n v="4"/>
    <n v="1"/>
    <x v="0"/>
  </r>
  <r>
    <s v="1f55172b-eb3f-40c2-ba42-bdae6f5460a5"/>
    <s v="Belet_Xaawo_HC"/>
    <x v="22"/>
    <x v="0"/>
    <n v="3"/>
    <n v="1"/>
    <n v="4"/>
    <n v="1"/>
    <x v="0"/>
  </r>
  <r>
    <s v="2f372837-2705-40c3-828a-1c90f20ae226"/>
    <s v="Kismayo_IDP"/>
    <x v="19"/>
    <x v="1"/>
    <n v="3"/>
    <n v="1"/>
    <n v="4"/>
    <n v="2"/>
    <x v="1"/>
  </r>
  <r>
    <s v="9e888ded-ff44-403e-b03a-a4b40e498904"/>
    <s v="Afmadow_IDP"/>
    <x v="1"/>
    <x v="1"/>
    <n v="3"/>
    <n v="1"/>
    <n v="4"/>
    <n v="1"/>
    <x v="0"/>
  </r>
  <r>
    <s v="8db23d6b-93e7-46b3-9e6b-c259884173f4"/>
    <s v="Luuq_HC"/>
    <x v="25"/>
    <x v="0"/>
    <n v="3"/>
    <n v="1"/>
    <n v="1"/>
    <n v="1"/>
    <x v="0"/>
  </r>
  <r>
    <s v="50b07f09-08b8-4fae-a953-9ad1caa3a3ae"/>
    <s v="Luuq_IDP"/>
    <x v="25"/>
    <x v="1"/>
    <n v="3"/>
    <n v="1"/>
    <n v="1"/>
    <n v="1"/>
    <x v="0"/>
  </r>
  <r>
    <s v="65e4b9ce-26c1-410e-b492-1d57aacdeca9"/>
    <s v="Afmadow_IDP"/>
    <x v="1"/>
    <x v="1"/>
    <n v="3"/>
    <n v="1"/>
    <n v="4"/>
    <n v="1"/>
    <x v="0"/>
  </r>
  <r>
    <s v="1d0cf9a1-f5e6-4c75-96a3-d7aaba452b81"/>
    <s v="Doolow_IDP"/>
    <x v="24"/>
    <x v="1"/>
    <n v="3"/>
    <n v="1"/>
    <n v="4"/>
    <n v="1"/>
    <x v="0"/>
  </r>
  <r>
    <s v="d8e59e02-7185-47a2-a0e6-d125f2dc2a33"/>
    <s v="Doolow_IDP"/>
    <x v="24"/>
    <x v="1"/>
    <n v="3"/>
    <n v="1"/>
    <n v="4"/>
    <n v="1"/>
    <x v="0"/>
  </r>
  <r>
    <s v="7f27051a-afe1-482d-9fd0-c86285da5f68"/>
    <s v="Doolow_IDP"/>
    <x v="24"/>
    <x v="1"/>
    <n v="3"/>
    <n v="1"/>
    <n v="4"/>
    <n v="1"/>
    <x v="0"/>
  </r>
  <r>
    <s v="8dc7e628-e2bb-44bd-ae12-5353443ab96f"/>
    <s v="Belet_Xaawo_HC"/>
    <x v="22"/>
    <x v="0"/>
    <n v="3"/>
    <n v="1"/>
    <n v="1"/>
    <n v="1"/>
    <x v="0"/>
  </r>
  <r>
    <s v="8b32bdca-6de8-4a34-b3e4-6a3edda39545"/>
    <s v="Doolow_HC"/>
    <x v="24"/>
    <x v="0"/>
    <n v="3"/>
    <n v="1"/>
    <n v="1"/>
    <n v="1"/>
    <x v="0"/>
  </r>
  <r>
    <s v="c6d3d1d7-41a4-4079-b2b1-9173d74f1dbb"/>
    <s v="Ceel_Waaq_IDP"/>
    <x v="23"/>
    <x v="1"/>
    <n v="3"/>
    <n v="1"/>
    <n v="1"/>
    <n v="1"/>
    <x v="0"/>
  </r>
  <r>
    <s v="b0d4df8c-161e-471c-bd4f-4229713cfe48"/>
    <s v="Ceel_Waaq_IDP"/>
    <x v="23"/>
    <x v="1"/>
    <n v="3"/>
    <n v="1"/>
    <n v="1"/>
    <n v="1"/>
    <x v="0"/>
  </r>
  <r>
    <s v="7c16e757-ee7d-4210-b0a0-6d139af3cb93"/>
    <s v="Badhaadhe_HC"/>
    <x v="7"/>
    <x v="0"/>
    <n v="3"/>
    <n v="1"/>
    <n v="4"/>
    <n v="1"/>
    <x v="0"/>
  </r>
  <r>
    <s v="8755c7a1-d637-43ce-a469-28c2be962f26"/>
    <s v="Kismayo_HC"/>
    <x v="19"/>
    <x v="0"/>
    <n v="3"/>
    <n v="1"/>
    <n v="4"/>
    <n v="1"/>
    <x v="0"/>
  </r>
  <r>
    <s v="f9b327b9-ed09-4f62-b692-f9f705e54fe7"/>
    <s v="Luuq_IDP"/>
    <x v="25"/>
    <x v="1"/>
    <n v="3"/>
    <n v="1"/>
    <n v="1"/>
    <n v="1"/>
    <x v="0"/>
  </r>
  <r>
    <s v="f9c3ae49-fcf6-44b6-b7e7-fd03248d8d1e"/>
    <s v="Kismayo_HC"/>
    <x v="19"/>
    <x v="0"/>
    <n v="1"/>
    <n v="4"/>
    <n v="1"/>
    <n v="1"/>
    <x v="0"/>
  </r>
  <r>
    <s v="1c8d20ba-e43c-47f9-b67a-0cb95a572f92"/>
    <s v="Luuq_IDP"/>
    <x v="25"/>
    <x v="1"/>
    <n v="3"/>
    <n v="1"/>
    <n v="4"/>
    <n v="1"/>
    <x v="0"/>
  </r>
  <r>
    <s v="cd5afb4d-56da-4ec8-a445-825fe6b4e7b8"/>
    <s v="Luuq_IDP"/>
    <x v="25"/>
    <x v="1"/>
    <n v="3"/>
    <n v="4"/>
    <n v="4"/>
    <n v="1"/>
    <x v="1"/>
  </r>
  <r>
    <s v="f97b8a68-8d52-4d2a-a27e-76518dd65baa"/>
    <s v="Luuq_IDP"/>
    <x v="25"/>
    <x v="1"/>
    <n v="3"/>
    <n v="4"/>
    <n v="4"/>
    <n v="1"/>
    <x v="1"/>
  </r>
  <r>
    <s v="ad92e4e4-cab2-48d8-b218-5ee092ef17fb"/>
    <s v="Kismayo_HC"/>
    <x v="19"/>
    <x v="0"/>
    <n v="3"/>
    <n v="1"/>
    <n v="1"/>
    <n v="1"/>
    <x v="0"/>
  </r>
  <r>
    <s v="669e5dd0-f234-4eec-adf2-9c68e89fee2a"/>
    <s v="Baardheere_HC"/>
    <x v="20"/>
    <x v="0"/>
    <n v="3"/>
    <n v="1"/>
    <n v="4"/>
    <n v="1"/>
    <x v="0"/>
  </r>
  <r>
    <s v="6cda53d6-b210-4a4f-8679-a954ce0fd18c"/>
    <s v="Baardheere_IDP"/>
    <x v="20"/>
    <x v="1"/>
    <n v="3"/>
    <n v="1"/>
    <n v="1"/>
    <n v="1"/>
    <x v="0"/>
  </r>
  <r>
    <s v="dc1b1aab-7ff2-4d30-9239-5157d3487a61"/>
    <s v="Afmadow_HC"/>
    <x v="1"/>
    <x v="0"/>
    <n v="3"/>
    <n v="1"/>
    <n v="4"/>
    <n v="1"/>
    <x v="0"/>
  </r>
  <r>
    <s v="98d4670c-fd15-4d42-a698-5738b3d722bc"/>
    <s v="Afmadow_HC"/>
    <x v="1"/>
    <x v="0"/>
    <n v="3"/>
    <n v="1"/>
    <n v="1"/>
    <n v="1"/>
    <x v="0"/>
  </r>
  <r>
    <s v="52f88b18-ec5b-40b5-a092-968bda4ddbe0"/>
    <s v="Doolow_IDP"/>
    <x v="24"/>
    <x v="1"/>
    <n v="3"/>
    <n v="4"/>
    <n v="4"/>
    <n v="2"/>
    <x v="1"/>
  </r>
  <r>
    <s v="d86cd150-18c2-49d8-91b6-c7b2f58eb45b"/>
    <s v="Kismayo_HC"/>
    <x v="19"/>
    <x v="0"/>
    <n v="3"/>
    <n v="1"/>
    <n v="1"/>
    <n v="1"/>
    <x v="0"/>
  </r>
  <r>
    <s v="287cca87-3e91-4d49-b117-41e8c7b1b8f5"/>
    <s v="Ceel_Waaq_HC"/>
    <x v="23"/>
    <x v="0"/>
    <n v="3"/>
    <n v="1"/>
    <n v="1"/>
    <n v="1"/>
    <x v="0"/>
  </r>
  <r>
    <s v="efeca2ed-49bc-4657-912e-58440f76db1c"/>
    <s v="Belet_Xaawo_IDP"/>
    <x v="22"/>
    <x v="1"/>
    <n v="3"/>
    <n v="1"/>
    <n v="1"/>
    <n v="2"/>
    <x v="0"/>
  </r>
  <r>
    <s v="bb4b15f8-2d66-48d4-b885-622209e3e5ac"/>
    <s v="Belet_Xaawo_IDP"/>
    <x v="22"/>
    <x v="1"/>
    <n v="3"/>
    <n v="1"/>
    <n v="1"/>
    <n v="1"/>
    <x v="0"/>
  </r>
  <r>
    <s v="287aa48b-386e-4c31-b472-250d73a09e9b"/>
    <s v="Kismayo_IDP"/>
    <x v="19"/>
    <x v="1"/>
    <n v="2"/>
    <n v="1"/>
    <n v="1"/>
    <n v="1"/>
    <x v="3"/>
  </r>
  <r>
    <s v="d1e741bd-cf3a-490f-8b72-4220f9888606"/>
    <s v="Kismayo_HC"/>
    <x v="19"/>
    <x v="0"/>
    <n v="1"/>
    <n v="3"/>
    <n v="4"/>
    <n v="1"/>
    <x v="0"/>
  </r>
  <r>
    <s v="f3d6d70a-133b-4ac5-a6ed-0489738384ec"/>
    <s v="Kismayo_IDP"/>
    <x v="19"/>
    <x v="1"/>
    <n v="3"/>
    <n v="1"/>
    <n v="4"/>
    <n v="2"/>
    <x v="1"/>
  </r>
  <r>
    <s v="45619662-f3a1-4542-b091-2fe9f3ea3073"/>
    <s v="Kismayo_IDP"/>
    <x v="19"/>
    <x v="1"/>
    <n v="3"/>
    <n v="4"/>
    <n v="4"/>
    <n v="1"/>
    <x v="1"/>
  </r>
  <r>
    <s v="b53ecff7-e50b-4056-bc85-0976bccdb466"/>
    <s v="Kismayo_IDP"/>
    <x v="19"/>
    <x v="1"/>
    <n v="2"/>
    <n v="4"/>
    <n v="4"/>
    <n v="2"/>
    <x v="1"/>
  </r>
  <r>
    <s v="5785d852-cfe8-450f-9a29-54a68ef4a1ca"/>
    <s v="Luuq_IDP"/>
    <x v="25"/>
    <x v="1"/>
    <n v="3"/>
    <n v="1"/>
    <n v="4"/>
    <n v="1"/>
    <x v="0"/>
  </r>
  <r>
    <s v="529dcc50-c4d0-4c1c-b7d5-618287baf058"/>
    <s v="Luuq_IDP"/>
    <x v="25"/>
    <x v="1"/>
    <n v="3"/>
    <n v="2"/>
    <n v="1"/>
    <n v="1"/>
    <x v="0"/>
  </r>
  <r>
    <s v="ffd80e10-f3ca-4725-970d-6e1fd732f97f"/>
    <s v="Afmadow_IDP"/>
    <x v="1"/>
    <x v="1"/>
    <n v="3"/>
    <n v="1"/>
    <n v="1"/>
    <n v="1"/>
    <x v="0"/>
  </r>
  <r>
    <s v="9301f493-dde1-40c5-b869-1c2897653d8d"/>
    <s v="Garbahaarey_HC"/>
    <x v="21"/>
    <x v="0"/>
    <n v="3"/>
    <n v="1"/>
    <n v="1"/>
    <n v="3"/>
    <x v="0"/>
  </r>
  <r>
    <s v="7dbe17c8-07bf-4fb9-90aa-84d69a765c17"/>
    <s v="Afmadow_HC"/>
    <x v="1"/>
    <x v="0"/>
    <n v="3"/>
    <n v="1"/>
    <n v="1"/>
    <n v="1"/>
    <x v="0"/>
  </r>
  <r>
    <s v="cf2bbb37-ca73-4241-ad14-aa2d2515c9ea"/>
    <s v="Afmadow_HC"/>
    <x v="1"/>
    <x v="0"/>
    <n v="3"/>
    <n v="1"/>
    <n v="1"/>
    <n v="1"/>
    <x v="0"/>
  </r>
  <r>
    <s v="b7e8f242-9792-4d9f-9dc5-1fd3089bb443"/>
    <s v="Afmadow_IDP"/>
    <x v="1"/>
    <x v="1"/>
    <n v="3"/>
    <n v="1"/>
    <n v="4"/>
    <n v="1"/>
    <x v="0"/>
  </r>
  <r>
    <s v="4f648789-2d5b-4534-86a3-4c84b79d4432"/>
    <s v="Kismayo_IDP"/>
    <x v="19"/>
    <x v="1"/>
    <n v="3"/>
    <n v="1"/>
    <n v="4"/>
    <n v="1"/>
    <x v="0"/>
  </r>
  <r>
    <s v="b20c42ae-f90e-49c5-b87a-c7a9bf866cd3"/>
    <s v="Kismayo_IDP"/>
    <x v="19"/>
    <x v="1"/>
    <n v="3"/>
    <n v="1"/>
    <n v="1"/>
    <n v="1"/>
    <x v="0"/>
  </r>
  <r>
    <s v="c1027a5b-189c-4f97-a770-374a32fffe54"/>
    <s v="Afmadow_HC"/>
    <x v="1"/>
    <x v="0"/>
    <n v="3"/>
    <n v="1"/>
    <n v="1"/>
    <n v="1"/>
    <x v="0"/>
  </r>
  <r>
    <s v="130f2f69-67d5-42ab-85b5-d9daca851b7a"/>
    <s v="Luuq_IDP"/>
    <x v="25"/>
    <x v="1"/>
    <n v="3"/>
    <n v="1"/>
    <n v="1"/>
    <n v="1"/>
    <x v="0"/>
  </r>
  <r>
    <s v="292840c2-32ca-485c-bf56-ed068b86bded"/>
    <s v="Kismayo_HC"/>
    <x v="19"/>
    <x v="0"/>
    <n v="3"/>
    <n v="1"/>
    <n v="4"/>
    <n v="1"/>
    <x v="0"/>
  </r>
  <r>
    <s v="4288dd4b-4310-402a-8eff-c83983c5f9f8"/>
    <s v="Afmadow_IDP"/>
    <x v="1"/>
    <x v="1"/>
    <n v="3"/>
    <n v="1"/>
    <n v="4"/>
    <n v="1"/>
    <x v="0"/>
  </r>
  <r>
    <s v="5e885d46-a435-44a5-8ff6-6e5b8c14260e"/>
    <s v="Belet_Xaawo_HC"/>
    <x v="22"/>
    <x v="0"/>
    <n v="3"/>
    <n v="1"/>
    <n v="1"/>
    <n v="1"/>
    <x v="0"/>
  </r>
  <r>
    <s v="b9b7207d-bee1-4570-a512-e3baca11c01e"/>
    <s v="Doolow_HC"/>
    <x v="24"/>
    <x v="0"/>
    <n v="3"/>
    <n v="1"/>
    <n v="1"/>
    <n v="1"/>
    <x v="0"/>
  </r>
  <r>
    <s v="12b478ed-0d5d-45f5-bf9e-bc3c4a668fcb"/>
    <s v="Kismayo_IDP"/>
    <x v="19"/>
    <x v="1"/>
    <n v="3"/>
    <n v="1"/>
    <n v="1"/>
    <n v="1"/>
    <x v="0"/>
  </r>
  <r>
    <s v="6bf63b01-6087-4b15-a894-63df49659a97"/>
    <s v="Luuq_IDP"/>
    <x v="25"/>
    <x v="1"/>
    <n v="3"/>
    <n v="1"/>
    <n v="4"/>
    <n v="1"/>
    <x v="0"/>
  </r>
  <r>
    <s v="264c2566-1af5-4e2f-9b02-52c8487c3e9a"/>
    <s v="Luuq_IDP"/>
    <x v="25"/>
    <x v="1"/>
    <n v="3"/>
    <n v="1"/>
    <n v="1"/>
    <n v="1"/>
    <x v="0"/>
  </r>
  <r>
    <s v="ef236747-d407-4658-b4fb-361cdf3f2f44"/>
    <s v="Kismayo_IDP"/>
    <x v="19"/>
    <x v="1"/>
    <n v="1"/>
    <n v="3"/>
    <n v="1"/>
    <n v="1"/>
    <x v="0"/>
  </r>
  <r>
    <s v="28a454f4-289b-4cd8-872f-384e6fa84e66"/>
    <s v="Ceel_Waaq_HC"/>
    <x v="23"/>
    <x v="0"/>
    <n v="3"/>
    <n v="1"/>
    <n v="1"/>
    <n v="1"/>
    <x v="0"/>
  </r>
  <r>
    <s v="4b34ca13-84b3-4d3e-95b2-7db9fa8fde22"/>
    <s v="Doolow_HC"/>
    <x v="24"/>
    <x v="0"/>
    <n v="3"/>
    <n v="1"/>
    <n v="1"/>
    <n v="1"/>
    <x v="0"/>
  </r>
  <r>
    <s v="71843efb-18b2-42a2-b317-f682fdfd8394"/>
    <s v="Afmadow_IDP"/>
    <x v="1"/>
    <x v="1"/>
    <n v="3"/>
    <n v="1"/>
    <n v="1"/>
    <n v="1"/>
    <x v="0"/>
  </r>
  <r>
    <s v="9ebb45d3-f6fb-4908-bf79-43ff2cc6cd7c"/>
    <s v="Kismayo_HC"/>
    <x v="19"/>
    <x v="0"/>
    <n v="3"/>
    <n v="1"/>
    <n v="1"/>
    <n v="1"/>
    <x v="0"/>
  </r>
  <r>
    <s v="f15b4956-224a-4c54-a688-c31ac04a391e"/>
    <s v="Afmadow_IDP"/>
    <x v="1"/>
    <x v="1"/>
    <n v="3"/>
    <n v="1"/>
    <n v="4"/>
    <n v="1"/>
    <x v="0"/>
  </r>
  <r>
    <s v="5674d946-1d8a-4c4b-9489-509bbc8626e6"/>
    <s v="Baardheere_HC"/>
    <x v="20"/>
    <x v="0"/>
    <n v="3"/>
    <n v="1"/>
    <n v="4"/>
    <n v="1"/>
    <x v="0"/>
  </r>
  <r>
    <s v="5a5979f8-c704-4f5b-9185-763f5b956ad9"/>
    <s v="Luuq_IDP"/>
    <x v="25"/>
    <x v="1"/>
    <n v="3"/>
    <n v="1"/>
    <n v="1"/>
    <n v="1"/>
    <x v="0"/>
  </r>
  <r>
    <s v="93022fa7-e01c-4ade-b78c-f63b22daa82d"/>
    <s v="Ceel_Waaq_IDP"/>
    <x v="23"/>
    <x v="1"/>
    <n v="3"/>
    <n v="1"/>
    <n v="4"/>
    <n v="1"/>
    <x v="0"/>
  </r>
  <r>
    <s v="15de7312-79cc-4f24-a50b-c8cdf1848193"/>
    <s v="Ceel_Waaq_IDP"/>
    <x v="23"/>
    <x v="1"/>
    <n v="3"/>
    <n v="1"/>
    <n v="4"/>
    <n v="1"/>
    <x v="0"/>
  </r>
  <r>
    <s v="346e6c0f-138f-4d4e-86e0-288ab6a29228"/>
    <s v="Kismayo_HC"/>
    <x v="19"/>
    <x v="0"/>
    <n v="3"/>
    <n v="3"/>
    <n v="1"/>
    <n v="1"/>
    <x v="0"/>
  </r>
  <r>
    <s v="26fca868-9205-4f99-a292-d3e4937b06ab"/>
    <s v="Baardheere_HC"/>
    <x v="20"/>
    <x v="0"/>
    <n v="3"/>
    <n v="1"/>
    <n v="4"/>
    <n v="1"/>
    <x v="0"/>
  </r>
  <r>
    <s v="c044e174-853b-41de-a294-cc453d1b1a41"/>
    <s v="Kismayo_HC"/>
    <x v="19"/>
    <x v="0"/>
    <n v="3"/>
    <n v="1"/>
    <n v="1"/>
    <n v="2"/>
    <x v="0"/>
  </r>
  <r>
    <s v="9376c1f5-88be-4bfb-a616-beafd9404afb"/>
    <s v="Kismayo_HC"/>
    <x v="19"/>
    <x v="0"/>
    <n v="3"/>
    <n v="1"/>
    <n v="1"/>
    <n v="1"/>
    <x v="0"/>
  </r>
  <r>
    <s v="86c2cae9-3fb4-4910-a6e6-93fb0747e20e"/>
    <s v="Luuq_HC"/>
    <x v="25"/>
    <x v="0"/>
    <n v="3"/>
    <n v="1"/>
    <n v="1"/>
    <n v="1"/>
    <x v="0"/>
  </r>
  <r>
    <s v="cbb2f907-6d85-4cdf-9e9f-a947946a6d5f"/>
    <s v="Kismayo_HC"/>
    <x v="19"/>
    <x v="0"/>
    <n v="3"/>
    <n v="1"/>
    <n v="1"/>
    <n v="1"/>
    <x v="0"/>
  </r>
  <r>
    <s v="14ea81b5-d1b0-48bf-a879-51080c87b6fd"/>
    <s v="Baardheere_HC"/>
    <x v="20"/>
    <x v="0"/>
    <n v="3"/>
    <n v="1"/>
    <n v="1"/>
    <n v="1"/>
    <x v="0"/>
  </r>
  <r>
    <s v="4d879996-9c9e-4efe-8034-11f1d7a6530a"/>
    <s v="Kismayo_IDP"/>
    <x v="19"/>
    <x v="1"/>
    <n v="3"/>
    <n v="1"/>
    <n v="1"/>
    <n v="1"/>
    <x v="0"/>
  </r>
  <r>
    <s v="ab051d42-648b-488d-941e-3267f7b2bee0"/>
    <s v="Badhaadhe_HC"/>
    <x v="7"/>
    <x v="0"/>
    <n v="3"/>
    <n v="4"/>
    <n v="1"/>
    <n v="1"/>
    <x v="0"/>
  </r>
  <r>
    <s v="11a169c7-9abb-4760-b3cc-d42597c0c5ad"/>
    <s v="Kismayo_IDP"/>
    <x v="19"/>
    <x v="1"/>
    <n v="3"/>
    <n v="1"/>
    <n v="1"/>
    <n v="1"/>
    <x v="0"/>
  </r>
  <r>
    <s v="36113278-5a08-43b6-a226-e47f39a71ac3"/>
    <s v="Baardheere_IDP"/>
    <x v="20"/>
    <x v="1"/>
    <n v="3"/>
    <n v="1"/>
    <n v="4"/>
    <n v="1"/>
    <x v="0"/>
  </r>
  <r>
    <s v="f819bd42-4f39-4ffa-9b0e-66f5b4661529"/>
    <s v="Baardheere_IDP"/>
    <x v="20"/>
    <x v="1"/>
    <n v="3"/>
    <n v="3"/>
    <n v="1"/>
    <n v="1"/>
    <x v="0"/>
  </r>
  <r>
    <s v="17f2c219-b85f-41a6-825d-85e622025ed0"/>
    <s v="Kismayo_IDP"/>
    <x v="19"/>
    <x v="1"/>
    <n v="3"/>
    <n v="1"/>
    <n v="1"/>
    <n v="1"/>
    <x v="0"/>
  </r>
  <r>
    <s v="dd7f0859-1469-4e03-b977-30ac5b3b24e1"/>
    <s v="Belet_Xaawo_IDP"/>
    <x v="22"/>
    <x v="1"/>
    <n v="3"/>
    <n v="1"/>
    <n v="1"/>
    <n v="1"/>
    <x v="0"/>
  </r>
  <r>
    <s v="8eb3a86f-1040-4a7a-b272-e2054f959552"/>
    <s v="Baardheere_IDP"/>
    <x v="20"/>
    <x v="1"/>
    <n v="3"/>
    <n v="1"/>
    <n v="1"/>
    <n v="1"/>
    <x v="0"/>
  </r>
  <r>
    <s v="aebe621e-8a52-418a-b7cf-5049a8e6a677"/>
    <s v="Luuq_IDP"/>
    <x v="25"/>
    <x v="1"/>
    <n v="3"/>
    <n v="1"/>
    <n v="1"/>
    <n v="1"/>
    <x v="0"/>
  </r>
  <r>
    <s v="9803ad89-a03d-4cfa-97ba-5bc37cec7557"/>
    <s v="Kismayo_HC"/>
    <x v="19"/>
    <x v="0"/>
    <n v="3"/>
    <n v="1"/>
    <n v="4"/>
    <n v="1"/>
    <x v="0"/>
  </r>
  <r>
    <s v="f4587192-e1dc-42af-8a70-25f7af16f7dd"/>
    <s v="Kismayo_HC"/>
    <x v="19"/>
    <x v="0"/>
    <n v="3"/>
    <n v="1"/>
    <n v="4"/>
    <n v="1"/>
    <x v="0"/>
  </r>
  <r>
    <s v="1274c411-a1d2-4fb5-9d19-917b8f082467"/>
    <s v="Garbahaarey_HC"/>
    <x v="21"/>
    <x v="0"/>
    <n v="3"/>
    <n v="1"/>
    <n v="4"/>
    <n v="1"/>
    <x v="0"/>
  </r>
  <r>
    <s v="aa0d8299-13b1-4fc4-8668-0ecf9eafc47f"/>
    <s v="Garbahaarey_HC"/>
    <x v="21"/>
    <x v="0"/>
    <n v="3"/>
    <n v="1"/>
    <n v="1"/>
    <n v="1"/>
    <x v="0"/>
  </r>
  <r>
    <s v="6d5080be-424d-4d7b-8026-1ac47833f39c"/>
    <s v="Kismayo_IDP"/>
    <x v="19"/>
    <x v="1"/>
    <n v="3"/>
    <n v="1"/>
    <n v="4"/>
    <n v="1"/>
    <x v="0"/>
  </r>
  <r>
    <s v="e6d4e1d1-ef6d-4004-8505-9fb96665c6d0"/>
    <s v="Kismayo_IDP"/>
    <x v="19"/>
    <x v="1"/>
    <n v="3"/>
    <n v="1"/>
    <n v="1"/>
    <n v="1"/>
    <x v="0"/>
  </r>
  <r>
    <s v="a0f2f719-07f4-4f45-a5db-c367327d3c41"/>
    <s v="Ceel_Waaq_HC"/>
    <x v="23"/>
    <x v="0"/>
    <n v="3"/>
    <n v="1"/>
    <n v="4"/>
    <n v="1"/>
    <x v="0"/>
  </r>
  <r>
    <s v="7e87b6a9-bbe3-46d6-b224-1f3ab587a7b6"/>
    <s v="Ceel_Waaq_HC"/>
    <x v="23"/>
    <x v="0"/>
    <n v="3"/>
    <n v="1"/>
    <n v="1"/>
    <n v="1"/>
    <x v="0"/>
  </r>
  <r>
    <s v="27ad0f17-4e34-43cb-90d5-80b8ec371104"/>
    <s v="Ceel_Waaq_IDP"/>
    <x v="23"/>
    <x v="1"/>
    <n v="3"/>
    <n v="1"/>
    <n v="1"/>
    <n v="1"/>
    <x v="0"/>
  </r>
  <r>
    <s v="e732492d-107a-4591-9e59-1318496f2ba7"/>
    <s v="Afmadow_IDP"/>
    <x v="1"/>
    <x v="1"/>
    <n v="3"/>
    <n v="1"/>
    <n v="4"/>
    <n v="1"/>
    <x v="0"/>
  </r>
  <r>
    <s v="c11d6f82-058e-4067-a3fe-fc68c90544f4"/>
    <s v="Luuq_IDP"/>
    <x v="25"/>
    <x v="1"/>
    <n v="3"/>
    <n v="1"/>
    <n v="1"/>
    <n v="1"/>
    <x v="0"/>
  </r>
  <r>
    <s v="431c8295-7c1e-44a6-9d04-30f196f09e4e"/>
    <s v="Baardheere_IDP"/>
    <x v="20"/>
    <x v="1"/>
    <n v="3"/>
    <n v="1"/>
    <n v="1"/>
    <n v="1"/>
    <x v="0"/>
  </r>
  <r>
    <s v="a359aeaf-98a4-445e-8155-8374df0df356"/>
    <s v="Afmadow_IDP"/>
    <x v="1"/>
    <x v="1"/>
    <n v="3"/>
    <n v="1"/>
    <n v="4"/>
    <n v="1"/>
    <x v="0"/>
  </r>
  <r>
    <s v="0f166a6b-61c6-42b4-a434-4ab9ae6af6d3"/>
    <s v="Ceel_Waaq_HC"/>
    <x v="23"/>
    <x v="0"/>
    <n v="3"/>
    <n v="1"/>
    <n v="4"/>
    <n v="1"/>
    <x v="0"/>
  </r>
  <r>
    <s v="40dfce13-aaf9-4185-8f5d-ccc756651374"/>
    <s v="Afmadow_IDP"/>
    <x v="1"/>
    <x v="1"/>
    <n v="3"/>
    <n v="2"/>
    <n v="4"/>
    <n v="1"/>
    <x v="1"/>
  </r>
  <r>
    <s v="4d382c3a-31ee-4e65-928e-73d196ed159c"/>
    <s v="Kismayo_IDP"/>
    <x v="19"/>
    <x v="1"/>
    <n v="3"/>
    <n v="1"/>
    <n v="1"/>
    <n v="1"/>
    <x v="0"/>
  </r>
  <r>
    <s v="bcc047cd-4a5c-4652-9eab-694ce883b598"/>
    <s v="Badhaadhe_HC"/>
    <x v="7"/>
    <x v="0"/>
    <n v="3"/>
    <n v="1"/>
    <n v="4"/>
    <n v="1"/>
    <x v="0"/>
  </r>
  <r>
    <s v="dced0067-b8a0-4d9b-8ca7-6ffb6b4dfc99"/>
    <s v="Garbahaarey_IDP"/>
    <x v="21"/>
    <x v="1"/>
    <n v="3"/>
    <n v="1"/>
    <n v="1"/>
    <n v="1"/>
    <x v="0"/>
  </r>
  <r>
    <s v="38a82309-e719-492c-a4d9-02c13eb9c175"/>
    <s v="Garbahaarey_IDP"/>
    <x v="21"/>
    <x v="1"/>
    <n v="3"/>
    <n v="4"/>
    <n v="1"/>
    <n v="1"/>
    <x v="0"/>
  </r>
  <r>
    <s v="f35e46ee-817e-4a76-b786-20a2892ada41"/>
    <s v="Doolow_HC"/>
    <x v="24"/>
    <x v="0"/>
    <n v="3"/>
    <n v="1"/>
    <n v="4"/>
    <n v="1"/>
    <x v="0"/>
  </r>
  <r>
    <s v="75c58a06-bedd-4efc-80cc-6187253b8459"/>
    <s v="Baardheere_IDP"/>
    <x v="20"/>
    <x v="1"/>
    <n v="3"/>
    <n v="1"/>
    <n v="4"/>
    <n v="1"/>
    <x v="0"/>
  </r>
  <r>
    <s v="01bc3730-0aae-4d3c-971f-60698c87c1ff"/>
    <s v="Baardheere_IDP"/>
    <x v="20"/>
    <x v="1"/>
    <n v="3"/>
    <n v="1"/>
    <n v="4"/>
    <n v="1"/>
    <x v="0"/>
  </r>
  <r>
    <s v="f7d34dfa-1247-4276-a6fc-a9167f4d42a0"/>
    <s v="Badhaadhe_HC"/>
    <x v="7"/>
    <x v="0"/>
    <n v="3"/>
    <n v="1"/>
    <n v="1"/>
    <n v="1"/>
    <x v="0"/>
  </r>
  <r>
    <s v="636a1eda-ee74-4f1c-bfb9-2acc3445e121"/>
    <s v="Afmadow_HC"/>
    <x v="1"/>
    <x v="0"/>
    <n v="3"/>
    <n v="1"/>
    <n v="4"/>
    <n v="1"/>
    <x v="0"/>
  </r>
  <r>
    <s v="3e6308dd-70d9-43e6-b509-360daafbcf4c"/>
    <s v="Kismayo_IDP"/>
    <x v="19"/>
    <x v="1"/>
    <n v="3"/>
    <n v="1"/>
    <n v="1"/>
    <n v="1"/>
    <x v="0"/>
  </r>
  <r>
    <s v="26c8a0fb-2825-4cfc-9e96-5ba47fe9432f"/>
    <s v="Luuq_IDP"/>
    <x v="25"/>
    <x v="1"/>
    <n v="3"/>
    <n v="1"/>
    <n v="4"/>
    <n v="1"/>
    <x v="0"/>
  </r>
  <r>
    <s v="558ec800-6056-40f1-853c-5d72021e1e97"/>
    <s v="Kismayo_HC"/>
    <x v="19"/>
    <x v="0"/>
    <n v="3"/>
    <n v="1"/>
    <n v="1"/>
    <n v="1"/>
    <x v="0"/>
  </r>
  <r>
    <s v="dd8068b7-11e1-42e1-a175-15178b2872cf"/>
    <s v="Belet_Xaawo_IDP"/>
    <x v="22"/>
    <x v="1"/>
    <n v="3"/>
    <n v="2"/>
    <n v="4"/>
    <n v="1"/>
    <x v="1"/>
  </r>
  <r>
    <s v="a7f9cf16-f987-4441-9ade-091125bbf99a"/>
    <s v="Ceel_Waaq_IDP"/>
    <x v="23"/>
    <x v="1"/>
    <n v="3"/>
    <n v="1"/>
    <n v="1"/>
    <n v="1"/>
    <x v="0"/>
  </r>
  <r>
    <s v="db8bda04-c23e-4c79-b396-c2de5a6b12cb"/>
    <s v="Baardheere_IDP"/>
    <x v="20"/>
    <x v="1"/>
    <n v="3"/>
    <n v="1"/>
    <n v="1"/>
    <n v="1"/>
    <x v="0"/>
  </r>
  <r>
    <s v="7f3d5aee-5c18-477f-8c8f-e63997a2db00"/>
    <s v="Baardheere_IDP"/>
    <x v="20"/>
    <x v="1"/>
    <n v="3"/>
    <n v="1"/>
    <n v="4"/>
    <n v="1"/>
    <x v="0"/>
  </r>
  <r>
    <s v="a469589e-67db-4ded-abe4-a6b6012d32b9"/>
    <s v="Badhaadhe_HC"/>
    <x v="7"/>
    <x v="0"/>
    <n v="3"/>
    <n v="1"/>
    <n v="4"/>
    <n v="1"/>
    <x v="0"/>
  </r>
  <r>
    <s v="45747948-b537-4473-94ff-b22d755f8063"/>
    <s v="Kismayo_IDP"/>
    <x v="19"/>
    <x v="1"/>
    <n v="1"/>
    <n v="3"/>
    <n v="1"/>
    <n v="1"/>
    <x v="0"/>
  </r>
  <r>
    <s v="58eb335d-bca4-459c-aff2-e54fdb46df4f"/>
    <s v="Kismayo_HC"/>
    <x v="19"/>
    <x v="0"/>
    <n v="2"/>
    <n v="3"/>
    <n v="1"/>
    <n v="1"/>
    <x v="0"/>
  </r>
  <r>
    <s v="d4c3ff3d-8318-4a6d-8842-b2462a07b168"/>
    <s v="Badhaadhe_HC"/>
    <x v="7"/>
    <x v="0"/>
    <n v="3"/>
    <n v="4"/>
    <n v="1"/>
    <n v="4"/>
    <x v="1"/>
  </r>
  <r>
    <s v="b5ea1769-f1b3-4d1b-8549-c2a2aed768ed"/>
    <s v="Kismayo_IDP"/>
    <x v="19"/>
    <x v="1"/>
    <n v="3"/>
    <n v="1"/>
    <n v="1"/>
    <n v="1"/>
    <x v="0"/>
  </r>
  <r>
    <s v="5a73977a-0c2b-479f-8b6d-30e11e5ec033"/>
    <s v="Garbahaarey_HC"/>
    <x v="21"/>
    <x v="0"/>
    <n v="3"/>
    <n v="1"/>
    <n v="1"/>
    <n v="1"/>
    <x v="0"/>
  </r>
  <r>
    <s v="d412cc21-2d21-4221-85cc-95f1b1ea7da0"/>
    <s v="Luuq_IDP"/>
    <x v="25"/>
    <x v="1"/>
    <n v="3"/>
    <n v="1"/>
    <n v="4"/>
    <n v="1"/>
    <x v="0"/>
  </r>
  <r>
    <s v="75b99a66-f7f3-4fc4-89f4-3fa1e21e9612"/>
    <s v="Kismayo_IDP"/>
    <x v="19"/>
    <x v="1"/>
    <n v="3"/>
    <n v="4"/>
    <n v="1"/>
    <n v="1"/>
    <x v="0"/>
  </r>
  <r>
    <s v="23b99d6e-7318-4e4c-a813-55d49cb13efb"/>
    <s v="Kismayo_IDP"/>
    <x v="19"/>
    <x v="1"/>
    <n v="3"/>
    <n v="1"/>
    <n v="1"/>
    <n v="1"/>
    <x v="0"/>
  </r>
  <r>
    <s v="c1d4eaf3-ff84-4896-8901-c96b236a4527"/>
    <s v="Kismayo_HC"/>
    <x v="19"/>
    <x v="0"/>
    <n v="3"/>
    <n v="1"/>
    <n v="1"/>
    <n v="1"/>
    <x v="0"/>
  </r>
  <r>
    <s v="6bb669c4-3737-455a-b89f-19c167165c8b"/>
    <s v="Kismayo_HC"/>
    <x v="19"/>
    <x v="0"/>
    <n v="3"/>
    <n v="1"/>
    <n v="4"/>
    <n v="1"/>
    <x v="0"/>
  </r>
  <r>
    <s v="85dd5a90-2e64-42fb-be55-df333ff50d59"/>
    <s v="Ceel_Waaq_IDP"/>
    <x v="23"/>
    <x v="1"/>
    <n v="3"/>
    <n v="1"/>
    <n v="4"/>
    <n v="1"/>
    <x v="0"/>
  </r>
  <r>
    <s v="d2a5c5d5-9723-48a7-882e-5250b038569c"/>
    <s v="Belet_Xaawo_HC"/>
    <x v="22"/>
    <x v="0"/>
    <n v="1"/>
    <n v="4"/>
    <n v="1"/>
    <n v="4"/>
    <x v="1"/>
  </r>
  <r>
    <s v="6e6c27c0-a187-4e86-b7de-5ddcc4221c95"/>
    <s v="Ceel_Waaq_IDP"/>
    <x v="23"/>
    <x v="1"/>
    <n v="3"/>
    <n v="1"/>
    <n v="4"/>
    <n v="1"/>
    <x v="0"/>
  </r>
  <r>
    <s v="fabe2bcb-e61a-4491-b77e-f381434baf3f"/>
    <s v="Ceel_Waaq_IDP"/>
    <x v="23"/>
    <x v="1"/>
    <n v="3"/>
    <n v="1"/>
    <n v="1"/>
    <n v="1"/>
    <x v="0"/>
  </r>
  <r>
    <s v="bacbe3e0-bbd3-49b7-94f9-90227498439d"/>
    <s v="Belet_Xaawo_IDP"/>
    <x v="22"/>
    <x v="1"/>
    <n v="3"/>
    <n v="2"/>
    <n v="4"/>
    <n v="1"/>
    <x v="1"/>
  </r>
  <r>
    <s v="922ccdd5-4d08-4856-b826-bfbd5985e38b"/>
    <s v="Kismayo_HC"/>
    <x v="19"/>
    <x v="0"/>
    <n v="3"/>
    <n v="1"/>
    <n v="4"/>
    <n v="1"/>
    <x v="0"/>
  </r>
  <r>
    <s v="99c1cf7d-a0d4-4266-bfe3-e90ed51a4139"/>
    <s v="Belet_Xaawo_IDP"/>
    <x v="22"/>
    <x v="1"/>
    <n v="3"/>
    <n v="1"/>
    <n v="1"/>
    <n v="1"/>
    <x v="0"/>
  </r>
  <r>
    <s v="0b089801-5ce4-4107-91ad-b4052d4a56c1"/>
    <s v="Kismayo_HC"/>
    <x v="19"/>
    <x v="0"/>
    <n v="3"/>
    <n v="1"/>
    <n v="1"/>
    <n v="1"/>
    <x v="0"/>
  </r>
  <r>
    <s v="e71b0d8c-0bd5-4cba-9f66-2ffbd24d8236"/>
    <s v="Badhaadhe_HC"/>
    <x v="7"/>
    <x v="0"/>
    <n v="3"/>
    <n v="1"/>
    <n v="1"/>
    <n v="1"/>
    <x v="0"/>
  </r>
  <r>
    <s v="05d54bf8-1808-4daf-acf0-007006f9e035"/>
    <s v="Doolow_IDP"/>
    <x v="24"/>
    <x v="1"/>
    <n v="3"/>
    <n v="1"/>
    <n v="4"/>
    <n v="1"/>
    <x v="0"/>
  </r>
  <r>
    <s v="a53667d9-d37c-4e9f-a158-018d44e42d5b"/>
    <s v="Kismayo_IDP"/>
    <x v="19"/>
    <x v="1"/>
    <n v="3"/>
    <n v="2"/>
    <n v="1"/>
    <n v="1"/>
    <x v="0"/>
  </r>
  <r>
    <s v="0d1aabfd-8678-430f-a17f-f4d3ecafb7dc"/>
    <s v="Afmadow_IDP"/>
    <x v="1"/>
    <x v="1"/>
    <n v="3"/>
    <n v="1"/>
    <n v="4"/>
    <n v="1"/>
    <x v="0"/>
  </r>
  <r>
    <s v="761ded7d-ea1c-45f1-85f3-4bb2fcb9c8cb"/>
    <s v="Kismayo_IDP"/>
    <x v="19"/>
    <x v="1"/>
    <n v="3"/>
    <n v="3"/>
    <n v="1"/>
    <n v="1"/>
    <x v="0"/>
  </r>
  <r>
    <s v="ddb7002c-8173-4edd-853c-e8402032adbc"/>
    <s v="Belet_Xaawo_HC"/>
    <x v="22"/>
    <x v="0"/>
    <n v="3"/>
    <n v="1"/>
    <n v="4"/>
    <n v="1"/>
    <x v="0"/>
  </r>
  <r>
    <s v="5b464974-2aa5-4bf0-80c9-0d4d69b31acf"/>
    <s v="Luuq_IDP"/>
    <x v="25"/>
    <x v="1"/>
    <n v="3"/>
    <n v="1"/>
    <n v="1"/>
    <n v="1"/>
    <x v="0"/>
  </r>
  <r>
    <s v="c033b32b-4629-4e57-b7a2-d841b0b38416"/>
    <s v="Baardheere_IDP"/>
    <x v="20"/>
    <x v="1"/>
    <n v="3"/>
    <n v="1"/>
    <n v="1"/>
    <n v="2"/>
    <x v="0"/>
  </r>
  <r>
    <s v="4add907e-b435-4cbc-ab15-3ddf4b421723"/>
    <s v="Doolow_HC"/>
    <x v="24"/>
    <x v="0"/>
    <n v="3"/>
    <n v="1"/>
    <n v="1"/>
    <n v="1"/>
    <x v="0"/>
  </r>
  <r>
    <s v="df9d814f-d044-46c0-8bd7-48093fbb3d3a"/>
    <s v="Afmadow_HC"/>
    <x v="1"/>
    <x v="0"/>
    <n v="3"/>
    <n v="1"/>
    <n v="4"/>
    <n v="1"/>
    <x v="0"/>
  </r>
  <r>
    <s v="896c8137-a0d5-4b5b-bf9a-3a138de66b32"/>
    <s v="Doolow_IDP"/>
    <x v="24"/>
    <x v="1"/>
    <n v="3"/>
    <n v="1"/>
    <n v="4"/>
    <n v="1"/>
    <x v="0"/>
  </r>
  <r>
    <s v="6a0fcef1-3966-4cb0-bbe7-4142b877a1e5"/>
    <s v="Ceel_Waaq_HC"/>
    <x v="23"/>
    <x v="0"/>
    <n v="3"/>
    <n v="4"/>
    <n v="4"/>
    <n v="1"/>
    <x v="1"/>
  </r>
  <r>
    <s v="4ef65607-bda1-4cd1-8a1a-5416a8654a44"/>
    <s v="Belet_Xaawo_IDP"/>
    <x v="22"/>
    <x v="1"/>
    <n v="1"/>
    <n v="4"/>
    <n v="1"/>
    <n v="2"/>
    <x v="0"/>
  </r>
  <r>
    <s v="417c1878-4019-49ae-b4f3-24f84ec55bfa"/>
    <s v="Belet_Xaawo_HC"/>
    <x v="22"/>
    <x v="0"/>
    <n v="3"/>
    <n v="1"/>
    <n v="1"/>
    <n v="1"/>
    <x v="0"/>
  </r>
  <r>
    <s v="1e4cfbdb-e90a-4136-8234-35140ba79d26"/>
    <s v="Baardheere_IDP"/>
    <x v="20"/>
    <x v="1"/>
    <n v="3"/>
    <n v="1"/>
    <n v="1"/>
    <n v="1"/>
    <x v="0"/>
  </r>
  <r>
    <s v="38c49019-56fe-41b1-964a-8ae12c812140"/>
    <s v="Doolow_IDP"/>
    <x v="24"/>
    <x v="1"/>
    <n v="3"/>
    <n v="1"/>
    <n v="1"/>
    <n v="1"/>
    <x v="0"/>
  </r>
  <r>
    <s v="1128ef07-2495-4573-baaa-9536f49bca07"/>
    <s v="Belet_Xaawo_IDP"/>
    <x v="22"/>
    <x v="1"/>
    <n v="3"/>
    <n v="1"/>
    <n v="4"/>
    <n v="1"/>
    <x v="0"/>
  </r>
  <r>
    <s v="931aaa55-8293-43ea-8bf3-200ec92823f1"/>
    <s v="Luuq_HC"/>
    <x v="25"/>
    <x v="0"/>
    <n v="3"/>
    <n v="1"/>
    <n v="1"/>
    <n v="1"/>
    <x v="0"/>
  </r>
  <r>
    <s v="af5b7cd2-288a-459a-9742-3521f9212cfc"/>
    <s v="Belet_Xaawo_IDP"/>
    <x v="22"/>
    <x v="1"/>
    <n v="3"/>
    <n v="1"/>
    <n v="1"/>
    <n v="1"/>
    <x v="0"/>
  </r>
  <r>
    <s v="dcb060c3-b241-4d68-b8f9-57d47c3370d6"/>
    <s v="Belet_Xaawo_IDP"/>
    <x v="22"/>
    <x v="1"/>
    <n v="3"/>
    <n v="1"/>
    <n v="4"/>
    <n v="1"/>
    <x v="0"/>
  </r>
  <r>
    <s v="a37f6a1d-c40a-4142-bcb3-bdea97a29347"/>
    <s v="Ceel_Waaq_IDP"/>
    <x v="23"/>
    <x v="1"/>
    <n v="3"/>
    <n v="1"/>
    <n v="1"/>
    <n v="1"/>
    <x v="0"/>
  </r>
  <r>
    <s v="a52a0187-3c19-4fca-b147-47adf82862b7"/>
    <s v="Kismayo_IDP"/>
    <x v="19"/>
    <x v="1"/>
    <n v="3"/>
    <n v="1"/>
    <n v="4"/>
    <n v="1"/>
    <x v="0"/>
  </r>
  <r>
    <s v="d10770cb-7584-4c8e-9b7b-f9b07d3be1bf"/>
    <s v="Baardheere_IDP"/>
    <x v="20"/>
    <x v="1"/>
    <n v="3"/>
    <n v="1"/>
    <n v="4"/>
    <n v="1"/>
    <x v="0"/>
  </r>
  <r>
    <s v="69664f11-7c43-4e47-9e81-48e444c74121"/>
    <s v="Baardheere_IDP"/>
    <x v="20"/>
    <x v="1"/>
    <n v="3"/>
    <n v="1"/>
    <n v="4"/>
    <n v="1"/>
    <x v="0"/>
  </r>
  <r>
    <s v="c5224a06-9ce4-4fee-aa5b-9ca8725fdc4a"/>
    <s v="Kismayo_IDP"/>
    <x v="19"/>
    <x v="1"/>
    <n v="3"/>
    <n v="2"/>
    <n v="4"/>
    <n v="2"/>
    <x v="1"/>
  </r>
  <r>
    <s v="0c4dfe2d-c50c-4981-a89c-0774ae8e4b74"/>
    <s v="Ceel_Waaq_IDP"/>
    <x v="23"/>
    <x v="1"/>
    <n v="3"/>
    <n v="1"/>
    <n v="4"/>
    <n v="1"/>
    <x v="0"/>
  </r>
  <r>
    <s v="7cfce1e3-6c0d-45de-b43c-685e177471af"/>
    <s v="Ceel_Waaq_IDP"/>
    <x v="23"/>
    <x v="1"/>
    <n v="3"/>
    <n v="1"/>
    <n v="1"/>
    <n v="1"/>
    <x v="0"/>
  </r>
  <r>
    <s v="4730346a-bf7c-4764-ad95-3747188ff00c"/>
    <s v="Afmadow_HC"/>
    <x v="1"/>
    <x v="0"/>
    <n v="3"/>
    <n v="1"/>
    <n v="1"/>
    <n v="1"/>
    <x v="0"/>
  </r>
  <r>
    <s v="47eea875-2655-4a4b-9b67-6c5aa3163fa0"/>
    <s v="Doolow_IDP"/>
    <x v="24"/>
    <x v="1"/>
    <n v="3"/>
    <n v="1"/>
    <n v="4"/>
    <n v="1"/>
    <x v="0"/>
  </r>
  <r>
    <s v="d8252601-2ecb-4f6a-bc76-5d49f4a4e296"/>
    <s v="Doolow_HC"/>
    <x v="24"/>
    <x v="0"/>
    <n v="3"/>
    <n v="1"/>
    <n v="1"/>
    <n v="1"/>
    <x v="0"/>
  </r>
  <r>
    <s v="e57f5454-87df-47d7-b577-2c83d1432ca8"/>
    <s v="Luuq_HC"/>
    <x v="25"/>
    <x v="0"/>
    <n v="3"/>
    <n v="1"/>
    <n v="1"/>
    <n v="1"/>
    <x v="0"/>
  </r>
  <r>
    <s v="6fd74c6c-85ca-4f0b-ac17-5ba7ad04db45"/>
    <s v="Kismayo_IDP"/>
    <x v="19"/>
    <x v="1"/>
    <n v="3"/>
    <n v="1"/>
    <n v="4"/>
    <n v="1"/>
    <x v="0"/>
  </r>
  <r>
    <s v="8234bec7-019c-4d23-b161-386419c2297c"/>
    <s v="Belet_Xaawo_HC"/>
    <x v="22"/>
    <x v="0"/>
    <n v="3"/>
    <n v="1"/>
    <n v="1"/>
    <n v="1"/>
    <x v="0"/>
  </r>
  <r>
    <s v="50846463-aa83-4188-b393-817d6ce68e86"/>
    <s v="Baardheere_IDP"/>
    <x v="20"/>
    <x v="1"/>
    <n v="3"/>
    <n v="1"/>
    <n v="1"/>
    <n v="1"/>
    <x v="0"/>
  </r>
  <r>
    <s v="a85f0ed2-b817-482c-9fdb-e9066f864cab"/>
    <s v="Ceel_Waaq_HC"/>
    <x v="23"/>
    <x v="0"/>
    <n v="3"/>
    <n v="1"/>
    <n v="1"/>
    <n v="1"/>
    <x v="0"/>
  </r>
  <r>
    <s v="5e12dd13-ebaa-4724-ac01-99ca73accd08"/>
    <s v="Baardheere_HC"/>
    <x v="20"/>
    <x v="0"/>
    <n v="3"/>
    <n v="2"/>
    <n v="1"/>
    <n v="1"/>
    <x v="0"/>
  </r>
  <r>
    <s v="b99e970f-83de-411e-a0cc-b4e7d7b71740"/>
    <s v="Kismayo_HC"/>
    <x v="19"/>
    <x v="0"/>
    <n v="3"/>
    <n v="1"/>
    <n v="1"/>
    <n v="1"/>
    <x v="0"/>
  </r>
  <r>
    <s v="123f69de-8f2a-4923-8742-ccaeb4d4eb84"/>
    <s v="Kismayo_IDP"/>
    <x v="19"/>
    <x v="1"/>
    <n v="3"/>
    <n v="2"/>
    <n v="4"/>
    <n v="1"/>
    <x v="1"/>
  </r>
  <r>
    <s v="3df45b61-07db-4591-adf6-3e63897c86ea"/>
    <s v="Belet_Xaawo_IDP"/>
    <x v="22"/>
    <x v="1"/>
    <n v="3"/>
    <n v="1"/>
    <n v="1"/>
    <n v="1"/>
    <x v="0"/>
  </r>
  <r>
    <s v="7dd702d9-bc39-4335-af56-b148e7ae3363"/>
    <s v="Belet_Xaawo_IDP"/>
    <x v="22"/>
    <x v="1"/>
    <n v="3"/>
    <n v="1"/>
    <n v="1"/>
    <n v="1"/>
    <x v="0"/>
  </r>
  <r>
    <s v="e0f2df29-3692-4873-8132-b0f02a6e8193"/>
    <s v="Kismayo_HC"/>
    <x v="19"/>
    <x v="0"/>
    <n v="3"/>
    <n v="3"/>
    <n v="1"/>
    <n v="1"/>
    <x v="0"/>
  </r>
  <r>
    <s v="d3f6bf7f-8638-496a-937f-8a3f42a1563d"/>
    <s v="Luuq_HC"/>
    <x v="25"/>
    <x v="0"/>
    <n v="3"/>
    <n v="1"/>
    <n v="1"/>
    <n v="1"/>
    <x v="0"/>
  </r>
  <r>
    <s v="42fa64d0-af8e-433f-bcb4-bc88c648c93b"/>
    <s v="Garbahaarey_HC"/>
    <x v="21"/>
    <x v="0"/>
    <n v="3"/>
    <n v="1"/>
    <n v="1"/>
    <n v="1"/>
    <x v="0"/>
  </r>
  <r>
    <s v="66f82b06-c663-4f09-a149-74262001fa7a"/>
    <s v="Belet_Xaawo_IDP"/>
    <x v="22"/>
    <x v="1"/>
    <n v="3"/>
    <n v="1"/>
    <n v="4"/>
    <n v="1"/>
    <x v="0"/>
  </r>
  <r>
    <s v="80996df0-d09b-4141-a1a4-bf7e9eff279d"/>
    <s v="Afmadow_IDP"/>
    <x v="1"/>
    <x v="1"/>
    <n v="3"/>
    <n v="1"/>
    <n v="1"/>
    <n v="1"/>
    <x v="0"/>
  </r>
  <r>
    <s v="948cc1e6-3155-4e1b-9549-4eebc456cd0f"/>
    <s v="Garbahaarey_HC"/>
    <x v="21"/>
    <x v="0"/>
    <n v="3"/>
    <n v="1"/>
    <n v="1"/>
    <n v="1"/>
    <x v="0"/>
  </r>
  <r>
    <s v="a8b45849-f80c-452e-9adf-5aa679cfc17c"/>
    <s v="Doolow_HC"/>
    <x v="24"/>
    <x v="0"/>
    <n v="3"/>
    <n v="1"/>
    <n v="1"/>
    <n v="1"/>
    <x v="0"/>
  </r>
  <r>
    <s v="0967440f-771e-4f14-98ab-2ac17f98c507"/>
    <s v="Luuq_IDP"/>
    <x v="25"/>
    <x v="1"/>
    <n v="3"/>
    <n v="1"/>
    <n v="4"/>
    <n v="1"/>
    <x v="0"/>
  </r>
  <r>
    <s v="422dd6f5-5aa7-4675-8f76-2ed124275ace"/>
    <s v="Doolow_IDP"/>
    <x v="24"/>
    <x v="1"/>
    <n v="3"/>
    <n v="2"/>
    <n v="4"/>
    <n v="1"/>
    <x v="1"/>
  </r>
  <r>
    <s v="93c2a10b-32e0-46ac-b9e2-a583dea76b8e"/>
    <s v="Baardheere_HC"/>
    <x v="20"/>
    <x v="0"/>
    <n v="3"/>
    <n v="1"/>
    <n v="4"/>
    <n v="1"/>
    <x v="0"/>
  </r>
  <r>
    <s v="f89b23f6-7da6-4143-ba99-746be3e6609b"/>
    <s v="Baardheere_HC"/>
    <x v="20"/>
    <x v="0"/>
    <n v="3"/>
    <n v="1"/>
    <n v="1"/>
    <n v="1"/>
    <x v="0"/>
  </r>
  <r>
    <s v="ec7e1fe9-2891-4388-be7c-c93347346099"/>
    <s v="Badhaadhe_HC"/>
    <x v="7"/>
    <x v="0"/>
    <n v="3"/>
    <n v="1"/>
    <n v="1"/>
    <n v="1"/>
    <x v="0"/>
  </r>
  <r>
    <s v="c8277b21-34d6-4fcb-9894-30856ebb0686"/>
    <s v="Belet_Xaawo_IDP"/>
    <x v="22"/>
    <x v="1"/>
    <n v="3"/>
    <n v="1"/>
    <n v="1"/>
    <n v="1"/>
    <x v="0"/>
  </r>
  <r>
    <s v="9d341658-8ad8-495a-b949-16217ab72544"/>
    <s v="Kismayo_IDP"/>
    <x v="19"/>
    <x v="1"/>
    <n v="3"/>
    <n v="1"/>
    <n v="1"/>
    <n v="1"/>
    <x v="0"/>
  </r>
  <r>
    <s v="55d38a9c-7a82-4d03-90ab-4f1af53c003e"/>
    <s v="Afmadow_IDP"/>
    <x v="1"/>
    <x v="1"/>
    <n v="3"/>
    <n v="1"/>
    <n v="4"/>
    <n v="1"/>
    <x v="0"/>
  </r>
  <r>
    <s v="b45564ac-7560-48cf-a101-1cb946cf4528"/>
    <s v="Kismayo_IDP"/>
    <x v="19"/>
    <x v="1"/>
    <n v="3"/>
    <n v="1"/>
    <n v="1"/>
    <n v="1"/>
    <x v="0"/>
  </r>
  <r>
    <s v="5f889c33-b17e-4353-a9ff-cacb96252bb5"/>
    <s v="Kismayo_IDP"/>
    <x v="19"/>
    <x v="1"/>
    <n v="3"/>
    <n v="2"/>
    <n v="1"/>
    <n v="1"/>
    <x v="0"/>
  </r>
  <r>
    <s v="c828000b-f7de-4a76-9b10-8b9697ede88d"/>
    <s v="Luuq_IDP"/>
    <x v="25"/>
    <x v="1"/>
    <n v="3"/>
    <n v="1"/>
    <n v="4"/>
    <n v="1"/>
    <x v="0"/>
  </r>
  <r>
    <s v="5df8faf7-9ebf-47fa-940b-7dd202f657b1"/>
    <s v="Badhaadhe_HC"/>
    <x v="7"/>
    <x v="0"/>
    <n v="3"/>
    <n v="3"/>
    <n v="1"/>
    <n v="1"/>
    <x v="0"/>
  </r>
  <r>
    <s v="1064e13f-79d5-4cb4-9a34-0fe39d9aa3c4"/>
    <s v="Kismayo_IDP"/>
    <x v="19"/>
    <x v="1"/>
    <n v="3"/>
    <n v="1"/>
    <n v="1"/>
    <n v="1"/>
    <x v="0"/>
  </r>
  <r>
    <s v="474a5b18-4575-41d4-9c3d-f5c4853cfb76"/>
    <s v="Kismayo_IDP"/>
    <x v="19"/>
    <x v="1"/>
    <n v="3"/>
    <n v="2"/>
    <n v="1"/>
    <n v="1"/>
    <x v="0"/>
  </r>
  <r>
    <s v="da47985f-45a0-4286-955b-3774c1fa37cd"/>
    <s v="Kismayo_HC"/>
    <x v="19"/>
    <x v="0"/>
    <n v="3"/>
    <n v="1"/>
    <n v="1"/>
    <n v="2"/>
    <x v="0"/>
  </r>
  <r>
    <s v="f6fdcc95-a745-47ac-b624-90f0b300b3db"/>
    <s v="Afmadow_IDP"/>
    <x v="1"/>
    <x v="1"/>
    <n v="1"/>
    <n v="3"/>
    <n v="1"/>
    <n v="1"/>
    <x v="0"/>
  </r>
  <r>
    <s v="e4b6563c-6142-4dda-88e1-6f1ebea1cbe5"/>
    <s v="Ceel_Waaq_IDP"/>
    <x v="23"/>
    <x v="1"/>
    <n v="3"/>
    <n v="1"/>
    <n v="4"/>
    <n v="1"/>
    <x v="0"/>
  </r>
  <r>
    <s v="dd0ad0ac-8c16-4b72-8853-9717e41a4ff2"/>
    <s v="Kismayo_IDP"/>
    <x v="19"/>
    <x v="1"/>
    <n v="3"/>
    <n v="1"/>
    <n v="1"/>
    <n v="1"/>
    <x v="0"/>
  </r>
  <r>
    <s v="712a0f13-f5e6-4365-bb0d-3092d2573273"/>
    <s v="Doolow_HC"/>
    <x v="24"/>
    <x v="0"/>
    <n v="3"/>
    <n v="1"/>
    <n v="4"/>
    <n v="1"/>
    <x v="0"/>
  </r>
  <r>
    <s v="1d31e527-a290-468a-984a-d711f371c67e"/>
    <s v="Baardheere_HC"/>
    <x v="20"/>
    <x v="0"/>
    <n v="3"/>
    <n v="1"/>
    <n v="1"/>
    <n v="1"/>
    <x v="0"/>
  </r>
  <r>
    <s v="dac0b4ab-8476-4410-897a-66d4172ed843"/>
    <s v="Ceel_Waaq_HC"/>
    <x v="23"/>
    <x v="0"/>
    <n v="3"/>
    <n v="1"/>
    <n v="1"/>
    <n v="1"/>
    <x v="0"/>
  </r>
  <r>
    <s v="769bf36e-b925-4de5-977c-2e9d986e85c5"/>
    <s v="Kismayo_IDP"/>
    <x v="19"/>
    <x v="1"/>
    <n v="2"/>
    <n v="4"/>
    <n v="4"/>
    <n v="1"/>
    <x v="1"/>
  </r>
  <r>
    <s v="d6b9e78b-0dc9-4357-b4d0-9ed7c228bc7e"/>
    <s v="Luuq_HC"/>
    <x v="25"/>
    <x v="0"/>
    <n v="3"/>
    <n v="1"/>
    <n v="4"/>
    <n v="1"/>
    <x v="0"/>
  </r>
  <r>
    <s v="4ef0e9ec-e367-45cb-9877-a6d3767a4853"/>
    <s v="Luuq_IDP"/>
    <x v="25"/>
    <x v="1"/>
    <n v="3"/>
    <n v="1"/>
    <n v="4"/>
    <n v="1"/>
    <x v="0"/>
  </r>
  <r>
    <s v="6f5bfc43-dbfe-4d34-bad1-78f9a2d40329"/>
    <s v="Ceel_Waaq_HC"/>
    <x v="23"/>
    <x v="0"/>
    <n v="3"/>
    <n v="4"/>
    <n v="4"/>
    <n v="2"/>
    <x v="1"/>
  </r>
  <r>
    <s v="e91beb67-52f6-403e-9e51-f1f0217ffd25"/>
    <s v="Luuq_IDP"/>
    <x v="25"/>
    <x v="1"/>
    <n v="3"/>
    <n v="1"/>
    <n v="4"/>
    <n v="1"/>
    <x v="0"/>
  </r>
  <r>
    <s v="789ae513-a33d-43f2-9fee-e22ea976f3f1"/>
    <s v="Ceel_Waaq_HC"/>
    <x v="23"/>
    <x v="0"/>
    <n v="3"/>
    <n v="1"/>
    <n v="1"/>
    <n v="1"/>
    <x v="0"/>
  </r>
  <r>
    <s v="9bace5e7-52c3-4c02-a1f1-a08a2415b20a"/>
    <s v="Luuq_IDP"/>
    <x v="25"/>
    <x v="1"/>
    <n v="3"/>
    <n v="1"/>
    <n v="4"/>
    <n v="1"/>
    <x v="0"/>
  </r>
  <r>
    <s v="489e9c49-f955-4b70-895e-bfeaa36b817b"/>
    <s v="Ceel_Waaq_HC"/>
    <x v="23"/>
    <x v="0"/>
    <n v="3"/>
    <n v="1"/>
    <n v="1"/>
    <n v="1"/>
    <x v="0"/>
  </r>
  <r>
    <s v="18f0c943-6129-4800-bd86-6265c1a698f4"/>
    <s v="Kismayo_IDP"/>
    <x v="19"/>
    <x v="1"/>
    <n v="3"/>
    <n v="1"/>
    <n v="1"/>
    <n v="1"/>
    <x v="0"/>
  </r>
  <r>
    <s v="483284e9-8ae4-43df-b1f7-fa7ee9dee941"/>
    <s v="Baardheere_IDP"/>
    <x v="20"/>
    <x v="1"/>
    <n v="1"/>
    <n v="4"/>
    <n v="1"/>
    <n v="1"/>
    <x v="0"/>
  </r>
  <r>
    <s v="64a5ff94-4645-4c4b-810d-0e0850b19af0"/>
    <s v="Doolow_IDP"/>
    <x v="24"/>
    <x v="1"/>
    <n v="3"/>
    <n v="1"/>
    <n v="1"/>
    <n v="1"/>
    <x v="0"/>
  </r>
  <r>
    <s v="b182d9a9-4e9c-41b9-ae36-9791b5a3a456"/>
    <s v="Baardheere_HC"/>
    <x v="20"/>
    <x v="0"/>
    <n v="3"/>
    <n v="1"/>
    <n v="1"/>
    <n v="1"/>
    <x v="0"/>
  </r>
  <r>
    <s v="dd0beb6b-89d9-4bc8-bcdd-fc3f9c81e69a"/>
    <s v="Baardheere_HC"/>
    <x v="20"/>
    <x v="0"/>
    <n v="3"/>
    <n v="1"/>
    <n v="4"/>
    <n v="1"/>
    <x v="0"/>
  </r>
  <r>
    <s v="cf369476-a540-42e6-bb5b-84bec47bfd03"/>
    <s v="Baardheere_HC"/>
    <x v="20"/>
    <x v="0"/>
    <n v="3"/>
    <n v="1"/>
    <n v="1"/>
    <n v="1"/>
    <x v="0"/>
  </r>
  <r>
    <s v="e7f0d278-1d1d-4b9b-b7e8-1c73b11e9732"/>
    <s v="Afmadow_IDP"/>
    <x v="1"/>
    <x v="1"/>
    <n v="3"/>
    <n v="1"/>
    <n v="4"/>
    <n v="1"/>
    <x v="0"/>
  </r>
  <r>
    <s v="1f9369c5-bb30-4788-95ac-36cc4f60e26a"/>
    <s v="Afmadow_HC"/>
    <x v="1"/>
    <x v="0"/>
    <n v="3"/>
    <n v="3"/>
    <n v="4"/>
    <n v="1"/>
    <x v="1"/>
  </r>
  <r>
    <s v="4f8020ce-bd74-4381-8c1c-948e5f01480c"/>
    <s v="Kismayo_IDP"/>
    <x v="19"/>
    <x v="1"/>
    <n v="3"/>
    <n v="1"/>
    <n v="4"/>
    <n v="1"/>
    <x v="0"/>
  </r>
  <r>
    <s v="e1166778-5307-4052-9578-d2b4f53d8fbb"/>
    <s v="Afmadow_IDP"/>
    <x v="1"/>
    <x v="1"/>
    <n v="3"/>
    <n v="3"/>
    <n v="1"/>
    <n v="1"/>
    <x v="0"/>
  </r>
  <r>
    <s v="3631ee33-a324-4aed-8cae-10263e86b76a"/>
    <s v="Kismayo_IDP"/>
    <x v="19"/>
    <x v="1"/>
    <n v="1"/>
    <n v="4"/>
    <n v="4"/>
    <n v="1"/>
    <x v="1"/>
  </r>
  <r>
    <s v="c678b6ae-2c89-40db-841d-7da9ff00c63a"/>
    <s v="Luuq_IDP"/>
    <x v="25"/>
    <x v="1"/>
    <n v="3"/>
    <n v="1"/>
    <n v="4"/>
    <n v="1"/>
    <x v="0"/>
  </r>
  <r>
    <s v="02273744-4093-4475-ab0d-f95e2dc64bb9"/>
    <s v="Luuq_IDP"/>
    <x v="25"/>
    <x v="1"/>
    <n v="3"/>
    <n v="1"/>
    <n v="4"/>
    <n v="1"/>
    <x v="0"/>
  </r>
  <r>
    <s v="376422ba-2b72-457d-a889-f9d5bf2d7048"/>
    <s v="Badhaadhe_HC"/>
    <x v="7"/>
    <x v="0"/>
    <n v="3"/>
    <n v="1"/>
    <n v="4"/>
    <n v="1"/>
    <x v="0"/>
  </r>
  <r>
    <s v="53c8dd97-715f-4ef7-842f-bdd45fe2c696"/>
    <s v="Kismayo_IDP"/>
    <x v="19"/>
    <x v="1"/>
    <n v="2"/>
    <n v="4"/>
    <n v="1"/>
    <n v="2"/>
    <x v="0"/>
  </r>
  <r>
    <s v="ad47d218-40eb-4779-b10d-eab9ff3790eb"/>
    <s v="Kismayo_HC"/>
    <x v="19"/>
    <x v="0"/>
    <n v="3"/>
    <n v="1"/>
    <n v="4"/>
    <n v="1"/>
    <x v="0"/>
  </r>
  <r>
    <s v="0a2fe677-92f0-401b-83b3-a6b98cfc0197"/>
    <s v="Kismayo_IDP"/>
    <x v="19"/>
    <x v="1"/>
    <n v="3"/>
    <n v="1"/>
    <n v="4"/>
    <n v="1"/>
    <x v="0"/>
  </r>
  <r>
    <s v="465f3a9b-1d69-45ca-87e2-4987bf5c873f"/>
    <s v="Belet_Xaawo_IDP"/>
    <x v="22"/>
    <x v="1"/>
    <n v="3"/>
    <n v="1"/>
    <n v="1"/>
    <n v="1"/>
    <x v="0"/>
  </r>
  <r>
    <s v="a80cafc5-1789-45f9-8913-158bca8c9e5c"/>
    <s v="Kismayo_IDP"/>
    <x v="19"/>
    <x v="1"/>
    <n v="3"/>
    <n v="1"/>
    <n v="1"/>
    <n v="1"/>
    <x v="0"/>
  </r>
  <r>
    <s v="3c65fa18-883d-45f2-a28a-9015388662aa"/>
    <s v="Baardheere_HC"/>
    <x v="20"/>
    <x v="0"/>
    <n v="3"/>
    <n v="1"/>
    <n v="4"/>
    <n v="1"/>
    <x v="0"/>
  </r>
  <r>
    <s v="77efd9d1-8a92-463b-80fe-62ca6bf3dc78"/>
    <s v="Kismayo_IDP"/>
    <x v="19"/>
    <x v="1"/>
    <n v="3"/>
    <n v="1"/>
    <n v="1"/>
    <n v="1"/>
    <x v="0"/>
  </r>
  <r>
    <s v="5a535b23-4369-48c0-a24a-2d3d3322d8a6"/>
    <s v="Doolow_IDP"/>
    <x v="24"/>
    <x v="1"/>
    <n v="3"/>
    <n v="1"/>
    <n v="1"/>
    <n v="1"/>
    <x v="0"/>
  </r>
  <r>
    <s v="b4eedfcf-44fb-4aa8-a013-e9d0510cb9a9"/>
    <s v="Luuq_HC"/>
    <x v="25"/>
    <x v="0"/>
    <n v="3"/>
    <n v="1"/>
    <n v="1"/>
    <n v="1"/>
    <x v="0"/>
  </r>
  <r>
    <s v="6e2b8ce0-f6b4-488b-af97-42bf17df9fa7"/>
    <s v="Garbahaarey_HC"/>
    <x v="21"/>
    <x v="0"/>
    <n v="3"/>
    <n v="1"/>
    <n v="1"/>
    <n v="3"/>
    <x v="0"/>
  </r>
  <r>
    <s v="b67796c1-7af4-4242-8b9b-476963df3bf4"/>
    <s v="Garbahaarey_HC"/>
    <x v="21"/>
    <x v="0"/>
    <n v="3"/>
    <n v="1"/>
    <n v="1"/>
    <n v="1"/>
    <x v="0"/>
  </r>
  <r>
    <s v="5e00f22f-a78a-4b03-9ae6-464e972faa24"/>
    <s v="Garbahaarey_HC"/>
    <x v="21"/>
    <x v="0"/>
    <n v="3"/>
    <n v="1"/>
    <n v="1"/>
    <n v="1"/>
    <x v="0"/>
  </r>
  <r>
    <s v="443d0939-916c-440c-9614-c998584eca9a"/>
    <s v="Luuq_HC"/>
    <x v="25"/>
    <x v="0"/>
    <n v="3"/>
    <n v="1"/>
    <n v="4"/>
    <n v="2"/>
    <x v="1"/>
  </r>
  <r>
    <s v="626b2b34-ade6-425e-8b87-aa2cbd71c6bb"/>
    <s v="Ceel_Waaq_IDP"/>
    <x v="23"/>
    <x v="1"/>
    <n v="2"/>
    <n v="2"/>
    <n v="4"/>
    <n v="1"/>
    <x v="0"/>
  </r>
  <r>
    <s v="13bec2c4-e8d7-4026-8467-0fb01d1e0499"/>
    <s v="Kismayo_HC"/>
    <x v="19"/>
    <x v="0"/>
    <n v="3"/>
    <n v="3"/>
    <n v="1"/>
    <n v="1"/>
    <x v="0"/>
  </r>
  <r>
    <s v="46b2ed9c-e033-4f47-8643-1c9a6ee0964e"/>
    <s v="Luuq_HC"/>
    <x v="25"/>
    <x v="0"/>
    <n v="3"/>
    <n v="1"/>
    <n v="1"/>
    <n v="1"/>
    <x v="0"/>
  </r>
  <r>
    <s v="701694f5-bde4-4c69-bf7b-5dc6e9a09d3f"/>
    <s v="Kismayo_IDP"/>
    <x v="19"/>
    <x v="1"/>
    <n v="3"/>
    <n v="4"/>
    <n v="1"/>
    <n v="1"/>
    <x v="0"/>
  </r>
  <r>
    <s v="59f72eb9-4c57-49a2-b07d-87408b9c9b5f"/>
    <s v="Luuq_IDP"/>
    <x v="25"/>
    <x v="1"/>
    <n v="3"/>
    <n v="1"/>
    <n v="4"/>
    <n v="1"/>
    <x v="0"/>
  </r>
  <r>
    <s v="254ad619-da3b-4ad3-ac63-6bd4091df8ef"/>
    <s v="Doolow_HC"/>
    <x v="24"/>
    <x v="0"/>
    <n v="3"/>
    <n v="1"/>
    <n v="1"/>
    <n v="1"/>
    <x v="0"/>
  </r>
  <r>
    <s v="cabcc04a-8230-46e6-a2ac-47e4ef719ab2"/>
    <s v="Baardheere_IDP"/>
    <x v="20"/>
    <x v="1"/>
    <n v="3"/>
    <n v="1"/>
    <n v="4"/>
    <n v="1"/>
    <x v="0"/>
  </r>
  <r>
    <s v="87318ff0-763a-40dd-bfc2-3eb0f1cd8c3e"/>
    <s v="Kismayo_HC"/>
    <x v="19"/>
    <x v="0"/>
    <n v="3"/>
    <n v="1"/>
    <n v="1"/>
    <n v="2"/>
    <x v="0"/>
  </r>
  <r>
    <s v="95b1e35a-a997-422b-9064-24a6878fd574"/>
    <s v="Afmadow_HC"/>
    <x v="1"/>
    <x v="0"/>
    <n v="3"/>
    <n v="4"/>
    <n v="1"/>
    <n v="1"/>
    <x v="0"/>
  </r>
  <r>
    <s v="f1dd9ee1-14c9-49d9-a5d9-e886101b505e"/>
    <s v="Badhaadhe_HC"/>
    <x v="7"/>
    <x v="0"/>
    <n v="3"/>
    <n v="1"/>
    <n v="4"/>
    <n v="1"/>
    <x v="0"/>
  </r>
  <r>
    <s v="0f222c5e-757b-44ef-b284-d85c6627360d"/>
    <s v="Luuq_IDP"/>
    <x v="25"/>
    <x v="1"/>
    <n v="3"/>
    <n v="1"/>
    <n v="4"/>
    <n v="1"/>
    <x v="0"/>
  </r>
  <r>
    <s v="3718432e-1747-45cf-b56c-1b081667b3a3"/>
    <s v="Doolow_HC"/>
    <x v="24"/>
    <x v="0"/>
    <n v="3"/>
    <n v="1"/>
    <n v="4"/>
    <n v="1"/>
    <x v="0"/>
  </r>
  <r>
    <s v="8a70a209-3da9-4390-9a21-afb58e7dfc12"/>
    <s v="Garbahaarey_HC"/>
    <x v="21"/>
    <x v="0"/>
    <n v="3"/>
    <n v="1"/>
    <n v="1"/>
    <n v="1"/>
    <x v="0"/>
  </r>
  <r>
    <s v="e10c47d4-da06-4958-9a7a-434c6715ea38"/>
    <s v="Belet_Xaawo_IDP"/>
    <x v="22"/>
    <x v="1"/>
    <n v="3"/>
    <n v="1"/>
    <n v="1"/>
    <n v="1"/>
    <x v="0"/>
  </r>
  <r>
    <s v="65059ee9-ff8f-48bc-ad48-c1666a9afb7e"/>
    <s v="Ceel_Waaq_HC"/>
    <x v="23"/>
    <x v="0"/>
    <n v="3"/>
    <n v="1"/>
    <n v="1"/>
    <n v="1"/>
    <x v="0"/>
  </r>
  <r>
    <s v="27ef476b-b168-4c5a-b866-41910b200575"/>
    <s v="Belet_Xaawo_IDP"/>
    <x v="22"/>
    <x v="1"/>
    <n v="3"/>
    <n v="1"/>
    <n v="4"/>
    <n v="1"/>
    <x v="0"/>
  </r>
  <r>
    <s v="763e7a59-92c3-43f2-81b6-b3400020b5fe"/>
    <s v="Afmadow_HC"/>
    <x v="1"/>
    <x v="0"/>
    <n v="3"/>
    <n v="1"/>
    <n v="1"/>
    <n v="1"/>
    <x v="0"/>
  </r>
  <r>
    <s v="17b19fbd-401c-4743-9455-11f418cb9e10"/>
    <s v="Kismayo_IDP"/>
    <x v="19"/>
    <x v="1"/>
    <n v="3"/>
    <n v="1"/>
    <n v="1"/>
    <n v="1"/>
    <x v="0"/>
  </r>
  <r>
    <s v="e8ae08b9-b140-40e5-8139-f6e3842e2b8a"/>
    <s v="Kismayo_IDP"/>
    <x v="19"/>
    <x v="1"/>
    <n v="3"/>
    <n v="1"/>
    <n v="4"/>
    <n v="1"/>
    <x v="0"/>
  </r>
  <r>
    <s v="2c0de836-cb14-48ba-8565-30ceaa431145"/>
    <s v="Afmadow_HC"/>
    <x v="1"/>
    <x v="0"/>
    <n v="3"/>
    <n v="1"/>
    <n v="1"/>
    <n v="1"/>
    <x v="0"/>
  </r>
  <r>
    <s v="0e3d6b50-3de9-4405-a837-9245a6d5bfe4"/>
    <s v="Afmadow_IDP"/>
    <x v="1"/>
    <x v="1"/>
    <n v="3"/>
    <n v="1"/>
    <n v="4"/>
    <n v="1"/>
    <x v="0"/>
  </r>
  <r>
    <s v="7ca83a31-10d5-4af4-b2df-b6eb739d7709"/>
    <s v="Baardheere_IDP"/>
    <x v="20"/>
    <x v="1"/>
    <n v="3"/>
    <n v="1"/>
    <n v="4"/>
    <n v="1"/>
    <x v="0"/>
  </r>
  <r>
    <s v="8c5df308-aacf-4b64-b87e-53d2321b6424"/>
    <s v="Afmadow_HC"/>
    <x v="1"/>
    <x v="0"/>
    <n v="3"/>
    <n v="2"/>
    <n v="1"/>
    <n v="1"/>
    <x v="0"/>
  </r>
  <r>
    <s v="e6aaf51d-5947-4c31-828b-3fa26b7d1247"/>
    <s v="Belet_Xaawo_IDP"/>
    <x v="22"/>
    <x v="1"/>
    <n v="3"/>
    <n v="1"/>
    <n v="1"/>
    <n v="1"/>
    <x v="0"/>
  </r>
  <r>
    <s v="a2b9d303-3eac-450e-aab4-2122493270ef"/>
    <s v="Belet_Xaawo_HC"/>
    <x v="22"/>
    <x v="0"/>
    <n v="3"/>
    <n v="1"/>
    <n v="4"/>
    <n v="1"/>
    <x v="0"/>
  </r>
  <r>
    <s v="1322df37-7b7f-4338-806e-9a3c4f2c03ca"/>
    <s v="Belet_Xaawo_HC"/>
    <x v="22"/>
    <x v="0"/>
    <n v="3"/>
    <n v="1"/>
    <n v="1"/>
    <n v="1"/>
    <x v="0"/>
  </r>
  <r>
    <s v="034e3821-8bc6-48d0-aebf-0731ffdc67af"/>
    <s v="Garbahaarey_IDP"/>
    <x v="21"/>
    <x v="1"/>
    <n v="3"/>
    <n v="1"/>
    <n v="4"/>
    <n v="1"/>
    <x v="0"/>
  </r>
  <r>
    <s v="f9f70362-6f01-46a3-bcf5-a95f431857d2"/>
    <s v="Belet_Xaawo_HC"/>
    <x v="22"/>
    <x v="0"/>
    <n v="3"/>
    <n v="1"/>
    <n v="1"/>
    <n v="1"/>
    <x v="0"/>
  </r>
  <r>
    <s v="4e52f54b-a703-48c3-a1a3-1d96954ab4d9"/>
    <s v="Luuq_IDP"/>
    <x v="25"/>
    <x v="1"/>
    <n v="3"/>
    <n v="1"/>
    <n v="4"/>
    <n v="1"/>
    <x v="0"/>
  </r>
  <r>
    <s v="ef3fd017-9949-47e6-a943-a81c764bcb8c"/>
    <s v="Belet_Xaawo_IDP"/>
    <x v="22"/>
    <x v="1"/>
    <n v="3"/>
    <n v="1"/>
    <n v="4"/>
    <n v="2"/>
    <x v="1"/>
  </r>
  <r>
    <s v="9694f4a5-3959-4438-846b-1e90724829ce"/>
    <s v="Afmadow_IDP"/>
    <x v="1"/>
    <x v="1"/>
    <n v="3"/>
    <n v="1"/>
    <n v="4"/>
    <n v="1"/>
    <x v="0"/>
  </r>
  <r>
    <s v="18357350-f339-418e-bcf6-0e687ccaaace"/>
    <s v="Doolow_HC"/>
    <x v="24"/>
    <x v="0"/>
    <n v="3"/>
    <n v="1"/>
    <n v="1"/>
    <n v="1"/>
    <x v="0"/>
  </r>
  <r>
    <s v="519a0dca-9eb0-412b-981b-65ebab066add"/>
    <s v="Afmadow_IDP"/>
    <x v="1"/>
    <x v="1"/>
    <n v="3"/>
    <n v="1"/>
    <n v="1"/>
    <n v="1"/>
    <x v="0"/>
  </r>
  <r>
    <s v="c37a63d8-312b-495f-a72c-417fcb1e6a5c"/>
    <s v="Doolow_HC"/>
    <x v="24"/>
    <x v="0"/>
    <n v="3"/>
    <n v="1"/>
    <n v="1"/>
    <n v="1"/>
    <x v="0"/>
  </r>
  <r>
    <s v="6f24888b-b185-45e3-b453-835868501788"/>
    <s v="Afmadow_IDP"/>
    <x v="1"/>
    <x v="1"/>
    <n v="3"/>
    <n v="1"/>
    <n v="4"/>
    <n v="1"/>
    <x v="0"/>
  </r>
  <r>
    <s v="2dd29021-548c-43e5-b435-efafec0b5ae0"/>
    <s v="Kismayo_IDP"/>
    <x v="19"/>
    <x v="1"/>
    <n v="3"/>
    <n v="1"/>
    <n v="1"/>
    <n v="1"/>
    <x v="0"/>
  </r>
  <r>
    <s v="b60a2764-9846-46eb-ac49-29433288819f"/>
    <s v="Afmadow_HC"/>
    <x v="1"/>
    <x v="0"/>
    <n v="3"/>
    <n v="1"/>
    <n v="1"/>
    <n v="1"/>
    <x v="0"/>
  </r>
  <r>
    <s v="6ff7ada1-5770-4c08-b2a1-077def0239ea"/>
    <s v="Luuq_IDP"/>
    <x v="25"/>
    <x v="1"/>
    <n v="3"/>
    <n v="1"/>
    <n v="4"/>
    <n v="1"/>
    <x v="0"/>
  </r>
  <r>
    <s v="b55b8c20-ee8e-4d04-a9e6-1e4fb88af971"/>
    <s v="Luuq_IDP"/>
    <x v="25"/>
    <x v="1"/>
    <n v="3"/>
    <n v="1"/>
    <n v="4"/>
    <n v="1"/>
    <x v="0"/>
  </r>
  <r>
    <s v="9fddbdfa-4098-4e00-af62-058bedfb3fcd"/>
    <s v="Kismayo_HC"/>
    <x v="19"/>
    <x v="0"/>
    <n v="3"/>
    <n v="3"/>
    <n v="1"/>
    <n v="1"/>
    <x v="0"/>
  </r>
  <r>
    <s v="d379b3a8-efd3-4140-93e8-cecb33d8a40b"/>
    <s v="Luuq_IDP"/>
    <x v="25"/>
    <x v="1"/>
    <n v="3"/>
    <n v="1"/>
    <n v="4"/>
    <n v="1"/>
    <x v="0"/>
  </r>
  <r>
    <s v="80fe3b36-cba5-48b5-a8a7-5d5d6097851b"/>
    <s v="Afmadow_IDP"/>
    <x v="1"/>
    <x v="1"/>
    <n v="3"/>
    <n v="1"/>
    <n v="4"/>
    <n v="1"/>
    <x v="0"/>
  </r>
  <r>
    <s v="76470a1e-7fc4-42cb-818d-5b9620d76148"/>
    <s v="Doolow_HC"/>
    <x v="24"/>
    <x v="0"/>
    <n v="3"/>
    <n v="1"/>
    <n v="1"/>
    <n v="1"/>
    <x v="0"/>
  </r>
  <r>
    <s v="33ac7d5b-79d0-4f88-a135-a282fc59b0a8"/>
    <s v="Afmadow_IDP"/>
    <x v="1"/>
    <x v="1"/>
    <n v="3"/>
    <n v="1"/>
    <n v="4"/>
    <n v="1"/>
    <x v="0"/>
  </r>
  <r>
    <s v="0d60933d-f29c-492d-9be8-3df94866002d"/>
    <s v="Baardheere_HC"/>
    <x v="20"/>
    <x v="0"/>
    <n v="3"/>
    <n v="1"/>
    <n v="4"/>
    <n v="1"/>
    <x v="0"/>
  </r>
  <r>
    <s v="00fb5bc0-8f51-4d58-a625-c62ef5e1d5ca"/>
    <s v="Ceel_Waaq_HC"/>
    <x v="23"/>
    <x v="0"/>
    <n v="3"/>
    <n v="1"/>
    <n v="1"/>
    <n v="1"/>
    <x v="0"/>
  </r>
  <r>
    <s v="6654dcd8-0fb1-4b32-a50a-2f122111238f"/>
    <s v="Ceel_Waaq_HC"/>
    <x v="23"/>
    <x v="0"/>
    <n v="3"/>
    <n v="1"/>
    <n v="1"/>
    <n v="1"/>
    <x v="0"/>
  </r>
  <r>
    <s v="2b340ce0-e858-4eaa-9cc7-6f51e4229684"/>
    <s v="Afmadow_IDP"/>
    <x v="1"/>
    <x v="1"/>
    <n v="1"/>
    <n v="3"/>
    <n v="1"/>
    <n v="1"/>
    <x v="0"/>
  </r>
  <r>
    <s v="63b86e5f-3b61-492a-af25-998ccf8acd26"/>
    <s v="Ceel_Waaq_HC"/>
    <x v="23"/>
    <x v="0"/>
    <n v="3"/>
    <n v="1"/>
    <n v="1"/>
    <n v="1"/>
    <x v="0"/>
  </r>
  <r>
    <s v="929b254c-d3f8-4ea3-a0e1-5684677940f0"/>
    <s v="Ceel_Waaq_HC"/>
    <x v="23"/>
    <x v="0"/>
    <n v="3"/>
    <n v="1"/>
    <n v="1"/>
    <n v="1"/>
    <x v="0"/>
  </r>
  <r>
    <s v="4a899abe-e103-4456-bd1c-085560a6713c"/>
    <s v="Kismayo_IDP"/>
    <x v="19"/>
    <x v="1"/>
    <n v="3"/>
    <n v="1"/>
    <n v="4"/>
    <n v="1"/>
    <x v="0"/>
  </r>
  <r>
    <s v="c023b538-fb55-40ad-a25b-9610ab6515e3"/>
    <s v="Afmadow_IDP"/>
    <x v="1"/>
    <x v="1"/>
    <n v="3"/>
    <n v="2"/>
    <n v="4"/>
    <n v="1"/>
    <x v="1"/>
  </r>
  <r>
    <s v="f3709b8c-71a1-4a45-a8de-a6a0d4685f28"/>
    <s v="Kismayo_IDP"/>
    <x v="19"/>
    <x v="1"/>
    <n v="3"/>
    <n v="1"/>
    <n v="4"/>
    <n v="1"/>
    <x v="0"/>
  </r>
  <r>
    <s v="a5702b11-08ff-45cd-b4a0-f0e3cc004203"/>
    <s v="Kismayo_HC"/>
    <x v="19"/>
    <x v="0"/>
    <n v="3"/>
    <n v="2"/>
    <n v="1"/>
    <n v="1"/>
    <x v="0"/>
  </r>
  <r>
    <s v="3da05780-50b0-45d0-923e-9cd4a5e30e67"/>
    <s v="Afmadow_IDP"/>
    <x v="1"/>
    <x v="1"/>
    <n v="3"/>
    <n v="1"/>
    <n v="4"/>
    <n v="1"/>
    <x v="0"/>
  </r>
  <r>
    <s v="78a62d4c-6a76-4e2e-856f-24a1bbef5d6b"/>
    <s v="Afmadow_IDP"/>
    <x v="1"/>
    <x v="1"/>
    <n v="3"/>
    <n v="1"/>
    <n v="4"/>
    <n v="1"/>
    <x v="0"/>
  </r>
  <r>
    <s v="1cdad170-4337-4ab4-879f-923e7c0cfabd"/>
    <s v="Kismayo_HC"/>
    <x v="19"/>
    <x v="0"/>
    <n v="3"/>
    <n v="1"/>
    <n v="1"/>
    <n v="1"/>
    <x v="0"/>
  </r>
  <r>
    <s v="8e2c5bae-4394-43d1-af93-9725f10f2877"/>
    <s v="Baardheere_HC"/>
    <x v="20"/>
    <x v="0"/>
    <n v="3"/>
    <n v="1"/>
    <n v="4"/>
    <n v="1"/>
    <x v="0"/>
  </r>
  <r>
    <s v="77acfe09-be4f-4336-a3d2-b25ef52dbcb0"/>
    <s v="Baardheere_HC"/>
    <x v="20"/>
    <x v="0"/>
    <n v="3"/>
    <n v="1"/>
    <n v="1"/>
    <n v="1"/>
    <x v="0"/>
  </r>
  <r>
    <s v="05c84233-3e03-4fa7-a2c0-7c63275f176a"/>
    <s v="Garbahaarey_IDP"/>
    <x v="21"/>
    <x v="1"/>
    <n v="3"/>
    <n v="4"/>
    <n v="4"/>
    <n v="1"/>
    <x v="1"/>
  </r>
  <r>
    <s v="0ef1024e-37f0-4da2-92ce-5fe0da856b9c"/>
    <s v="Doolow_HC"/>
    <x v="24"/>
    <x v="0"/>
    <n v="3"/>
    <n v="1"/>
    <n v="1"/>
    <n v="1"/>
    <x v="0"/>
  </r>
  <r>
    <s v="5a00ab7e-9bfc-45ed-b71b-6a996c628bd7"/>
    <s v="Doolow_IDP"/>
    <x v="24"/>
    <x v="1"/>
    <n v="3"/>
    <n v="1"/>
    <n v="4"/>
    <n v="1"/>
    <x v="0"/>
  </r>
  <r>
    <s v="76d0a1da-0ecc-4c45-84c4-e0fa8e551735"/>
    <s v="Kismayo_HC"/>
    <x v="19"/>
    <x v="0"/>
    <n v="3"/>
    <n v="1"/>
    <n v="4"/>
    <n v="1"/>
    <x v="0"/>
  </r>
  <r>
    <s v="f4bceaa4-b7c7-4488-a0c2-f6d5dac4a057"/>
    <s v="Baardheere_IDP"/>
    <x v="20"/>
    <x v="1"/>
    <n v="3"/>
    <n v="1"/>
    <n v="4"/>
    <n v="1"/>
    <x v="0"/>
  </r>
  <r>
    <s v="2cc09377-3406-42b2-b246-16eb7089dbf3"/>
    <s v="Afmadow_IDP"/>
    <x v="1"/>
    <x v="1"/>
    <n v="3"/>
    <n v="1"/>
    <n v="1"/>
    <n v="1"/>
    <x v="0"/>
  </r>
  <r>
    <s v="b792d9ad-d4bc-4219-9fec-2955906cf3d0"/>
    <s v="Afmadow_IDP"/>
    <x v="1"/>
    <x v="1"/>
    <n v="3"/>
    <n v="1"/>
    <n v="4"/>
    <n v="1"/>
    <x v="0"/>
  </r>
  <r>
    <s v="497ea3ff-0bef-45fd-a768-3adcfefb8562"/>
    <s v="Kismayo_HC"/>
    <x v="19"/>
    <x v="0"/>
    <n v="3"/>
    <n v="1"/>
    <n v="1"/>
    <n v="1"/>
    <x v="0"/>
  </r>
  <r>
    <s v="6b5d6533-254e-4397-81e5-1c70ddb92126"/>
    <s v="Kismayo_IDP"/>
    <x v="19"/>
    <x v="1"/>
    <n v="3"/>
    <n v="1"/>
    <n v="1"/>
    <n v="1"/>
    <x v="0"/>
  </r>
  <r>
    <s v="9e5673fc-dfd0-4eec-9e4b-9aa9e549f5d4"/>
    <s v="Luuq_HC"/>
    <x v="25"/>
    <x v="0"/>
    <n v="3"/>
    <n v="1"/>
    <n v="4"/>
    <n v="1"/>
    <x v="0"/>
  </r>
  <r>
    <s v="88c91169-e5f2-4bc7-9815-bd2404ad458b"/>
    <s v="Garbahaarey_IDP"/>
    <x v="21"/>
    <x v="1"/>
    <n v="3"/>
    <n v="1"/>
    <n v="4"/>
    <n v="1"/>
    <x v="0"/>
  </r>
  <r>
    <s v="f048f513-5c90-4d51-8114-870c424fbd13"/>
    <s v="Baardheere_HC"/>
    <x v="20"/>
    <x v="0"/>
    <n v="3"/>
    <n v="1"/>
    <n v="4"/>
    <n v="1"/>
    <x v="0"/>
  </r>
  <r>
    <s v="f5673e43-db6f-4cb9-9f2a-83d92e934130"/>
    <s v="Garbahaarey_HC"/>
    <x v="21"/>
    <x v="0"/>
    <n v="3"/>
    <n v="1"/>
    <n v="4"/>
    <n v="1"/>
    <x v="0"/>
  </r>
  <r>
    <s v="0aae92ec-4145-40a7-a402-be00e77a4595"/>
    <s v="Garbahaarey_IDP"/>
    <x v="21"/>
    <x v="1"/>
    <n v="3"/>
    <n v="1"/>
    <n v="1"/>
    <n v="1"/>
    <x v="0"/>
  </r>
  <r>
    <s v="85e33848-aec0-49c0-a60a-85681e03dd78"/>
    <s v="Garbahaarey_IDP"/>
    <x v="21"/>
    <x v="1"/>
    <n v="3"/>
    <n v="1"/>
    <n v="4"/>
    <n v="1"/>
    <x v="0"/>
  </r>
  <r>
    <s v="13db983e-f93d-435d-a77b-dd190af5d656"/>
    <s v="Baardheere_HC"/>
    <x v="20"/>
    <x v="0"/>
    <n v="3"/>
    <n v="1"/>
    <n v="1"/>
    <n v="1"/>
    <x v="0"/>
  </r>
  <r>
    <s v="45093529-69cb-4ac3-895e-469624caf282"/>
    <s v="Kismayo_HC"/>
    <x v="19"/>
    <x v="0"/>
    <n v="3"/>
    <n v="1"/>
    <n v="4"/>
    <n v="1"/>
    <x v="0"/>
  </r>
  <r>
    <s v="d4b02ba6-3462-4acf-bf25-3feefb1fea2d"/>
    <s v="Kismayo_HC"/>
    <x v="19"/>
    <x v="0"/>
    <n v="3"/>
    <n v="1"/>
    <n v="1"/>
    <n v="1"/>
    <x v="0"/>
  </r>
  <r>
    <s v="4995805d-c255-4476-bad4-fb155a30f6fb"/>
    <s v="Afmadow_IDP"/>
    <x v="1"/>
    <x v="1"/>
    <n v="3"/>
    <n v="4"/>
    <n v="4"/>
    <n v="1"/>
    <x v="1"/>
  </r>
  <r>
    <s v="64d37e02-152b-45f7-9210-2e99c66f4b7e"/>
    <s v="Kismayo_HC"/>
    <x v="19"/>
    <x v="0"/>
    <n v="3"/>
    <n v="1"/>
    <n v="1"/>
    <n v="1"/>
    <x v="0"/>
  </r>
  <r>
    <s v="8c9c91bf-e396-440f-87dc-285e98971e52"/>
    <s v="Afmadow_IDP"/>
    <x v="1"/>
    <x v="1"/>
    <n v="3"/>
    <n v="1"/>
    <n v="4"/>
    <n v="1"/>
    <x v="0"/>
  </r>
  <r>
    <s v="4cf57192-3ddf-4415-861b-385ad1105a1e"/>
    <s v="Kismayo_IDP"/>
    <x v="19"/>
    <x v="1"/>
    <n v="3"/>
    <n v="1"/>
    <n v="4"/>
    <n v="1"/>
    <x v="0"/>
  </r>
  <r>
    <s v="7982d3a1-17ae-429c-946a-8f763aad2d5f"/>
    <s v="Kismayo_IDP"/>
    <x v="19"/>
    <x v="1"/>
    <n v="3"/>
    <n v="1"/>
    <n v="1"/>
    <n v="1"/>
    <x v="0"/>
  </r>
  <r>
    <s v="f1190400-ff30-4e3e-a53c-4d8e5236f75d"/>
    <s v="Kismayo_IDP"/>
    <x v="19"/>
    <x v="1"/>
    <n v="3"/>
    <n v="1"/>
    <n v="1"/>
    <n v="1"/>
    <x v="0"/>
  </r>
  <r>
    <s v="2d38ff2c-f6e2-496a-9027-ad1a9ea7d7ea"/>
    <s v="Kismayo_IDP"/>
    <x v="19"/>
    <x v="1"/>
    <n v="3"/>
    <n v="1"/>
    <n v="4"/>
    <n v="1"/>
    <x v="0"/>
  </r>
  <r>
    <s v="739589f6-fe4c-428b-b537-ad44b4a2688b"/>
    <s v="Baardheere_HC"/>
    <x v="20"/>
    <x v="0"/>
    <n v="3"/>
    <n v="3"/>
    <n v="1"/>
    <n v="1"/>
    <x v="0"/>
  </r>
  <r>
    <s v="8affb947-b568-4985-9944-f3086006601d"/>
    <s v="Afmadow_HC"/>
    <x v="1"/>
    <x v="0"/>
    <n v="3"/>
    <n v="1"/>
    <n v="1"/>
    <n v="1"/>
    <x v="0"/>
  </r>
  <r>
    <s v="6c1875ce-b1c0-40eb-88c1-bbd6dcdcf881"/>
    <s v="Kismayo_IDP"/>
    <x v="19"/>
    <x v="1"/>
    <n v="3"/>
    <n v="1"/>
    <n v="4"/>
    <n v="1"/>
    <x v="0"/>
  </r>
  <r>
    <s v="79b7e167-ded5-4c16-8af1-35adf557ad24"/>
    <s v="Kismayo_IDP"/>
    <x v="19"/>
    <x v="1"/>
    <n v="3"/>
    <n v="1"/>
    <n v="4"/>
    <n v="1"/>
    <x v="0"/>
  </r>
  <r>
    <s v="d7190dee-9c70-434e-81d7-b163ea6e4f79"/>
    <s v="Kismayo_IDP"/>
    <x v="19"/>
    <x v="1"/>
    <n v="1"/>
    <n v="2"/>
    <n v="4"/>
    <n v="2"/>
    <x v="0"/>
  </r>
  <r>
    <s v="1e28980f-52a3-4245-aaa4-a990c8f062ec"/>
    <s v="Luuq_HC"/>
    <x v="25"/>
    <x v="0"/>
    <n v="3"/>
    <n v="1"/>
    <n v="4"/>
    <n v="1"/>
    <x v="0"/>
  </r>
  <r>
    <s v="b4ca9d7e-cad2-4118-872e-4cf316f22cc3"/>
    <s v="Kismayo_IDP"/>
    <x v="19"/>
    <x v="1"/>
    <n v="3"/>
    <n v="1"/>
    <n v="4"/>
    <n v="3"/>
    <x v="1"/>
  </r>
  <r>
    <s v="fd0e0ffd-acac-44c6-a212-10e41eaf9f59"/>
    <s v="Doolow_IDP"/>
    <x v="24"/>
    <x v="1"/>
    <n v="3"/>
    <n v="1"/>
    <n v="4"/>
    <n v="1"/>
    <x v="0"/>
  </r>
  <r>
    <s v="599120d9-6b34-4be9-917b-c0fe03b754bd"/>
    <s v="Ceel_Waaq_HC"/>
    <x v="23"/>
    <x v="0"/>
    <n v="3"/>
    <n v="1"/>
    <n v="4"/>
    <n v="1"/>
    <x v="0"/>
  </r>
  <r>
    <s v="d595eaed-bdcb-422d-9b81-479ec37355b1"/>
    <s v="Ceel_Waaq_HC"/>
    <x v="23"/>
    <x v="0"/>
    <n v="3"/>
    <n v="1"/>
    <n v="1"/>
    <n v="1"/>
    <x v="0"/>
  </r>
  <r>
    <s v="c4eeb281-046e-4943-9362-7f38d0d1747f"/>
    <s v="Ceel_Waaq_HC"/>
    <x v="23"/>
    <x v="0"/>
    <n v="3"/>
    <n v="1"/>
    <n v="4"/>
    <n v="1"/>
    <x v="0"/>
  </r>
  <r>
    <s v="5cc33923-a6e8-4faa-a8cf-c096843a1c78"/>
    <s v="Afmadow_HC"/>
    <x v="1"/>
    <x v="0"/>
    <n v="3"/>
    <n v="1"/>
    <n v="1"/>
    <n v="1"/>
    <x v="0"/>
  </r>
  <r>
    <s v="53095ad9-0b32-499a-aaf4-fad15487153d"/>
    <s v="Ceel_Waaq_IDP"/>
    <x v="23"/>
    <x v="1"/>
    <n v="3"/>
    <n v="4"/>
    <n v="1"/>
    <n v="1"/>
    <x v="0"/>
  </r>
  <r>
    <s v="7091f14d-1ae7-43a1-8845-3b9c022ee197"/>
    <s v="Kismayo_HC"/>
    <x v="19"/>
    <x v="0"/>
    <n v="3"/>
    <n v="1"/>
    <n v="1"/>
    <n v="1"/>
    <x v="0"/>
  </r>
  <r>
    <s v="9d373fcc-0c16-40ba-b813-cd5288505c8c"/>
    <s v="Kismayo_HC"/>
    <x v="19"/>
    <x v="0"/>
    <n v="2"/>
    <n v="4"/>
    <n v="1"/>
    <n v="1"/>
    <x v="0"/>
  </r>
  <r>
    <s v="f6ac6243-8bda-4f69-9841-9013d385fc33"/>
    <s v="Badhaadhe_HC"/>
    <x v="7"/>
    <x v="0"/>
    <n v="3"/>
    <n v="1"/>
    <n v="1"/>
    <n v="1"/>
    <x v="0"/>
  </r>
  <r>
    <s v="6fd97187-cf49-4562-b2da-0c9a01d0dcfc"/>
    <s v="Garbahaarey_HC"/>
    <x v="21"/>
    <x v="0"/>
    <n v="3"/>
    <n v="1"/>
    <n v="1"/>
    <n v="5"/>
    <x v="1"/>
  </r>
  <r>
    <s v="ed1b04c2-c68e-4059-93da-a720d0c0ed6e"/>
    <s v="Baardheere_HC"/>
    <x v="20"/>
    <x v="0"/>
    <n v="3"/>
    <n v="1"/>
    <n v="1"/>
    <n v="1"/>
    <x v="0"/>
  </r>
  <r>
    <s v="4e16104e-9f3d-4f04-850a-7578d576dcf7"/>
    <s v="Luuq_IDP"/>
    <x v="25"/>
    <x v="1"/>
    <n v="3"/>
    <n v="1"/>
    <n v="1"/>
    <n v="1"/>
    <x v="0"/>
  </r>
  <r>
    <s v="a351fde7-75e3-41b7-a163-fda48f339284"/>
    <s v="Doolow_HC"/>
    <x v="24"/>
    <x v="0"/>
    <n v="3"/>
    <n v="1"/>
    <n v="1"/>
    <n v="1"/>
    <x v="0"/>
  </r>
  <r>
    <s v="7c51179b-edee-4957-bf1d-1f6c01ddd28c"/>
    <s v="Kismayo_IDP"/>
    <x v="19"/>
    <x v="1"/>
    <n v="3"/>
    <n v="1"/>
    <n v="4"/>
    <n v="1"/>
    <x v="0"/>
  </r>
  <r>
    <s v="dd2e16bc-03cb-4fd6-ba73-6e58b2c515a7"/>
    <s v="Ceel_Waaq_IDP"/>
    <x v="23"/>
    <x v="1"/>
    <n v="3"/>
    <n v="1"/>
    <n v="1"/>
    <n v="1"/>
    <x v="0"/>
  </r>
  <r>
    <s v="f703d33e-75f6-4881-bed8-8ae677fe1c79"/>
    <s v="Afmadow_HC"/>
    <x v="1"/>
    <x v="0"/>
    <n v="3"/>
    <n v="1"/>
    <n v="1"/>
    <n v="1"/>
    <x v="0"/>
  </r>
  <r>
    <s v="4b34ee9f-5ff2-4806-9558-a44675952f66"/>
    <s v="Ceel_Waaq_IDP"/>
    <x v="23"/>
    <x v="1"/>
    <n v="3"/>
    <n v="1"/>
    <n v="4"/>
    <n v="1"/>
    <x v="0"/>
  </r>
  <r>
    <s v="e2f37290-09dc-4a0f-8816-48de4f567be5"/>
    <s v="Kismayo_HC"/>
    <x v="19"/>
    <x v="0"/>
    <n v="3"/>
    <n v="1"/>
    <n v="4"/>
    <n v="1"/>
    <x v="0"/>
  </r>
  <r>
    <s v="d89937ed-58ca-4429-a5f6-e45c9640239e"/>
    <s v="Baardheere_IDP"/>
    <x v="20"/>
    <x v="1"/>
    <n v="3"/>
    <n v="1"/>
    <n v="1"/>
    <n v="1"/>
    <x v="0"/>
  </r>
  <r>
    <s v="795b3dcd-4b91-4f03-8670-a48326a05492"/>
    <s v="Kismayo_HC"/>
    <x v="19"/>
    <x v="0"/>
    <n v="3"/>
    <n v="1"/>
    <n v="1"/>
    <n v="1"/>
    <x v="0"/>
  </r>
  <r>
    <s v="010aceed-7da5-4f9f-81e2-203dc61d4bd1"/>
    <s v="Ceel_Waaq_IDP"/>
    <x v="23"/>
    <x v="1"/>
    <n v="3"/>
    <n v="1"/>
    <n v="1"/>
    <n v="1"/>
    <x v="0"/>
  </r>
  <r>
    <s v="6e016385-420e-4eea-b860-2191b9f8b90a"/>
    <s v="Baardheere_IDP"/>
    <x v="20"/>
    <x v="1"/>
    <n v="3"/>
    <n v="1"/>
    <n v="1"/>
    <n v="1"/>
    <x v="0"/>
  </r>
  <r>
    <s v="ffc1ca92-b603-4b28-847e-34a0f864b544"/>
    <s v="Kismayo_HC"/>
    <x v="19"/>
    <x v="0"/>
    <n v="3"/>
    <n v="1"/>
    <n v="4"/>
    <n v="1"/>
    <x v="0"/>
  </r>
  <r>
    <s v="92c07b74-a8eb-4dde-8d6f-6001d0a8dbcc"/>
    <s v="Kismayo_IDP"/>
    <x v="19"/>
    <x v="1"/>
    <n v="3"/>
    <n v="1"/>
    <n v="1"/>
    <n v="1"/>
    <x v="0"/>
  </r>
  <r>
    <s v="b54451fb-70e6-49b6-9827-da7f99338518"/>
    <s v="Badhaadhe_HC"/>
    <x v="7"/>
    <x v="0"/>
    <n v="3"/>
    <n v="1"/>
    <n v="1"/>
    <n v="1"/>
    <x v="0"/>
  </r>
  <r>
    <s v="30ea6f66-2e4b-4ec7-9bbb-8ed0a982d011"/>
    <s v="Kismayo_HC"/>
    <x v="19"/>
    <x v="0"/>
    <n v="3"/>
    <n v="1"/>
    <n v="1"/>
    <n v="1"/>
    <x v="0"/>
  </r>
  <r>
    <s v="5fddfb78-5cdd-4bb3-b67c-5f120d60c486"/>
    <s v="Kismayo_IDP"/>
    <x v="19"/>
    <x v="1"/>
    <n v="3"/>
    <n v="1"/>
    <n v="4"/>
    <n v="1"/>
    <x v="0"/>
  </r>
  <r>
    <s v="6a87bc47-bb72-4d47-a86f-1cfebd3a7d70"/>
    <s v="Kismayo_IDP"/>
    <x v="19"/>
    <x v="1"/>
    <n v="3"/>
    <n v="1"/>
    <n v="4"/>
    <n v="1"/>
    <x v="0"/>
  </r>
  <r>
    <s v="85a52201-e2dd-485a-8ddb-445b1929b263"/>
    <s v="Kismayo_IDP"/>
    <x v="19"/>
    <x v="1"/>
    <n v="3"/>
    <n v="1"/>
    <n v="4"/>
    <n v="1"/>
    <x v="0"/>
  </r>
  <r>
    <s v="803000a8-aad7-40ce-993b-18a54dd1e87c"/>
    <s v="Kismayo_IDP"/>
    <x v="19"/>
    <x v="1"/>
    <n v="3"/>
    <n v="1"/>
    <n v="4"/>
    <n v="1"/>
    <x v="0"/>
  </r>
  <r>
    <s v="0d658ac9-ecc5-46b5-93e2-b017f163d415"/>
    <s v="Kismayo_IDP"/>
    <x v="19"/>
    <x v="1"/>
    <n v="3"/>
    <n v="1"/>
    <n v="4"/>
    <n v="1"/>
    <x v="0"/>
  </r>
  <r>
    <s v="440eca53-c9b4-4e6a-b520-d2736f5cdf6a"/>
    <s v="Kismayo_IDP"/>
    <x v="19"/>
    <x v="1"/>
    <n v="3"/>
    <n v="1"/>
    <n v="4"/>
    <n v="1"/>
    <x v="0"/>
  </r>
  <r>
    <s v="6ba1151f-1b60-4ddb-989f-b6763ce30ff1"/>
    <s v="Doolow_HC"/>
    <x v="24"/>
    <x v="0"/>
    <n v="3"/>
    <n v="1"/>
    <n v="1"/>
    <n v="1"/>
    <x v="0"/>
  </r>
  <r>
    <s v="f82b68e2-5c22-4fae-b815-58769a26f28b"/>
    <s v="Garbahaarey_IDP"/>
    <x v="21"/>
    <x v="1"/>
    <n v="3"/>
    <n v="4"/>
    <n v="1"/>
    <n v="3"/>
    <x v="1"/>
  </r>
  <r>
    <s v="b9b2421c-31b6-4eec-bfe1-ad9a7e4b39b9"/>
    <s v="Garbahaarey_IDP"/>
    <x v="21"/>
    <x v="1"/>
    <n v="3"/>
    <n v="1"/>
    <n v="1"/>
    <n v="1"/>
    <x v="0"/>
  </r>
  <r>
    <s v="1b54c6d7-a5cf-46df-bbb4-5812b839777a"/>
    <s v="Kismayo_IDP"/>
    <x v="19"/>
    <x v="1"/>
    <n v="3"/>
    <n v="1"/>
    <n v="1"/>
    <n v="1"/>
    <x v="0"/>
  </r>
  <r>
    <s v="3825c37e-63bc-4b11-9fa7-a8d5772b314f"/>
    <s v="Belet_Xaawo_IDP"/>
    <x v="22"/>
    <x v="1"/>
    <n v="3"/>
    <n v="2"/>
    <n v="1"/>
    <n v="1"/>
    <x v="0"/>
  </r>
  <r>
    <s v="11072f10-00e0-4fe1-9b20-06dc56a4a78e"/>
    <s v="Kismayo_IDP"/>
    <x v="19"/>
    <x v="1"/>
    <n v="3"/>
    <n v="1"/>
    <n v="1"/>
    <n v="1"/>
    <x v="0"/>
  </r>
  <r>
    <s v="377b4c03-5f10-4178-81c8-c9afff8898be"/>
    <s v="Doolow_IDP"/>
    <x v="24"/>
    <x v="1"/>
    <n v="3"/>
    <n v="4"/>
    <n v="1"/>
    <n v="1"/>
    <x v="0"/>
  </r>
  <r>
    <s v="ac19d61c-440c-4807-8594-7ae81aed8b52"/>
    <s v="Belet_Xaawo_IDP"/>
    <x v="22"/>
    <x v="1"/>
    <n v="3"/>
    <n v="1"/>
    <n v="4"/>
    <n v="1"/>
    <x v="0"/>
  </r>
  <r>
    <s v="39e73675-a1a2-4a62-89ca-ebfecceef501"/>
    <s v="Ceel_Waaq_IDP"/>
    <x v="23"/>
    <x v="1"/>
    <n v="3"/>
    <n v="2"/>
    <n v="1"/>
    <n v="1"/>
    <x v="0"/>
  </r>
  <r>
    <s v="2c07f820-21f3-424d-b176-abb7d7251c1f"/>
    <s v="Afmadow_HC"/>
    <x v="1"/>
    <x v="0"/>
    <n v="3"/>
    <n v="1"/>
    <n v="4"/>
    <n v="1"/>
    <x v="0"/>
  </r>
  <r>
    <s v="82dd4597-1584-4ea4-b1ad-5d53d312d050"/>
    <s v="Doolow_IDP"/>
    <x v="24"/>
    <x v="1"/>
    <n v="3"/>
    <n v="1"/>
    <n v="1"/>
    <n v="1"/>
    <x v="0"/>
  </r>
  <r>
    <s v="5883b72f-686b-4300-b1b7-dbc43e36132e"/>
    <s v="Luuq_IDP"/>
    <x v="25"/>
    <x v="1"/>
    <n v="3"/>
    <n v="1"/>
    <n v="4"/>
    <n v="1"/>
    <x v="0"/>
  </r>
  <r>
    <s v="d5341a27-d196-4573-b236-1211bc6864ba"/>
    <s v="Afmadow_HC"/>
    <x v="1"/>
    <x v="0"/>
    <n v="3"/>
    <n v="4"/>
    <n v="4"/>
    <n v="1"/>
    <x v="1"/>
  </r>
  <r>
    <s v="66900930-8ae0-4b98-b2ab-eedacb69e718"/>
    <s v="Kismayo_HC"/>
    <x v="19"/>
    <x v="0"/>
    <n v="3"/>
    <n v="1"/>
    <n v="4"/>
    <n v="1"/>
    <x v="0"/>
  </r>
  <r>
    <s v="115d68f9-c807-4132-9176-c2feba21b69b"/>
    <s v="Doolow_HC"/>
    <x v="24"/>
    <x v="0"/>
    <n v="3"/>
    <n v="1"/>
    <n v="4"/>
    <n v="1"/>
    <x v="0"/>
  </r>
  <r>
    <s v="42b5da68-5da9-45e1-bec2-1862458cd0a7"/>
    <s v="Belet_Xaawo_IDP"/>
    <x v="22"/>
    <x v="1"/>
    <n v="3"/>
    <n v="1"/>
    <n v="1"/>
    <n v="1"/>
    <x v="0"/>
  </r>
  <r>
    <s v="37408a0c-025b-4ee0-bdc4-c3e83fbaf5db"/>
    <s v="Baardheere_HC"/>
    <x v="20"/>
    <x v="0"/>
    <n v="3"/>
    <n v="1"/>
    <n v="4"/>
    <n v="1"/>
    <x v="0"/>
  </r>
  <r>
    <s v="92164b36-2193-41e9-b4d1-c1396c3e34bf"/>
    <s v="Kismayo_IDP"/>
    <x v="19"/>
    <x v="1"/>
    <n v="3"/>
    <n v="1"/>
    <n v="1"/>
    <n v="1"/>
    <x v="0"/>
  </r>
  <r>
    <s v="aa98ef93-c1b7-442a-9e75-3c0134b701af"/>
    <s v="Kismayo_IDP"/>
    <x v="19"/>
    <x v="1"/>
    <n v="3"/>
    <n v="1"/>
    <n v="1"/>
    <n v="1"/>
    <x v="0"/>
  </r>
  <r>
    <s v="36f1de09-5217-4a1b-a079-b88a7b62cfc0"/>
    <s v="Garbahaarey_IDP"/>
    <x v="21"/>
    <x v="1"/>
    <n v="3"/>
    <n v="1"/>
    <n v="4"/>
    <n v="1"/>
    <x v="0"/>
  </r>
  <r>
    <s v="06e09097-1e04-4e6a-9cd7-1f0209771277"/>
    <s v="Afmadow_IDP"/>
    <x v="1"/>
    <x v="1"/>
    <n v="3"/>
    <n v="1"/>
    <n v="4"/>
    <n v="1"/>
    <x v="0"/>
  </r>
  <r>
    <s v="15e19483-cef5-4805-be8f-38dae6d0726c"/>
    <s v="Afmadow_IDP"/>
    <x v="1"/>
    <x v="1"/>
    <n v="3"/>
    <n v="1"/>
    <n v="1"/>
    <n v="1"/>
    <x v="0"/>
  </r>
  <r>
    <s v="81267c7d-34ca-48df-8fbb-3baf520a4c6a"/>
    <s v="Doolow_IDP"/>
    <x v="24"/>
    <x v="1"/>
    <n v="3"/>
    <n v="1"/>
    <n v="1"/>
    <n v="1"/>
    <x v="0"/>
  </r>
  <r>
    <s v="20e349a9-989b-4fdb-ac12-2a938d054a09"/>
    <s v="Kismayo_IDP"/>
    <x v="19"/>
    <x v="1"/>
    <n v="3"/>
    <n v="4"/>
    <n v="1"/>
    <n v="1"/>
    <x v="0"/>
  </r>
  <r>
    <s v="06993f16-9194-476e-8693-e380b0825499"/>
    <s v="Belet_Xaawo_IDP"/>
    <x v="22"/>
    <x v="1"/>
    <n v="3"/>
    <n v="1"/>
    <n v="1"/>
    <n v="1"/>
    <x v="0"/>
  </r>
  <r>
    <s v="982bc23c-ee04-4ea9-b7f8-44d1ebbfd53b"/>
    <s v="Luuq_IDP"/>
    <x v="25"/>
    <x v="1"/>
    <n v="3"/>
    <n v="1"/>
    <n v="4"/>
    <n v="1"/>
    <x v="0"/>
  </r>
  <r>
    <s v="7bb0c9e6-782b-4223-864e-6055c5581ead"/>
    <s v="Afmadow_IDP"/>
    <x v="1"/>
    <x v="1"/>
    <n v="1"/>
    <n v="2"/>
    <n v="1"/>
    <n v="2"/>
    <x v="0"/>
  </r>
  <r>
    <s v="3aaee3d8-82c8-4f68-a0c6-438a37d22595"/>
    <s v="Kismayo_HC"/>
    <x v="19"/>
    <x v="0"/>
    <n v="3"/>
    <n v="1"/>
    <n v="1"/>
    <n v="1"/>
    <x v="0"/>
  </r>
  <r>
    <s v="67cd394b-c72a-4284-84d3-dc637a4b089a"/>
    <s v="Kismayo_IDP"/>
    <x v="19"/>
    <x v="1"/>
    <n v="3"/>
    <n v="1"/>
    <n v="1"/>
    <n v="1"/>
    <x v="0"/>
  </r>
  <r>
    <s v="20e4c1eb-33b2-4d7b-90d4-c6481091f88d"/>
    <s v="Kismayo_IDP"/>
    <x v="19"/>
    <x v="1"/>
    <n v="3"/>
    <n v="1"/>
    <n v="4"/>
    <n v="1"/>
    <x v="0"/>
  </r>
  <r>
    <s v="94a17436-eecc-4812-b218-fa8d8f73a9bb"/>
    <s v="Ceel_Waaq_HC"/>
    <x v="23"/>
    <x v="0"/>
    <n v="3"/>
    <n v="1"/>
    <n v="1"/>
    <n v="1"/>
    <x v="0"/>
  </r>
  <r>
    <s v="05891f7c-ce02-4290-b780-a988419ea909"/>
    <s v="Ceel_Waaq_HC"/>
    <x v="23"/>
    <x v="0"/>
    <n v="3"/>
    <n v="1"/>
    <n v="1"/>
    <n v="1"/>
    <x v="0"/>
  </r>
  <r>
    <s v="7b900b8b-55a5-496f-b572-318e92a135be"/>
    <s v="Doolow_HC"/>
    <x v="24"/>
    <x v="0"/>
    <n v="3"/>
    <n v="1"/>
    <n v="1"/>
    <n v="1"/>
    <x v="0"/>
  </r>
  <r>
    <s v="d5c96f5a-640e-42ce-95b4-d54e6533727c"/>
    <s v="Garbahaarey_IDP"/>
    <x v="21"/>
    <x v="1"/>
    <n v="3"/>
    <n v="1"/>
    <n v="4"/>
    <n v="1"/>
    <x v="0"/>
  </r>
  <r>
    <s v="88adfe08-2a7b-414c-ba77-4b941369b7d2"/>
    <s v="Luuq_HC"/>
    <x v="25"/>
    <x v="0"/>
    <n v="3"/>
    <n v="1"/>
    <n v="1"/>
    <n v="3"/>
    <x v="0"/>
  </r>
  <r>
    <s v="4dcac2dc-61e0-40a9-83ae-94d76353f611"/>
    <s v="Luuq_IDP"/>
    <x v="25"/>
    <x v="1"/>
    <n v="3"/>
    <n v="1"/>
    <n v="1"/>
    <n v="2"/>
    <x v="0"/>
  </r>
  <r>
    <s v="cc03ee1b-53a0-4c46-b622-0de14a9450fc"/>
    <s v="Luuq_HC"/>
    <x v="25"/>
    <x v="0"/>
    <n v="3"/>
    <n v="1"/>
    <n v="1"/>
    <n v="1"/>
    <x v="0"/>
  </r>
  <r>
    <s v="e43f56fa-4564-443d-8c37-4b1f9a0c109d"/>
    <s v="Doolow_IDP"/>
    <x v="24"/>
    <x v="1"/>
    <n v="3"/>
    <n v="1"/>
    <n v="4"/>
    <n v="1"/>
    <x v="0"/>
  </r>
  <r>
    <s v="9ad771fd-3eae-457b-964d-bb9c90ab74f8"/>
    <s v="Ceel_Waaq_HC"/>
    <x v="23"/>
    <x v="0"/>
    <n v="3"/>
    <n v="1"/>
    <n v="4"/>
    <n v="1"/>
    <x v="0"/>
  </r>
  <r>
    <s v="9d13a50c-df7f-4ce0-b0e5-22f59279cdb0"/>
    <s v="Ceel_Waaq_IDP"/>
    <x v="23"/>
    <x v="1"/>
    <n v="2"/>
    <n v="2"/>
    <n v="1"/>
    <n v="1"/>
    <x v="0"/>
  </r>
  <r>
    <s v="9d116544-0d0c-4270-ab00-4fa0197ecae9"/>
    <s v="Garbahaarey_IDP"/>
    <x v="21"/>
    <x v="1"/>
    <n v="3"/>
    <n v="1"/>
    <n v="4"/>
    <n v="1"/>
    <x v="0"/>
  </r>
  <r>
    <s v="2ce3ac46-bad1-4b26-b3fb-fc2e78962da3"/>
    <s v="Baardheere_IDP"/>
    <x v="20"/>
    <x v="1"/>
    <n v="3"/>
    <n v="1"/>
    <n v="4"/>
    <n v="1"/>
    <x v="0"/>
  </r>
  <r>
    <s v="a19b9f39-8f51-4342-9ca2-ad1e4be9b6c3"/>
    <s v="Kismayo_IDP"/>
    <x v="19"/>
    <x v="1"/>
    <n v="1"/>
    <n v="4"/>
    <n v="1"/>
    <n v="1"/>
    <x v="0"/>
  </r>
  <r>
    <s v="2d58f5a5-73b5-412b-9826-f7ddf37aef38"/>
    <s v="Kismayo_IDP"/>
    <x v="19"/>
    <x v="1"/>
    <n v="3"/>
    <n v="1"/>
    <n v="1"/>
    <n v="1"/>
    <x v="0"/>
  </r>
  <r>
    <s v="3b2a7c56-140b-42f2-b263-d98141984984"/>
    <s v="Kismayo_IDP"/>
    <x v="19"/>
    <x v="1"/>
    <n v="3"/>
    <n v="4"/>
    <n v="4"/>
    <n v="1"/>
    <x v="1"/>
  </r>
  <r>
    <s v="f72dd535-842c-4d4e-8213-ef87378c49d3"/>
    <s v="Baardheere_IDP"/>
    <x v="20"/>
    <x v="1"/>
    <n v="3"/>
    <n v="1"/>
    <n v="1"/>
    <n v="1"/>
    <x v="0"/>
  </r>
  <r>
    <s v="4228060d-8d4c-4086-aeed-3b7d78ed0a77"/>
    <s v="Doolow_HC"/>
    <x v="24"/>
    <x v="0"/>
    <n v="3"/>
    <n v="1"/>
    <n v="4"/>
    <n v="1"/>
    <x v="0"/>
  </r>
  <r>
    <s v="788947f4-9c2f-4325-bcdf-35807412ae8e"/>
    <s v="Garbahaarey_HC"/>
    <x v="21"/>
    <x v="0"/>
    <n v="3"/>
    <n v="1"/>
    <n v="1"/>
    <n v="1"/>
    <x v="0"/>
  </r>
  <r>
    <s v="f944e31e-d970-4d5f-ac36-13e32acd3ceb"/>
    <s v="Garbahaarey_HC"/>
    <x v="21"/>
    <x v="0"/>
    <n v="3"/>
    <n v="1"/>
    <n v="1"/>
    <n v="1"/>
    <x v="0"/>
  </r>
  <r>
    <s v="5ff9bed1-c89a-4bcb-8acb-2d973bcfd311"/>
    <s v="Garbahaarey_HC"/>
    <x v="21"/>
    <x v="0"/>
    <n v="3"/>
    <n v="1"/>
    <n v="1"/>
    <n v="1"/>
    <x v="0"/>
  </r>
  <r>
    <s v="77c379bd-0499-4fc4-b4be-fff21ef620af"/>
    <s v="Garbahaarey_HC"/>
    <x v="21"/>
    <x v="0"/>
    <n v="3"/>
    <n v="1"/>
    <n v="1"/>
    <n v="1"/>
    <x v="0"/>
  </r>
  <r>
    <s v="81746446-4f4c-4dee-a9cb-f80ef4d728d1"/>
    <s v="Garbahaarey_HC"/>
    <x v="21"/>
    <x v="0"/>
    <n v="3"/>
    <n v="1"/>
    <n v="1"/>
    <n v="1"/>
    <x v="0"/>
  </r>
  <r>
    <s v="c0e9f62a-461d-4603-81ba-4766a1e27033"/>
    <s v="Garbahaarey_HC"/>
    <x v="21"/>
    <x v="0"/>
    <n v="3"/>
    <n v="1"/>
    <n v="1"/>
    <n v="1"/>
    <x v="0"/>
  </r>
  <r>
    <s v="edeef73c-b1a0-4206-b4ac-619a89fcbf62"/>
    <s v="Garbahaarey_HC"/>
    <x v="21"/>
    <x v="0"/>
    <n v="3"/>
    <n v="1"/>
    <n v="1"/>
    <n v="1"/>
    <x v="0"/>
  </r>
  <r>
    <s v="2b4a1b49-a4a4-4f54-8d84-74cbc6e7b47c"/>
    <s v="Garbahaarey_HC"/>
    <x v="21"/>
    <x v="0"/>
    <n v="3"/>
    <n v="1"/>
    <n v="1"/>
    <n v="1"/>
    <x v="0"/>
  </r>
  <r>
    <s v="d9c8d42f-003a-4fdc-b388-7777dd0eac65"/>
    <s v="Doolow_HC"/>
    <x v="24"/>
    <x v="0"/>
    <n v="3"/>
    <n v="1"/>
    <n v="1"/>
    <n v="1"/>
    <x v="0"/>
  </r>
  <r>
    <s v="43112d8b-6836-4348-92ae-dbef496a1169"/>
    <s v="Belet_Xaawo_IDP"/>
    <x v="22"/>
    <x v="1"/>
    <n v="3"/>
    <n v="1"/>
    <n v="1"/>
    <n v="1"/>
    <x v="0"/>
  </r>
  <r>
    <s v="d5f6b24c-c64d-4055-a9fe-9d01cfae0437"/>
    <s v="Belet_Xaawo_IDP"/>
    <x v="22"/>
    <x v="1"/>
    <n v="3"/>
    <n v="1"/>
    <n v="1"/>
    <n v="1"/>
    <x v="0"/>
  </r>
  <r>
    <s v="0deedc21-98cc-488a-810f-ba22be9f40cc"/>
    <s v="Belet_Xaawo_HC"/>
    <x v="22"/>
    <x v="0"/>
    <n v="3"/>
    <n v="1"/>
    <n v="1"/>
    <n v="1"/>
    <x v="0"/>
  </r>
  <r>
    <s v="58bdb708-7b19-422d-bf3f-0c65ff89d789"/>
    <s v="Belet_Xaawo_HC"/>
    <x v="22"/>
    <x v="0"/>
    <n v="3"/>
    <n v="1"/>
    <n v="1"/>
    <n v="1"/>
    <x v="0"/>
  </r>
  <r>
    <s v="658328d0-d0a9-4c53-b44f-b67835a54b67"/>
    <s v="Belet_Xaawo_HC"/>
    <x v="22"/>
    <x v="0"/>
    <n v="3"/>
    <n v="1"/>
    <n v="1"/>
    <n v="1"/>
    <x v="0"/>
  </r>
  <r>
    <s v="7116800d-c8a6-47e7-8315-4fc8ee748346"/>
    <s v="Afmadow_IDP"/>
    <x v="1"/>
    <x v="1"/>
    <n v="3"/>
    <n v="1"/>
    <n v="4"/>
    <n v="1"/>
    <x v="0"/>
  </r>
  <r>
    <s v="1c045f9a-cc79-491f-9ca6-11910a12936d"/>
    <s v="Belet_Xaawo_HC"/>
    <x v="22"/>
    <x v="0"/>
    <n v="3"/>
    <n v="1"/>
    <n v="1"/>
    <n v="1"/>
    <x v="0"/>
  </r>
  <r>
    <s v="7e078161-f028-43f3-a07b-225f65f0db39"/>
    <s v="Belet_Xaawo_HC"/>
    <x v="22"/>
    <x v="0"/>
    <n v="3"/>
    <n v="1"/>
    <n v="1"/>
    <n v="1"/>
    <x v="0"/>
  </r>
  <r>
    <s v="499b1697-9158-4881-afa9-ac1b58de6fcb"/>
    <s v="Belet_Xaawo_HC"/>
    <x v="22"/>
    <x v="0"/>
    <n v="3"/>
    <n v="1"/>
    <n v="1"/>
    <n v="1"/>
    <x v="0"/>
  </r>
  <r>
    <s v="a43d18fb-2fb7-4649-a23b-c6c24a6e9c0c"/>
    <s v="Afmadow_HC"/>
    <x v="1"/>
    <x v="0"/>
    <n v="2"/>
    <n v="2"/>
    <n v="1"/>
    <n v="1"/>
    <x v="0"/>
  </r>
  <r>
    <s v="282a4ed3-b414-4aaa-9f64-106b7c1c2065"/>
    <s v="Afmadow_HC"/>
    <x v="1"/>
    <x v="0"/>
    <n v="3"/>
    <n v="1"/>
    <n v="1"/>
    <n v="1"/>
    <x v="0"/>
  </r>
  <r>
    <s v="27471abe-be65-4d7c-ad7a-d8d9ffb801ad"/>
    <s v="Afmadow_HC"/>
    <x v="1"/>
    <x v="0"/>
    <n v="3"/>
    <n v="1"/>
    <n v="1"/>
    <n v="1"/>
    <x v="0"/>
  </r>
  <r>
    <s v="e0ba750d-d9f9-4d03-b00b-53c0124786ea"/>
    <s v="Afmadow_HC"/>
    <x v="1"/>
    <x v="0"/>
    <n v="3"/>
    <n v="1"/>
    <n v="1"/>
    <n v="1"/>
    <x v="0"/>
  </r>
  <r>
    <s v="61b6c68e-95c4-4fc3-aea2-a8419f22a50c"/>
    <s v="Belet_Xaawo_HC"/>
    <x v="22"/>
    <x v="0"/>
    <n v="3"/>
    <n v="1"/>
    <n v="1"/>
    <n v="1"/>
    <x v="0"/>
  </r>
  <r>
    <s v="2b3572ed-1dac-45d1-aaac-b46fba3aa261"/>
    <s v="Garbahaarey_HC"/>
    <x v="21"/>
    <x v="0"/>
    <n v="3"/>
    <n v="1"/>
    <n v="1"/>
    <n v="1"/>
    <x v="0"/>
  </r>
  <r>
    <s v="758b26d9-e366-45dc-bd9a-a4d4671b9139"/>
    <s v="Garbahaarey_HC"/>
    <x v="21"/>
    <x v="0"/>
    <n v="3"/>
    <n v="1"/>
    <n v="1"/>
    <n v="1"/>
    <x v="0"/>
  </r>
  <r>
    <s v="69a2c0a3-76c2-443c-97a7-717403342c25"/>
    <s v="Garbahaarey_HC"/>
    <x v="21"/>
    <x v="0"/>
    <n v="3"/>
    <n v="1"/>
    <n v="1"/>
    <n v="1"/>
    <x v="0"/>
  </r>
  <r>
    <s v="90eb8e8d-e6fd-4121-8008-e50380fab068"/>
    <s v="Garbahaarey_HC"/>
    <x v="21"/>
    <x v="0"/>
    <n v="3"/>
    <n v="1"/>
    <n v="1"/>
    <n v="1"/>
    <x v="0"/>
  </r>
  <r>
    <s v="be99298f-1ed5-4d64-8320-24358e133e05"/>
    <s v="Doolow_HC"/>
    <x v="24"/>
    <x v="0"/>
    <n v="3"/>
    <n v="1"/>
    <n v="1"/>
    <n v="1"/>
    <x v="0"/>
  </r>
  <r>
    <s v="bfb61684-7088-45dc-83b3-43c85d613d1e"/>
    <s v="Kismayo_IDP"/>
    <x v="19"/>
    <x v="1"/>
    <n v="3"/>
    <n v="1"/>
    <n v="1"/>
    <n v="1"/>
    <x v="0"/>
  </r>
  <r>
    <s v="ea33cff6-bf82-475c-a259-b7b818f953dc"/>
    <s v="Doolow_HC"/>
    <x v="24"/>
    <x v="0"/>
    <n v="3"/>
    <n v="1"/>
    <n v="1"/>
    <n v="1"/>
    <x v="0"/>
  </r>
  <r>
    <s v="3e72cbc3-7fab-4bd5-a698-4f096c629579"/>
    <s v="Doolow_HC"/>
    <x v="24"/>
    <x v="0"/>
    <n v="3"/>
    <n v="1"/>
    <n v="1"/>
    <n v="1"/>
    <x v="0"/>
  </r>
  <r>
    <s v="02587247-356c-403a-9029-1b3fdbb33bd4"/>
    <s v="Doolow_HC"/>
    <x v="24"/>
    <x v="0"/>
    <n v="3"/>
    <n v="1"/>
    <n v="1"/>
    <n v="1"/>
    <x v="0"/>
  </r>
  <r>
    <s v="cf91fa6e-9167-4dda-b574-f073fe4a82d9"/>
    <s v="Luuq_IDP"/>
    <x v="25"/>
    <x v="1"/>
    <n v="3"/>
    <n v="1"/>
    <n v="4"/>
    <n v="1"/>
    <x v="0"/>
  </r>
  <r>
    <s v="bcc897b0-7d57-4f0c-b0c2-47216d37ba3a"/>
    <s v="Doolow_HC"/>
    <x v="24"/>
    <x v="0"/>
    <n v="3"/>
    <n v="1"/>
    <n v="1"/>
    <n v="1"/>
    <x v="0"/>
  </r>
  <r>
    <s v="fc22a39c-75ee-47a8-9a69-b76eef11ebb0"/>
    <s v="Doolow_HC"/>
    <x v="24"/>
    <x v="0"/>
    <n v="3"/>
    <n v="1"/>
    <n v="1"/>
    <n v="1"/>
    <x v="0"/>
  </r>
  <r>
    <s v="4e7ce8fc-a8e5-4930-9c73-704070badb14"/>
    <s v="Baardheere_HC"/>
    <x v="20"/>
    <x v="0"/>
    <n v="3"/>
    <n v="1"/>
    <n v="1"/>
    <n v="1"/>
    <x v="0"/>
  </r>
  <r>
    <s v="a5cfa8da-bb6e-4c09-a850-e0a92b752f57"/>
    <s v="Kismayo_IDP"/>
    <x v="19"/>
    <x v="1"/>
    <n v="3"/>
    <n v="2"/>
    <n v="4"/>
    <n v="1"/>
    <x v="1"/>
  </r>
  <r>
    <s v="20512e1d-54a1-4b4f-ab13-007184bf10fe"/>
    <s v="Afmadow_HC"/>
    <x v="1"/>
    <x v="0"/>
    <n v="3"/>
    <n v="1"/>
    <n v="1"/>
    <n v="1"/>
    <x v="0"/>
  </r>
  <r>
    <s v="59c47e04-2baf-48d4-b12a-ffcafba25a96"/>
    <s v="Afmadow_HC"/>
    <x v="1"/>
    <x v="0"/>
    <n v="3"/>
    <n v="1"/>
    <n v="1"/>
    <n v="1"/>
    <x v="0"/>
  </r>
  <r>
    <s v="c668d613-72a2-4326-8dc2-40689b3f9187"/>
    <s v="Afmadow_IDP"/>
    <x v="1"/>
    <x v="1"/>
    <n v="3"/>
    <n v="1"/>
    <n v="4"/>
    <n v="1"/>
    <x v="0"/>
  </r>
  <r>
    <s v="2735908c-efe3-40d6-9807-d0a22891d401"/>
    <s v="Kismayo_IDP"/>
    <x v="19"/>
    <x v="1"/>
    <n v="3"/>
    <n v="1"/>
    <n v="1"/>
    <n v="1"/>
    <x v="0"/>
  </r>
  <r>
    <s v="ba769a3c-edab-4fd0-8410-2f2f5a72b5f6"/>
    <s v="Belet_Xaawo_HC"/>
    <x v="22"/>
    <x v="0"/>
    <n v="3"/>
    <n v="1"/>
    <n v="1"/>
    <n v="1"/>
    <x v="0"/>
  </r>
  <r>
    <s v="4eb65e18-5e3d-4faa-979d-93faa4bd2937"/>
    <s v="Belet_Xaawo_HC"/>
    <x v="22"/>
    <x v="0"/>
    <n v="3"/>
    <n v="1"/>
    <n v="1"/>
    <n v="1"/>
    <x v="0"/>
  </r>
  <r>
    <s v="d7273a58-85f6-4d10-9a15-8298ecfd841e"/>
    <s v="Garbahaarey_HC"/>
    <x v="21"/>
    <x v="0"/>
    <n v="3"/>
    <n v="1"/>
    <n v="1"/>
    <n v="1"/>
    <x v="0"/>
  </r>
  <r>
    <s v="99bb381a-faf7-419a-afb9-becfa2250057"/>
    <s v="Kismayo_IDP"/>
    <x v="19"/>
    <x v="1"/>
    <n v="3"/>
    <n v="1"/>
    <n v="4"/>
    <n v="1"/>
    <x v="0"/>
  </r>
  <r>
    <s v="2bbb3460-9723-4945-ac1c-5df331e7c383"/>
    <s v="Burtinle_HC"/>
    <x v="26"/>
    <x v="0"/>
    <n v="3"/>
    <n v="1"/>
    <n v="4"/>
    <n v="1"/>
    <x v="0"/>
  </r>
  <r>
    <s v="12cc050f-f590-42a8-9b48-e93e3a65add1"/>
    <s v="Burtinle_HC"/>
    <x v="26"/>
    <x v="0"/>
    <n v="3"/>
    <n v="1"/>
    <n v="4"/>
    <n v="1"/>
    <x v="0"/>
  </r>
  <r>
    <s v="9adf4055-9334-4293-8d33-f51cce1fbbad"/>
    <s v="Burtinle_HC"/>
    <x v="26"/>
    <x v="0"/>
    <n v="3"/>
    <n v="1"/>
    <n v="4"/>
    <n v="1"/>
    <x v="0"/>
  </r>
  <r>
    <s v="1374973d-a040-40c4-867f-9f3c5afb3f8f"/>
    <s v="Kismayo_IDP"/>
    <x v="19"/>
    <x v="1"/>
    <n v="3"/>
    <n v="1"/>
    <n v="1"/>
    <n v="1"/>
    <x v="0"/>
  </r>
  <r>
    <s v="f38c2068-b747-41b5-9a00-3e70b7273eaa"/>
    <s v="Burtinle_HC"/>
    <x v="26"/>
    <x v="0"/>
    <n v="3"/>
    <n v="1"/>
    <n v="4"/>
    <n v="1"/>
    <x v="0"/>
  </r>
  <r>
    <s v="726f0583-9b15-47c2-ba45-6ac3042c74e4"/>
    <s v="Burtinle_HC"/>
    <x v="26"/>
    <x v="0"/>
    <n v="3"/>
    <n v="1"/>
    <n v="4"/>
    <n v="1"/>
    <x v="0"/>
  </r>
  <r>
    <s v="fd3af13f-8175-437d-8f4a-dabf521bb11a"/>
    <s v="Burtinle_HC"/>
    <x v="26"/>
    <x v="0"/>
    <n v="3"/>
    <n v="1"/>
    <n v="4"/>
    <n v="1"/>
    <x v="0"/>
  </r>
  <r>
    <s v="62bdd3c1-a542-42ff-8d56-e6eb31834b4d"/>
    <s v="Afmadow_IDP"/>
    <x v="1"/>
    <x v="1"/>
    <n v="3"/>
    <n v="1"/>
    <n v="4"/>
    <n v="1"/>
    <x v="0"/>
  </r>
  <r>
    <s v="43114458-3c2b-4253-8bdf-96db9fa594e8"/>
    <s v="Burtinle_HC"/>
    <x v="26"/>
    <x v="0"/>
    <n v="3"/>
    <n v="1"/>
    <n v="4"/>
    <n v="1"/>
    <x v="0"/>
  </r>
  <r>
    <s v="2d5520af-192b-400e-9093-fa7c3ca230b7"/>
    <s v="Burtinle_HC"/>
    <x v="26"/>
    <x v="0"/>
    <n v="3"/>
    <n v="1"/>
    <n v="4"/>
    <n v="1"/>
    <x v="0"/>
  </r>
  <r>
    <s v="f0ba0df3-51ce-4e95-b9a6-ac0633c5bcc8"/>
    <s v="Kismayo_IDP"/>
    <x v="19"/>
    <x v="1"/>
    <n v="3"/>
    <n v="1"/>
    <n v="1"/>
    <n v="1"/>
    <x v="0"/>
  </r>
  <r>
    <s v="40626025-dc52-4b98-8b4e-8d36e3afa8dd"/>
    <s v="Kismayo_IDP"/>
    <x v="19"/>
    <x v="1"/>
    <n v="3"/>
    <n v="1"/>
    <n v="1"/>
    <n v="1"/>
    <x v="0"/>
  </r>
  <r>
    <s v="f004140e-d80b-4ae1-b924-64546a84df09"/>
    <s v="Afmadow_IDP"/>
    <x v="1"/>
    <x v="1"/>
    <n v="3"/>
    <n v="1"/>
    <n v="1"/>
    <n v="1"/>
    <x v="0"/>
  </r>
  <r>
    <s v="b86ea342-15ec-480c-bebc-b5ad8b8debad"/>
    <s v="Afmadow_IDP"/>
    <x v="1"/>
    <x v="1"/>
    <n v="3"/>
    <n v="1"/>
    <n v="1"/>
    <n v="2"/>
    <x v="0"/>
  </r>
  <r>
    <s v="1186958e-0e20-420e-9ac7-08de52695497"/>
    <s v="Kismayo_IDP"/>
    <x v="19"/>
    <x v="1"/>
    <n v="3"/>
    <n v="1"/>
    <n v="4"/>
    <n v="1"/>
    <x v="0"/>
  </r>
  <r>
    <s v="1c11760d-c96b-463d-8291-057540d67207"/>
    <s v="Doolow_IDP"/>
    <x v="24"/>
    <x v="1"/>
    <n v="3"/>
    <n v="1"/>
    <n v="1"/>
    <n v="1"/>
    <x v="0"/>
  </r>
  <r>
    <s v="f5d81b04-7582-42ca-b582-a80b55e3b801"/>
    <s v="Doolow_IDP"/>
    <x v="24"/>
    <x v="1"/>
    <n v="3"/>
    <n v="1"/>
    <n v="1"/>
    <n v="1"/>
    <x v="0"/>
  </r>
  <r>
    <s v="26e60861-81c2-4755-9d99-527a039f15dc"/>
    <s v="Afmadow_IDP"/>
    <x v="1"/>
    <x v="1"/>
    <n v="3"/>
    <n v="1"/>
    <n v="4"/>
    <n v="1"/>
    <x v="0"/>
  </r>
  <r>
    <s v="4ac31142-9077-4d2a-9dae-094675deddd7"/>
    <s v="Belet_Xaawo_IDP"/>
    <x v="22"/>
    <x v="1"/>
    <n v="3"/>
    <n v="1"/>
    <n v="1"/>
    <n v="1"/>
    <x v="0"/>
  </r>
  <r>
    <s v="90a096e0-2241-4f44-be07-f8de7ff0247c"/>
    <s v="Belet_Xaawo_IDP"/>
    <x v="22"/>
    <x v="1"/>
    <n v="3"/>
    <n v="1"/>
    <n v="4"/>
    <n v="2"/>
    <x v="1"/>
  </r>
  <r>
    <s v="1ba597cd-8424-4289-b1aa-9e937b837409"/>
    <s v="Doolow_IDP"/>
    <x v="24"/>
    <x v="1"/>
    <n v="3"/>
    <n v="1"/>
    <n v="4"/>
    <n v="1"/>
    <x v="0"/>
  </r>
  <r>
    <s v="2b861be7-038e-4316-a4bc-abd08b8d7736"/>
    <s v="Qardho_HC"/>
    <x v="29"/>
    <x v="0"/>
    <n v="3"/>
    <n v="1"/>
    <n v="4"/>
    <n v="1"/>
    <x v="0"/>
  </r>
  <r>
    <s v="a4f69f4f-243f-4c04-9d0a-70c61fed9b18"/>
    <s v="Qardho_HC"/>
    <x v="29"/>
    <x v="0"/>
    <n v="3"/>
    <n v="1"/>
    <n v="4"/>
    <n v="1"/>
    <x v="0"/>
  </r>
  <r>
    <s v="5cca707e-0d16-40b2-b8e0-83652dcf0418"/>
    <s v="Kismayo_IDP"/>
    <x v="19"/>
    <x v="1"/>
    <n v="3"/>
    <n v="1"/>
    <n v="4"/>
    <n v="1"/>
    <x v="0"/>
  </r>
  <r>
    <s v="ca4edca4-5686-410b-b282-6eae688d5a30"/>
    <s v="Afmadow_IDP"/>
    <x v="1"/>
    <x v="1"/>
    <n v="3"/>
    <n v="1"/>
    <n v="4"/>
    <n v="1"/>
    <x v="0"/>
  </r>
  <r>
    <s v="754ea29f-0501-41f1-922e-edf23b65e7f8"/>
    <s v="Kismayo_IDP"/>
    <x v="19"/>
    <x v="1"/>
    <n v="3"/>
    <n v="1"/>
    <n v="4"/>
    <n v="1"/>
    <x v="0"/>
  </r>
  <r>
    <s v="4ff9f434-8b29-4e38-9c3e-73a889267add"/>
    <s v="Afmadow_IDP"/>
    <x v="1"/>
    <x v="1"/>
    <n v="3"/>
    <n v="1"/>
    <n v="4"/>
    <n v="1"/>
    <x v="0"/>
  </r>
  <r>
    <s v="ce03feb5-8f64-4e7e-a88d-2273bc531b82"/>
    <s v="Afmadow_IDP"/>
    <x v="1"/>
    <x v="1"/>
    <n v="3"/>
    <n v="1"/>
    <n v="1"/>
    <n v="1"/>
    <x v="0"/>
  </r>
  <r>
    <s v="c4dc0a29-70b4-458f-95de-a3505fe7f749"/>
    <s v="Kismayo_IDP"/>
    <x v="19"/>
    <x v="1"/>
    <n v="3"/>
    <n v="1"/>
    <n v="4"/>
    <n v="1"/>
    <x v="0"/>
  </r>
  <r>
    <s v="117dcd4f-c2b5-43d7-8853-10647fea87d0"/>
    <s v="Doolow_IDP"/>
    <x v="24"/>
    <x v="1"/>
    <n v="3"/>
    <n v="1"/>
    <n v="4"/>
    <n v="1"/>
    <x v="0"/>
  </r>
  <r>
    <s v="2ddb42ab-91b9-43dd-98a5-99b0dacabca2"/>
    <s v="Belet_Xaawo_IDP"/>
    <x v="22"/>
    <x v="1"/>
    <n v="3"/>
    <n v="1"/>
    <n v="4"/>
    <n v="1"/>
    <x v="0"/>
  </r>
  <r>
    <s v="d8a498e1-3380-4309-8d11-6a7b0449501e"/>
    <s v="Doolow_IDP"/>
    <x v="24"/>
    <x v="1"/>
    <n v="3"/>
    <n v="1"/>
    <n v="4"/>
    <n v="1"/>
    <x v="0"/>
  </r>
  <r>
    <s v="39cf219a-27bb-4989-a4fd-5f7e98c4dba9"/>
    <s v="Kismayo_IDP"/>
    <x v="19"/>
    <x v="1"/>
    <n v="3"/>
    <n v="1"/>
    <n v="1"/>
    <n v="1"/>
    <x v="0"/>
  </r>
  <r>
    <s v="c6e1dd60-144a-46ce-b7d0-3c7c0a20d99f"/>
    <s v="Kismayo_IDP"/>
    <x v="19"/>
    <x v="1"/>
    <n v="3"/>
    <n v="1"/>
    <n v="1"/>
    <n v="1"/>
    <x v="0"/>
  </r>
  <r>
    <s v="e76a3757-cdf7-4cb8-b379-478445f20a2f"/>
    <s v="Kismayo_IDP"/>
    <x v="19"/>
    <x v="1"/>
    <n v="3"/>
    <n v="1"/>
    <n v="4"/>
    <n v="1"/>
    <x v="0"/>
  </r>
  <r>
    <s v="e4651d4f-885c-4962-9416-42ab626a039e"/>
    <s v="Belet_Xaawo_IDP"/>
    <x v="22"/>
    <x v="1"/>
    <n v="3"/>
    <n v="1"/>
    <n v="1"/>
    <n v="1"/>
    <x v="0"/>
  </r>
  <r>
    <s v="cd07fad6-45e9-4a14-aab6-7d53d232f889"/>
    <s v="Afmadow_IDP"/>
    <x v="1"/>
    <x v="1"/>
    <n v="3"/>
    <n v="1"/>
    <n v="4"/>
    <n v="1"/>
    <x v="0"/>
  </r>
  <r>
    <s v="2241506e-0e4a-40be-a37c-ccaee0da27a4"/>
    <s v="Ceel_Waaq_IDP"/>
    <x v="23"/>
    <x v="1"/>
    <n v="3"/>
    <n v="1"/>
    <n v="1"/>
    <n v="1"/>
    <x v="0"/>
  </r>
  <r>
    <s v="546cfef2-76eb-4710-a3ee-f7f63b16133a"/>
    <s v="Ceel_Waaq_IDP"/>
    <x v="23"/>
    <x v="1"/>
    <n v="3"/>
    <n v="1"/>
    <n v="1"/>
    <n v="1"/>
    <x v="0"/>
  </r>
  <r>
    <s v="6ef3ba5d-528f-4994-a136-a9bb07d6f3f9"/>
    <s v="Kismayo_IDP"/>
    <x v="19"/>
    <x v="1"/>
    <n v="3"/>
    <n v="1"/>
    <n v="4"/>
    <n v="1"/>
    <x v="0"/>
  </r>
  <r>
    <s v="093c938d-3e7d-4667-b5db-af797cc35955"/>
    <s v="Luuq_IDP"/>
    <x v="25"/>
    <x v="1"/>
    <n v="3"/>
    <n v="4"/>
    <n v="4"/>
    <n v="2"/>
    <x v="1"/>
  </r>
  <r>
    <s v="4e835614-85b5-41d1-b7bb-b519e559d961"/>
    <s v="Luuq_IDP"/>
    <x v="25"/>
    <x v="1"/>
    <n v="3"/>
    <n v="1"/>
    <n v="4"/>
    <n v="1"/>
    <x v="0"/>
  </r>
  <r>
    <s v="51014eb0-9251-4ba2-9807-26e448198ce8"/>
    <s v="Afmadow_IDP"/>
    <x v="1"/>
    <x v="1"/>
    <n v="2"/>
    <n v="4"/>
    <n v="1"/>
    <n v="1"/>
    <x v="0"/>
  </r>
  <r>
    <s v="abb274e5-b2c5-476d-a839-6d018cb30131"/>
    <s v="Bandarbayla_HC"/>
    <x v="28"/>
    <x v="0"/>
    <n v="3"/>
    <n v="1"/>
    <n v="1"/>
    <n v="1"/>
    <x v="0"/>
  </r>
  <r>
    <s v="f89a83f7-d3dd-421b-a9ff-965d5b5bad2d"/>
    <s v="Bandarbayla_HC"/>
    <x v="28"/>
    <x v="0"/>
    <n v="3"/>
    <n v="1"/>
    <n v="1"/>
    <n v="1"/>
    <x v="0"/>
  </r>
  <r>
    <s v="e7cb5203-dc0e-461b-a044-fd7043dcb723"/>
    <s v="Bandarbayla_HC"/>
    <x v="28"/>
    <x v="0"/>
    <n v="3"/>
    <n v="1"/>
    <n v="4"/>
    <n v="1"/>
    <x v="0"/>
  </r>
  <r>
    <s v="e4d1e2f5-428f-426e-9930-39e3ee604d86"/>
    <s v="Bandarbayla_HC"/>
    <x v="28"/>
    <x v="0"/>
    <n v="3"/>
    <n v="1"/>
    <n v="1"/>
    <n v="1"/>
    <x v="0"/>
  </r>
  <r>
    <s v="950b8ebf-c288-4e1a-b208-1c385ad1684c"/>
    <s v="Bandarbayla_HC"/>
    <x v="28"/>
    <x v="0"/>
    <n v="3"/>
    <n v="1"/>
    <n v="4"/>
    <n v="1"/>
    <x v="0"/>
  </r>
  <r>
    <s v="ffd4b329-c4df-45d7-87da-b1a42c736abe"/>
    <s v="Bandarbayla_HC"/>
    <x v="28"/>
    <x v="0"/>
    <n v="3"/>
    <n v="1"/>
    <n v="4"/>
    <n v="1"/>
    <x v="0"/>
  </r>
  <r>
    <s v="72caa5eb-79b8-4fad-b385-dcbd7a45da63"/>
    <s v="Bandarbayla_HC"/>
    <x v="28"/>
    <x v="0"/>
    <n v="3"/>
    <n v="1"/>
    <n v="1"/>
    <n v="1"/>
    <x v="0"/>
  </r>
  <r>
    <s v="1baff4c9-ae5d-4823-ac8b-7577ed61c686"/>
    <s v="Afmadow_IDP"/>
    <x v="1"/>
    <x v="1"/>
    <n v="3"/>
    <n v="1"/>
    <n v="4"/>
    <n v="1"/>
    <x v="0"/>
  </r>
  <r>
    <s v="eea72fcf-5c38-4f16-b0d7-f4df2665a0b0"/>
    <s v="Afmadow_IDP"/>
    <x v="1"/>
    <x v="1"/>
    <n v="3"/>
    <n v="1"/>
    <n v="4"/>
    <n v="1"/>
    <x v="0"/>
  </r>
  <r>
    <s v="94908a67-3bc2-4252-99e9-305a51b4ffde"/>
    <s v="Ceel_Waaq_IDP"/>
    <x v="23"/>
    <x v="1"/>
    <n v="3"/>
    <n v="1"/>
    <n v="1"/>
    <n v="1"/>
    <x v="0"/>
  </r>
  <r>
    <s v="6c95cf4a-d72c-4b76-a3e7-1a134bd24e8b"/>
    <s v="Luuq_IDP"/>
    <x v="25"/>
    <x v="1"/>
    <n v="3"/>
    <n v="1"/>
    <n v="1"/>
    <n v="2"/>
    <x v="0"/>
  </r>
  <r>
    <s v="5c3b3fbc-1c05-4125-89a8-5f5c37fc11d5"/>
    <s v="Afmadow_IDP"/>
    <x v="1"/>
    <x v="1"/>
    <n v="3"/>
    <n v="1"/>
    <n v="4"/>
    <n v="1"/>
    <x v="0"/>
  </r>
  <r>
    <s v="32c2df3e-f110-4a44-a7de-0bce16cc801c"/>
    <s v="Belet_Xaawo_IDP"/>
    <x v="22"/>
    <x v="1"/>
    <n v="3"/>
    <n v="2"/>
    <n v="4"/>
    <n v="1"/>
    <x v="1"/>
  </r>
  <r>
    <s v="35b5ebae-8c67-4a82-ad1a-505839c970c4"/>
    <s v="Afmadow_IDP"/>
    <x v="1"/>
    <x v="1"/>
    <n v="2"/>
    <n v="4"/>
    <n v="1"/>
    <n v="3"/>
    <x v="1"/>
  </r>
  <r>
    <s v="ebb920fd-f276-4b1e-abc1-fa00ebdd521f"/>
    <s v="Belet_Xaawo_IDP"/>
    <x v="22"/>
    <x v="1"/>
    <n v="3"/>
    <n v="1"/>
    <n v="4"/>
    <n v="1"/>
    <x v="0"/>
  </r>
  <r>
    <s v="f4df73a2-88f4-4116-b12b-22053a2f97f9"/>
    <s v="Qardho_HC"/>
    <x v="29"/>
    <x v="0"/>
    <n v="3"/>
    <n v="1"/>
    <n v="4"/>
    <n v="1"/>
    <x v="0"/>
  </r>
  <r>
    <s v="6045ed13-536f-4dfc-9074-b569d18b0979"/>
    <s v="Qardho_HC"/>
    <x v="29"/>
    <x v="0"/>
    <n v="3"/>
    <n v="1"/>
    <n v="4"/>
    <n v="1"/>
    <x v="0"/>
  </r>
  <r>
    <s v="f3676dc4-1136-4af3-9208-224a3d13fc1e"/>
    <s v="Kismayo_IDP"/>
    <x v="19"/>
    <x v="1"/>
    <n v="3"/>
    <n v="1"/>
    <n v="1"/>
    <n v="1"/>
    <x v="0"/>
  </r>
  <r>
    <s v="7aa5c0f1-f240-476f-8c38-39f5ac76c706"/>
    <s v="Burtinle_HC"/>
    <x v="26"/>
    <x v="0"/>
    <n v="3"/>
    <n v="1"/>
    <n v="4"/>
    <n v="1"/>
    <x v="0"/>
  </r>
  <r>
    <s v="9904396b-8e1f-4b8f-b626-50a4a93a358c"/>
    <s v="Kismayo_IDP"/>
    <x v="19"/>
    <x v="1"/>
    <n v="3"/>
    <n v="4"/>
    <n v="4"/>
    <n v="4"/>
    <x v="2"/>
  </r>
  <r>
    <s v="5addec42-65c1-4b6b-b6de-9c6bd78cc615"/>
    <s v="Kismayo_IDP"/>
    <x v="19"/>
    <x v="1"/>
    <n v="3"/>
    <n v="2"/>
    <n v="4"/>
    <n v="1"/>
    <x v="1"/>
  </r>
  <r>
    <s v="540128e9-4cbe-4399-ae69-e49e404ad3d0"/>
    <s v="Kismayo_IDP"/>
    <x v="19"/>
    <x v="1"/>
    <n v="3"/>
    <n v="1"/>
    <n v="1"/>
    <n v="1"/>
    <x v="0"/>
  </r>
  <r>
    <s v="713c8e18-dddf-4484-9ccf-dc0d84e36dfb"/>
    <s v="Kismayo_IDP"/>
    <x v="19"/>
    <x v="1"/>
    <n v="3"/>
    <n v="1"/>
    <n v="4"/>
    <n v="1"/>
    <x v="0"/>
  </r>
  <r>
    <s v="7e37a9d0-2981-40a3-914c-bff8e9400fbd"/>
    <s v="Kismayo_IDP"/>
    <x v="19"/>
    <x v="1"/>
    <n v="3"/>
    <n v="1"/>
    <n v="1"/>
    <n v="1"/>
    <x v="0"/>
  </r>
  <r>
    <s v="1bc7b37a-3fad-4683-8773-2a8a3db6119c"/>
    <s v="Doolow_IDP"/>
    <x v="24"/>
    <x v="1"/>
    <n v="3"/>
    <n v="1"/>
    <n v="1"/>
    <n v="1"/>
    <x v="0"/>
  </r>
  <r>
    <s v="ffe73383-0fb8-4e1a-8057-074cbca57f83"/>
    <s v="Garbahaarey_IDP"/>
    <x v="21"/>
    <x v="1"/>
    <n v="3"/>
    <n v="1"/>
    <n v="4"/>
    <n v="1"/>
    <x v="0"/>
  </r>
  <r>
    <s v="8c27909d-5b12-43a8-b349-b6adde29f8a9"/>
    <s v="Garbahaarey_IDP"/>
    <x v="21"/>
    <x v="1"/>
    <n v="3"/>
    <n v="1"/>
    <n v="4"/>
    <n v="1"/>
    <x v="0"/>
  </r>
  <r>
    <s v="b46a2ab5-3186-4abc-b1df-9fe2c9bc265e"/>
    <s v="Garbahaarey_IDP"/>
    <x v="21"/>
    <x v="1"/>
    <n v="3"/>
    <n v="1"/>
    <n v="4"/>
    <n v="1"/>
    <x v="0"/>
  </r>
  <r>
    <s v="fbc975cf-6869-4703-b5ce-b59aad9ca4a2"/>
    <s v="Doolow_IDP"/>
    <x v="24"/>
    <x v="1"/>
    <n v="3"/>
    <n v="1"/>
    <n v="4"/>
    <n v="1"/>
    <x v="0"/>
  </r>
  <r>
    <s v="08656137-9195-4033-9a4a-cdce90c23ee0"/>
    <s v="Kismayo_IDP"/>
    <x v="19"/>
    <x v="1"/>
    <n v="2"/>
    <n v="4"/>
    <n v="1"/>
    <n v="1"/>
    <x v="0"/>
  </r>
  <r>
    <s v="aed020b8-cc28-4214-9932-4cb6590effc7"/>
    <s v="Afmadow_IDP"/>
    <x v="1"/>
    <x v="1"/>
    <n v="3"/>
    <n v="1"/>
    <n v="1"/>
    <n v="5"/>
    <x v="1"/>
  </r>
  <r>
    <s v="89b925fb-7b4a-4065-a7cc-225fca71da22"/>
    <s v="Kismayo_IDP"/>
    <x v="19"/>
    <x v="1"/>
    <n v="3"/>
    <n v="1"/>
    <n v="1"/>
    <n v="1"/>
    <x v="0"/>
  </r>
  <r>
    <s v="8d15d389-8bca-40d6-b3c0-0dc9c40406fe"/>
    <s v="Garbahaarey_IDP"/>
    <x v="21"/>
    <x v="1"/>
    <n v="3"/>
    <n v="1"/>
    <n v="1"/>
    <n v="1"/>
    <x v="0"/>
  </r>
  <r>
    <s v="87c5b168-8b34-4db6-abb5-4e51b5e8b845"/>
    <s v="Garbahaarey_IDP"/>
    <x v="21"/>
    <x v="1"/>
    <n v="3"/>
    <n v="1"/>
    <n v="4"/>
    <n v="1"/>
    <x v="0"/>
  </r>
  <r>
    <s v="7f64e3ee-fc13-4e3f-a654-4f1a793ec40c"/>
    <s v="Doolow_IDP"/>
    <x v="24"/>
    <x v="1"/>
    <n v="3"/>
    <n v="1"/>
    <n v="1"/>
    <n v="1"/>
    <x v="0"/>
  </r>
  <r>
    <s v="467ac8fd-d8f9-4112-8ecc-c67842465892"/>
    <s v="Burtinle_HC"/>
    <x v="26"/>
    <x v="0"/>
    <n v="3"/>
    <n v="1"/>
    <n v="4"/>
    <n v="1"/>
    <x v="0"/>
  </r>
  <r>
    <s v="267d412a-bb3c-4763-982c-41de01e66763"/>
    <s v="Belet_Xaawo_IDP"/>
    <x v="22"/>
    <x v="1"/>
    <n v="3"/>
    <n v="1"/>
    <n v="1"/>
    <n v="1"/>
    <x v="0"/>
  </r>
  <r>
    <s v="599af0e9-fd7c-4f14-99fc-f182d1065ae9"/>
    <s v="Belet_Xaawo_IDP"/>
    <x v="22"/>
    <x v="1"/>
    <n v="3"/>
    <n v="1"/>
    <n v="1"/>
    <n v="1"/>
    <x v="0"/>
  </r>
  <r>
    <s v="29138af0-125f-4b02-8821-72f400663b2b"/>
    <s v="Doolow_IDP"/>
    <x v="24"/>
    <x v="1"/>
    <n v="3"/>
    <n v="1"/>
    <n v="1"/>
    <n v="1"/>
    <x v="0"/>
  </r>
  <r>
    <s v="e7538f27-e07d-42ac-b298-8edd3ba68324"/>
    <s v="Doolow_IDP"/>
    <x v="24"/>
    <x v="1"/>
    <n v="3"/>
    <n v="1"/>
    <n v="1"/>
    <n v="1"/>
    <x v="0"/>
  </r>
  <r>
    <s v="fc9a86d5-a21e-4522-9c88-acb271243f9f"/>
    <s v="Baardheere_IDP"/>
    <x v="20"/>
    <x v="1"/>
    <n v="3"/>
    <n v="1"/>
    <n v="1"/>
    <n v="1"/>
    <x v="0"/>
  </r>
  <r>
    <s v="9147c1f5-e823-473b-8025-d69534224811"/>
    <s v="Burtinle_HC"/>
    <x v="26"/>
    <x v="0"/>
    <n v="3"/>
    <n v="1"/>
    <n v="4"/>
    <n v="1"/>
    <x v="0"/>
  </r>
  <r>
    <s v="ddb1f876-3d47-4b16-b6dc-130a34f4dba7"/>
    <s v="Burtinle_HC"/>
    <x v="26"/>
    <x v="0"/>
    <n v="3"/>
    <n v="1"/>
    <n v="4"/>
    <n v="1"/>
    <x v="0"/>
  </r>
  <r>
    <s v="c54e277d-4888-43f9-a7ec-6b42b5c0cb28"/>
    <s v="Afmadow_IDP"/>
    <x v="1"/>
    <x v="1"/>
    <n v="3"/>
    <n v="1"/>
    <n v="1"/>
    <n v="1"/>
    <x v="0"/>
  </r>
  <r>
    <s v="c81b133e-72e6-42e7-894b-19ccaf5971fd"/>
    <s v="Afmadow_IDP"/>
    <x v="1"/>
    <x v="1"/>
    <n v="3"/>
    <n v="1"/>
    <n v="1"/>
    <n v="1"/>
    <x v="0"/>
  </r>
  <r>
    <s v="a0523eb5-442a-4153-a1bd-22bc5e63e0ac"/>
    <s v="Garowe_HC"/>
    <x v="27"/>
    <x v="0"/>
    <n v="3"/>
    <n v="1"/>
    <n v="4"/>
    <n v="1"/>
    <x v="0"/>
  </r>
  <r>
    <s v="7ee1f743-5a33-4202-961c-e3cc916891a6"/>
    <s v="Garowe_HC"/>
    <x v="27"/>
    <x v="0"/>
    <n v="3"/>
    <n v="1"/>
    <n v="4"/>
    <n v="1"/>
    <x v="0"/>
  </r>
  <r>
    <s v="b9cd2f28-e274-456c-81c4-6ce1d75c8592"/>
    <s v="Garowe_HC"/>
    <x v="27"/>
    <x v="0"/>
    <n v="3"/>
    <n v="1"/>
    <n v="4"/>
    <n v="1"/>
    <x v="0"/>
  </r>
  <r>
    <s v="b079a89e-bbae-44da-883b-d0ea827a1ca4"/>
    <s v="Garowe_HC"/>
    <x v="27"/>
    <x v="0"/>
    <n v="3"/>
    <n v="1"/>
    <n v="1"/>
    <n v="1"/>
    <x v="0"/>
  </r>
  <r>
    <s v="039ab898-f533-4545-81f3-740142c417de"/>
    <s v="Garbahaarey_IDP"/>
    <x v="21"/>
    <x v="1"/>
    <n v="3"/>
    <n v="1"/>
    <n v="1"/>
    <n v="1"/>
    <x v="0"/>
  </r>
  <r>
    <s v="cd782d2e-0dbc-41b7-84fc-97a9292c833b"/>
    <s v="Burtinle_IDP"/>
    <x v="26"/>
    <x v="1"/>
    <n v="3"/>
    <n v="1"/>
    <n v="4"/>
    <n v="1"/>
    <x v="0"/>
  </r>
  <r>
    <s v="5e83626c-fe35-4589-8b22-105b7860ed1e"/>
    <s v="Burtinle_IDP"/>
    <x v="26"/>
    <x v="1"/>
    <n v="3"/>
    <n v="1"/>
    <n v="4"/>
    <n v="1"/>
    <x v="0"/>
  </r>
  <r>
    <s v="9d64eed5-74be-4552-a1de-42c109b81a7c"/>
    <s v="Qardho_IDP"/>
    <x v="29"/>
    <x v="1"/>
    <n v="3"/>
    <n v="1"/>
    <n v="4"/>
    <n v="1"/>
    <x v="0"/>
  </r>
  <r>
    <s v="e00fe3d8-c54f-4cf0-88ce-0b40c1b93e66"/>
    <s v="Qardho_IDP"/>
    <x v="29"/>
    <x v="1"/>
    <n v="3"/>
    <n v="1"/>
    <n v="4"/>
    <n v="1"/>
    <x v="0"/>
  </r>
  <r>
    <s v="25538622-a9c9-47f8-8c62-15f3c2011c9b"/>
    <s v="Qardho_IDP"/>
    <x v="29"/>
    <x v="1"/>
    <n v="3"/>
    <n v="1"/>
    <n v="4"/>
    <n v="1"/>
    <x v="0"/>
  </r>
  <r>
    <s v="27c7530a-1141-4eab-adf0-5779e1eb29ef"/>
    <s v="Qardho_IDP"/>
    <x v="29"/>
    <x v="1"/>
    <n v="3"/>
    <n v="1"/>
    <n v="1"/>
    <n v="1"/>
    <x v="0"/>
  </r>
  <r>
    <s v="eea67c0f-63be-4b58-91d4-e6a9d7875805"/>
    <s v="Qardho_IDP"/>
    <x v="29"/>
    <x v="1"/>
    <n v="3"/>
    <n v="1"/>
    <n v="4"/>
    <n v="1"/>
    <x v="0"/>
  </r>
  <r>
    <s v="24bbd85b-2141-4418-ba42-a17c992ce613"/>
    <s v="Qardho_IDP"/>
    <x v="29"/>
    <x v="1"/>
    <n v="3"/>
    <n v="1"/>
    <n v="4"/>
    <n v="1"/>
    <x v="0"/>
  </r>
  <r>
    <s v="93ddfc36-330b-4654-955c-617682903314"/>
    <s v="Bandarbayla_HC"/>
    <x v="28"/>
    <x v="0"/>
    <n v="3"/>
    <n v="1"/>
    <n v="1"/>
    <n v="1"/>
    <x v="0"/>
  </r>
  <r>
    <s v="81087693-f317-4a6e-a32d-112ebba4459a"/>
    <s v="Bandarbayla_HC"/>
    <x v="28"/>
    <x v="0"/>
    <n v="3"/>
    <n v="1"/>
    <n v="1"/>
    <n v="1"/>
    <x v="0"/>
  </r>
  <r>
    <s v="05d2a72f-ebb0-4ecd-a6cf-3c9d6cc7af61"/>
    <s v="Garowe_HC"/>
    <x v="27"/>
    <x v="0"/>
    <n v="3"/>
    <n v="1"/>
    <n v="1"/>
    <n v="1"/>
    <x v="0"/>
  </r>
  <r>
    <s v="32fe489b-95ec-434c-9c7c-d3f214cb0804"/>
    <s v="Bandarbayla_HC"/>
    <x v="28"/>
    <x v="0"/>
    <n v="3"/>
    <n v="1"/>
    <n v="1"/>
    <n v="1"/>
    <x v="0"/>
  </r>
  <r>
    <s v="3531cc0f-feec-47ac-93c0-596dbc644360"/>
    <s v="Bandarbayla_HC"/>
    <x v="28"/>
    <x v="0"/>
    <n v="3"/>
    <n v="1"/>
    <n v="4"/>
    <n v="1"/>
    <x v="0"/>
  </r>
  <r>
    <s v="3dce083e-4373-4e48-9366-dcd89ac64ac9"/>
    <s v="Bandarbayla_HC"/>
    <x v="28"/>
    <x v="0"/>
    <n v="3"/>
    <n v="1"/>
    <n v="4"/>
    <n v="1"/>
    <x v="0"/>
  </r>
  <r>
    <s v="df9450d0-4670-404f-b508-4a7131a0f6bf"/>
    <s v="Bandarbayla_HC"/>
    <x v="28"/>
    <x v="0"/>
    <n v="3"/>
    <n v="1"/>
    <n v="4"/>
    <n v="1"/>
    <x v="0"/>
  </r>
  <r>
    <s v="28548594-770b-4b9e-ac33-8b32811fb564"/>
    <s v="Bandarbayla_HC"/>
    <x v="28"/>
    <x v="0"/>
    <n v="3"/>
    <n v="1"/>
    <n v="4"/>
    <n v="1"/>
    <x v="0"/>
  </r>
  <r>
    <s v="f9c90de2-08e5-45ec-a470-e825f3b0786f"/>
    <s v="Garowe_HC"/>
    <x v="27"/>
    <x v="0"/>
    <n v="3"/>
    <n v="1"/>
    <n v="4"/>
    <n v="1"/>
    <x v="0"/>
  </r>
  <r>
    <s v="98a42e98-1af1-4ec0-8c37-2937c72f5d4e"/>
    <s v="Qardho_IDP"/>
    <x v="29"/>
    <x v="1"/>
    <n v="3"/>
    <n v="1"/>
    <n v="4"/>
    <n v="1"/>
    <x v="0"/>
  </r>
  <r>
    <s v="2c40b11e-dcb8-4d07-bd75-b9e08cc5de41"/>
    <s v="Garowe_HC"/>
    <x v="27"/>
    <x v="0"/>
    <n v="3"/>
    <n v="1"/>
    <n v="1"/>
    <n v="1"/>
    <x v="0"/>
  </r>
  <r>
    <s v="207e3117-71c8-4a75-bcfa-a2ae68952a86"/>
    <s v="Garowe_HC"/>
    <x v="27"/>
    <x v="0"/>
    <n v="3"/>
    <n v="1"/>
    <n v="1"/>
    <n v="1"/>
    <x v="0"/>
  </r>
  <r>
    <s v="ecb02b60-dccb-4b0e-9a47-7b0c0a74f68e"/>
    <s v="Qardho_IDP"/>
    <x v="29"/>
    <x v="1"/>
    <n v="3"/>
    <n v="1"/>
    <n v="1"/>
    <n v="1"/>
    <x v="0"/>
  </r>
  <r>
    <s v="082a844b-9748-45fa-bb3c-a96402aef292"/>
    <s v="Garowe_HC"/>
    <x v="27"/>
    <x v="0"/>
    <n v="3"/>
    <n v="1"/>
    <n v="1"/>
    <n v="1"/>
    <x v="0"/>
  </r>
  <r>
    <s v="adeb0d55-1afb-4c73-bdb3-cec394f1ee40"/>
    <s v="Garowe_HC"/>
    <x v="27"/>
    <x v="0"/>
    <n v="3"/>
    <n v="1"/>
    <n v="1"/>
    <n v="1"/>
    <x v="0"/>
  </r>
  <r>
    <s v="1aaf3c66-00a3-42a6-a8f2-531acfcd9a74"/>
    <s v="Garowe_HC"/>
    <x v="27"/>
    <x v="0"/>
    <n v="3"/>
    <n v="1"/>
    <n v="1"/>
    <n v="1"/>
    <x v="0"/>
  </r>
  <r>
    <s v="64f69fc5-0362-4c81-8017-13beb961dece"/>
    <s v="Qardho_IDP"/>
    <x v="29"/>
    <x v="1"/>
    <n v="3"/>
    <n v="1"/>
    <n v="1"/>
    <n v="1"/>
    <x v="0"/>
  </r>
  <r>
    <s v="c7bc99d3-e655-410b-b308-7303a88b2e39"/>
    <s v="Iskushuban_HC"/>
    <x v="31"/>
    <x v="0"/>
    <n v="3"/>
    <n v="1"/>
    <n v="1"/>
    <n v="1"/>
    <x v="0"/>
  </r>
  <r>
    <s v="d908185e-16b7-428b-b267-664cbf75e729"/>
    <s v="Iskushuban_HC"/>
    <x v="31"/>
    <x v="0"/>
    <n v="3"/>
    <n v="4"/>
    <n v="1"/>
    <n v="1"/>
    <x v="0"/>
  </r>
  <r>
    <s v="df3ac5ee-c144-4225-9cc4-069922c17a55"/>
    <s v="Qardho_IDP"/>
    <x v="29"/>
    <x v="1"/>
    <n v="3"/>
    <n v="1"/>
    <n v="4"/>
    <n v="1"/>
    <x v="0"/>
  </r>
  <r>
    <s v="79ac6400-cc06-4fc6-9a63-41cf2749f008"/>
    <s v="Qardho_IDP"/>
    <x v="29"/>
    <x v="1"/>
    <n v="3"/>
    <n v="1"/>
    <n v="4"/>
    <n v="1"/>
    <x v="0"/>
  </r>
  <r>
    <s v="a919c13d-ae9f-44b0-9a88-f32d6d8b8249"/>
    <s v="Garowe_HC"/>
    <x v="27"/>
    <x v="0"/>
    <n v="3"/>
    <n v="1"/>
    <n v="4"/>
    <n v="1"/>
    <x v="0"/>
  </r>
  <r>
    <s v="aff6b393-15db-463d-9823-ea65d60f1ad9"/>
    <s v="Garowe_HC"/>
    <x v="27"/>
    <x v="0"/>
    <n v="3"/>
    <n v="1"/>
    <n v="4"/>
    <n v="1"/>
    <x v="0"/>
  </r>
  <r>
    <s v="3cf12ea6-ac7e-4907-bee0-c1bcd0b45789"/>
    <s v="Burtinle_IDP"/>
    <x v="26"/>
    <x v="1"/>
    <n v="3"/>
    <n v="1"/>
    <n v="1"/>
    <n v="1"/>
    <x v="0"/>
  </r>
  <r>
    <s v="fb0c6969-6d00-45a8-b900-39565b5cb2ec"/>
    <s v="Garowe_HC"/>
    <x v="27"/>
    <x v="0"/>
    <n v="3"/>
    <n v="1"/>
    <n v="4"/>
    <n v="1"/>
    <x v="0"/>
  </r>
  <r>
    <s v="61bd399b-e70b-4a94-be60-ad359b25862e"/>
    <s v="Burtinle_IDP"/>
    <x v="26"/>
    <x v="1"/>
    <n v="3"/>
    <n v="1"/>
    <n v="1"/>
    <n v="1"/>
    <x v="0"/>
  </r>
  <r>
    <s v="4cfbf761-787d-4bd5-8b7f-acf70dddb6c2"/>
    <s v="Burtinle_IDP"/>
    <x v="26"/>
    <x v="1"/>
    <n v="3"/>
    <n v="1"/>
    <n v="1"/>
    <n v="1"/>
    <x v="0"/>
  </r>
  <r>
    <s v="4884adf1-1ece-4abf-a796-19721405ac81"/>
    <s v="Garowe_HC"/>
    <x v="27"/>
    <x v="0"/>
    <n v="3"/>
    <n v="1"/>
    <n v="4"/>
    <n v="1"/>
    <x v="0"/>
  </r>
  <r>
    <s v="fecf9b5a-e778-4ef7-8623-1522ff9406ec"/>
    <s v="Burtinle_IDP"/>
    <x v="26"/>
    <x v="1"/>
    <n v="3"/>
    <n v="1"/>
    <n v="1"/>
    <n v="1"/>
    <x v="0"/>
  </r>
  <r>
    <s v="ebedc9b1-2793-48ff-9ccb-81e056180785"/>
    <s v="Garowe_HC"/>
    <x v="27"/>
    <x v="0"/>
    <n v="3"/>
    <n v="1"/>
    <n v="4"/>
    <n v="1"/>
    <x v="0"/>
  </r>
  <r>
    <s v="601a9283-2df3-4163-aaf9-cf8b1d525cd8"/>
    <s v="Burtinle_IDP"/>
    <x v="26"/>
    <x v="1"/>
    <n v="3"/>
    <n v="1"/>
    <n v="4"/>
    <n v="1"/>
    <x v="0"/>
  </r>
  <r>
    <s v="3785060a-de57-4f9d-b8a1-4167f4fa0aa7"/>
    <s v="Burtinle_IDP"/>
    <x v="26"/>
    <x v="1"/>
    <n v="3"/>
    <n v="1"/>
    <n v="4"/>
    <n v="1"/>
    <x v="0"/>
  </r>
  <r>
    <s v="bac8a646-6090-4144-b2d8-2f78065ab533"/>
    <s v="Burtinle_IDP"/>
    <x v="26"/>
    <x v="1"/>
    <n v="3"/>
    <n v="1"/>
    <n v="1"/>
    <n v="1"/>
    <x v="0"/>
  </r>
  <r>
    <s v="a8343feb-da99-424c-938d-fbb12437f908"/>
    <s v="Garowe_HC"/>
    <x v="27"/>
    <x v="0"/>
    <n v="3"/>
    <n v="1"/>
    <n v="4"/>
    <n v="1"/>
    <x v="0"/>
  </r>
  <r>
    <s v="f2218b0e-101c-4b0b-a568-e0b20c20a39e"/>
    <s v="Garowe_HC"/>
    <x v="27"/>
    <x v="0"/>
    <n v="3"/>
    <n v="1"/>
    <n v="4"/>
    <n v="1"/>
    <x v="0"/>
  </r>
  <r>
    <s v="9ac62728-d29b-46a5-a351-bdf7ebe7f46f"/>
    <s v="Burtinle_IDP"/>
    <x v="26"/>
    <x v="1"/>
    <n v="3"/>
    <n v="1"/>
    <n v="1"/>
    <n v="1"/>
    <x v="0"/>
  </r>
  <r>
    <s v="87258650-a262-44b4-be27-f242a83e4bdc"/>
    <s v="Burtinle_IDP"/>
    <x v="26"/>
    <x v="1"/>
    <n v="3"/>
    <n v="1"/>
    <n v="1"/>
    <n v="1"/>
    <x v="0"/>
  </r>
  <r>
    <s v="0aa83512-23c0-4152-aa27-dc2441802fdf"/>
    <s v="Garowe_HC"/>
    <x v="27"/>
    <x v="0"/>
    <n v="3"/>
    <n v="1"/>
    <n v="4"/>
    <n v="1"/>
    <x v="0"/>
  </r>
  <r>
    <s v="c2eff873-ca0d-4fdc-803b-a20f5552bb69"/>
    <s v="Garowe_HC"/>
    <x v="27"/>
    <x v="0"/>
    <n v="3"/>
    <n v="1"/>
    <n v="1"/>
    <n v="1"/>
    <x v="0"/>
  </r>
  <r>
    <s v="e802ec97-b633-4ce9-88c8-d59f385d4ab0"/>
    <s v="Burtinle_IDP"/>
    <x v="26"/>
    <x v="1"/>
    <n v="3"/>
    <n v="1"/>
    <n v="1"/>
    <n v="1"/>
    <x v="0"/>
  </r>
  <r>
    <s v="7c78a11e-89fe-4f92-9102-4485beef70df"/>
    <s v="Burtinle_IDP"/>
    <x v="26"/>
    <x v="1"/>
    <n v="3"/>
    <n v="1"/>
    <n v="1"/>
    <n v="1"/>
    <x v="0"/>
  </r>
  <r>
    <s v="e33fab81-15f6-4bfe-81d0-9d1b3f0d5029"/>
    <s v="Burtinle_IDP"/>
    <x v="26"/>
    <x v="1"/>
    <n v="3"/>
    <n v="1"/>
    <n v="1"/>
    <n v="1"/>
    <x v="0"/>
  </r>
  <r>
    <s v="90a44567-8362-462b-8c55-baecebaff48d"/>
    <s v="Burtinle_IDP"/>
    <x v="26"/>
    <x v="1"/>
    <n v="3"/>
    <n v="1"/>
    <n v="1"/>
    <n v="1"/>
    <x v="0"/>
  </r>
  <r>
    <s v="269d1671-a2de-42ff-a6b3-6174e46173ef"/>
    <s v="Burtinle_IDP"/>
    <x v="26"/>
    <x v="1"/>
    <n v="3"/>
    <n v="1"/>
    <n v="1"/>
    <n v="1"/>
    <x v="0"/>
  </r>
  <r>
    <s v="0ebe6dbe-1b55-4f34-9b4d-d0a96af67239"/>
    <s v="Burtinle_IDP"/>
    <x v="26"/>
    <x v="1"/>
    <n v="3"/>
    <n v="1"/>
    <n v="1"/>
    <n v="1"/>
    <x v="0"/>
  </r>
  <r>
    <s v="f24363f4-e22f-4d17-b741-b35cf401bcc9"/>
    <s v="Burtinle_IDP"/>
    <x v="26"/>
    <x v="1"/>
    <n v="3"/>
    <n v="1"/>
    <n v="4"/>
    <n v="1"/>
    <x v="0"/>
  </r>
  <r>
    <s v="80c80dbf-d747-4a46-b650-e58dae4bede7"/>
    <s v="Burtinle_IDP"/>
    <x v="26"/>
    <x v="1"/>
    <n v="3"/>
    <n v="1"/>
    <n v="1"/>
    <n v="1"/>
    <x v="0"/>
  </r>
  <r>
    <s v="27a3a38c-f43b-499d-8643-db97205485d4"/>
    <s v="Burtinle_IDP"/>
    <x v="26"/>
    <x v="1"/>
    <n v="3"/>
    <n v="1"/>
    <n v="4"/>
    <n v="1"/>
    <x v="0"/>
  </r>
  <r>
    <s v="b1fbbfee-b933-4267-9ae6-128930528381"/>
    <s v="Qardho_HC"/>
    <x v="29"/>
    <x v="0"/>
    <n v="3"/>
    <n v="1"/>
    <n v="4"/>
    <n v="1"/>
    <x v="0"/>
  </r>
  <r>
    <s v="670796bf-8b18-4eeb-b700-5a1e5d95aef6"/>
    <s v="Burtinle_IDP"/>
    <x v="26"/>
    <x v="1"/>
    <n v="3"/>
    <n v="1"/>
    <n v="1"/>
    <n v="1"/>
    <x v="0"/>
  </r>
  <r>
    <s v="c93229b7-c2d8-4240-a139-17a4a3bb5e9c"/>
    <s v="Burtinle_IDP"/>
    <x v="26"/>
    <x v="1"/>
    <n v="3"/>
    <n v="1"/>
    <n v="1"/>
    <n v="1"/>
    <x v="0"/>
  </r>
  <r>
    <s v="562eff6a-6574-4696-93a8-3e7aac5d357c"/>
    <s v="Qardho_HC"/>
    <x v="29"/>
    <x v="0"/>
    <n v="3"/>
    <n v="1"/>
    <n v="1"/>
    <n v="1"/>
    <x v="0"/>
  </r>
  <r>
    <s v="3ddb866a-ce04-42a2-9ec3-f1ee9eff594e"/>
    <s v="Qardho_HC"/>
    <x v="29"/>
    <x v="0"/>
    <n v="3"/>
    <n v="1"/>
    <n v="4"/>
    <n v="1"/>
    <x v="0"/>
  </r>
  <r>
    <s v="deb82083-b5b5-4316-9c89-1bb96299e1e9"/>
    <s v="Qardho_HC"/>
    <x v="29"/>
    <x v="0"/>
    <n v="3"/>
    <n v="2"/>
    <n v="4"/>
    <n v="1"/>
    <x v="1"/>
  </r>
  <r>
    <s v="09c57473-b80e-40d1-a957-ad853f404f94"/>
    <s v="Qardho_HC"/>
    <x v="29"/>
    <x v="0"/>
    <n v="3"/>
    <n v="1"/>
    <n v="4"/>
    <n v="1"/>
    <x v="0"/>
  </r>
  <r>
    <s v="53a704a2-1c96-4f6e-ac95-849beaa3d14a"/>
    <s v="Qardho_HC"/>
    <x v="29"/>
    <x v="0"/>
    <n v="3"/>
    <n v="1"/>
    <n v="4"/>
    <n v="1"/>
    <x v="0"/>
  </r>
  <r>
    <s v="ff7d2fab-33e3-4464-911a-d4ab5f519afb"/>
    <s v="Qardho_HC"/>
    <x v="29"/>
    <x v="0"/>
    <n v="3"/>
    <n v="1"/>
    <n v="4"/>
    <n v="1"/>
    <x v="0"/>
  </r>
  <r>
    <s v="7eab8eb8-c3c7-4592-8c9f-57580aa3b21c"/>
    <s v="Burtinle_IDP"/>
    <x v="26"/>
    <x v="1"/>
    <n v="3"/>
    <n v="1"/>
    <n v="4"/>
    <n v="1"/>
    <x v="0"/>
  </r>
  <r>
    <s v="8c7d1650-86e2-4436-b055-6b9b6a6733d1"/>
    <s v="Burtinle_HC"/>
    <x v="26"/>
    <x v="0"/>
    <n v="3"/>
    <n v="1"/>
    <n v="1"/>
    <n v="1"/>
    <x v="0"/>
  </r>
  <r>
    <s v="65cf1bed-cf36-4ea8-8ca4-90a15dd3fe82"/>
    <s v="Burtinle_HC"/>
    <x v="26"/>
    <x v="0"/>
    <n v="3"/>
    <n v="1"/>
    <n v="1"/>
    <n v="1"/>
    <x v="0"/>
  </r>
  <r>
    <s v="9911f079-c93b-4ff3-9148-a6d969c70213"/>
    <s v="Burtinle_IDP"/>
    <x v="26"/>
    <x v="1"/>
    <n v="3"/>
    <n v="1"/>
    <n v="1"/>
    <n v="1"/>
    <x v="0"/>
  </r>
  <r>
    <s v="b051155e-793e-41e1-9ba5-82367155b356"/>
    <s v="Burtinle_IDP"/>
    <x v="26"/>
    <x v="1"/>
    <n v="3"/>
    <n v="1"/>
    <n v="1"/>
    <n v="1"/>
    <x v="0"/>
  </r>
  <r>
    <s v="5ec891b7-71a8-4c25-b70b-3491ffaf1e3a"/>
    <s v="Burtinle_HC"/>
    <x v="26"/>
    <x v="0"/>
    <n v="3"/>
    <n v="1"/>
    <n v="1"/>
    <n v="1"/>
    <x v="0"/>
  </r>
  <r>
    <s v="35a06363-9318-4dcf-a6a0-852fa271970b"/>
    <s v="Burtinle_IDP"/>
    <x v="26"/>
    <x v="1"/>
    <n v="3"/>
    <n v="1"/>
    <n v="1"/>
    <n v="1"/>
    <x v="0"/>
  </r>
  <r>
    <s v="13e22cd8-5e0e-4e2b-898b-602497c81818"/>
    <s v="Eyl_HC"/>
    <x v="30"/>
    <x v="0"/>
    <n v="3"/>
    <n v="1"/>
    <n v="1"/>
    <n v="1"/>
    <x v="0"/>
  </r>
  <r>
    <s v="6febd379-e28f-4666-a785-8ab0a87f0692"/>
    <s v="Eyl_HC"/>
    <x v="30"/>
    <x v="0"/>
    <n v="3"/>
    <n v="1"/>
    <n v="1"/>
    <n v="1"/>
    <x v="0"/>
  </r>
  <r>
    <s v="379ad12e-f34e-4f2a-8320-5a727b92b3d0"/>
    <s v="Eyl_HC"/>
    <x v="30"/>
    <x v="0"/>
    <n v="3"/>
    <n v="1"/>
    <n v="1"/>
    <n v="1"/>
    <x v="0"/>
  </r>
  <r>
    <s v="b0b37f34-1314-4d86-810c-f96a33095f24"/>
    <s v="Eyl_HC"/>
    <x v="30"/>
    <x v="0"/>
    <n v="3"/>
    <n v="1"/>
    <n v="1"/>
    <n v="1"/>
    <x v="0"/>
  </r>
  <r>
    <s v="a245fcb8-fc17-49c7-8152-0c7051c60172"/>
    <s v="Eyl_HC"/>
    <x v="30"/>
    <x v="0"/>
    <n v="3"/>
    <n v="1"/>
    <n v="1"/>
    <n v="1"/>
    <x v="0"/>
  </r>
  <r>
    <s v="5d57a2d9-b429-4344-a3b7-94e0e774d6ea"/>
    <s v="Eyl_HC"/>
    <x v="30"/>
    <x v="0"/>
    <n v="3"/>
    <n v="1"/>
    <n v="1"/>
    <n v="1"/>
    <x v="0"/>
  </r>
  <r>
    <s v="eda399ab-d2d5-46c3-9ab4-e7b5c3a27886"/>
    <s v="Eyl_HC"/>
    <x v="30"/>
    <x v="0"/>
    <n v="3"/>
    <n v="1"/>
    <n v="1"/>
    <n v="1"/>
    <x v="0"/>
  </r>
  <r>
    <s v="f021875a-570d-4418-9439-412d0b39bd1f"/>
    <s v="Eyl_HC"/>
    <x v="30"/>
    <x v="0"/>
    <n v="3"/>
    <n v="1"/>
    <n v="1"/>
    <n v="1"/>
    <x v="0"/>
  </r>
  <r>
    <s v="f33c4e8c-d719-4dde-a07e-56b2bb8fe4a3"/>
    <s v="Bandarbayla_HC"/>
    <x v="28"/>
    <x v="0"/>
    <n v="3"/>
    <n v="1"/>
    <n v="4"/>
    <n v="1"/>
    <x v="0"/>
  </r>
  <r>
    <s v="278e2c5c-6bda-4388-8f7c-8fc4e4248e4d"/>
    <s v="Bandarbayla_HC"/>
    <x v="28"/>
    <x v="0"/>
    <n v="3"/>
    <n v="1"/>
    <n v="4"/>
    <n v="1"/>
    <x v="0"/>
  </r>
  <r>
    <s v="600e0cef-1b6d-44c6-9c33-e6d64739dc8f"/>
    <s v="Bandarbayla_HC"/>
    <x v="28"/>
    <x v="0"/>
    <n v="3"/>
    <n v="1"/>
    <n v="4"/>
    <n v="1"/>
    <x v="0"/>
  </r>
  <r>
    <s v="3aad6012-51c7-4878-8224-81755b342226"/>
    <s v="Bandarbayla_HC"/>
    <x v="28"/>
    <x v="0"/>
    <n v="3"/>
    <n v="1"/>
    <n v="1"/>
    <n v="1"/>
    <x v="0"/>
  </r>
  <r>
    <s v="0d3fa18b-456a-4234-8764-18654148ba07"/>
    <s v="Burtinle_IDP"/>
    <x v="26"/>
    <x v="1"/>
    <n v="3"/>
    <n v="1"/>
    <n v="1"/>
    <n v="1"/>
    <x v="0"/>
  </r>
  <r>
    <s v="4080cad6-8e0d-44c8-956d-b8eba0d7bbc0"/>
    <s v="Burtinle_IDP"/>
    <x v="26"/>
    <x v="1"/>
    <n v="3"/>
    <n v="1"/>
    <n v="1"/>
    <n v="1"/>
    <x v="0"/>
  </r>
  <r>
    <s v="cd5a8342-3ba6-4bb0-833e-77d560cc9e07"/>
    <s v="Qardho_IDP"/>
    <x v="29"/>
    <x v="1"/>
    <n v="3"/>
    <n v="1"/>
    <n v="4"/>
    <n v="1"/>
    <x v="0"/>
  </r>
  <r>
    <s v="fbad2a4c-a955-4da6-96e0-96ea17754af6"/>
    <s v="Qardho_IDP"/>
    <x v="29"/>
    <x v="1"/>
    <n v="3"/>
    <n v="1"/>
    <n v="4"/>
    <n v="1"/>
    <x v="0"/>
  </r>
  <r>
    <s v="377e22e6-f26a-40c0-af7e-480bef5189cf"/>
    <s v="Qardho_IDP"/>
    <x v="29"/>
    <x v="1"/>
    <n v="3"/>
    <n v="1"/>
    <n v="4"/>
    <n v="1"/>
    <x v="0"/>
  </r>
  <r>
    <s v="b8584027-abc4-413f-bda9-fe2fe91bb475"/>
    <s v="Burtinle_IDP"/>
    <x v="26"/>
    <x v="1"/>
    <n v="3"/>
    <n v="1"/>
    <n v="4"/>
    <n v="1"/>
    <x v="0"/>
  </r>
  <r>
    <s v="e0b9921b-24e8-4f45-b83d-52fe0c54f543"/>
    <s v="Burtinle_IDP"/>
    <x v="26"/>
    <x v="1"/>
    <n v="3"/>
    <n v="1"/>
    <n v="4"/>
    <n v="1"/>
    <x v="0"/>
  </r>
  <r>
    <s v="9a8ff360-2503-4fd5-a200-35e881c42c2b"/>
    <s v="Burtinle_IDP"/>
    <x v="26"/>
    <x v="1"/>
    <n v="3"/>
    <n v="1"/>
    <n v="4"/>
    <n v="1"/>
    <x v="0"/>
  </r>
  <r>
    <s v="42842d95-1671-4d4f-b094-1fb296185c08"/>
    <s v="Burtinle_IDP"/>
    <x v="26"/>
    <x v="1"/>
    <n v="3"/>
    <n v="1"/>
    <n v="4"/>
    <n v="1"/>
    <x v="0"/>
  </r>
  <r>
    <s v="805381be-ee01-42b8-bed0-29bfd807f9c9"/>
    <s v="Burtinle_IDP"/>
    <x v="26"/>
    <x v="1"/>
    <n v="3"/>
    <n v="1"/>
    <n v="1"/>
    <n v="1"/>
    <x v="0"/>
  </r>
  <r>
    <s v="cee76435-8a4b-4df7-9b40-74a1728c4c3c"/>
    <s v="Burtinle_IDP"/>
    <x v="26"/>
    <x v="1"/>
    <n v="3"/>
    <n v="1"/>
    <n v="1"/>
    <n v="1"/>
    <x v="0"/>
  </r>
  <r>
    <s v="927570bc-d74f-4a56-a701-ca65a8f06c51"/>
    <s v="Burtinle_IDP"/>
    <x v="26"/>
    <x v="1"/>
    <n v="3"/>
    <n v="1"/>
    <n v="1"/>
    <n v="1"/>
    <x v="0"/>
  </r>
  <r>
    <s v="1522be90-1e18-4fd9-b7fb-f549c78a1ecd"/>
    <s v="Burtinle_IDP"/>
    <x v="26"/>
    <x v="1"/>
    <n v="3"/>
    <n v="1"/>
    <n v="4"/>
    <n v="1"/>
    <x v="0"/>
  </r>
  <r>
    <s v="4388b873-1a5d-4c29-94c9-6a984bb6738d"/>
    <s v="Bandarbayla_HC"/>
    <x v="28"/>
    <x v="0"/>
    <n v="3"/>
    <n v="1"/>
    <n v="4"/>
    <n v="1"/>
    <x v="0"/>
  </r>
  <r>
    <s v="b8392a66-53b5-4492-b714-49372ab49b32"/>
    <s v="Bandarbayla_HC"/>
    <x v="28"/>
    <x v="0"/>
    <n v="3"/>
    <n v="1"/>
    <n v="4"/>
    <n v="1"/>
    <x v="0"/>
  </r>
  <r>
    <s v="0563f14e-1308-498c-96d0-2b7f101f9e44"/>
    <s v="Bandarbayla_HC"/>
    <x v="28"/>
    <x v="0"/>
    <n v="3"/>
    <n v="2"/>
    <n v="1"/>
    <n v="1"/>
    <x v="0"/>
  </r>
  <r>
    <s v="47f41fb0-30ae-4cde-bea2-e96d02c4d10f"/>
    <s v="Bandarbayla_HC"/>
    <x v="28"/>
    <x v="0"/>
    <n v="3"/>
    <n v="1"/>
    <n v="1"/>
    <n v="3"/>
    <x v="0"/>
  </r>
  <r>
    <s v="d2ae1e14-16db-477e-84b9-4efe6ab295aa"/>
    <s v="Bandarbayla_HC"/>
    <x v="28"/>
    <x v="0"/>
    <n v="3"/>
    <n v="1"/>
    <n v="4"/>
    <n v="1"/>
    <x v="0"/>
  </r>
  <r>
    <s v="cd0cdfcc-28de-43fe-882f-8bc8bd7c85e7"/>
    <s v="Bandarbayla_HC"/>
    <x v="28"/>
    <x v="0"/>
    <n v="3"/>
    <n v="1"/>
    <n v="4"/>
    <n v="1"/>
    <x v="0"/>
  </r>
  <r>
    <s v="079ebdc7-8b3b-4391-8e2a-01245da4f91d"/>
    <s v="Bandarbayla_HC"/>
    <x v="28"/>
    <x v="0"/>
    <n v="3"/>
    <n v="1"/>
    <n v="1"/>
    <n v="1"/>
    <x v="0"/>
  </r>
  <r>
    <s v="05bd602e-ef8c-4aa3-98fe-dc413a6d7c12"/>
    <s v="Eyl_HC"/>
    <x v="30"/>
    <x v="0"/>
    <n v="3"/>
    <n v="1"/>
    <n v="4"/>
    <n v="1"/>
    <x v="0"/>
  </r>
  <r>
    <s v="da55a684-0f91-42a1-a678-7ae139763587"/>
    <s v="Eyl_HC"/>
    <x v="30"/>
    <x v="0"/>
    <n v="3"/>
    <n v="1"/>
    <n v="4"/>
    <n v="2"/>
    <x v="1"/>
  </r>
  <r>
    <s v="633eabff-983b-44b7-bfff-5d16eec39c66"/>
    <s v="Eyl_HC"/>
    <x v="30"/>
    <x v="0"/>
    <n v="3"/>
    <n v="1"/>
    <n v="4"/>
    <n v="1"/>
    <x v="0"/>
  </r>
  <r>
    <s v="084e56e2-2b58-45f5-ac13-e281ff59ad62"/>
    <s v="Eyl_HC"/>
    <x v="30"/>
    <x v="0"/>
    <n v="3"/>
    <n v="1"/>
    <n v="4"/>
    <n v="1"/>
    <x v="0"/>
  </r>
  <r>
    <s v="a16bd72e-6ef1-4196-bda3-dc767e75dea3"/>
    <s v="Eyl_HC"/>
    <x v="30"/>
    <x v="0"/>
    <n v="3"/>
    <n v="1"/>
    <n v="4"/>
    <n v="1"/>
    <x v="0"/>
  </r>
  <r>
    <s v="53f3df81-6827-45c3-afbc-e9cf6a17ea5b"/>
    <s v="Qardho_HC"/>
    <x v="29"/>
    <x v="0"/>
    <n v="3"/>
    <n v="1"/>
    <n v="1"/>
    <n v="1"/>
    <x v="0"/>
  </r>
  <r>
    <s v="bf8cfdd2-8f10-4b18-a55f-8ffc59c0d611"/>
    <s v="Qardho_HC"/>
    <x v="29"/>
    <x v="0"/>
    <n v="3"/>
    <n v="1"/>
    <n v="1"/>
    <n v="1"/>
    <x v="0"/>
  </r>
  <r>
    <s v="2fdee878-bbdb-4cbb-8dae-de9e9a35e22e"/>
    <s v="Burtinle_IDP"/>
    <x v="26"/>
    <x v="1"/>
    <n v="3"/>
    <n v="1"/>
    <n v="4"/>
    <n v="1"/>
    <x v="0"/>
  </r>
  <r>
    <s v="ddb21c5a-b19c-487e-8eb0-e6124e696ec2"/>
    <s v="Burtinle_IDP"/>
    <x v="26"/>
    <x v="1"/>
    <n v="3"/>
    <n v="1"/>
    <n v="4"/>
    <n v="1"/>
    <x v="0"/>
  </r>
  <r>
    <s v="681a1a7c-f05e-441e-a18b-a6bf4659c455"/>
    <s v="Burtinle_IDP"/>
    <x v="26"/>
    <x v="1"/>
    <n v="3"/>
    <n v="1"/>
    <n v="4"/>
    <n v="1"/>
    <x v="0"/>
  </r>
  <r>
    <s v="9de175fd-b6b9-4c43-bd5c-0e9771c4c0cc"/>
    <s v="Burtinle_IDP"/>
    <x v="26"/>
    <x v="1"/>
    <n v="3"/>
    <n v="1"/>
    <n v="4"/>
    <n v="1"/>
    <x v="0"/>
  </r>
  <r>
    <s v="ccec0dab-b70c-499c-aa12-f08f6f008efc"/>
    <s v="Burtinle_IDP"/>
    <x v="26"/>
    <x v="1"/>
    <n v="3"/>
    <n v="1"/>
    <n v="1"/>
    <n v="1"/>
    <x v="0"/>
  </r>
  <r>
    <s v="bead8b35-cb7b-4d27-b2cf-96a1bc531853"/>
    <s v="Burtinle_IDP"/>
    <x v="26"/>
    <x v="1"/>
    <n v="3"/>
    <n v="1"/>
    <n v="4"/>
    <n v="3"/>
    <x v="1"/>
  </r>
  <r>
    <s v="27bfe54e-2b29-4f43-a5b6-a71713e1fc14"/>
    <s v="Burtinle_IDP"/>
    <x v="26"/>
    <x v="1"/>
    <n v="3"/>
    <n v="1"/>
    <n v="4"/>
    <n v="4"/>
    <x v="1"/>
  </r>
  <r>
    <s v="24f26749-95b7-4ff8-bbda-68f154706aa0"/>
    <s v="Burtinle_IDP"/>
    <x v="26"/>
    <x v="1"/>
    <n v="3"/>
    <n v="1"/>
    <n v="4"/>
    <n v="1"/>
    <x v="0"/>
  </r>
  <r>
    <s v="e8aa7a47-7463-4979-b262-c20ecd5ec800"/>
    <s v="Burtinle_IDP"/>
    <x v="26"/>
    <x v="1"/>
    <n v="3"/>
    <n v="1"/>
    <n v="4"/>
    <n v="1"/>
    <x v="0"/>
  </r>
  <r>
    <s v="50191e52-5d8f-498c-8d23-ac0d6b23fd84"/>
    <s v="Bandarbayla_HC"/>
    <x v="28"/>
    <x v="0"/>
    <n v="3"/>
    <n v="1"/>
    <n v="4"/>
    <n v="1"/>
    <x v="0"/>
  </r>
  <r>
    <s v="dd723b4c-a05d-4f46-9d26-904bb6bc587b"/>
    <s v="Bandarbayla_HC"/>
    <x v="28"/>
    <x v="0"/>
    <n v="3"/>
    <n v="1"/>
    <n v="4"/>
    <n v="1"/>
    <x v="0"/>
  </r>
  <r>
    <s v="97d1bd14-b4e3-4c60-8ad8-f459c0318f91"/>
    <s v="Eyl_HC"/>
    <x v="30"/>
    <x v="0"/>
    <n v="3"/>
    <n v="1"/>
    <n v="1"/>
    <n v="1"/>
    <x v="0"/>
  </r>
  <r>
    <s v="df27fb2c-5bbe-4b8b-97ff-15f6d0cc4765"/>
    <s v="Eyl_HC"/>
    <x v="30"/>
    <x v="0"/>
    <n v="3"/>
    <n v="1"/>
    <n v="1"/>
    <n v="1"/>
    <x v="0"/>
  </r>
  <r>
    <s v="da3d4e8f-7f79-4c9d-a4c7-f321daaed59e"/>
    <s v="Eyl_HC"/>
    <x v="30"/>
    <x v="0"/>
    <n v="3"/>
    <n v="1"/>
    <n v="1"/>
    <n v="1"/>
    <x v="0"/>
  </r>
  <r>
    <s v="1ab54778-87e0-4bcf-8fa6-a2a82361827f"/>
    <s v="Eyl_HC"/>
    <x v="30"/>
    <x v="0"/>
    <n v="3"/>
    <n v="1"/>
    <n v="1"/>
    <n v="1"/>
    <x v="0"/>
  </r>
  <r>
    <s v="8637634a-8fae-45e8-b2d7-933e3e437db1"/>
    <s v="Eyl_HC"/>
    <x v="30"/>
    <x v="0"/>
    <n v="3"/>
    <n v="1"/>
    <n v="1"/>
    <n v="1"/>
    <x v="0"/>
  </r>
  <r>
    <s v="6db162b2-fd62-4cf5-9e16-0720d45523dd"/>
    <s v="Eyl_HC"/>
    <x v="30"/>
    <x v="0"/>
    <n v="3"/>
    <n v="1"/>
    <n v="1"/>
    <n v="1"/>
    <x v="0"/>
  </r>
  <r>
    <s v="81ed7c24-c2f5-43b2-84f7-7288f3e6659c"/>
    <s v="Eyl_HC"/>
    <x v="30"/>
    <x v="0"/>
    <n v="3"/>
    <n v="1"/>
    <n v="1"/>
    <n v="1"/>
    <x v="0"/>
  </r>
  <r>
    <s v="5760be6f-81fc-463f-ae7b-5d0ed693f25c"/>
    <s v="Eyl_HC"/>
    <x v="30"/>
    <x v="0"/>
    <n v="3"/>
    <n v="1"/>
    <n v="1"/>
    <n v="1"/>
    <x v="0"/>
  </r>
  <r>
    <s v="24c510f5-5539-4765-989f-de60488537ba"/>
    <s v="Eyl_HC"/>
    <x v="30"/>
    <x v="0"/>
    <n v="3"/>
    <n v="1"/>
    <n v="1"/>
    <n v="1"/>
    <x v="0"/>
  </r>
  <r>
    <s v="0b1975e0-cc9d-4c57-a414-c99612b305c0"/>
    <s v="Garowe_HC"/>
    <x v="27"/>
    <x v="0"/>
    <n v="3"/>
    <n v="1"/>
    <n v="4"/>
    <n v="1"/>
    <x v="0"/>
  </r>
  <r>
    <s v="0269181c-482c-45eb-9073-2cb86dc13e74"/>
    <s v="Garowe_HC"/>
    <x v="27"/>
    <x v="0"/>
    <n v="3"/>
    <n v="1"/>
    <n v="4"/>
    <n v="1"/>
    <x v="0"/>
  </r>
  <r>
    <s v="fe17dcc9-65a1-4c70-95d4-59c755d2a3d9"/>
    <s v="Burtinle_HC"/>
    <x v="26"/>
    <x v="0"/>
    <n v="3"/>
    <n v="1"/>
    <n v="4"/>
    <n v="1"/>
    <x v="0"/>
  </r>
  <r>
    <s v="a16931c5-9fb3-4d84-b596-7ed617999753"/>
    <s v="Burtinle_HC"/>
    <x v="26"/>
    <x v="0"/>
    <n v="3"/>
    <n v="1"/>
    <n v="4"/>
    <n v="1"/>
    <x v="0"/>
  </r>
  <r>
    <s v="9cb8a7e7-7b84-4665-84d8-372811494f83"/>
    <s v="Burtinle_HC"/>
    <x v="26"/>
    <x v="0"/>
    <n v="3"/>
    <n v="1"/>
    <n v="4"/>
    <n v="1"/>
    <x v="0"/>
  </r>
  <r>
    <s v="d385fca8-5f70-466f-86b8-3d68e6684850"/>
    <s v="Burtinle_HC"/>
    <x v="26"/>
    <x v="0"/>
    <n v="3"/>
    <n v="1"/>
    <n v="4"/>
    <n v="1"/>
    <x v="0"/>
  </r>
  <r>
    <s v="69977e5c-fa98-4e81-b841-cd2216acf4d0"/>
    <s v="Burtinle_HC"/>
    <x v="26"/>
    <x v="0"/>
    <n v="3"/>
    <n v="1"/>
    <n v="4"/>
    <n v="1"/>
    <x v="0"/>
  </r>
  <r>
    <s v="25fd690d-9b47-4c82-8544-fdb013c7ee79"/>
    <s v="Burtinle_HC"/>
    <x v="26"/>
    <x v="0"/>
    <n v="3"/>
    <n v="1"/>
    <n v="4"/>
    <n v="1"/>
    <x v="0"/>
  </r>
  <r>
    <s v="d5ac8ad0-c06f-4c53-8764-2f06820b136c"/>
    <s v="Burtinle_HC"/>
    <x v="26"/>
    <x v="0"/>
    <n v="3"/>
    <n v="1"/>
    <n v="4"/>
    <n v="1"/>
    <x v="0"/>
  </r>
  <r>
    <s v="4e0f229f-53d8-4a9e-b341-5ffca9364e18"/>
    <s v="Burtinle_HC"/>
    <x v="26"/>
    <x v="0"/>
    <n v="3"/>
    <n v="1"/>
    <n v="4"/>
    <n v="1"/>
    <x v="0"/>
  </r>
  <r>
    <s v="037230a2-26da-4517-8785-1b357286a77a"/>
    <s v="Burtinle_HC"/>
    <x v="26"/>
    <x v="0"/>
    <n v="3"/>
    <n v="1"/>
    <n v="4"/>
    <n v="1"/>
    <x v="0"/>
  </r>
  <r>
    <s v="96b7ae73-1595-400c-bc64-e7746bd52284"/>
    <s v="Burtinle_HC"/>
    <x v="26"/>
    <x v="0"/>
    <n v="3"/>
    <n v="1"/>
    <n v="4"/>
    <n v="1"/>
    <x v="0"/>
  </r>
  <r>
    <s v="9b9be553-c2d9-4dcd-b3cd-ad0a45d096cc"/>
    <s v="Burtinle_IDP"/>
    <x v="26"/>
    <x v="1"/>
    <n v="3"/>
    <n v="1"/>
    <n v="1"/>
    <n v="1"/>
    <x v="0"/>
  </r>
  <r>
    <s v="31388e52-2e72-4b35-b882-eecb7f41881b"/>
    <s v="Burtinle_IDP"/>
    <x v="26"/>
    <x v="1"/>
    <n v="3"/>
    <n v="1"/>
    <n v="1"/>
    <n v="1"/>
    <x v="0"/>
  </r>
  <r>
    <s v="640e4cda-9fdc-4825-b357-611a997699ed"/>
    <s v="Garowe_HC"/>
    <x v="27"/>
    <x v="0"/>
    <n v="3"/>
    <n v="1"/>
    <n v="4"/>
    <n v="1"/>
    <x v="0"/>
  </r>
  <r>
    <s v="a5b2db3b-c730-4167-8e8b-26f32da39b4b"/>
    <s v="Burtinle_IDP"/>
    <x v="26"/>
    <x v="1"/>
    <n v="3"/>
    <n v="1"/>
    <n v="4"/>
    <n v="1"/>
    <x v="0"/>
  </r>
  <r>
    <s v="b97c4fc2-f30d-40a4-af76-15461f04915b"/>
    <s v="Burtinle_IDP"/>
    <x v="26"/>
    <x v="1"/>
    <n v="3"/>
    <n v="1"/>
    <n v="4"/>
    <n v="1"/>
    <x v="0"/>
  </r>
  <r>
    <s v="0f214e72-d138-4b6b-a392-6a4fc6e387db"/>
    <s v="Garowe_HC"/>
    <x v="27"/>
    <x v="0"/>
    <n v="3"/>
    <n v="1"/>
    <n v="4"/>
    <n v="2"/>
    <x v="1"/>
  </r>
  <r>
    <s v="677639a1-d817-453f-b34f-044ed382315f"/>
    <s v="Garowe_HC"/>
    <x v="27"/>
    <x v="0"/>
    <n v="3"/>
    <n v="1"/>
    <n v="4"/>
    <n v="1"/>
    <x v="0"/>
  </r>
  <r>
    <s v="b55a3a99-817c-4e13-94fd-420b4688622c"/>
    <s v="Garowe_IDP"/>
    <x v="27"/>
    <x v="1"/>
    <n v="3"/>
    <n v="1"/>
    <n v="4"/>
    <n v="3"/>
    <x v="1"/>
  </r>
  <r>
    <s v="a071d6d1-e5e1-4e65-a89a-00a46ffc09cc"/>
    <s v="Garowe_HC"/>
    <x v="27"/>
    <x v="0"/>
    <n v="3"/>
    <n v="1"/>
    <n v="4"/>
    <n v="1"/>
    <x v="0"/>
  </r>
  <r>
    <s v="074d01c3-0e79-413c-90a9-b88cab905994"/>
    <s v="Burtinle_HC"/>
    <x v="26"/>
    <x v="0"/>
    <n v="3"/>
    <n v="1"/>
    <n v="4"/>
    <n v="5"/>
    <x v="1"/>
  </r>
  <r>
    <s v="af25124c-7bf0-4cd8-9a8d-44ab00a1717c"/>
    <s v="Burtinle_HC"/>
    <x v="26"/>
    <x v="0"/>
    <n v="3"/>
    <n v="1"/>
    <n v="4"/>
    <n v="1"/>
    <x v="0"/>
  </r>
  <r>
    <s v="da0aa725-a004-4a66-92ed-fd36f404e44a"/>
    <s v="Burtinle_HC"/>
    <x v="26"/>
    <x v="0"/>
    <n v="3"/>
    <n v="1"/>
    <n v="1"/>
    <n v="5"/>
    <x v="1"/>
  </r>
  <r>
    <s v="969f52b4-b8cc-4abd-afcd-2836ff837cc8"/>
    <s v="Burtinle_HC"/>
    <x v="26"/>
    <x v="0"/>
    <n v="3"/>
    <n v="1"/>
    <n v="4"/>
    <n v="5"/>
    <x v="1"/>
  </r>
  <r>
    <s v="0436a495-8911-49f9-bcf8-88b335939890"/>
    <s v="Burtinle_HC"/>
    <x v="26"/>
    <x v="0"/>
    <n v="3"/>
    <n v="1"/>
    <n v="4"/>
    <n v="1"/>
    <x v="0"/>
  </r>
  <r>
    <s v="f643edba-db45-4e50-b140-03fbbf99a3cd"/>
    <s v="Garowe_HC"/>
    <x v="27"/>
    <x v="0"/>
    <n v="3"/>
    <n v="1"/>
    <n v="4"/>
    <n v="1"/>
    <x v="0"/>
  </r>
  <r>
    <s v="6f21128b-adc1-49d1-b365-41b913af0e90"/>
    <s v="Garowe_IDP"/>
    <x v="27"/>
    <x v="1"/>
    <n v="3"/>
    <n v="1"/>
    <n v="4"/>
    <n v="1"/>
    <x v="0"/>
  </r>
  <r>
    <s v="2a654bc7-289e-4e0c-ad30-e2588ef893d1"/>
    <s v="Burtinle_IDP"/>
    <x v="26"/>
    <x v="1"/>
    <n v="3"/>
    <n v="1"/>
    <n v="4"/>
    <n v="1"/>
    <x v="0"/>
  </r>
  <r>
    <s v="d5d00bc4-b546-42cf-9f1d-91df0c7cb0f6"/>
    <s v="Garowe_HC"/>
    <x v="27"/>
    <x v="0"/>
    <n v="3"/>
    <n v="1"/>
    <n v="4"/>
    <n v="1"/>
    <x v="0"/>
  </r>
  <r>
    <s v="35c7b251-273f-436d-876f-00bb33809439"/>
    <s v="Burtinle_IDP"/>
    <x v="26"/>
    <x v="1"/>
    <n v="3"/>
    <n v="1"/>
    <n v="4"/>
    <n v="1"/>
    <x v="0"/>
  </r>
  <r>
    <s v="848b6d0f-05d0-4e7e-af05-762c236719e9"/>
    <s v="Qardho_IDP"/>
    <x v="29"/>
    <x v="1"/>
    <n v="3"/>
    <n v="1"/>
    <n v="4"/>
    <n v="1"/>
    <x v="0"/>
  </r>
  <r>
    <s v="34abd16d-639f-486e-8e75-25175aafccd7"/>
    <s v="Qardho_IDP"/>
    <x v="29"/>
    <x v="1"/>
    <n v="3"/>
    <n v="1"/>
    <n v="4"/>
    <n v="1"/>
    <x v="0"/>
  </r>
  <r>
    <s v="09726819-45fb-4621-b37a-de9098bd6e19"/>
    <s v="Eyl_HC"/>
    <x v="30"/>
    <x v="0"/>
    <n v="3"/>
    <n v="1"/>
    <n v="4"/>
    <n v="1"/>
    <x v="0"/>
  </r>
  <r>
    <s v="60397d46-f039-4551-be6d-49378508f96c"/>
    <s v="Burtinle_HC"/>
    <x v="26"/>
    <x v="0"/>
    <n v="3"/>
    <n v="1"/>
    <n v="4"/>
    <n v="1"/>
    <x v="0"/>
  </r>
  <r>
    <s v="d39e77a0-bff9-49f4-92c3-ad13aeb8e2a7"/>
    <s v="Garowe_HC"/>
    <x v="27"/>
    <x v="0"/>
    <n v="3"/>
    <n v="1"/>
    <n v="1"/>
    <n v="1"/>
    <x v="0"/>
  </r>
  <r>
    <s v="304d43ef-a101-44bc-a310-d0e03d32bbda"/>
    <s v="Garowe_HC"/>
    <x v="27"/>
    <x v="0"/>
    <n v="3"/>
    <n v="1"/>
    <n v="4"/>
    <n v="1"/>
    <x v="0"/>
  </r>
  <r>
    <s v="6a7ee3e7-9f96-40e9-8bd5-d890e5e00776"/>
    <s v="Garowe_HC"/>
    <x v="27"/>
    <x v="0"/>
    <n v="3"/>
    <n v="1"/>
    <n v="4"/>
    <n v="1"/>
    <x v="0"/>
  </r>
  <r>
    <s v="0f8aa569-21d8-40c3-983e-a9b695a40868"/>
    <s v="Garowe_HC"/>
    <x v="27"/>
    <x v="0"/>
    <n v="3"/>
    <n v="1"/>
    <n v="1"/>
    <n v="1"/>
    <x v="0"/>
  </r>
  <r>
    <s v="cae34e75-54dc-4d8f-8730-c00d80ae92f6"/>
    <s v="Garowe_HC"/>
    <x v="27"/>
    <x v="0"/>
    <n v="3"/>
    <n v="1"/>
    <n v="4"/>
    <n v="1"/>
    <x v="0"/>
  </r>
  <r>
    <s v="f5eacb3f-3920-4afc-8334-242b688d85b1"/>
    <s v="Garowe_HC"/>
    <x v="27"/>
    <x v="0"/>
    <n v="3"/>
    <n v="1"/>
    <n v="4"/>
    <n v="1"/>
    <x v="0"/>
  </r>
  <r>
    <s v="f4547060-7701-4ed8-a48e-aaabe8619515"/>
    <s v="Garowe_HC"/>
    <x v="27"/>
    <x v="0"/>
    <n v="3"/>
    <n v="1"/>
    <n v="4"/>
    <n v="1"/>
    <x v="0"/>
  </r>
  <r>
    <s v="a9a91064-3ef7-477a-bf86-977809a40951"/>
    <s v="Garowe_HC"/>
    <x v="27"/>
    <x v="0"/>
    <n v="3"/>
    <n v="1"/>
    <n v="1"/>
    <n v="1"/>
    <x v="0"/>
  </r>
  <r>
    <s v="5a21009f-921c-4089-b44d-609ae9787c48"/>
    <s v="Burtinle_HC"/>
    <x v="26"/>
    <x v="0"/>
    <n v="3"/>
    <n v="1"/>
    <n v="4"/>
    <n v="1"/>
    <x v="0"/>
  </r>
  <r>
    <s v="66438d76-5860-4855-b348-3bbe3c246bb0"/>
    <s v="Burtinle_HC"/>
    <x v="26"/>
    <x v="0"/>
    <n v="3"/>
    <n v="1"/>
    <n v="4"/>
    <n v="1"/>
    <x v="0"/>
  </r>
  <r>
    <s v="8179bd19-1ddd-4e4c-bb6a-c70acca8e18d"/>
    <s v="Burtinle_HC"/>
    <x v="26"/>
    <x v="0"/>
    <n v="3"/>
    <n v="1"/>
    <n v="1"/>
    <n v="1"/>
    <x v="0"/>
  </r>
  <r>
    <s v="5ec177dd-a4ba-4771-82ac-dec87ef507af"/>
    <s v="Burtinle_HC"/>
    <x v="26"/>
    <x v="0"/>
    <n v="3"/>
    <n v="1"/>
    <n v="1"/>
    <n v="1"/>
    <x v="0"/>
  </r>
  <r>
    <s v="47ed8c61-b4b3-46cb-8c89-d1c2e534b077"/>
    <s v="Burtinle_HC"/>
    <x v="26"/>
    <x v="0"/>
    <n v="3"/>
    <n v="1"/>
    <n v="1"/>
    <n v="1"/>
    <x v="0"/>
  </r>
  <r>
    <s v="3a32e184-0a6f-4f34-8de1-4064536e9977"/>
    <s v="Burtinle_HC"/>
    <x v="26"/>
    <x v="0"/>
    <n v="3"/>
    <n v="1"/>
    <n v="1"/>
    <n v="1"/>
    <x v="0"/>
  </r>
  <r>
    <s v="5bf1d73e-8c9a-48d1-aaba-7c058a7abf9f"/>
    <s v="Burtinle_HC"/>
    <x v="26"/>
    <x v="0"/>
    <n v="3"/>
    <n v="1"/>
    <n v="1"/>
    <n v="1"/>
    <x v="0"/>
  </r>
  <r>
    <s v="93d6c2d6-89a7-4ecd-b54c-db5c667812b0"/>
    <s v="Burtinle_HC"/>
    <x v="26"/>
    <x v="0"/>
    <n v="3"/>
    <n v="1"/>
    <n v="4"/>
    <n v="1"/>
    <x v="0"/>
  </r>
  <r>
    <s v="3bde42e0-2e4c-4abd-ad1e-6f903e03fae3"/>
    <s v="Burtinle_HC"/>
    <x v="26"/>
    <x v="0"/>
    <n v="3"/>
    <n v="1"/>
    <n v="4"/>
    <n v="1"/>
    <x v="0"/>
  </r>
  <r>
    <s v="32547879-43e4-420b-b987-cc0d01fe98a0"/>
    <s v="Burtinle_HC"/>
    <x v="26"/>
    <x v="0"/>
    <n v="3"/>
    <n v="1"/>
    <n v="4"/>
    <n v="1"/>
    <x v="0"/>
  </r>
  <r>
    <s v="c85466c0-3e20-467c-85c2-66d6a57a903e"/>
    <s v="Burtinle_HC"/>
    <x v="26"/>
    <x v="0"/>
    <n v="3"/>
    <n v="1"/>
    <n v="4"/>
    <n v="1"/>
    <x v="0"/>
  </r>
  <r>
    <s v="c4514d4c-d843-4cca-bacf-8fbd3e0858dd"/>
    <s v="Burtinle_HC"/>
    <x v="26"/>
    <x v="0"/>
    <n v="3"/>
    <n v="1"/>
    <n v="4"/>
    <n v="1"/>
    <x v="0"/>
  </r>
  <r>
    <s v="97cb662c-59ac-46b5-94b9-fea765252a13"/>
    <s v="Burtinle_HC"/>
    <x v="26"/>
    <x v="0"/>
    <n v="3"/>
    <n v="1"/>
    <n v="4"/>
    <n v="1"/>
    <x v="0"/>
  </r>
  <r>
    <s v="c483ddb3-942c-4972-b281-b0cb05083552"/>
    <s v="Burtinle_HC"/>
    <x v="26"/>
    <x v="0"/>
    <n v="3"/>
    <n v="1"/>
    <n v="4"/>
    <n v="1"/>
    <x v="0"/>
  </r>
  <r>
    <s v="c4825a66-b220-439c-b40d-f42da25e3751"/>
    <s v="Burtinle_HC"/>
    <x v="26"/>
    <x v="0"/>
    <n v="3"/>
    <n v="1"/>
    <n v="4"/>
    <n v="1"/>
    <x v="0"/>
  </r>
  <r>
    <s v="0b1a64b6-799f-4893-9f3f-76ddbec9ea0e"/>
    <s v="Burtinle_HC"/>
    <x v="26"/>
    <x v="0"/>
    <n v="3"/>
    <n v="1"/>
    <n v="4"/>
    <n v="1"/>
    <x v="0"/>
  </r>
  <r>
    <s v="c96be3f3-7b7e-4028-aa71-fcb50455677d"/>
    <s v="Burtinle_HC"/>
    <x v="26"/>
    <x v="0"/>
    <n v="3"/>
    <n v="1"/>
    <n v="4"/>
    <n v="1"/>
    <x v="0"/>
  </r>
  <r>
    <s v="b4910776-03ab-4a4b-9da8-2d3e7c62db95"/>
    <s v="Qardho_IDP"/>
    <x v="29"/>
    <x v="1"/>
    <n v="3"/>
    <n v="1"/>
    <n v="4"/>
    <n v="1"/>
    <x v="0"/>
  </r>
  <r>
    <s v="c0dd6f7b-a8e6-41ee-acba-235213d0eb59"/>
    <s v="Qardho_IDP"/>
    <x v="29"/>
    <x v="1"/>
    <n v="3"/>
    <n v="1"/>
    <n v="4"/>
    <n v="1"/>
    <x v="0"/>
  </r>
  <r>
    <s v="0aadcd53-ff25-4a19-a5f8-399ad833b735"/>
    <s v="Burtinle_HC"/>
    <x v="26"/>
    <x v="0"/>
    <n v="3"/>
    <n v="1"/>
    <n v="1"/>
    <n v="1"/>
    <x v="0"/>
  </r>
  <r>
    <s v="2ea39f19-024e-4ed1-a9cc-059c6af6afeb"/>
    <s v="Burtinle_HC"/>
    <x v="26"/>
    <x v="0"/>
    <n v="3"/>
    <n v="1"/>
    <n v="1"/>
    <n v="1"/>
    <x v="0"/>
  </r>
  <r>
    <s v="38d923ec-49c0-4625-9fc9-8de8f0d19d8d"/>
    <s v="Burtinle_IDP"/>
    <x v="26"/>
    <x v="1"/>
    <n v="3"/>
    <n v="1"/>
    <n v="1"/>
    <n v="1"/>
    <x v="0"/>
  </r>
  <r>
    <s v="a371da6c-a573-489e-b3da-affb7fc194db"/>
    <s v="Burtinle_IDP"/>
    <x v="26"/>
    <x v="1"/>
    <n v="3"/>
    <n v="1"/>
    <n v="1"/>
    <n v="1"/>
    <x v="0"/>
  </r>
  <r>
    <s v="b011f4ab-aab9-46c2-ad1b-08c82f11d81a"/>
    <s v="Burtinle_HC"/>
    <x v="26"/>
    <x v="0"/>
    <n v="3"/>
    <n v="1"/>
    <n v="1"/>
    <n v="1"/>
    <x v="0"/>
  </r>
  <r>
    <s v="16a98240-6ff1-44fa-bb7b-96ff40fd6da2"/>
    <s v="Qardho_IDP"/>
    <x v="29"/>
    <x v="1"/>
    <n v="3"/>
    <n v="1"/>
    <n v="1"/>
    <n v="1"/>
    <x v="0"/>
  </r>
  <r>
    <s v="eed78760-7fc5-4d3b-a5f1-daab842a0ef9"/>
    <s v="Garowe_HC"/>
    <x v="27"/>
    <x v="0"/>
    <n v="3"/>
    <n v="1"/>
    <n v="4"/>
    <n v="1"/>
    <x v="0"/>
  </r>
  <r>
    <s v="6d4bdbb0-0852-4c12-9cff-6694edc09af4"/>
    <s v="Garowe_HC"/>
    <x v="27"/>
    <x v="0"/>
    <n v="3"/>
    <n v="1"/>
    <n v="4"/>
    <n v="1"/>
    <x v="0"/>
  </r>
  <r>
    <s v="1920b7f7-63da-4f6c-9bf9-d952dad4a568"/>
    <s v="Garowe_HC"/>
    <x v="27"/>
    <x v="0"/>
    <n v="3"/>
    <n v="1"/>
    <n v="4"/>
    <n v="1"/>
    <x v="0"/>
  </r>
  <r>
    <s v="80e8639e-7ea8-4159-a667-c6459f256a3b"/>
    <s v="Garowe_HC"/>
    <x v="27"/>
    <x v="0"/>
    <n v="3"/>
    <n v="1"/>
    <n v="4"/>
    <n v="1"/>
    <x v="0"/>
  </r>
  <r>
    <s v="d21c9d87-d853-4aa1-8e13-9cafbf5f8727"/>
    <s v="Garowe_HC"/>
    <x v="27"/>
    <x v="0"/>
    <n v="3"/>
    <n v="2"/>
    <n v="1"/>
    <n v="1"/>
    <x v="0"/>
  </r>
  <r>
    <s v="0a739ac7-9b2c-4aaa-9026-cb588a7336cf"/>
    <s v="Garowe_HC"/>
    <x v="27"/>
    <x v="0"/>
    <n v="3"/>
    <n v="1"/>
    <n v="4"/>
    <n v="1"/>
    <x v="0"/>
  </r>
  <r>
    <s v="6be88d63-0793-4ec4-ae57-1bfb87e735df"/>
    <s v="Garowe_HC"/>
    <x v="27"/>
    <x v="0"/>
    <n v="3"/>
    <n v="2"/>
    <n v="1"/>
    <n v="2"/>
    <x v="0"/>
  </r>
  <r>
    <s v="0ab6f0cd-90ef-4d33-91d1-e08c027014b9"/>
    <s v="Garowe_HC"/>
    <x v="27"/>
    <x v="0"/>
    <n v="3"/>
    <n v="1"/>
    <n v="4"/>
    <n v="1"/>
    <x v="0"/>
  </r>
  <r>
    <s v="bd0131b3-6719-43d2-8dbe-6291890edc3d"/>
    <s v="Garowe_HC"/>
    <x v="27"/>
    <x v="0"/>
    <n v="3"/>
    <n v="1"/>
    <n v="4"/>
    <n v="1"/>
    <x v="0"/>
  </r>
  <r>
    <s v="209c0080-eada-41b3-8c32-b4c2e9a9ea76"/>
    <s v="Qardho_IDP"/>
    <x v="29"/>
    <x v="1"/>
    <n v="3"/>
    <n v="1"/>
    <n v="1"/>
    <n v="1"/>
    <x v="0"/>
  </r>
  <r>
    <s v="6180679b-bfe5-46ce-b0b8-fd8d4ed258c7"/>
    <s v="Burtinle_HC"/>
    <x v="26"/>
    <x v="0"/>
    <n v="3"/>
    <n v="1"/>
    <n v="4"/>
    <n v="1"/>
    <x v="0"/>
  </r>
  <r>
    <s v="a0928799-6259-41ff-9e92-87626c20c035"/>
    <s v="Burtinle_HC"/>
    <x v="26"/>
    <x v="0"/>
    <n v="3"/>
    <n v="1"/>
    <n v="4"/>
    <n v="4"/>
    <x v="1"/>
  </r>
  <r>
    <s v="8b049075-fa5d-45e6-af96-34f0e253f51a"/>
    <s v="Burtinle_HC"/>
    <x v="26"/>
    <x v="0"/>
    <n v="3"/>
    <n v="1"/>
    <n v="4"/>
    <n v="4"/>
    <x v="1"/>
  </r>
  <r>
    <s v="f2ca9ca3-42e3-42e8-a370-c397578e640c"/>
    <s v="Burtinle_HC"/>
    <x v="26"/>
    <x v="0"/>
    <n v="3"/>
    <n v="1"/>
    <n v="4"/>
    <n v="1"/>
    <x v="0"/>
  </r>
  <r>
    <s v="47c4d8fe-eff0-491f-b890-918142fe231b"/>
    <s v="Burtinle_HC"/>
    <x v="26"/>
    <x v="0"/>
    <n v="3"/>
    <n v="1"/>
    <n v="1"/>
    <n v="4"/>
    <x v="0"/>
  </r>
  <r>
    <s v="9b2d3718-1076-4570-8b5d-c6a5257f797d"/>
    <s v="Burtinle_HC"/>
    <x v="26"/>
    <x v="0"/>
    <n v="3"/>
    <n v="1"/>
    <n v="4"/>
    <n v="1"/>
    <x v="0"/>
  </r>
  <r>
    <s v="16cc01b3-fd08-4356-839d-16aea534968d"/>
    <s v="Burtinle_HC"/>
    <x v="26"/>
    <x v="0"/>
    <n v="3"/>
    <n v="1"/>
    <n v="4"/>
    <n v="1"/>
    <x v="0"/>
  </r>
  <r>
    <s v="fa6abe3d-6ea3-4bd0-9c5f-daff8d64f8c3"/>
    <s v="Burtinle_HC"/>
    <x v="26"/>
    <x v="0"/>
    <n v="3"/>
    <n v="1"/>
    <n v="4"/>
    <n v="1"/>
    <x v="0"/>
  </r>
  <r>
    <s v="643d35f6-6cc7-4fa6-8685-139bf1aae081"/>
    <s v="Burtinle_HC"/>
    <x v="26"/>
    <x v="0"/>
    <n v="3"/>
    <n v="1"/>
    <n v="1"/>
    <n v="4"/>
    <x v="0"/>
  </r>
  <r>
    <s v="bcba42bc-bb51-43af-bae8-9596db846967"/>
    <s v="Qardho_IDP"/>
    <x v="29"/>
    <x v="1"/>
    <n v="3"/>
    <n v="1"/>
    <n v="1"/>
    <n v="1"/>
    <x v="0"/>
  </r>
  <r>
    <s v="a57ef524-7425-402d-a669-bdaf378d51a5"/>
    <s v="Garowe_HC"/>
    <x v="27"/>
    <x v="0"/>
    <n v="3"/>
    <n v="1"/>
    <n v="4"/>
    <n v="1"/>
    <x v="0"/>
  </r>
  <r>
    <s v="becc4473-46b0-43df-bf02-ba34149fea15"/>
    <s v="Qardho_IDP"/>
    <x v="29"/>
    <x v="1"/>
    <n v="3"/>
    <n v="1"/>
    <n v="1"/>
    <n v="1"/>
    <x v="0"/>
  </r>
  <r>
    <s v="95456a6d-5d00-4034-ab58-c8b1c5edabbd"/>
    <s v="Qardho_HC"/>
    <x v="29"/>
    <x v="0"/>
    <n v="3"/>
    <n v="1"/>
    <n v="4"/>
    <n v="1"/>
    <x v="0"/>
  </r>
  <r>
    <s v="b07759a7-8300-460f-8880-6de33c7ec8be"/>
    <s v="Garowe_IDP"/>
    <x v="27"/>
    <x v="1"/>
    <n v="3"/>
    <n v="1"/>
    <n v="4"/>
    <n v="1"/>
    <x v="0"/>
  </r>
  <r>
    <s v="c729a738-c74c-47ae-98ba-65e8a53beb0b"/>
    <s v="Garowe_IDP"/>
    <x v="27"/>
    <x v="1"/>
    <n v="3"/>
    <n v="1"/>
    <n v="4"/>
    <n v="1"/>
    <x v="0"/>
  </r>
  <r>
    <s v="40b762a2-73ed-482d-82be-96cf527cb706"/>
    <s v="Garowe_IDP"/>
    <x v="27"/>
    <x v="1"/>
    <n v="3"/>
    <n v="1"/>
    <n v="4"/>
    <n v="1"/>
    <x v="0"/>
  </r>
  <r>
    <s v="674bbc30-e320-46c7-906f-6086f7041f17"/>
    <s v="Burtinle_HC"/>
    <x v="26"/>
    <x v="0"/>
    <n v="3"/>
    <n v="1"/>
    <n v="4"/>
    <n v="1"/>
    <x v="0"/>
  </r>
  <r>
    <s v="ef3c8ffa-81e0-4bd4-9ccd-a6efedde4ea6"/>
    <s v="Burtinle_HC"/>
    <x v="26"/>
    <x v="0"/>
    <n v="3"/>
    <n v="1"/>
    <n v="4"/>
    <n v="1"/>
    <x v="0"/>
  </r>
  <r>
    <s v="8404cf3c-78a5-471b-b638-4d4e46bd238e"/>
    <s v="Burtinle_HC"/>
    <x v="26"/>
    <x v="0"/>
    <n v="3"/>
    <n v="1"/>
    <n v="4"/>
    <n v="1"/>
    <x v="0"/>
  </r>
  <r>
    <s v="a04eb670-62dc-4908-94bd-0237df7dcd34"/>
    <s v="Burtinle_HC"/>
    <x v="26"/>
    <x v="0"/>
    <n v="3"/>
    <n v="1"/>
    <n v="4"/>
    <n v="1"/>
    <x v="0"/>
  </r>
  <r>
    <s v="9cea7bb9-de30-4f50-8a3b-cdc8b6705f01"/>
    <s v="Burtinle_HC"/>
    <x v="26"/>
    <x v="0"/>
    <n v="3"/>
    <n v="1"/>
    <n v="4"/>
    <n v="1"/>
    <x v="0"/>
  </r>
  <r>
    <s v="c0c1d6d2-64db-44e2-af95-cf84f29442c7"/>
    <s v="Burtinle_HC"/>
    <x v="26"/>
    <x v="0"/>
    <n v="3"/>
    <n v="1"/>
    <n v="4"/>
    <n v="1"/>
    <x v="0"/>
  </r>
  <r>
    <s v="37fe226d-6063-4370-8d83-f66a70a3ea88"/>
    <s v="Burtinle_HC"/>
    <x v="26"/>
    <x v="0"/>
    <n v="3"/>
    <n v="1"/>
    <n v="4"/>
    <n v="1"/>
    <x v="0"/>
  </r>
  <r>
    <s v="1938c5e5-944b-4551-beb1-68e11652e0d3"/>
    <s v="Burtinle_HC"/>
    <x v="26"/>
    <x v="0"/>
    <n v="3"/>
    <n v="1"/>
    <n v="4"/>
    <n v="1"/>
    <x v="0"/>
  </r>
  <r>
    <s v="50362b47-6ac6-4779-a74a-0230193f24d8"/>
    <s v="Garowe_IDP"/>
    <x v="27"/>
    <x v="1"/>
    <n v="3"/>
    <n v="1"/>
    <n v="4"/>
    <n v="1"/>
    <x v="0"/>
  </r>
  <r>
    <s v="7906347a-04fd-4064-a115-c1ec4f030aa6"/>
    <s v="Burtinle_HC"/>
    <x v="26"/>
    <x v="0"/>
    <n v="3"/>
    <n v="1"/>
    <n v="4"/>
    <n v="1"/>
    <x v="0"/>
  </r>
  <r>
    <s v="a29b9e4d-e6c1-4f4b-8659-76aa7d6a4fd3"/>
    <s v="Qardho_HC"/>
    <x v="29"/>
    <x v="0"/>
    <n v="3"/>
    <n v="1"/>
    <n v="1"/>
    <n v="1"/>
    <x v="0"/>
  </r>
  <r>
    <s v="863c3913-8e9f-48e7-871e-eb4880d746af"/>
    <s v="Qardho_HC"/>
    <x v="29"/>
    <x v="0"/>
    <n v="3"/>
    <n v="1"/>
    <n v="1"/>
    <n v="1"/>
    <x v="0"/>
  </r>
  <r>
    <s v="b5ccad82-79ee-4df3-8b6d-ba838b761073"/>
    <s v="Qardho_HC"/>
    <x v="29"/>
    <x v="0"/>
    <n v="3"/>
    <n v="1"/>
    <n v="4"/>
    <n v="1"/>
    <x v="0"/>
  </r>
  <r>
    <s v="ce5bbaae-e7b6-439a-bc32-9fa62554990f"/>
    <s v="Qardho_HC"/>
    <x v="29"/>
    <x v="0"/>
    <n v="3"/>
    <n v="1"/>
    <n v="1"/>
    <n v="1"/>
    <x v="0"/>
  </r>
  <r>
    <s v="c80f0ab4-a1e6-4e70-a701-bc64bbac3a39"/>
    <s v="Qardho_HC"/>
    <x v="29"/>
    <x v="0"/>
    <n v="3"/>
    <n v="1"/>
    <n v="4"/>
    <n v="1"/>
    <x v="0"/>
  </r>
  <r>
    <s v="912391ea-94e4-47d9-8e5c-b581d6b1080f"/>
    <s v="Qardho_HC"/>
    <x v="29"/>
    <x v="0"/>
    <n v="3"/>
    <n v="1"/>
    <n v="1"/>
    <n v="1"/>
    <x v="0"/>
  </r>
  <r>
    <s v="d5e1aba8-85c5-4a9c-9063-b81fde28df97"/>
    <s v="Qardho_HC"/>
    <x v="29"/>
    <x v="0"/>
    <n v="3"/>
    <n v="1"/>
    <n v="4"/>
    <n v="1"/>
    <x v="0"/>
  </r>
  <r>
    <s v="a41fb0f2-2b72-4683-bf68-8363c4e52b9f"/>
    <s v="Garowe_IDP"/>
    <x v="27"/>
    <x v="1"/>
    <n v="3"/>
    <n v="1"/>
    <n v="4"/>
    <n v="1"/>
    <x v="0"/>
  </r>
  <r>
    <s v="78a82df2-1153-4a26-8bda-6f10b3f1365c"/>
    <s v="Garowe_IDP"/>
    <x v="27"/>
    <x v="1"/>
    <n v="3"/>
    <n v="1"/>
    <n v="4"/>
    <n v="1"/>
    <x v="0"/>
  </r>
  <r>
    <s v="a7f00518-2fbe-4b9b-a6a9-dfd69663aeb6"/>
    <s v="Qardho_HC"/>
    <x v="29"/>
    <x v="0"/>
    <n v="3"/>
    <n v="1"/>
    <n v="4"/>
    <n v="1"/>
    <x v="0"/>
  </r>
  <r>
    <s v="cb6b7281-459f-44a2-905a-7ac4e901317c"/>
    <s v="Qardho_HC"/>
    <x v="29"/>
    <x v="0"/>
    <n v="3"/>
    <n v="1"/>
    <n v="4"/>
    <n v="1"/>
    <x v="0"/>
  </r>
  <r>
    <s v="7d39862d-e119-407b-81ef-b775f3d7b2d4"/>
    <s v="Qardho_HC"/>
    <x v="29"/>
    <x v="0"/>
    <n v="3"/>
    <n v="1"/>
    <n v="4"/>
    <n v="1"/>
    <x v="0"/>
  </r>
  <r>
    <s v="da4a1727-d31a-425e-bfb2-fea7249e8a7f"/>
    <s v="Qardho_HC"/>
    <x v="29"/>
    <x v="0"/>
    <n v="3"/>
    <n v="1"/>
    <n v="4"/>
    <n v="1"/>
    <x v="0"/>
  </r>
  <r>
    <s v="37e09153-8af6-4823-9ffd-984ee7ab7d39"/>
    <s v="Qardho_HC"/>
    <x v="29"/>
    <x v="0"/>
    <n v="3"/>
    <n v="1"/>
    <n v="4"/>
    <n v="1"/>
    <x v="0"/>
  </r>
  <r>
    <s v="84e47339-9273-47c2-9b58-941d8f3f8a19"/>
    <s v="Qardho_HC"/>
    <x v="29"/>
    <x v="0"/>
    <n v="3"/>
    <n v="1"/>
    <n v="4"/>
    <n v="1"/>
    <x v="0"/>
  </r>
  <r>
    <s v="8186ea7f-6bcb-4c52-8805-7ec42ef56d00"/>
    <s v="Garowe_IDP"/>
    <x v="27"/>
    <x v="1"/>
    <n v="3"/>
    <n v="1"/>
    <n v="4"/>
    <n v="1"/>
    <x v="0"/>
  </r>
  <r>
    <s v="b1d1ed2f-6def-406e-889c-77e792188f69"/>
    <s v="Burtinle_HC"/>
    <x v="26"/>
    <x v="0"/>
    <n v="3"/>
    <n v="1"/>
    <n v="1"/>
    <n v="1"/>
    <x v="0"/>
  </r>
  <r>
    <s v="457fab35-bda3-475f-82a3-54bb69b4b230"/>
    <s v="Burtinle_HC"/>
    <x v="26"/>
    <x v="0"/>
    <n v="3"/>
    <n v="1"/>
    <n v="1"/>
    <n v="1"/>
    <x v="0"/>
  </r>
  <r>
    <s v="1fec4b85-7615-46f2-9b76-4d531404cc89"/>
    <s v="Burtinle_HC"/>
    <x v="26"/>
    <x v="0"/>
    <n v="3"/>
    <n v="1"/>
    <n v="1"/>
    <n v="1"/>
    <x v="0"/>
  </r>
  <r>
    <s v="1f57eed9-2083-44b9-b355-c35f5e6ab1e1"/>
    <s v="Burtinle_HC"/>
    <x v="26"/>
    <x v="0"/>
    <n v="3"/>
    <n v="1"/>
    <n v="1"/>
    <n v="1"/>
    <x v="0"/>
  </r>
  <r>
    <s v="8586b695-c2f7-49b2-a2fc-8f0358450f5b"/>
    <s v="Burtinle_HC"/>
    <x v="26"/>
    <x v="0"/>
    <n v="3"/>
    <n v="1"/>
    <n v="1"/>
    <n v="1"/>
    <x v="0"/>
  </r>
  <r>
    <s v="0518f810-fcc0-40bb-8a19-f0028151e4a0"/>
    <s v="Garowe_IDP"/>
    <x v="27"/>
    <x v="1"/>
    <n v="3"/>
    <n v="1"/>
    <n v="4"/>
    <n v="1"/>
    <x v="0"/>
  </r>
  <r>
    <s v="54fa68c6-de00-462a-af5c-0201ef5f2e2f"/>
    <s v="Eyl_HC"/>
    <x v="30"/>
    <x v="0"/>
    <n v="3"/>
    <n v="1"/>
    <n v="4"/>
    <n v="1"/>
    <x v="0"/>
  </r>
  <r>
    <s v="661f005c-e79d-4d38-b185-a3ad5301422b"/>
    <s v="Burtinle_HC"/>
    <x v="26"/>
    <x v="0"/>
    <n v="3"/>
    <n v="1"/>
    <n v="1"/>
    <n v="4"/>
    <x v="0"/>
  </r>
  <r>
    <s v="6dcd2044-213a-4c2f-8288-283f532a3229"/>
    <s v="Burtinle_HC"/>
    <x v="26"/>
    <x v="0"/>
    <n v="3"/>
    <n v="1"/>
    <n v="4"/>
    <n v="4"/>
    <x v="1"/>
  </r>
  <r>
    <s v="8f9d8f93-f880-4796-be26-65775935c6b8"/>
    <s v="Burtinle_HC"/>
    <x v="26"/>
    <x v="0"/>
    <n v="3"/>
    <n v="1"/>
    <n v="1"/>
    <n v="4"/>
    <x v="0"/>
  </r>
  <r>
    <s v="761f5693-8964-41fd-aee1-2bd12d14b021"/>
    <s v="Burtinle_HC"/>
    <x v="26"/>
    <x v="0"/>
    <n v="3"/>
    <n v="1"/>
    <n v="1"/>
    <n v="4"/>
    <x v="0"/>
  </r>
  <r>
    <s v="647f522d-f2a1-4cba-aab2-19b600054265"/>
    <s v="Burtinle_HC"/>
    <x v="26"/>
    <x v="0"/>
    <n v="3"/>
    <n v="1"/>
    <n v="1"/>
    <n v="4"/>
    <x v="0"/>
  </r>
  <r>
    <s v="d43b3066-e2b9-48be-b5ce-96b374b560cf"/>
    <s v="Burtinle_HC"/>
    <x v="26"/>
    <x v="0"/>
    <n v="3"/>
    <n v="1"/>
    <n v="4"/>
    <n v="5"/>
    <x v="1"/>
  </r>
  <r>
    <s v="68bcb720-0540-4ef7-b8be-f350d0283dd4"/>
    <s v="Burtinle_HC"/>
    <x v="26"/>
    <x v="0"/>
    <n v="3"/>
    <n v="1"/>
    <n v="4"/>
    <n v="1"/>
    <x v="0"/>
  </r>
  <r>
    <s v="1aefd540-f4e7-40a0-bda3-24ac2085a37c"/>
    <s v="Burtinle_HC"/>
    <x v="26"/>
    <x v="0"/>
    <n v="3"/>
    <n v="1"/>
    <n v="4"/>
    <n v="1"/>
    <x v="0"/>
  </r>
  <r>
    <s v="793ac950-2b4e-4245-8842-2a14bb17f1c0"/>
    <s v="Burtinle_HC"/>
    <x v="26"/>
    <x v="0"/>
    <n v="3"/>
    <n v="1"/>
    <n v="1"/>
    <n v="3"/>
    <x v="0"/>
  </r>
  <r>
    <s v="5bc7e2c3-bf99-45bf-8ee3-cbe5acd7ae1f"/>
    <s v="Burtinle_HC"/>
    <x v="26"/>
    <x v="0"/>
    <n v="3"/>
    <n v="1"/>
    <n v="4"/>
    <n v="1"/>
    <x v="0"/>
  </r>
  <r>
    <s v="a04bdd05-af16-4a29-a5d6-f824b8a492c4"/>
    <s v="Burtinle_HC"/>
    <x v="26"/>
    <x v="0"/>
    <n v="3"/>
    <n v="1"/>
    <n v="4"/>
    <n v="1"/>
    <x v="0"/>
  </r>
  <r>
    <s v="151af88a-7dd1-48bc-b8ee-d8d558269b4a"/>
    <s v="Garowe_IDP"/>
    <x v="27"/>
    <x v="1"/>
    <n v="3"/>
    <n v="1"/>
    <n v="4"/>
    <n v="1"/>
    <x v="0"/>
  </r>
  <r>
    <s v="94183948-fcc5-4bde-9ce7-45160b2c062c"/>
    <s v="Burtinle_HC"/>
    <x v="26"/>
    <x v="0"/>
    <n v="3"/>
    <n v="1"/>
    <n v="4"/>
    <n v="1"/>
    <x v="0"/>
  </r>
  <r>
    <s v="9efb44f9-a019-4d45-943f-a83f0311b8ba"/>
    <s v="Qardho_HC"/>
    <x v="29"/>
    <x v="0"/>
    <n v="3"/>
    <n v="1"/>
    <n v="1"/>
    <n v="1"/>
    <x v="0"/>
  </r>
  <r>
    <s v="c7d6efd1-e04c-498e-a17e-372d91b14b11"/>
    <s v="Garowe_IDP"/>
    <x v="27"/>
    <x v="1"/>
    <n v="3"/>
    <n v="1"/>
    <n v="4"/>
    <n v="1"/>
    <x v="0"/>
  </r>
  <r>
    <s v="2142c0cc-ded4-4e10-9415-7f234db61f8e"/>
    <s v="Garowe_IDP"/>
    <x v="27"/>
    <x v="1"/>
    <n v="3"/>
    <n v="1"/>
    <n v="4"/>
    <n v="1"/>
    <x v="0"/>
  </r>
  <r>
    <s v="f0c63263-dd52-4c91-987e-2512046c175f"/>
    <s v="Qardho_HC"/>
    <x v="29"/>
    <x v="0"/>
    <n v="3"/>
    <n v="1"/>
    <n v="1"/>
    <n v="1"/>
    <x v="0"/>
  </r>
  <r>
    <s v="e9f8b845-9a4b-4a94-b7bb-1c63bf2eb223"/>
    <s v="Qardho_HC"/>
    <x v="29"/>
    <x v="0"/>
    <n v="3"/>
    <n v="1"/>
    <n v="1"/>
    <n v="1"/>
    <x v="0"/>
  </r>
  <r>
    <s v="52e586f5-a006-4c09-99f6-a916a9cd066a"/>
    <s v="Eyl_HC"/>
    <x v="30"/>
    <x v="0"/>
    <n v="3"/>
    <n v="1"/>
    <n v="4"/>
    <n v="1"/>
    <x v="0"/>
  </r>
  <r>
    <s v="b43d650e-75f9-4d47-a18c-c089ab0a2b66"/>
    <s v="Eyl_HC"/>
    <x v="30"/>
    <x v="0"/>
    <n v="3"/>
    <n v="1"/>
    <n v="4"/>
    <n v="1"/>
    <x v="0"/>
  </r>
  <r>
    <s v="7b70a263-00ef-4bfc-8408-e6245ca9ab8b"/>
    <s v="Eyl_HC"/>
    <x v="30"/>
    <x v="0"/>
    <n v="3"/>
    <n v="1"/>
    <n v="4"/>
    <n v="1"/>
    <x v="0"/>
  </r>
  <r>
    <s v="8bcb6841-2b5c-4ed8-8300-e9729f5b3676"/>
    <s v="Qardho_HC"/>
    <x v="29"/>
    <x v="0"/>
    <n v="3"/>
    <n v="1"/>
    <n v="1"/>
    <n v="1"/>
    <x v="0"/>
  </r>
  <r>
    <s v="32bf8c5a-a2a2-4352-bae1-71f0890bdd25"/>
    <s v="Qardho_HC"/>
    <x v="29"/>
    <x v="0"/>
    <n v="3"/>
    <n v="1"/>
    <n v="4"/>
    <n v="1"/>
    <x v="0"/>
  </r>
  <r>
    <s v="504bdbb1-9b27-4442-a406-bd98f8305c0b"/>
    <s v="Qardho_HC"/>
    <x v="29"/>
    <x v="0"/>
    <n v="3"/>
    <n v="1"/>
    <n v="4"/>
    <n v="1"/>
    <x v="0"/>
  </r>
  <r>
    <s v="de96d626-1e45-43d9-b9e7-210ccd6d0169"/>
    <s v="Qardho_HC"/>
    <x v="29"/>
    <x v="0"/>
    <n v="3"/>
    <n v="1"/>
    <n v="4"/>
    <n v="1"/>
    <x v="0"/>
  </r>
  <r>
    <s v="cb3870fb-7bb2-486a-a604-b42ed5776269"/>
    <s v="Qardho_HC"/>
    <x v="29"/>
    <x v="0"/>
    <n v="3"/>
    <n v="1"/>
    <n v="1"/>
    <n v="1"/>
    <x v="0"/>
  </r>
  <r>
    <s v="9c633ce7-aa3f-4e38-9e2f-45455b865146"/>
    <s v="Qardho_HC"/>
    <x v="29"/>
    <x v="0"/>
    <n v="3"/>
    <n v="1"/>
    <n v="1"/>
    <n v="1"/>
    <x v="0"/>
  </r>
  <r>
    <s v="ad6ecf2c-f114-4bfe-9068-a53c59cd72f6"/>
    <s v="Qardho_HC"/>
    <x v="29"/>
    <x v="0"/>
    <n v="3"/>
    <n v="1"/>
    <n v="4"/>
    <n v="1"/>
    <x v="0"/>
  </r>
  <r>
    <s v="2f62786c-dd1a-4798-835d-e26df1c9228f"/>
    <s v="Eyl_HC"/>
    <x v="30"/>
    <x v="0"/>
    <n v="3"/>
    <n v="1"/>
    <n v="4"/>
    <n v="1"/>
    <x v="0"/>
  </r>
  <r>
    <s v="fef50b89-fec9-47fa-bf59-c9f65b148518"/>
    <s v="Eyl_HC"/>
    <x v="30"/>
    <x v="0"/>
    <n v="3"/>
    <n v="1"/>
    <n v="4"/>
    <n v="1"/>
    <x v="0"/>
  </r>
  <r>
    <s v="08701386-e19f-40f8-9d25-a45f2f6726b7"/>
    <s v="Eyl_HC"/>
    <x v="30"/>
    <x v="0"/>
    <n v="3"/>
    <n v="1"/>
    <n v="4"/>
    <n v="1"/>
    <x v="0"/>
  </r>
  <r>
    <s v="4919b325-c94e-4c44-a872-bc69ea0c5865"/>
    <s v="Eyl_HC"/>
    <x v="30"/>
    <x v="0"/>
    <n v="3"/>
    <n v="1"/>
    <n v="4"/>
    <n v="1"/>
    <x v="0"/>
  </r>
  <r>
    <s v="a53e2fc8-258f-42eb-ba9f-85fbe55d7416"/>
    <s v="Eyl_HC"/>
    <x v="30"/>
    <x v="0"/>
    <n v="3"/>
    <n v="1"/>
    <n v="4"/>
    <n v="1"/>
    <x v="0"/>
  </r>
  <r>
    <s v="69d43851-d67c-44b2-807e-ee324502bddb"/>
    <s v="Eyl_HC"/>
    <x v="30"/>
    <x v="0"/>
    <n v="3"/>
    <n v="1"/>
    <n v="4"/>
    <n v="1"/>
    <x v="0"/>
  </r>
  <r>
    <s v="94a36ef8-c0bb-46c1-9b58-65f01a29254b"/>
    <s v="Eyl_HC"/>
    <x v="30"/>
    <x v="0"/>
    <n v="3"/>
    <n v="1"/>
    <n v="4"/>
    <n v="1"/>
    <x v="0"/>
  </r>
  <r>
    <s v="1b638b0f-6aff-42aa-88c9-88e28177786e"/>
    <s v="Eyl_HC"/>
    <x v="30"/>
    <x v="0"/>
    <n v="3"/>
    <n v="1"/>
    <n v="4"/>
    <n v="1"/>
    <x v="0"/>
  </r>
  <r>
    <s v="7a327106-4a42-4273-8c20-3af4376c7200"/>
    <s v="Eyl_HC"/>
    <x v="30"/>
    <x v="0"/>
    <n v="3"/>
    <n v="1"/>
    <n v="4"/>
    <n v="1"/>
    <x v="0"/>
  </r>
  <r>
    <s v="f37ee097-433a-489b-84d7-296ad95f750d"/>
    <s v="Eyl_HC"/>
    <x v="30"/>
    <x v="0"/>
    <n v="3"/>
    <n v="1"/>
    <n v="4"/>
    <n v="1"/>
    <x v="0"/>
  </r>
  <r>
    <s v="77e77b9c-552d-4311-b044-917fdd78017f"/>
    <s v="Eyl_HC"/>
    <x v="30"/>
    <x v="0"/>
    <n v="3"/>
    <n v="1"/>
    <n v="1"/>
    <n v="1"/>
    <x v="0"/>
  </r>
  <r>
    <s v="7b091024-00c2-45a9-aa28-886d40488ad8"/>
    <s v="Eyl_HC"/>
    <x v="30"/>
    <x v="0"/>
    <n v="3"/>
    <n v="1"/>
    <n v="1"/>
    <n v="1"/>
    <x v="0"/>
  </r>
  <r>
    <s v="8a17b51e-1331-4a71-8eee-b9e62d487e33"/>
    <s v="Eyl_HC"/>
    <x v="30"/>
    <x v="0"/>
    <n v="3"/>
    <n v="1"/>
    <n v="1"/>
    <n v="1"/>
    <x v="0"/>
  </r>
  <r>
    <s v="c18262ef-3286-498d-9804-db35c5dd3a9e"/>
    <s v="Eyl_HC"/>
    <x v="30"/>
    <x v="0"/>
    <n v="3"/>
    <n v="1"/>
    <n v="1"/>
    <n v="1"/>
    <x v="0"/>
  </r>
  <r>
    <s v="0c30a188-80bf-4cec-be28-e8242d91ae6a"/>
    <s v="Eyl_HC"/>
    <x v="30"/>
    <x v="0"/>
    <n v="3"/>
    <n v="1"/>
    <n v="1"/>
    <n v="1"/>
    <x v="0"/>
  </r>
  <r>
    <s v="561033ca-9f26-40e1-97d1-250838dcc907"/>
    <s v="Eyl_HC"/>
    <x v="30"/>
    <x v="0"/>
    <n v="3"/>
    <n v="1"/>
    <n v="1"/>
    <n v="1"/>
    <x v="0"/>
  </r>
  <r>
    <s v="71504751-bd28-4deb-90c7-bc0991fee696"/>
    <s v="Eyl_HC"/>
    <x v="30"/>
    <x v="0"/>
    <n v="3"/>
    <n v="1"/>
    <n v="1"/>
    <n v="1"/>
    <x v="0"/>
  </r>
  <r>
    <s v="906175e7-aae8-4005-a574-aa41ffb60feb"/>
    <s v="Eyl_HC"/>
    <x v="30"/>
    <x v="0"/>
    <n v="3"/>
    <n v="1"/>
    <n v="1"/>
    <n v="1"/>
    <x v="0"/>
  </r>
  <r>
    <s v="43ccbd64-c689-4534-a361-aae7ab2eb2dd"/>
    <s v="Eyl_HC"/>
    <x v="30"/>
    <x v="0"/>
    <n v="3"/>
    <n v="1"/>
    <n v="1"/>
    <n v="1"/>
    <x v="0"/>
  </r>
  <r>
    <s v="d9ac977e-c4e9-4551-a689-17f0f02418df"/>
    <s v="Qardho_HC"/>
    <x v="29"/>
    <x v="0"/>
    <n v="3"/>
    <n v="1"/>
    <n v="4"/>
    <n v="1"/>
    <x v="0"/>
  </r>
  <r>
    <s v="80a3ba11-1941-4a94-a396-7135f276659b"/>
    <s v="Garowe_IDP"/>
    <x v="27"/>
    <x v="1"/>
    <n v="3"/>
    <n v="1"/>
    <n v="1"/>
    <n v="1"/>
    <x v="0"/>
  </r>
  <r>
    <s v="1cc93de8-7089-451e-b721-66fd2308494d"/>
    <s v="Garowe_IDP"/>
    <x v="27"/>
    <x v="1"/>
    <n v="3"/>
    <n v="1"/>
    <n v="1"/>
    <n v="1"/>
    <x v="0"/>
  </r>
  <r>
    <s v="8f8fe9be-c8c2-435c-840e-1147043a8c0f"/>
    <s v="Qardho_HC"/>
    <x v="29"/>
    <x v="0"/>
    <n v="3"/>
    <n v="1"/>
    <n v="4"/>
    <n v="1"/>
    <x v="0"/>
  </r>
  <r>
    <s v="0ec33d0e-a389-482a-911c-8c9c3db5dd1d"/>
    <s v="Qardho_HC"/>
    <x v="29"/>
    <x v="0"/>
    <n v="3"/>
    <n v="1"/>
    <n v="4"/>
    <n v="1"/>
    <x v="0"/>
  </r>
  <r>
    <s v="e57695d4-4f15-41c1-b951-2871f53170f8"/>
    <s v="Qardho_HC"/>
    <x v="29"/>
    <x v="0"/>
    <n v="3"/>
    <n v="1"/>
    <n v="4"/>
    <n v="1"/>
    <x v="0"/>
  </r>
  <r>
    <s v="06694ceb-ddb7-4cc5-8f9f-5eee3e20f0c4"/>
    <s v="Qardho_HC"/>
    <x v="29"/>
    <x v="0"/>
    <n v="3"/>
    <n v="1"/>
    <n v="4"/>
    <n v="1"/>
    <x v="0"/>
  </r>
  <r>
    <s v="ebd8be71-61a7-48d6-84af-2086617c8e69"/>
    <s v="Qardho_HC"/>
    <x v="29"/>
    <x v="0"/>
    <n v="3"/>
    <n v="1"/>
    <n v="4"/>
    <n v="1"/>
    <x v="0"/>
  </r>
  <r>
    <s v="c9119226-0758-4b73-a181-e77a0688ab83"/>
    <s v="Garowe_IDP"/>
    <x v="27"/>
    <x v="1"/>
    <n v="3"/>
    <n v="1"/>
    <n v="1"/>
    <n v="1"/>
    <x v="0"/>
  </r>
  <r>
    <s v="d4925eb6-3050-458c-96d4-53c71431fc9c"/>
    <s v="Garowe_IDP"/>
    <x v="27"/>
    <x v="1"/>
    <n v="3"/>
    <n v="1"/>
    <n v="1"/>
    <n v="1"/>
    <x v="0"/>
  </r>
  <r>
    <s v="2accca2b-acc1-4939-b765-62edec82b140"/>
    <s v="Qardho_HC"/>
    <x v="29"/>
    <x v="0"/>
    <n v="3"/>
    <n v="1"/>
    <n v="4"/>
    <n v="1"/>
    <x v="0"/>
  </r>
  <r>
    <s v="b8a20554-1dbc-4f08-8d1b-ffa41c2da111"/>
    <s v="Garowe_IDP"/>
    <x v="27"/>
    <x v="1"/>
    <n v="3"/>
    <n v="1"/>
    <n v="1"/>
    <n v="1"/>
    <x v="0"/>
  </r>
  <r>
    <s v="9b4a3057-5ba1-4e12-be3d-8b329c27d883"/>
    <s v="Qardho_IDP"/>
    <x v="29"/>
    <x v="1"/>
    <n v="3"/>
    <n v="1"/>
    <n v="1"/>
    <n v="1"/>
    <x v="0"/>
  </r>
  <r>
    <s v="eabb9279-dc69-446e-a70e-04622ecf5cb3"/>
    <s v="Qardho_IDP"/>
    <x v="29"/>
    <x v="1"/>
    <n v="3"/>
    <n v="1"/>
    <n v="4"/>
    <n v="1"/>
    <x v="0"/>
  </r>
  <r>
    <s v="96412ebb-dcaf-4317-a9d6-294a07829106"/>
    <s v="Eyl_HC"/>
    <x v="30"/>
    <x v="0"/>
    <n v="3"/>
    <n v="1"/>
    <n v="4"/>
    <n v="1"/>
    <x v="0"/>
  </r>
  <r>
    <s v="c98d9ac5-93a5-4c75-83ad-c237561556ee"/>
    <s v="Eyl_HC"/>
    <x v="30"/>
    <x v="0"/>
    <n v="3"/>
    <n v="1"/>
    <n v="1"/>
    <n v="4"/>
    <x v="0"/>
  </r>
  <r>
    <s v="ec96c0b8-18b4-4e96-92fa-36fa4382e8c6"/>
    <s v="Eyl_HC"/>
    <x v="30"/>
    <x v="0"/>
    <n v="3"/>
    <n v="1"/>
    <n v="4"/>
    <n v="1"/>
    <x v="0"/>
  </r>
  <r>
    <s v="2a642383-f9f7-4749-93a0-add300f63148"/>
    <s v="Eyl_HC"/>
    <x v="30"/>
    <x v="0"/>
    <n v="3"/>
    <n v="1"/>
    <n v="1"/>
    <n v="4"/>
    <x v="0"/>
  </r>
  <r>
    <s v="c007c610-4c6c-4a57-95a0-3e1d955fce94"/>
    <s v="Eyl_HC"/>
    <x v="30"/>
    <x v="0"/>
    <n v="3"/>
    <n v="1"/>
    <n v="4"/>
    <n v="1"/>
    <x v="0"/>
  </r>
  <r>
    <s v="a27f1b65-5c19-48fa-812a-6aabd1160388"/>
    <s v="Eyl_HC"/>
    <x v="30"/>
    <x v="0"/>
    <n v="3"/>
    <n v="1"/>
    <n v="1"/>
    <n v="3"/>
    <x v="0"/>
  </r>
  <r>
    <s v="be8f5b53-1ecb-45bf-bf23-861514cdcefb"/>
    <s v="Eyl_HC"/>
    <x v="30"/>
    <x v="0"/>
    <n v="3"/>
    <n v="1"/>
    <n v="1"/>
    <n v="4"/>
    <x v="0"/>
  </r>
  <r>
    <s v="b9c53064-8c54-455a-870b-d135da6a7990"/>
    <s v="Eyl_HC"/>
    <x v="30"/>
    <x v="0"/>
    <n v="3"/>
    <n v="1"/>
    <n v="4"/>
    <n v="3"/>
    <x v="1"/>
  </r>
  <r>
    <s v="0ebede22-6dfa-4bc0-b451-edfa77eb0b3d"/>
    <s v="Eyl_HC"/>
    <x v="30"/>
    <x v="0"/>
    <n v="3"/>
    <n v="1"/>
    <n v="4"/>
    <n v="1"/>
    <x v="0"/>
  </r>
  <r>
    <s v="cbd79f4b-613e-408a-824a-722a9405a81f"/>
    <s v="Eyl_HC"/>
    <x v="30"/>
    <x v="0"/>
    <n v="3"/>
    <n v="1"/>
    <n v="4"/>
    <n v="3"/>
    <x v="1"/>
  </r>
  <r>
    <s v="9215eb21-c618-480a-b014-0e8267bb1cba"/>
    <s v="Eyl_HC"/>
    <x v="30"/>
    <x v="0"/>
    <n v="3"/>
    <n v="1"/>
    <n v="4"/>
    <n v="1"/>
    <x v="0"/>
  </r>
  <r>
    <s v="f9f0f8ed-f7ff-4e8f-8275-e973b5014a4f"/>
    <s v="Eyl_HC"/>
    <x v="30"/>
    <x v="0"/>
    <n v="3"/>
    <n v="1"/>
    <n v="4"/>
    <n v="1"/>
    <x v="0"/>
  </r>
  <r>
    <s v="ab23c7fa-c9af-49b3-a602-956fd195b302"/>
    <s v="Eyl_HC"/>
    <x v="30"/>
    <x v="0"/>
    <n v="3"/>
    <n v="1"/>
    <n v="4"/>
    <n v="1"/>
    <x v="0"/>
  </r>
  <r>
    <s v="f61c00a4-fda3-40b0-bd5a-17c6a37b117f"/>
    <s v="Eyl_HC"/>
    <x v="30"/>
    <x v="0"/>
    <n v="3"/>
    <n v="1"/>
    <n v="4"/>
    <n v="1"/>
    <x v="0"/>
  </r>
  <r>
    <s v="a9ff67cd-7c10-44b7-a233-761c0aade617"/>
    <s v="Eyl_HC"/>
    <x v="30"/>
    <x v="0"/>
    <n v="3"/>
    <n v="1"/>
    <n v="1"/>
    <n v="1"/>
    <x v="0"/>
  </r>
  <r>
    <s v="6892ff4a-0a8f-426b-92a6-0782ffc08e7f"/>
    <s v="Eyl_HC"/>
    <x v="30"/>
    <x v="0"/>
    <n v="3"/>
    <n v="1"/>
    <n v="4"/>
    <n v="1"/>
    <x v="0"/>
  </r>
  <r>
    <s v="7a63fff3-611a-4f1c-b0d0-661273472a48"/>
    <s v="Eyl_HC"/>
    <x v="30"/>
    <x v="0"/>
    <n v="3"/>
    <n v="1"/>
    <n v="4"/>
    <n v="1"/>
    <x v="0"/>
  </r>
  <r>
    <s v="6f56d4ef-a633-4d3c-8745-8f446d4cf04f"/>
    <s v="Garowe_HC"/>
    <x v="27"/>
    <x v="0"/>
    <n v="3"/>
    <n v="1"/>
    <n v="4"/>
    <n v="1"/>
    <x v="0"/>
  </r>
  <r>
    <s v="36890fed-8af7-42c6-9684-21ca8bf50982"/>
    <s v="Garowe_HC"/>
    <x v="27"/>
    <x v="0"/>
    <n v="3"/>
    <n v="1"/>
    <n v="4"/>
    <n v="1"/>
    <x v="0"/>
  </r>
  <r>
    <s v="6f2f78ac-00c9-4d88-8830-6698a89e68de"/>
    <s v="Garowe_HC"/>
    <x v="27"/>
    <x v="0"/>
    <n v="3"/>
    <n v="1"/>
    <n v="1"/>
    <n v="1"/>
    <x v="0"/>
  </r>
  <r>
    <s v="dd1250d8-0730-4b80-bd1f-adb39371a236"/>
    <s v="Garowe_HC"/>
    <x v="27"/>
    <x v="0"/>
    <n v="3"/>
    <n v="1"/>
    <n v="4"/>
    <n v="1"/>
    <x v="0"/>
  </r>
  <r>
    <s v="765f5e54-7715-4869-99de-948a0073a57a"/>
    <s v="Qardho_IDP"/>
    <x v="29"/>
    <x v="1"/>
    <n v="3"/>
    <n v="1"/>
    <n v="4"/>
    <n v="1"/>
    <x v="0"/>
  </r>
  <r>
    <s v="ae606d2f-cdcc-40e6-856d-63080270c01f"/>
    <s v="Garowe_HC"/>
    <x v="27"/>
    <x v="0"/>
    <n v="3"/>
    <n v="1"/>
    <n v="4"/>
    <n v="1"/>
    <x v="0"/>
  </r>
  <r>
    <s v="7d08f564-6395-49c2-a7d3-3beb207c1924"/>
    <s v="Qardho_HC"/>
    <x v="29"/>
    <x v="0"/>
    <n v="3"/>
    <n v="1"/>
    <n v="1"/>
    <n v="1"/>
    <x v="0"/>
  </r>
  <r>
    <s v="b4c1b4fa-62f8-4c3a-8460-ca90ac7e5d51"/>
    <s v="Qardho_HC"/>
    <x v="29"/>
    <x v="0"/>
    <n v="3"/>
    <n v="1"/>
    <n v="1"/>
    <n v="1"/>
    <x v="0"/>
  </r>
  <r>
    <s v="57ef9cac-e10c-4bbf-981d-2b2fe6fded0d"/>
    <s v="Qardho_HC"/>
    <x v="29"/>
    <x v="0"/>
    <n v="3"/>
    <n v="1"/>
    <n v="1"/>
    <n v="1"/>
    <x v="0"/>
  </r>
  <r>
    <s v="e7f2de54-64a6-4150-8b50-f123a3015816"/>
    <s v="Qardho_HC"/>
    <x v="29"/>
    <x v="0"/>
    <n v="3"/>
    <n v="1"/>
    <n v="1"/>
    <n v="1"/>
    <x v="0"/>
  </r>
  <r>
    <s v="bf634fce-9661-4084-940a-fbb0c6fc8784"/>
    <s v="Qardho_HC"/>
    <x v="29"/>
    <x v="0"/>
    <n v="3"/>
    <n v="1"/>
    <n v="1"/>
    <n v="1"/>
    <x v="0"/>
  </r>
  <r>
    <s v="f2f8dff6-4106-45d4-a18e-d3e215bb84ca"/>
    <s v="Qardho_HC"/>
    <x v="29"/>
    <x v="0"/>
    <n v="3"/>
    <n v="1"/>
    <n v="1"/>
    <n v="1"/>
    <x v="0"/>
  </r>
  <r>
    <s v="5cb9ec1c-deda-4e7c-84de-b034828c6213"/>
    <s v="Qardho_HC"/>
    <x v="29"/>
    <x v="0"/>
    <n v="3"/>
    <n v="1"/>
    <n v="4"/>
    <n v="1"/>
    <x v="0"/>
  </r>
  <r>
    <s v="949005c1-8319-4431-9f81-f692350aa4c5"/>
    <s v="Qardho_IDP"/>
    <x v="29"/>
    <x v="1"/>
    <n v="3"/>
    <n v="1"/>
    <n v="4"/>
    <n v="1"/>
    <x v="0"/>
  </r>
  <r>
    <s v="a3321774-dcd9-4b71-b23b-d3348dd64f99"/>
    <s v="Qardho_IDP"/>
    <x v="29"/>
    <x v="1"/>
    <n v="3"/>
    <n v="1"/>
    <n v="4"/>
    <n v="1"/>
    <x v="0"/>
  </r>
  <r>
    <s v="59c3ae80-d066-4ac6-b80f-eb93038d089e"/>
    <s v="Qardho_IDP"/>
    <x v="29"/>
    <x v="1"/>
    <n v="3"/>
    <n v="1"/>
    <n v="4"/>
    <n v="1"/>
    <x v="0"/>
  </r>
  <r>
    <s v="b3a875cd-50ed-42fa-aca7-3b03939239c6"/>
    <s v="Burtinle_IDP"/>
    <x v="26"/>
    <x v="1"/>
    <n v="3"/>
    <n v="1"/>
    <n v="1"/>
    <n v="1"/>
    <x v="0"/>
  </r>
  <r>
    <s v="cea33d63-18c4-4f2a-b94d-dce5dd569549"/>
    <s v="Qardho_HC"/>
    <x v="29"/>
    <x v="0"/>
    <n v="3"/>
    <n v="1"/>
    <n v="4"/>
    <n v="1"/>
    <x v="0"/>
  </r>
  <r>
    <s v="39a65c12-a910-47ff-a9d1-5ccbeda2bca2"/>
    <s v="Qardho_HC"/>
    <x v="29"/>
    <x v="0"/>
    <n v="3"/>
    <n v="1"/>
    <n v="4"/>
    <n v="1"/>
    <x v="0"/>
  </r>
  <r>
    <s v="03660c23-efcc-4063-bbe9-8f9308b3a656"/>
    <s v="Qardho_HC"/>
    <x v="29"/>
    <x v="0"/>
    <n v="3"/>
    <n v="1"/>
    <n v="4"/>
    <n v="1"/>
    <x v="0"/>
  </r>
  <r>
    <s v="3bc02209-7d90-4ff4-a598-b43d5a325328"/>
    <s v="Qardho_HC"/>
    <x v="29"/>
    <x v="0"/>
    <n v="3"/>
    <n v="1"/>
    <n v="4"/>
    <n v="1"/>
    <x v="0"/>
  </r>
  <r>
    <s v="ff656796-048a-4055-aa7a-691d662e1384"/>
    <s v="Qardho_HC"/>
    <x v="29"/>
    <x v="0"/>
    <n v="3"/>
    <n v="1"/>
    <n v="4"/>
    <n v="1"/>
    <x v="0"/>
  </r>
  <r>
    <s v="681a8a7c-dabd-467d-8e38-8070128cc0c4"/>
    <s v="Qardho_HC"/>
    <x v="29"/>
    <x v="0"/>
    <n v="3"/>
    <n v="1"/>
    <n v="4"/>
    <n v="1"/>
    <x v="0"/>
  </r>
  <r>
    <s v="b321eaa2-9504-4581-9ae3-6d352a6a484b"/>
    <s v="Qardho_HC"/>
    <x v="29"/>
    <x v="0"/>
    <n v="3"/>
    <n v="1"/>
    <n v="4"/>
    <n v="1"/>
    <x v="0"/>
  </r>
  <r>
    <s v="3deb4578-ace2-4af6-a0bb-39074a08dad4"/>
    <s v="Qardho_HC"/>
    <x v="29"/>
    <x v="0"/>
    <n v="3"/>
    <n v="1"/>
    <n v="4"/>
    <n v="1"/>
    <x v="0"/>
  </r>
  <r>
    <s v="4b3015bc-b89d-48db-8fd0-9aff1f80db61"/>
    <s v="Qardho_HC"/>
    <x v="29"/>
    <x v="0"/>
    <n v="3"/>
    <n v="1"/>
    <n v="4"/>
    <n v="1"/>
    <x v="0"/>
  </r>
  <r>
    <s v="e252d16f-aab6-426e-a516-0235a137e70c"/>
    <s v="Qardho_HC"/>
    <x v="29"/>
    <x v="0"/>
    <n v="3"/>
    <n v="1"/>
    <n v="4"/>
    <n v="1"/>
    <x v="0"/>
  </r>
  <r>
    <s v="2c286dd3-b52e-497b-95c8-fed762e9d92d"/>
    <s v="Iskushuban_HC"/>
    <x v="31"/>
    <x v="0"/>
    <n v="3"/>
    <n v="4"/>
    <n v="1"/>
    <n v="1"/>
    <x v="0"/>
  </r>
  <r>
    <s v="344fd0b6-7652-4475-8831-ee3b5c7a79ec"/>
    <s v="Iskushuban_HC"/>
    <x v="31"/>
    <x v="0"/>
    <n v="3"/>
    <n v="1"/>
    <n v="1"/>
    <n v="1"/>
    <x v="0"/>
  </r>
  <r>
    <s v="c6fedcf2-092a-4b55-80a7-7e6fca7d049f"/>
    <s v="Iskushuban_HC"/>
    <x v="31"/>
    <x v="0"/>
    <n v="3"/>
    <n v="1"/>
    <n v="1"/>
    <n v="1"/>
    <x v="0"/>
  </r>
  <r>
    <s v="c0e5e624-eda5-4842-82c9-fbdae16ab366"/>
    <s v="Iskushuban_HC"/>
    <x v="31"/>
    <x v="0"/>
    <n v="3"/>
    <n v="3"/>
    <n v="1"/>
    <n v="1"/>
    <x v="0"/>
  </r>
  <r>
    <s v="d3194124-6de4-4e3e-8e57-b7ecf886f130"/>
    <s v="Qardho_HC"/>
    <x v="29"/>
    <x v="0"/>
    <n v="3"/>
    <n v="2"/>
    <n v="1"/>
    <n v="1"/>
    <x v="0"/>
  </r>
  <r>
    <s v="0da3b10f-e599-4320-9a82-a093f10bf4df"/>
    <s v="Iskushuban_HC"/>
    <x v="31"/>
    <x v="0"/>
    <n v="3"/>
    <n v="1"/>
    <n v="1"/>
    <n v="1"/>
    <x v="0"/>
  </r>
  <r>
    <s v="74beb14a-c42c-40aa-b51c-ff8a82d9a558"/>
    <s v="Iskushuban_HC"/>
    <x v="31"/>
    <x v="0"/>
    <n v="3"/>
    <n v="1"/>
    <n v="4"/>
    <n v="1"/>
    <x v="0"/>
  </r>
  <r>
    <s v="497e9d25-a918-4772-8529-20ebce61deef"/>
    <s v="Iskushuban_HC"/>
    <x v="31"/>
    <x v="0"/>
    <n v="3"/>
    <n v="1"/>
    <n v="1"/>
    <n v="1"/>
    <x v="0"/>
  </r>
  <r>
    <s v="fe431fb5-5dcb-470f-a880-89d4381492a6"/>
    <s v="Iskushuban_HC"/>
    <x v="31"/>
    <x v="0"/>
    <n v="3"/>
    <n v="1"/>
    <n v="1"/>
    <n v="1"/>
    <x v="0"/>
  </r>
  <r>
    <s v="35d29667-cc8b-4ad4-bb2e-06c01805d36a"/>
    <s v="Iskushuban_HC"/>
    <x v="31"/>
    <x v="0"/>
    <n v="3"/>
    <n v="1"/>
    <n v="4"/>
    <n v="1"/>
    <x v="0"/>
  </r>
  <r>
    <s v="320bb68e-4c9f-4fe3-920f-650f2f1442cb"/>
    <s v="Iskushuban_HC"/>
    <x v="31"/>
    <x v="0"/>
    <n v="3"/>
    <n v="1"/>
    <n v="4"/>
    <n v="1"/>
    <x v="0"/>
  </r>
  <r>
    <s v="798efe58-5b01-47a2-a3ec-50f3a047c6b6"/>
    <s v="Garowe_HC"/>
    <x v="27"/>
    <x v="0"/>
    <n v="3"/>
    <n v="1"/>
    <n v="4"/>
    <n v="1"/>
    <x v="0"/>
  </r>
  <r>
    <s v="b1cd760f-bdf2-4875-b945-ca74d9c9d9f6"/>
    <s v="Burtinle_IDP"/>
    <x v="26"/>
    <x v="1"/>
    <n v="3"/>
    <n v="1"/>
    <n v="1"/>
    <n v="1"/>
    <x v="0"/>
  </r>
  <r>
    <s v="1aa05e9b-3872-4f38-a698-49b26ce2a4d3"/>
    <s v="Iskushuban_HC"/>
    <x v="31"/>
    <x v="0"/>
    <n v="3"/>
    <n v="1"/>
    <n v="4"/>
    <n v="1"/>
    <x v="0"/>
  </r>
  <r>
    <s v="6ec271a1-8814-467e-875f-c6d4a13e9524"/>
    <s v="Iskushuban_HC"/>
    <x v="31"/>
    <x v="0"/>
    <n v="3"/>
    <n v="1"/>
    <n v="4"/>
    <n v="1"/>
    <x v="0"/>
  </r>
  <r>
    <s v="b4948f48-e2ff-422e-bc8d-fce78ac3ade7"/>
    <s v="Iskushuban_HC"/>
    <x v="31"/>
    <x v="0"/>
    <n v="3"/>
    <n v="1"/>
    <n v="4"/>
    <n v="1"/>
    <x v="0"/>
  </r>
  <r>
    <s v="8ad9e033-1bff-4478-931b-6c579b0074e1"/>
    <s v="Iskushuban_HC"/>
    <x v="31"/>
    <x v="0"/>
    <n v="3"/>
    <n v="1"/>
    <n v="1"/>
    <n v="1"/>
    <x v="0"/>
  </r>
  <r>
    <s v="e0f8bf87-1a84-483b-b5cd-6c6eaf0c6b34"/>
    <s v="Iskushuban_HC"/>
    <x v="31"/>
    <x v="0"/>
    <n v="3"/>
    <n v="1"/>
    <n v="4"/>
    <n v="1"/>
    <x v="0"/>
  </r>
  <r>
    <s v="2a78a109-8d67-40a7-82e0-316e9adb43fc"/>
    <s v="Iskushuban_HC"/>
    <x v="31"/>
    <x v="0"/>
    <n v="3"/>
    <n v="1"/>
    <n v="1"/>
    <n v="1"/>
    <x v="0"/>
  </r>
  <r>
    <s v="330ff316-b66d-48ba-aea3-7365f8e4e9bf"/>
    <s v="Iskushuban_HC"/>
    <x v="31"/>
    <x v="0"/>
    <n v="3"/>
    <n v="1"/>
    <n v="4"/>
    <n v="1"/>
    <x v="0"/>
  </r>
  <r>
    <s v="bc29cffb-8cbf-406a-b770-47d27ccd5dba"/>
    <s v="Iskushuban_HC"/>
    <x v="31"/>
    <x v="0"/>
    <n v="3"/>
    <n v="1"/>
    <n v="4"/>
    <n v="4"/>
    <x v="1"/>
  </r>
  <r>
    <s v="ce666bc3-46e7-4bb7-9bb5-4c9bd0f1d497"/>
    <s v="Iskushuban_HC"/>
    <x v="31"/>
    <x v="0"/>
    <n v="3"/>
    <n v="1"/>
    <n v="1"/>
    <n v="1"/>
    <x v="0"/>
  </r>
  <r>
    <s v="f57ac3f7-e945-4d9b-ae65-3bfdd1195688"/>
    <s v="Iskushuban_HC"/>
    <x v="31"/>
    <x v="0"/>
    <n v="3"/>
    <n v="1"/>
    <n v="1"/>
    <n v="1"/>
    <x v="0"/>
  </r>
  <r>
    <s v="f7871a7e-abe3-4bc6-9c73-d2161ae2acc6"/>
    <s v="Iskushuban_HC"/>
    <x v="31"/>
    <x v="0"/>
    <n v="3"/>
    <n v="1"/>
    <n v="4"/>
    <n v="1"/>
    <x v="0"/>
  </r>
  <r>
    <s v="541b69bd-85bb-4952-a0bb-de3224ace082"/>
    <s v="Iskushuban_HC"/>
    <x v="31"/>
    <x v="0"/>
    <n v="3"/>
    <n v="1"/>
    <n v="1"/>
    <n v="1"/>
    <x v="0"/>
  </r>
  <r>
    <s v="dac5905b-c56e-4a03-9d8c-5daba2e18057"/>
    <s v="Iskushuban_HC"/>
    <x v="31"/>
    <x v="0"/>
    <n v="3"/>
    <n v="1"/>
    <n v="1"/>
    <n v="1"/>
    <x v="0"/>
  </r>
  <r>
    <s v="08d9d42c-2552-407b-93d3-96dffde6bcb7"/>
    <s v="Iskushuban_HC"/>
    <x v="31"/>
    <x v="0"/>
    <n v="3"/>
    <n v="1"/>
    <n v="1"/>
    <n v="1"/>
    <x v="0"/>
  </r>
  <r>
    <s v="ba8b2dfd-93f2-4b26-a403-1bebde4bea85"/>
    <s v="Iskushuban_HC"/>
    <x v="31"/>
    <x v="0"/>
    <n v="3"/>
    <n v="1"/>
    <n v="1"/>
    <n v="1"/>
    <x v="0"/>
  </r>
  <r>
    <s v="9db071e1-d388-4b4a-ab44-5c5138363934"/>
    <s v="Burtinle_IDP"/>
    <x v="26"/>
    <x v="1"/>
    <n v="3"/>
    <n v="1"/>
    <n v="1"/>
    <n v="1"/>
    <x v="0"/>
  </r>
  <r>
    <s v="856e4e89-6916-4c6d-a41a-960e6e0e99ea"/>
    <s v="Burtinle_IDP"/>
    <x v="26"/>
    <x v="1"/>
    <n v="3"/>
    <n v="1"/>
    <n v="1"/>
    <n v="1"/>
    <x v="0"/>
  </r>
  <r>
    <s v="b1b9c29a-0ecb-486c-82cb-7ceef30ef6e2"/>
    <s v="Qardho_HC"/>
    <x v="29"/>
    <x v="0"/>
    <n v="3"/>
    <n v="1"/>
    <n v="1"/>
    <n v="1"/>
    <x v="0"/>
  </r>
  <r>
    <s v="f4f11092-6ae7-4023-b9c1-f0b89a01b575"/>
    <s v="Iskushuban_HC"/>
    <x v="31"/>
    <x v="0"/>
    <n v="3"/>
    <n v="1"/>
    <n v="4"/>
    <n v="1"/>
    <x v="0"/>
  </r>
  <r>
    <s v="d017e577-8051-4d4c-9c96-8e1bfcd2ae86"/>
    <s v="Iskushuban_HC"/>
    <x v="31"/>
    <x v="0"/>
    <n v="3"/>
    <n v="1"/>
    <n v="4"/>
    <n v="1"/>
    <x v="0"/>
  </r>
  <r>
    <s v="10972120-4998-4816-ab03-dbec7eb68b40"/>
    <s v="Qardho_HC"/>
    <x v="29"/>
    <x v="0"/>
    <n v="3"/>
    <n v="1"/>
    <n v="4"/>
    <n v="1"/>
    <x v="0"/>
  </r>
  <r>
    <s v="713f4769-78db-4432-bec2-27d4f25bba24"/>
    <s v="Iskushuban_HC"/>
    <x v="31"/>
    <x v="0"/>
    <n v="3"/>
    <n v="1"/>
    <n v="4"/>
    <n v="1"/>
    <x v="0"/>
  </r>
  <r>
    <s v="5bee3c82-c1dd-44d5-86f9-3378e36f3f93"/>
    <s v="Qardho_HC"/>
    <x v="29"/>
    <x v="0"/>
    <n v="3"/>
    <n v="1"/>
    <n v="1"/>
    <n v="1"/>
    <x v="0"/>
  </r>
  <r>
    <s v="83344464-d8bb-426f-a428-e0ff57b668be"/>
    <s v="Iskushuban_HC"/>
    <x v="31"/>
    <x v="0"/>
    <n v="3"/>
    <n v="1"/>
    <n v="1"/>
    <n v="1"/>
    <x v="0"/>
  </r>
  <r>
    <s v="1b083a52-7e76-4a5e-966e-49f93e66012b"/>
    <s v="Qardho_HC"/>
    <x v="29"/>
    <x v="0"/>
    <n v="3"/>
    <n v="1"/>
    <n v="4"/>
    <n v="1"/>
    <x v="0"/>
  </r>
  <r>
    <s v="06d4f6b4-aa0a-44a8-9fe3-9c71da3fac69"/>
    <s v="Qardho_HC"/>
    <x v="29"/>
    <x v="0"/>
    <n v="3"/>
    <n v="1"/>
    <n v="4"/>
    <n v="1"/>
    <x v="0"/>
  </r>
  <r>
    <s v="38d81c81-3977-4bc9-a2c0-7aeaa7bee18b"/>
    <s v="Iskushuban_HC"/>
    <x v="31"/>
    <x v="0"/>
    <n v="3"/>
    <n v="1"/>
    <n v="4"/>
    <n v="1"/>
    <x v="0"/>
  </r>
  <r>
    <s v="e4296f26-88ce-4a14-8d87-7206ab190e49"/>
    <s v="Qardho_HC"/>
    <x v="29"/>
    <x v="0"/>
    <n v="3"/>
    <n v="1"/>
    <n v="4"/>
    <n v="1"/>
    <x v="0"/>
  </r>
  <r>
    <s v="76b9d343-0c48-45f1-8135-50da704e05db"/>
    <s v="Qardho_HC"/>
    <x v="29"/>
    <x v="0"/>
    <n v="3"/>
    <n v="1"/>
    <n v="4"/>
    <n v="1"/>
    <x v="0"/>
  </r>
  <r>
    <s v="2ecf2ad5-459b-4c5f-a0a1-696c73820707"/>
    <s v="Qardho_HC"/>
    <x v="29"/>
    <x v="0"/>
    <n v="3"/>
    <n v="4"/>
    <n v="1"/>
    <n v="4"/>
    <x v="1"/>
  </r>
  <r>
    <s v="7e37926a-388f-4cc2-a233-7c034f3d984d"/>
    <s v="Qardho_HC"/>
    <x v="29"/>
    <x v="0"/>
    <n v="3"/>
    <n v="1"/>
    <n v="4"/>
    <n v="1"/>
    <x v="0"/>
  </r>
  <r>
    <s v="b2108ee0-3bbd-45d0-a3dc-d65bbcd07526"/>
    <s v="Qardho_HC"/>
    <x v="29"/>
    <x v="0"/>
    <n v="3"/>
    <n v="1"/>
    <n v="4"/>
    <n v="4"/>
    <x v="1"/>
  </r>
  <r>
    <s v="a3beae09-315f-433c-9a53-9540f95164f3"/>
    <s v="Qardho_HC"/>
    <x v="29"/>
    <x v="0"/>
    <n v="3"/>
    <n v="1"/>
    <n v="4"/>
    <n v="4"/>
    <x v="1"/>
  </r>
  <r>
    <s v="e8b2d047-c63e-4bc4-a7c5-45768c21bf17"/>
    <s v="Qardho_HC"/>
    <x v="29"/>
    <x v="0"/>
    <n v="3"/>
    <n v="1"/>
    <n v="1"/>
    <n v="1"/>
    <x v="0"/>
  </r>
  <r>
    <s v="45ccf242-9d96-4290-bd37-d32a184524e5"/>
    <s v="Qardho_HC"/>
    <x v="29"/>
    <x v="0"/>
    <n v="3"/>
    <n v="1"/>
    <n v="1"/>
    <n v="3"/>
    <x v="0"/>
  </r>
  <r>
    <s v="845f8121-e79b-4a5e-86ad-196969238a21"/>
    <s v="Qardho_IDP"/>
    <x v="29"/>
    <x v="1"/>
    <n v="3"/>
    <n v="1"/>
    <n v="4"/>
    <n v="1"/>
    <x v="0"/>
  </r>
  <r>
    <s v="c3d79381-b6fc-443f-98ab-c953424ef8a4"/>
    <s v="Qardho_IDP"/>
    <x v="29"/>
    <x v="1"/>
    <n v="3"/>
    <n v="1"/>
    <n v="4"/>
    <n v="1"/>
    <x v="0"/>
  </r>
  <r>
    <s v="0d9fc942-31d9-474b-84fe-e4dade09dfc0"/>
    <s v="Garowe_HC"/>
    <x v="27"/>
    <x v="0"/>
    <n v="3"/>
    <n v="1"/>
    <n v="4"/>
    <n v="1"/>
    <x v="0"/>
  </r>
  <r>
    <s v="8410e1bb-e940-4e57-9b4c-bf9f4cd83176"/>
    <s v="Qardho_IDP"/>
    <x v="29"/>
    <x v="1"/>
    <n v="3"/>
    <n v="1"/>
    <n v="4"/>
    <n v="1"/>
    <x v="0"/>
  </r>
  <r>
    <s v="ca3640ca-35b9-4f63-af59-3c6c643adfb9"/>
    <s v="Qardho_HC"/>
    <x v="29"/>
    <x v="0"/>
    <n v="3"/>
    <n v="1"/>
    <n v="1"/>
    <n v="1"/>
    <x v="0"/>
  </r>
  <r>
    <s v="d927c084-5485-4551-91b7-a11f1c29bc81"/>
    <s v="Qardho_HC"/>
    <x v="29"/>
    <x v="0"/>
    <n v="3"/>
    <n v="1"/>
    <n v="1"/>
    <n v="1"/>
    <x v="0"/>
  </r>
  <r>
    <s v="83df9d9f-c168-4174-bb45-59898857912a"/>
    <s v="Iskushuban_HC"/>
    <x v="31"/>
    <x v="0"/>
    <n v="3"/>
    <n v="1"/>
    <n v="1"/>
    <n v="1"/>
    <x v="0"/>
  </r>
  <r>
    <s v="26848edf-497d-4f69-9869-d9784f5545f2"/>
    <s v="Iskushuban_HC"/>
    <x v="31"/>
    <x v="0"/>
    <n v="3"/>
    <n v="1"/>
    <n v="1"/>
    <n v="1"/>
    <x v="0"/>
  </r>
  <r>
    <s v="409019e2-5fd5-4147-8fe6-8d90ce9d4698"/>
    <s v="Iskushuban_HC"/>
    <x v="31"/>
    <x v="0"/>
    <n v="3"/>
    <n v="1"/>
    <n v="1"/>
    <n v="1"/>
    <x v="0"/>
  </r>
  <r>
    <s v="35cad657-e42a-4767-91a8-37b2265ea9bb"/>
    <s v="Qardho_HC"/>
    <x v="29"/>
    <x v="0"/>
    <n v="3"/>
    <n v="1"/>
    <n v="1"/>
    <n v="1"/>
    <x v="0"/>
  </r>
  <r>
    <s v="654ca40b-7754-4ac1-b240-d6b57507d06b"/>
    <s v="Qardho_HC"/>
    <x v="29"/>
    <x v="0"/>
    <n v="3"/>
    <n v="1"/>
    <n v="1"/>
    <n v="1"/>
    <x v="0"/>
  </r>
  <r>
    <s v="999454bf-31e6-402b-a630-b21e48df97b8"/>
    <s v="Iskushuban_HC"/>
    <x v="31"/>
    <x v="0"/>
    <n v="3"/>
    <n v="1"/>
    <n v="1"/>
    <n v="1"/>
    <x v="0"/>
  </r>
  <r>
    <s v="019c6d01-ca46-46d7-9b7b-3087b064b9c7"/>
    <s v="Iskushuban_HC"/>
    <x v="31"/>
    <x v="0"/>
    <n v="3"/>
    <n v="1"/>
    <n v="1"/>
    <n v="1"/>
    <x v="0"/>
  </r>
  <r>
    <s v="0d1035ef-453e-4b3b-a2be-0fa5fda4a194"/>
    <s v="Bossaso_HC"/>
    <x v="3"/>
    <x v="0"/>
    <n v="3"/>
    <n v="1"/>
    <n v="1"/>
    <n v="1"/>
    <x v="0"/>
  </r>
  <r>
    <s v="bc477ad5-62ff-4d8a-879d-d5c4d272ed5c"/>
    <s v="Bossaso_HC"/>
    <x v="3"/>
    <x v="0"/>
    <n v="3"/>
    <n v="1"/>
    <n v="1"/>
    <n v="1"/>
    <x v="0"/>
  </r>
  <r>
    <s v="300126ec-fccd-4c11-8bdf-3981f002926f"/>
    <s v="Qardho_IDP"/>
    <x v="29"/>
    <x v="1"/>
    <n v="3"/>
    <n v="1"/>
    <n v="4"/>
    <n v="1"/>
    <x v="0"/>
  </r>
  <r>
    <s v="416c77d2-cd87-41f1-a89d-76c36238bddb"/>
    <s v="Qardho_IDP"/>
    <x v="29"/>
    <x v="1"/>
    <n v="3"/>
    <n v="2"/>
    <n v="4"/>
    <n v="1"/>
    <x v="1"/>
  </r>
  <r>
    <s v="7f50ee9d-8a2d-4f21-ada4-0ccbdfc1518b"/>
    <s v="Qardho_HC"/>
    <x v="29"/>
    <x v="0"/>
    <n v="3"/>
    <n v="1"/>
    <n v="4"/>
    <n v="1"/>
    <x v="0"/>
  </r>
  <r>
    <s v="b00a55aa-80ae-41c9-8284-dc657967445e"/>
    <s v="Iskushuban_HC"/>
    <x v="31"/>
    <x v="0"/>
    <n v="2"/>
    <n v="3"/>
    <n v="4"/>
    <n v="1"/>
    <x v="1"/>
  </r>
  <r>
    <s v="e9f47a2a-b43e-4e46-920e-924fac7f9396"/>
    <s v="Qardho_HC"/>
    <x v="29"/>
    <x v="0"/>
    <n v="3"/>
    <n v="2"/>
    <n v="4"/>
    <n v="1"/>
    <x v="1"/>
  </r>
  <r>
    <s v="c21102d1-f98a-4430-8811-350e9bfcb95a"/>
    <s v="Qardho_HC"/>
    <x v="29"/>
    <x v="0"/>
    <n v="3"/>
    <n v="2"/>
    <n v="1"/>
    <n v="1"/>
    <x v="0"/>
  </r>
  <r>
    <s v="fb5e9274-c689-4d2c-9ace-c3ebb0a65a57"/>
    <s v="Qardho_HC"/>
    <x v="29"/>
    <x v="0"/>
    <n v="3"/>
    <n v="3"/>
    <n v="4"/>
    <n v="1"/>
    <x v="1"/>
  </r>
  <r>
    <s v="0987fb8b-cbff-43a5-93d8-617fe246525b"/>
    <s v="Iskushuban_HC"/>
    <x v="31"/>
    <x v="0"/>
    <n v="3"/>
    <n v="1"/>
    <n v="1"/>
    <n v="4"/>
    <x v="0"/>
  </r>
  <r>
    <s v="9db413fa-4d7c-4367-bb77-6f915863d713"/>
    <s v="Qardho_HC"/>
    <x v="29"/>
    <x v="0"/>
    <n v="3"/>
    <n v="1"/>
    <n v="4"/>
    <n v="3"/>
    <x v="1"/>
  </r>
  <r>
    <s v="36c5f6eb-eebf-4e65-a1e5-37953dc30dec"/>
    <s v="Iskushuban_HC"/>
    <x v="31"/>
    <x v="0"/>
    <n v="3"/>
    <n v="1"/>
    <n v="1"/>
    <n v="4"/>
    <x v="0"/>
  </r>
  <r>
    <s v="6f4bbdf5-9a84-49dd-af6c-0f039aa6371c"/>
    <s v="Iskushuban_HC"/>
    <x v="31"/>
    <x v="0"/>
    <n v="3"/>
    <n v="1"/>
    <n v="4"/>
    <n v="1"/>
    <x v="0"/>
  </r>
  <r>
    <s v="b5472c80-9e5b-45fb-8138-ba646aebf0ad"/>
    <s v="Iskushuban_HC"/>
    <x v="31"/>
    <x v="0"/>
    <n v="3"/>
    <n v="1"/>
    <n v="1"/>
    <n v="1"/>
    <x v="0"/>
  </r>
  <r>
    <s v="c6507709-37c1-4ed9-8eae-49cc3d6e52a7"/>
    <s v="Qardho_IDP"/>
    <x v="29"/>
    <x v="1"/>
    <n v="3"/>
    <n v="1"/>
    <n v="4"/>
    <n v="1"/>
    <x v="0"/>
  </r>
  <r>
    <s v="f954edf7-279b-4198-b98e-2ef6652bd633"/>
    <s v="Qardho_IDP"/>
    <x v="29"/>
    <x v="1"/>
    <n v="3"/>
    <n v="1"/>
    <n v="4"/>
    <n v="1"/>
    <x v="0"/>
  </r>
  <r>
    <s v="8ea8b797-cf58-4996-ad36-ad3ca4ec5af6"/>
    <s v="Qardho_IDP"/>
    <x v="29"/>
    <x v="1"/>
    <n v="3"/>
    <n v="1"/>
    <n v="4"/>
    <n v="1"/>
    <x v="0"/>
  </r>
  <r>
    <s v="08261e51-8524-4dc3-bf4d-7b5cdad4c23f"/>
    <s v="Qardho_IDP"/>
    <x v="29"/>
    <x v="1"/>
    <n v="3"/>
    <n v="1"/>
    <n v="4"/>
    <n v="1"/>
    <x v="0"/>
  </r>
  <r>
    <s v="80c2125d-ae86-4ea0-97d1-44933810ad8d"/>
    <s v="Garowe_HC"/>
    <x v="27"/>
    <x v="0"/>
    <n v="3"/>
    <n v="1"/>
    <n v="4"/>
    <n v="1"/>
    <x v="0"/>
  </r>
  <r>
    <s v="cd491ebc-7680-4862-be2a-2dc8be4071b5"/>
    <s v="Iskushuban_HC"/>
    <x v="31"/>
    <x v="0"/>
    <n v="3"/>
    <n v="1"/>
    <n v="1"/>
    <n v="4"/>
    <x v="0"/>
  </r>
  <r>
    <s v="8d0ff4bd-78f3-4de3-bf9e-3b9fcd2730ec"/>
    <s v="Iskushuban_HC"/>
    <x v="31"/>
    <x v="0"/>
    <n v="3"/>
    <n v="2"/>
    <n v="4"/>
    <n v="1"/>
    <x v="1"/>
  </r>
  <r>
    <s v="49e87cbb-e8c3-4b98-89e5-d2b7b3c39ab9"/>
    <s v="Iskushuban_HC"/>
    <x v="31"/>
    <x v="0"/>
    <n v="3"/>
    <n v="1"/>
    <n v="1"/>
    <n v="3"/>
    <x v="0"/>
  </r>
  <r>
    <s v="d7be89b8-d030-43b6-871e-18bc150cf4f5"/>
    <s v="Iskushuban_HC"/>
    <x v="31"/>
    <x v="0"/>
    <n v="3"/>
    <n v="1"/>
    <n v="1"/>
    <n v="1"/>
    <x v="0"/>
  </r>
  <r>
    <s v="550366c7-ab59-4aff-8fa0-6a0442ad52c1"/>
    <s v="Iskushuban_HC"/>
    <x v="31"/>
    <x v="0"/>
    <n v="3"/>
    <n v="1"/>
    <n v="1"/>
    <n v="1"/>
    <x v="0"/>
  </r>
  <r>
    <s v="ac80efa4-fe81-45dd-a496-ad0bce7633a4"/>
    <s v="Iskushuban_HC"/>
    <x v="31"/>
    <x v="0"/>
    <n v="3"/>
    <n v="1"/>
    <n v="1"/>
    <n v="3"/>
    <x v="0"/>
  </r>
  <r>
    <s v="c776167b-0993-444d-9c19-dd6ce9199602"/>
    <s v="Iskushuban_HC"/>
    <x v="31"/>
    <x v="0"/>
    <n v="3"/>
    <n v="1"/>
    <n v="1"/>
    <n v="1"/>
    <x v="0"/>
  </r>
  <r>
    <s v="29c3f8b3-dba5-4786-9199-c5278c13906f"/>
    <s v="Qardho_IDP"/>
    <x v="29"/>
    <x v="1"/>
    <n v="3"/>
    <n v="1"/>
    <n v="1"/>
    <n v="1"/>
    <x v="0"/>
  </r>
  <r>
    <s v="205108d1-aed2-44c7-8b67-23d12cd0578d"/>
    <s v="Iskushuban_HC"/>
    <x v="31"/>
    <x v="0"/>
    <n v="3"/>
    <n v="1"/>
    <n v="1"/>
    <n v="1"/>
    <x v="0"/>
  </r>
  <r>
    <s v="97ea7535-4877-4388-896a-41f475ad62cb"/>
    <s v="Qardho_IDP"/>
    <x v="29"/>
    <x v="1"/>
    <n v="3"/>
    <n v="1"/>
    <n v="1"/>
    <n v="1"/>
    <x v="0"/>
  </r>
  <r>
    <s v="35dee4dd-a6ed-4a2a-9f9c-abc383377d2a"/>
    <s v="Qardho_IDP"/>
    <x v="29"/>
    <x v="1"/>
    <n v="3"/>
    <n v="1"/>
    <n v="1"/>
    <n v="1"/>
    <x v="0"/>
  </r>
  <r>
    <s v="c4c8de12-a95d-4456-8c09-662af6bee4b3"/>
    <s v="Bossaso_HC"/>
    <x v="3"/>
    <x v="0"/>
    <n v="3"/>
    <n v="1"/>
    <n v="1"/>
    <n v="1"/>
    <x v="0"/>
  </r>
  <r>
    <s v="7c55d981-8ccc-4c2a-ad77-bc37680d6ee9"/>
    <s v="Qardho_IDP"/>
    <x v="29"/>
    <x v="1"/>
    <n v="3"/>
    <n v="1"/>
    <n v="1"/>
    <n v="1"/>
    <x v="0"/>
  </r>
  <r>
    <s v="d7d0a4dc-f70b-4c3a-902d-2cf0ad9bc8e8"/>
    <s v="Qardho_IDP"/>
    <x v="29"/>
    <x v="1"/>
    <n v="3"/>
    <n v="1"/>
    <n v="1"/>
    <n v="1"/>
    <x v="0"/>
  </r>
  <r>
    <s v="94bf363f-ebb2-44f6-bec8-74876d3c7eec"/>
    <s v="Iskushuban_HC"/>
    <x v="31"/>
    <x v="0"/>
    <n v="3"/>
    <n v="1"/>
    <n v="4"/>
    <n v="1"/>
    <x v="0"/>
  </r>
  <r>
    <s v="c203ed4a-e880-4c44-91e9-3473b3ed3cce"/>
    <s v="Qardho_IDP"/>
    <x v="29"/>
    <x v="1"/>
    <n v="3"/>
    <n v="1"/>
    <n v="4"/>
    <n v="1"/>
    <x v="0"/>
  </r>
  <r>
    <s v="5a514778-3c3f-4ce7-9b5e-a1b8d472b156"/>
    <s v="Qardho_IDP"/>
    <x v="29"/>
    <x v="1"/>
    <n v="3"/>
    <n v="1"/>
    <n v="1"/>
    <n v="1"/>
    <x v="0"/>
  </r>
  <r>
    <s v="a35d64e6-cc05-4a1e-9ab9-ba91e2c75851"/>
    <s v="Qardho_IDP"/>
    <x v="29"/>
    <x v="1"/>
    <n v="3"/>
    <n v="1"/>
    <n v="1"/>
    <n v="1"/>
    <x v="0"/>
  </r>
  <r>
    <s v="45b1d2b3-af2c-410a-891b-919232b289b7"/>
    <s v="Iskushuban_HC"/>
    <x v="31"/>
    <x v="0"/>
    <n v="3"/>
    <n v="1"/>
    <n v="1"/>
    <n v="1"/>
    <x v="0"/>
  </r>
  <r>
    <s v="93d2c63c-7b91-48a5-b969-a547df2b4d86"/>
    <s v="Qardho_IDP"/>
    <x v="29"/>
    <x v="1"/>
    <n v="3"/>
    <n v="1"/>
    <n v="4"/>
    <n v="1"/>
    <x v="0"/>
  </r>
  <r>
    <s v="fabcc731-deae-416f-b34d-334ea30e2044"/>
    <s v="Garowe_IDP"/>
    <x v="27"/>
    <x v="1"/>
    <n v="3"/>
    <n v="1"/>
    <n v="1"/>
    <n v="2"/>
    <x v="0"/>
  </r>
  <r>
    <s v="36cfd118-526c-4f17-b251-48142997deb6"/>
    <s v="Garowe_IDP"/>
    <x v="27"/>
    <x v="1"/>
    <n v="3"/>
    <n v="1"/>
    <n v="4"/>
    <n v="1"/>
    <x v="0"/>
  </r>
  <r>
    <s v="faebaad6-24b3-4857-8d49-fe3d43969597"/>
    <s v="Garowe_IDP"/>
    <x v="27"/>
    <x v="1"/>
    <n v="3"/>
    <n v="1"/>
    <n v="4"/>
    <n v="1"/>
    <x v="0"/>
  </r>
  <r>
    <s v="78a08e7c-0446-42a8-b619-1d08d91a2304"/>
    <s v="Bossaso_HC"/>
    <x v="3"/>
    <x v="0"/>
    <n v="3"/>
    <n v="1"/>
    <n v="4"/>
    <n v="1"/>
    <x v="0"/>
  </r>
  <r>
    <s v="cf5c4dce-7b8b-425d-bb3e-7e28ebc62253"/>
    <s v="Iskushuban_HC"/>
    <x v="31"/>
    <x v="0"/>
    <n v="3"/>
    <n v="1"/>
    <n v="4"/>
    <n v="1"/>
    <x v="0"/>
  </r>
  <r>
    <s v="929e4107-99a8-480a-b927-0ad8599be2da"/>
    <s v="Garowe_IDP"/>
    <x v="27"/>
    <x v="1"/>
    <n v="3"/>
    <n v="1"/>
    <n v="4"/>
    <n v="1"/>
    <x v="0"/>
  </r>
  <r>
    <s v="c7b02efc-1265-4161-abfa-217aa7671fff"/>
    <s v="Bossaso_HC"/>
    <x v="3"/>
    <x v="0"/>
    <n v="3"/>
    <n v="1"/>
    <n v="4"/>
    <n v="1"/>
    <x v="0"/>
  </r>
  <r>
    <s v="823f0102-7315-43bb-be40-fba36f529aad"/>
    <s v="Garowe_IDP"/>
    <x v="27"/>
    <x v="1"/>
    <n v="3"/>
    <n v="1"/>
    <n v="1"/>
    <n v="1"/>
    <x v="0"/>
  </r>
  <r>
    <s v="3b6307b7-52e1-40d4-95c5-b1905e37b543"/>
    <s v="Garowe_IDP"/>
    <x v="27"/>
    <x v="1"/>
    <n v="3"/>
    <n v="1"/>
    <n v="4"/>
    <n v="1"/>
    <x v="0"/>
  </r>
  <r>
    <s v="2f11e39c-40d3-45b8-9efb-b3636d3f2b0b"/>
    <s v="Garowe_IDP"/>
    <x v="27"/>
    <x v="1"/>
    <n v="3"/>
    <n v="1"/>
    <n v="1"/>
    <n v="1"/>
    <x v="0"/>
  </r>
  <r>
    <s v="3b716582-3092-40e6-809b-a39b7cf56268"/>
    <s v="Garowe_IDP"/>
    <x v="27"/>
    <x v="1"/>
    <n v="3"/>
    <n v="1"/>
    <n v="1"/>
    <n v="1"/>
    <x v="0"/>
  </r>
  <r>
    <s v="f311a95c-187b-4e9a-8131-590f70b30afe"/>
    <s v="Iskushuban_HC"/>
    <x v="31"/>
    <x v="0"/>
    <n v="3"/>
    <n v="1"/>
    <n v="1"/>
    <n v="2"/>
    <x v="0"/>
  </r>
  <r>
    <s v="75ae3850-693b-4570-b027-b5ed9ad16cab"/>
    <s v="Iskushuban_HC"/>
    <x v="31"/>
    <x v="0"/>
    <n v="3"/>
    <n v="1"/>
    <n v="1"/>
    <n v="2"/>
    <x v="0"/>
  </r>
  <r>
    <s v="3b0fdcbc-4320-4431-957d-98ddc974eeaf"/>
    <s v="Iskushuban_HC"/>
    <x v="31"/>
    <x v="0"/>
    <n v="3"/>
    <n v="1"/>
    <n v="4"/>
    <n v="1"/>
    <x v="0"/>
  </r>
  <r>
    <s v="f437968b-c944-48cf-8c15-68afbc3d5a89"/>
    <s v="Iskushuban_HC"/>
    <x v="31"/>
    <x v="0"/>
    <n v="3"/>
    <n v="1"/>
    <n v="1"/>
    <n v="3"/>
    <x v="0"/>
  </r>
  <r>
    <s v="fa6a26c4-a9cd-4bd6-8713-eea3524cf070"/>
    <s v="Iskushuban_HC"/>
    <x v="31"/>
    <x v="0"/>
    <n v="3"/>
    <n v="1"/>
    <n v="4"/>
    <n v="2"/>
    <x v="1"/>
  </r>
  <r>
    <s v="df96450a-0b7a-43cb-88d7-40c8e3a11a08"/>
    <s v="Garowe_IDP"/>
    <x v="27"/>
    <x v="1"/>
    <n v="3"/>
    <n v="1"/>
    <n v="4"/>
    <n v="1"/>
    <x v="0"/>
  </r>
  <r>
    <s v="d4273708-6894-4e13-8e0b-bbc11ad7537a"/>
    <s v="Garowe_IDP"/>
    <x v="27"/>
    <x v="1"/>
    <n v="3"/>
    <n v="1"/>
    <n v="4"/>
    <n v="1"/>
    <x v="0"/>
  </r>
  <r>
    <s v="676eb9f7-2ddd-47f5-a82e-1c0db09f3a73"/>
    <s v="Burtinle_IDP"/>
    <x v="26"/>
    <x v="1"/>
    <n v="3"/>
    <n v="1"/>
    <n v="1"/>
    <n v="1"/>
    <x v="0"/>
  </r>
  <r>
    <s v="8a85588b-8c5d-4731-a47e-94e943ffb8d3"/>
    <s v="Burtinle_IDP"/>
    <x v="26"/>
    <x v="1"/>
    <n v="3"/>
    <n v="1"/>
    <n v="1"/>
    <n v="1"/>
    <x v="0"/>
  </r>
  <r>
    <s v="c6c9633a-2ed1-48a8-a0ad-feb8bd647963"/>
    <s v="Burtinle_IDP"/>
    <x v="26"/>
    <x v="1"/>
    <n v="3"/>
    <n v="1"/>
    <n v="1"/>
    <n v="1"/>
    <x v="0"/>
  </r>
  <r>
    <s v="9344854f-cb87-4a8f-9cd0-ab618d749192"/>
    <s v="Burtinle_IDP"/>
    <x v="26"/>
    <x v="1"/>
    <n v="3"/>
    <n v="1"/>
    <n v="1"/>
    <n v="1"/>
    <x v="0"/>
  </r>
  <r>
    <s v="aa2b5670-96b4-4998-8d9d-c3ba8c9aea11"/>
    <s v="Burtinle_IDP"/>
    <x v="26"/>
    <x v="1"/>
    <n v="3"/>
    <n v="1"/>
    <n v="1"/>
    <n v="1"/>
    <x v="0"/>
  </r>
  <r>
    <s v="5fb8a7b7-45a4-43e7-aa24-15005285951b"/>
    <s v="Bossaso_HC"/>
    <x v="3"/>
    <x v="0"/>
    <n v="1"/>
    <n v="3"/>
    <n v="1"/>
    <n v="1"/>
    <x v="0"/>
  </r>
  <r>
    <s v="24c96842-3aaf-4ed1-aa1b-a6281652d649"/>
    <s v="Bossaso_HC"/>
    <x v="3"/>
    <x v="0"/>
    <n v="3"/>
    <n v="1"/>
    <n v="4"/>
    <n v="1"/>
    <x v="0"/>
  </r>
  <r>
    <s v="d01571f1-9041-400f-8bba-947a1a7d189c"/>
    <s v="Garowe_IDP"/>
    <x v="27"/>
    <x v="1"/>
    <n v="3"/>
    <n v="2"/>
    <n v="4"/>
    <n v="1"/>
    <x v="1"/>
  </r>
  <r>
    <s v="b181457a-c72e-40fe-841e-6e890699da36"/>
    <s v="Garowe_IDP"/>
    <x v="27"/>
    <x v="1"/>
    <n v="3"/>
    <n v="1"/>
    <n v="1"/>
    <n v="1"/>
    <x v="0"/>
  </r>
  <r>
    <s v="147b63f4-41fa-4496-94d5-53592bb5f3e5"/>
    <s v="Garowe_IDP"/>
    <x v="27"/>
    <x v="1"/>
    <n v="3"/>
    <n v="1"/>
    <n v="4"/>
    <n v="1"/>
    <x v="0"/>
  </r>
  <r>
    <s v="b2611894-6496-4e88-ab8e-8613eecc9e44"/>
    <s v="Qardho_IDP"/>
    <x v="29"/>
    <x v="1"/>
    <n v="3"/>
    <n v="1"/>
    <n v="1"/>
    <n v="1"/>
    <x v="0"/>
  </r>
  <r>
    <s v="59782544-81db-4699-8cbf-18fe7a6a08d5"/>
    <s v="Qardho_IDP"/>
    <x v="29"/>
    <x v="1"/>
    <n v="3"/>
    <n v="1"/>
    <n v="4"/>
    <n v="1"/>
    <x v="0"/>
  </r>
  <r>
    <s v="ed85af42-1df3-4345-8426-efe6da230399"/>
    <s v="Qardho_IDP"/>
    <x v="29"/>
    <x v="1"/>
    <n v="3"/>
    <n v="1"/>
    <n v="4"/>
    <n v="1"/>
    <x v="0"/>
  </r>
  <r>
    <s v="e9113fdb-7508-478d-b978-e2d4bd8a1428"/>
    <s v="Burtinle_IDP"/>
    <x v="26"/>
    <x v="1"/>
    <n v="3"/>
    <n v="1"/>
    <n v="4"/>
    <n v="1"/>
    <x v="0"/>
  </r>
  <r>
    <s v="25f0443f-c481-481c-8b5e-b492d5387253"/>
    <s v="Qardho_IDP"/>
    <x v="29"/>
    <x v="1"/>
    <n v="3"/>
    <n v="1"/>
    <n v="4"/>
    <n v="1"/>
    <x v="0"/>
  </r>
  <r>
    <s v="72171862-05c3-41a9-acb0-5fcaaac19947"/>
    <s v="Qardho_IDP"/>
    <x v="29"/>
    <x v="1"/>
    <n v="3"/>
    <n v="1"/>
    <n v="4"/>
    <n v="1"/>
    <x v="0"/>
  </r>
  <r>
    <s v="4bd36354-fb01-42a7-8ecd-067dba30ea77"/>
    <s v="Qardho_IDP"/>
    <x v="29"/>
    <x v="1"/>
    <n v="3"/>
    <n v="1"/>
    <n v="4"/>
    <n v="1"/>
    <x v="0"/>
  </r>
  <r>
    <s v="3f0c5616-f1f4-41e1-b6f7-f9784485c650"/>
    <s v="Burtinle_IDP"/>
    <x v="26"/>
    <x v="1"/>
    <n v="3"/>
    <n v="1"/>
    <n v="1"/>
    <n v="1"/>
    <x v="0"/>
  </r>
  <r>
    <s v="23554cf5-e564-47c3-a241-85561c8ef35f"/>
    <s v="Garowe_IDP"/>
    <x v="27"/>
    <x v="1"/>
    <n v="3"/>
    <n v="1"/>
    <n v="4"/>
    <n v="1"/>
    <x v="0"/>
  </r>
  <r>
    <s v="0e3ac073-c83f-4b84-aa1c-cffa8dca4d75"/>
    <s v="Qardho_IDP"/>
    <x v="29"/>
    <x v="1"/>
    <n v="3"/>
    <n v="1"/>
    <n v="1"/>
    <n v="1"/>
    <x v="0"/>
  </r>
  <r>
    <s v="0ccdcd31-5759-4186-b8d0-f95473ac31af"/>
    <s v="Qardho_IDP"/>
    <x v="29"/>
    <x v="1"/>
    <n v="3"/>
    <n v="1"/>
    <n v="1"/>
    <n v="1"/>
    <x v="0"/>
  </r>
  <r>
    <s v="b8feb907-13d5-4fcf-b692-c66d8bf39e8c"/>
    <s v="Qardho_IDP"/>
    <x v="29"/>
    <x v="1"/>
    <n v="3"/>
    <n v="1"/>
    <n v="4"/>
    <n v="1"/>
    <x v="0"/>
  </r>
  <r>
    <s v="1d2e17d6-5886-4a52-9969-8800035dd8b0"/>
    <s v="Qardho_IDP"/>
    <x v="29"/>
    <x v="1"/>
    <n v="3"/>
    <n v="1"/>
    <n v="4"/>
    <n v="1"/>
    <x v="0"/>
  </r>
  <r>
    <s v="6ce61b3c-40fa-44b9-bcd3-f76fd814c1f9"/>
    <s v="Qardho_IDP"/>
    <x v="29"/>
    <x v="1"/>
    <n v="3"/>
    <n v="1"/>
    <n v="4"/>
    <n v="4"/>
    <x v="1"/>
  </r>
  <r>
    <s v="3102cdd9-4957-4b96-93f9-473fe6f51c31"/>
    <s v="Qardho_IDP"/>
    <x v="29"/>
    <x v="1"/>
    <n v="3"/>
    <n v="1"/>
    <n v="4"/>
    <n v="4"/>
    <x v="1"/>
  </r>
  <r>
    <s v="7c7b6306-f9a3-4f9c-89ea-2ea830b87788"/>
    <s v="Qardho_IDP"/>
    <x v="29"/>
    <x v="1"/>
    <n v="3"/>
    <n v="1"/>
    <n v="1"/>
    <n v="1"/>
    <x v="0"/>
  </r>
  <r>
    <s v="5e45227c-a596-463e-8a88-ea50aa01cf9f"/>
    <s v="Qardho_IDP"/>
    <x v="29"/>
    <x v="1"/>
    <n v="3"/>
    <n v="1"/>
    <n v="4"/>
    <n v="3"/>
    <x v="1"/>
  </r>
  <r>
    <s v="e0537ec5-da1f-45c7-8a27-43535343c200"/>
    <s v="Qardho_IDP"/>
    <x v="29"/>
    <x v="1"/>
    <n v="3"/>
    <n v="1"/>
    <n v="4"/>
    <n v="1"/>
    <x v="0"/>
  </r>
  <r>
    <s v="5553a4e9-4af8-4cbb-8c75-12d38abaea3f"/>
    <s v="Garowe_IDP"/>
    <x v="27"/>
    <x v="1"/>
    <n v="3"/>
    <n v="1"/>
    <n v="4"/>
    <n v="1"/>
    <x v="0"/>
  </r>
  <r>
    <s v="595474c3-7d6d-4b86-8469-9e88d87b5c26"/>
    <s v="Bossaso_IDP"/>
    <x v="3"/>
    <x v="1"/>
    <n v="3"/>
    <n v="1"/>
    <n v="4"/>
    <n v="1"/>
    <x v="0"/>
  </r>
  <r>
    <s v="c2cb58e6-c094-4c62-a8c9-fb924467429a"/>
    <s v="Garowe_IDP"/>
    <x v="27"/>
    <x v="1"/>
    <n v="3"/>
    <n v="1"/>
    <n v="4"/>
    <n v="1"/>
    <x v="0"/>
  </r>
  <r>
    <s v="8b4b6bd5-24b2-4a37-a5ce-8d1d1533e5bd"/>
    <s v="Garowe_IDP"/>
    <x v="27"/>
    <x v="1"/>
    <n v="3"/>
    <n v="1"/>
    <n v="4"/>
    <n v="2"/>
    <x v="1"/>
  </r>
  <r>
    <s v="5f6e2993-99b0-483a-b19f-6d8aad0fcb70"/>
    <s v="Bossaso_IDP"/>
    <x v="3"/>
    <x v="1"/>
    <n v="3"/>
    <n v="1"/>
    <n v="4"/>
    <n v="1"/>
    <x v="0"/>
  </r>
  <r>
    <s v="75d779fe-2979-4c2b-8cf0-386af13dd778"/>
    <s v="Bossaso_HC"/>
    <x v="3"/>
    <x v="0"/>
    <n v="3"/>
    <n v="1"/>
    <n v="1"/>
    <n v="1"/>
    <x v="0"/>
  </r>
  <r>
    <s v="ce86039b-c466-4fc7-8d2c-ba032493b220"/>
    <s v="Bossaso_IDP"/>
    <x v="3"/>
    <x v="1"/>
    <n v="3"/>
    <n v="1"/>
    <n v="4"/>
    <n v="1"/>
    <x v="0"/>
  </r>
  <r>
    <s v="29577d04-195a-4b24-85a5-e18f2b82df10"/>
    <s v="Garowe_IDP"/>
    <x v="27"/>
    <x v="1"/>
    <n v="3"/>
    <n v="1"/>
    <n v="4"/>
    <n v="1"/>
    <x v="0"/>
  </r>
  <r>
    <s v="5ac1ba50-f746-444c-a556-e5f0e59d5f45"/>
    <s v="Garowe_IDP"/>
    <x v="27"/>
    <x v="1"/>
    <n v="3"/>
    <n v="1"/>
    <n v="4"/>
    <n v="1"/>
    <x v="0"/>
  </r>
  <r>
    <s v="e60b4247-4ad4-4f8f-aa87-230deb4ccddb"/>
    <s v="Garowe_IDP"/>
    <x v="27"/>
    <x v="1"/>
    <n v="3"/>
    <n v="1"/>
    <n v="4"/>
    <n v="1"/>
    <x v="0"/>
  </r>
  <r>
    <s v="fd0ec9de-f3b2-4a1e-b523-3684a37cebb3"/>
    <s v="Bossaso_IDP"/>
    <x v="3"/>
    <x v="1"/>
    <n v="3"/>
    <n v="1"/>
    <n v="1"/>
    <n v="1"/>
    <x v="0"/>
  </r>
  <r>
    <s v="63d32097-9d67-40ca-9080-cc6d1b3c8747"/>
    <s v="Bossaso_IDP"/>
    <x v="3"/>
    <x v="1"/>
    <n v="3"/>
    <n v="1"/>
    <n v="1"/>
    <n v="2"/>
    <x v="0"/>
  </r>
  <r>
    <s v="d354756f-f476-4b60-a72c-3e706f27acde"/>
    <s v="Qardho_IDP"/>
    <x v="29"/>
    <x v="1"/>
    <n v="3"/>
    <n v="1"/>
    <n v="1"/>
    <n v="4"/>
    <x v="0"/>
  </r>
  <r>
    <s v="c0ed7106-d3c3-49ec-850a-fcea6e8d85d9"/>
    <s v="Bossaso_HC"/>
    <x v="3"/>
    <x v="0"/>
    <n v="3"/>
    <n v="1"/>
    <n v="4"/>
    <n v="1"/>
    <x v="0"/>
  </r>
  <r>
    <s v="cedd7ee2-df35-4114-830d-ebd43246d9bd"/>
    <s v="Bossaso_HC"/>
    <x v="3"/>
    <x v="0"/>
    <n v="3"/>
    <n v="1"/>
    <n v="4"/>
    <n v="1"/>
    <x v="0"/>
  </r>
  <r>
    <s v="c8369b11-e111-4e77-928b-94ef65764ff9"/>
    <s v="Bossaso_HC"/>
    <x v="3"/>
    <x v="0"/>
    <n v="3"/>
    <n v="1"/>
    <n v="4"/>
    <n v="1"/>
    <x v="0"/>
  </r>
  <r>
    <s v="ec8a1645-e598-45d1-b3ba-5cdc88ea20ee"/>
    <s v="Bossaso_HC"/>
    <x v="3"/>
    <x v="0"/>
    <n v="3"/>
    <n v="1"/>
    <n v="4"/>
    <n v="1"/>
    <x v="0"/>
  </r>
  <r>
    <s v="daec6a62-05da-4ba6-bc69-16ec0110b63d"/>
    <s v="Garowe_IDP"/>
    <x v="27"/>
    <x v="1"/>
    <n v="3"/>
    <n v="1"/>
    <n v="4"/>
    <n v="1"/>
    <x v="0"/>
  </r>
  <r>
    <s v="7ff37aa0-85d5-4f93-a6ee-48065ebd691c"/>
    <s v="Garowe_IDP"/>
    <x v="27"/>
    <x v="1"/>
    <n v="3"/>
    <n v="1"/>
    <n v="4"/>
    <n v="1"/>
    <x v="0"/>
  </r>
  <r>
    <s v="320352ff-027d-4d5f-8519-af8afb583869"/>
    <s v="Garowe_IDP"/>
    <x v="27"/>
    <x v="1"/>
    <n v="3"/>
    <n v="1"/>
    <n v="1"/>
    <n v="1"/>
    <x v="0"/>
  </r>
  <r>
    <s v="436cf895-78c7-4857-9372-546e16e2d7bb"/>
    <s v="Bossaso_HC"/>
    <x v="3"/>
    <x v="0"/>
    <n v="3"/>
    <n v="1"/>
    <n v="1"/>
    <n v="2"/>
    <x v="0"/>
  </r>
  <r>
    <s v="435f6ee7-b48e-4bbc-8e00-b3788738be42"/>
    <s v="Bossaso_IDP"/>
    <x v="3"/>
    <x v="1"/>
    <n v="3"/>
    <n v="1"/>
    <n v="1"/>
    <n v="1"/>
    <x v="0"/>
  </r>
  <r>
    <s v="8042bbb0-5ed4-4e7e-9a29-eef817ce52e8"/>
    <s v="Bossaso_IDP"/>
    <x v="3"/>
    <x v="1"/>
    <n v="3"/>
    <n v="1"/>
    <n v="1"/>
    <n v="1"/>
    <x v="0"/>
  </r>
  <r>
    <s v="feec4e56-be5e-4085-a087-df16d52a65ae"/>
    <s v="Bossaso_IDP"/>
    <x v="3"/>
    <x v="1"/>
    <n v="3"/>
    <n v="1"/>
    <n v="1"/>
    <n v="1"/>
    <x v="0"/>
  </r>
  <r>
    <s v="979869ae-61e1-4d93-8fb1-40c7cf7e6f11"/>
    <s v="Bossaso_HC"/>
    <x v="3"/>
    <x v="0"/>
    <n v="2"/>
    <n v="3"/>
    <n v="1"/>
    <n v="1"/>
    <x v="0"/>
  </r>
  <r>
    <s v="ad69f36f-e7d8-430a-8771-37c87e254ba6"/>
    <s v="Bossaso_IDP"/>
    <x v="3"/>
    <x v="1"/>
    <n v="3"/>
    <n v="1"/>
    <n v="1"/>
    <n v="1"/>
    <x v="0"/>
  </r>
  <r>
    <s v="8aaac6c9-1982-4d51-889c-08b60830a232"/>
    <s v="Bossaso_IDP"/>
    <x v="3"/>
    <x v="1"/>
    <n v="3"/>
    <n v="1"/>
    <n v="1"/>
    <n v="1"/>
    <x v="0"/>
  </r>
  <r>
    <s v="4e570b86-2a4f-4d66-bc09-d89d1ca08eba"/>
    <s v="Bossaso_HC"/>
    <x v="3"/>
    <x v="0"/>
    <n v="3"/>
    <n v="1"/>
    <n v="4"/>
    <n v="1"/>
    <x v="0"/>
  </r>
  <r>
    <s v="b139716a-d07f-442d-844c-d3edfe5f9837"/>
    <s v="Bossaso_IDP"/>
    <x v="3"/>
    <x v="1"/>
    <n v="3"/>
    <n v="1"/>
    <n v="4"/>
    <n v="1"/>
    <x v="0"/>
  </r>
  <r>
    <s v="c5ff0c77-389a-44d7-95f0-da34c16b188b"/>
    <s v="Bandarbayla_HC"/>
    <x v="28"/>
    <x v="0"/>
    <n v="3"/>
    <n v="4"/>
    <n v="1"/>
    <n v="1"/>
    <x v="0"/>
  </r>
  <r>
    <s v="10fb9c4e-6014-42dd-856a-c67f425396c7"/>
    <s v="Bandarbayla_HC"/>
    <x v="28"/>
    <x v="0"/>
    <n v="3"/>
    <n v="4"/>
    <n v="1"/>
    <n v="1"/>
    <x v="0"/>
  </r>
  <r>
    <s v="6e8ba251-942d-4a78-a160-7b460dc95db2"/>
    <s v="Bossaso_IDP"/>
    <x v="3"/>
    <x v="1"/>
    <n v="3"/>
    <n v="1"/>
    <n v="4"/>
    <n v="1"/>
    <x v="0"/>
  </r>
  <r>
    <s v="39b74efd-7ae8-4bdb-93c4-61487e20885c"/>
    <s v="Bossaso_IDP"/>
    <x v="3"/>
    <x v="1"/>
    <n v="3"/>
    <n v="1"/>
    <n v="4"/>
    <n v="1"/>
    <x v="0"/>
  </r>
  <r>
    <s v="16704765-c402-4b88-b5ef-de2012ae9db3"/>
    <s v="Bossaso_IDP"/>
    <x v="3"/>
    <x v="1"/>
    <n v="3"/>
    <n v="1"/>
    <n v="4"/>
    <n v="5"/>
    <x v="1"/>
  </r>
  <r>
    <s v="7e1b2e24-ac5e-4dd1-8ab0-de034cdd47e7"/>
    <s v="Bossaso_IDP"/>
    <x v="3"/>
    <x v="1"/>
    <n v="3"/>
    <n v="1"/>
    <n v="1"/>
    <n v="1"/>
    <x v="0"/>
  </r>
  <r>
    <s v="45eaf50c-70cc-4c47-9ba7-86f98a0aadf1"/>
    <s v="Bossaso_IDP"/>
    <x v="3"/>
    <x v="1"/>
    <n v="3"/>
    <n v="1"/>
    <n v="4"/>
    <n v="1"/>
    <x v="0"/>
  </r>
  <r>
    <s v="15cf4e1a-6c9c-4198-8217-00333d1f00fe"/>
    <s v="Bossaso_IDP"/>
    <x v="3"/>
    <x v="1"/>
    <n v="3"/>
    <n v="1"/>
    <n v="4"/>
    <n v="1"/>
    <x v="0"/>
  </r>
  <r>
    <s v="eb6012a1-f747-4591-a3b1-a5ad85fc081d"/>
    <s v="Bossaso_IDP"/>
    <x v="3"/>
    <x v="1"/>
    <n v="3"/>
    <n v="1"/>
    <n v="4"/>
    <n v="1"/>
    <x v="0"/>
  </r>
  <r>
    <s v="9cb2a5e2-acda-4891-823b-6d12cc9b4a52"/>
    <s v="Bossaso_IDP"/>
    <x v="3"/>
    <x v="1"/>
    <n v="3"/>
    <n v="1"/>
    <n v="4"/>
    <n v="1"/>
    <x v="0"/>
  </r>
  <r>
    <s v="a2d24a31-8355-47bc-b4fc-249f48710c1b"/>
    <s v="Bossaso_IDP"/>
    <x v="3"/>
    <x v="1"/>
    <n v="3"/>
    <n v="1"/>
    <n v="4"/>
    <n v="1"/>
    <x v="0"/>
  </r>
  <r>
    <s v="10ee8795-c638-481c-8d31-51870fd945bb"/>
    <s v="Bossaso_IDP"/>
    <x v="3"/>
    <x v="1"/>
    <n v="3"/>
    <n v="1"/>
    <n v="4"/>
    <n v="1"/>
    <x v="0"/>
  </r>
  <r>
    <s v="04b48b60-1616-43c4-a67c-a369234e50d7"/>
    <s v="Bossaso_HC"/>
    <x v="3"/>
    <x v="0"/>
    <n v="3"/>
    <n v="1"/>
    <n v="1"/>
    <n v="1"/>
    <x v="0"/>
  </r>
  <r>
    <s v="8c08cf48-090a-4b5a-a322-93ed2c614eda"/>
    <s v="Bossaso_HC"/>
    <x v="3"/>
    <x v="0"/>
    <n v="3"/>
    <n v="1"/>
    <n v="1"/>
    <n v="1"/>
    <x v="0"/>
  </r>
  <r>
    <s v="0472152d-0c80-4ef4-ba9b-f697abf7da5e"/>
    <s v="Bossaso_HC"/>
    <x v="3"/>
    <x v="0"/>
    <n v="3"/>
    <n v="1"/>
    <n v="1"/>
    <n v="1"/>
    <x v="0"/>
  </r>
  <r>
    <s v="4a4b2a93-86a6-411b-9c04-7e3d08eb1777"/>
    <s v="Bossaso_IDP"/>
    <x v="3"/>
    <x v="1"/>
    <n v="3"/>
    <n v="2"/>
    <n v="4"/>
    <n v="1"/>
    <x v="1"/>
  </r>
  <r>
    <s v="ecc678b2-300f-44a4-8a3a-ef4c1b98a00e"/>
    <s v="Bossaso_IDP"/>
    <x v="3"/>
    <x v="1"/>
    <n v="3"/>
    <n v="1"/>
    <n v="4"/>
    <n v="5"/>
    <x v="1"/>
  </r>
  <r>
    <s v="59e974a2-5d9d-4bdb-82c2-3d9b94350c2d"/>
    <s v="Bossaso_IDP"/>
    <x v="3"/>
    <x v="1"/>
    <n v="3"/>
    <n v="1"/>
    <n v="1"/>
    <n v="4"/>
    <x v="0"/>
  </r>
  <r>
    <s v="fe2e2c01-da4e-4dce-9185-a472f30bad9e"/>
    <s v="Bossaso_IDP"/>
    <x v="3"/>
    <x v="1"/>
    <n v="3"/>
    <n v="1"/>
    <n v="1"/>
    <n v="4"/>
    <x v="0"/>
  </r>
  <r>
    <s v="06a2d0d9-3122-4403-bb2b-cdc4f9dcf0ef"/>
    <s v="Bossaso_IDP"/>
    <x v="3"/>
    <x v="1"/>
    <n v="3"/>
    <n v="1"/>
    <n v="1"/>
    <n v="4"/>
    <x v="0"/>
  </r>
  <r>
    <s v="6c483418-827b-4dce-ae6b-dbe756f649bd"/>
    <s v="Bossaso_IDP"/>
    <x v="3"/>
    <x v="1"/>
    <n v="3"/>
    <n v="1"/>
    <n v="1"/>
    <n v="5"/>
    <x v="1"/>
  </r>
  <r>
    <s v="d86aee87-7ac3-4c20-8ff9-12ed5f9f5e43"/>
    <s v="Bossaso_IDP"/>
    <x v="3"/>
    <x v="1"/>
    <n v="3"/>
    <n v="1"/>
    <n v="1"/>
    <n v="4"/>
    <x v="0"/>
  </r>
  <r>
    <s v="41375f1b-b776-4405-9c42-c73c21ec27b7"/>
    <s v="Garowe_HC"/>
    <x v="27"/>
    <x v="0"/>
    <n v="3"/>
    <n v="1"/>
    <n v="4"/>
    <n v="1"/>
    <x v="0"/>
  </r>
  <r>
    <s v="03f7cc0d-c2bf-4bcd-826c-2d62e84e11b3"/>
    <s v="Bossaso_IDP"/>
    <x v="3"/>
    <x v="1"/>
    <n v="3"/>
    <n v="1"/>
    <n v="1"/>
    <n v="1"/>
    <x v="0"/>
  </r>
  <r>
    <s v="21061f3c-957d-48b9-9436-2cc703a22a64"/>
    <s v="Bossaso_IDP"/>
    <x v="3"/>
    <x v="1"/>
    <n v="3"/>
    <n v="1"/>
    <n v="4"/>
    <n v="1"/>
    <x v="0"/>
  </r>
  <r>
    <s v="ff1cb1ae-746b-43bd-9f01-f924150db155"/>
    <s v="Bossaso_IDP"/>
    <x v="3"/>
    <x v="1"/>
    <n v="3"/>
    <n v="1"/>
    <n v="4"/>
    <n v="1"/>
    <x v="0"/>
  </r>
  <r>
    <s v="6efd271b-9528-44b4-b3ed-153e7901cc82"/>
    <s v="Bossaso_IDP"/>
    <x v="3"/>
    <x v="1"/>
    <n v="3"/>
    <n v="1"/>
    <n v="4"/>
    <n v="1"/>
    <x v="0"/>
  </r>
  <r>
    <s v="f011e5ed-fb62-412c-8e87-38eecad7ef14"/>
    <s v="Bossaso_IDP"/>
    <x v="3"/>
    <x v="1"/>
    <n v="3"/>
    <n v="1"/>
    <n v="4"/>
    <n v="1"/>
    <x v="0"/>
  </r>
  <r>
    <s v="529598d2-63c7-4698-815c-54f87356fa65"/>
    <s v="Bossaso_IDP"/>
    <x v="3"/>
    <x v="1"/>
    <n v="3"/>
    <n v="1"/>
    <n v="4"/>
    <n v="1"/>
    <x v="0"/>
  </r>
  <r>
    <s v="b8e0cc64-0cd1-4142-8fb5-9ebd1b2f715e"/>
    <s v="Bossaso_IDP"/>
    <x v="3"/>
    <x v="1"/>
    <n v="3"/>
    <n v="1"/>
    <n v="4"/>
    <n v="1"/>
    <x v="0"/>
  </r>
  <r>
    <s v="32c1b8dc-e91c-48f5-8347-50897103c403"/>
    <s v="Bossaso_IDP"/>
    <x v="3"/>
    <x v="1"/>
    <n v="3"/>
    <n v="1"/>
    <n v="1"/>
    <n v="1"/>
    <x v="0"/>
  </r>
  <r>
    <s v="c981bdc8-3d8a-48b6-ad96-99b067cb3eec"/>
    <s v="Bossaso_IDP"/>
    <x v="3"/>
    <x v="1"/>
    <n v="3"/>
    <n v="1"/>
    <n v="1"/>
    <n v="1"/>
    <x v="0"/>
  </r>
  <r>
    <s v="5799a641-ce9a-4f2e-a67e-f755a1070cfc"/>
    <s v="Bossaso_HC"/>
    <x v="3"/>
    <x v="0"/>
    <n v="3"/>
    <n v="1"/>
    <n v="1"/>
    <n v="1"/>
    <x v="0"/>
  </r>
  <r>
    <s v="862dfc91-82fb-43e2-942a-6ece19bf8f88"/>
    <s v="Bossaso_HC"/>
    <x v="3"/>
    <x v="0"/>
    <n v="2"/>
    <n v="2"/>
    <n v="1"/>
    <n v="1"/>
    <x v="0"/>
  </r>
  <r>
    <s v="acec4b03-752d-4b21-bbf5-1d5a45f1140a"/>
    <s v="Bandarbayla_HC"/>
    <x v="28"/>
    <x v="0"/>
    <n v="3"/>
    <n v="1"/>
    <n v="1"/>
    <n v="1"/>
    <x v="0"/>
  </r>
  <r>
    <s v="5002db9a-98cd-4336-abdf-3fd972f79d05"/>
    <s v="Bossaso_HC"/>
    <x v="3"/>
    <x v="0"/>
    <n v="3"/>
    <n v="1"/>
    <n v="4"/>
    <n v="1"/>
    <x v="0"/>
  </r>
  <r>
    <s v="2b6a9c9e-c4c1-4479-a705-46933580bd21"/>
    <s v="Bossaso_HC"/>
    <x v="3"/>
    <x v="0"/>
    <n v="3"/>
    <n v="1"/>
    <n v="4"/>
    <n v="1"/>
    <x v="0"/>
  </r>
  <r>
    <s v="a9009f22-1dd1-48d9-a273-26066a15ba8e"/>
    <s v="Bossaso_HC"/>
    <x v="3"/>
    <x v="0"/>
    <n v="3"/>
    <n v="1"/>
    <n v="4"/>
    <n v="1"/>
    <x v="0"/>
  </r>
  <r>
    <s v="c616c314-bb90-448b-91af-e56a83cf93a1"/>
    <s v="Bossaso_HC"/>
    <x v="3"/>
    <x v="0"/>
    <n v="3"/>
    <n v="1"/>
    <n v="4"/>
    <n v="1"/>
    <x v="0"/>
  </r>
  <r>
    <s v="749dcbc6-a43f-4892-b583-a4b5e42015b4"/>
    <s v="Bossaso_IDP"/>
    <x v="3"/>
    <x v="1"/>
    <n v="3"/>
    <n v="1"/>
    <n v="1"/>
    <n v="1"/>
    <x v="0"/>
  </r>
  <r>
    <s v="94846daa-000c-4a60-a251-40963e16d223"/>
    <s v="Bossaso_IDP"/>
    <x v="3"/>
    <x v="1"/>
    <n v="3"/>
    <n v="1"/>
    <n v="4"/>
    <n v="1"/>
    <x v="0"/>
  </r>
  <r>
    <s v="69583f44-8b87-47c8-840f-a8d4a0eecc09"/>
    <s v="Bossaso_IDP"/>
    <x v="3"/>
    <x v="1"/>
    <n v="2"/>
    <n v="4"/>
    <n v="1"/>
    <n v="1"/>
    <x v="0"/>
  </r>
  <r>
    <s v="ee522455-eed9-4ade-a5ed-2156d70a6f4f"/>
    <s v="Bossaso_IDP"/>
    <x v="3"/>
    <x v="1"/>
    <n v="3"/>
    <n v="1"/>
    <n v="4"/>
    <n v="1"/>
    <x v="0"/>
  </r>
  <r>
    <s v="cdfebc92-58d7-4cbd-93a6-5f5cb3d4d4a2"/>
    <s v="Bossaso_IDP"/>
    <x v="3"/>
    <x v="1"/>
    <n v="3"/>
    <n v="1"/>
    <n v="1"/>
    <n v="3"/>
    <x v="0"/>
  </r>
  <r>
    <s v="999c0010-2b73-47b8-823e-6df59c959146"/>
    <s v="Bossaso_IDP"/>
    <x v="3"/>
    <x v="1"/>
    <n v="3"/>
    <n v="1"/>
    <n v="1"/>
    <n v="3"/>
    <x v="0"/>
  </r>
  <r>
    <s v="d912e3ea-49ab-4646-b6a4-be1da18dd21d"/>
    <s v="Bossaso_HC"/>
    <x v="3"/>
    <x v="0"/>
    <n v="3"/>
    <n v="1"/>
    <n v="4"/>
    <n v="1"/>
    <x v="0"/>
  </r>
  <r>
    <s v="98d1ef30-e0bd-45f7-840c-65544db9af48"/>
    <s v="Bandarbayla_HC"/>
    <x v="28"/>
    <x v="0"/>
    <n v="3"/>
    <n v="1"/>
    <n v="4"/>
    <n v="1"/>
    <x v="0"/>
  </r>
  <r>
    <s v="c553292a-4d98-4125-9935-d2e45b0c387d"/>
    <s v="Bandarbayla_HC"/>
    <x v="28"/>
    <x v="0"/>
    <n v="3"/>
    <n v="1"/>
    <n v="1"/>
    <n v="1"/>
    <x v="0"/>
  </r>
  <r>
    <s v="c1234110-7ec2-4777-ac53-ea94fd9bfc2e"/>
    <s v="Bandarbayla_HC"/>
    <x v="28"/>
    <x v="0"/>
    <n v="3"/>
    <n v="1"/>
    <n v="1"/>
    <n v="1"/>
    <x v="0"/>
  </r>
  <r>
    <s v="49387b9f-65f9-4fa6-bf46-aee515c33300"/>
    <s v="Bandarbayla_HC"/>
    <x v="28"/>
    <x v="0"/>
    <n v="3"/>
    <n v="1"/>
    <n v="4"/>
    <n v="1"/>
    <x v="0"/>
  </r>
  <r>
    <s v="5dca00da-8dd8-4c45-a618-4ede1210be58"/>
    <s v="Bossaso_IDP"/>
    <x v="3"/>
    <x v="1"/>
    <n v="3"/>
    <n v="2"/>
    <n v="1"/>
    <n v="2"/>
    <x v="0"/>
  </r>
  <r>
    <s v="9cb65629-7ee0-4f7a-99e4-d722a4bcc0ce"/>
    <s v="Bossaso_IDP"/>
    <x v="3"/>
    <x v="1"/>
    <n v="3"/>
    <n v="4"/>
    <n v="1"/>
    <n v="1"/>
    <x v="0"/>
  </r>
  <r>
    <s v="118a70a7-6ed2-4fd5-8e82-554affe422cf"/>
    <s v="Bossaso_IDP"/>
    <x v="3"/>
    <x v="1"/>
    <n v="3"/>
    <n v="2"/>
    <n v="1"/>
    <n v="1"/>
    <x v="0"/>
  </r>
  <r>
    <s v="a04a5bf2-9a33-41f0-ab6b-195115de2b6b"/>
    <s v="Bossaso_IDP"/>
    <x v="3"/>
    <x v="1"/>
    <n v="3"/>
    <n v="1"/>
    <n v="1"/>
    <n v="4"/>
    <x v="0"/>
  </r>
  <r>
    <s v="275f20b1-9117-4a9b-8379-2d2167715056"/>
    <s v="Bossaso_IDP"/>
    <x v="3"/>
    <x v="1"/>
    <n v="3"/>
    <n v="1"/>
    <n v="1"/>
    <n v="5"/>
    <x v="1"/>
  </r>
  <r>
    <s v="68fb1e13-6df8-4f62-97f0-efdcedad6fdd"/>
    <s v="Bossaso_IDP"/>
    <x v="3"/>
    <x v="1"/>
    <n v="3"/>
    <n v="1"/>
    <n v="4"/>
    <n v="5"/>
    <x v="1"/>
  </r>
  <r>
    <s v="68cbcc3d-ff13-4569-ab8b-35e47665ad8c"/>
    <s v="Bossaso_IDP"/>
    <x v="3"/>
    <x v="1"/>
    <n v="3"/>
    <n v="1"/>
    <n v="1"/>
    <n v="5"/>
    <x v="1"/>
  </r>
  <r>
    <s v="47ab37cb-972e-4599-b69e-57fa8bf9f63a"/>
    <s v="Bandarbayla_HC"/>
    <x v="28"/>
    <x v="0"/>
    <n v="3"/>
    <n v="1"/>
    <n v="1"/>
    <n v="1"/>
    <x v="0"/>
  </r>
  <r>
    <s v="2a142511-9b59-478b-8457-688112036f31"/>
    <s v="Bandarbayla_HC"/>
    <x v="28"/>
    <x v="0"/>
    <n v="3"/>
    <n v="1"/>
    <n v="1"/>
    <n v="1"/>
    <x v="0"/>
  </r>
  <r>
    <s v="3049444b-672a-452a-b256-8bc1f47a5545"/>
    <s v="Bossaso_HC"/>
    <x v="3"/>
    <x v="0"/>
    <n v="3"/>
    <n v="1"/>
    <n v="4"/>
    <n v="1"/>
    <x v="0"/>
  </r>
  <r>
    <s v="0228f9be-f8b4-46be-bc5f-52253cdee072"/>
    <s v="Bandarbayla_HC"/>
    <x v="28"/>
    <x v="0"/>
    <n v="3"/>
    <n v="1"/>
    <n v="1"/>
    <n v="1"/>
    <x v="0"/>
  </r>
  <r>
    <s v="923414fa-505d-43c2-bb95-55d0b811e1f3"/>
    <s v="Bandarbayla_HC"/>
    <x v="28"/>
    <x v="0"/>
    <n v="3"/>
    <n v="1"/>
    <n v="1"/>
    <n v="1"/>
    <x v="0"/>
  </r>
  <r>
    <s v="1421a24b-7eaa-424d-84f4-37249352da99"/>
    <s v="Bandarbayla_HC"/>
    <x v="28"/>
    <x v="0"/>
    <n v="3"/>
    <n v="1"/>
    <n v="4"/>
    <n v="1"/>
    <x v="0"/>
  </r>
  <r>
    <s v="a166c273-d209-4448-92c5-16e2bb6e92d1"/>
    <s v="Bandarbayla_HC"/>
    <x v="28"/>
    <x v="0"/>
    <n v="3"/>
    <n v="1"/>
    <n v="4"/>
    <n v="1"/>
    <x v="0"/>
  </r>
  <r>
    <s v="e51ef9be-824f-4421-be26-7d3cc9a4dcff"/>
    <s v="Bandarbayla_HC"/>
    <x v="28"/>
    <x v="0"/>
    <n v="3"/>
    <n v="1"/>
    <n v="4"/>
    <n v="1"/>
    <x v="0"/>
  </r>
  <r>
    <s v="0ac62dc7-55e6-43de-a816-840d21011e56"/>
    <s v="Bandarbayla_HC"/>
    <x v="28"/>
    <x v="0"/>
    <n v="3"/>
    <n v="1"/>
    <n v="4"/>
    <n v="1"/>
    <x v="0"/>
  </r>
  <r>
    <s v="05cdeeac-e22a-4da2-877c-724035e46ce9"/>
    <s v="Bandarbayla_HC"/>
    <x v="28"/>
    <x v="0"/>
    <n v="3"/>
    <n v="1"/>
    <n v="4"/>
    <n v="1"/>
    <x v="0"/>
  </r>
  <r>
    <s v="6cedfecb-06f5-4ea2-b53e-4b1412712353"/>
    <s v="Bandarbayla_HC"/>
    <x v="28"/>
    <x v="0"/>
    <n v="3"/>
    <n v="1"/>
    <n v="4"/>
    <n v="1"/>
    <x v="0"/>
  </r>
  <r>
    <s v="783a5388-b053-4a8e-92cb-022dfeff0d29"/>
    <s v="Bandarbayla_HC"/>
    <x v="28"/>
    <x v="0"/>
    <n v="3"/>
    <n v="1"/>
    <n v="4"/>
    <n v="1"/>
    <x v="0"/>
  </r>
  <r>
    <s v="f1437394-b8e1-4472-91ef-6454621abc6b"/>
    <s v="Bossaso_IDP"/>
    <x v="3"/>
    <x v="1"/>
    <n v="3"/>
    <n v="1"/>
    <n v="4"/>
    <n v="5"/>
    <x v="1"/>
  </r>
  <r>
    <s v="e888d6dc-7a1d-4cb7-87b9-3d63a7839a04"/>
    <s v="Bossaso_IDP"/>
    <x v="3"/>
    <x v="1"/>
    <n v="3"/>
    <n v="1"/>
    <n v="4"/>
    <n v="1"/>
    <x v="0"/>
  </r>
  <r>
    <s v="73365399-4bf8-4bf3-b4f4-79806c258c03"/>
    <s v="Garowe_IDP"/>
    <x v="27"/>
    <x v="1"/>
    <n v="3"/>
    <n v="1"/>
    <n v="1"/>
    <n v="4"/>
    <x v="0"/>
  </r>
  <r>
    <s v="74f838d3-fc12-4e25-8415-46989111044a"/>
    <s v="Garowe_IDP"/>
    <x v="27"/>
    <x v="1"/>
    <n v="3"/>
    <n v="1"/>
    <n v="4"/>
    <n v="1"/>
    <x v="0"/>
  </r>
  <r>
    <s v="e5cddef8-ecac-43a4-9a92-b1252390741a"/>
    <s v="Garowe_IDP"/>
    <x v="27"/>
    <x v="1"/>
    <n v="3"/>
    <n v="1"/>
    <n v="4"/>
    <n v="1"/>
    <x v="0"/>
  </r>
  <r>
    <s v="66bb93f1-41c2-434b-af9e-c1a53e66f32a"/>
    <s v="Bossaso_HC"/>
    <x v="3"/>
    <x v="0"/>
    <n v="3"/>
    <n v="1"/>
    <n v="1"/>
    <n v="2"/>
    <x v="0"/>
  </r>
  <r>
    <s v="34c6032d-fdb6-482e-9638-9d63869e502e"/>
    <s v="Bossaso_HC"/>
    <x v="3"/>
    <x v="0"/>
    <n v="3"/>
    <n v="1"/>
    <n v="4"/>
    <n v="3"/>
    <x v="1"/>
  </r>
  <r>
    <s v="b80d7dad-567c-46c2-8b48-71c2729767ac"/>
    <s v="Bossaso_HC"/>
    <x v="3"/>
    <x v="0"/>
    <n v="3"/>
    <n v="1"/>
    <n v="1"/>
    <n v="1"/>
    <x v="0"/>
  </r>
  <r>
    <s v="608cba7c-cbb0-47bd-a7b1-28a8ef6690f2"/>
    <s v="Bossaso_IDP"/>
    <x v="3"/>
    <x v="1"/>
    <n v="3"/>
    <n v="1"/>
    <n v="1"/>
    <n v="1"/>
    <x v="0"/>
  </r>
  <r>
    <s v="16aaf5aa-48f8-4f4b-b5fc-b379c2f40fda"/>
    <s v="Bossaso_IDP"/>
    <x v="3"/>
    <x v="1"/>
    <n v="3"/>
    <n v="1"/>
    <n v="1"/>
    <n v="1"/>
    <x v="0"/>
  </r>
  <r>
    <s v="30584246-038e-4118-b88b-c23f592626d4"/>
    <s v="Bossaso_IDP"/>
    <x v="3"/>
    <x v="1"/>
    <n v="3"/>
    <n v="1"/>
    <n v="1"/>
    <n v="1"/>
    <x v="0"/>
  </r>
  <r>
    <s v="2343570c-a775-4596-9c19-93722a0fb155"/>
    <s v="Bossaso_IDP"/>
    <x v="3"/>
    <x v="1"/>
    <n v="3"/>
    <n v="1"/>
    <n v="1"/>
    <n v="1"/>
    <x v="0"/>
  </r>
  <r>
    <s v="f11905ed-1812-4fb1-909a-aaf6a05cdd4a"/>
    <s v="Bossaso_IDP"/>
    <x v="3"/>
    <x v="1"/>
    <n v="3"/>
    <n v="1"/>
    <n v="1"/>
    <n v="1"/>
    <x v="0"/>
  </r>
  <r>
    <s v="e0707429-dbc3-4a20-a28b-f9e202f0897d"/>
    <s v="Bossaso_IDP"/>
    <x v="3"/>
    <x v="1"/>
    <n v="3"/>
    <n v="1"/>
    <n v="4"/>
    <n v="1"/>
    <x v="0"/>
  </r>
  <r>
    <s v="8e23cb04-631f-4aa8-9fb9-76406c139a48"/>
    <s v="Bossaso_IDP"/>
    <x v="3"/>
    <x v="1"/>
    <n v="3"/>
    <n v="4"/>
    <n v="4"/>
    <n v="1"/>
    <x v="1"/>
  </r>
  <r>
    <s v="884aaf7e-afc4-40e4-b313-8275550c1a12"/>
    <s v="Bossaso_IDP"/>
    <x v="3"/>
    <x v="1"/>
    <n v="3"/>
    <n v="1"/>
    <n v="4"/>
    <n v="1"/>
    <x v="0"/>
  </r>
  <r>
    <s v="c0ec2802-0d8f-4772-b6b1-de8098357714"/>
    <s v="Bossaso_IDP"/>
    <x v="3"/>
    <x v="1"/>
    <n v="3"/>
    <n v="1"/>
    <n v="4"/>
    <n v="4"/>
    <x v="1"/>
  </r>
  <r>
    <s v="01ac2283-cdb0-4fb6-899b-c732bbd8d1c0"/>
    <s v="Bossaso_IDP"/>
    <x v="3"/>
    <x v="1"/>
    <n v="3"/>
    <n v="1"/>
    <n v="1"/>
    <n v="2"/>
    <x v="0"/>
  </r>
  <r>
    <s v="29584e27-f9f6-4ae1-9721-ec3873dbe915"/>
    <s v="Bossaso_IDP"/>
    <x v="3"/>
    <x v="1"/>
    <n v="3"/>
    <n v="1"/>
    <n v="4"/>
    <n v="3"/>
    <x v="1"/>
  </r>
  <r>
    <s v="fe4d217d-a149-4d76-b695-5ced9009b35d"/>
    <s v="Bossaso_HC"/>
    <x v="3"/>
    <x v="0"/>
    <n v="3"/>
    <n v="1"/>
    <n v="4"/>
    <n v="1"/>
    <x v="0"/>
  </r>
  <r>
    <s v="60bfd312-6a68-4a5b-9dae-592efda42368"/>
    <s v="Bossaso_HC"/>
    <x v="3"/>
    <x v="0"/>
    <n v="3"/>
    <n v="1"/>
    <n v="4"/>
    <n v="1"/>
    <x v="0"/>
  </r>
  <r>
    <s v="f12e4a92-2434-4a6c-bc43-92393bcd6466"/>
    <s v="Bossaso_HC"/>
    <x v="3"/>
    <x v="0"/>
    <n v="3"/>
    <n v="1"/>
    <n v="4"/>
    <n v="1"/>
    <x v="0"/>
  </r>
  <r>
    <s v="aca466a8-8e96-496f-b4e0-ca20d37f1645"/>
    <s v="Bossaso_HC"/>
    <x v="3"/>
    <x v="0"/>
    <n v="3"/>
    <n v="1"/>
    <n v="1"/>
    <n v="1"/>
    <x v="0"/>
  </r>
  <r>
    <s v="f92282a8-a79e-44ee-9b49-16ec7c5d2cf0"/>
    <s v="Bossaso_IDP"/>
    <x v="3"/>
    <x v="1"/>
    <n v="3"/>
    <n v="1"/>
    <n v="1"/>
    <n v="3"/>
    <x v="0"/>
  </r>
  <r>
    <s v="22a51e07-2370-47e9-84e3-62dbabc2ebb9"/>
    <s v="Bossaso_IDP"/>
    <x v="3"/>
    <x v="1"/>
    <n v="3"/>
    <n v="1"/>
    <n v="1"/>
    <n v="3"/>
    <x v="0"/>
  </r>
  <r>
    <s v="c662aa1f-2ecb-425a-aa48-2a97b69f5799"/>
    <s v="Bossaso_IDP"/>
    <x v="3"/>
    <x v="1"/>
    <n v="3"/>
    <n v="1"/>
    <n v="1"/>
    <n v="1"/>
    <x v="0"/>
  </r>
  <r>
    <s v="5c665332-107f-4fd5-9ab1-8c3ba31389be"/>
    <s v="Bossaso_IDP"/>
    <x v="3"/>
    <x v="1"/>
    <n v="3"/>
    <n v="1"/>
    <n v="4"/>
    <n v="1"/>
    <x v="0"/>
  </r>
  <r>
    <s v="e3168b8c-6735-498a-9cc6-4117669c6ace"/>
    <s v="Bossaso_IDP"/>
    <x v="3"/>
    <x v="1"/>
    <n v="3"/>
    <n v="1"/>
    <n v="1"/>
    <n v="1"/>
    <x v="0"/>
  </r>
  <r>
    <s v="13d2a640-0f60-4efb-9c40-4353191c0fd8"/>
    <s v="Bossaso_IDP"/>
    <x v="3"/>
    <x v="1"/>
    <n v="3"/>
    <n v="1"/>
    <n v="1"/>
    <n v="1"/>
    <x v="0"/>
  </r>
  <r>
    <s v="ff3938c0-4f71-4fe3-ae3c-3391d5a204ae"/>
    <s v="Bossaso_IDP"/>
    <x v="3"/>
    <x v="1"/>
    <n v="3"/>
    <n v="1"/>
    <n v="4"/>
    <n v="5"/>
    <x v="1"/>
  </r>
  <r>
    <s v="6647835a-4229-4e08-bf81-1bc8df42ad97"/>
    <s v="Bossaso_IDP"/>
    <x v="3"/>
    <x v="1"/>
    <n v="3"/>
    <n v="1"/>
    <n v="4"/>
    <n v="5"/>
    <x v="1"/>
  </r>
  <r>
    <s v="0d60fcd5-59db-455f-880d-aaa1607a67ca"/>
    <s v="Bossaso_IDP"/>
    <x v="3"/>
    <x v="1"/>
    <n v="3"/>
    <n v="4"/>
    <n v="4"/>
    <n v="1"/>
    <x v="1"/>
  </r>
  <r>
    <s v="19cd42f6-283f-46f0-9d61-718bc7e8a79c"/>
    <s v="Bossaso_IDP"/>
    <x v="3"/>
    <x v="1"/>
    <n v="3"/>
    <n v="1"/>
    <n v="4"/>
    <n v="5"/>
    <x v="1"/>
  </r>
  <r>
    <s v="8e47d0ee-6c2b-47dd-8f63-ba894b35946d"/>
    <s v="Bossaso_IDP"/>
    <x v="3"/>
    <x v="1"/>
    <n v="3"/>
    <n v="1"/>
    <n v="4"/>
    <n v="2"/>
    <x v="1"/>
  </r>
  <r>
    <s v="78346bc1-d79a-4ce6-993a-f7e305424fa8"/>
    <s v="Bossaso_IDP"/>
    <x v="3"/>
    <x v="1"/>
    <n v="3"/>
    <n v="1"/>
    <n v="4"/>
    <n v="3"/>
    <x v="1"/>
  </r>
  <r>
    <s v="47c21240-8c28-40fb-9b06-f95c56fcd329"/>
    <s v="Bossaso_IDP"/>
    <x v="3"/>
    <x v="1"/>
    <n v="3"/>
    <n v="1"/>
    <n v="1"/>
    <n v="1"/>
    <x v="0"/>
  </r>
  <r>
    <s v="1150f19a-684c-46f9-b3b2-bea29af31e77"/>
    <s v="Bossaso_IDP"/>
    <x v="3"/>
    <x v="1"/>
    <n v="3"/>
    <n v="1"/>
    <n v="4"/>
    <n v="1"/>
    <x v="0"/>
  </r>
  <r>
    <s v="6a893051-dfaa-40ca-a479-5eeebc0d8e18"/>
    <s v="Bossaso_IDP"/>
    <x v="3"/>
    <x v="1"/>
    <n v="3"/>
    <n v="1"/>
    <n v="4"/>
    <n v="1"/>
    <x v="0"/>
  </r>
  <r>
    <s v="8bec0981-25f8-4402-b41b-07639acdda27"/>
    <s v="Bossaso_IDP"/>
    <x v="3"/>
    <x v="1"/>
    <n v="3"/>
    <n v="1"/>
    <n v="4"/>
    <n v="2"/>
    <x v="1"/>
  </r>
  <r>
    <s v="d9a7b25f-f298-4ab3-abfe-0c443a368724"/>
    <s v="Bossaso_IDP"/>
    <x v="3"/>
    <x v="1"/>
    <n v="3"/>
    <n v="1"/>
    <n v="4"/>
    <n v="1"/>
    <x v="0"/>
  </r>
  <r>
    <s v="db9ab603-8287-4db0-9863-f75194bdc192"/>
    <s v="Bossaso_IDP"/>
    <x v="3"/>
    <x v="1"/>
    <n v="3"/>
    <n v="1"/>
    <n v="4"/>
    <n v="2"/>
    <x v="1"/>
  </r>
  <r>
    <s v="6d408291-dae4-462e-ab4e-30da24e136e8"/>
    <s v="Bossaso_IDP"/>
    <x v="3"/>
    <x v="1"/>
    <n v="3"/>
    <n v="1"/>
    <n v="4"/>
    <n v="3"/>
    <x v="1"/>
  </r>
  <r>
    <s v="82cadabd-f563-4170-af69-1718e20ba9bb"/>
    <s v="Garowe_IDP"/>
    <x v="27"/>
    <x v="1"/>
    <n v="3"/>
    <n v="1"/>
    <n v="4"/>
    <n v="1"/>
    <x v="0"/>
  </r>
  <r>
    <s v="7f2991b0-f14f-4f23-b3a9-6a09d258d9d0"/>
    <s v="Bossaso_HC"/>
    <x v="3"/>
    <x v="0"/>
    <n v="3"/>
    <n v="1"/>
    <n v="4"/>
    <n v="1"/>
    <x v="0"/>
  </r>
  <r>
    <s v="b1088e61-c08f-40ec-b2b7-4df05e6f23a2"/>
    <s v="Garowe_IDP"/>
    <x v="27"/>
    <x v="1"/>
    <n v="3"/>
    <n v="1"/>
    <n v="4"/>
    <n v="1"/>
    <x v="0"/>
  </r>
  <r>
    <s v="96687ccc-13fe-4de3-a22e-8e25e839046e"/>
    <s v="Garowe_IDP"/>
    <x v="27"/>
    <x v="1"/>
    <n v="3"/>
    <n v="1"/>
    <n v="4"/>
    <n v="4"/>
    <x v="1"/>
  </r>
  <r>
    <s v="010a4125-bf5d-4e13-bfc4-be48d9f5d761"/>
    <s v="Bossaso_HC"/>
    <x v="3"/>
    <x v="0"/>
    <n v="3"/>
    <n v="1"/>
    <n v="1"/>
    <n v="1"/>
    <x v="0"/>
  </r>
  <r>
    <s v="21dba871-d6b4-4f8f-8df3-989041e91b4d"/>
    <s v="Garowe_IDP"/>
    <x v="27"/>
    <x v="1"/>
    <n v="3"/>
    <n v="1"/>
    <n v="4"/>
    <n v="4"/>
    <x v="1"/>
  </r>
  <r>
    <s v="5242d16d-3d7c-4e50-b0ea-ecc107c96c34"/>
    <s v="Garowe_IDP"/>
    <x v="27"/>
    <x v="1"/>
    <n v="3"/>
    <n v="1"/>
    <n v="4"/>
    <n v="1"/>
    <x v="0"/>
  </r>
  <r>
    <s v="3c34678e-40b4-4f6b-95fc-c97f959c4cf8"/>
    <s v="Garowe_IDP"/>
    <x v="27"/>
    <x v="1"/>
    <n v="3"/>
    <n v="1"/>
    <n v="1"/>
    <n v="3"/>
    <x v="0"/>
  </r>
  <r>
    <s v="f85a4a51-87f9-4614-af75-257160e077c7"/>
    <s v="Garowe_IDP"/>
    <x v="27"/>
    <x v="1"/>
    <n v="3"/>
    <n v="1"/>
    <n v="4"/>
    <n v="1"/>
    <x v="0"/>
  </r>
  <r>
    <s v="971e0a2d-efd3-482b-a96e-1d8c94e6bc24"/>
    <s v="Garowe_IDP"/>
    <x v="27"/>
    <x v="1"/>
    <n v="3"/>
    <n v="1"/>
    <n v="4"/>
    <n v="1"/>
    <x v="0"/>
  </r>
  <r>
    <s v="23511725-77cc-42e3-9a3d-3074357d1667"/>
    <s v="Bossaso_IDP"/>
    <x v="3"/>
    <x v="1"/>
    <n v="3"/>
    <n v="1"/>
    <n v="4"/>
    <n v="1"/>
    <x v="0"/>
  </r>
  <r>
    <s v="268294ce-7eec-43c9-b195-7fd327b5375f"/>
    <s v="Bossaso_IDP"/>
    <x v="3"/>
    <x v="1"/>
    <n v="3"/>
    <n v="1"/>
    <n v="4"/>
    <n v="1"/>
    <x v="0"/>
  </r>
  <r>
    <s v="372c6f8c-99dd-483a-acd0-de72becc6e1b"/>
    <s v="Bossaso_IDP"/>
    <x v="3"/>
    <x v="1"/>
    <n v="3"/>
    <n v="1"/>
    <n v="4"/>
    <n v="1"/>
    <x v="0"/>
  </r>
  <r>
    <s v="4885c91f-7476-43ab-bf42-e94678e040df"/>
    <s v="Bossaso_IDP"/>
    <x v="3"/>
    <x v="1"/>
    <n v="3"/>
    <n v="1"/>
    <n v="4"/>
    <n v="1"/>
    <x v="0"/>
  </r>
  <r>
    <s v="d9af2242-57ea-46b5-a34e-64112041e80b"/>
    <s v="Bossaso_IDP"/>
    <x v="3"/>
    <x v="1"/>
    <n v="3"/>
    <n v="1"/>
    <n v="4"/>
    <n v="1"/>
    <x v="0"/>
  </r>
  <r>
    <s v="5b96a0ca-6c0c-4d64-8602-a4997f5d2b64"/>
    <s v="Bossaso_IDP"/>
    <x v="3"/>
    <x v="1"/>
    <n v="2"/>
    <n v="4"/>
    <n v="4"/>
    <n v="1"/>
    <x v="1"/>
  </r>
  <r>
    <s v="6f58fb53-280e-4947-9dc2-18e23f91f4a9"/>
    <s v="Bossaso_HC"/>
    <x v="3"/>
    <x v="0"/>
    <n v="3"/>
    <n v="1"/>
    <n v="1"/>
    <n v="1"/>
    <x v="0"/>
  </r>
  <r>
    <s v="a8438deb-c6bc-4435-b4d7-16e63cc01dc5"/>
    <s v="Bossaso_HC"/>
    <x v="3"/>
    <x v="0"/>
    <n v="3"/>
    <n v="3"/>
    <n v="1"/>
    <n v="1"/>
    <x v="0"/>
  </r>
  <r>
    <s v="45ef01d9-5cd5-45f5-9856-7afbdf67c38a"/>
    <s v="Bossaso_HC"/>
    <x v="3"/>
    <x v="0"/>
    <n v="3"/>
    <n v="2"/>
    <n v="1"/>
    <n v="1"/>
    <x v="0"/>
  </r>
  <r>
    <s v="0971c53e-02e1-488f-a1a2-46498b0a0f30"/>
    <s v="Bossaso_HC"/>
    <x v="3"/>
    <x v="0"/>
    <n v="3"/>
    <n v="1"/>
    <n v="1"/>
    <n v="1"/>
    <x v="0"/>
  </r>
  <r>
    <s v="f0bd9d99-7e5c-4c48-a268-1e8192aaa3cf"/>
    <s v="Bossaso_HC"/>
    <x v="3"/>
    <x v="0"/>
    <n v="3"/>
    <n v="1"/>
    <n v="1"/>
    <n v="1"/>
    <x v="0"/>
  </r>
  <r>
    <s v="e01cfb05-6ffb-4fc2-84ce-f09dd7daebef"/>
    <s v="Bossaso_IDP"/>
    <x v="3"/>
    <x v="1"/>
    <n v="3"/>
    <n v="3"/>
    <n v="4"/>
    <n v="3"/>
    <x v="1"/>
  </r>
  <r>
    <s v="a7c85118-bd54-4132-863f-211541ca1045"/>
    <s v="Bossaso_HC"/>
    <x v="3"/>
    <x v="0"/>
    <n v="3"/>
    <n v="4"/>
    <n v="1"/>
    <n v="1"/>
    <x v="0"/>
  </r>
  <r>
    <s v="98305687-c639-4311-95a6-535992f285af"/>
    <s v="Bossaso_IDP"/>
    <x v="3"/>
    <x v="1"/>
    <n v="3"/>
    <n v="1"/>
    <n v="4"/>
    <n v="1"/>
    <x v="0"/>
  </r>
  <r>
    <s v="293f9423-6c12-4db5-b122-6c9683eaf372"/>
    <s v="Bossaso_IDP"/>
    <x v="3"/>
    <x v="1"/>
    <n v="2"/>
    <n v="4"/>
    <n v="4"/>
    <n v="1"/>
    <x v="1"/>
  </r>
  <r>
    <s v="c3778d6f-fd74-424d-b2f3-a0fe8694c6ab"/>
    <s v="Bossaso_IDP"/>
    <x v="3"/>
    <x v="1"/>
    <n v="1"/>
    <n v="4"/>
    <n v="1"/>
    <n v="1"/>
    <x v="0"/>
  </r>
  <r>
    <s v="e7595bfd-e0bc-4bc4-9aba-41b27233d29b"/>
    <s v="Bossaso_IDP"/>
    <x v="3"/>
    <x v="1"/>
    <n v="3"/>
    <n v="4"/>
    <n v="4"/>
    <n v="1"/>
    <x v="1"/>
  </r>
  <r>
    <s v="d2234e60-a089-4115-b7da-4924c37cf5ed"/>
    <s v="Bossaso_HC"/>
    <x v="3"/>
    <x v="0"/>
    <n v="1"/>
    <n v="4"/>
    <n v="1"/>
    <n v="3"/>
    <x v="0"/>
  </r>
  <r>
    <s v="85911033-2e3c-490e-8a6f-9f762289a57e"/>
    <s v="Bossaso_IDP"/>
    <x v="3"/>
    <x v="1"/>
    <n v="3"/>
    <n v="1"/>
    <n v="1"/>
    <n v="1"/>
    <x v="0"/>
  </r>
  <r>
    <s v="d7eb7005-a12f-4d68-b9d6-c9a394e7edf5"/>
    <s v="Bossaso_IDP"/>
    <x v="3"/>
    <x v="1"/>
    <n v="3"/>
    <n v="1"/>
    <n v="4"/>
    <n v="1"/>
    <x v="0"/>
  </r>
  <r>
    <s v="d69eb644-c647-43f4-94ae-c482c8ca514a"/>
    <s v="Bossaso_HC"/>
    <x v="3"/>
    <x v="0"/>
    <n v="2"/>
    <n v="4"/>
    <n v="1"/>
    <n v="4"/>
    <x v="1"/>
  </r>
  <r>
    <s v="3380bfa2-e160-483a-8929-3a2c267666df"/>
    <s v="Bossaso_IDP"/>
    <x v="3"/>
    <x v="1"/>
    <n v="3"/>
    <n v="1"/>
    <n v="1"/>
    <n v="1"/>
    <x v="0"/>
  </r>
  <r>
    <s v="e71173e7-982b-4c04-af39-6734b3df8ed5"/>
    <s v="Bossaso_IDP"/>
    <x v="3"/>
    <x v="1"/>
    <n v="3"/>
    <n v="1"/>
    <n v="4"/>
    <n v="2"/>
    <x v="1"/>
  </r>
  <r>
    <s v="16d0b77d-688d-4c3f-8ded-14a0341f32d1"/>
    <s v="Bossaso_IDP"/>
    <x v="3"/>
    <x v="1"/>
    <n v="3"/>
    <n v="1"/>
    <n v="4"/>
    <n v="4"/>
    <x v="1"/>
  </r>
  <r>
    <s v="7496799c-ed16-4bb5-b1e0-4007b379ba34"/>
    <s v="Garowe_IDP"/>
    <x v="27"/>
    <x v="1"/>
    <n v="3"/>
    <n v="1"/>
    <n v="4"/>
    <n v="1"/>
    <x v="0"/>
  </r>
  <r>
    <s v="f0abb3b9-5527-4549-9bce-b518431428fa"/>
    <s v="Garowe_IDP"/>
    <x v="27"/>
    <x v="1"/>
    <n v="3"/>
    <n v="1"/>
    <n v="4"/>
    <n v="1"/>
    <x v="0"/>
  </r>
  <r>
    <s v="23a99269-34ac-41a9-a3d6-09f808325015"/>
    <s v="Garowe_IDP"/>
    <x v="27"/>
    <x v="1"/>
    <n v="3"/>
    <n v="1"/>
    <n v="4"/>
    <n v="1"/>
    <x v="0"/>
  </r>
  <r>
    <s v="87195a30-45ad-4a93-8de5-97a0ade8c46c"/>
    <s v="Bossaso_HC"/>
    <x v="3"/>
    <x v="0"/>
    <n v="3"/>
    <n v="1"/>
    <n v="1"/>
    <n v="1"/>
    <x v="0"/>
  </r>
  <r>
    <s v="79f038bb-b62c-4127-902e-59d422c7413a"/>
    <s v="Garowe_IDP"/>
    <x v="27"/>
    <x v="1"/>
    <n v="3"/>
    <n v="1"/>
    <n v="4"/>
    <n v="1"/>
    <x v="0"/>
  </r>
  <r>
    <s v="f9d96e38-ef0c-4b76-b440-035dcab7e4bd"/>
    <s v="Bossaso_HC"/>
    <x v="3"/>
    <x v="0"/>
    <n v="3"/>
    <n v="1"/>
    <n v="1"/>
    <n v="1"/>
    <x v="0"/>
  </r>
  <r>
    <s v="91a6bd52-7b4c-4e6d-871d-23f937810076"/>
    <s v="Garowe_IDP"/>
    <x v="27"/>
    <x v="1"/>
    <n v="3"/>
    <n v="1"/>
    <n v="4"/>
    <n v="2"/>
    <x v="1"/>
  </r>
  <r>
    <s v="21bc2a72-9a42-4054-b774-bcb236e45a44"/>
    <s v="Bossaso_IDP"/>
    <x v="3"/>
    <x v="1"/>
    <n v="3"/>
    <n v="1"/>
    <n v="4"/>
    <n v="3"/>
    <x v="1"/>
  </r>
  <r>
    <s v="e5672985-9e18-436e-85b9-a09f52b2f43c"/>
    <s v="Bossaso_IDP"/>
    <x v="3"/>
    <x v="1"/>
    <n v="3"/>
    <n v="1"/>
    <n v="1"/>
    <n v="1"/>
    <x v="0"/>
  </r>
  <r>
    <s v="e712fb7a-a1ec-4191-b68c-f118ae15f828"/>
    <s v="Bossaso_IDP"/>
    <x v="3"/>
    <x v="1"/>
    <n v="3"/>
    <n v="2"/>
    <n v="1"/>
    <n v="1"/>
    <x v="0"/>
  </r>
  <r>
    <s v="223e5aa1-1324-4c1d-80ff-d12fec8e2927"/>
    <s v="Bossaso_IDP"/>
    <x v="3"/>
    <x v="1"/>
    <n v="3"/>
    <n v="1"/>
    <n v="1"/>
    <n v="1"/>
    <x v="0"/>
  </r>
  <r>
    <s v="c3b1d4ae-5c38-49eb-99b4-bc69b04ddc34"/>
    <s v="Bossaso_IDP"/>
    <x v="3"/>
    <x v="1"/>
    <n v="3"/>
    <n v="1"/>
    <n v="4"/>
    <n v="1"/>
    <x v="0"/>
  </r>
  <r>
    <s v="53796d9c-ec52-4527-b0e1-6de25dc17c2d"/>
    <s v="Bossaso_IDP"/>
    <x v="3"/>
    <x v="1"/>
    <n v="3"/>
    <n v="1"/>
    <n v="4"/>
    <n v="1"/>
    <x v="0"/>
  </r>
  <r>
    <s v="4a781d49-6e69-4667-a341-2e99e62f019d"/>
    <s v="Bossaso_IDP"/>
    <x v="3"/>
    <x v="1"/>
    <n v="3"/>
    <n v="1"/>
    <n v="4"/>
    <n v="1"/>
    <x v="0"/>
  </r>
  <r>
    <s v="05ae2b37-37da-4b4e-af6b-71f9cf5368a8"/>
    <s v="Bossaso_IDP"/>
    <x v="3"/>
    <x v="1"/>
    <n v="3"/>
    <n v="1"/>
    <n v="4"/>
    <n v="1"/>
    <x v="0"/>
  </r>
  <r>
    <s v="73a6811f-44e1-4666-85e1-4cc6c5209740"/>
    <s v="Bossaso_IDP"/>
    <x v="3"/>
    <x v="1"/>
    <n v="3"/>
    <n v="1"/>
    <n v="4"/>
    <n v="1"/>
    <x v="0"/>
  </r>
  <r>
    <s v="bdc5bc34-02f7-471f-a903-87d4c7706f3f"/>
    <s v="Bossaso_IDP"/>
    <x v="3"/>
    <x v="1"/>
    <n v="3"/>
    <n v="1"/>
    <n v="4"/>
    <n v="4"/>
    <x v="1"/>
  </r>
  <r>
    <s v="8b56f01e-1aec-4055-a1fa-8e46d7af240c"/>
    <s v="Bossaso_IDP"/>
    <x v="3"/>
    <x v="1"/>
    <n v="3"/>
    <n v="1"/>
    <n v="4"/>
    <n v="1"/>
    <x v="0"/>
  </r>
  <r>
    <s v="aded9a3d-3e7f-4236-b4e9-0288845ce173"/>
    <s v="Bossaso_IDP"/>
    <x v="3"/>
    <x v="1"/>
    <n v="3"/>
    <n v="1"/>
    <n v="1"/>
    <n v="5"/>
    <x v="1"/>
  </r>
  <r>
    <s v="344551a4-ec16-43a0-99ca-a57a8a7c953d"/>
    <s v="Bossaso_IDP"/>
    <x v="3"/>
    <x v="1"/>
    <n v="3"/>
    <n v="1"/>
    <n v="4"/>
    <n v="1"/>
    <x v="0"/>
  </r>
  <r>
    <s v="abd6615b-5a0d-4172-8617-6331d089f127"/>
    <s v="Bossaso_IDP"/>
    <x v="3"/>
    <x v="1"/>
    <n v="3"/>
    <n v="1"/>
    <n v="4"/>
    <n v="1"/>
    <x v="0"/>
  </r>
  <r>
    <s v="268cdb5b-f6c4-4da5-9450-0efab00ed8c6"/>
    <s v="Bossaso_IDP"/>
    <x v="3"/>
    <x v="1"/>
    <n v="3"/>
    <n v="1"/>
    <n v="4"/>
    <n v="1"/>
    <x v="0"/>
  </r>
  <r>
    <s v="cdd215d3-a1a8-428c-baad-dd5dbad8106f"/>
    <s v="Bossaso_IDP"/>
    <x v="3"/>
    <x v="1"/>
    <n v="3"/>
    <n v="1"/>
    <n v="4"/>
    <n v="1"/>
    <x v="0"/>
  </r>
  <r>
    <s v="0604de70-a7da-4331-afaf-871822c69b98"/>
    <s v="Bossaso_HC"/>
    <x v="3"/>
    <x v="0"/>
    <n v="3"/>
    <n v="1"/>
    <n v="1"/>
    <n v="1"/>
    <x v="0"/>
  </r>
  <r>
    <s v="f36f973b-7195-41e8-822c-6cfda0978b9d"/>
    <s v="Bossaso_IDP"/>
    <x v="3"/>
    <x v="1"/>
    <n v="3"/>
    <n v="1"/>
    <n v="4"/>
    <n v="1"/>
    <x v="0"/>
  </r>
  <r>
    <s v="f773bcd6-af14-4370-a936-9add5967f96f"/>
    <s v="Bossaso_HC"/>
    <x v="3"/>
    <x v="0"/>
    <n v="3"/>
    <n v="1"/>
    <n v="1"/>
    <n v="1"/>
    <x v="0"/>
  </r>
  <r>
    <s v="8cefa1c4-2e99-4312-b6b1-ab332d8c5d4f"/>
    <s v="Bossaso_IDP"/>
    <x v="3"/>
    <x v="1"/>
    <n v="3"/>
    <n v="1"/>
    <n v="1"/>
    <n v="1"/>
    <x v="0"/>
  </r>
  <r>
    <s v="a1495d22-c26b-4b13-b36c-a00b4dfbc9a2"/>
    <s v="Bossaso_IDP"/>
    <x v="3"/>
    <x v="1"/>
    <n v="3"/>
    <n v="1"/>
    <n v="4"/>
    <n v="1"/>
    <x v="0"/>
  </r>
  <r>
    <s v="9141b733-7275-41e0-84eb-945eccd73b46"/>
    <s v="Bossaso_IDP"/>
    <x v="3"/>
    <x v="1"/>
    <n v="3"/>
    <n v="1"/>
    <n v="4"/>
    <n v="1"/>
    <x v="0"/>
  </r>
  <r>
    <s v="d0d41ebe-307f-4958-8f0a-b0c4273ab572"/>
    <s v="Bossaso_IDP"/>
    <x v="3"/>
    <x v="1"/>
    <n v="3"/>
    <n v="1"/>
    <n v="4"/>
    <n v="1"/>
    <x v="0"/>
  </r>
  <r>
    <s v="8be21cf9-329f-452a-b622-b11c2ea948b0"/>
    <s v="Bossaso_IDP"/>
    <x v="3"/>
    <x v="1"/>
    <n v="3"/>
    <n v="1"/>
    <n v="4"/>
    <n v="3"/>
    <x v="1"/>
  </r>
  <r>
    <s v="2b91b024-c329-42f5-912f-2d745aaa29bc"/>
    <s v="Bossaso_IDP"/>
    <x v="3"/>
    <x v="1"/>
    <n v="3"/>
    <n v="1"/>
    <n v="1"/>
    <n v="3"/>
    <x v="0"/>
  </r>
  <r>
    <s v="5e73ef6b-a059-4886-802d-bafbefe550a9"/>
    <s v="Bossaso_IDP"/>
    <x v="3"/>
    <x v="1"/>
    <n v="3"/>
    <n v="1"/>
    <n v="4"/>
    <n v="2"/>
    <x v="1"/>
  </r>
  <r>
    <s v="a914aa1b-7dc2-4c02-b43a-9c70956df9f7"/>
    <s v="Bossaso_IDP"/>
    <x v="3"/>
    <x v="1"/>
    <n v="3"/>
    <n v="4"/>
    <n v="4"/>
    <n v="3"/>
    <x v="2"/>
  </r>
  <r>
    <s v="c46ab23a-1ca2-4cc6-ba59-e2320e3eebe3"/>
    <s v="Bossaso_IDP"/>
    <x v="3"/>
    <x v="1"/>
    <n v="3"/>
    <n v="1"/>
    <n v="4"/>
    <n v="1"/>
    <x v="0"/>
  </r>
  <r>
    <s v="c58eee6f-a570-464a-b954-28c10fb356f5"/>
    <s v="Bossaso_IDP"/>
    <x v="3"/>
    <x v="1"/>
    <n v="3"/>
    <n v="4"/>
    <n v="4"/>
    <n v="3"/>
    <x v="2"/>
  </r>
  <r>
    <s v="1d9c7162-7d46-4599-b3a7-8ef98e0a43a0"/>
    <s v="Bossaso_IDP"/>
    <x v="3"/>
    <x v="1"/>
    <n v="3"/>
    <n v="1"/>
    <n v="1"/>
    <n v="1"/>
    <x v="0"/>
  </r>
  <r>
    <s v="01ff0fb3-ae05-4097-81dd-7b00c44e4129"/>
    <s v="Bossaso_IDP"/>
    <x v="3"/>
    <x v="1"/>
    <n v="3"/>
    <n v="1"/>
    <n v="4"/>
    <n v="1"/>
    <x v="0"/>
  </r>
  <r>
    <s v="211f8774-6a8c-48a7-bc69-b547408364d6"/>
    <s v="Bossaso_IDP"/>
    <x v="3"/>
    <x v="1"/>
    <n v="3"/>
    <n v="1"/>
    <n v="4"/>
    <n v="1"/>
    <x v="0"/>
  </r>
  <r>
    <s v="01493a76-678f-4c6c-adcd-23bd63c38507"/>
    <s v="Bossaso_IDP"/>
    <x v="3"/>
    <x v="1"/>
    <n v="3"/>
    <n v="1"/>
    <n v="4"/>
    <n v="1"/>
    <x v="0"/>
  </r>
  <r>
    <s v="935fceae-7eb9-46ad-8ba9-55eeb5e3552c"/>
    <s v="Bossaso_IDP"/>
    <x v="3"/>
    <x v="1"/>
    <n v="3"/>
    <n v="1"/>
    <n v="1"/>
    <n v="1"/>
    <x v="0"/>
  </r>
  <r>
    <s v="4e745246-5c60-4fff-8e30-5ae661cee561"/>
    <s v="Bossaso_IDP"/>
    <x v="3"/>
    <x v="1"/>
    <n v="3"/>
    <n v="4"/>
    <n v="1"/>
    <n v="1"/>
    <x v="0"/>
  </r>
  <r>
    <s v="00933c94-ff20-4a8e-a036-c8192866ffa0"/>
    <s v="Bossaso_IDP"/>
    <x v="3"/>
    <x v="1"/>
    <n v="3"/>
    <n v="1"/>
    <n v="1"/>
    <n v="1"/>
    <x v="0"/>
  </r>
  <r>
    <s v="2fc03537-2c83-4276-8d43-a9dfe8cb3c05"/>
    <s v="Bossaso_IDP"/>
    <x v="3"/>
    <x v="1"/>
    <n v="3"/>
    <n v="1"/>
    <n v="1"/>
    <n v="1"/>
    <x v="0"/>
  </r>
  <r>
    <s v="9aed706c-45cf-4e18-9093-6776b0213d83"/>
    <s v="Bossaso_HC"/>
    <x v="3"/>
    <x v="0"/>
    <n v="3"/>
    <n v="1"/>
    <n v="1"/>
    <n v="1"/>
    <x v="0"/>
  </r>
  <r>
    <s v="630f28cf-3b39-4a49-ae80-d1d829960081"/>
    <s v="Bossaso_IDP"/>
    <x v="3"/>
    <x v="1"/>
    <n v="3"/>
    <n v="4"/>
    <n v="4"/>
    <n v="4"/>
    <x v="2"/>
  </r>
  <r>
    <s v="ac806a8b-a55b-48fc-9797-e2f755a5305b"/>
    <s v="Garowe_IDP"/>
    <x v="27"/>
    <x v="1"/>
    <n v="3"/>
    <n v="1"/>
    <n v="1"/>
    <n v="3"/>
    <x v="0"/>
  </r>
  <r>
    <s v="1d556702-ea68-4c56-93b7-07cf08ca84b5"/>
    <s v="Garowe_IDP"/>
    <x v="27"/>
    <x v="1"/>
    <n v="3"/>
    <n v="1"/>
    <n v="4"/>
    <n v="3"/>
    <x v="1"/>
  </r>
  <r>
    <s v="99c96f8f-6ba5-4870-be1d-708bd7f3c24c"/>
    <s v="Garowe_IDP"/>
    <x v="27"/>
    <x v="1"/>
    <n v="3"/>
    <n v="1"/>
    <n v="4"/>
    <n v="2"/>
    <x v="1"/>
  </r>
  <r>
    <s v="266c92a2-a3f2-483a-91f4-b0ab722d7655"/>
    <s v="Bossaso_HC"/>
    <x v="3"/>
    <x v="0"/>
    <n v="3"/>
    <n v="1"/>
    <n v="1"/>
    <n v="1"/>
    <x v="0"/>
  </r>
  <r>
    <s v="39518f52-ca51-4085-aa4f-6b60cb2732c3"/>
    <s v="Garowe_IDP"/>
    <x v="27"/>
    <x v="1"/>
    <n v="3"/>
    <n v="1"/>
    <n v="4"/>
    <n v="3"/>
    <x v="1"/>
  </r>
  <r>
    <s v="8e311227-7062-4649-9b2e-82523f8b6ca7"/>
    <s v="Garowe_IDP"/>
    <x v="27"/>
    <x v="1"/>
    <n v="3"/>
    <n v="1"/>
    <n v="4"/>
    <n v="1"/>
    <x v="0"/>
  </r>
  <r>
    <s v="f434895e-d4a1-4313-8fb9-311987268b14"/>
    <s v="Garowe_IDP"/>
    <x v="27"/>
    <x v="1"/>
    <n v="3"/>
    <n v="1"/>
    <n v="4"/>
    <n v="1"/>
    <x v="0"/>
  </r>
  <r>
    <s v="21f94a81-7dca-4712-bf25-04dc1d7aead4"/>
    <s v="Bossaso_IDP"/>
    <x v="3"/>
    <x v="1"/>
    <n v="3"/>
    <n v="1"/>
    <n v="4"/>
    <n v="1"/>
    <x v="0"/>
  </r>
  <r>
    <s v="970c2aa0-977f-4466-b4c1-2e8664acb48c"/>
    <s v="Bossaso_IDP"/>
    <x v="3"/>
    <x v="1"/>
    <n v="3"/>
    <n v="1"/>
    <n v="1"/>
    <n v="1"/>
    <x v="0"/>
  </r>
  <r>
    <s v="5542b1c3-af9b-49b8-9071-02bcb21494ea"/>
    <s v="Bossaso_IDP"/>
    <x v="3"/>
    <x v="1"/>
    <n v="3"/>
    <n v="4"/>
    <n v="4"/>
    <n v="1"/>
    <x v="1"/>
  </r>
  <r>
    <s v="ab5081f2-50b3-4949-a9c0-b962709c8ac4"/>
    <s v="Bossaso_IDP"/>
    <x v="3"/>
    <x v="1"/>
    <n v="3"/>
    <n v="1"/>
    <n v="4"/>
    <n v="1"/>
    <x v="0"/>
  </r>
  <r>
    <s v="e1377b33-5bd7-4a6b-bc91-d64bd6a8e705"/>
    <s v="Bossaso_IDP"/>
    <x v="3"/>
    <x v="1"/>
    <n v="3"/>
    <n v="1"/>
    <n v="4"/>
    <n v="1"/>
    <x v="0"/>
  </r>
  <r>
    <s v="65f2275b-6877-49c7-9025-f8d139615c23"/>
    <s v="Bossaso_IDP"/>
    <x v="3"/>
    <x v="1"/>
    <n v="3"/>
    <n v="1"/>
    <n v="4"/>
    <n v="1"/>
    <x v="0"/>
  </r>
  <r>
    <s v="8f8c768d-6aee-4991-bcde-2cdbfdcb1c44"/>
    <s v="Bossaso_IDP"/>
    <x v="3"/>
    <x v="1"/>
    <n v="3"/>
    <n v="3"/>
    <n v="1"/>
    <n v="1"/>
    <x v="0"/>
  </r>
  <r>
    <s v="0b185619-a990-43cd-9c95-a20f199b88a1"/>
    <s v="Bossaso_IDP"/>
    <x v="3"/>
    <x v="1"/>
    <n v="2"/>
    <n v="4"/>
    <n v="1"/>
    <n v="1"/>
    <x v="0"/>
  </r>
  <r>
    <s v="1e209487-6847-4a98-b3d5-3ec2d7a40e32"/>
    <s v="Bossaso_IDP"/>
    <x v="3"/>
    <x v="1"/>
    <n v="3"/>
    <n v="1"/>
    <n v="4"/>
    <n v="1"/>
    <x v="0"/>
  </r>
  <r>
    <s v="437325c8-7ec4-4f53-9e90-8809cd604a16"/>
    <s v="Bossaso_IDP"/>
    <x v="3"/>
    <x v="1"/>
    <n v="3"/>
    <n v="1"/>
    <n v="4"/>
    <n v="1"/>
    <x v="0"/>
  </r>
  <r>
    <s v="55f9282f-ab0d-4c57-95ea-66801330e7c0"/>
    <s v="Bossaso_IDP"/>
    <x v="3"/>
    <x v="1"/>
    <n v="3"/>
    <n v="1"/>
    <n v="4"/>
    <n v="1"/>
    <x v="0"/>
  </r>
  <r>
    <s v="9899a2af-556d-4e5d-b3a6-e0f46904d83c"/>
    <s v="Bossaso_IDP"/>
    <x v="3"/>
    <x v="1"/>
    <n v="3"/>
    <n v="1"/>
    <n v="4"/>
    <n v="1"/>
    <x v="0"/>
  </r>
  <r>
    <s v="d026c635-0748-4dc7-9db3-1dbaf5b93eeb"/>
    <s v="Bossaso_HC"/>
    <x v="3"/>
    <x v="0"/>
    <n v="3"/>
    <n v="2"/>
    <n v="1"/>
    <n v="1"/>
    <x v="0"/>
  </r>
  <r>
    <s v="9b0ac72f-f7da-4df3-99ea-3b642cf31f4f"/>
    <s v="Bossaso_HC"/>
    <x v="3"/>
    <x v="0"/>
    <n v="3"/>
    <n v="4"/>
    <n v="1"/>
    <n v="1"/>
    <x v="0"/>
  </r>
  <r>
    <s v="baef6b7f-8dbd-4680-9a85-fe5ffff4b780"/>
    <s v="Bossaso_IDP"/>
    <x v="3"/>
    <x v="1"/>
    <n v="3"/>
    <n v="1"/>
    <n v="4"/>
    <n v="1"/>
    <x v="0"/>
  </r>
  <r>
    <s v="76d372be-e588-4740-8ca9-89ad906ddf1d"/>
    <s v="Bossaso_IDP"/>
    <x v="3"/>
    <x v="1"/>
    <n v="3"/>
    <n v="1"/>
    <n v="1"/>
    <n v="1"/>
    <x v="0"/>
  </r>
  <r>
    <s v="e7170e1e-31c0-40ed-b30b-8b9ec2043084"/>
    <s v="Bossaso_IDP"/>
    <x v="3"/>
    <x v="1"/>
    <n v="3"/>
    <n v="3"/>
    <n v="1"/>
    <n v="1"/>
    <x v="0"/>
  </r>
  <r>
    <s v="05d15888-c7f3-4b71-b101-c4d1f8dadcf8"/>
    <s v="Bossaso_IDP"/>
    <x v="3"/>
    <x v="1"/>
    <n v="3"/>
    <n v="1"/>
    <n v="1"/>
    <n v="1"/>
    <x v="0"/>
  </r>
  <r>
    <s v="14f86bfc-0750-4a9f-b136-02c80f83571b"/>
    <s v="Bossaso_IDP"/>
    <x v="3"/>
    <x v="1"/>
    <n v="3"/>
    <n v="1"/>
    <n v="1"/>
    <n v="1"/>
    <x v="0"/>
  </r>
  <r>
    <s v="6e9008bd-df39-4d96-aba3-b0dca4070cfe"/>
    <s v="Bossaso_IDP"/>
    <x v="3"/>
    <x v="1"/>
    <n v="3"/>
    <n v="1"/>
    <n v="1"/>
    <n v="1"/>
    <x v="0"/>
  </r>
  <r>
    <s v="41d2df63-2e24-4f03-8edf-b0c09a937006"/>
    <s v="Bossaso_IDP"/>
    <x v="3"/>
    <x v="1"/>
    <n v="3"/>
    <n v="1"/>
    <n v="1"/>
    <n v="1"/>
    <x v="0"/>
  </r>
  <r>
    <s v="3f5c2734-3737-451e-9405-332b4cdc1de6"/>
    <s v="Bossaso_IDP"/>
    <x v="3"/>
    <x v="1"/>
    <n v="3"/>
    <n v="1"/>
    <n v="4"/>
    <n v="3"/>
    <x v="1"/>
  </r>
  <r>
    <s v="a91b3177-ccf4-43c2-b8f1-b3125ebff860"/>
    <s v="Bossaso_HC"/>
    <x v="3"/>
    <x v="0"/>
    <n v="3"/>
    <n v="1"/>
    <n v="4"/>
    <n v="1"/>
    <x v="0"/>
  </r>
  <r>
    <s v="ee515c0a-d28a-4d15-8de5-494717d4333d"/>
    <s v="Bossaso_IDP"/>
    <x v="3"/>
    <x v="1"/>
    <n v="3"/>
    <n v="1"/>
    <n v="4"/>
    <n v="1"/>
    <x v="0"/>
  </r>
  <r>
    <s v="63badeea-bf3a-49c1-971a-fcc0ac3ecd53"/>
    <s v="Bossaso_IDP"/>
    <x v="3"/>
    <x v="1"/>
    <n v="3"/>
    <n v="3"/>
    <n v="1"/>
    <n v="1"/>
    <x v="0"/>
  </r>
  <r>
    <s v="c14ad94f-0da8-4f5a-92f1-9be9784c0bc1"/>
    <s v="Bossaso_IDP"/>
    <x v="3"/>
    <x v="1"/>
    <n v="2"/>
    <n v="4"/>
    <n v="4"/>
    <n v="1"/>
    <x v="1"/>
  </r>
  <r>
    <s v="c870738e-dd13-4b2c-b4db-735c706f23de"/>
    <s v="Bossaso_HC"/>
    <x v="3"/>
    <x v="0"/>
    <n v="3"/>
    <n v="4"/>
    <n v="1"/>
    <n v="1"/>
    <x v="0"/>
  </r>
  <r>
    <s v="21d8af21-e8eb-4647-b06b-46544c63d65d"/>
    <s v="Bossaso_HC"/>
    <x v="3"/>
    <x v="0"/>
    <n v="2"/>
    <n v="4"/>
    <n v="4"/>
    <n v="1"/>
    <x v="1"/>
  </r>
  <r>
    <s v="6d78a216-3389-4697-bfd9-daf80a0484db"/>
    <s v="Bossaso_HC"/>
    <x v="3"/>
    <x v="0"/>
    <n v="2"/>
    <n v="4"/>
    <n v="4"/>
    <n v="1"/>
    <x v="1"/>
  </r>
  <r>
    <s v="49bcceea-48c4-4382-8bb3-44446b25d3dd"/>
    <s v="Bossaso_HC"/>
    <x v="3"/>
    <x v="0"/>
    <n v="3"/>
    <n v="1"/>
    <n v="1"/>
    <n v="3"/>
    <x v="0"/>
  </r>
  <r>
    <s v="74a589d4-6c78-4da6-8f8f-fa23ec00ba8d"/>
    <s v="Bossaso_HC"/>
    <x v="3"/>
    <x v="0"/>
    <n v="3"/>
    <n v="2"/>
    <n v="1"/>
    <n v="1"/>
    <x v="0"/>
  </r>
  <r>
    <s v="2efd48a2-3ea5-458b-9e18-dbe816ac7c44"/>
    <s v="Bossaso_IDP"/>
    <x v="3"/>
    <x v="1"/>
    <n v="3"/>
    <n v="1"/>
    <n v="1"/>
    <n v="5"/>
    <x v="1"/>
  </r>
  <r>
    <s v="c29e0c00-1513-4699-8a01-3555bf39dd9d"/>
    <s v="Bossaso_IDP"/>
    <x v="3"/>
    <x v="1"/>
    <n v="3"/>
    <n v="1"/>
    <n v="4"/>
    <n v="4"/>
    <x v="1"/>
  </r>
  <r>
    <s v="fa739486-ba21-4f04-99ef-48eec50c1fdb"/>
    <s v="Bossaso_IDP"/>
    <x v="3"/>
    <x v="1"/>
    <n v="3"/>
    <n v="1"/>
    <n v="4"/>
    <n v="4"/>
    <x v="1"/>
  </r>
  <r>
    <s v="9af6cbeb-be4e-4e3c-987f-e8e3666a763f"/>
    <s v="Bandarbayla_HC"/>
    <x v="28"/>
    <x v="0"/>
    <n v="3"/>
    <n v="3"/>
    <n v="1"/>
    <n v="2"/>
    <x v="0"/>
  </r>
  <r>
    <s v="c3e94906-4954-49fc-b001-dc6095c270f8"/>
    <s v="Bossaso_HC"/>
    <x v="3"/>
    <x v="0"/>
    <n v="3"/>
    <n v="1"/>
    <n v="4"/>
    <n v="1"/>
    <x v="0"/>
  </r>
  <r>
    <s v="8cb15488-05aa-48a4-96c8-b9e979dadef6"/>
    <s v="Bossaso_HC"/>
    <x v="3"/>
    <x v="0"/>
    <n v="3"/>
    <n v="4"/>
    <n v="1"/>
    <n v="3"/>
    <x v="1"/>
  </r>
  <r>
    <s v="fe6afad8-a47f-4620-921c-d435750c0b00"/>
    <s v="Bossaso_IDP"/>
    <x v="3"/>
    <x v="1"/>
    <n v="3"/>
    <n v="1"/>
    <n v="4"/>
    <n v="4"/>
    <x v="1"/>
  </r>
  <r>
    <s v="ae2d5713-35cd-40f3-96e8-3e2bb6c0d3ee"/>
    <s v="Bossaso_IDP"/>
    <x v="3"/>
    <x v="1"/>
    <n v="3"/>
    <n v="1"/>
    <n v="4"/>
    <n v="4"/>
    <x v="1"/>
  </r>
  <r>
    <s v="2915f72f-2383-418d-8346-4700bfca856f"/>
    <s v="Bossaso_IDP"/>
    <x v="3"/>
    <x v="1"/>
    <n v="3"/>
    <n v="1"/>
    <n v="4"/>
    <n v="3"/>
    <x v="1"/>
  </r>
  <r>
    <s v="32f2dab9-b2ed-4d9b-9606-2f2f55a79288"/>
    <s v="Bossaso_IDP"/>
    <x v="3"/>
    <x v="1"/>
    <n v="3"/>
    <n v="1"/>
    <n v="4"/>
    <n v="1"/>
    <x v="0"/>
  </r>
  <r>
    <s v="d31f64c2-7174-4a16-9e26-89aa2796e78b"/>
    <s v="Iskushuban_HC"/>
    <x v="31"/>
    <x v="0"/>
    <n v="3"/>
    <n v="1"/>
    <n v="4"/>
    <n v="3"/>
    <x v="1"/>
  </r>
  <r>
    <s v="3b011469-9fcf-4f45-85c1-d44babd98b38"/>
    <s v="Bossaso_HC"/>
    <x v="3"/>
    <x v="0"/>
    <n v="3"/>
    <n v="1"/>
    <n v="4"/>
    <n v="1"/>
    <x v="0"/>
  </r>
  <r>
    <s v="dcf545eb-1b0a-44b4-9f0b-25e473e1135b"/>
    <s v="Bossaso_HC"/>
    <x v="3"/>
    <x v="0"/>
    <n v="3"/>
    <n v="1"/>
    <n v="4"/>
    <n v="2"/>
    <x v="1"/>
  </r>
  <r>
    <s v="3a19b11e-6ab0-4219-af7d-760b1b10303d"/>
    <s v="Bossaso_HC"/>
    <x v="3"/>
    <x v="0"/>
    <n v="3"/>
    <n v="1"/>
    <n v="1"/>
    <n v="1"/>
    <x v="0"/>
  </r>
  <r>
    <s v="ca83c10e-3d24-4a89-b840-bce22af774a5"/>
    <s v="Bossaso_HC"/>
    <x v="3"/>
    <x v="0"/>
    <n v="3"/>
    <n v="1"/>
    <n v="1"/>
    <n v="1"/>
    <x v="0"/>
  </r>
  <r>
    <s v="b6593c01-44a1-44ff-b3fe-db84fbd99d32"/>
    <s v="Iskushuban_HC"/>
    <x v="31"/>
    <x v="0"/>
    <n v="3"/>
    <n v="1"/>
    <n v="4"/>
    <n v="1"/>
    <x v="0"/>
  </r>
  <r>
    <s v="04844308-7805-4417-b81f-57cd677a3d72"/>
    <s v="Iskushuban_HC"/>
    <x v="31"/>
    <x v="0"/>
    <n v="3"/>
    <n v="1"/>
    <n v="4"/>
    <n v="2"/>
    <x v="1"/>
  </r>
  <r>
    <s v="07d7ac50-f59e-488f-a0f5-6327c7155e2b"/>
    <s v="Bossaso_HC"/>
    <x v="3"/>
    <x v="0"/>
    <n v="3"/>
    <n v="1"/>
    <n v="1"/>
    <n v="1"/>
    <x v="0"/>
  </r>
  <r>
    <s v="c4c45e55-609f-4e43-8f11-86f6176e498d"/>
    <s v="Bossaso_HC"/>
    <x v="3"/>
    <x v="0"/>
    <n v="3"/>
    <n v="1"/>
    <n v="4"/>
    <n v="1"/>
    <x v="0"/>
  </r>
  <r>
    <s v="feb2e6d8-ce0d-4ecb-9f0c-783e67298ae3"/>
    <s v="Bossaso_HC"/>
    <x v="3"/>
    <x v="0"/>
    <n v="3"/>
    <n v="1"/>
    <n v="1"/>
    <n v="1"/>
    <x v="0"/>
  </r>
  <r>
    <s v="bf3c72d4-5583-4b39-9544-a0cbc3f65b27"/>
    <s v="Bossaso_HC"/>
    <x v="3"/>
    <x v="0"/>
    <n v="3"/>
    <n v="4"/>
    <n v="4"/>
    <n v="1"/>
    <x v="1"/>
  </r>
  <r>
    <s v="ef004990-a916-41f4-89ec-75660574c5aa"/>
    <s v="Bossaso_IDP"/>
    <x v="3"/>
    <x v="1"/>
    <n v="3"/>
    <n v="1"/>
    <n v="1"/>
    <n v="1"/>
    <x v="0"/>
  </r>
  <r>
    <s v="05a99e44-d1da-4bdd-870f-f7c56e6e1760"/>
    <s v="Bossaso_HC"/>
    <x v="3"/>
    <x v="0"/>
    <n v="3"/>
    <n v="1"/>
    <n v="4"/>
    <n v="1"/>
    <x v="0"/>
  </r>
  <r>
    <s v="e32d6f97-d0d9-4838-b391-081865cc8036"/>
    <s v="Bossaso_HC"/>
    <x v="3"/>
    <x v="0"/>
    <n v="3"/>
    <n v="1"/>
    <n v="1"/>
    <n v="1"/>
    <x v="0"/>
  </r>
  <r>
    <s v="f2ec0d08-4a1c-4919-a40c-6231e5c5ec25"/>
    <s v="Bossaso_HC"/>
    <x v="3"/>
    <x v="0"/>
    <n v="3"/>
    <n v="1"/>
    <n v="1"/>
    <n v="1"/>
    <x v="0"/>
  </r>
  <r>
    <s v="c2f4aa8f-3082-46cb-9cb4-b513f8f447c8"/>
    <s v="Qardho_HC"/>
    <x v="29"/>
    <x v="0"/>
    <n v="3"/>
    <n v="1"/>
    <n v="4"/>
    <n v="1"/>
    <x v="0"/>
  </r>
  <r>
    <s v="5529c3b9-4d82-4b70-b593-f91231c2725b"/>
    <s v="Bossaso_IDP"/>
    <x v="3"/>
    <x v="1"/>
    <n v="3"/>
    <n v="1"/>
    <n v="4"/>
    <n v="5"/>
    <x v="1"/>
  </r>
  <r>
    <s v="1fed3c37-bade-4e56-8632-dce8d604ee54"/>
    <s v="Bossaso_IDP"/>
    <x v="3"/>
    <x v="1"/>
    <n v="3"/>
    <n v="1"/>
    <n v="4"/>
    <n v="4"/>
    <x v="1"/>
  </r>
  <r>
    <s v="0844c47f-33df-47d0-a465-96bd69408868"/>
    <s v="Bossaso_IDP"/>
    <x v="3"/>
    <x v="1"/>
    <n v="3"/>
    <n v="1"/>
    <n v="4"/>
    <n v="1"/>
    <x v="0"/>
  </r>
  <r>
    <s v="7807948f-de00-4941-bcca-22c38926c93d"/>
    <s v="Bossaso_IDP"/>
    <x v="3"/>
    <x v="1"/>
    <n v="3"/>
    <n v="1"/>
    <n v="1"/>
    <n v="1"/>
    <x v="0"/>
  </r>
  <r>
    <s v="05f7c7e6-7f53-4abd-9047-2b6abc80ba82"/>
    <s v="Bossaso_IDP"/>
    <x v="3"/>
    <x v="1"/>
    <n v="3"/>
    <n v="2"/>
    <n v="1"/>
    <n v="1"/>
    <x v="0"/>
  </r>
  <r>
    <s v="fb7756eb-a187-4a24-9975-5e237af76135"/>
    <s v="Qardho_HC"/>
    <x v="29"/>
    <x v="0"/>
    <n v="3"/>
    <n v="1"/>
    <n v="1"/>
    <n v="1"/>
    <x v="0"/>
  </r>
  <r>
    <s v="992d7596-0f27-407c-a168-11e0a5949684"/>
    <s v="Sheikh_HC"/>
    <x v="47"/>
    <x v="0"/>
    <n v="3"/>
    <n v="1"/>
    <n v="4"/>
    <n v="1"/>
    <x v="0"/>
  </r>
  <r>
    <s v="d7dee2de-b8c9-4320-995c-458455634bd3"/>
    <s v="Bossaso_IDP"/>
    <x v="3"/>
    <x v="1"/>
    <n v="3"/>
    <n v="2"/>
    <n v="1"/>
    <n v="1"/>
    <x v="0"/>
  </r>
  <r>
    <s v="542938a7-a1e5-48a2-b6df-6e29f0eafac3"/>
    <s v="Ceerigaabo_HC"/>
    <x v="44"/>
    <x v="0"/>
    <n v="3"/>
    <n v="1"/>
    <n v="4"/>
    <n v="1"/>
    <x v="0"/>
  </r>
  <r>
    <s v="7f0468e6-1676-4d37-a5df-4dfee33da110"/>
    <s v="Ceel_Afweyn_HC"/>
    <x v="38"/>
    <x v="0"/>
    <n v="3"/>
    <n v="1"/>
    <n v="1"/>
    <n v="1"/>
    <x v="0"/>
  </r>
  <r>
    <s v="1e48610c-f399-4570-96f2-41b9a9ca8b37"/>
    <s v="Ceerigaabo_HC"/>
    <x v="44"/>
    <x v="0"/>
    <n v="3"/>
    <n v="1"/>
    <n v="1"/>
    <n v="1"/>
    <x v="0"/>
  </r>
  <r>
    <s v="9f8543d6-0664-47e5-94fc-f560106f9c1a"/>
    <s v="Bossaso_IDP"/>
    <x v="3"/>
    <x v="1"/>
    <n v="3"/>
    <n v="1"/>
    <n v="4"/>
    <n v="1"/>
    <x v="0"/>
  </r>
  <r>
    <s v="de62421c-b899-4115-84ca-2ce046089e87"/>
    <s v="Bossaso_IDP"/>
    <x v="3"/>
    <x v="1"/>
    <n v="3"/>
    <n v="1"/>
    <n v="1"/>
    <n v="1"/>
    <x v="0"/>
  </r>
  <r>
    <s v="56c19af8-232c-42f9-b626-fe9ebc4cd003"/>
    <s v="Bossaso_IDP"/>
    <x v="3"/>
    <x v="1"/>
    <n v="3"/>
    <n v="1"/>
    <n v="4"/>
    <n v="1"/>
    <x v="0"/>
  </r>
  <r>
    <s v="6db24ab4-f473-497d-bb2f-aeb30d41ac1c"/>
    <s v="Bossaso_IDP"/>
    <x v="3"/>
    <x v="1"/>
    <n v="3"/>
    <n v="3"/>
    <n v="4"/>
    <n v="1"/>
    <x v="1"/>
  </r>
  <r>
    <s v="37223ea1-2b9c-41d5-81e0-8cdf6e1268b9"/>
    <s v="Bossaso_IDP"/>
    <x v="3"/>
    <x v="1"/>
    <n v="3"/>
    <n v="3"/>
    <n v="4"/>
    <n v="4"/>
    <x v="2"/>
  </r>
  <r>
    <s v="13c03eb8-e0f4-482c-8d2b-40caf8a65252"/>
    <s v="Bossaso_IDP"/>
    <x v="3"/>
    <x v="1"/>
    <n v="3"/>
    <n v="3"/>
    <n v="4"/>
    <n v="1"/>
    <x v="1"/>
  </r>
  <r>
    <s v="c4cd428f-5b69-4142-9b04-336a8743b612"/>
    <s v="Laas_Caanood_HC"/>
    <x v="35"/>
    <x v="0"/>
    <n v="3"/>
    <n v="1"/>
    <n v="1"/>
    <n v="1"/>
    <x v="0"/>
  </r>
  <r>
    <s v="3c76e0a6-4405-4673-a0c9-bb878e9b2270"/>
    <s v="Laas_Caanood_HC"/>
    <x v="35"/>
    <x v="0"/>
    <n v="3"/>
    <n v="1"/>
    <n v="1"/>
    <n v="1"/>
    <x v="0"/>
  </r>
  <r>
    <s v="1c5b415f-2a1d-4955-b6ed-25516f085d54"/>
    <s v="Laas_Caanood_HC"/>
    <x v="35"/>
    <x v="0"/>
    <n v="3"/>
    <n v="1"/>
    <n v="1"/>
    <n v="1"/>
    <x v="0"/>
  </r>
  <r>
    <s v="64864461-4d8d-4052-8cd4-cbc4759b65e1"/>
    <s v="Xudun_HC"/>
    <x v="48"/>
    <x v="0"/>
    <n v="3"/>
    <n v="1"/>
    <n v="1"/>
    <n v="1"/>
    <x v="0"/>
  </r>
  <r>
    <s v="5229dac4-8a2b-4150-b5c7-c837e43e41d0"/>
    <s v="Xudun_HC"/>
    <x v="48"/>
    <x v="0"/>
    <n v="3"/>
    <n v="1"/>
    <n v="1"/>
    <n v="1"/>
    <x v="0"/>
  </r>
  <r>
    <s v="0d682624-d9ab-465a-a9dd-1ffd4df2f7ac"/>
    <s v="Xudun_HC"/>
    <x v="48"/>
    <x v="0"/>
    <n v="3"/>
    <n v="1"/>
    <n v="1"/>
    <n v="1"/>
    <x v="0"/>
  </r>
  <r>
    <s v="96b93721-46c7-4a13-a2c4-afe96c2c0e67"/>
    <s v="Laas_Caanood_HC"/>
    <x v="35"/>
    <x v="0"/>
    <n v="3"/>
    <n v="1"/>
    <n v="1"/>
    <n v="1"/>
    <x v="0"/>
  </r>
  <r>
    <s v="3bdda54d-7c39-45cd-8364-b5c0a8c141f2"/>
    <s v="Bossaso_IDP"/>
    <x v="3"/>
    <x v="1"/>
    <n v="3"/>
    <n v="1"/>
    <n v="4"/>
    <n v="1"/>
    <x v="0"/>
  </r>
  <r>
    <s v="3b431530-2877-4c32-86e3-b359589da75e"/>
    <s v="Owdweyne_HC"/>
    <x v="43"/>
    <x v="0"/>
    <n v="3"/>
    <n v="1"/>
    <n v="1"/>
    <n v="1"/>
    <x v="0"/>
  </r>
  <r>
    <s v="05cef1e8-a609-43ef-8318-cdfbcd8572e3"/>
    <s v="Ceel_Afweyn_HC"/>
    <x v="38"/>
    <x v="0"/>
    <n v="3"/>
    <n v="1"/>
    <n v="4"/>
    <n v="1"/>
    <x v="0"/>
  </r>
  <r>
    <s v="e9b638ee-47a6-4b7b-8dc9-17d4876725b5"/>
    <s v="Bossaso_IDP"/>
    <x v="3"/>
    <x v="1"/>
    <n v="3"/>
    <n v="1"/>
    <n v="4"/>
    <n v="1"/>
    <x v="0"/>
  </r>
  <r>
    <s v="e77b3788-2bb4-4eb4-bde3-f78d85a78a94"/>
    <s v="Burco_HC"/>
    <x v="37"/>
    <x v="0"/>
    <n v="3"/>
    <n v="1"/>
    <n v="1"/>
    <n v="1"/>
    <x v="0"/>
  </r>
  <r>
    <s v="bc6cace9-9e6d-4bbc-bf9e-7ad98dc52db1"/>
    <s v="Hargeysa_HC"/>
    <x v="42"/>
    <x v="0"/>
    <n v="3"/>
    <n v="1"/>
    <n v="4"/>
    <n v="1"/>
    <x v="0"/>
  </r>
  <r>
    <s v="2d861be2-9f27-4f75-902a-f63ea882a86e"/>
    <s v="Gebiley_HC"/>
    <x v="39"/>
    <x v="0"/>
    <n v="3"/>
    <n v="1"/>
    <n v="1"/>
    <n v="1"/>
    <x v="0"/>
  </r>
  <r>
    <s v="e461197c-329d-4191-86ad-eb37a604de66"/>
    <s v="Bossaso_IDP"/>
    <x v="3"/>
    <x v="1"/>
    <n v="3"/>
    <n v="1"/>
    <n v="4"/>
    <n v="1"/>
    <x v="0"/>
  </r>
  <r>
    <s v="110ea39a-0de3-435a-9def-d3189d4cf409"/>
    <s v="Hargeysa_HC"/>
    <x v="42"/>
    <x v="0"/>
    <n v="3"/>
    <n v="1"/>
    <n v="1"/>
    <n v="1"/>
    <x v="0"/>
  </r>
  <r>
    <s v="c5a0f3d8-bd70-4375-92cb-0d296f5bd51f"/>
    <s v="Bossaso_IDP"/>
    <x v="3"/>
    <x v="1"/>
    <n v="3"/>
    <n v="1"/>
    <n v="4"/>
    <n v="1"/>
    <x v="0"/>
  </r>
  <r>
    <s v="cd88dc9c-27e3-481f-9b29-3fc6bd18b8fb"/>
    <s v="Lughaye_HC"/>
    <x v="45"/>
    <x v="0"/>
    <n v="3"/>
    <n v="1"/>
    <n v="1"/>
    <n v="1"/>
    <x v="0"/>
  </r>
  <r>
    <s v="fdefa958-20ff-4067-b502-d3ec05b048e6"/>
    <s v="Xudun_HC"/>
    <x v="48"/>
    <x v="0"/>
    <n v="3"/>
    <n v="1"/>
    <n v="1"/>
    <n v="1"/>
    <x v="0"/>
  </r>
  <r>
    <s v="34c342ce-9512-46fa-9a98-75fe0e4aaa39"/>
    <s v="Gebiley_HC"/>
    <x v="39"/>
    <x v="0"/>
    <n v="3"/>
    <n v="1"/>
    <n v="4"/>
    <n v="1"/>
    <x v="0"/>
  </r>
  <r>
    <s v="925fb882-6bc4-432b-b1ce-28c85e79668c"/>
    <s v="Burco_HC"/>
    <x v="37"/>
    <x v="0"/>
    <n v="3"/>
    <n v="1"/>
    <n v="1"/>
    <n v="1"/>
    <x v="0"/>
  </r>
  <r>
    <s v="647970c4-218e-40ae-b60d-b2dbfc249590"/>
    <s v="Bossaso_IDP"/>
    <x v="3"/>
    <x v="1"/>
    <n v="3"/>
    <n v="4"/>
    <n v="4"/>
    <n v="3"/>
    <x v="2"/>
  </r>
  <r>
    <s v="e807d2ad-9038-4039-9b56-6b982272bf25"/>
    <s v="Ceel_Afweyn_HC"/>
    <x v="38"/>
    <x v="0"/>
    <n v="3"/>
    <n v="1"/>
    <n v="1"/>
    <n v="1"/>
    <x v="0"/>
  </r>
  <r>
    <s v="d6ff51ca-5662-4981-827d-91b228a3e340"/>
    <s v="Ceel_Afweyn_HC"/>
    <x v="38"/>
    <x v="0"/>
    <n v="3"/>
    <n v="1"/>
    <n v="4"/>
    <n v="1"/>
    <x v="0"/>
  </r>
  <r>
    <s v="ae0ed691-7710-472e-ba96-fcf133bfb3ff"/>
    <s v="Gebiley_HC"/>
    <x v="39"/>
    <x v="0"/>
    <n v="1"/>
    <n v="1"/>
    <n v="1"/>
    <n v="1"/>
    <x v="3"/>
  </r>
  <r>
    <s v="3ff51485-3451-4689-bc61-420c04bc1aa8"/>
    <s v="Laas_Caanood_HC"/>
    <x v="35"/>
    <x v="0"/>
    <n v="3"/>
    <n v="1"/>
    <n v="4"/>
    <n v="1"/>
    <x v="0"/>
  </r>
  <r>
    <s v="0bb9da3e-94b8-46b7-ad13-1e66d932fc3b"/>
    <s v="Laas_Caanood_HC"/>
    <x v="35"/>
    <x v="0"/>
    <n v="3"/>
    <n v="1"/>
    <n v="1"/>
    <n v="3"/>
    <x v="0"/>
  </r>
  <r>
    <s v="99427ec8-aee3-45c1-a20f-3d644227fde6"/>
    <s v="Borama_HC"/>
    <x v="33"/>
    <x v="0"/>
    <n v="2"/>
    <n v="1"/>
    <n v="1"/>
    <n v="1"/>
    <x v="3"/>
  </r>
  <r>
    <s v="6ef3e0b7-78eb-47e4-bbe9-3da64bde0551"/>
    <s v="Bossaso_IDP"/>
    <x v="3"/>
    <x v="1"/>
    <n v="3"/>
    <n v="1"/>
    <n v="1"/>
    <n v="1"/>
    <x v="0"/>
  </r>
  <r>
    <s v="c7f37784-516c-4c90-9b52-f040eacef150"/>
    <s v="Bossaso_IDP"/>
    <x v="3"/>
    <x v="1"/>
    <n v="3"/>
    <n v="1"/>
    <n v="1"/>
    <n v="1"/>
    <x v="0"/>
  </r>
  <r>
    <s v="3a725fb9-efc6-4608-afd8-b990dfaa5139"/>
    <s v="Bossaso_IDP"/>
    <x v="3"/>
    <x v="1"/>
    <n v="3"/>
    <n v="1"/>
    <n v="1"/>
    <n v="1"/>
    <x v="0"/>
  </r>
  <r>
    <s v="e786dfb5-913c-4049-8519-a67f10267ad0"/>
    <s v="Baki_HC"/>
    <x v="41"/>
    <x v="0"/>
    <n v="3"/>
    <n v="1"/>
    <n v="4"/>
    <n v="1"/>
    <x v="0"/>
  </r>
  <r>
    <s v="e3606ca3-b8a3-4f15-b882-60f310a83ebf"/>
    <s v="Baki_HC"/>
    <x v="41"/>
    <x v="0"/>
    <n v="3"/>
    <n v="1"/>
    <n v="4"/>
    <n v="1"/>
    <x v="0"/>
  </r>
  <r>
    <s v="2547afd6-5122-4322-8956-7c266ffbeb14"/>
    <s v="Baki_HC"/>
    <x v="41"/>
    <x v="0"/>
    <n v="3"/>
    <n v="1"/>
    <n v="4"/>
    <n v="1"/>
    <x v="0"/>
  </r>
  <r>
    <s v="27601376-3908-4489-92f7-5be3621116f0"/>
    <s v="Lughaye_HC"/>
    <x v="45"/>
    <x v="0"/>
    <n v="2"/>
    <n v="1"/>
    <n v="1"/>
    <n v="1"/>
    <x v="3"/>
  </r>
  <r>
    <s v="3bd12918-72dc-4c29-acfd-abab7e350526"/>
    <s v="Bossaso_IDP"/>
    <x v="3"/>
    <x v="1"/>
    <n v="3"/>
    <n v="4"/>
    <n v="1"/>
    <n v="1"/>
    <x v="0"/>
  </r>
  <r>
    <s v="1443ac0a-365c-4684-b4c1-b6444d06d0c5"/>
    <s v="Berbera_HC"/>
    <x v="46"/>
    <x v="0"/>
    <n v="3"/>
    <n v="2"/>
    <n v="1"/>
    <n v="1"/>
    <x v="0"/>
  </r>
  <r>
    <s v="8bccf33d-6706-4410-9766-d6a3b662ee96"/>
    <s v="Bossaso_IDP"/>
    <x v="3"/>
    <x v="1"/>
    <n v="2"/>
    <n v="4"/>
    <n v="1"/>
    <n v="1"/>
    <x v="0"/>
  </r>
  <r>
    <s v="66755fcc-7e52-4253-9e3e-c62871b3055f"/>
    <s v="Bossaso_IDP"/>
    <x v="3"/>
    <x v="1"/>
    <n v="3"/>
    <n v="1"/>
    <n v="1"/>
    <n v="1"/>
    <x v="0"/>
  </r>
  <r>
    <s v="9b97272a-7a22-4f02-80a6-6813d49fd2fe"/>
    <s v="Gebiley_HC"/>
    <x v="39"/>
    <x v="0"/>
    <n v="2"/>
    <n v="1"/>
    <n v="1"/>
    <n v="1"/>
    <x v="3"/>
  </r>
  <r>
    <s v="fbc84bfc-ea05-4979-a100-76967d887eff"/>
    <s v="Gebiley_HC"/>
    <x v="39"/>
    <x v="0"/>
    <n v="3"/>
    <n v="1"/>
    <n v="4"/>
    <n v="1"/>
    <x v="0"/>
  </r>
  <r>
    <s v="099ef60e-a75e-4024-aeff-29b52a1df49c"/>
    <s v="Hargeysa_HC"/>
    <x v="42"/>
    <x v="0"/>
    <n v="1"/>
    <n v="4"/>
    <n v="1"/>
    <n v="1"/>
    <x v="0"/>
  </r>
  <r>
    <s v="be9e045b-8481-449d-b99e-3c315f5ff5a7"/>
    <s v="Berbera_HC"/>
    <x v="46"/>
    <x v="0"/>
    <n v="3"/>
    <n v="1"/>
    <n v="4"/>
    <n v="1"/>
    <x v="0"/>
  </r>
  <r>
    <s v="67ff2ef4-9c97-426d-8275-7726a208dbe4"/>
    <s v="Zeylac_HC"/>
    <x v="49"/>
    <x v="0"/>
    <n v="3"/>
    <n v="1"/>
    <n v="1"/>
    <n v="1"/>
    <x v="0"/>
  </r>
  <r>
    <s v="08882854-b1b7-4f97-9345-4b3d7b25c702"/>
    <s v="Bossaso_IDP"/>
    <x v="3"/>
    <x v="1"/>
    <n v="3"/>
    <n v="4"/>
    <n v="1"/>
    <n v="1"/>
    <x v="0"/>
  </r>
  <r>
    <s v="96b2cb65-0154-422d-aa6d-f709033cbb0c"/>
    <s v="Gebiley_HC"/>
    <x v="39"/>
    <x v="0"/>
    <n v="3"/>
    <n v="1"/>
    <n v="1"/>
    <n v="1"/>
    <x v="0"/>
  </r>
  <r>
    <s v="9599576f-d2ae-4db8-8fdf-022aa2ed3acc"/>
    <s v="Ceel_Afweyn_HC"/>
    <x v="38"/>
    <x v="0"/>
    <n v="3"/>
    <n v="1"/>
    <n v="1"/>
    <n v="1"/>
    <x v="0"/>
  </r>
  <r>
    <s v="09ce7721-5499-419e-a9e2-2642dc6026ab"/>
    <s v="Zeylac_HC"/>
    <x v="49"/>
    <x v="0"/>
    <n v="3"/>
    <n v="1"/>
    <n v="1"/>
    <n v="1"/>
    <x v="0"/>
  </r>
  <r>
    <s v="4c0dcbda-ec2c-4f6a-9cc4-018f48bf4f2d"/>
    <s v="Bossaso_IDP"/>
    <x v="3"/>
    <x v="1"/>
    <n v="3"/>
    <n v="1"/>
    <n v="4"/>
    <n v="1"/>
    <x v="0"/>
  </r>
  <r>
    <s v="9bd38343-f933-43d9-9c86-9f6a4080a32d"/>
    <s v="Hargeysa_HC"/>
    <x v="42"/>
    <x v="0"/>
    <n v="3"/>
    <n v="1"/>
    <n v="4"/>
    <n v="1"/>
    <x v="0"/>
  </r>
  <r>
    <s v="4a0dcb03-17cf-4f0e-aae6-6e4e6d447ad6"/>
    <s v="Zeylac_HC"/>
    <x v="49"/>
    <x v="0"/>
    <n v="3"/>
    <n v="1"/>
    <n v="4"/>
    <n v="1"/>
    <x v="0"/>
  </r>
  <r>
    <s v="d22aa28d-ac89-4c96-a749-d54da5c10ab2"/>
    <s v="Zeylac_HC"/>
    <x v="49"/>
    <x v="0"/>
    <n v="3"/>
    <n v="1"/>
    <n v="4"/>
    <n v="1"/>
    <x v="0"/>
  </r>
  <r>
    <s v="1bea294b-1949-4381-b037-e26c26d04629"/>
    <s v="Bossaso_IDP"/>
    <x v="3"/>
    <x v="1"/>
    <n v="3"/>
    <n v="1"/>
    <n v="1"/>
    <n v="1"/>
    <x v="0"/>
  </r>
  <r>
    <s v="5fc27025-ee82-43a4-8cf2-11e7a0fce01b"/>
    <s v="Bossaso_IDP"/>
    <x v="3"/>
    <x v="1"/>
    <n v="3"/>
    <n v="3"/>
    <n v="1"/>
    <n v="1"/>
    <x v="0"/>
  </r>
  <r>
    <s v="84a64201-781b-4cd7-bb0d-80eceb686ddb"/>
    <s v="Borama_HC"/>
    <x v="33"/>
    <x v="0"/>
    <n v="3"/>
    <n v="1"/>
    <n v="4"/>
    <n v="1"/>
    <x v="0"/>
  </r>
  <r>
    <s v="bf990d2f-cd05-487c-88e9-ea8355e8d926"/>
    <s v="Borama_HC"/>
    <x v="33"/>
    <x v="0"/>
    <n v="3"/>
    <n v="2"/>
    <n v="1"/>
    <n v="1"/>
    <x v="0"/>
  </r>
  <r>
    <s v="e64dc752-adf5-4a94-92a0-3574d7c5b4da"/>
    <s v="Lughaye_HC"/>
    <x v="45"/>
    <x v="0"/>
    <n v="3"/>
    <n v="1"/>
    <n v="4"/>
    <n v="1"/>
    <x v="0"/>
  </r>
  <r>
    <s v="b8c3abd4-1ca3-4f09-b1e7-87f4972b65df"/>
    <s v="Lughaye_HC"/>
    <x v="45"/>
    <x v="0"/>
    <n v="3"/>
    <n v="1"/>
    <n v="1"/>
    <n v="1"/>
    <x v="0"/>
  </r>
  <r>
    <s v="befdbd65-9ec5-4403-bc31-9952c25bcdc4"/>
    <s v="Bossaso_IDP"/>
    <x v="3"/>
    <x v="1"/>
    <n v="3"/>
    <n v="1"/>
    <n v="1"/>
    <n v="1"/>
    <x v="0"/>
  </r>
  <r>
    <s v="32c60603-ba9e-40db-9c54-de8a7b233345"/>
    <s v="Burco_HC"/>
    <x v="37"/>
    <x v="0"/>
    <n v="3"/>
    <n v="1"/>
    <n v="1"/>
    <n v="1"/>
    <x v="0"/>
  </r>
  <r>
    <s v="f27e2953-acfb-44b2-902e-83dac19ddcbe"/>
    <s v="Zeylac_HC"/>
    <x v="49"/>
    <x v="0"/>
    <n v="3"/>
    <n v="1"/>
    <n v="4"/>
    <n v="1"/>
    <x v="0"/>
  </r>
  <r>
    <s v="1c011968-db48-4011-bd2d-e3eeaa38dc50"/>
    <s v="Ceel_Afweyn_HC"/>
    <x v="38"/>
    <x v="0"/>
    <n v="3"/>
    <n v="1"/>
    <n v="4"/>
    <n v="1"/>
    <x v="0"/>
  </r>
  <r>
    <s v="9c2f4ea9-fbd3-49b8-9fe5-97a9ba28597f"/>
    <s v="Borama_HC"/>
    <x v="33"/>
    <x v="0"/>
    <n v="3"/>
    <n v="4"/>
    <n v="1"/>
    <n v="1"/>
    <x v="0"/>
  </r>
  <r>
    <s v="c5629ba7-0004-4cb4-b30b-bd398a8c9578"/>
    <s v="Caynabo_HC"/>
    <x v="40"/>
    <x v="0"/>
    <n v="3"/>
    <n v="1"/>
    <n v="1"/>
    <n v="1"/>
    <x v="0"/>
  </r>
  <r>
    <s v="79f6c530-cf33-434e-9c3b-8e5572b137b6"/>
    <s v="Hargeysa_HC"/>
    <x v="42"/>
    <x v="0"/>
    <n v="3"/>
    <n v="1"/>
    <n v="4"/>
    <n v="1"/>
    <x v="0"/>
  </r>
  <r>
    <s v="064953eb-3ffb-4050-9388-23c9352f7a97"/>
    <s v="Borama_HC"/>
    <x v="33"/>
    <x v="0"/>
    <n v="3"/>
    <n v="1"/>
    <n v="4"/>
    <n v="1"/>
    <x v="0"/>
  </r>
  <r>
    <s v="6cf18bd0-bd1d-4c64-b7b1-47c27bea590d"/>
    <s v="Bossaso_IDP"/>
    <x v="3"/>
    <x v="1"/>
    <n v="3"/>
    <n v="1"/>
    <n v="4"/>
    <n v="1"/>
    <x v="0"/>
  </r>
  <r>
    <s v="23f65c97-ab7f-4688-8027-bf33c5531877"/>
    <s v="Caynabo_HC"/>
    <x v="40"/>
    <x v="0"/>
    <n v="3"/>
    <n v="1"/>
    <n v="1"/>
    <n v="1"/>
    <x v="0"/>
  </r>
  <r>
    <s v="b6995011-40ad-492a-922f-b80cfc18ae88"/>
    <s v="Lughaye_HC"/>
    <x v="45"/>
    <x v="0"/>
    <n v="3"/>
    <n v="1"/>
    <n v="1"/>
    <n v="1"/>
    <x v="0"/>
  </r>
  <r>
    <s v="cc5429bd-a48f-43dc-b8a7-a06cfac40d63"/>
    <s v="Borama_HC"/>
    <x v="33"/>
    <x v="0"/>
    <n v="3"/>
    <n v="1"/>
    <n v="1"/>
    <n v="1"/>
    <x v="0"/>
  </r>
  <r>
    <s v="a90921be-07a9-428a-aff1-5624e911664c"/>
    <s v="Zeylac_HC"/>
    <x v="49"/>
    <x v="0"/>
    <n v="3"/>
    <n v="1"/>
    <n v="4"/>
    <n v="1"/>
    <x v="0"/>
  </r>
  <r>
    <s v="e689e68d-f639-4297-95b3-a471f82e020f"/>
    <s v="Sheikh_HC"/>
    <x v="47"/>
    <x v="0"/>
    <n v="3"/>
    <n v="1"/>
    <n v="4"/>
    <n v="1"/>
    <x v="0"/>
  </r>
  <r>
    <s v="77da497b-a634-4145-aae0-0590cd40f91b"/>
    <s v="Garowe_IDP"/>
    <x v="27"/>
    <x v="1"/>
    <n v="3"/>
    <n v="1"/>
    <n v="4"/>
    <n v="1"/>
    <x v="0"/>
  </r>
  <r>
    <s v="55a7b699-70cc-4dcf-8331-6aac519051fc"/>
    <s v="Owdweyne_HC"/>
    <x v="43"/>
    <x v="0"/>
    <n v="3"/>
    <n v="1"/>
    <n v="4"/>
    <n v="1"/>
    <x v="0"/>
  </r>
  <r>
    <s v="ba91dfe5-77bc-4d41-a4cc-81adc241747c"/>
    <s v="Bossaso_IDP"/>
    <x v="3"/>
    <x v="1"/>
    <n v="3"/>
    <n v="1"/>
    <n v="4"/>
    <n v="3"/>
    <x v="1"/>
  </r>
  <r>
    <s v="05b6fdd9-956f-4607-9cf3-09b0abdd4f6f"/>
    <s v="Hargeysa_HC"/>
    <x v="42"/>
    <x v="0"/>
    <n v="3"/>
    <n v="4"/>
    <n v="1"/>
    <n v="1"/>
    <x v="0"/>
  </r>
  <r>
    <s v="a38474b2-7de3-440d-aeeb-3610f2c4fff5"/>
    <s v="Bossaso_IDP"/>
    <x v="3"/>
    <x v="1"/>
    <n v="3"/>
    <n v="1"/>
    <n v="4"/>
    <n v="3"/>
    <x v="1"/>
  </r>
  <r>
    <s v="a46cafd6-2e3d-4bb6-9469-3fa0ab498c3e"/>
    <s v="Gebiley_HC"/>
    <x v="39"/>
    <x v="0"/>
    <n v="3"/>
    <n v="1"/>
    <n v="1"/>
    <n v="1"/>
    <x v="0"/>
  </r>
  <r>
    <s v="a4e7e702-4c06-4bc7-87fc-d045e52e16a8"/>
    <s v="Bossaso_IDP"/>
    <x v="3"/>
    <x v="1"/>
    <n v="3"/>
    <n v="1"/>
    <n v="4"/>
    <n v="3"/>
    <x v="1"/>
  </r>
  <r>
    <s v="a8cc2557-b4a4-47c3-b3b5-925619684100"/>
    <s v="Zeylac_HC"/>
    <x v="49"/>
    <x v="0"/>
    <n v="3"/>
    <n v="1"/>
    <n v="1"/>
    <n v="1"/>
    <x v="0"/>
  </r>
  <r>
    <s v="56b715e6-3ea0-43f0-bd37-928287da7364"/>
    <s v="Bossaso_IDP"/>
    <x v="3"/>
    <x v="1"/>
    <n v="3"/>
    <n v="1"/>
    <n v="4"/>
    <n v="3"/>
    <x v="1"/>
  </r>
  <r>
    <s v="cf68a898-7e7d-420a-82ca-8163a24f7a97"/>
    <s v="Zeylac_HC"/>
    <x v="49"/>
    <x v="0"/>
    <n v="3"/>
    <n v="1"/>
    <n v="1"/>
    <n v="1"/>
    <x v="0"/>
  </r>
  <r>
    <s v="2aa23a0e-8991-4e1b-8d56-ecd9fa589966"/>
    <s v="Baki_HC"/>
    <x v="41"/>
    <x v="0"/>
    <n v="3"/>
    <n v="1"/>
    <n v="1"/>
    <n v="1"/>
    <x v="0"/>
  </r>
  <r>
    <s v="4a3fdb6e-d12c-4fdc-9ae9-2f40ab461ad9"/>
    <s v="Baki_HC"/>
    <x v="41"/>
    <x v="0"/>
    <n v="3"/>
    <n v="1"/>
    <n v="1"/>
    <n v="1"/>
    <x v="0"/>
  </r>
  <r>
    <s v="63677317-5edd-4633-846c-353f47c5e57c"/>
    <s v="Baki_HC"/>
    <x v="41"/>
    <x v="0"/>
    <n v="3"/>
    <n v="1"/>
    <n v="1"/>
    <n v="1"/>
    <x v="0"/>
  </r>
  <r>
    <s v="02050dcd-6f17-4c3d-943a-004ea00fcc8c"/>
    <s v="Hargeysa_HC"/>
    <x v="42"/>
    <x v="0"/>
    <n v="3"/>
    <n v="1"/>
    <n v="4"/>
    <n v="1"/>
    <x v="0"/>
  </r>
  <r>
    <s v="efcd8b07-c52f-4b9a-9e05-eb4ec764ee5d"/>
    <s v="Bossaso_IDP"/>
    <x v="3"/>
    <x v="1"/>
    <n v="3"/>
    <n v="1"/>
    <n v="1"/>
    <n v="1"/>
    <x v="0"/>
  </r>
  <r>
    <s v="dcd34fc9-cfbe-4e49-bd2e-2c32a589cba8"/>
    <s v="Bossaso_IDP"/>
    <x v="3"/>
    <x v="1"/>
    <n v="3"/>
    <n v="1"/>
    <n v="1"/>
    <n v="1"/>
    <x v="0"/>
  </r>
  <r>
    <s v="403c51d8-7659-4149-b855-30b7f12529fd"/>
    <s v="Bossaso_IDP"/>
    <x v="3"/>
    <x v="1"/>
    <n v="3"/>
    <n v="1"/>
    <n v="4"/>
    <n v="1"/>
    <x v="0"/>
  </r>
  <r>
    <s v="ebd8357f-9bda-441b-97fd-7ec2d11f2c11"/>
    <s v="Hargeysa_HC"/>
    <x v="42"/>
    <x v="0"/>
    <n v="3"/>
    <n v="2"/>
    <n v="1"/>
    <n v="1"/>
    <x v="0"/>
  </r>
  <r>
    <s v="7ba48f3c-5958-4538-a335-7c507563f1ff"/>
    <s v="Bossaso_IDP"/>
    <x v="3"/>
    <x v="1"/>
    <n v="3"/>
    <n v="1"/>
    <n v="1"/>
    <n v="1"/>
    <x v="0"/>
  </r>
  <r>
    <s v="20d2397e-3048-45a6-840d-d9243a43f61f"/>
    <s v="Bossaso_IDP"/>
    <x v="3"/>
    <x v="1"/>
    <n v="3"/>
    <n v="1"/>
    <n v="1"/>
    <n v="1"/>
    <x v="0"/>
  </r>
  <r>
    <s v="a3b7264c-a888-4a7d-af30-ecdf0ebee1d3"/>
    <s v="Zeylac_HC"/>
    <x v="49"/>
    <x v="0"/>
    <n v="3"/>
    <n v="1"/>
    <n v="1"/>
    <n v="1"/>
    <x v="0"/>
  </r>
  <r>
    <s v="f0ba36ce-372a-47ec-936f-de79a8c594fc"/>
    <s v="Zeylac_HC"/>
    <x v="49"/>
    <x v="0"/>
    <n v="3"/>
    <n v="1"/>
    <n v="1"/>
    <n v="1"/>
    <x v="0"/>
  </r>
  <r>
    <s v="4c7e7796-0d5e-416c-a1ad-fe6d59d62eec"/>
    <s v="Bossaso_IDP"/>
    <x v="3"/>
    <x v="1"/>
    <n v="3"/>
    <n v="1"/>
    <n v="1"/>
    <n v="1"/>
    <x v="0"/>
  </r>
  <r>
    <s v="9ef418e7-df30-4e6f-b29c-abe897462bf7"/>
    <s v="Ceerigaabo_HC"/>
    <x v="44"/>
    <x v="0"/>
    <n v="3"/>
    <n v="1"/>
    <n v="4"/>
    <n v="1"/>
    <x v="0"/>
  </r>
  <r>
    <s v="bd2ac547-8592-4be7-8c46-4d92c215c454"/>
    <s v="Owdweyne_HC"/>
    <x v="43"/>
    <x v="0"/>
    <n v="3"/>
    <n v="1"/>
    <n v="1"/>
    <n v="1"/>
    <x v="0"/>
  </r>
  <r>
    <s v="2413e7bb-3de9-4427-bcc3-ad09db798679"/>
    <s v="Laasqoray_HC"/>
    <x v="34"/>
    <x v="0"/>
    <n v="3"/>
    <n v="1"/>
    <n v="4"/>
    <n v="1"/>
    <x v="0"/>
  </r>
  <r>
    <s v="c76f27a3-e00c-4062-b099-d0d48a35c261"/>
    <s v="Hargeysa_HC"/>
    <x v="42"/>
    <x v="0"/>
    <n v="3"/>
    <n v="1"/>
    <n v="1"/>
    <n v="1"/>
    <x v="0"/>
  </r>
  <r>
    <s v="311dcfaf-2e00-430d-bbe5-34284d14dfde"/>
    <s v="Bossaso_IDP"/>
    <x v="3"/>
    <x v="1"/>
    <n v="3"/>
    <n v="1"/>
    <n v="1"/>
    <n v="1"/>
    <x v="0"/>
  </r>
  <r>
    <s v="743ccb7e-aaa1-4c4e-af61-20044db7269e"/>
    <s v="Bossaso_IDP"/>
    <x v="3"/>
    <x v="1"/>
    <n v="3"/>
    <n v="1"/>
    <n v="4"/>
    <n v="1"/>
    <x v="0"/>
  </r>
  <r>
    <s v="22ebfb3f-5a76-4729-a35b-c3235d670484"/>
    <s v="Burco_HC"/>
    <x v="37"/>
    <x v="0"/>
    <n v="3"/>
    <n v="1"/>
    <n v="4"/>
    <n v="1"/>
    <x v="0"/>
  </r>
  <r>
    <s v="2e85e022-d786-4e44-be42-88077f6624be"/>
    <s v="Bossaso_IDP"/>
    <x v="3"/>
    <x v="1"/>
    <n v="3"/>
    <n v="1"/>
    <n v="4"/>
    <n v="1"/>
    <x v="0"/>
  </r>
  <r>
    <s v="9cfddee8-885e-435b-8322-310c88e1eb88"/>
    <s v="Bossaso_IDP"/>
    <x v="3"/>
    <x v="1"/>
    <n v="3"/>
    <n v="1"/>
    <n v="1"/>
    <n v="1"/>
    <x v="0"/>
  </r>
  <r>
    <s v="b3c9ce15-0d1c-498a-9f23-244a1b5b03ba"/>
    <s v="Bossaso_IDP"/>
    <x v="3"/>
    <x v="1"/>
    <n v="3"/>
    <n v="1"/>
    <n v="4"/>
    <n v="1"/>
    <x v="0"/>
  </r>
  <r>
    <s v="1e399e41-b49d-4ee9-81a7-7186b81ccbff"/>
    <s v="Ceel_Afweyn_HC"/>
    <x v="38"/>
    <x v="0"/>
    <n v="3"/>
    <n v="1"/>
    <n v="1"/>
    <n v="1"/>
    <x v="0"/>
  </r>
  <r>
    <s v="97274fec-e20e-40ff-9dc9-5f6bd0d644e0"/>
    <s v="Bossaso_IDP"/>
    <x v="3"/>
    <x v="1"/>
    <n v="3"/>
    <n v="1"/>
    <n v="1"/>
    <n v="1"/>
    <x v="0"/>
  </r>
  <r>
    <s v="c414d3ae-de3c-4fa1-9830-f9ab53fc40fd"/>
    <s v="Zeylac_HC"/>
    <x v="49"/>
    <x v="0"/>
    <n v="3"/>
    <n v="1"/>
    <n v="4"/>
    <n v="1"/>
    <x v="0"/>
  </r>
  <r>
    <s v="c90ba83c-18a4-407c-8980-a24ee4786ab8"/>
    <s v="Buuhoodle_HC"/>
    <x v="36"/>
    <x v="0"/>
    <n v="3"/>
    <n v="1"/>
    <n v="4"/>
    <n v="1"/>
    <x v="0"/>
  </r>
  <r>
    <s v="e2464ea9-9e5d-4e9c-8c69-0df1a14294e8"/>
    <s v="Bossaso_IDP"/>
    <x v="3"/>
    <x v="1"/>
    <n v="3"/>
    <n v="1"/>
    <n v="1"/>
    <n v="1"/>
    <x v="0"/>
  </r>
  <r>
    <s v="6e0d4739-94e3-40f9-86ef-3d0013565bc6"/>
    <s v="Zeylac_HC"/>
    <x v="49"/>
    <x v="0"/>
    <n v="3"/>
    <n v="1"/>
    <n v="1"/>
    <n v="1"/>
    <x v="0"/>
  </r>
  <r>
    <s v="68dcf32a-04a8-4a9b-82d6-1646d299d35b"/>
    <s v="Owdweyne_HC"/>
    <x v="43"/>
    <x v="0"/>
    <n v="3"/>
    <n v="1"/>
    <n v="1"/>
    <n v="1"/>
    <x v="0"/>
  </r>
  <r>
    <s v="79036f9f-1655-4c6e-ba40-aa7bb34ba0eb"/>
    <s v="Owdweyne_HC"/>
    <x v="43"/>
    <x v="0"/>
    <n v="3"/>
    <n v="1"/>
    <n v="1"/>
    <n v="1"/>
    <x v="0"/>
  </r>
  <r>
    <s v="d74260b3-827d-4686-8cd5-07a1d0296179"/>
    <s v="Zeylac_HC"/>
    <x v="49"/>
    <x v="0"/>
    <n v="3"/>
    <n v="1"/>
    <n v="1"/>
    <n v="1"/>
    <x v="0"/>
  </r>
  <r>
    <s v="b04f8177-6f51-4cc4-a70c-5fa2928bfdba"/>
    <s v="Zeylac_HC"/>
    <x v="49"/>
    <x v="0"/>
    <n v="3"/>
    <n v="1"/>
    <n v="1"/>
    <n v="1"/>
    <x v="0"/>
  </r>
  <r>
    <s v="8a3f5c80-616c-4cda-aded-8f4af5d628cf"/>
    <s v="Bossaso_IDP"/>
    <x v="3"/>
    <x v="1"/>
    <n v="3"/>
    <n v="2"/>
    <n v="4"/>
    <n v="2"/>
    <x v="1"/>
  </r>
  <r>
    <s v="d6937a8d-9dcd-4ce5-a338-0496b8d522c1"/>
    <s v="Zeylac_HC"/>
    <x v="49"/>
    <x v="0"/>
    <n v="3"/>
    <n v="1"/>
    <n v="1"/>
    <n v="1"/>
    <x v="0"/>
  </r>
  <r>
    <s v="03fd4391-d8f7-461e-b994-e248c972ad34"/>
    <s v="Zeylac_HC"/>
    <x v="49"/>
    <x v="0"/>
    <n v="3"/>
    <n v="1"/>
    <n v="1"/>
    <n v="1"/>
    <x v="0"/>
  </r>
  <r>
    <s v="e0771485-dc31-4fca-acf0-2bf8fcae2c88"/>
    <s v="Zeylac_HC"/>
    <x v="49"/>
    <x v="0"/>
    <n v="3"/>
    <n v="1"/>
    <n v="1"/>
    <n v="1"/>
    <x v="0"/>
  </r>
  <r>
    <s v="06295711-072a-4f33-b0eb-378e347b64b3"/>
    <s v="Bossaso_IDP"/>
    <x v="3"/>
    <x v="1"/>
    <n v="3"/>
    <n v="1"/>
    <n v="4"/>
    <n v="2"/>
    <x v="1"/>
  </r>
  <r>
    <s v="235fc632-e02f-4b1c-b5d0-bc5a973a5f00"/>
    <s v="Zeylac_HC"/>
    <x v="49"/>
    <x v="0"/>
    <n v="3"/>
    <n v="1"/>
    <n v="4"/>
    <n v="1"/>
    <x v="0"/>
  </r>
  <r>
    <s v="a155e363-7a39-4700-80f4-f6452faf21a4"/>
    <s v="Zeylac_HC"/>
    <x v="49"/>
    <x v="0"/>
    <n v="3"/>
    <n v="1"/>
    <n v="1"/>
    <n v="1"/>
    <x v="0"/>
  </r>
  <r>
    <s v="da006a8f-24d7-4ee9-906a-7fbfb6b5a801"/>
    <s v="Borama_HC"/>
    <x v="33"/>
    <x v="0"/>
    <n v="3"/>
    <n v="1"/>
    <n v="4"/>
    <n v="1"/>
    <x v="0"/>
  </r>
  <r>
    <s v="4115bbfc-ba43-4869-87b2-552b48a2a72b"/>
    <s v="Zeylac_HC"/>
    <x v="49"/>
    <x v="0"/>
    <n v="3"/>
    <n v="1"/>
    <n v="1"/>
    <n v="1"/>
    <x v="0"/>
  </r>
  <r>
    <s v="41fbe4d4-6838-4b09-8728-a097c032c9ed"/>
    <s v="Bossaso_IDP"/>
    <x v="3"/>
    <x v="1"/>
    <n v="3"/>
    <n v="4"/>
    <n v="4"/>
    <n v="3"/>
    <x v="2"/>
  </r>
  <r>
    <s v="36d757a2-bf02-4544-8835-bf1083a62b6a"/>
    <s v="Bossaso_IDP"/>
    <x v="3"/>
    <x v="1"/>
    <n v="3"/>
    <n v="1"/>
    <n v="4"/>
    <n v="1"/>
    <x v="0"/>
  </r>
  <r>
    <s v="5c8a5be9-1702-4a68-875d-3c7ece9a8f1f"/>
    <s v="Lughaye_HC"/>
    <x v="45"/>
    <x v="0"/>
    <n v="3"/>
    <n v="1"/>
    <n v="4"/>
    <n v="1"/>
    <x v="0"/>
  </r>
  <r>
    <s v="b19b41ac-e6f9-4866-a8c1-cd9463e430c5"/>
    <s v="Bossaso_IDP"/>
    <x v="3"/>
    <x v="1"/>
    <n v="3"/>
    <n v="1"/>
    <n v="1"/>
    <n v="3"/>
    <x v="0"/>
  </r>
  <r>
    <s v="c71524a2-1b8e-4c73-8417-54414364ab6e"/>
    <s v="Berbera_HC"/>
    <x v="46"/>
    <x v="0"/>
    <n v="3"/>
    <n v="1"/>
    <n v="4"/>
    <n v="1"/>
    <x v="0"/>
  </r>
  <r>
    <s v="97c7b2fa-6a08-4fbf-935f-2a4b40845495"/>
    <s v="Borama_HC"/>
    <x v="33"/>
    <x v="0"/>
    <n v="3"/>
    <n v="1"/>
    <n v="4"/>
    <n v="1"/>
    <x v="0"/>
  </r>
  <r>
    <s v="6fd6732c-b8f3-434c-91bc-b38ed4be2021"/>
    <s v="Burco_HC"/>
    <x v="37"/>
    <x v="0"/>
    <n v="3"/>
    <n v="1"/>
    <n v="1"/>
    <n v="1"/>
    <x v="0"/>
  </r>
  <r>
    <s v="abd9511c-2b4e-478f-bd9b-539f52a47bc1"/>
    <s v="Bossaso_IDP"/>
    <x v="3"/>
    <x v="1"/>
    <n v="2"/>
    <n v="1"/>
    <n v="1"/>
    <n v="1"/>
    <x v="3"/>
  </r>
  <r>
    <s v="24c2aab1-b055-4a86-8d44-609bd793906a"/>
    <s v="Bossaso_IDP"/>
    <x v="3"/>
    <x v="1"/>
    <n v="3"/>
    <n v="1"/>
    <n v="1"/>
    <n v="1"/>
    <x v="0"/>
  </r>
  <r>
    <s v="d7eaf7d9-0dde-4950-a8c2-382e2277c08b"/>
    <s v="Ceerigaabo_HC"/>
    <x v="44"/>
    <x v="0"/>
    <n v="3"/>
    <n v="4"/>
    <n v="1"/>
    <n v="2"/>
    <x v="1"/>
  </r>
  <r>
    <s v="e7164288-186a-4b65-9c93-8ba3dcded806"/>
    <s v="Owdweyne_HC"/>
    <x v="43"/>
    <x v="0"/>
    <n v="3"/>
    <n v="1"/>
    <n v="1"/>
    <n v="1"/>
    <x v="0"/>
  </r>
  <r>
    <s v="50a1e1c4-5e9d-49c9-aa8e-7e571185eeb0"/>
    <s v="Berbera_HC"/>
    <x v="46"/>
    <x v="0"/>
    <n v="3"/>
    <n v="1"/>
    <n v="1"/>
    <n v="1"/>
    <x v="0"/>
  </r>
  <r>
    <s v="3786abad-ad0e-4b25-922a-b9c51de87a0e"/>
    <s v="Ceerigaabo_HC"/>
    <x v="44"/>
    <x v="0"/>
    <n v="3"/>
    <n v="1"/>
    <n v="4"/>
    <n v="1"/>
    <x v="0"/>
  </r>
  <r>
    <s v="493eebed-142d-423b-8dbb-23e50de6caf6"/>
    <s v="Bossaso_IDP"/>
    <x v="3"/>
    <x v="1"/>
    <n v="3"/>
    <n v="1"/>
    <n v="1"/>
    <n v="1"/>
    <x v="0"/>
  </r>
  <r>
    <s v="2334e375-0031-4f66-bbb5-395e00f3c19b"/>
    <s v="Bossaso_IDP"/>
    <x v="3"/>
    <x v="1"/>
    <n v="3"/>
    <n v="1"/>
    <n v="4"/>
    <n v="1"/>
    <x v="0"/>
  </r>
  <r>
    <s v="9b794009-6193-4cda-b082-f0a4493cb5a3"/>
    <s v="Zeylac_HC"/>
    <x v="49"/>
    <x v="0"/>
    <n v="3"/>
    <n v="1"/>
    <n v="1"/>
    <n v="1"/>
    <x v="0"/>
  </r>
  <r>
    <s v="cc271bac-2e2c-4f9b-86d6-4d9406866a46"/>
    <s v="Gebiley_HC"/>
    <x v="39"/>
    <x v="0"/>
    <n v="1"/>
    <n v="3"/>
    <n v="1"/>
    <n v="1"/>
    <x v="0"/>
  </r>
  <r>
    <s v="42663170-28ed-4c99-82bc-a2640bc7a372"/>
    <s v="Lughaye_HC"/>
    <x v="45"/>
    <x v="0"/>
    <n v="3"/>
    <n v="2"/>
    <n v="1"/>
    <n v="1"/>
    <x v="0"/>
  </r>
  <r>
    <s v="5c035117-e606-4db2-a89f-cb81e0e7c883"/>
    <s v="Gebiley_HC"/>
    <x v="39"/>
    <x v="0"/>
    <n v="3"/>
    <n v="1"/>
    <n v="1"/>
    <n v="1"/>
    <x v="0"/>
  </r>
  <r>
    <s v="335edace-cd4d-44ed-8a1f-b493ebb922fe"/>
    <s v="Bossaso_IDP"/>
    <x v="3"/>
    <x v="1"/>
    <n v="3"/>
    <n v="4"/>
    <n v="1"/>
    <n v="1"/>
    <x v="0"/>
  </r>
  <r>
    <s v="cdd4b115-9e36-41d5-853c-13b5b1229f7d"/>
    <s v="Bossaso_IDP"/>
    <x v="3"/>
    <x v="1"/>
    <n v="3"/>
    <n v="1"/>
    <n v="1"/>
    <n v="1"/>
    <x v="0"/>
  </r>
  <r>
    <s v="e7777d73-f51d-494a-b139-45100243a7f8"/>
    <s v="Qardho_IDP"/>
    <x v="29"/>
    <x v="1"/>
    <n v="3"/>
    <n v="4"/>
    <n v="4"/>
    <n v="1"/>
    <x v="1"/>
  </r>
  <r>
    <s v="8178f342-72ae-44ad-9c26-30859f91cea1"/>
    <s v="Ceel_Afweyn_HC"/>
    <x v="38"/>
    <x v="0"/>
    <n v="3"/>
    <n v="1"/>
    <n v="1"/>
    <n v="1"/>
    <x v="0"/>
  </r>
  <r>
    <s v="bb8aed25-9055-4054-b35a-895e2da6b8e7"/>
    <s v="Bossaso_IDP"/>
    <x v="3"/>
    <x v="1"/>
    <n v="3"/>
    <n v="1"/>
    <n v="4"/>
    <n v="1"/>
    <x v="0"/>
  </r>
  <r>
    <s v="382279ee-5381-479e-8f6d-eff212d06526"/>
    <s v="Bossaso_IDP"/>
    <x v="3"/>
    <x v="1"/>
    <n v="3"/>
    <n v="1"/>
    <n v="1"/>
    <n v="2"/>
    <x v="0"/>
  </r>
  <r>
    <s v="d48b693a-3386-4bd7-9221-7cef3f0b1c25"/>
    <s v="Bossaso_IDP"/>
    <x v="3"/>
    <x v="1"/>
    <n v="3"/>
    <n v="1"/>
    <n v="1"/>
    <n v="1"/>
    <x v="0"/>
  </r>
  <r>
    <s v="e3deabf5-dc40-498d-94f4-b46daf16d99d"/>
    <s v="Bossaso_IDP"/>
    <x v="3"/>
    <x v="1"/>
    <n v="3"/>
    <n v="1"/>
    <n v="1"/>
    <n v="2"/>
    <x v="0"/>
  </r>
  <r>
    <s v="d602f231-8c0d-4127-9df4-79f6befb1da3"/>
    <s v="Ceel_Afweyn_IDP"/>
    <x v="38"/>
    <x v="1"/>
    <n v="3"/>
    <n v="1"/>
    <n v="1"/>
    <n v="1"/>
    <x v="0"/>
  </r>
  <r>
    <s v="a710b7e6-f4c0-483b-b935-87df469912aa"/>
    <s v="Ceel_Afweyn_HC"/>
    <x v="38"/>
    <x v="0"/>
    <n v="3"/>
    <n v="1"/>
    <n v="1"/>
    <n v="1"/>
    <x v="0"/>
  </r>
  <r>
    <s v="1c3918a5-a06e-46f0-ab91-eb08cb385786"/>
    <s v="Gebiley_HC"/>
    <x v="39"/>
    <x v="0"/>
    <n v="3"/>
    <n v="1"/>
    <n v="1"/>
    <n v="1"/>
    <x v="0"/>
  </r>
  <r>
    <s v="3184c956-d3ac-4b15-b438-55f35aa6378a"/>
    <s v="Burco_HC"/>
    <x v="37"/>
    <x v="0"/>
    <n v="1"/>
    <n v="2"/>
    <n v="1"/>
    <n v="1"/>
    <x v="3"/>
  </r>
  <r>
    <s v="f871ae34-7e4f-4a81-bf70-7fe10235f38c"/>
    <s v="Gebiley_HC"/>
    <x v="39"/>
    <x v="0"/>
    <n v="3"/>
    <n v="1"/>
    <n v="1"/>
    <n v="1"/>
    <x v="0"/>
  </r>
  <r>
    <s v="c992b36e-65f2-472c-8756-3b529995a8e9"/>
    <s v="Zeylac_HC"/>
    <x v="49"/>
    <x v="0"/>
    <n v="3"/>
    <n v="1"/>
    <n v="1"/>
    <n v="1"/>
    <x v="0"/>
  </r>
  <r>
    <s v="6d7c6a0f-a7c0-46e4-b814-40f150ed6407"/>
    <s v="Hargeysa_HC"/>
    <x v="42"/>
    <x v="0"/>
    <n v="2"/>
    <n v="4"/>
    <n v="1"/>
    <n v="1"/>
    <x v="0"/>
  </r>
  <r>
    <s v="ecd323c5-f2dc-43ad-bb72-656d1899450b"/>
    <s v="Burco_IDP"/>
    <x v="37"/>
    <x v="1"/>
    <n v="3"/>
    <n v="1"/>
    <n v="1"/>
    <n v="1"/>
    <x v="0"/>
  </r>
  <r>
    <s v="fa5d2c66-6f49-4961-8452-acd2ff27045b"/>
    <s v="Burco_IDP"/>
    <x v="37"/>
    <x v="1"/>
    <n v="3"/>
    <n v="1"/>
    <n v="1"/>
    <n v="1"/>
    <x v="0"/>
  </r>
  <r>
    <s v="5ea1eb0a-15ba-4893-835b-4664ad00c913"/>
    <s v="Ceerigaabo_IDP"/>
    <x v="44"/>
    <x v="1"/>
    <n v="3"/>
    <n v="1"/>
    <n v="4"/>
    <n v="1"/>
    <x v="0"/>
  </r>
  <r>
    <s v="8cd42f46-59c5-4c73-b4b5-634bc3e28036"/>
    <s v="Gebiley_HC"/>
    <x v="39"/>
    <x v="0"/>
    <n v="3"/>
    <n v="1"/>
    <n v="1"/>
    <n v="1"/>
    <x v="0"/>
  </r>
  <r>
    <s v="7bd12b89-97a2-45ff-bbd6-47242dad74d9"/>
    <s v="Borama_HC"/>
    <x v="33"/>
    <x v="0"/>
    <n v="3"/>
    <n v="1"/>
    <n v="4"/>
    <n v="1"/>
    <x v="0"/>
  </r>
  <r>
    <s v="cd764a80-facf-4e57-87e3-48f456d08647"/>
    <s v="Baki_HC"/>
    <x v="41"/>
    <x v="0"/>
    <n v="3"/>
    <n v="1"/>
    <n v="1"/>
    <n v="1"/>
    <x v="0"/>
  </r>
  <r>
    <s v="131f9b5d-aea5-4a32-a293-7021687e9001"/>
    <s v="Borama_HC"/>
    <x v="33"/>
    <x v="0"/>
    <n v="1"/>
    <n v="1"/>
    <n v="1"/>
    <n v="1"/>
    <x v="3"/>
  </r>
  <r>
    <s v="cfbe2a81-46a4-4248-89a7-857c359af3b6"/>
    <s v="Laas_Caanood_HC"/>
    <x v="35"/>
    <x v="0"/>
    <n v="3"/>
    <n v="1"/>
    <n v="1"/>
    <n v="1"/>
    <x v="0"/>
  </r>
  <r>
    <s v="dcdeca8b-0386-4823-9022-baad275d00bd"/>
    <s v="Caynabo_HC"/>
    <x v="40"/>
    <x v="0"/>
    <n v="3"/>
    <n v="1"/>
    <n v="4"/>
    <n v="2"/>
    <x v="1"/>
  </r>
  <r>
    <s v="25dcb0c2-86f1-4d30-abe2-83b389815149"/>
    <s v="Ceerigaabo_HC"/>
    <x v="44"/>
    <x v="0"/>
    <n v="3"/>
    <n v="1"/>
    <n v="4"/>
    <n v="1"/>
    <x v="0"/>
  </r>
  <r>
    <s v="c0597826-2f23-4fcd-a766-83ad8bcd4107"/>
    <s v="Buuhoodle_IDP"/>
    <x v="36"/>
    <x v="1"/>
    <n v="3"/>
    <n v="1"/>
    <n v="1"/>
    <n v="1"/>
    <x v="0"/>
  </r>
  <r>
    <s v="497580e7-0e97-4687-bdce-a365171b1598"/>
    <s v="Zeylac_HC"/>
    <x v="49"/>
    <x v="0"/>
    <n v="3"/>
    <n v="1"/>
    <n v="4"/>
    <n v="1"/>
    <x v="0"/>
  </r>
  <r>
    <s v="15519d4b-4b7b-4992-8c30-010b6d332524"/>
    <s v="Lughaye_HC"/>
    <x v="45"/>
    <x v="0"/>
    <n v="3"/>
    <n v="1"/>
    <n v="4"/>
    <n v="1"/>
    <x v="0"/>
  </r>
  <r>
    <s v="4e10d087-16df-4115-af04-02fbe6718933"/>
    <s v="Lughaye_HC"/>
    <x v="45"/>
    <x v="0"/>
    <n v="3"/>
    <n v="1"/>
    <n v="4"/>
    <n v="1"/>
    <x v="0"/>
  </r>
  <r>
    <s v="be211c78-746f-4c06-af78-e225601469fc"/>
    <s v="Borama_HC"/>
    <x v="33"/>
    <x v="0"/>
    <n v="3"/>
    <n v="2"/>
    <n v="1"/>
    <n v="1"/>
    <x v="0"/>
  </r>
  <r>
    <s v="6898605c-6299-4cb6-ac03-6eed33cb32ac"/>
    <s v="Xudun_IDP"/>
    <x v="48"/>
    <x v="1"/>
    <n v="3"/>
    <n v="2"/>
    <n v="1"/>
    <n v="1"/>
    <x v="0"/>
  </r>
  <r>
    <s v="0cda71db-a9af-4ee9-9a04-01c15ec040ee"/>
    <s v="Ceel_Afweyn_IDP"/>
    <x v="38"/>
    <x v="1"/>
    <n v="3"/>
    <n v="1"/>
    <n v="1"/>
    <n v="1"/>
    <x v="0"/>
  </r>
  <r>
    <s v="3ce4348a-125c-4e17-98f9-083e1fdfeb03"/>
    <s v="Lughaye_HC"/>
    <x v="45"/>
    <x v="0"/>
    <n v="3"/>
    <n v="1"/>
    <n v="4"/>
    <n v="1"/>
    <x v="0"/>
  </r>
  <r>
    <s v="1142b631-9188-46e7-8eba-8301b2005ec8"/>
    <s v="Owdweyne_HC"/>
    <x v="43"/>
    <x v="0"/>
    <n v="3"/>
    <n v="1"/>
    <n v="1"/>
    <n v="1"/>
    <x v="0"/>
  </r>
  <r>
    <s v="2983f045-bf99-4b5f-9d82-f46aaee87eb6"/>
    <s v="Caynabo_IDP"/>
    <x v="40"/>
    <x v="1"/>
    <n v="3"/>
    <n v="1"/>
    <n v="4"/>
    <n v="3"/>
    <x v="1"/>
  </r>
  <r>
    <s v="ea89c29f-f06c-4669-bcba-674129905c8e"/>
    <s v="Ceerigaabo_HC"/>
    <x v="44"/>
    <x v="0"/>
    <n v="3"/>
    <n v="1"/>
    <n v="1"/>
    <n v="2"/>
    <x v="0"/>
  </r>
  <r>
    <s v="c9da4b61-65fe-46b6-a1bb-bd9177d72b62"/>
    <s v="Ceel_Afweyn_HC"/>
    <x v="38"/>
    <x v="0"/>
    <n v="3"/>
    <n v="1"/>
    <n v="4"/>
    <n v="1"/>
    <x v="0"/>
  </r>
  <r>
    <s v="5414190f-88f7-466a-b4a6-3b779dc2632f"/>
    <s v="Ceel_Afweyn_IDP"/>
    <x v="38"/>
    <x v="1"/>
    <n v="3"/>
    <n v="1"/>
    <n v="1"/>
    <n v="1"/>
    <x v="0"/>
  </r>
  <r>
    <s v="c020c4b2-9973-412b-a961-f886ea7edece"/>
    <s v="Gebiley_IDP"/>
    <x v="39"/>
    <x v="1"/>
    <n v="3"/>
    <n v="1"/>
    <n v="1"/>
    <n v="1"/>
    <x v="0"/>
  </r>
  <r>
    <s v="670b99e9-23d8-433c-bcca-1a8b632207f2"/>
    <s v="Gebiley_HC"/>
    <x v="39"/>
    <x v="0"/>
    <n v="2"/>
    <n v="2"/>
    <n v="1"/>
    <n v="1"/>
    <x v="0"/>
  </r>
  <r>
    <s v="a1e43a29-b520-4047-90f4-0093282ff2e4"/>
    <s v="Owdweyne_HC"/>
    <x v="43"/>
    <x v="0"/>
    <n v="3"/>
    <n v="1"/>
    <n v="1"/>
    <n v="1"/>
    <x v="0"/>
  </r>
  <r>
    <s v="15fe1763-4c7e-489e-b00e-274a7d0dd63e"/>
    <s v="Borama_IDP"/>
    <x v="33"/>
    <x v="1"/>
    <n v="3"/>
    <n v="1"/>
    <n v="1"/>
    <n v="1"/>
    <x v="0"/>
  </r>
  <r>
    <s v="7d39263b-4a0d-4a58-961d-e5a1a1521391"/>
    <s v="Ceel_Afweyn_HC"/>
    <x v="38"/>
    <x v="0"/>
    <n v="1"/>
    <n v="2"/>
    <n v="1"/>
    <n v="1"/>
    <x v="3"/>
  </r>
  <r>
    <s v="731bb228-42c6-4262-af13-9b5b62423815"/>
    <s v="Xudun_HC"/>
    <x v="48"/>
    <x v="0"/>
    <n v="3"/>
    <n v="1"/>
    <n v="4"/>
    <n v="2"/>
    <x v="1"/>
  </r>
  <r>
    <s v="b15ec2c7-2ced-4499-8da4-52735af4e199"/>
    <s v="Laas_Caanood_HC"/>
    <x v="35"/>
    <x v="0"/>
    <n v="3"/>
    <n v="1"/>
    <n v="1"/>
    <n v="1"/>
    <x v="0"/>
  </r>
  <r>
    <s v="aa9d127e-04d9-4b97-a3f9-9f28da69a8c8"/>
    <s v="Owdweyne_HC"/>
    <x v="43"/>
    <x v="0"/>
    <n v="3"/>
    <n v="1"/>
    <n v="1"/>
    <n v="1"/>
    <x v="0"/>
  </r>
  <r>
    <s v="290750bc-992f-4249-99ac-327c97bb808d"/>
    <s v="Ceel_Afweyn_IDP"/>
    <x v="38"/>
    <x v="1"/>
    <n v="3"/>
    <n v="1"/>
    <n v="1"/>
    <n v="1"/>
    <x v="0"/>
  </r>
  <r>
    <s v="d7e4c081-bba3-42a5-9f8e-2ce255cb2625"/>
    <s v="Hargeysa_HC"/>
    <x v="42"/>
    <x v="0"/>
    <n v="3"/>
    <n v="1"/>
    <n v="4"/>
    <n v="1"/>
    <x v="0"/>
  </r>
  <r>
    <s v="72b8c9a9-f99a-4bfa-81cc-f0f015b7930c"/>
    <s v="Caynabo_HC"/>
    <x v="40"/>
    <x v="0"/>
    <n v="3"/>
    <n v="1"/>
    <n v="1"/>
    <n v="1"/>
    <x v="0"/>
  </r>
  <r>
    <s v="ba6e9934-dbae-41fe-b1e3-95d715d57251"/>
    <s v="Burco_IDP"/>
    <x v="37"/>
    <x v="1"/>
    <n v="3"/>
    <n v="1"/>
    <n v="1"/>
    <n v="1"/>
    <x v="0"/>
  </r>
  <r>
    <s v="92d468a9-cc47-4c74-9acf-6a005e57b803"/>
    <s v="Baki_HC"/>
    <x v="41"/>
    <x v="0"/>
    <n v="3"/>
    <n v="1"/>
    <n v="1"/>
    <n v="1"/>
    <x v="0"/>
  </r>
  <r>
    <s v="4d221d0a-c9c2-40ef-8fa1-eced8cc02522"/>
    <s v="Laas_Caanood_IDP"/>
    <x v="35"/>
    <x v="1"/>
    <n v="3"/>
    <n v="1"/>
    <n v="1"/>
    <n v="1"/>
    <x v="0"/>
  </r>
  <r>
    <s v="3665259f-9766-45a4-934e-acb6a28f1cf9"/>
    <s v="Ceerigaabo_IDP"/>
    <x v="44"/>
    <x v="1"/>
    <n v="3"/>
    <n v="1"/>
    <n v="1"/>
    <n v="1"/>
    <x v="0"/>
  </r>
  <r>
    <s v="b1eb8a9e-5ab1-48c7-8633-fef994716095"/>
    <s v="Ceel_Afweyn_IDP"/>
    <x v="38"/>
    <x v="1"/>
    <n v="3"/>
    <n v="1"/>
    <n v="1"/>
    <n v="1"/>
    <x v="0"/>
  </r>
  <r>
    <s v="4b7a50e6-a0d9-444e-b36a-d345eed63762"/>
    <s v="Owdweyne_HC"/>
    <x v="43"/>
    <x v="0"/>
    <n v="3"/>
    <n v="1"/>
    <n v="4"/>
    <n v="1"/>
    <x v="0"/>
  </r>
  <r>
    <s v="b9bb8fcb-dd4b-4f37-90ce-c584b0e506fa"/>
    <s v="Ceerigaabo_HC"/>
    <x v="44"/>
    <x v="0"/>
    <n v="3"/>
    <n v="1"/>
    <n v="1"/>
    <n v="1"/>
    <x v="0"/>
  </r>
  <r>
    <s v="16cbcf38-971c-4d9f-af51-bc6caf440f78"/>
    <s v="Baki_HC"/>
    <x v="41"/>
    <x v="0"/>
    <n v="3"/>
    <n v="1"/>
    <n v="1"/>
    <n v="1"/>
    <x v="0"/>
  </r>
  <r>
    <s v="45824f5b-21b0-4162-8964-43fd3c1f6559"/>
    <s v="Owdweyne_HC"/>
    <x v="43"/>
    <x v="0"/>
    <n v="3"/>
    <n v="1"/>
    <n v="4"/>
    <n v="1"/>
    <x v="0"/>
  </r>
  <r>
    <s v="69db8275-2f78-44be-b197-d1283b325e5c"/>
    <s v="Zeylac_HC"/>
    <x v="49"/>
    <x v="0"/>
    <n v="3"/>
    <n v="1"/>
    <n v="4"/>
    <n v="1"/>
    <x v="0"/>
  </r>
  <r>
    <s v="c7840453-88fd-4b52-91b4-2da1f0100e07"/>
    <s v="Sheikh_HC"/>
    <x v="47"/>
    <x v="0"/>
    <n v="3"/>
    <n v="1"/>
    <n v="4"/>
    <n v="1"/>
    <x v="0"/>
  </r>
  <r>
    <s v="1505924c-7eee-4acf-862e-577c5158e711"/>
    <s v="Burco_HC"/>
    <x v="37"/>
    <x v="0"/>
    <n v="3"/>
    <n v="1"/>
    <n v="4"/>
    <n v="1"/>
    <x v="0"/>
  </r>
  <r>
    <s v="3d835d85-ada6-4f96-9793-6d763e8ded83"/>
    <s v="Gebiley_IDP"/>
    <x v="39"/>
    <x v="1"/>
    <n v="3"/>
    <n v="1"/>
    <n v="4"/>
    <n v="1"/>
    <x v="0"/>
  </r>
  <r>
    <s v="c9403a96-3e9c-40b8-96f2-4e2eca62e57e"/>
    <s v="Ceel_Afweyn_IDP"/>
    <x v="38"/>
    <x v="1"/>
    <n v="3"/>
    <n v="1"/>
    <n v="1"/>
    <n v="1"/>
    <x v="0"/>
  </r>
  <r>
    <s v="bc892770-834c-4e4e-8e54-29337717bc9c"/>
    <s v="Borama_HC"/>
    <x v="33"/>
    <x v="0"/>
    <n v="1"/>
    <n v="1"/>
    <n v="1"/>
    <n v="1"/>
    <x v="3"/>
  </r>
  <r>
    <s v="2aab9c95-862f-4615-a322-cff0f47aaee8"/>
    <s v="Lughaye_HC"/>
    <x v="45"/>
    <x v="0"/>
    <n v="3"/>
    <n v="1"/>
    <n v="1"/>
    <n v="1"/>
    <x v="0"/>
  </r>
  <r>
    <s v="fd864427-d93a-44fe-b070-f8820089c36a"/>
    <s v="Hargeysa_IDP"/>
    <x v="42"/>
    <x v="1"/>
    <n v="3"/>
    <n v="1"/>
    <n v="1"/>
    <n v="1"/>
    <x v="0"/>
  </r>
  <r>
    <s v="3d3273d1-4ddb-498c-ae59-81fa1ff8c65f"/>
    <s v="Ceerigaabo_HC"/>
    <x v="44"/>
    <x v="0"/>
    <n v="3"/>
    <n v="1"/>
    <n v="1"/>
    <n v="1"/>
    <x v="0"/>
  </r>
  <r>
    <s v="b5fa1232-d45f-4fe5-9e08-1e6728065f45"/>
    <s v="Ceel_Afweyn_IDP"/>
    <x v="38"/>
    <x v="1"/>
    <n v="3"/>
    <n v="1"/>
    <n v="1"/>
    <n v="1"/>
    <x v="0"/>
  </r>
  <r>
    <s v="a448461d-dc96-4689-ab3e-e40408464cae"/>
    <s v="Ceel_Afweyn_IDP"/>
    <x v="38"/>
    <x v="1"/>
    <n v="3"/>
    <n v="1"/>
    <n v="1"/>
    <n v="1"/>
    <x v="0"/>
  </r>
  <r>
    <s v="a446f16a-8485-45fe-b7ac-0d177ed89611"/>
    <s v="Lughaye_IDP"/>
    <x v="45"/>
    <x v="1"/>
    <n v="3"/>
    <n v="1"/>
    <n v="4"/>
    <n v="1"/>
    <x v="0"/>
  </r>
  <r>
    <s v="e0cf7d27-7b72-4ba7-9a0e-5cb004cb0090"/>
    <s v="Xudun_HC"/>
    <x v="48"/>
    <x v="0"/>
    <n v="3"/>
    <n v="1"/>
    <n v="1"/>
    <n v="1"/>
    <x v="0"/>
  </r>
  <r>
    <s v="b7ddb34e-0dd4-4833-af39-ee8bcbcf36be"/>
    <s v="Lughaye_HC"/>
    <x v="45"/>
    <x v="0"/>
    <n v="3"/>
    <n v="1"/>
    <n v="4"/>
    <n v="1"/>
    <x v="0"/>
  </r>
  <r>
    <s v="fc197dce-0203-4bc2-8e04-c819dab2b451"/>
    <s v="Baki_HC"/>
    <x v="41"/>
    <x v="0"/>
    <n v="3"/>
    <n v="1"/>
    <n v="1"/>
    <n v="1"/>
    <x v="0"/>
  </r>
  <r>
    <s v="9f4ccc2c-ebff-4fa2-a7eb-9beb40b48ac8"/>
    <s v="Zeylac_IDP"/>
    <x v="49"/>
    <x v="1"/>
    <n v="3"/>
    <n v="1"/>
    <n v="1"/>
    <n v="1"/>
    <x v="0"/>
  </r>
  <r>
    <s v="7a5d921c-f631-4556-b12b-5470d426fe59"/>
    <s v="Hargeysa_HC"/>
    <x v="42"/>
    <x v="0"/>
    <n v="3"/>
    <n v="1"/>
    <n v="4"/>
    <n v="1"/>
    <x v="0"/>
  </r>
  <r>
    <s v="5b842511-1eab-4bc5-b8df-23cd663f7134"/>
    <s v="Owdweyne_HC"/>
    <x v="43"/>
    <x v="0"/>
    <n v="3"/>
    <n v="1"/>
    <n v="4"/>
    <n v="1"/>
    <x v="0"/>
  </r>
  <r>
    <s v="3c0e18b1-d707-4a19-a27a-49dd6503a1a5"/>
    <s v="Borama_HC"/>
    <x v="33"/>
    <x v="0"/>
    <n v="3"/>
    <n v="1"/>
    <n v="4"/>
    <n v="1"/>
    <x v="0"/>
  </r>
  <r>
    <s v="7ca34959-304e-4c60-bf43-7111624a723e"/>
    <s v="Zeylac_IDP"/>
    <x v="49"/>
    <x v="1"/>
    <n v="3"/>
    <n v="1"/>
    <n v="1"/>
    <n v="1"/>
    <x v="0"/>
  </r>
  <r>
    <s v="f6d23dec-09f0-4721-9277-32f787ff5723"/>
    <s v="Berbera_HC"/>
    <x v="46"/>
    <x v="0"/>
    <n v="3"/>
    <n v="1"/>
    <n v="1"/>
    <n v="1"/>
    <x v="0"/>
  </r>
  <r>
    <s v="646fbd77-34b4-4abe-8475-a38445dd3729"/>
    <s v="Caynabo_HC"/>
    <x v="40"/>
    <x v="0"/>
    <n v="3"/>
    <n v="1"/>
    <n v="1"/>
    <n v="1"/>
    <x v="0"/>
  </r>
  <r>
    <s v="f24717b0-c1b4-46a4-add2-ef8d9f482811"/>
    <s v="Owdweyne_HC"/>
    <x v="43"/>
    <x v="0"/>
    <n v="3"/>
    <n v="1"/>
    <n v="4"/>
    <n v="1"/>
    <x v="0"/>
  </r>
  <r>
    <s v="2492c269-0586-48e8-abb6-c2fc75387bdd"/>
    <s v="Borama_HC"/>
    <x v="33"/>
    <x v="0"/>
    <n v="3"/>
    <n v="1"/>
    <n v="4"/>
    <n v="1"/>
    <x v="0"/>
  </r>
  <r>
    <s v="e89fa4ea-1e99-487d-9775-f6205928d392"/>
    <s v="Hargeysa_IDP"/>
    <x v="42"/>
    <x v="1"/>
    <n v="3"/>
    <n v="1"/>
    <n v="4"/>
    <n v="1"/>
    <x v="0"/>
  </r>
  <r>
    <s v="acb286d8-50f9-4139-97a6-223af3e36ab4"/>
    <s v="Owdweyne_HC"/>
    <x v="43"/>
    <x v="0"/>
    <n v="3"/>
    <n v="1"/>
    <n v="1"/>
    <n v="1"/>
    <x v="0"/>
  </r>
  <r>
    <s v="7b04348e-3d48-4fb7-b3f4-52ab6cfb19c6"/>
    <s v="Baki_HC"/>
    <x v="41"/>
    <x v="0"/>
    <n v="3"/>
    <n v="1"/>
    <n v="1"/>
    <n v="1"/>
    <x v="0"/>
  </r>
  <r>
    <s v="f8cccc36-e4c0-4ca1-ba77-38c2826391b4"/>
    <s v="Hargeysa_IDP"/>
    <x v="42"/>
    <x v="1"/>
    <n v="3"/>
    <n v="1"/>
    <n v="4"/>
    <n v="1"/>
    <x v="0"/>
  </r>
  <r>
    <s v="10f1f295-b338-4804-83b7-4a5758862fdc"/>
    <s v="Gebiley_IDP"/>
    <x v="39"/>
    <x v="1"/>
    <n v="3"/>
    <n v="1"/>
    <n v="4"/>
    <n v="1"/>
    <x v="0"/>
  </r>
  <r>
    <s v="ff14cc98-ca8b-4cb5-87ac-46b25d2a1ad0"/>
    <s v="Buuhoodle_HC"/>
    <x v="36"/>
    <x v="0"/>
    <n v="3"/>
    <n v="1"/>
    <n v="1"/>
    <n v="1"/>
    <x v="0"/>
  </r>
  <r>
    <s v="05129f65-d34f-4c5e-93ba-8b97b338f9e5"/>
    <s v="Hargeysa_HC"/>
    <x v="42"/>
    <x v="0"/>
    <n v="3"/>
    <n v="1"/>
    <n v="1"/>
    <n v="1"/>
    <x v="0"/>
  </r>
  <r>
    <s v="c0f0b75d-b98e-461a-98b9-2af16c54a06e"/>
    <s v="Laas_Caanood_IDP"/>
    <x v="35"/>
    <x v="1"/>
    <n v="3"/>
    <n v="1"/>
    <n v="1"/>
    <n v="3"/>
    <x v="0"/>
  </r>
  <r>
    <s v="ccb373aa-f0dd-4c69-888e-478f1f74c4fc"/>
    <s v="Zeylac_HC"/>
    <x v="49"/>
    <x v="0"/>
    <n v="3"/>
    <n v="1"/>
    <n v="1"/>
    <n v="1"/>
    <x v="0"/>
  </r>
  <r>
    <s v="a048c15a-829d-46c6-9aec-135d85e73252"/>
    <s v="Ceel_Afweyn_HC"/>
    <x v="38"/>
    <x v="0"/>
    <n v="3"/>
    <n v="2"/>
    <n v="1"/>
    <n v="1"/>
    <x v="0"/>
  </r>
  <r>
    <s v="8ffdd8cd-229b-4d6d-b036-617df4782e4e"/>
    <s v="Lughaye_HC"/>
    <x v="45"/>
    <x v="0"/>
    <n v="3"/>
    <n v="1"/>
    <n v="4"/>
    <n v="1"/>
    <x v="0"/>
  </r>
  <r>
    <s v="ba17d2ff-d3af-4a07-8427-c72932ea36be"/>
    <s v="Lughaye_HC"/>
    <x v="45"/>
    <x v="0"/>
    <n v="3"/>
    <n v="1"/>
    <n v="4"/>
    <n v="1"/>
    <x v="0"/>
  </r>
  <r>
    <s v="e84ab663-4ca7-433a-986c-08c22de2396c"/>
    <s v="Owdweyne_IDP"/>
    <x v="43"/>
    <x v="1"/>
    <n v="3"/>
    <n v="1"/>
    <n v="1"/>
    <n v="1"/>
    <x v="0"/>
  </r>
  <r>
    <s v="a905c548-3059-4d3f-a57e-35df607ecce9"/>
    <s v="Lughaye_IDP"/>
    <x v="45"/>
    <x v="1"/>
    <n v="3"/>
    <n v="1"/>
    <n v="1"/>
    <n v="1"/>
    <x v="0"/>
  </r>
  <r>
    <s v="d112173e-8539-4483-bd60-6aed687616ff"/>
    <s v="Burco_HC"/>
    <x v="37"/>
    <x v="0"/>
    <n v="3"/>
    <n v="1"/>
    <n v="4"/>
    <n v="1"/>
    <x v="0"/>
  </r>
  <r>
    <s v="e4a720ad-d8a0-46fb-9a9d-c5400003a2a0"/>
    <s v="Burco_IDP"/>
    <x v="37"/>
    <x v="1"/>
    <n v="3"/>
    <n v="1"/>
    <n v="1"/>
    <n v="1"/>
    <x v="0"/>
  </r>
  <r>
    <s v="08588b54-b0db-4bb4-b1bd-76815ff71596"/>
    <s v="Sheikh_HC"/>
    <x v="47"/>
    <x v="0"/>
    <n v="3"/>
    <n v="3"/>
    <n v="4"/>
    <n v="1"/>
    <x v="1"/>
  </r>
  <r>
    <s v="d2b74b64-0b3e-4757-a323-d78e6c46e431"/>
    <s v="Sheikh_IDP"/>
    <x v="47"/>
    <x v="1"/>
    <n v="3"/>
    <n v="1"/>
    <n v="1"/>
    <n v="1"/>
    <x v="0"/>
  </r>
  <r>
    <s v="da68e546-2783-4661-98a8-56f14fd79f52"/>
    <s v="Lughaye_HC"/>
    <x v="45"/>
    <x v="0"/>
    <n v="3"/>
    <n v="1"/>
    <n v="1"/>
    <n v="1"/>
    <x v="0"/>
  </r>
  <r>
    <s v="cde2b6f5-c714-42e4-8333-ace6f9ab7082"/>
    <s v="Ceel_Afweyn_HC"/>
    <x v="38"/>
    <x v="0"/>
    <n v="3"/>
    <n v="1"/>
    <n v="1"/>
    <n v="1"/>
    <x v="0"/>
  </r>
  <r>
    <s v="085212a5-5b44-43c6-878d-4acbad052037"/>
    <s v="Berbera_IDP"/>
    <x v="46"/>
    <x v="1"/>
    <n v="3"/>
    <n v="2"/>
    <n v="1"/>
    <n v="1"/>
    <x v="0"/>
  </r>
  <r>
    <s v="0ea04abe-b71e-482f-b016-af7e7ecda495"/>
    <s v="Gebiley_HC"/>
    <x v="39"/>
    <x v="0"/>
    <n v="3"/>
    <n v="2"/>
    <n v="1"/>
    <n v="1"/>
    <x v="0"/>
  </r>
  <r>
    <s v="08b21af4-e7fd-4e20-b738-88ec4bc4d5b5"/>
    <s v="Lughaye_HC"/>
    <x v="45"/>
    <x v="0"/>
    <n v="3"/>
    <n v="1"/>
    <n v="1"/>
    <n v="1"/>
    <x v="0"/>
  </r>
  <r>
    <s v="f8401599-7f26-461a-869c-d3d6bd85a350"/>
    <s v="Laas_Caanood_HC"/>
    <x v="35"/>
    <x v="0"/>
    <n v="3"/>
    <n v="1"/>
    <n v="4"/>
    <n v="1"/>
    <x v="0"/>
  </r>
  <r>
    <s v="845a8eee-820b-4173-8d5b-bf1f91307424"/>
    <s v="Gebiley_IDP"/>
    <x v="39"/>
    <x v="1"/>
    <n v="3"/>
    <n v="1"/>
    <n v="1"/>
    <n v="1"/>
    <x v="0"/>
  </r>
  <r>
    <s v="95aa03f7-9933-437f-b12c-4fcad7536bcc"/>
    <s v="Baki_IDP"/>
    <x v="41"/>
    <x v="1"/>
    <n v="3"/>
    <n v="1"/>
    <n v="1"/>
    <n v="1"/>
    <x v="0"/>
  </r>
  <r>
    <s v="0c23386a-4623-44cd-a6b4-4d6c44734299"/>
    <s v="Hargeysa_IDP"/>
    <x v="42"/>
    <x v="1"/>
    <n v="3"/>
    <n v="4"/>
    <n v="1"/>
    <n v="1"/>
    <x v="0"/>
  </r>
  <r>
    <s v="7ff1003e-b880-4bdd-98be-af15c82fa119"/>
    <s v="Ceerigaabo_HC"/>
    <x v="44"/>
    <x v="0"/>
    <n v="1"/>
    <n v="2"/>
    <n v="1"/>
    <n v="1"/>
    <x v="3"/>
  </r>
  <r>
    <s v="4980a35b-62ad-47b5-a331-d510d02ee850"/>
    <s v="Zeylac_HC"/>
    <x v="49"/>
    <x v="0"/>
    <n v="3"/>
    <n v="2"/>
    <n v="1"/>
    <n v="1"/>
    <x v="0"/>
  </r>
  <r>
    <s v="343d5526-d5a1-445e-869b-93d8fa0d4fb3"/>
    <s v="Ceel_Afweyn_IDP"/>
    <x v="38"/>
    <x v="1"/>
    <n v="3"/>
    <n v="2"/>
    <n v="1"/>
    <n v="1"/>
    <x v="0"/>
  </r>
  <r>
    <s v="c03a3b43-f8df-45c2-bed7-068d47868991"/>
    <s v="Berbera_HC"/>
    <x v="46"/>
    <x v="0"/>
    <n v="3"/>
    <n v="1"/>
    <n v="4"/>
    <n v="1"/>
    <x v="0"/>
  </r>
  <r>
    <s v="3a586afd-a119-4102-a4a5-c6568f186080"/>
    <s v="Gebiley_IDP"/>
    <x v="39"/>
    <x v="1"/>
    <n v="3"/>
    <n v="1"/>
    <n v="4"/>
    <n v="1"/>
    <x v="0"/>
  </r>
  <r>
    <s v="8fd33fa5-8eb4-4b39-99df-2da725e1b2e6"/>
    <s v="Berbera_HC"/>
    <x v="46"/>
    <x v="0"/>
    <n v="1"/>
    <n v="3"/>
    <n v="1"/>
    <n v="1"/>
    <x v="0"/>
  </r>
  <r>
    <s v="e0a3f7ed-e8c2-4b12-b414-5738075a2245"/>
    <s v="Baki_HC"/>
    <x v="41"/>
    <x v="0"/>
    <n v="3"/>
    <n v="2"/>
    <n v="1"/>
    <n v="1"/>
    <x v="0"/>
  </r>
  <r>
    <s v="14657f3e-935e-4d3d-b540-08a2caff8f6e"/>
    <s v="Baki_IDP"/>
    <x v="41"/>
    <x v="1"/>
    <n v="3"/>
    <n v="1"/>
    <n v="1"/>
    <n v="1"/>
    <x v="0"/>
  </r>
  <r>
    <s v="bcfbdd79-c6fe-4864-99da-9dd40de21b2e"/>
    <s v="Ceel_Afweyn_HC"/>
    <x v="38"/>
    <x v="0"/>
    <n v="3"/>
    <n v="1"/>
    <n v="1"/>
    <n v="1"/>
    <x v="0"/>
  </r>
  <r>
    <s v="df881295-db6e-4e2a-b4ed-f3b6acd43e54"/>
    <s v="Burco_IDP"/>
    <x v="37"/>
    <x v="1"/>
    <n v="3"/>
    <n v="1"/>
    <n v="1"/>
    <n v="1"/>
    <x v="0"/>
  </r>
  <r>
    <s v="6168f1da-5c55-4aaf-b60a-07adc1c63eef"/>
    <s v="Burco_IDP"/>
    <x v="37"/>
    <x v="1"/>
    <n v="3"/>
    <n v="1"/>
    <n v="1"/>
    <n v="1"/>
    <x v="0"/>
  </r>
  <r>
    <s v="c65a24be-1df9-447a-8375-6c81748eca91"/>
    <s v="Hargeysa_HC"/>
    <x v="42"/>
    <x v="0"/>
    <n v="3"/>
    <n v="1"/>
    <n v="1"/>
    <n v="1"/>
    <x v="0"/>
  </r>
  <r>
    <s v="4dc4af65-106c-4d0d-ba10-c4dd8867fb18"/>
    <s v="Zeylac_IDP"/>
    <x v="49"/>
    <x v="1"/>
    <n v="3"/>
    <n v="1"/>
    <n v="1"/>
    <n v="1"/>
    <x v="0"/>
  </r>
  <r>
    <s v="f74a8d8a-e6cb-4b98-b283-bb5107c8f6c5"/>
    <s v="Berbera_IDP"/>
    <x v="46"/>
    <x v="1"/>
    <n v="3"/>
    <n v="2"/>
    <n v="1"/>
    <n v="1"/>
    <x v="0"/>
  </r>
  <r>
    <s v="b4ef0b57-e0b0-4de2-8215-49c69863874f"/>
    <s v="Laas_Caanood_IDP"/>
    <x v="35"/>
    <x v="1"/>
    <n v="3"/>
    <n v="1"/>
    <n v="1"/>
    <n v="1"/>
    <x v="0"/>
  </r>
  <r>
    <s v="5c02720b-5382-47f2-b396-e6ebe1314385"/>
    <s v="Hargeysa_HC"/>
    <x v="42"/>
    <x v="0"/>
    <n v="3"/>
    <n v="1"/>
    <n v="1"/>
    <n v="1"/>
    <x v="0"/>
  </r>
  <r>
    <s v="ab84b4b0-ccad-4cb3-91e8-677175f53bce"/>
    <s v="Ceerigaabo_HC"/>
    <x v="44"/>
    <x v="0"/>
    <n v="3"/>
    <n v="1"/>
    <n v="1"/>
    <n v="1"/>
    <x v="0"/>
  </r>
  <r>
    <s v="b065ca9f-1e27-467f-a0f7-7d1f7ad30209"/>
    <s v="Borama_HC"/>
    <x v="33"/>
    <x v="0"/>
    <n v="3"/>
    <n v="1"/>
    <n v="4"/>
    <n v="1"/>
    <x v="0"/>
  </r>
  <r>
    <s v="ecc2bd79-04d2-4e1c-a8fc-f4ff7cbe6d4a"/>
    <s v="Burco_IDP"/>
    <x v="37"/>
    <x v="1"/>
    <n v="3"/>
    <n v="1"/>
    <n v="1"/>
    <n v="1"/>
    <x v="0"/>
  </r>
  <r>
    <s v="50f994a0-fd4c-4890-9b1b-ed3131c307bb"/>
    <s v="Zeylac_HC"/>
    <x v="49"/>
    <x v="0"/>
    <n v="3"/>
    <n v="1"/>
    <n v="4"/>
    <n v="1"/>
    <x v="0"/>
  </r>
  <r>
    <s v="eb7c9ec6-c85e-4459-a864-8cd084640d3c"/>
    <s v="Zeylac_HC"/>
    <x v="49"/>
    <x v="0"/>
    <n v="3"/>
    <n v="1"/>
    <n v="4"/>
    <n v="1"/>
    <x v="0"/>
  </r>
  <r>
    <s v="7def0e58-c91e-4bf6-9a9d-cf1952b0a80f"/>
    <s v="Hargeysa_IDP"/>
    <x v="42"/>
    <x v="1"/>
    <n v="3"/>
    <n v="1"/>
    <n v="4"/>
    <n v="1"/>
    <x v="0"/>
  </r>
  <r>
    <s v="b190f8fb-11fd-4fb3-8216-6e007151159c"/>
    <s v="Borama_IDP"/>
    <x v="33"/>
    <x v="1"/>
    <n v="3"/>
    <n v="1"/>
    <n v="4"/>
    <n v="1"/>
    <x v="0"/>
  </r>
  <r>
    <s v="182a9329-b490-4f0d-a304-b1c989f117b2"/>
    <s v="Ceerigaabo_HC"/>
    <x v="44"/>
    <x v="0"/>
    <n v="3"/>
    <n v="1"/>
    <n v="1"/>
    <n v="1"/>
    <x v="0"/>
  </r>
  <r>
    <s v="edea915b-f7f5-429b-b1de-6607e87bee57"/>
    <s v="Sheikh_HC"/>
    <x v="47"/>
    <x v="0"/>
    <n v="3"/>
    <n v="1"/>
    <n v="1"/>
    <n v="1"/>
    <x v="0"/>
  </r>
  <r>
    <s v="946819a7-1651-4dd3-8141-7d7c3ee30697"/>
    <s v="Gebiley_HC"/>
    <x v="39"/>
    <x v="0"/>
    <n v="3"/>
    <n v="1"/>
    <n v="4"/>
    <n v="1"/>
    <x v="0"/>
  </r>
  <r>
    <s v="e3249732-b8dc-4b8e-92f1-7194f9152335"/>
    <s v="Ceel_Afweyn_HC"/>
    <x v="38"/>
    <x v="0"/>
    <n v="3"/>
    <n v="1"/>
    <n v="4"/>
    <n v="1"/>
    <x v="0"/>
  </r>
  <r>
    <s v="732ba36f-5315-4791-b297-d601964d02a6"/>
    <s v="Lughaye_HC"/>
    <x v="45"/>
    <x v="0"/>
    <n v="3"/>
    <n v="1"/>
    <n v="4"/>
    <n v="1"/>
    <x v="0"/>
  </r>
  <r>
    <s v="2891727d-825d-43a2-b6fe-10938d4de119"/>
    <s v="Burco_HC"/>
    <x v="37"/>
    <x v="0"/>
    <n v="3"/>
    <n v="1"/>
    <n v="1"/>
    <n v="1"/>
    <x v="0"/>
  </r>
  <r>
    <s v="625cc45f-e215-48e6-8f72-3d6ab8b3c9ff"/>
    <s v="Burco_HC"/>
    <x v="37"/>
    <x v="0"/>
    <n v="1"/>
    <n v="2"/>
    <n v="1"/>
    <n v="1"/>
    <x v="3"/>
  </r>
  <r>
    <s v="cbfe6344-09a0-4446-9ca7-b9c3dcf9d247"/>
    <s v="Lughaye_HC"/>
    <x v="45"/>
    <x v="0"/>
    <n v="1"/>
    <n v="2"/>
    <n v="1"/>
    <n v="1"/>
    <x v="3"/>
  </r>
  <r>
    <s v="1bb86aa8-20c8-4cf7-be49-45600dea5dd6"/>
    <s v="Caynabo_IDP"/>
    <x v="40"/>
    <x v="1"/>
    <n v="3"/>
    <n v="2"/>
    <n v="1"/>
    <n v="1"/>
    <x v="0"/>
  </r>
  <r>
    <s v="4f4f7a0c-4dff-49fe-9c8f-94289da8d27d"/>
    <s v="Berbera_HC"/>
    <x v="46"/>
    <x v="0"/>
    <n v="3"/>
    <n v="4"/>
    <n v="1"/>
    <n v="1"/>
    <x v="0"/>
  </r>
  <r>
    <s v="7c6d8876-0248-4068-88ff-f14e8ec29f84"/>
    <s v="Ceel_Afweyn_IDP"/>
    <x v="38"/>
    <x v="1"/>
    <n v="3"/>
    <n v="1"/>
    <n v="1"/>
    <n v="1"/>
    <x v="0"/>
  </r>
  <r>
    <s v="4f6ebcdf-2914-44d3-bc6e-a32144cef910"/>
    <s v="Hargeysa_HC"/>
    <x v="42"/>
    <x v="0"/>
    <n v="3"/>
    <n v="1"/>
    <n v="1"/>
    <n v="1"/>
    <x v="0"/>
  </r>
  <r>
    <s v="68465e2b-bd69-4612-b91a-c8bb598fcb49"/>
    <s v="Berbera_HC"/>
    <x v="46"/>
    <x v="0"/>
    <n v="3"/>
    <n v="3"/>
    <n v="4"/>
    <n v="1"/>
    <x v="1"/>
  </r>
  <r>
    <s v="62ecbd35-9ebf-4c97-a88f-4076a6fa50d2"/>
    <s v="Berbera_HC"/>
    <x v="46"/>
    <x v="0"/>
    <n v="3"/>
    <n v="1"/>
    <n v="4"/>
    <n v="1"/>
    <x v="0"/>
  </r>
  <r>
    <s v="d9ca531b-fc2d-4b59-bad6-ec870b306840"/>
    <s v="Burco_HC"/>
    <x v="37"/>
    <x v="0"/>
    <n v="3"/>
    <n v="1"/>
    <n v="1"/>
    <n v="1"/>
    <x v="0"/>
  </r>
  <r>
    <s v="4949c8d1-6a67-4dd9-975b-12873b49a459"/>
    <s v="Gebiley_HC"/>
    <x v="39"/>
    <x v="0"/>
    <n v="3"/>
    <n v="1"/>
    <n v="1"/>
    <n v="1"/>
    <x v="0"/>
  </r>
  <r>
    <s v="39591f44-70ef-4682-949d-aa4a964767b5"/>
    <s v="Zeylac_HC"/>
    <x v="49"/>
    <x v="0"/>
    <n v="3"/>
    <n v="1"/>
    <n v="4"/>
    <n v="1"/>
    <x v="0"/>
  </r>
  <r>
    <s v="666c29ef-df66-4d53-917c-9cb0df33e299"/>
    <s v="Hargeysa_HC"/>
    <x v="42"/>
    <x v="0"/>
    <n v="3"/>
    <n v="1"/>
    <n v="4"/>
    <n v="1"/>
    <x v="0"/>
  </r>
  <r>
    <s v="01c316ee-a8d6-49ff-a49b-fa0b371bf5af"/>
    <s v="Baki_IDP"/>
    <x v="41"/>
    <x v="1"/>
    <n v="3"/>
    <n v="1"/>
    <n v="1"/>
    <n v="1"/>
    <x v="0"/>
  </r>
  <r>
    <s v="4e15ac6c-bc6d-4dd0-b73b-fd3a7b440fde"/>
    <s v="Gebiley_HC"/>
    <x v="39"/>
    <x v="0"/>
    <n v="3"/>
    <n v="1"/>
    <n v="1"/>
    <n v="1"/>
    <x v="0"/>
  </r>
  <r>
    <s v="9c257ed1-d133-4b17-9bb0-2b61e6e8d60e"/>
    <s v="Baki_HC"/>
    <x v="41"/>
    <x v="0"/>
    <n v="3"/>
    <n v="1"/>
    <n v="1"/>
    <n v="1"/>
    <x v="0"/>
  </r>
  <r>
    <s v="90a83ff1-cc1b-44b8-a32c-94bc789c3f29"/>
    <s v="Lughaye_HC"/>
    <x v="45"/>
    <x v="0"/>
    <n v="3"/>
    <n v="1"/>
    <n v="4"/>
    <n v="1"/>
    <x v="0"/>
  </r>
  <r>
    <s v="2bddb13c-b2dd-490e-bd18-43fc0bd1e5b0"/>
    <s v="Lughaye_IDP"/>
    <x v="45"/>
    <x v="1"/>
    <n v="3"/>
    <n v="1"/>
    <n v="1"/>
    <n v="1"/>
    <x v="0"/>
  </r>
  <r>
    <s v="4f036347-3176-4068-b429-9987857b9c88"/>
    <s v="Zeylac_IDP"/>
    <x v="49"/>
    <x v="1"/>
    <n v="3"/>
    <n v="1"/>
    <n v="1"/>
    <n v="1"/>
    <x v="0"/>
  </r>
  <r>
    <s v="6b8275b0-59e2-4336-9c74-2886a0fe2cc9"/>
    <s v="Zeylac_HC"/>
    <x v="49"/>
    <x v="0"/>
    <n v="3"/>
    <n v="1"/>
    <n v="4"/>
    <n v="1"/>
    <x v="0"/>
  </r>
  <r>
    <s v="9ee48ec7-2230-4f1e-b28d-2ba5c56e155b"/>
    <s v="Hargeysa_HC"/>
    <x v="42"/>
    <x v="0"/>
    <n v="3"/>
    <n v="2"/>
    <n v="1"/>
    <n v="1"/>
    <x v="0"/>
  </r>
  <r>
    <s v="002be7cf-0002-4b20-a0cc-d1a196fedf70"/>
    <s v="Zeylac_IDP"/>
    <x v="49"/>
    <x v="1"/>
    <n v="3"/>
    <n v="1"/>
    <n v="1"/>
    <n v="1"/>
    <x v="0"/>
  </r>
  <r>
    <s v="6fbe7fb4-b2ee-49c7-9a72-9cbe8441f9bc"/>
    <s v="Zeylac_IDP"/>
    <x v="49"/>
    <x v="1"/>
    <n v="3"/>
    <n v="1"/>
    <n v="1"/>
    <n v="1"/>
    <x v="0"/>
  </r>
  <r>
    <s v="fe0f9ec6-072a-44b0-ab16-36bb95ad4f96"/>
    <s v="Caynabo_IDP"/>
    <x v="40"/>
    <x v="1"/>
    <n v="3"/>
    <n v="1"/>
    <n v="4"/>
    <n v="1"/>
    <x v="0"/>
  </r>
  <r>
    <s v="d2c6c4ad-8007-40b0-80fc-e123c2b4f479"/>
    <s v="Ceel_Afweyn_IDP"/>
    <x v="38"/>
    <x v="1"/>
    <n v="3"/>
    <n v="1"/>
    <n v="4"/>
    <n v="1"/>
    <x v="0"/>
  </r>
  <r>
    <s v="2046603a-72d6-4303-8d42-a4796ba412c5"/>
    <s v="Lughaye_HC"/>
    <x v="45"/>
    <x v="0"/>
    <n v="3"/>
    <n v="1"/>
    <n v="1"/>
    <n v="1"/>
    <x v="0"/>
  </r>
  <r>
    <s v="ddaa68f9-ae53-4ce6-9f76-441698277402"/>
    <s v="Zeylac_HC"/>
    <x v="49"/>
    <x v="0"/>
    <n v="3"/>
    <n v="1"/>
    <n v="1"/>
    <n v="1"/>
    <x v="0"/>
  </r>
  <r>
    <s v="6d0abaa6-4917-4b43-b623-fb6d642fb59b"/>
    <s v="Sheikh_HC"/>
    <x v="47"/>
    <x v="0"/>
    <n v="3"/>
    <n v="1"/>
    <n v="1"/>
    <n v="1"/>
    <x v="0"/>
  </r>
  <r>
    <s v="8c0d3e81-4351-4259-b245-cd214f103694"/>
    <s v="Owdweyne_IDP"/>
    <x v="43"/>
    <x v="1"/>
    <n v="3"/>
    <n v="1"/>
    <n v="4"/>
    <n v="1"/>
    <x v="0"/>
  </r>
  <r>
    <s v="0361307a-1df2-497b-853c-2b39b76dc25b"/>
    <s v="Ceel_Afweyn_IDP"/>
    <x v="38"/>
    <x v="1"/>
    <n v="3"/>
    <n v="1"/>
    <n v="4"/>
    <n v="1"/>
    <x v="0"/>
  </r>
  <r>
    <s v="3197b5ce-a757-48bc-bc85-8c85f85b44db"/>
    <s v="Berbera_HC"/>
    <x v="46"/>
    <x v="0"/>
    <n v="3"/>
    <n v="2"/>
    <n v="1"/>
    <n v="1"/>
    <x v="0"/>
  </r>
  <r>
    <s v="51b35bce-2819-4049-95b0-faa78dc96ddd"/>
    <s v="Ceerigaabo_HC"/>
    <x v="44"/>
    <x v="0"/>
    <n v="3"/>
    <n v="1"/>
    <n v="1"/>
    <n v="1"/>
    <x v="0"/>
  </r>
  <r>
    <s v="51bc2f9f-4aae-4787-bd9e-523ffd360332"/>
    <s v="Zeylac_HC"/>
    <x v="49"/>
    <x v="0"/>
    <n v="3"/>
    <n v="1"/>
    <n v="4"/>
    <n v="1"/>
    <x v="0"/>
  </r>
  <r>
    <s v="40d06014-7a13-4c33-a33c-baf042499836"/>
    <s v="Ceel_Afweyn_IDP"/>
    <x v="38"/>
    <x v="1"/>
    <n v="3"/>
    <n v="1"/>
    <n v="1"/>
    <n v="1"/>
    <x v="0"/>
  </r>
  <r>
    <s v="97daff00-7aa8-4ff5-8ef7-a25422cc5e3e"/>
    <s v="Ceel_Afweyn_IDP"/>
    <x v="38"/>
    <x v="1"/>
    <n v="3"/>
    <n v="2"/>
    <n v="1"/>
    <n v="1"/>
    <x v="0"/>
  </r>
  <r>
    <s v="69bfc502-ef13-4102-b41b-0eecab6a346d"/>
    <s v="Hargeysa_IDP"/>
    <x v="42"/>
    <x v="1"/>
    <n v="3"/>
    <n v="2"/>
    <n v="1"/>
    <n v="1"/>
    <x v="0"/>
  </r>
  <r>
    <s v="85d0c3f2-ab1e-49d9-b394-6b5c5c9f1495"/>
    <s v="Gebiley_HC"/>
    <x v="39"/>
    <x v="0"/>
    <n v="3"/>
    <n v="2"/>
    <n v="1"/>
    <n v="1"/>
    <x v="0"/>
  </r>
  <r>
    <s v="43622bb6-87b8-4fa1-9ba9-75082eee0bd2"/>
    <s v="Gebiley_HC"/>
    <x v="39"/>
    <x v="0"/>
    <n v="3"/>
    <n v="3"/>
    <n v="1"/>
    <n v="1"/>
    <x v="0"/>
  </r>
  <r>
    <s v="03c143b1-da39-41c1-a3ae-bbb85748dc3b"/>
    <s v="Burco_IDP"/>
    <x v="37"/>
    <x v="1"/>
    <n v="3"/>
    <n v="1"/>
    <n v="1"/>
    <n v="1"/>
    <x v="0"/>
  </r>
  <r>
    <s v="ce89a385-1576-4b50-8fee-068e80406239"/>
    <s v="Hargeysa_HC"/>
    <x v="42"/>
    <x v="0"/>
    <n v="3"/>
    <n v="1"/>
    <n v="1"/>
    <n v="1"/>
    <x v="0"/>
  </r>
  <r>
    <s v="5bf4b0da-83d9-4232-856d-e0f368d3990a"/>
    <s v="Burco_HC"/>
    <x v="37"/>
    <x v="0"/>
    <n v="3"/>
    <n v="1"/>
    <n v="4"/>
    <n v="1"/>
    <x v="0"/>
  </r>
  <r>
    <s v="fc3bc962-f980-4905-944b-8dcf2f16d05f"/>
    <s v="Laas_Caanood_HC"/>
    <x v="35"/>
    <x v="0"/>
    <n v="3"/>
    <n v="1"/>
    <n v="4"/>
    <n v="1"/>
    <x v="0"/>
  </r>
  <r>
    <s v="7bfe5b99-18d6-4235-9f68-25d4e4d5ef71"/>
    <s v="Zeylac_IDP"/>
    <x v="49"/>
    <x v="1"/>
    <n v="3"/>
    <n v="1"/>
    <n v="1"/>
    <n v="1"/>
    <x v="0"/>
  </r>
  <r>
    <s v="a818d4fd-5df8-4007-b466-1481c5c00cc0"/>
    <s v="Laas_Caanood_HC"/>
    <x v="35"/>
    <x v="0"/>
    <n v="3"/>
    <n v="1"/>
    <n v="4"/>
    <n v="1"/>
    <x v="0"/>
  </r>
  <r>
    <s v="6e928082-f4ae-4ac4-9d07-ecacc81d1ce8"/>
    <s v="Baki_IDP"/>
    <x v="41"/>
    <x v="1"/>
    <n v="3"/>
    <n v="1"/>
    <n v="1"/>
    <n v="1"/>
    <x v="0"/>
  </r>
  <r>
    <s v="5db493e7-20ea-4d34-8b23-4a3af78bedee"/>
    <s v="Owdweyne_HC"/>
    <x v="43"/>
    <x v="0"/>
    <n v="3"/>
    <n v="1"/>
    <n v="1"/>
    <n v="1"/>
    <x v="0"/>
  </r>
  <r>
    <s v="ae31f30d-f744-465c-a015-b1006b025daa"/>
    <s v="Hargeysa_IDP"/>
    <x v="42"/>
    <x v="1"/>
    <n v="1"/>
    <n v="3"/>
    <n v="1"/>
    <n v="1"/>
    <x v="0"/>
  </r>
  <r>
    <s v="1b86ab18-47d4-4fc0-8715-a0376c33ecc0"/>
    <s v="Hargeysa_IDP"/>
    <x v="42"/>
    <x v="1"/>
    <n v="3"/>
    <n v="1"/>
    <n v="1"/>
    <n v="1"/>
    <x v="0"/>
  </r>
  <r>
    <s v="f6332888-6c28-4a82-ba5a-a0fdbe895c8f"/>
    <s v="Ceerigaabo_HC"/>
    <x v="44"/>
    <x v="0"/>
    <n v="3"/>
    <n v="1"/>
    <n v="4"/>
    <n v="1"/>
    <x v="0"/>
  </r>
  <r>
    <s v="f6591b73-de51-422f-a579-cf67fe1691e1"/>
    <s v="Ceerigaabo_HC"/>
    <x v="44"/>
    <x v="0"/>
    <n v="3"/>
    <n v="1"/>
    <n v="1"/>
    <n v="1"/>
    <x v="0"/>
  </r>
  <r>
    <s v="20bdea26-6b75-4616-95c7-8d0f9c23b778"/>
    <s v="Zeylac_HC"/>
    <x v="49"/>
    <x v="0"/>
    <n v="3"/>
    <n v="1"/>
    <n v="1"/>
    <n v="1"/>
    <x v="0"/>
  </r>
  <r>
    <s v="eed94153-1d88-4b8a-8f35-8d99d96817e3"/>
    <s v="Baki_HC"/>
    <x v="41"/>
    <x v="0"/>
    <n v="3"/>
    <n v="2"/>
    <n v="4"/>
    <n v="1"/>
    <x v="1"/>
  </r>
  <r>
    <s v="7cb16454-10bc-4163-b287-e3cc1cba8df7"/>
    <s v="Berbera_IDP"/>
    <x v="46"/>
    <x v="1"/>
    <n v="3"/>
    <n v="1"/>
    <n v="1"/>
    <n v="1"/>
    <x v="0"/>
  </r>
  <r>
    <s v="c241ec2e-e606-40e2-aef4-24a462f8ef8f"/>
    <s v="Sheikh_IDP"/>
    <x v="47"/>
    <x v="1"/>
    <n v="1"/>
    <n v="4"/>
    <n v="1"/>
    <n v="1"/>
    <x v="0"/>
  </r>
  <r>
    <s v="46f7188c-eb05-4d6b-bdcc-cf175a2a5660"/>
    <s v="Burco_IDP"/>
    <x v="37"/>
    <x v="1"/>
    <n v="3"/>
    <n v="1"/>
    <n v="4"/>
    <n v="1"/>
    <x v="0"/>
  </r>
  <r>
    <s v="51299e40-41ee-40e6-822f-8faaac625139"/>
    <s v="Hargeysa_IDP"/>
    <x v="42"/>
    <x v="1"/>
    <n v="3"/>
    <n v="1"/>
    <n v="4"/>
    <n v="1"/>
    <x v="0"/>
  </r>
  <r>
    <s v="451dd6b5-7a16-4e68-808e-a31edf942d24"/>
    <s v="Ceel_Afweyn_IDP"/>
    <x v="38"/>
    <x v="1"/>
    <n v="3"/>
    <n v="1"/>
    <n v="1"/>
    <n v="1"/>
    <x v="0"/>
  </r>
  <r>
    <s v="e48cebed-583d-4921-a0d6-3c4bc9d9084f"/>
    <s v="Ceel_Afweyn_HC"/>
    <x v="38"/>
    <x v="0"/>
    <n v="2"/>
    <n v="2"/>
    <n v="1"/>
    <n v="2"/>
    <x v="0"/>
  </r>
  <r>
    <s v="93ffae9b-00fd-4c13-9e41-0413e73c2a7b"/>
    <s v="Hargeysa_HC"/>
    <x v="42"/>
    <x v="0"/>
    <n v="3"/>
    <n v="1"/>
    <n v="1"/>
    <n v="1"/>
    <x v="0"/>
  </r>
  <r>
    <s v="08178cca-ad6e-4e44-b9c3-f6574f32318c"/>
    <s v="Lughaye_HC"/>
    <x v="45"/>
    <x v="0"/>
    <n v="3"/>
    <n v="2"/>
    <n v="1"/>
    <n v="1"/>
    <x v="0"/>
  </r>
  <r>
    <s v="f36a6660-e49a-4cf8-ba61-a5a339c818d0"/>
    <s v="Caynabo_IDP"/>
    <x v="40"/>
    <x v="1"/>
    <n v="3"/>
    <n v="1"/>
    <n v="1"/>
    <n v="1"/>
    <x v="0"/>
  </r>
  <r>
    <s v="3f69fc7e-6734-4c67-883f-96ec601ae108"/>
    <s v="Burco_IDP"/>
    <x v="37"/>
    <x v="1"/>
    <n v="3"/>
    <n v="1"/>
    <n v="1"/>
    <n v="1"/>
    <x v="0"/>
  </r>
  <r>
    <s v="e2b05900-60a3-401b-b333-d0d67a728848"/>
    <s v="Berbera_HC"/>
    <x v="46"/>
    <x v="0"/>
    <n v="3"/>
    <n v="1"/>
    <n v="4"/>
    <n v="1"/>
    <x v="0"/>
  </r>
  <r>
    <s v="c2016979-c16c-4fec-9baf-feb257b6cc07"/>
    <s v="Lughaye_HC"/>
    <x v="45"/>
    <x v="0"/>
    <n v="3"/>
    <n v="1"/>
    <n v="4"/>
    <n v="1"/>
    <x v="0"/>
  </r>
  <r>
    <s v="c88074c8-29c1-4103-8ed9-37dd314a8d3e"/>
    <s v="Borama_HC"/>
    <x v="33"/>
    <x v="0"/>
    <n v="3"/>
    <n v="1"/>
    <n v="1"/>
    <n v="1"/>
    <x v="0"/>
  </r>
  <r>
    <s v="fd8ad2c3-6185-4312-b7f0-575aa858e982"/>
    <s v="Hargeysa_HC"/>
    <x v="42"/>
    <x v="0"/>
    <n v="1"/>
    <n v="2"/>
    <n v="1"/>
    <n v="1"/>
    <x v="3"/>
  </r>
  <r>
    <s v="bb15483b-178e-440c-bfc3-0608839396e9"/>
    <s v="Hargeysa_HC"/>
    <x v="42"/>
    <x v="0"/>
    <n v="2"/>
    <n v="3"/>
    <n v="1"/>
    <n v="1"/>
    <x v="0"/>
  </r>
  <r>
    <s v="c184a12b-5284-4272-a079-63f98f60b666"/>
    <s v="Gebiley_HC"/>
    <x v="39"/>
    <x v="0"/>
    <n v="3"/>
    <n v="3"/>
    <n v="1"/>
    <n v="1"/>
    <x v="0"/>
  </r>
  <r>
    <s v="ae8a6b93-87cc-454d-9a77-d1c3f90d863c"/>
    <s v="Ceel_Afweyn_HC"/>
    <x v="38"/>
    <x v="0"/>
    <n v="2"/>
    <n v="4"/>
    <n v="1"/>
    <n v="1"/>
    <x v="0"/>
  </r>
  <r>
    <s v="80e8b398-7b15-4a9e-94fd-ec913eaede1a"/>
    <s v="Baki_HC"/>
    <x v="41"/>
    <x v="0"/>
    <n v="3"/>
    <n v="2"/>
    <n v="1"/>
    <n v="1"/>
    <x v="0"/>
  </r>
  <r>
    <s v="fecd90c6-f799-4ab7-a1fa-5e76db5fa773"/>
    <s v="Ceerigaabo_IDP"/>
    <x v="44"/>
    <x v="1"/>
    <n v="3"/>
    <n v="1"/>
    <n v="1"/>
    <n v="1"/>
    <x v="0"/>
  </r>
  <r>
    <s v="2fa9bad5-06af-4aad-b232-114171bab199"/>
    <s v="Ceel_Afweyn_HC"/>
    <x v="38"/>
    <x v="0"/>
    <n v="3"/>
    <n v="2"/>
    <n v="1"/>
    <n v="1"/>
    <x v="0"/>
  </r>
  <r>
    <s v="d882ddd8-041f-4714-a795-4c1c8f4a34f6"/>
    <s v="Hargeysa_HC"/>
    <x v="42"/>
    <x v="0"/>
    <n v="3"/>
    <n v="1"/>
    <n v="4"/>
    <n v="1"/>
    <x v="0"/>
  </r>
  <r>
    <s v="8c16f4aa-c5fe-4c10-af9b-d921cb984d74"/>
    <s v="Zeylac_HC"/>
    <x v="49"/>
    <x v="0"/>
    <n v="3"/>
    <n v="4"/>
    <n v="1"/>
    <n v="1"/>
    <x v="0"/>
  </r>
  <r>
    <s v="1c339062-0c63-4515-aadb-d65e83b61922"/>
    <s v="Sheikh_HC"/>
    <x v="47"/>
    <x v="0"/>
    <n v="3"/>
    <n v="1"/>
    <n v="1"/>
    <n v="1"/>
    <x v="0"/>
  </r>
  <r>
    <s v="a6185b0b-ccd9-44d3-816f-12f817e93a5d"/>
    <s v="Ceel_Afweyn_IDP"/>
    <x v="38"/>
    <x v="1"/>
    <n v="3"/>
    <n v="1"/>
    <n v="4"/>
    <n v="1"/>
    <x v="0"/>
  </r>
  <r>
    <s v="bf8b9ef8-5aed-4391-ad12-231ea04a67e0"/>
    <s v="Zeylac_HC"/>
    <x v="49"/>
    <x v="0"/>
    <n v="3"/>
    <n v="1"/>
    <n v="4"/>
    <n v="1"/>
    <x v="0"/>
  </r>
  <r>
    <s v="a71f320c-99bc-4515-bcb2-d826d7d04a5a"/>
    <s v="Xudun_HC"/>
    <x v="48"/>
    <x v="0"/>
    <n v="3"/>
    <n v="2"/>
    <n v="1"/>
    <n v="1"/>
    <x v="0"/>
  </r>
  <r>
    <s v="9d0b9f3a-86b0-4757-a400-af380da4489d"/>
    <s v="Ceel_Afweyn_HC"/>
    <x v="38"/>
    <x v="0"/>
    <n v="3"/>
    <n v="4"/>
    <n v="1"/>
    <n v="1"/>
    <x v="0"/>
  </r>
  <r>
    <s v="01490bc4-4d42-4676-ac18-7b5a66dd95f4"/>
    <s v="Baki_HC"/>
    <x v="41"/>
    <x v="0"/>
    <n v="2"/>
    <n v="2"/>
    <n v="1"/>
    <n v="1"/>
    <x v="0"/>
  </r>
  <r>
    <s v="5bc708cc-cefd-44dc-b97c-d34d744b5d67"/>
    <s v="Gebiley_IDP"/>
    <x v="39"/>
    <x v="1"/>
    <n v="3"/>
    <n v="1"/>
    <n v="4"/>
    <n v="1"/>
    <x v="0"/>
  </r>
  <r>
    <s v="6afcda6d-ec72-4b0a-a499-e79eae452c74"/>
    <s v="Ceerigaabo_IDP"/>
    <x v="44"/>
    <x v="1"/>
    <n v="3"/>
    <n v="1"/>
    <n v="1"/>
    <n v="1"/>
    <x v="0"/>
  </r>
  <r>
    <s v="89d3961b-f13d-49a6-90bf-a8d79329248a"/>
    <s v="Laas_Caanood_IDP"/>
    <x v="35"/>
    <x v="1"/>
    <n v="2"/>
    <n v="2"/>
    <n v="1"/>
    <n v="2"/>
    <x v="0"/>
  </r>
  <r>
    <s v="f48f5fed-55ed-4ca0-856a-c7a6edc63331"/>
    <s v="Gebiley_HC"/>
    <x v="39"/>
    <x v="0"/>
    <n v="2"/>
    <n v="2"/>
    <n v="1"/>
    <n v="1"/>
    <x v="0"/>
  </r>
  <r>
    <s v="042e52c2-6e43-4e89-b849-55995e652d20"/>
    <s v="Gebiley_HC"/>
    <x v="39"/>
    <x v="0"/>
    <n v="3"/>
    <n v="1"/>
    <n v="4"/>
    <n v="1"/>
    <x v="0"/>
  </r>
  <r>
    <s v="440e16b6-59c6-4eb0-a02e-ce6144f4506d"/>
    <s v="Ceel_Afweyn_HC"/>
    <x v="38"/>
    <x v="0"/>
    <n v="3"/>
    <n v="2"/>
    <n v="1"/>
    <n v="1"/>
    <x v="0"/>
  </r>
  <r>
    <s v="569c4e28-fda3-4c9a-bd59-13e0e2b3913d"/>
    <s v="Gebiley_HC"/>
    <x v="39"/>
    <x v="0"/>
    <n v="3"/>
    <n v="1"/>
    <n v="1"/>
    <n v="1"/>
    <x v="0"/>
  </r>
  <r>
    <s v="1b788091-6870-47b9-a737-cae7e04ec02a"/>
    <s v="Burco_IDP"/>
    <x v="37"/>
    <x v="1"/>
    <n v="3"/>
    <n v="1"/>
    <n v="1"/>
    <n v="2"/>
    <x v="0"/>
  </r>
  <r>
    <s v="fda0b938-0438-46d7-81da-4fe6fc38cc3f"/>
    <s v="Burco_HC"/>
    <x v="37"/>
    <x v="0"/>
    <n v="3"/>
    <n v="1"/>
    <n v="1"/>
    <n v="1"/>
    <x v="0"/>
  </r>
  <r>
    <s v="e226e1bb-1a0d-4409-881f-7cfc9f77bbb9"/>
    <s v="Owdweyne_HC"/>
    <x v="43"/>
    <x v="0"/>
    <n v="3"/>
    <n v="1"/>
    <n v="4"/>
    <n v="1"/>
    <x v="0"/>
  </r>
  <r>
    <s v="6ac9be05-3d75-4e55-aea9-aa4f867fe426"/>
    <s v="Caynabo_IDP"/>
    <x v="40"/>
    <x v="1"/>
    <n v="3"/>
    <n v="1"/>
    <n v="1"/>
    <n v="1"/>
    <x v="0"/>
  </r>
  <r>
    <s v="49a8ff26-0ae8-4b12-8f54-24ed91b708a9"/>
    <s v="Hargeysa_IDP"/>
    <x v="42"/>
    <x v="1"/>
    <n v="1"/>
    <n v="1"/>
    <n v="1"/>
    <n v="1"/>
    <x v="3"/>
  </r>
  <r>
    <s v="8e9881e0-42be-44ab-91d1-4cd0ab583ad8"/>
    <s v="Zeylac_HC"/>
    <x v="49"/>
    <x v="0"/>
    <n v="3"/>
    <n v="1"/>
    <n v="1"/>
    <n v="1"/>
    <x v="0"/>
  </r>
  <r>
    <s v="80b92c39-ff24-424b-a7bb-b6f56c1bc726"/>
    <s v="Ceerigaabo_HC"/>
    <x v="44"/>
    <x v="0"/>
    <n v="3"/>
    <n v="1"/>
    <n v="4"/>
    <n v="1"/>
    <x v="0"/>
  </r>
  <r>
    <s v="8dd77ef0-77cb-4968-9b6d-431a616a4fe9"/>
    <s v="Hargeysa_IDP"/>
    <x v="42"/>
    <x v="1"/>
    <n v="3"/>
    <n v="1"/>
    <n v="1"/>
    <n v="1"/>
    <x v="0"/>
  </r>
  <r>
    <s v="696acdbf-636f-40c3-93d5-8772d6925ea6"/>
    <s v="Gebiley_HC"/>
    <x v="39"/>
    <x v="0"/>
    <n v="1"/>
    <n v="2"/>
    <n v="1"/>
    <n v="1"/>
    <x v="3"/>
  </r>
  <r>
    <s v="ac57c289-5a48-4cd2-969d-53f760870acc"/>
    <s v="Baki_HC"/>
    <x v="41"/>
    <x v="0"/>
    <n v="3"/>
    <n v="1"/>
    <n v="1"/>
    <n v="1"/>
    <x v="0"/>
  </r>
  <r>
    <s v="5e58baa4-804d-42d2-a083-4d856024e74a"/>
    <s v="Hargeysa_HC"/>
    <x v="42"/>
    <x v="0"/>
    <n v="3"/>
    <n v="1"/>
    <n v="1"/>
    <n v="1"/>
    <x v="0"/>
  </r>
  <r>
    <s v="a0e08c3c-23f8-49d3-882c-27ea5b792a90"/>
    <s v="Berbera_HC"/>
    <x v="46"/>
    <x v="0"/>
    <n v="3"/>
    <n v="1"/>
    <n v="4"/>
    <n v="1"/>
    <x v="0"/>
  </r>
  <r>
    <s v="6f804ef7-0957-45dc-93af-5af06c00a89b"/>
    <s v="Hargeysa_HC"/>
    <x v="42"/>
    <x v="0"/>
    <n v="1"/>
    <n v="3"/>
    <n v="4"/>
    <n v="1"/>
    <x v="0"/>
  </r>
  <r>
    <s v="30063d7b-9d52-45b1-b2c1-1fdbe17ac44a"/>
    <s v="Borama_HC"/>
    <x v="33"/>
    <x v="0"/>
    <n v="2"/>
    <n v="2"/>
    <n v="1"/>
    <n v="1"/>
    <x v="0"/>
  </r>
  <r>
    <s v="9f83b0c7-1d94-42b4-a0fd-78507e0baeae"/>
    <s v="Zeylac_HC"/>
    <x v="49"/>
    <x v="0"/>
    <n v="3"/>
    <n v="1"/>
    <n v="1"/>
    <n v="1"/>
    <x v="0"/>
  </r>
  <r>
    <s v="e24d9b6c-6755-4c3d-b8e4-b8ab85cee77c"/>
    <s v="Ceerigaabo_HC"/>
    <x v="44"/>
    <x v="0"/>
    <n v="3"/>
    <n v="1"/>
    <n v="1"/>
    <n v="1"/>
    <x v="0"/>
  </r>
  <r>
    <s v="ef348d97-83f9-48f6-ad04-b0399a98eb3a"/>
    <s v="Zeylac_HC"/>
    <x v="49"/>
    <x v="0"/>
    <n v="3"/>
    <n v="2"/>
    <n v="1"/>
    <n v="1"/>
    <x v="0"/>
  </r>
  <r>
    <s v="92f5e346-be71-42a7-86b8-c0cdee33e0fc"/>
    <s v="Sheikh_IDP"/>
    <x v="47"/>
    <x v="1"/>
    <n v="1"/>
    <n v="1"/>
    <n v="1"/>
    <n v="1"/>
    <x v="3"/>
  </r>
  <r>
    <s v="1c8534a5-8b8a-4f89-9f29-07f5bee66ae1"/>
    <s v="Sheikh_HC"/>
    <x v="47"/>
    <x v="0"/>
    <n v="3"/>
    <n v="1"/>
    <n v="1"/>
    <n v="1"/>
    <x v="0"/>
  </r>
  <r>
    <s v="25db550e-54f3-449a-9cac-57fa0bae2e1f"/>
    <s v="Lughaye_IDP"/>
    <x v="45"/>
    <x v="1"/>
    <n v="3"/>
    <n v="1"/>
    <n v="4"/>
    <n v="1"/>
    <x v="0"/>
  </r>
  <r>
    <s v="3566f4d7-2e10-4ef6-a8d6-f7f511ebfdd7"/>
    <s v="Ceerigaabo_IDP"/>
    <x v="44"/>
    <x v="1"/>
    <n v="3"/>
    <n v="1"/>
    <n v="4"/>
    <n v="1"/>
    <x v="0"/>
  </r>
  <r>
    <s v="0d497b40-4f70-43c9-909b-58b4c7b38838"/>
    <s v="Buuhoodle_HC"/>
    <x v="36"/>
    <x v="0"/>
    <n v="3"/>
    <n v="1"/>
    <n v="1"/>
    <n v="1"/>
    <x v="0"/>
  </r>
  <r>
    <s v="93502112-1566-47df-82d6-b4dba38b39e2"/>
    <s v="Buuhoodle_HC"/>
    <x v="36"/>
    <x v="0"/>
    <n v="3"/>
    <n v="1"/>
    <n v="4"/>
    <n v="1"/>
    <x v="0"/>
  </r>
  <r>
    <s v="4e91c53c-367d-42f6-a197-c9dbb2afd60c"/>
    <s v="Caynabo_IDP"/>
    <x v="40"/>
    <x v="1"/>
    <n v="3"/>
    <n v="1"/>
    <n v="1"/>
    <n v="1"/>
    <x v="0"/>
  </r>
  <r>
    <s v="35efdf45-ee3e-41ab-9410-af7271498721"/>
    <s v="Ceerigaabo_IDP"/>
    <x v="44"/>
    <x v="1"/>
    <n v="3"/>
    <n v="1"/>
    <n v="1"/>
    <n v="1"/>
    <x v="0"/>
  </r>
  <r>
    <s v="6ec021b5-957e-4281-a3ad-4837de84d002"/>
    <s v="Burco_IDP"/>
    <x v="37"/>
    <x v="1"/>
    <n v="3"/>
    <n v="1"/>
    <n v="4"/>
    <n v="1"/>
    <x v="0"/>
  </r>
  <r>
    <s v="29e71be1-998f-40c6-aa47-7cda781bbbab"/>
    <s v="Berbera_HC"/>
    <x v="46"/>
    <x v="0"/>
    <n v="3"/>
    <n v="1"/>
    <n v="4"/>
    <n v="1"/>
    <x v="0"/>
  </r>
  <r>
    <s v="41cd3134-dabf-4e69-bfbf-674d81d16e80"/>
    <s v="Burco_IDP"/>
    <x v="37"/>
    <x v="1"/>
    <n v="3"/>
    <n v="1"/>
    <n v="1"/>
    <n v="1"/>
    <x v="0"/>
  </r>
  <r>
    <s v="378e430e-6a1e-4b26-b193-61ea6c16bd3e"/>
    <s v="Berbera_HC"/>
    <x v="46"/>
    <x v="0"/>
    <n v="3"/>
    <n v="2"/>
    <n v="1"/>
    <n v="1"/>
    <x v="0"/>
  </r>
  <r>
    <s v="821170e5-4aee-4640-9c69-408436b59753"/>
    <s v="Zeylac_IDP"/>
    <x v="49"/>
    <x v="1"/>
    <n v="3"/>
    <n v="1"/>
    <n v="1"/>
    <n v="1"/>
    <x v="0"/>
  </r>
  <r>
    <s v="0cac9b1a-8dd0-4d26-bdad-590ece51be6f"/>
    <s v="Gebiley_IDP"/>
    <x v="39"/>
    <x v="1"/>
    <n v="3"/>
    <n v="2"/>
    <n v="1"/>
    <n v="1"/>
    <x v="0"/>
  </r>
  <r>
    <s v="14b4a108-d612-4566-9219-3ba37983a3f6"/>
    <s v="Laas_Caanood_IDP"/>
    <x v="35"/>
    <x v="1"/>
    <n v="3"/>
    <n v="1"/>
    <n v="1"/>
    <n v="1"/>
    <x v="0"/>
  </r>
  <r>
    <s v="bebe2995-b5a7-42ef-bc4a-dcf1ad8b650d"/>
    <s v="Burco_HC"/>
    <x v="37"/>
    <x v="0"/>
    <n v="3"/>
    <n v="1"/>
    <n v="1"/>
    <n v="1"/>
    <x v="0"/>
  </r>
  <r>
    <s v="2b0e0838-4248-48be-820d-3df5daa6c420"/>
    <s v="Lughaye_HC"/>
    <x v="45"/>
    <x v="0"/>
    <n v="3"/>
    <n v="1"/>
    <n v="1"/>
    <n v="1"/>
    <x v="0"/>
  </r>
  <r>
    <s v="9aa3f659-c8db-486d-92b7-be58477a2738"/>
    <s v="Ceerigaabo_IDP"/>
    <x v="44"/>
    <x v="1"/>
    <n v="3"/>
    <n v="1"/>
    <n v="4"/>
    <n v="1"/>
    <x v="0"/>
  </r>
  <r>
    <s v="d246e7ea-c5c1-4d5d-a256-3a8e2612f3ab"/>
    <s v="Burco_HC"/>
    <x v="37"/>
    <x v="0"/>
    <n v="3"/>
    <n v="1"/>
    <n v="1"/>
    <n v="1"/>
    <x v="0"/>
  </r>
  <r>
    <s v="4645f5bd-3eb0-480e-8a1e-82812729a636"/>
    <s v="Xudun_IDP"/>
    <x v="48"/>
    <x v="1"/>
    <n v="3"/>
    <n v="1"/>
    <n v="1"/>
    <n v="1"/>
    <x v="0"/>
  </r>
  <r>
    <s v="b54e67c5-37bd-45fc-a40d-f7575b958d95"/>
    <s v="Berbera_IDP"/>
    <x v="46"/>
    <x v="1"/>
    <n v="3"/>
    <n v="1"/>
    <n v="1"/>
    <n v="1"/>
    <x v="0"/>
  </r>
  <r>
    <s v="7f83cfbe-8acb-4ec0-941b-956c2ee08779"/>
    <s v="Lughaye_HC"/>
    <x v="45"/>
    <x v="0"/>
    <n v="2"/>
    <n v="2"/>
    <n v="1"/>
    <n v="1"/>
    <x v="0"/>
  </r>
  <r>
    <s v="0c4daca1-8ee9-4a36-8c66-f1f9527dcb63"/>
    <s v="Berbera_IDP"/>
    <x v="46"/>
    <x v="1"/>
    <n v="3"/>
    <n v="1"/>
    <n v="1"/>
    <n v="1"/>
    <x v="0"/>
  </r>
  <r>
    <s v="501a116f-6b7f-43f8-84cd-1bf997fd7be9"/>
    <s v="Berbera_HC"/>
    <x v="46"/>
    <x v="0"/>
    <n v="1"/>
    <n v="4"/>
    <n v="1"/>
    <n v="1"/>
    <x v="0"/>
  </r>
  <r>
    <s v="05ad4289-6d0d-414d-a8f0-2b030c177b04"/>
    <s v="Laas_Caanood_IDP"/>
    <x v="35"/>
    <x v="1"/>
    <n v="3"/>
    <n v="2"/>
    <n v="1"/>
    <n v="1"/>
    <x v="0"/>
  </r>
  <r>
    <s v="05c884d4-3ad4-4483-b944-05ab3c3af1b8"/>
    <s v="Baki_HC"/>
    <x v="41"/>
    <x v="0"/>
    <n v="3"/>
    <n v="1"/>
    <n v="4"/>
    <n v="1"/>
    <x v="0"/>
  </r>
  <r>
    <s v="04e2cc59-7053-49e5-b854-f9579a8395d5"/>
    <s v="Gebiley_HC"/>
    <x v="39"/>
    <x v="0"/>
    <n v="3"/>
    <n v="1"/>
    <n v="1"/>
    <n v="1"/>
    <x v="0"/>
  </r>
  <r>
    <s v="bc78282b-b685-4451-a4c3-e78429174fe9"/>
    <s v="Ceerigaabo_HC"/>
    <x v="44"/>
    <x v="0"/>
    <n v="3"/>
    <n v="1"/>
    <n v="1"/>
    <n v="1"/>
    <x v="0"/>
  </r>
  <r>
    <s v="8d1d64c5-f46f-4885-923b-261026ab22ed"/>
    <s v="Zeylac_IDP"/>
    <x v="49"/>
    <x v="1"/>
    <n v="3"/>
    <n v="1"/>
    <n v="1"/>
    <n v="1"/>
    <x v="0"/>
  </r>
  <r>
    <s v="023e5690-dee5-4c1f-afdf-fca543086bb8"/>
    <s v="Baki_HC"/>
    <x v="41"/>
    <x v="0"/>
    <n v="3"/>
    <n v="1"/>
    <n v="1"/>
    <n v="1"/>
    <x v="0"/>
  </r>
  <r>
    <s v="2209bfbb-e666-408c-a536-bc32017bfa8a"/>
    <s v="Zeylac_HC"/>
    <x v="49"/>
    <x v="0"/>
    <n v="3"/>
    <n v="1"/>
    <n v="1"/>
    <n v="1"/>
    <x v="0"/>
  </r>
  <r>
    <s v="011b046a-8fd6-42f5-913a-d412951b27df"/>
    <s v="Ceel_Afweyn_IDP"/>
    <x v="38"/>
    <x v="1"/>
    <n v="3"/>
    <n v="1"/>
    <n v="4"/>
    <n v="1"/>
    <x v="0"/>
  </r>
  <r>
    <s v="292be2fe-a5c3-45a4-859c-554d74f0ef6d"/>
    <s v="Hargeysa_IDP"/>
    <x v="42"/>
    <x v="1"/>
    <n v="3"/>
    <n v="1"/>
    <n v="4"/>
    <n v="3"/>
    <x v="1"/>
  </r>
  <r>
    <s v="e3efa0b4-371a-4faf-bd8c-98a11bbcb498"/>
    <s v="Owdweyne_IDP"/>
    <x v="43"/>
    <x v="1"/>
    <n v="3"/>
    <n v="1"/>
    <n v="1"/>
    <n v="1"/>
    <x v="0"/>
  </r>
  <r>
    <s v="0e5f757b-2b2c-41be-b568-2da31c5deb74"/>
    <s v="Berbera_HC"/>
    <x v="46"/>
    <x v="0"/>
    <n v="3"/>
    <n v="2"/>
    <n v="1"/>
    <n v="1"/>
    <x v="0"/>
  </r>
  <r>
    <s v="3b74e3d8-50d5-4cc5-b114-34361afb7309"/>
    <s v="Hargeysa_HC"/>
    <x v="42"/>
    <x v="0"/>
    <n v="3"/>
    <n v="1"/>
    <n v="1"/>
    <n v="1"/>
    <x v="0"/>
  </r>
  <r>
    <s v="baf6027e-1187-4821-89ee-270be801ebd7"/>
    <s v="Borama_IDP"/>
    <x v="33"/>
    <x v="1"/>
    <n v="3"/>
    <n v="1"/>
    <n v="4"/>
    <n v="1"/>
    <x v="0"/>
  </r>
  <r>
    <s v="34fc2d0c-ff99-4732-8488-ab13baa5ac19"/>
    <s v="Gebiley_HC"/>
    <x v="39"/>
    <x v="0"/>
    <n v="3"/>
    <n v="1"/>
    <n v="1"/>
    <n v="1"/>
    <x v="0"/>
  </r>
  <r>
    <s v="67779aa7-8c5b-425a-bdb6-7eff37c09df6"/>
    <s v="Gebiley_HC"/>
    <x v="39"/>
    <x v="0"/>
    <n v="3"/>
    <n v="1"/>
    <n v="1"/>
    <n v="1"/>
    <x v="0"/>
  </r>
  <r>
    <s v="d7307f50-fccc-44d8-8ad8-50b799096b07"/>
    <s v="Baki_HC"/>
    <x v="41"/>
    <x v="0"/>
    <n v="3"/>
    <n v="1"/>
    <n v="1"/>
    <n v="1"/>
    <x v="0"/>
  </r>
  <r>
    <s v="725c1936-85c7-4b6f-b15f-6183ae39ab9e"/>
    <s v="Hargeysa_HC"/>
    <x v="42"/>
    <x v="0"/>
    <n v="3"/>
    <n v="1"/>
    <n v="4"/>
    <n v="1"/>
    <x v="0"/>
  </r>
  <r>
    <s v="d8b39b72-b095-429c-b519-2835718f49a8"/>
    <s v="Zeylac_IDP"/>
    <x v="49"/>
    <x v="1"/>
    <n v="3"/>
    <n v="1"/>
    <n v="1"/>
    <n v="1"/>
    <x v="0"/>
  </r>
  <r>
    <s v="8a11d2f0-298f-4b2e-af7c-c70cab8d3680"/>
    <s v="Ceel_Afweyn_HC"/>
    <x v="38"/>
    <x v="0"/>
    <n v="3"/>
    <n v="1"/>
    <n v="1"/>
    <n v="1"/>
    <x v="0"/>
  </r>
  <r>
    <s v="61afab22-19a5-41a3-aafd-1c26a7573a5a"/>
    <s v="Gebiley_HC"/>
    <x v="39"/>
    <x v="0"/>
    <n v="3"/>
    <n v="1"/>
    <n v="4"/>
    <n v="1"/>
    <x v="0"/>
  </r>
  <r>
    <s v="1a384929-9506-42a2-884a-5b02b6e53c43"/>
    <s v="Berbera_HC"/>
    <x v="46"/>
    <x v="0"/>
    <n v="3"/>
    <n v="1"/>
    <n v="1"/>
    <n v="1"/>
    <x v="0"/>
  </r>
  <r>
    <s v="e8008ec4-6786-4d80-8df6-4c06374c4fd5"/>
    <s v="Borama_IDP"/>
    <x v="33"/>
    <x v="1"/>
    <n v="3"/>
    <n v="1"/>
    <n v="4"/>
    <n v="1"/>
    <x v="0"/>
  </r>
  <r>
    <s v="12e094b4-c373-493c-a56f-b582f89a1dd9"/>
    <s v="Baki_HC"/>
    <x v="41"/>
    <x v="0"/>
    <n v="3"/>
    <n v="1"/>
    <n v="1"/>
    <n v="1"/>
    <x v="0"/>
  </r>
  <r>
    <s v="b5c886d4-4474-4f10-b219-e2df734359d0"/>
    <s v="Buuhoodle_IDP"/>
    <x v="36"/>
    <x v="1"/>
    <n v="3"/>
    <n v="1"/>
    <n v="4"/>
    <n v="1"/>
    <x v="0"/>
  </r>
  <r>
    <s v="8b4190d1-d155-4ed2-a9f1-b45dfb3df2cb"/>
    <s v="Gebiley_HC"/>
    <x v="39"/>
    <x v="0"/>
    <n v="3"/>
    <n v="2"/>
    <n v="1"/>
    <n v="1"/>
    <x v="0"/>
  </r>
  <r>
    <s v="d05e0e09-199d-44b9-82ff-674b8f554fec"/>
    <s v="Zeylac_HC"/>
    <x v="49"/>
    <x v="0"/>
    <n v="3"/>
    <n v="1"/>
    <n v="4"/>
    <n v="1"/>
    <x v="0"/>
  </r>
  <r>
    <s v="2a98e500-55b4-4d6d-a201-53c9585f6dff"/>
    <s v="Buuhoodle_IDP"/>
    <x v="36"/>
    <x v="1"/>
    <n v="3"/>
    <n v="1"/>
    <n v="1"/>
    <n v="1"/>
    <x v="0"/>
  </r>
  <r>
    <s v="f113a12f-338e-4754-926a-f111721befb0"/>
    <s v="Baki_IDP"/>
    <x v="41"/>
    <x v="1"/>
    <n v="3"/>
    <n v="1"/>
    <n v="1"/>
    <n v="1"/>
    <x v="0"/>
  </r>
  <r>
    <s v="a5c9f367-ba15-4b0c-98a0-ffbd30286987"/>
    <s v="Borama_IDP"/>
    <x v="33"/>
    <x v="1"/>
    <n v="3"/>
    <n v="1"/>
    <n v="4"/>
    <n v="1"/>
    <x v="0"/>
  </r>
  <r>
    <s v="06f9576e-cd2b-4384-8eba-b991347c1f12"/>
    <s v="Baki_IDP"/>
    <x v="41"/>
    <x v="1"/>
    <n v="3"/>
    <n v="1"/>
    <n v="1"/>
    <n v="1"/>
    <x v="0"/>
  </r>
  <r>
    <s v="4bed9e54-6d92-470f-b603-65fe37173a04"/>
    <s v="Hargeysa_IDP"/>
    <x v="42"/>
    <x v="1"/>
    <n v="3"/>
    <n v="1"/>
    <n v="1"/>
    <n v="1"/>
    <x v="0"/>
  </r>
  <r>
    <s v="14311692-ffbc-4dfd-bb52-7b7f12ab8fb7"/>
    <s v="Hargeysa_IDP"/>
    <x v="42"/>
    <x v="1"/>
    <n v="1"/>
    <n v="3"/>
    <n v="1"/>
    <n v="1"/>
    <x v="0"/>
  </r>
  <r>
    <s v="73455224-4649-4ba8-be0c-fea014739ebf"/>
    <s v="Hargeysa_HC"/>
    <x v="42"/>
    <x v="0"/>
    <n v="1"/>
    <n v="3"/>
    <n v="1"/>
    <n v="1"/>
    <x v="0"/>
  </r>
  <r>
    <s v="f8bf9fab-e6fe-4941-a660-4f58dc072334"/>
    <s v="Hargeysa_HC"/>
    <x v="42"/>
    <x v="0"/>
    <n v="2"/>
    <n v="2"/>
    <n v="1"/>
    <n v="1"/>
    <x v="0"/>
  </r>
  <r>
    <s v="f051eebd-30c8-40cd-87ee-06261fdffcb5"/>
    <s v="Hargeysa_IDP"/>
    <x v="42"/>
    <x v="1"/>
    <n v="3"/>
    <n v="1"/>
    <n v="1"/>
    <n v="1"/>
    <x v="0"/>
  </r>
  <r>
    <s v="6c49fd0b-6268-4c08-9ce7-4a75373b4eaf"/>
    <s v="Sheikh_HC"/>
    <x v="47"/>
    <x v="0"/>
    <n v="3"/>
    <n v="1"/>
    <n v="4"/>
    <n v="1"/>
    <x v="0"/>
  </r>
  <r>
    <s v="e2ae0590-8d5e-43dc-9531-af543c19694f"/>
    <s v="Hargeysa_HC"/>
    <x v="42"/>
    <x v="0"/>
    <n v="3"/>
    <n v="1"/>
    <n v="1"/>
    <n v="1"/>
    <x v="0"/>
  </r>
  <r>
    <s v="b1b4f40a-6e82-431d-93aa-7be7eb32b4c1"/>
    <s v="Baki_IDP"/>
    <x v="41"/>
    <x v="1"/>
    <n v="3"/>
    <n v="1"/>
    <n v="4"/>
    <n v="1"/>
    <x v="0"/>
  </r>
  <r>
    <s v="8ea3b59f-1a37-4b24-9a1a-3eeb8cac7ce9"/>
    <s v="Ceel_Afweyn_HC"/>
    <x v="38"/>
    <x v="0"/>
    <n v="3"/>
    <n v="1"/>
    <n v="4"/>
    <n v="1"/>
    <x v="0"/>
  </r>
  <r>
    <s v="ee9e3825-3b41-4a98-b0eb-ff2e648fe97d"/>
    <s v="Baki_IDP"/>
    <x v="41"/>
    <x v="1"/>
    <n v="3"/>
    <n v="1"/>
    <n v="1"/>
    <n v="1"/>
    <x v="0"/>
  </r>
  <r>
    <s v="fc3ef85f-ac7c-4e51-abd3-cd8cfeb29263"/>
    <s v="Sheikh_HC"/>
    <x v="47"/>
    <x v="0"/>
    <n v="3"/>
    <n v="1"/>
    <n v="1"/>
    <n v="1"/>
    <x v="0"/>
  </r>
  <r>
    <s v="8f632e7c-bfb4-437f-b809-0d6807487921"/>
    <s v="Lughaye_HC"/>
    <x v="45"/>
    <x v="0"/>
    <n v="3"/>
    <n v="1"/>
    <n v="4"/>
    <n v="1"/>
    <x v="0"/>
  </r>
  <r>
    <s v="0f62dfed-5d58-47bd-a1e7-86894d0d717a"/>
    <s v="Baki_IDP"/>
    <x v="41"/>
    <x v="1"/>
    <n v="3"/>
    <n v="1"/>
    <n v="1"/>
    <n v="1"/>
    <x v="0"/>
  </r>
  <r>
    <s v="e5ccbd51-0f5e-4b92-99b0-741d3a850b1a"/>
    <s v="Berbera_IDP"/>
    <x v="46"/>
    <x v="1"/>
    <n v="3"/>
    <n v="1"/>
    <n v="1"/>
    <n v="3"/>
    <x v="0"/>
  </r>
  <r>
    <s v="124b9f9c-019f-40c4-8199-8baf50fec149"/>
    <s v="Hargeysa_HC"/>
    <x v="42"/>
    <x v="0"/>
    <n v="1"/>
    <n v="4"/>
    <n v="1"/>
    <n v="1"/>
    <x v="0"/>
  </r>
  <r>
    <s v="14cc8302-6eba-4726-bbfd-20a92e5a55c1"/>
    <s v="Zeylac_IDP"/>
    <x v="49"/>
    <x v="1"/>
    <n v="3"/>
    <n v="1"/>
    <n v="1"/>
    <n v="1"/>
    <x v="0"/>
  </r>
  <r>
    <s v="c293fd9f-67b9-4082-843a-39fd5629ab27"/>
    <s v="Borama_IDP"/>
    <x v="33"/>
    <x v="1"/>
    <n v="3"/>
    <n v="1"/>
    <n v="4"/>
    <n v="1"/>
    <x v="0"/>
  </r>
  <r>
    <s v="eba3d01a-0733-49db-bb68-bdd9e66ddadf"/>
    <s v="Burco_HC"/>
    <x v="37"/>
    <x v="0"/>
    <n v="3"/>
    <n v="2"/>
    <n v="1"/>
    <n v="1"/>
    <x v="0"/>
  </r>
  <r>
    <s v="1403f3bf-c77b-4999-b7eb-942c7d36b31c"/>
    <s v="Gebiley_HC"/>
    <x v="39"/>
    <x v="0"/>
    <n v="3"/>
    <n v="1"/>
    <n v="1"/>
    <n v="1"/>
    <x v="0"/>
  </r>
  <r>
    <s v="eb769e65-797a-4991-a07f-2a8e4e50a26e"/>
    <s v="Burco_HC"/>
    <x v="37"/>
    <x v="0"/>
    <n v="3"/>
    <n v="1"/>
    <n v="4"/>
    <n v="4"/>
    <x v="1"/>
  </r>
  <r>
    <s v="6ba46d74-2714-4fe1-877b-23fe3dbc7211"/>
    <s v="Lughaye_IDP"/>
    <x v="45"/>
    <x v="1"/>
    <n v="3"/>
    <n v="1"/>
    <n v="1"/>
    <n v="1"/>
    <x v="0"/>
  </r>
  <r>
    <s v="4b582b2c-1955-4489-b43f-9402e2ab61ee"/>
    <s v="Burco_IDP"/>
    <x v="37"/>
    <x v="1"/>
    <n v="3"/>
    <n v="1"/>
    <n v="1"/>
    <n v="1"/>
    <x v="0"/>
  </r>
  <r>
    <s v="85476cdb-6292-4247-a92a-1c221cfb3b49"/>
    <s v="Burco_IDP"/>
    <x v="37"/>
    <x v="1"/>
    <n v="1"/>
    <n v="1"/>
    <n v="1"/>
    <n v="1"/>
    <x v="3"/>
  </r>
  <r>
    <s v="ab7e7162-08c6-49b1-b568-f769853ea367"/>
    <s v="Burco_IDP"/>
    <x v="37"/>
    <x v="1"/>
    <n v="3"/>
    <n v="1"/>
    <n v="1"/>
    <n v="1"/>
    <x v="0"/>
  </r>
  <r>
    <s v="f0f333af-952f-45b5-8bf6-f6b8082a4de0"/>
    <s v="Owdweyne_HC"/>
    <x v="43"/>
    <x v="0"/>
    <n v="3"/>
    <n v="1"/>
    <n v="1"/>
    <n v="1"/>
    <x v="0"/>
  </r>
  <r>
    <s v="86ec9404-7959-4247-8582-041a9b6d2aac"/>
    <s v="Burco_HC"/>
    <x v="37"/>
    <x v="0"/>
    <n v="3"/>
    <n v="2"/>
    <n v="1"/>
    <n v="1"/>
    <x v="0"/>
  </r>
  <r>
    <s v="fec2ed8dd1b048fbb07380d5982081c9"/>
    <s v="Burco_HC"/>
    <x v="37"/>
    <x v="0"/>
    <n v="3"/>
    <n v="1"/>
    <n v="1"/>
    <n v="3"/>
    <x v="0"/>
  </r>
  <r>
    <s v="933b8f05-a529-4d14-a035-6b86c7c62558"/>
    <s v="Zeylac_IDP"/>
    <x v="49"/>
    <x v="1"/>
    <n v="3"/>
    <n v="1"/>
    <n v="1"/>
    <n v="1"/>
    <x v="0"/>
  </r>
  <r>
    <s v="cf0e88e8-7513-4ca1-bcfd-d1891591902d"/>
    <s v="Berbera_HC"/>
    <x v="46"/>
    <x v="0"/>
    <n v="3"/>
    <n v="3"/>
    <n v="1"/>
    <n v="1"/>
    <x v="0"/>
  </r>
  <r>
    <s v="d48405ff-b98b-42d0-993b-d85d34f817ff"/>
    <s v="Burco_HC"/>
    <x v="37"/>
    <x v="0"/>
    <n v="3"/>
    <n v="1"/>
    <n v="4"/>
    <n v="1"/>
    <x v="0"/>
  </r>
  <r>
    <s v="d34dc065-e50b-41ce-8499-c7cda6ab3472"/>
    <s v="Berbera_HC"/>
    <x v="46"/>
    <x v="0"/>
    <n v="3"/>
    <n v="1"/>
    <n v="4"/>
    <n v="1"/>
    <x v="0"/>
  </r>
  <r>
    <s v="64b99b4b-35e9-4c82-8015-e953549f22f7"/>
    <s v="Hargeysa_HC"/>
    <x v="42"/>
    <x v="0"/>
    <n v="1"/>
    <n v="2"/>
    <n v="1"/>
    <n v="1"/>
    <x v="3"/>
  </r>
  <r>
    <s v="13e58765-2880-4877-8c54-c7bff49e6117"/>
    <s v="Zeylac_IDP"/>
    <x v="49"/>
    <x v="1"/>
    <n v="3"/>
    <n v="1"/>
    <n v="1"/>
    <n v="1"/>
    <x v="0"/>
  </r>
  <r>
    <s v="f577df4c-8c86-4b58-b04c-8361f9f968fc"/>
    <s v="Laasqoray_HC"/>
    <x v="34"/>
    <x v="0"/>
    <n v="3"/>
    <n v="1"/>
    <n v="4"/>
    <n v="1"/>
    <x v="0"/>
  </r>
  <r>
    <s v="7e0ff649-26c4-4e15-9f66-f74b236f72a9"/>
    <s v="Baki_HC"/>
    <x v="41"/>
    <x v="0"/>
    <n v="3"/>
    <n v="1"/>
    <n v="4"/>
    <n v="1"/>
    <x v="0"/>
  </r>
  <r>
    <s v="14478bfd-2154-428f-b58b-89f05f77fea3"/>
    <s v="Gebiley_HC"/>
    <x v="39"/>
    <x v="0"/>
    <n v="1"/>
    <n v="3"/>
    <n v="1"/>
    <n v="1"/>
    <x v="0"/>
  </r>
  <r>
    <s v="a36ac981-a8b0-428e-81a6-1e9e199fc422"/>
    <s v="Ceerigaabo_IDP"/>
    <x v="44"/>
    <x v="1"/>
    <n v="3"/>
    <n v="1"/>
    <n v="1"/>
    <n v="1"/>
    <x v="0"/>
  </r>
  <r>
    <s v="25d0cd62-f35b-45b6-ac21-8d999ace3b4a"/>
    <s v="Hargeysa_HC"/>
    <x v="42"/>
    <x v="0"/>
    <n v="3"/>
    <n v="1"/>
    <n v="1"/>
    <n v="4"/>
    <x v="0"/>
  </r>
  <r>
    <s v="da3b82d7-8fb2-4d20-9668-2e27056a5fe4"/>
    <s v="Gebiley_HC"/>
    <x v="39"/>
    <x v="0"/>
    <n v="3"/>
    <n v="1"/>
    <n v="4"/>
    <n v="1"/>
    <x v="0"/>
  </r>
  <r>
    <s v="52d328e5-55c8-4bb6-9beb-b6c2bd805d3b"/>
    <s v="Laas_Caanood_HC"/>
    <x v="35"/>
    <x v="0"/>
    <n v="3"/>
    <n v="4"/>
    <n v="1"/>
    <n v="2"/>
    <x v="1"/>
  </r>
  <r>
    <s v="f6c4eeda-05c7-4231-854b-8c2db912caf8"/>
    <s v="Gebiley_HC"/>
    <x v="39"/>
    <x v="0"/>
    <n v="3"/>
    <n v="1"/>
    <n v="1"/>
    <n v="1"/>
    <x v="0"/>
  </r>
  <r>
    <s v="80530158-676c-42f8-8882-c4aba6cdca9b"/>
    <s v="Hargeysa_HC"/>
    <x v="42"/>
    <x v="0"/>
    <n v="3"/>
    <n v="1"/>
    <n v="4"/>
    <n v="1"/>
    <x v="0"/>
  </r>
  <r>
    <s v="5a2b9540-941a-4adc-9f88-2c532a02edcd"/>
    <s v="Ceerigaabo_HC"/>
    <x v="44"/>
    <x v="0"/>
    <n v="3"/>
    <n v="1"/>
    <n v="1"/>
    <n v="1"/>
    <x v="0"/>
  </r>
  <r>
    <s v="7f5ef794-9dc4-48ed-8a50-c0342eb62c64"/>
    <s v="Borama_HC"/>
    <x v="33"/>
    <x v="0"/>
    <n v="3"/>
    <n v="1"/>
    <n v="4"/>
    <n v="1"/>
    <x v="0"/>
  </r>
  <r>
    <s v="67c762fd-01d1-404d-8c42-f2df703ac469"/>
    <s v="Lughaye_HC"/>
    <x v="45"/>
    <x v="0"/>
    <n v="3"/>
    <n v="1"/>
    <n v="4"/>
    <n v="1"/>
    <x v="0"/>
  </r>
  <r>
    <s v="05169464-2915-4708-86c6-1e3d67489315"/>
    <s v="Lughaye_IDP"/>
    <x v="45"/>
    <x v="1"/>
    <n v="3"/>
    <n v="2"/>
    <n v="1"/>
    <n v="1"/>
    <x v="0"/>
  </r>
  <r>
    <s v="5e4259e2-b7e4-4e5f-bce5-f71d87639a34"/>
    <s v="Gebiley_HC"/>
    <x v="39"/>
    <x v="0"/>
    <n v="3"/>
    <n v="1"/>
    <n v="4"/>
    <n v="1"/>
    <x v="0"/>
  </r>
  <r>
    <s v="821a24b1-8156-426e-a299-691dbb7c169f"/>
    <s v="Lughaye_IDP"/>
    <x v="45"/>
    <x v="1"/>
    <n v="3"/>
    <n v="2"/>
    <n v="1"/>
    <n v="1"/>
    <x v="0"/>
  </r>
  <r>
    <s v="321fa807-bec6-4b48-93da-87739208cc64"/>
    <s v="Lughaye_IDP"/>
    <x v="45"/>
    <x v="1"/>
    <n v="3"/>
    <n v="1"/>
    <n v="1"/>
    <n v="1"/>
    <x v="0"/>
  </r>
  <r>
    <s v="57bb2a65-9089-4fdf-ae0a-e182b03e7490"/>
    <s v="Hargeysa_HC"/>
    <x v="42"/>
    <x v="0"/>
    <n v="1"/>
    <n v="4"/>
    <n v="1"/>
    <n v="1"/>
    <x v="0"/>
  </r>
  <r>
    <s v="587ebb90-23c5-4fc9-90ed-dbd4479dee5a"/>
    <s v="Lughaye_IDP"/>
    <x v="45"/>
    <x v="1"/>
    <n v="3"/>
    <n v="1"/>
    <n v="1"/>
    <n v="1"/>
    <x v="0"/>
  </r>
  <r>
    <s v="6f867f30-17f8-4dab-b085-fb28bf8c5a08"/>
    <s v="Owdweyne_HC"/>
    <x v="43"/>
    <x v="0"/>
    <n v="3"/>
    <n v="2"/>
    <n v="1"/>
    <n v="1"/>
    <x v="0"/>
  </r>
  <r>
    <s v="4a82236e-13c9-4162-aa2f-6a183082132c"/>
    <s v="Borama_IDP"/>
    <x v="33"/>
    <x v="1"/>
    <n v="3"/>
    <n v="1"/>
    <n v="1"/>
    <n v="1"/>
    <x v="0"/>
  </r>
  <r>
    <s v="0439a1d2-f012-4bd2-8f7a-4731eabdac00"/>
    <s v="Owdweyne_HC"/>
    <x v="43"/>
    <x v="0"/>
    <n v="3"/>
    <n v="1"/>
    <n v="4"/>
    <n v="1"/>
    <x v="0"/>
  </r>
  <r>
    <s v="32b368bb-c5f6-4aa5-a6f0-820dbea51a51"/>
    <s v="Baki_HC"/>
    <x v="41"/>
    <x v="0"/>
    <n v="3"/>
    <n v="4"/>
    <n v="1"/>
    <n v="1"/>
    <x v="0"/>
  </r>
  <r>
    <s v="b27ab121-1fc5-4392-b635-d214805d1d82"/>
    <s v="Owdweyne_HC"/>
    <x v="43"/>
    <x v="0"/>
    <n v="3"/>
    <n v="1"/>
    <n v="4"/>
    <n v="1"/>
    <x v="0"/>
  </r>
  <r>
    <s v="4a4a3a4a-6529-492b-9488-4f2d5c84a3f9"/>
    <s v="Ceerigaabo_HC"/>
    <x v="44"/>
    <x v="0"/>
    <n v="3"/>
    <n v="1"/>
    <n v="1"/>
    <n v="1"/>
    <x v="0"/>
  </r>
  <r>
    <s v="ad9b7aff-cb36-4710-969c-5359ae5f892f"/>
    <s v="Hargeysa_IDP"/>
    <x v="42"/>
    <x v="1"/>
    <n v="3"/>
    <n v="2"/>
    <n v="1"/>
    <n v="1"/>
    <x v="0"/>
  </r>
  <r>
    <s v="3ad61220-bbec-4689-8c30-b9cb30888910"/>
    <s v="Hargeysa_IDP"/>
    <x v="42"/>
    <x v="1"/>
    <n v="3"/>
    <n v="1"/>
    <n v="4"/>
    <n v="1"/>
    <x v="0"/>
  </r>
  <r>
    <s v="ad83fab9-4701-47ef-90a4-b8efc7ecc721"/>
    <s v="Hargeysa_IDP"/>
    <x v="42"/>
    <x v="1"/>
    <n v="3"/>
    <n v="1"/>
    <n v="1"/>
    <n v="1"/>
    <x v="0"/>
  </r>
  <r>
    <s v="7840da97-f330-4422-b14c-355a1678ecee"/>
    <s v="Gebiley_HC"/>
    <x v="39"/>
    <x v="0"/>
    <n v="3"/>
    <n v="3"/>
    <n v="1"/>
    <n v="1"/>
    <x v="0"/>
  </r>
  <r>
    <s v="2ef0abbf-6ec3-4266-b0d2-96d4f6abd655"/>
    <s v="Hargeysa_HC"/>
    <x v="42"/>
    <x v="0"/>
    <n v="3"/>
    <n v="1"/>
    <n v="1"/>
    <n v="1"/>
    <x v="0"/>
  </r>
  <r>
    <s v="4d4d6f43-016e-4222-9023-59f0f8a27376"/>
    <s v="Borama_HC"/>
    <x v="33"/>
    <x v="0"/>
    <n v="2"/>
    <n v="4"/>
    <n v="1"/>
    <n v="1"/>
    <x v="0"/>
  </r>
  <r>
    <s v="291316f8-b140-4ca7-9785-34ec780281d5"/>
    <s v="Ceerigaabo_HC"/>
    <x v="44"/>
    <x v="0"/>
    <n v="3"/>
    <n v="1"/>
    <n v="1"/>
    <n v="1"/>
    <x v="0"/>
  </r>
  <r>
    <s v="29d4b669-d05e-46d6-bc52-44d12503595c"/>
    <s v="Baki_HC"/>
    <x v="41"/>
    <x v="0"/>
    <n v="3"/>
    <n v="2"/>
    <n v="1"/>
    <n v="1"/>
    <x v="0"/>
  </r>
  <r>
    <s v="d61b7956-e7ee-4261-9350-1625b6bfb7a3"/>
    <s v="Hargeysa_IDP"/>
    <x v="42"/>
    <x v="1"/>
    <n v="3"/>
    <n v="1"/>
    <n v="4"/>
    <n v="1"/>
    <x v="0"/>
  </r>
  <r>
    <s v="482ef14f-daac-40d1-8e18-b427c2374740"/>
    <s v="Hargeysa_HC"/>
    <x v="42"/>
    <x v="0"/>
    <n v="3"/>
    <n v="1"/>
    <n v="4"/>
    <n v="1"/>
    <x v="0"/>
  </r>
  <r>
    <s v="d7fd955a-7ed4-471b-ae68-3919c4805045"/>
    <s v="Hargeysa_IDP"/>
    <x v="42"/>
    <x v="1"/>
    <n v="3"/>
    <n v="1"/>
    <n v="4"/>
    <n v="1"/>
    <x v="0"/>
  </r>
  <r>
    <s v="6781d1d3-93af-41db-a419-6d034d83de06"/>
    <s v="Borama_IDP"/>
    <x v="33"/>
    <x v="1"/>
    <n v="3"/>
    <n v="1"/>
    <n v="4"/>
    <n v="4"/>
    <x v="1"/>
  </r>
  <r>
    <s v="d4a0b25e-ba88-4b64-a1ee-ef26b33c5a02"/>
    <s v="Ceerigaabo_HC"/>
    <x v="44"/>
    <x v="0"/>
    <n v="3"/>
    <n v="2"/>
    <n v="1"/>
    <n v="1"/>
    <x v="0"/>
  </r>
  <r>
    <s v="81ea139e-6b04-4db4-8e69-330a786a12b4"/>
    <s v="Ceerigaabo_HC"/>
    <x v="44"/>
    <x v="0"/>
    <n v="3"/>
    <n v="2"/>
    <n v="1"/>
    <n v="1"/>
    <x v="0"/>
  </r>
  <r>
    <s v="8ab37994-02da-4c13-b0c7-cd45dddb585d"/>
    <s v="Sheikh_HC"/>
    <x v="47"/>
    <x v="0"/>
    <n v="3"/>
    <n v="1"/>
    <n v="1"/>
    <n v="1"/>
    <x v="0"/>
  </r>
  <r>
    <s v="71b8d776-21ec-4c73-b9e6-19600ca97cfc"/>
    <s v="Owdweyne_IDP"/>
    <x v="43"/>
    <x v="1"/>
    <n v="3"/>
    <n v="1"/>
    <n v="1"/>
    <n v="1"/>
    <x v="0"/>
  </r>
  <r>
    <s v="a958ef39-28f6-4c86-a7de-79b52b03be1d"/>
    <s v="Xudun_HC"/>
    <x v="48"/>
    <x v="0"/>
    <n v="3"/>
    <n v="1"/>
    <n v="1"/>
    <n v="1"/>
    <x v="0"/>
  </r>
  <r>
    <s v="2596fc40-0290-4964-ae76-764436bdf090"/>
    <s v="Berbera_IDP"/>
    <x v="46"/>
    <x v="1"/>
    <n v="3"/>
    <n v="1"/>
    <n v="1"/>
    <n v="1"/>
    <x v="0"/>
  </r>
  <r>
    <s v="3ef936e9-8dc9-4321-ad20-7875877cad88"/>
    <s v="Hargeysa_IDP"/>
    <x v="42"/>
    <x v="1"/>
    <n v="3"/>
    <n v="2"/>
    <n v="1"/>
    <n v="1"/>
    <x v="0"/>
  </r>
  <r>
    <s v="ac2d218c-beae-47da-a210-76836e184ee7"/>
    <s v="Hargeysa_IDP"/>
    <x v="42"/>
    <x v="1"/>
    <n v="3"/>
    <n v="1"/>
    <n v="1"/>
    <n v="1"/>
    <x v="0"/>
  </r>
  <r>
    <s v="c6cb6295-4187-444c-9462-e7791cd07a34"/>
    <s v="Ceel_Afweyn_HC"/>
    <x v="38"/>
    <x v="0"/>
    <n v="2"/>
    <n v="2"/>
    <n v="1"/>
    <n v="2"/>
    <x v="0"/>
  </r>
  <r>
    <s v="4259fd38-43f8-49eb-921b-e31fbb30f03d"/>
    <s v="Hargeysa_IDP"/>
    <x v="42"/>
    <x v="1"/>
    <n v="3"/>
    <n v="2"/>
    <n v="1"/>
    <n v="1"/>
    <x v="0"/>
  </r>
  <r>
    <s v="2504fa2d-43ed-426f-a005-5d43403dc950"/>
    <s v="Ceerigaabo_HC"/>
    <x v="44"/>
    <x v="0"/>
    <n v="3"/>
    <n v="1"/>
    <n v="4"/>
    <n v="1"/>
    <x v="0"/>
  </r>
  <r>
    <s v="1ab58287-9bb3-4968-83ae-cfef399e2817"/>
    <s v="Caynabo_HC"/>
    <x v="40"/>
    <x v="0"/>
    <n v="3"/>
    <n v="1"/>
    <n v="1"/>
    <n v="1"/>
    <x v="0"/>
  </r>
  <r>
    <s v="f74bd091-ecb4-45af-b323-c329601c9c10"/>
    <s v="Ceel_Afweyn_HC"/>
    <x v="38"/>
    <x v="0"/>
    <n v="1"/>
    <n v="4"/>
    <n v="1"/>
    <n v="1"/>
    <x v="0"/>
  </r>
  <r>
    <s v="dc07235a-78a7-4fe7-9f08-0780572f06ba"/>
    <s v="Hargeysa_IDP"/>
    <x v="42"/>
    <x v="1"/>
    <n v="1"/>
    <n v="2"/>
    <n v="1"/>
    <n v="2"/>
    <x v="0"/>
  </r>
  <r>
    <s v="3801cbae-8dee-4492-8fbd-56e70bf0ba32"/>
    <s v="Berbera_IDP"/>
    <x v="46"/>
    <x v="1"/>
    <n v="3"/>
    <n v="1"/>
    <n v="4"/>
    <n v="1"/>
    <x v="0"/>
  </r>
  <r>
    <s v="d422a583-770f-43b7-8040-9424cff309e2"/>
    <s v="Hargeysa_IDP"/>
    <x v="42"/>
    <x v="1"/>
    <n v="3"/>
    <n v="1"/>
    <n v="1"/>
    <n v="1"/>
    <x v="0"/>
  </r>
  <r>
    <s v="c9914d38-996d-4a5b-9338-c5ceb11f0123"/>
    <s v="Lughaye_IDP"/>
    <x v="45"/>
    <x v="1"/>
    <n v="3"/>
    <n v="1"/>
    <n v="1"/>
    <n v="1"/>
    <x v="0"/>
  </r>
  <r>
    <s v="725d9766-496a-453f-b8b9-4424d6c6eb5f"/>
    <s v="Gebiley_IDP"/>
    <x v="39"/>
    <x v="1"/>
    <n v="3"/>
    <n v="1"/>
    <n v="4"/>
    <n v="1"/>
    <x v="0"/>
  </r>
  <r>
    <s v="dbb80e2a-4a4e-4a72-b147-12c5e86a0867"/>
    <s v="Ceerigaabo_HC"/>
    <x v="44"/>
    <x v="0"/>
    <n v="3"/>
    <n v="1"/>
    <n v="4"/>
    <n v="1"/>
    <x v="0"/>
  </r>
  <r>
    <s v="a341bfc7-fda2-4a93-ade4-1062f9cfc544"/>
    <s v="Berbera_HC"/>
    <x v="46"/>
    <x v="0"/>
    <n v="3"/>
    <n v="1"/>
    <n v="1"/>
    <n v="1"/>
    <x v="0"/>
  </r>
  <r>
    <s v="d1c7c0e6-eb1c-4abb-bf9c-54ce10547ed3"/>
    <s v="Berbera_HC"/>
    <x v="46"/>
    <x v="0"/>
    <n v="1"/>
    <n v="2"/>
    <n v="1"/>
    <n v="1"/>
    <x v="3"/>
  </r>
  <r>
    <s v="3967b02f-96fc-4b8c-8025-c55165885850"/>
    <s v="Hargeysa_IDP"/>
    <x v="42"/>
    <x v="1"/>
    <n v="3"/>
    <n v="1"/>
    <n v="1"/>
    <n v="1"/>
    <x v="0"/>
  </r>
  <r>
    <s v="b56dac2e-edc5-486b-bb47-00f423c27f0f"/>
    <s v="Berbera_IDP"/>
    <x v="46"/>
    <x v="1"/>
    <n v="3"/>
    <n v="1"/>
    <n v="1"/>
    <n v="1"/>
    <x v="0"/>
  </r>
  <r>
    <s v="7f358db3-df68-4b86-bcff-fb4351829d73"/>
    <s v="Ceel_Afweyn_HC"/>
    <x v="38"/>
    <x v="0"/>
    <n v="3"/>
    <n v="1"/>
    <n v="1"/>
    <n v="1"/>
    <x v="0"/>
  </r>
  <r>
    <s v="5d52467d-a256-44c4-83a0-288bdd2726c5"/>
    <s v="Hargeysa_IDP"/>
    <x v="42"/>
    <x v="1"/>
    <n v="3"/>
    <n v="1"/>
    <n v="1"/>
    <n v="1"/>
    <x v="0"/>
  </r>
  <r>
    <s v="abd7ee80-fe2d-4ff3-84cf-6201800d5edd"/>
    <s v="Ceel_Afweyn_IDP"/>
    <x v="38"/>
    <x v="1"/>
    <n v="3"/>
    <n v="2"/>
    <n v="1"/>
    <n v="1"/>
    <x v="0"/>
  </r>
  <r>
    <s v="4b12eaa3-8d76-4160-af28-7ec40fefe018"/>
    <s v="Caynabo_HC"/>
    <x v="40"/>
    <x v="0"/>
    <n v="3"/>
    <n v="1"/>
    <n v="1"/>
    <n v="1"/>
    <x v="0"/>
  </r>
  <r>
    <s v="100ad983-c7c3-443d-b2c8-d305a2c905dd"/>
    <s v="Gebiley_HC"/>
    <x v="39"/>
    <x v="0"/>
    <n v="3"/>
    <n v="1"/>
    <n v="4"/>
    <n v="1"/>
    <x v="0"/>
  </r>
  <r>
    <s v="1cfea0f6-69af-4179-b8d2-2a5b04ad74f5"/>
    <s v="Ceel_Afweyn_HC"/>
    <x v="38"/>
    <x v="0"/>
    <n v="3"/>
    <n v="1"/>
    <n v="1"/>
    <n v="1"/>
    <x v="0"/>
  </r>
  <r>
    <s v="6c16f095-bf27-410e-a475-6fe26ca2dece"/>
    <s v="Berbera_IDP"/>
    <x v="46"/>
    <x v="1"/>
    <n v="1"/>
    <n v="2"/>
    <n v="1"/>
    <n v="1"/>
    <x v="3"/>
  </r>
  <r>
    <s v="a09f7406-c24e-4d07-9b69-2df6899b3dca"/>
    <s v="Lughaye_HC"/>
    <x v="45"/>
    <x v="0"/>
    <n v="3"/>
    <n v="1"/>
    <n v="4"/>
    <n v="1"/>
    <x v="0"/>
  </r>
  <r>
    <s v="37b2300f-0ef5-41f3-906d-0b0f367043f1"/>
    <s v="Sheikh_HC"/>
    <x v="47"/>
    <x v="0"/>
    <n v="1"/>
    <n v="1"/>
    <n v="1"/>
    <n v="1"/>
    <x v="3"/>
  </r>
  <r>
    <s v="bd99587d-e8ad-4349-9ab8-99bd978756db"/>
    <s v="Lughaye_HC"/>
    <x v="45"/>
    <x v="0"/>
    <n v="3"/>
    <n v="3"/>
    <n v="4"/>
    <n v="1"/>
    <x v="1"/>
  </r>
  <r>
    <s v="36afbb71-7f77-48fb-bc98-f39207d390fa"/>
    <s v="Berbera_IDP"/>
    <x v="46"/>
    <x v="1"/>
    <n v="3"/>
    <n v="2"/>
    <n v="1"/>
    <n v="1"/>
    <x v="0"/>
  </r>
  <r>
    <s v="1c45ac13-a534-4913-9a71-8d179a20a46e"/>
    <s v="Ceerigaabo_HC"/>
    <x v="44"/>
    <x v="0"/>
    <n v="3"/>
    <n v="1"/>
    <n v="4"/>
    <n v="1"/>
    <x v="0"/>
  </r>
  <r>
    <s v="508d377a-a5a6-497b-8de9-9645c525f9c5"/>
    <s v="Hargeysa_IDP"/>
    <x v="42"/>
    <x v="1"/>
    <n v="3"/>
    <n v="1"/>
    <n v="1"/>
    <n v="1"/>
    <x v="0"/>
  </r>
  <r>
    <s v="ce6b8be7-593e-41d3-a852-e1da4824c9b8"/>
    <s v="Hargeysa_IDP"/>
    <x v="42"/>
    <x v="1"/>
    <n v="3"/>
    <n v="2"/>
    <n v="1"/>
    <n v="1"/>
    <x v="0"/>
  </r>
  <r>
    <s v="02841939-2450-436b-82bc-347e6160fc39"/>
    <s v="Hargeysa_IDP"/>
    <x v="42"/>
    <x v="1"/>
    <n v="3"/>
    <n v="1"/>
    <n v="4"/>
    <n v="1"/>
    <x v="0"/>
  </r>
  <r>
    <s v="15d169f3-3e1c-4600-9e39-25643615b1d5"/>
    <s v="Lughaye_IDP"/>
    <x v="45"/>
    <x v="1"/>
    <n v="3"/>
    <n v="1"/>
    <n v="1"/>
    <n v="1"/>
    <x v="0"/>
  </r>
  <r>
    <s v="011a5542-f7a6-484c-a744-5860e9a769ec"/>
    <s v="Lughaye_IDP"/>
    <x v="45"/>
    <x v="1"/>
    <n v="3"/>
    <n v="1"/>
    <n v="4"/>
    <n v="1"/>
    <x v="0"/>
  </r>
  <r>
    <s v="10b6be04-4a0a-440a-8410-77bab3b1c62f"/>
    <s v="Burco_IDP"/>
    <x v="37"/>
    <x v="1"/>
    <n v="3"/>
    <n v="1"/>
    <n v="1"/>
    <n v="1"/>
    <x v="0"/>
  </r>
  <r>
    <s v="ccdb8257-4b7d-4f45-9633-2e9bba229244"/>
    <s v="Ceel_Afweyn_HC"/>
    <x v="38"/>
    <x v="0"/>
    <n v="3"/>
    <n v="1"/>
    <n v="4"/>
    <n v="1"/>
    <x v="0"/>
  </r>
  <r>
    <s v="f4839a6a-cef4-45a0-9ed2-85e105831a89"/>
    <s v="Lughaye_HC"/>
    <x v="45"/>
    <x v="0"/>
    <n v="3"/>
    <n v="2"/>
    <n v="1"/>
    <n v="1"/>
    <x v="0"/>
  </r>
  <r>
    <s v="9d1abba2-d0f2-4d1b-8b0f-0f9d3bb7bf75"/>
    <s v="Hargeysa_IDP"/>
    <x v="42"/>
    <x v="1"/>
    <n v="3"/>
    <n v="1"/>
    <n v="1"/>
    <n v="1"/>
    <x v="0"/>
  </r>
  <r>
    <s v="4a1d6991-a48e-4bb3-9578-d10519aa9753"/>
    <s v="Gebiley_HC"/>
    <x v="39"/>
    <x v="0"/>
    <n v="3"/>
    <n v="3"/>
    <n v="1"/>
    <n v="1"/>
    <x v="0"/>
  </r>
  <r>
    <s v="1cbb29c4-f607-4818-a72b-2a258ba07ba9"/>
    <s v="Lughaye_HC"/>
    <x v="45"/>
    <x v="0"/>
    <n v="3"/>
    <n v="1"/>
    <n v="4"/>
    <n v="1"/>
    <x v="0"/>
  </r>
  <r>
    <s v="6b46c5a9-60d4-4371-aff1-e7162bbc0c4f"/>
    <s v="Hargeysa_IDP"/>
    <x v="42"/>
    <x v="1"/>
    <n v="3"/>
    <n v="1"/>
    <n v="4"/>
    <n v="1"/>
    <x v="0"/>
  </r>
  <r>
    <s v="a86121a4-078f-41cd-9da2-8be2585de036"/>
    <s v="Gebiley_HC"/>
    <x v="39"/>
    <x v="0"/>
    <n v="3"/>
    <n v="1"/>
    <n v="1"/>
    <n v="1"/>
    <x v="0"/>
  </r>
  <r>
    <s v="47f57ff7-c9bb-4de7-94f5-a997875c6f08"/>
    <s v="Berbera_HC"/>
    <x v="46"/>
    <x v="0"/>
    <n v="3"/>
    <n v="1"/>
    <n v="1"/>
    <n v="1"/>
    <x v="0"/>
  </r>
  <r>
    <s v="b5d30751-779b-4d56-850a-6f25b0010b5e"/>
    <s v="Xudun_HC"/>
    <x v="48"/>
    <x v="0"/>
    <n v="3"/>
    <n v="1"/>
    <n v="1"/>
    <n v="1"/>
    <x v="0"/>
  </r>
  <r>
    <s v="f2211147-b91d-464b-bb61-c78fcf0c1e43"/>
    <s v="Hargeysa_HC"/>
    <x v="42"/>
    <x v="0"/>
    <n v="3"/>
    <n v="1"/>
    <n v="4"/>
    <n v="1"/>
    <x v="0"/>
  </r>
  <r>
    <s v="38f0b1df-1634-4566-9074-7c2150a69b91"/>
    <s v="Sheikh_IDP"/>
    <x v="47"/>
    <x v="1"/>
    <n v="3"/>
    <n v="1"/>
    <n v="1"/>
    <n v="1"/>
    <x v="0"/>
  </r>
  <r>
    <s v="2f26bfda-429b-4745-8e9a-2ad66319f718"/>
    <s v="Ceerigaabo_HC"/>
    <x v="44"/>
    <x v="0"/>
    <n v="3"/>
    <n v="1"/>
    <n v="4"/>
    <n v="1"/>
    <x v="0"/>
  </r>
  <r>
    <s v="aaf3dec2-92b4-4438-9857-944d6d279888"/>
    <s v="Hargeysa_HC"/>
    <x v="42"/>
    <x v="0"/>
    <n v="3"/>
    <n v="1"/>
    <n v="4"/>
    <n v="1"/>
    <x v="0"/>
  </r>
  <r>
    <s v="3364ec2b-ffb8-4385-8c5e-3166f542f18c"/>
    <s v="Burco_IDP"/>
    <x v="37"/>
    <x v="1"/>
    <n v="3"/>
    <n v="1"/>
    <n v="1"/>
    <n v="1"/>
    <x v="0"/>
  </r>
  <r>
    <s v="ee1ad995-5fa6-43b2-ac76-bd722eacc8d1"/>
    <s v="Gebiley_IDP"/>
    <x v="39"/>
    <x v="1"/>
    <n v="3"/>
    <n v="1"/>
    <n v="1"/>
    <n v="1"/>
    <x v="0"/>
  </r>
  <r>
    <s v="6856d2ef-a175-47ba-9156-a0946e3308d3"/>
    <s v="Baki_HC"/>
    <x v="41"/>
    <x v="0"/>
    <n v="3"/>
    <n v="1"/>
    <n v="1"/>
    <n v="1"/>
    <x v="0"/>
  </r>
  <r>
    <s v="3817a8b6-c5a4-4dde-9a03-18d374b2e2a9"/>
    <s v="Owdweyne_IDP"/>
    <x v="43"/>
    <x v="1"/>
    <n v="3"/>
    <n v="2"/>
    <n v="1"/>
    <n v="1"/>
    <x v="0"/>
  </r>
  <r>
    <s v="5cc7cc8d-467e-47ab-822d-ed1f785e6651"/>
    <s v="Hargeysa_IDP"/>
    <x v="42"/>
    <x v="1"/>
    <n v="3"/>
    <n v="1"/>
    <n v="1"/>
    <n v="1"/>
    <x v="0"/>
  </r>
  <r>
    <s v="577bfdd1-2a2c-4c70-9314-756559232684"/>
    <s v="Owdweyne_IDP"/>
    <x v="43"/>
    <x v="1"/>
    <n v="3"/>
    <n v="2"/>
    <n v="1"/>
    <n v="1"/>
    <x v="0"/>
  </r>
  <r>
    <s v="909cb3d0-3e53-40c8-b079-130a1c36f67d"/>
    <s v="Burco_HC"/>
    <x v="37"/>
    <x v="0"/>
    <n v="3"/>
    <n v="1"/>
    <n v="1"/>
    <n v="1"/>
    <x v="0"/>
  </r>
  <r>
    <s v="88bf9008-966f-46ed-bcc2-bf63b72f8834"/>
    <s v="Berbera_HC"/>
    <x v="46"/>
    <x v="0"/>
    <n v="2"/>
    <n v="2"/>
    <n v="1"/>
    <n v="1"/>
    <x v="0"/>
  </r>
  <r>
    <s v="25ad0492-9331-4837-af2e-d3d2b32865cb"/>
    <s v="Baki_HC"/>
    <x v="41"/>
    <x v="0"/>
    <n v="3"/>
    <n v="2"/>
    <n v="1"/>
    <n v="1"/>
    <x v="0"/>
  </r>
  <r>
    <s v="db80afff-609d-49c3-a359-44e7ced1cabd"/>
    <s v="Xudun_IDP"/>
    <x v="48"/>
    <x v="1"/>
    <n v="3"/>
    <n v="2"/>
    <n v="1"/>
    <n v="1"/>
    <x v="0"/>
  </r>
  <r>
    <s v="a055db40-6f64-4baf-8156-d5e68696731c"/>
    <s v="Berbera_HC"/>
    <x v="46"/>
    <x v="0"/>
    <n v="2"/>
    <n v="2"/>
    <n v="1"/>
    <n v="1"/>
    <x v="0"/>
  </r>
  <r>
    <s v="3dee0231-b5d6-4b13-a26c-262e89edcae3"/>
    <s v="Baki_HC"/>
    <x v="41"/>
    <x v="0"/>
    <n v="2"/>
    <n v="2"/>
    <n v="1"/>
    <n v="2"/>
    <x v="0"/>
  </r>
  <r>
    <s v="3fee1824-12dd-46cd-aaf3-e6a7cd3e0f69"/>
    <s v="Sheikh_HC"/>
    <x v="47"/>
    <x v="0"/>
    <n v="3"/>
    <n v="1"/>
    <n v="1"/>
    <n v="1"/>
    <x v="0"/>
  </r>
  <r>
    <s v="c5d7ff88-917d-4f5a-8e07-13d039129cc6"/>
    <s v="Berbera_HC"/>
    <x v="46"/>
    <x v="0"/>
    <n v="3"/>
    <n v="1"/>
    <n v="1"/>
    <n v="3"/>
    <x v="0"/>
  </r>
  <r>
    <s v="633f3c9f-f628-4fd1-bd44-c18fd240c059"/>
    <s v="Burco_IDP"/>
    <x v="37"/>
    <x v="1"/>
    <n v="3"/>
    <n v="1"/>
    <n v="1"/>
    <n v="1"/>
    <x v="0"/>
  </r>
  <r>
    <s v="6c970df2-f416-4819-80ea-87a50250771b"/>
    <s v="Berbera_IDP"/>
    <x v="46"/>
    <x v="1"/>
    <n v="2"/>
    <n v="2"/>
    <n v="1"/>
    <n v="1"/>
    <x v="0"/>
  </r>
  <r>
    <s v="ab90263a-5806-4239-842f-91260047d4b0"/>
    <s v="Hargeysa_HC"/>
    <x v="42"/>
    <x v="0"/>
    <n v="1"/>
    <n v="2"/>
    <n v="1"/>
    <n v="1"/>
    <x v="3"/>
  </r>
  <r>
    <s v="87919d58-d7a7-4ba4-a9ed-e588f4dc645a"/>
    <s v="Burco_IDP"/>
    <x v="37"/>
    <x v="1"/>
    <n v="3"/>
    <n v="1"/>
    <n v="1"/>
    <n v="1"/>
    <x v="0"/>
  </r>
  <r>
    <s v="364cf9ad-f17c-46af-b142-7cd60f0f449f"/>
    <s v="Hargeysa_IDP"/>
    <x v="42"/>
    <x v="1"/>
    <n v="3"/>
    <n v="2"/>
    <n v="1"/>
    <n v="1"/>
    <x v="0"/>
  </r>
  <r>
    <s v="1ad1158b-ddba-4dce-b801-6313e2d0d534"/>
    <s v="Ceel_Afweyn_HC"/>
    <x v="38"/>
    <x v="0"/>
    <n v="1"/>
    <n v="2"/>
    <n v="1"/>
    <n v="2"/>
    <x v="0"/>
  </r>
  <r>
    <s v="5c32ab54-d99f-4b75-a878-172bddd03df2"/>
    <s v="Berbera_HC"/>
    <x v="46"/>
    <x v="0"/>
    <n v="3"/>
    <n v="1"/>
    <n v="1"/>
    <n v="1"/>
    <x v="0"/>
  </r>
  <r>
    <s v="29c44b1c-147a-413d-ae30-368fe1671da2"/>
    <s v="Berbera_IDP"/>
    <x v="46"/>
    <x v="1"/>
    <n v="1"/>
    <n v="2"/>
    <n v="1"/>
    <n v="1"/>
    <x v="3"/>
  </r>
  <r>
    <s v="a9689211-bc17-43a1-9da7-ec7117781d71"/>
    <s v="Buuhoodle_IDP"/>
    <x v="36"/>
    <x v="1"/>
    <n v="3"/>
    <n v="1"/>
    <n v="1"/>
    <n v="1"/>
    <x v="0"/>
  </r>
  <r>
    <s v="a8515418-7380-4892-8d42-42f7d8f9f236"/>
    <s v="Sheikh_HC"/>
    <x v="47"/>
    <x v="0"/>
    <n v="3"/>
    <n v="1"/>
    <n v="1"/>
    <n v="1"/>
    <x v="0"/>
  </r>
  <r>
    <s v="da8de0e1-7eb7-43f0-a024-fa5bbb01dc7d"/>
    <s v="Berbera_HC"/>
    <x v="46"/>
    <x v="0"/>
    <n v="3"/>
    <n v="1"/>
    <n v="1"/>
    <n v="1"/>
    <x v="0"/>
  </r>
  <r>
    <s v="a8d8154b-8aef-49e4-854c-ac8952a5686e"/>
    <s v="Burco_HC"/>
    <x v="37"/>
    <x v="0"/>
    <n v="3"/>
    <n v="1"/>
    <n v="1"/>
    <n v="1"/>
    <x v="0"/>
  </r>
  <r>
    <s v="84b61689-fced-48a9-80de-6edea33152c4"/>
    <s v="Berbera_IDP"/>
    <x v="46"/>
    <x v="1"/>
    <n v="1"/>
    <n v="4"/>
    <n v="1"/>
    <n v="1"/>
    <x v="0"/>
  </r>
  <r>
    <s v="3950fb9f-95fb-4378-9215-559283fdfb88"/>
    <s v="Berbera_HC"/>
    <x v="46"/>
    <x v="0"/>
    <n v="3"/>
    <n v="1"/>
    <n v="4"/>
    <n v="1"/>
    <x v="0"/>
  </r>
  <r>
    <s v="19519e80-13de-4718-a07e-4bd4dc67295d"/>
    <s v="Burco_HC"/>
    <x v="37"/>
    <x v="0"/>
    <n v="3"/>
    <n v="1"/>
    <n v="1"/>
    <n v="1"/>
    <x v="0"/>
  </r>
  <r>
    <s v="bdf8582e-5ac4-4814-865d-491d652751e4"/>
    <s v="Owdweyne_HC"/>
    <x v="43"/>
    <x v="0"/>
    <n v="3"/>
    <n v="1"/>
    <n v="1"/>
    <n v="1"/>
    <x v="0"/>
  </r>
  <r>
    <s v="0632d936-15ef-4782-b1c0-8b22ab6fc8d5"/>
    <s v="Berbera_HC"/>
    <x v="46"/>
    <x v="0"/>
    <n v="3"/>
    <n v="2"/>
    <n v="1"/>
    <n v="1"/>
    <x v="0"/>
  </r>
  <r>
    <s v="0e125fe3-9d3d-4f1a-9031-98f6d755e72e"/>
    <s v="Hargeysa_IDP"/>
    <x v="42"/>
    <x v="1"/>
    <n v="3"/>
    <n v="1"/>
    <n v="1"/>
    <n v="2"/>
    <x v="0"/>
  </r>
  <r>
    <s v="3d762b2e-6db7-437a-a30f-260496f22bbe"/>
    <s v="Hargeysa_IDP"/>
    <x v="42"/>
    <x v="1"/>
    <n v="3"/>
    <n v="1"/>
    <n v="1"/>
    <n v="1"/>
    <x v="0"/>
  </r>
  <r>
    <s v="cd371295-8467-41c8-b514-39225a66ec75"/>
    <s v="Buuhoodle_IDP"/>
    <x v="36"/>
    <x v="1"/>
    <n v="3"/>
    <n v="1"/>
    <n v="1"/>
    <n v="1"/>
    <x v="0"/>
  </r>
  <r>
    <s v="ef278780-59a9-4291-9233-e0245dc3151d"/>
    <s v="Berbera_HC"/>
    <x v="46"/>
    <x v="0"/>
    <n v="3"/>
    <n v="1"/>
    <n v="1"/>
    <n v="1"/>
    <x v="0"/>
  </r>
  <r>
    <s v="5f881a43-9d1f-4741-936c-d66b826bb9bb"/>
    <s v="Berbera_HC"/>
    <x v="46"/>
    <x v="0"/>
    <n v="3"/>
    <n v="1"/>
    <n v="1"/>
    <n v="1"/>
    <x v="0"/>
  </r>
  <r>
    <s v="8f2848aa-fe6b-4126-bd11-2d5612324603"/>
    <s v="Gebiley_IDP"/>
    <x v="39"/>
    <x v="1"/>
    <n v="3"/>
    <n v="1"/>
    <n v="1"/>
    <n v="1"/>
    <x v="0"/>
  </r>
  <r>
    <s v="2bbe790e-213a-4bfd-80e3-88453076a82c"/>
    <s v="Caynabo_HC"/>
    <x v="40"/>
    <x v="0"/>
    <n v="3"/>
    <n v="1"/>
    <n v="1"/>
    <n v="1"/>
    <x v="0"/>
  </r>
  <r>
    <s v="c11f61ec-feb2-45ae-ab98-9ef20f79c016"/>
    <s v="Hargeysa_IDP"/>
    <x v="42"/>
    <x v="1"/>
    <n v="3"/>
    <n v="2"/>
    <n v="1"/>
    <n v="1"/>
    <x v="0"/>
  </r>
  <r>
    <s v="a5087598-3d2f-4d0f-85a4-9545aba375dc"/>
    <s v="Buuhoodle_HC"/>
    <x v="36"/>
    <x v="0"/>
    <n v="3"/>
    <n v="1"/>
    <n v="1"/>
    <n v="1"/>
    <x v="0"/>
  </r>
  <r>
    <s v="9f112d13-0e81-4896-810f-2a80ee8e949f"/>
    <s v="Hargeysa_IDP"/>
    <x v="42"/>
    <x v="1"/>
    <n v="3"/>
    <n v="1"/>
    <n v="1"/>
    <n v="1"/>
    <x v="0"/>
  </r>
  <r>
    <s v="d1513036-6003-4fb2-bcfa-e5d7c61d059e"/>
    <s v="Borama_HC"/>
    <x v="33"/>
    <x v="0"/>
    <n v="1"/>
    <n v="4"/>
    <n v="1"/>
    <n v="1"/>
    <x v="0"/>
  </r>
  <r>
    <s v="ea188427-9af8-4906-9a9b-bde1634180eb"/>
    <s v="Lughaye_HC"/>
    <x v="45"/>
    <x v="0"/>
    <n v="3"/>
    <n v="1"/>
    <n v="1"/>
    <n v="1"/>
    <x v="0"/>
  </r>
  <r>
    <s v="f2ece088-446b-4d0b-aa3c-490a966541c1"/>
    <s v="Owdweyne_HC"/>
    <x v="43"/>
    <x v="0"/>
    <n v="3"/>
    <n v="1"/>
    <n v="1"/>
    <n v="1"/>
    <x v="0"/>
  </r>
  <r>
    <s v="c87abfa0-abfa-43ef-b0ab-71e22ad593e1"/>
    <s v="Zeylac_HC"/>
    <x v="49"/>
    <x v="0"/>
    <n v="3"/>
    <n v="1"/>
    <n v="4"/>
    <n v="1"/>
    <x v="0"/>
  </r>
  <r>
    <s v="73ac3c71-6501-4b82-9a25-ac6f1573a4d3"/>
    <s v="Burco_HC"/>
    <x v="37"/>
    <x v="0"/>
    <n v="3"/>
    <n v="1"/>
    <n v="1"/>
    <n v="1"/>
    <x v="0"/>
  </r>
  <r>
    <s v="a54b8527-d54e-48d5-9ea5-331def569a4e"/>
    <s v="Baki_HC"/>
    <x v="41"/>
    <x v="0"/>
    <n v="3"/>
    <n v="4"/>
    <n v="1"/>
    <n v="1"/>
    <x v="0"/>
  </r>
  <r>
    <s v="3d9f5ddc-9678-42d4-a522-2bbe1a3cf616"/>
    <s v="Sheikh_HC"/>
    <x v="47"/>
    <x v="0"/>
    <n v="3"/>
    <n v="1"/>
    <n v="1"/>
    <n v="1"/>
    <x v="0"/>
  </r>
  <r>
    <s v="5a0babfe-0c56-4772-8376-a058c0264255"/>
    <s v="Burco_HC"/>
    <x v="37"/>
    <x v="0"/>
    <n v="3"/>
    <n v="1"/>
    <n v="4"/>
    <n v="1"/>
    <x v="0"/>
  </r>
  <r>
    <s v="6f20fb09-d1a2-468e-b0ef-d2805e22cfad"/>
    <s v="Berbera_HC"/>
    <x v="46"/>
    <x v="0"/>
    <n v="3"/>
    <n v="1"/>
    <n v="1"/>
    <n v="1"/>
    <x v="0"/>
  </r>
  <r>
    <s v="4eeb4880-96bf-4f35-a451-b1a8e019dba6"/>
    <s v="Burco_IDP"/>
    <x v="37"/>
    <x v="1"/>
    <n v="3"/>
    <n v="1"/>
    <n v="1"/>
    <n v="1"/>
    <x v="0"/>
  </r>
  <r>
    <s v="7fde0ace-dc3b-43c6-9e98-3c50feb7e2ac"/>
    <s v="Caynabo_HC"/>
    <x v="40"/>
    <x v="0"/>
    <n v="3"/>
    <n v="1"/>
    <n v="4"/>
    <n v="1"/>
    <x v="0"/>
  </r>
  <r>
    <s v="181b5e7b-2351-47d8-a481-0924a5efe13c"/>
    <s v="Ceerigaabo_HC"/>
    <x v="44"/>
    <x v="0"/>
    <n v="3"/>
    <n v="1"/>
    <n v="1"/>
    <n v="1"/>
    <x v="0"/>
  </r>
  <r>
    <s v="c8b4db22-ce28-4770-8b33-c9d2594c74fe"/>
    <s v="Ceerigaabo_HC"/>
    <x v="44"/>
    <x v="0"/>
    <n v="3"/>
    <n v="1"/>
    <n v="1"/>
    <n v="1"/>
    <x v="0"/>
  </r>
  <r>
    <s v="51eb5329-6369-4595-9b1e-2e1799f7d938"/>
    <s v="Berbera_HC"/>
    <x v="46"/>
    <x v="0"/>
    <n v="1"/>
    <n v="2"/>
    <n v="1"/>
    <n v="1"/>
    <x v="3"/>
  </r>
  <r>
    <s v="2cc58ff5-c824-4f7c-8cd6-192d8ede6050"/>
    <s v="Ceel_Afweyn_IDP"/>
    <x v="38"/>
    <x v="1"/>
    <n v="3"/>
    <n v="1"/>
    <n v="1"/>
    <n v="1"/>
    <x v="0"/>
  </r>
  <r>
    <s v="f336f7ac-05c5-43a0-8d3a-34376335a949"/>
    <s v="Ceerigaabo_HC"/>
    <x v="44"/>
    <x v="0"/>
    <n v="3"/>
    <n v="1"/>
    <n v="1"/>
    <n v="1"/>
    <x v="0"/>
  </r>
  <r>
    <s v="6774d17f-8556-4aad-8c03-5a5d4c23ad94"/>
    <s v="Borama_HC"/>
    <x v="33"/>
    <x v="0"/>
    <n v="3"/>
    <n v="1"/>
    <n v="1"/>
    <n v="2"/>
    <x v="0"/>
  </r>
  <r>
    <s v="b82b7697-a902-4da1-a500-a6e01ea717ed"/>
    <s v="Borama_HC"/>
    <x v="33"/>
    <x v="0"/>
    <n v="3"/>
    <n v="1"/>
    <n v="4"/>
    <n v="1"/>
    <x v="0"/>
  </r>
  <r>
    <s v="9dc662a2-6dbd-4898-ad40-373a3a474fa2"/>
    <s v="Gebiley_IDP"/>
    <x v="39"/>
    <x v="1"/>
    <n v="3"/>
    <n v="1"/>
    <n v="4"/>
    <n v="1"/>
    <x v="0"/>
  </r>
  <r>
    <s v="ea7ff428-ed8a-4263-bee6-972642318eaf"/>
    <s v="Ceerigaabo_HC"/>
    <x v="44"/>
    <x v="0"/>
    <n v="3"/>
    <n v="4"/>
    <n v="1"/>
    <n v="2"/>
    <x v="1"/>
  </r>
  <r>
    <s v="a35845c9-bbb0-4ffa-a213-b7aaea44d855"/>
    <s v="Laas_Caanood_IDP"/>
    <x v="35"/>
    <x v="1"/>
    <n v="3"/>
    <n v="1"/>
    <n v="1"/>
    <n v="1"/>
    <x v="0"/>
  </r>
  <r>
    <s v="e1f87138-ad89-4633-bb8e-884267152cf1"/>
    <s v="Gebiley_HC"/>
    <x v="39"/>
    <x v="0"/>
    <n v="3"/>
    <n v="1"/>
    <n v="1"/>
    <n v="1"/>
    <x v="0"/>
  </r>
  <r>
    <s v="d2e26170-237d-4130-91a1-2d75775e7c49"/>
    <s v="Gebiley_IDP"/>
    <x v="39"/>
    <x v="1"/>
    <n v="3"/>
    <n v="1"/>
    <n v="4"/>
    <n v="1"/>
    <x v="0"/>
  </r>
  <r>
    <s v="0384059c-cb18-40c3-a71e-9bd4074f3783"/>
    <s v="Caynabo_HC"/>
    <x v="40"/>
    <x v="0"/>
    <n v="3"/>
    <n v="1"/>
    <n v="1"/>
    <n v="1"/>
    <x v="0"/>
  </r>
  <r>
    <s v="ff45a50d-6608-40d3-8e38-0196481fde24"/>
    <s v="Gebiley_HC"/>
    <x v="39"/>
    <x v="0"/>
    <n v="3"/>
    <n v="1"/>
    <n v="1"/>
    <n v="1"/>
    <x v="0"/>
  </r>
  <r>
    <s v="606154c2-9434-40c6-a95b-bd89b85c4ac0"/>
    <s v="Lughaye_HC"/>
    <x v="45"/>
    <x v="0"/>
    <n v="3"/>
    <n v="1"/>
    <n v="4"/>
    <n v="1"/>
    <x v="0"/>
  </r>
  <r>
    <s v="bf6032f8-2247-4084-a73f-bcaaacbcdaf1"/>
    <s v="Hargeysa_HC"/>
    <x v="42"/>
    <x v="0"/>
    <n v="3"/>
    <n v="1"/>
    <n v="1"/>
    <n v="1"/>
    <x v="0"/>
  </r>
  <r>
    <s v="038e025e-8863-4176-88e8-33e40b3257b6"/>
    <s v="Hargeysa_HC"/>
    <x v="42"/>
    <x v="0"/>
    <n v="3"/>
    <n v="1"/>
    <n v="1"/>
    <n v="1"/>
    <x v="0"/>
  </r>
  <r>
    <s v="5ce7e8d4-d978-4cde-b50a-52778fa04994"/>
    <s v="Berbera_HC"/>
    <x v="46"/>
    <x v="0"/>
    <n v="3"/>
    <n v="3"/>
    <n v="4"/>
    <n v="1"/>
    <x v="1"/>
  </r>
  <r>
    <s v="941aebc8-893c-4759-8e60-cb84ec9d7063"/>
    <s v="Hargeysa_IDP"/>
    <x v="42"/>
    <x v="1"/>
    <n v="3"/>
    <n v="3"/>
    <n v="1"/>
    <n v="1"/>
    <x v="0"/>
  </r>
  <r>
    <s v="0641ccc2-0a56-4640-a3ae-b81f8181cfc4"/>
    <s v="Berbera_HC"/>
    <x v="46"/>
    <x v="0"/>
    <n v="3"/>
    <n v="1"/>
    <n v="1"/>
    <n v="1"/>
    <x v="0"/>
  </r>
  <r>
    <s v="3671208d-3bd5-436b-9d69-47be2a8b097a"/>
    <s v="Hargeysa_IDP"/>
    <x v="42"/>
    <x v="1"/>
    <n v="3"/>
    <n v="1"/>
    <n v="4"/>
    <n v="1"/>
    <x v="0"/>
  </r>
  <r>
    <s v="0c8edd05-d460-487f-9f09-5ff376046ab7"/>
    <s v="Berbera_HC"/>
    <x v="46"/>
    <x v="0"/>
    <n v="3"/>
    <n v="1"/>
    <n v="4"/>
    <n v="1"/>
    <x v="0"/>
  </r>
  <r>
    <s v="098e7bef-d1e2-46ed-a5d8-bbcdc3c45b16"/>
    <s v="Hargeysa_IDP"/>
    <x v="42"/>
    <x v="1"/>
    <n v="3"/>
    <n v="2"/>
    <n v="1"/>
    <n v="1"/>
    <x v="0"/>
  </r>
  <r>
    <s v="bf9258b5-48d2-48e6-a420-431c36716bff"/>
    <s v="Ceel_Afweyn_IDP"/>
    <x v="38"/>
    <x v="1"/>
    <n v="3"/>
    <n v="1"/>
    <n v="1"/>
    <n v="1"/>
    <x v="0"/>
  </r>
  <r>
    <s v="38b45c77-9a24-4d02-b0b4-24a4d89d2947"/>
    <s v="Hargeysa_IDP"/>
    <x v="42"/>
    <x v="1"/>
    <n v="3"/>
    <n v="1"/>
    <n v="4"/>
    <n v="1"/>
    <x v="0"/>
  </r>
  <r>
    <s v="96aabc28-4bd0-4fa3-b8a5-9f4799d6ede0"/>
    <s v="Hargeysa_HC"/>
    <x v="42"/>
    <x v="0"/>
    <n v="1"/>
    <n v="2"/>
    <n v="1"/>
    <n v="1"/>
    <x v="3"/>
  </r>
  <r>
    <s v="5fb77e78-ecf8-4e3a-9c14-654d4adf0ffd"/>
    <s v="Owdweyne_IDP"/>
    <x v="43"/>
    <x v="1"/>
    <n v="3"/>
    <n v="1"/>
    <n v="1"/>
    <n v="1"/>
    <x v="0"/>
  </r>
  <r>
    <s v="c0053a42-fa87-4234-8657-32eaf93af9bb"/>
    <s v="Hargeysa_IDP"/>
    <x v="42"/>
    <x v="1"/>
    <n v="1"/>
    <n v="1"/>
    <n v="1"/>
    <n v="1"/>
    <x v="3"/>
  </r>
  <r>
    <s v="17b64435-6532-47f6-b5c6-9c0a69638cfc"/>
    <s v="Ceel_Afweyn_IDP"/>
    <x v="38"/>
    <x v="1"/>
    <n v="3"/>
    <n v="1"/>
    <n v="1"/>
    <n v="1"/>
    <x v="0"/>
  </r>
  <r>
    <s v="cb7b21df-8f03-490e-815b-0a090d20909d"/>
    <s v="Ceerigaabo_IDP"/>
    <x v="44"/>
    <x v="1"/>
    <n v="3"/>
    <n v="1"/>
    <n v="1"/>
    <n v="1"/>
    <x v="0"/>
  </r>
  <r>
    <s v="40b980c1-371c-46b3-97b1-c747b2f1fd64"/>
    <s v="Burco_HC"/>
    <x v="37"/>
    <x v="0"/>
    <n v="1"/>
    <n v="1"/>
    <n v="1"/>
    <n v="1"/>
    <x v="3"/>
  </r>
  <r>
    <s v="f303f1de-1c64-4d4d-8ded-d183df5aa01d"/>
    <s v="Ceerigaabo_IDP"/>
    <x v="44"/>
    <x v="1"/>
    <n v="3"/>
    <n v="1"/>
    <n v="1"/>
    <n v="1"/>
    <x v="0"/>
  </r>
  <r>
    <s v="8b995490-e005-4731-a6ac-e982a459a252"/>
    <s v="Gebiley_HC"/>
    <x v="39"/>
    <x v="0"/>
    <n v="3"/>
    <n v="1"/>
    <n v="4"/>
    <n v="1"/>
    <x v="0"/>
  </r>
  <r>
    <s v="942211e2-48d0-49ed-8b1a-c10c8f5d59d6"/>
    <s v="Burco_HC"/>
    <x v="37"/>
    <x v="0"/>
    <n v="3"/>
    <n v="1"/>
    <n v="1"/>
    <n v="1"/>
    <x v="0"/>
  </r>
  <r>
    <s v="442ebb5c-c601-4df0-a9fd-999fbeba0fe0"/>
    <s v="Sheikh_HC"/>
    <x v="47"/>
    <x v="0"/>
    <n v="3"/>
    <n v="1"/>
    <n v="4"/>
    <n v="1"/>
    <x v="0"/>
  </r>
  <r>
    <s v="d4ef55be-56fc-403f-8a1e-0a5f07e27f2a"/>
    <s v="Berbera_HC"/>
    <x v="46"/>
    <x v="0"/>
    <n v="1"/>
    <n v="2"/>
    <n v="1"/>
    <n v="1"/>
    <x v="3"/>
  </r>
  <r>
    <s v="1fab6174-7d80-44af-ab87-3c90e01b0c00"/>
    <s v="Lughaye_HC"/>
    <x v="45"/>
    <x v="0"/>
    <n v="3"/>
    <n v="1"/>
    <n v="1"/>
    <n v="1"/>
    <x v="0"/>
  </r>
  <r>
    <s v="292bf1c4-09e3-40a7-81f4-752e0e089bff"/>
    <s v="Berbera_HC"/>
    <x v="46"/>
    <x v="0"/>
    <n v="3"/>
    <n v="1"/>
    <n v="4"/>
    <n v="1"/>
    <x v="0"/>
  </r>
  <r>
    <s v="b7783940-cccb-4d5b-9e42-2ddd4f66fbe0"/>
    <s v="Ceerigaabo_IDP"/>
    <x v="44"/>
    <x v="1"/>
    <n v="3"/>
    <n v="1"/>
    <n v="4"/>
    <n v="1"/>
    <x v="0"/>
  </r>
  <r>
    <s v="e39807b7-40a7-4553-a20a-93a000ecbfb9"/>
    <s v="Sheikh_HC"/>
    <x v="47"/>
    <x v="0"/>
    <n v="3"/>
    <n v="1"/>
    <n v="4"/>
    <n v="1"/>
    <x v="0"/>
  </r>
  <r>
    <s v="4fba4aa7-a87c-48d1-b4f1-9fb0d1c676c2"/>
    <s v="Sheikh_HC"/>
    <x v="47"/>
    <x v="0"/>
    <n v="3"/>
    <n v="1"/>
    <n v="4"/>
    <n v="1"/>
    <x v="0"/>
  </r>
  <r>
    <s v="1ca10efd-01d4-4274-9dd3-d2768afb80fa"/>
    <s v="Sheikh_HC"/>
    <x v="47"/>
    <x v="0"/>
    <n v="2"/>
    <n v="4"/>
    <n v="1"/>
    <n v="1"/>
    <x v="0"/>
  </r>
  <r>
    <s v="314b9d32-937f-40d6-b35e-015e9d036a8a"/>
    <s v="Zeylac_HC"/>
    <x v="49"/>
    <x v="0"/>
    <n v="3"/>
    <n v="1"/>
    <n v="1"/>
    <n v="1"/>
    <x v="0"/>
  </r>
  <r>
    <s v="270e31bc-5012-497d-8591-d574338a7ee9"/>
    <s v="Ceerigaabo_IDP"/>
    <x v="44"/>
    <x v="1"/>
    <n v="3"/>
    <n v="1"/>
    <n v="1"/>
    <n v="1"/>
    <x v="0"/>
  </r>
  <r>
    <s v="dd83e37c-4709-4285-a6dc-2952b294eccb"/>
    <s v="Zeylac_HC"/>
    <x v="49"/>
    <x v="0"/>
    <n v="3"/>
    <n v="1"/>
    <n v="1"/>
    <n v="1"/>
    <x v="0"/>
  </r>
  <r>
    <s v="f0aadf37-c8f3-45f6-9f6f-51aecdb58754"/>
    <s v="Burco_HC"/>
    <x v="37"/>
    <x v="0"/>
    <n v="3"/>
    <n v="1"/>
    <n v="1"/>
    <n v="1"/>
    <x v="0"/>
  </r>
  <r>
    <s v="564e4990-02f1-4f6b-b715-3fb704a07aea"/>
    <s v="Ceerigaabo_HC"/>
    <x v="44"/>
    <x v="0"/>
    <n v="3"/>
    <n v="1"/>
    <n v="4"/>
    <n v="1"/>
    <x v="0"/>
  </r>
  <r>
    <s v="92e3857d-4e23-4570-83e2-862f3addc673"/>
    <s v="Berbera_IDP"/>
    <x v="46"/>
    <x v="1"/>
    <n v="3"/>
    <n v="2"/>
    <n v="1"/>
    <n v="1"/>
    <x v="0"/>
  </r>
  <r>
    <s v="86ffdb14-7386-4980-95cb-791390e20e18"/>
    <s v="Xudun_IDP"/>
    <x v="48"/>
    <x v="1"/>
    <n v="3"/>
    <n v="1"/>
    <n v="1"/>
    <n v="1"/>
    <x v="0"/>
  </r>
  <r>
    <s v="3e8482b7-9730-45c8-b7c3-082f539675e1"/>
    <s v="Ceel_Afweyn_HC"/>
    <x v="38"/>
    <x v="0"/>
    <n v="3"/>
    <n v="1"/>
    <n v="4"/>
    <n v="1"/>
    <x v="0"/>
  </r>
  <r>
    <s v="65b2c510-5605-4691-bfa8-e4ca7e524547"/>
    <s v="Ceel_Afweyn_IDP"/>
    <x v="38"/>
    <x v="1"/>
    <n v="3"/>
    <n v="1"/>
    <n v="1"/>
    <n v="1"/>
    <x v="0"/>
  </r>
  <r>
    <s v="7087fc32-c735-445a-97d6-f9290ef22104"/>
    <s v="Burco_HC"/>
    <x v="37"/>
    <x v="0"/>
    <n v="1"/>
    <n v="2"/>
    <n v="1"/>
    <n v="1"/>
    <x v="3"/>
  </r>
  <r>
    <s v="4e76d246-efd6-4658-a91a-28bea977c4f9"/>
    <s v="Caynabo_IDP"/>
    <x v="40"/>
    <x v="1"/>
    <n v="3"/>
    <n v="1"/>
    <n v="1"/>
    <n v="1"/>
    <x v="0"/>
  </r>
  <r>
    <s v="2564b2ab-a49f-4d28-a673-f1517c4c86b8"/>
    <s v="Ceel_Afweyn_HC"/>
    <x v="38"/>
    <x v="0"/>
    <n v="3"/>
    <n v="1"/>
    <n v="4"/>
    <n v="1"/>
    <x v="0"/>
  </r>
  <r>
    <s v="5ee1b483-c6f7-46d9-8a32-929b3d5720e1"/>
    <s v="Ceerigaabo_IDP"/>
    <x v="44"/>
    <x v="1"/>
    <n v="3"/>
    <n v="1"/>
    <n v="1"/>
    <n v="3"/>
    <x v="0"/>
  </r>
  <r>
    <s v="d4efe2ee-adad-444a-9f50-75cc61dd9401"/>
    <s v="Hargeysa_IDP"/>
    <x v="42"/>
    <x v="1"/>
    <n v="3"/>
    <n v="1"/>
    <n v="1"/>
    <n v="1"/>
    <x v="0"/>
  </r>
  <r>
    <s v="4bf12a66-2dd2-4b8e-a79a-ec41a7043c24"/>
    <s v="Owdweyne_HC"/>
    <x v="43"/>
    <x v="0"/>
    <n v="3"/>
    <n v="1"/>
    <n v="4"/>
    <n v="1"/>
    <x v="0"/>
  </r>
  <r>
    <s v="dd51836e-67d4-49a1-a7f6-6b90eb168b31"/>
    <s v="Caynabo_HC"/>
    <x v="40"/>
    <x v="0"/>
    <n v="3"/>
    <n v="1"/>
    <n v="1"/>
    <n v="1"/>
    <x v="0"/>
  </r>
  <r>
    <s v="aad90d6b-d57a-44d4-b16a-2448211d98a0"/>
    <s v="Ceel_Afweyn_IDP"/>
    <x v="38"/>
    <x v="1"/>
    <n v="3"/>
    <n v="1"/>
    <n v="1"/>
    <n v="1"/>
    <x v="0"/>
  </r>
  <r>
    <s v="6798e76c-2753-4b4f-8c3f-003513c0c08f"/>
    <s v="Xudun_HC"/>
    <x v="48"/>
    <x v="0"/>
    <n v="3"/>
    <n v="1"/>
    <n v="1"/>
    <n v="1"/>
    <x v="0"/>
  </r>
  <r>
    <s v="d0b4cc32-1b4e-49de-8f80-771540e577b3"/>
    <s v="Xudun_HC"/>
    <x v="48"/>
    <x v="0"/>
    <n v="3"/>
    <n v="1"/>
    <n v="1"/>
    <n v="1"/>
    <x v="0"/>
  </r>
  <r>
    <s v="2c7d2204-2b40-46d4-a61a-ef9f938cb8e0"/>
    <s v="Burco_IDP"/>
    <x v="37"/>
    <x v="1"/>
    <n v="3"/>
    <n v="1"/>
    <n v="4"/>
    <n v="1"/>
    <x v="0"/>
  </r>
  <r>
    <s v="76515241-cfce-4320-aae6-e12c5e5a5e70"/>
    <s v="Ceel_Afweyn_IDP"/>
    <x v="38"/>
    <x v="1"/>
    <n v="3"/>
    <n v="1"/>
    <n v="1"/>
    <n v="1"/>
    <x v="0"/>
  </r>
  <r>
    <s v="112a62b1-4c3b-4730-bb65-4c787757b58e"/>
    <s v="Ceel_Afweyn_IDP"/>
    <x v="38"/>
    <x v="1"/>
    <n v="3"/>
    <n v="1"/>
    <n v="1"/>
    <n v="1"/>
    <x v="0"/>
  </r>
  <r>
    <s v="c3fe7119-7fc4-48bf-8f8b-e155fc79012d"/>
    <s v="Caynabo_HC"/>
    <x v="40"/>
    <x v="0"/>
    <n v="3"/>
    <n v="1"/>
    <n v="4"/>
    <n v="1"/>
    <x v="0"/>
  </r>
  <r>
    <s v="8a11089b-e7d0-4539-a17f-0a9f3fd03273"/>
    <s v="Berbera_HC"/>
    <x v="46"/>
    <x v="0"/>
    <n v="3"/>
    <n v="2"/>
    <n v="1"/>
    <n v="1"/>
    <x v="0"/>
  </r>
  <r>
    <s v="7685a986-c9e4-480a-8dde-406c65eb20ea"/>
    <s v="Burco_HC"/>
    <x v="37"/>
    <x v="0"/>
    <n v="3"/>
    <n v="1"/>
    <n v="4"/>
    <n v="1"/>
    <x v="0"/>
  </r>
  <r>
    <s v="5b8402b1-8a5c-4211-a9d5-fd07943b8cd8"/>
    <s v="Ceel_Afweyn_IDP"/>
    <x v="38"/>
    <x v="1"/>
    <n v="3"/>
    <n v="1"/>
    <n v="1"/>
    <n v="1"/>
    <x v="0"/>
  </r>
  <r>
    <s v="78138b73-fe7c-4367-8f78-79510f54ef31"/>
    <s v="Hargeysa_IDP"/>
    <x v="42"/>
    <x v="1"/>
    <n v="3"/>
    <n v="2"/>
    <n v="1"/>
    <n v="1"/>
    <x v="0"/>
  </r>
  <r>
    <s v="1e568b45-aab5-4d5a-b0be-21f9280b8d33"/>
    <s v="Burco_HC"/>
    <x v="37"/>
    <x v="0"/>
    <n v="2"/>
    <n v="2"/>
    <n v="1"/>
    <n v="1"/>
    <x v="0"/>
  </r>
  <r>
    <s v="666e3d9c-3321-47d5-be54-ba50dfa849a1"/>
    <s v="Hargeysa_HC"/>
    <x v="42"/>
    <x v="0"/>
    <n v="3"/>
    <n v="1"/>
    <n v="1"/>
    <n v="1"/>
    <x v="0"/>
  </r>
  <r>
    <s v="52a1af2d-ad20-4c35-897b-8a3bdea25609"/>
    <s v="Caynabo_IDP"/>
    <x v="40"/>
    <x v="1"/>
    <n v="3"/>
    <n v="1"/>
    <n v="1"/>
    <n v="1"/>
    <x v="0"/>
  </r>
  <r>
    <s v="e2051940-1c2b-451b-8c5b-91177f613777"/>
    <s v="Owdweyne_HC"/>
    <x v="43"/>
    <x v="0"/>
    <n v="3"/>
    <n v="1"/>
    <n v="4"/>
    <n v="1"/>
    <x v="0"/>
  </r>
  <r>
    <s v="fc41139f-12fe-4916-82b4-5828ec5cd28d"/>
    <s v="Laas_Caanood_IDP"/>
    <x v="35"/>
    <x v="1"/>
    <n v="3"/>
    <n v="1"/>
    <n v="4"/>
    <n v="1"/>
    <x v="0"/>
  </r>
  <r>
    <s v="be52ff35-e82d-4701-943d-8b45fd0728ff"/>
    <s v="Ceel_Afweyn_HC"/>
    <x v="38"/>
    <x v="0"/>
    <n v="3"/>
    <n v="2"/>
    <n v="1"/>
    <n v="1"/>
    <x v="0"/>
  </r>
  <r>
    <s v="cb9835c9-e1b8-4a1a-940c-a1ff5ef71dbf"/>
    <s v="Buuhoodle_HC"/>
    <x v="36"/>
    <x v="0"/>
    <n v="3"/>
    <n v="1"/>
    <n v="1"/>
    <n v="1"/>
    <x v="0"/>
  </r>
  <r>
    <s v="7a2b3617-d20a-4356-b280-e4b8e3e51588"/>
    <s v="Berbera_HC"/>
    <x v="46"/>
    <x v="0"/>
    <n v="3"/>
    <n v="1"/>
    <n v="1"/>
    <n v="1"/>
    <x v="0"/>
  </r>
  <r>
    <s v="7165f700-1c29-4b7e-9025-77b202abe60e"/>
    <s v="Owdweyne_HC"/>
    <x v="43"/>
    <x v="0"/>
    <n v="3"/>
    <n v="1"/>
    <n v="4"/>
    <n v="1"/>
    <x v="0"/>
  </r>
  <r>
    <s v="80e87468-2d36-4ecb-8d30-5559a17af667"/>
    <s v="Ceerigaabo_IDP"/>
    <x v="44"/>
    <x v="1"/>
    <n v="3"/>
    <n v="1"/>
    <n v="1"/>
    <n v="1"/>
    <x v="0"/>
  </r>
  <r>
    <s v="65fe51c1-8b59-4c46-8d3d-dc971d51d70b"/>
    <s v="Caynabo_HC"/>
    <x v="40"/>
    <x v="0"/>
    <n v="3"/>
    <n v="1"/>
    <n v="1"/>
    <n v="1"/>
    <x v="0"/>
  </r>
  <r>
    <s v="303701be-a125-4e2d-9298-5b8b35288f60"/>
    <s v="Ceel_Afweyn_IDP"/>
    <x v="38"/>
    <x v="1"/>
    <n v="3"/>
    <n v="1"/>
    <n v="1"/>
    <n v="1"/>
    <x v="0"/>
  </r>
  <r>
    <s v="6557ffa3-68bf-4fe0-8a50-d6eeaa56ce95"/>
    <s v="Ceel_Afweyn_IDP"/>
    <x v="38"/>
    <x v="1"/>
    <n v="3"/>
    <n v="1"/>
    <n v="1"/>
    <n v="1"/>
    <x v="0"/>
  </r>
  <r>
    <s v="bf0ea735-b431-494f-9cf6-81dd50b0820d"/>
    <s v="Gebiley_IDP"/>
    <x v="39"/>
    <x v="1"/>
    <n v="3"/>
    <n v="1"/>
    <n v="1"/>
    <n v="1"/>
    <x v="0"/>
  </r>
  <r>
    <s v="98debb27-23a8-42b4-a354-2e953b386395"/>
    <s v="Hargeysa_HC"/>
    <x v="42"/>
    <x v="0"/>
    <n v="1"/>
    <n v="4"/>
    <n v="1"/>
    <n v="2"/>
    <x v="0"/>
  </r>
  <r>
    <s v="cb284a2d-ad62-4b60-8926-a9fd5229a1cc"/>
    <s v="Ceerigaabo_IDP"/>
    <x v="44"/>
    <x v="1"/>
    <n v="3"/>
    <n v="1"/>
    <n v="1"/>
    <n v="1"/>
    <x v="0"/>
  </r>
  <r>
    <s v="291af12b-64cf-46bc-96be-8f9cb8231eaa"/>
    <s v="Zeylac_IDP"/>
    <x v="49"/>
    <x v="1"/>
    <n v="3"/>
    <n v="1"/>
    <n v="4"/>
    <n v="1"/>
    <x v="0"/>
  </r>
  <r>
    <s v="9f317a05-a8e9-4840-9411-e250133456fe"/>
    <s v="Lughaye_HC"/>
    <x v="45"/>
    <x v="0"/>
    <n v="3"/>
    <n v="1"/>
    <n v="1"/>
    <n v="1"/>
    <x v="0"/>
  </r>
  <r>
    <s v="ecbe11b6-e08f-4ee2-a8c9-f56ff0585f44"/>
    <s v="Sheikh_HC"/>
    <x v="47"/>
    <x v="0"/>
    <n v="3"/>
    <n v="1"/>
    <n v="4"/>
    <n v="1"/>
    <x v="0"/>
  </r>
  <r>
    <s v="816ad192-aa9f-4a87-8594-be217dba6c04"/>
    <s v="Hargeysa_IDP"/>
    <x v="42"/>
    <x v="1"/>
    <n v="3"/>
    <n v="1"/>
    <n v="4"/>
    <n v="1"/>
    <x v="0"/>
  </r>
  <r>
    <s v="ee470de2-5304-4049-9413-b864efcedd25"/>
    <s v="Xudun_HC"/>
    <x v="48"/>
    <x v="0"/>
    <n v="3"/>
    <n v="2"/>
    <n v="1"/>
    <n v="1"/>
    <x v="0"/>
  </r>
  <r>
    <s v="2cf82612-2052-4b0c-b7ea-88df7cb1d72d"/>
    <s v="Caynabo_HC"/>
    <x v="40"/>
    <x v="0"/>
    <n v="3"/>
    <n v="1"/>
    <n v="1"/>
    <n v="1"/>
    <x v="0"/>
  </r>
  <r>
    <s v="7e1337cd-b3d6-46b4-a30f-43a7435d4a4e"/>
    <s v="Gebiley_IDP"/>
    <x v="39"/>
    <x v="1"/>
    <n v="3"/>
    <n v="1"/>
    <n v="4"/>
    <n v="1"/>
    <x v="0"/>
  </r>
  <r>
    <s v="990dbef4-8440-4de5-847a-1a7ff13d9c0b"/>
    <s v="Burco_HC"/>
    <x v="37"/>
    <x v="0"/>
    <n v="3"/>
    <n v="1"/>
    <n v="1"/>
    <n v="1"/>
    <x v="0"/>
  </r>
  <r>
    <s v="1d28bb11-a2b9-4f30-8fa8-ce0a9d85875b"/>
    <s v="Owdweyne_IDP"/>
    <x v="43"/>
    <x v="1"/>
    <n v="3"/>
    <n v="1"/>
    <n v="4"/>
    <n v="1"/>
    <x v="0"/>
  </r>
  <r>
    <s v="593a4bcf-da8c-49d7-a689-f8977329fcff"/>
    <s v="Sheikh_IDP"/>
    <x v="47"/>
    <x v="1"/>
    <n v="3"/>
    <n v="1"/>
    <n v="1"/>
    <n v="2"/>
    <x v="0"/>
  </r>
  <r>
    <s v="a049e92c-2d24-486e-8618-f919bf420ee2"/>
    <s v="Owdweyne_IDP"/>
    <x v="43"/>
    <x v="1"/>
    <n v="3"/>
    <n v="1"/>
    <n v="1"/>
    <n v="1"/>
    <x v="0"/>
  </r>
  <r>
    <s v="4ac55c59-92e1-42d7-b455-9944945983ed"/>
    <s v="Burco_HC"/>
    <x v="37"/>
    <x v="0"/>
    <n v="3"/>
    <n v="1"/>
    <n v="1"/>
    <n v="1"/>
    <x v="0"/>
  </r>
  <r>
    <s v="3fd6f442-5ce3-4d15-b1c0-f7376754d0d4"/>
    <s v="Ceel_Afweyn_HC"/>
    <x v="38"/>
    <x v="0"/>
    <n v="3"/>
    <n v="1"/>
    <n v="1"/>
    <n v="1"/>
    <x v="0"/>
  </r>
  <r>
    <s v="feaf925a-b8b2-43a4-8c44-31d313704f32"/>
    <s v="Hargeysa_IDP"/>
    <x v="42"/>
    <x v="1"/>
    <n v="3"/>
    <n v="2"/>
    <n v="1"/>
    <n v="1"/>
    <x v="0"/>
  </r>
  <r>
    <s v="265bbab3-d712-4fc9-b560-26aa39d98382"/>
    <s v="Burco_HC"/>
    <x v="37"/>
    <x v="0"/>
    <n v="3"/>
    <n v="1"/>
    <n v="1"/>
    <n v="1"/>
    <x v="0"/>
  </r>
  <r>
    <s v="38aa4f50-65da-4034-8218-64cbe8818072"/>
    <s v="Burco_HC"/>
    <x v="37"/>
    <x v="0"/>
    <n v="3"/>
    <n v="1"/>
    <n v="1"/>
    <n v="1"/>
    <x v="0"/>
  </r>
  <r>
    <s v="53b572cb-42cf-4908-bd16-53fac7ddb600"/>
    <s v="Caynabo_IDP"/>
    <x v="40"/>
    <x v="1"/>
    <n v="3"/>
    <n v="1"/>
    <n v="1"/>
    <n v="2"/>
    <x v="0"/>
  </r>
  <r>
    <s v="fcf33def-27bd-4e06-b1ad-6193417a098f"/>
    <s v="Burco_HC"/>
    <x v="37"/>
    <x v="0"/>
    <n v="3"/>
    <n v="2"/>
    <n v="4"/>
    <n v="1"/>
    <x v="1"/>
  </r>
  <r>
    <s v="979ebef5-8bf3-4728-a075-e44a8b364e7b"/>
    <s v="Hargeysa_IDP"/>
    <x v="42"/>
    <x v="1"/>
    <n v="3"/>
    <n v="1"/>
    <n v="1"/>
    <n v="1"/>
    <x v="0"/>
  </r>
  <r>
    <s v="7b28438c-865e-40a5-9b81-aeaf93e61b85"/>
    <s v="Hargeysa_IDP"/>
    <x v="42"/>
    <x v="1"/>
    <n v="3"/>
    <n v="3"/>
    <n v="1"/>
    <n v="1"/>
    <x v="0"/>
  </r>
  <r>
    <s v="70e2830a-2a85-4c6c-bc05-22fa40b3a33e"/>
    <s v="Hargeysa_IDP"/>
    <x v="42"/>
    <x v="1"/>
    <n v="3"/>
    <n v="2"/>
    <n v="1"/>
    <n v="1"/>
    <x v="0"/>
  </r>
  <r>
    <s v="e4ab118a-8374-4f04-88d0-3a59c6328e62"/>
    <s v="Ceel_Afweyn_HC"/>
    <x v="38"/>
    <x v="0"/>
    <n v="3"/>
    <n v="1"/>
    <n v="1"/>
    <n v="1"/>
    <x v="0"/>
  </r>
  <r>
    <s v="895982e6-04e1-4f63-a8ba-8f42de9b36d9"/>
    <s v="Ceerigaabo_IDP"/>
    <x v="44"/>
    <x v="1"/>
    <n v="3"/>
    <n v="1"/>
    <n v="1"/>
    <n v="1"/>
    <x v="0"/>
  </r>
  <r>
    <s v="95231e1d-6773-45bd-b145-69ba667e3ea6"/>
    <s v="Burco_HC"/>
    <x v="37"/>
    <x v="0"/>
    <n v="3"/>
    <n v="1"/>
    <n v="1"/>
    <n v="1"/>
    <x v="0"/>
  </r>
  <r>
    <s v="f23dbced-9af2-4208-acc2-4fc414662ba8"/>
    <s v="Borama_HC"/>
    <x v="33"/>
    <x v="0"/>
    <n v="1"/>
    <n v="2"/>
    <n v="1"/>
    <n v="1"/>
    <x v="3"/>
  </r>
  <r>
    <s v="5af76d4f-0641-4db1-a1b7-3a12c6273935"/>
    <s v="Caynabo_HC"/>
    <x v="40"/>
    <x v="0"/>
    <n v="3"/>
    <n v="1"/>
    <n v="1"/>
    <n v="1"/>
    <x v="0"/>
  </r>
  <r>
    <s v="eec9506d-9c6d-4be9-a459-f414b44af0aa"/>
    <s v="Burco_HC"/>
    <x v="37"/>
    <x v="0"/>
    <n v="3"/>
    <n v="1"/>
    <n v="4"/>
    <n v="1"/>
    <x v="0"/>
  </r>
  <r>
    <s v="36f3e916-75fc-4535-bcc5-20cd39d240cf"/>
    <s v="Ceel_Afweyn_HC"/>
    <x v="38"/>
    <x v="0"/>
    <n v="3"/>
    <n v="1"/>
    <n v="1"/>
    <n v="1"/>
    <x v="0"/>
  </r>
  <r>
    <s v="ec472c14-c363-41eb-b74d-2ecc7a16606e"/>
    <s v="Gebiley_IDP"/>
    <x v="39"/>
    <x v="1"/>
    <n v="3"/>
    <n v="1"/>
    <n v="1"/>
    <n v="1"/>
    <x v="0"/>
  </r>
  <r>
    <s v="8287d685-9b82-419f-a4e3-69845021c567"/>
    <s v="Buuhoodle_HC"/>
    <x v="36"/>
    <x v="0"/>
    <n v="3"/>
    <n v="1"/>
    <n v="4"/>
    <n v="1"/>
    <x v="0"/>
  </r>
  <r>
    <s v="a43a30ce-9880-4d6a-a760-2d28c3990b67"/>
    <s v="Burco_HC"/>
    <x v="37"/>
    <x v="0"/>
    <n v="3"/>
    <n v="1"/>
    <n v="1"/>
    <n v="1"/>
    <x v="0"/>
  </r>
  <r>
    <s v="956cf63f-a81c-4987-9b85-631e161257c5"/>
    <s v="Burco_HC"/>
    <x v="37"/>
    <x v="0"/>
    <n v="3"/>
    <n v="1"/>
    <n v="1"/>
    <n v="1"/>
    <x v="0"/>
  </r>
  <r>
    <s v="6accfde9-2fd8-41e0-92a1-c60943760de1"/>
    <s v="Burco_HC"/>
    <x v="37"/>
    <x v="0"/>
    <n v="1"/>
    <n v="2"/>
    <n v="1"/>
    <n v="1"/>
    <x v="3"/>
  </r>
  <r>
    <s v="7d2a3bae-3b22-487a-b397-0213a8a38f9e"/>
    <s v="Berbera_IDP"/>
    <x v="46"/>
    <x v="1"/>
    <n v="2"/>
    <n v="2"/>
    <n v="1"/>
    <n v="1"/>
    <x v="0"/>
  </r>
  <r>
    <s v="565ea72b-3bf2-4d1c-86ff-d1b170d187a4"/>
    <s v="Berbera_IDP"/>
    <x v="46"/>
    <x v="1"/>
    <n v="3"/>
    <n v="2"/>
    <n v="4"/>
    <n v="1"/>
    <x v="1"/>
  </r>
  <r>
    <s v="27d6bea7-0687-4a0e-945b-2040f599a38a"/>
    <s v="Owdweyne_HC"/>
    <x v="43"/>
    <x v="0"/>
    <n v="3"/>
    <n v="1"/>
    <n v="1"/>
    <n v="1"/>
    <x v="0"/>
  </r>
  <r>
    <s v="327362c5-36e6-4ab4-8a74-fae91759760a"/>
    <s v="Buuhoodle_HC"/>
    <x v="36"/>
    <x v="0"/>
    <n v="3"/>
    <n v="1"/>
    <n v="4"/>
    <n v="1"/>
    <x v="0"/>
  </r>
  <r>
    <s v="1044b302-314c-4d8e-be54-c3ce101ea26d"/>
    <s v="Owdweyne_HC"/>
    <x v="43"/>
    <x v="0"/>
    <n v="3"/>
    <n v="1"/>
    <n v="1"/>
    <n v="3"/>
    <x v="0"/>
  </r>
  <r>
    <s v="e83b82c8-c246-44b9-a99c-3e68673099eb"/>
    <s v="Owdweyne_HC"/>
    <x v="43"/>
    <x v="0"/>
    <n v="3"/>
    <n v="1"/>
    <n v="1"/>
    <n v="1"/>
    <x v="0"/>
  </r>
  <r>
    <s v="2492b724-4a10-4599-a335-2c706086adf6"/>
    <s v="Owdweyne_HC"/>
    <x v="43"/>
    <x v="0"/>
    <n v="3"/>
    <n v="1"/>
    <n v="1"/>
    <n v="1"/>
    <x v="0"/>
  </r>
  <r>
    <s v="249c627c-e30a-48f5-88f9-fc1e2f3e7894"/>
    <s v="Owdweyne_HC"/>
    <x v="43"/>
    <x v="0"/>
    <n v="3"/>
    <n v="1"/>
    <n v="1"/>
    <n v="1"/>
    <x v="0"/>
  </r>
  <r>
    <s v="5cde4c2f-ca87-49ee-b502-76d87214e487"/>
    <s v="Owdweyne_HC"/>
    <x v="43"/>
    <x v="0"/>
    <n v="3"/>
    <n v="1"/>
    <n v="4"/>
    <n v="1"/>
    <x v="0"/>
  </r>
  <r>
    <s v="3cf5d813-d182-4db1-a0c5-641d58e4ffab"/>
    <s v="Ceerigaabo_HC"/>
    <x v="44"/>
    <x v="0"/>
    <n v="3"/>
    <n v="1"/>
    <n v="4"/>
    <n v="1"/>
    <x v="0"/>
  </r>
  <r>
    <s v="69f2fd12-01f5-42af-bc58-e1f41eda9cbd"/>
    <s v="Berbera_IDP"/>
    <x v="46"/>
    <x v="1"/>
    <n v="3"/>
    <n v="1"/>
    <n v="1"/>
    <n v="1"/>
    <x v="0"/>
  </r>
  <r>
    <s v="cd96cfea-977e-4ac9-b8d8-354a5b4228b9"/>
    <s v="Owdweyne_HC"/>
    <x v="43"/>
    <x v="0"/>
    <n v="3"/>
    <n v="1"/>
    <n v="1"/>
    <n v="1"/>
    <x v="0"/>
  </r>
  <r>
    <s v="19db2a1e-ec96-4dad-adb2-d7870f26fc20"/>
    <s v="Sheikh_HC"/>
    <x v="47"/>
    <x v="0"/>
    <n v="3"/>
    <n v="1"/>
    <n v="1"/>
    <n v="1"/>
    <x v="0"/>
  </r>
  <r>
    <s v="93118376-dbd4-4fb8-9171-95a33565af03"/>
    <s v="Owdweyne_HC"/>
    <x v="43"/>
    <x v="0"/>
    <n v="3"/>
    <n v="1"/>
    <n v="1"/>
    <n v="1"/>
    <x v="0"/>
  </r>
  <r>
    <s v="d26768a4-a137-4949-815c-a2f23999ccfa"/>
    <s v="Owdweyne_HC"/>
    <x v="43"/>
    <x v="0"/>
    <n v="3"/>
    <n v="1"/>
    <n v="1"/>
    <n v="1"/>
    <x v="0"/>
  </r>
  <r>
    <s v="e0d1eca7-4f91-4a49-89a7-4acb4e5ebf94"/>
    <s v="Borama_HC"/>
    <x v="33"/>
    <x v="0"/>
    <n v="3"/>
    <n v="1"/>
    <n v="1"/>
    <n v="1"/>
    <x v="0"/>
  </r>
  <r>
    <s v="ab378bc9-169f-4c0a-b553-0dd169a5252c"/>
    <s v="Sheikh_HC"/>
    <x v="47"/>
    <x v="0"/>
    <n v="3"/>
    <n v="1"/>
    <n v="4"/>
    <n v="1"/>
    <x v="0"/>
  </r>
  <r>
    <s v="2858076e-69f6-449d-9a39-13e20bb56504"/>
    <s v="Caynabo_HC"/>
    <x v="40"/>
    <x v="0"/>
    <n v="3"/>
    <n v="2"/>
    <n v="1"/>
    <n v="1"/>
    <x v="0"/>
  </r>
  <r>
    <s v="60b26414-1f8e-4575-9a8f-9b3e26c62a0d"/>
    <s v="Buuhoodle_HC"/>
    <x v="36"/>
    <x v="0"/>
    <n v="3"/>
    <n v="1"/>
    <n v="1"/>
    <n v="1"/>
    <x v="0"/>
  </r>
  <r>
    <s v="6dddaea1-496b-475f-a7c9-7a325ee274db"/>
    <s v="Berbera_IDP"/>
    <x v="46"/>
    <x v="1"/>
    <n v="3"/>
    <n v="1"/>
    <n v="4"/>
    <n v="1"/>
    <x v="0"/>
  </r>
  <r>
    <s v="24fce19c-3057-4e14-81a4-7a182e89c555"/>
    <s v="Caynabo_IDP"/>
    <x v="40"/>
    <x v="1"/>
    <n v="3"/>
    <n v="1"/>
    <n v="4"/>
    <n v="1"/>
    <x v="0"/>
  </r>
  <r>
    <s v="5482cb77-c2f6-480b-8321-4147947002c8"/>
    <s v="Caynabo_HC"/>
    <x v="40"/>
    <x v="0"/>
    <n v="3"/>
    <n v="2"/>
    <n v="1"/>
    <n v="1"/>
    <x v="0"/>
  </r>
  <r>
    <s v="10d04bca-3eea-4345-b5f4-6e1696e64114"/>
    <s v="Zeylac_HC"/>
    <x v="49"/>
    <x v="0"/>
    <n v="3"/>
    <n v="1"/>
    <n v="1"/>
    <n v="1"/>
    <x v="0"/>
  </r>
  <r>
    <s v="e8d429bb-2fbb-4e96-8c2f-20510018094b"/>
    <s v="Caynabo_HC"/>
    <x v="40"/>
    <x v="0"/>
    <n v="3"/>
    <n v="2"/>
    <n v="1"/>
    <n v="1"/>
    <x v="0"/>
  </r>
  <r>
    <s v="2ddc909c-6a21-49e1-956c-a8fed6a61721"/>
    <s v="Ceerigaabo_IDP"/>
    <x v="44"/>
    <x v="1"/>
    <n v="3"/>
    <n v="1"/>
    <n v="1"/>
    <n v="1"/>
    <x v="0"/>
  </r>
  <r>
    <s v="5ef1eae7-6b79-45d1-9393-ddbd4e9c7572"/>
    <s v="Lughaye_IDP"/>
    <x v="45"/>
    <x v="1"/>
    <n v="3"/>
    <n v="1"/>
    <n v="1"/>
    <n v="1"/>
    <x v="0"/>
  </r>
  <r>
    <s v="26783617-b396-4b8a-831e-6181f61fbfe6"/>
    <s v="Buuhoodle_HC"/>
    <x v="36"/>
    <x v="0"/>
    <n v="3"/>
    <n v="1"/>
    <n v="1"/>
    <n v="1"/>
    <x v="0"/>
  </r>
  <r>
    <s v="4fe594fd-c003-4cde-8b08-7440d3097a50"/>
    <s v="Caynabo_HC"/>
    <x v="40"/>
    <x v="0"/>
    <n v="3"/>
    <n v="1"/>
    <n v="1"/>
    <n v="1"/>
    <x v="0"/>
  </r>
  <r>
    <s v="494706dc-d102-4058-9c58-291aad751f2b"/>
    <s v="Ceel_Afweyn_HC"/>
    <x v="38"/>
    <x v="0"/>
    <n v="3"/>
    <n v="2"/>
    <n v="1"/>
    <n v="2"/>
    <x v="0"/>
  </r>
  <r>
    <s v="75bbd969-59ba-4192-bd4c-2f00942f0107"/>
    <s v="Gebiley_IDP"/>
    <x v="39"/>
    <x v="1"/>
    <n v="3"/>
    <n v="1"/>
    <n v="1"/>
    <n v="1"/>
    <x v="0"/>
  </r>
  <r>
    <s v="8e73bf5d-9916-40f8-a437-bdc447b9edf3"/>
    <s v="Ceerigaabo_HC"/>
    <x v="44"/>
    <x v="0"/>
    <n v="3"/>
    <n v="1"/>
    <n v="1"/>
    <n v="1"/>
    <x v="0"/>
  </r>
  <r>
    <s v="c55eae3b-c12c-4d06-88ba-865e9c3ae37e"/>
    <s v="Berbera_HC"/>
    <x v="46"/>
    <x v="0"/>
    <n v="3"/>
    <n v="1"/>
    <n v="4"/>
    <n v="2"/>
    <x v="1"/>
  </r>
  <r>
    <s v="d32cce0f-28c6-47eb-a33a-ea8a123a9314"/>
    <s v="Berbera_HC"/>
    <x v="46"/>
    <x v="0"/>
    <n v="3"/>
    <n v="2"/>
    <n v="1"/>
    <n v="1"/>
    <x v="0"/>
  </r>
  <r>
    <s v="6063c15e-3a90-4432-8791-5fe441e7bae0"/>
    <s v="Gebiley_HC"/>
    <x v="39"/>
    <x v="0"/>
    <n v="3"/>
    <n v="1"/>
    <n v="1"/>
    <n v="1"/>
    <x v="0"/>
  </r>
  <r>
    <s v="c0c5a0cd-bb3a-423f-bc7f-5ec6cca8a81f"/>
    <s v="Hargeysa_IDP"/>
    <x v="42"/>
    <x v="1"/>
    <n v="3"/>
    <n v="4"/>
    <n v="1"/>
    <n v="1"/>
    <x v="0"/>
  </r>
  <r>
    <s v="672180b2-c52b-41fb-a841-2a3e111d903a"/>
    <s v="Owdweyne_HC"/>
    <x v="43"/>
    <x v="0"/>
    <n v="3"/>
    <n v="1"/>
    <n v="1"/>
    <n v="1"/>
    <x v="0"/>
  </r>
  <r>
    <s v="29042503-abd4-49a8-b5e1-e05de4c5178b"/>
    <s v="Berbera_IDP"/>
    <x v="46"/>
    <x v="1"/>
    <n v="3"/>
    <n v="1"/>
    <n v="4"/>
    <n v="1"/>
    <x v="0"/>
  </r>
  <r>
    <s v="0ba93147-1166-4e64-a505-ca75847c7da5"/>
    <s v="Burco_HC"/>
    <x v="37"/>
    <x v="0"/>
    <n v="3"/>
    <n v="1"/>
    <n v="1"/>
    <n v="1"/>
    <x v="0"/>
  </r>
  <r>
    <s v="d089f04b-1452-4757-b258-ae237b2d6895"/>
    <s v="Ceerigaabo_IDP"/>
    <x v="44"/>
    <x v="1"/>
    <n v="3"/>
    <n v="1"/>
    <n v="4"/>
    <n v="1"/>
    <x v="0"/>
  </r>
  <r>
    <s v="f9b7cf80-d139-4c08-b16a-7dac38d61658"/>
    <s v="Laas_Caanood_HC"/>
    <x v="35"/>
    <x v="0"/>
    <n v="3"/>
    <n v="1"/>
    <n v="4"/>
    <n v="1"/>
    <x v="0"/>
  </r>
  <r>
    <s v="b7020ae8-d659-4a23-acf2-a9a7babcbaca"/>
    <s v="Owdweyne_HC"/>
    <x v="43"/>
    <x v="0"/>
    <n v="3"/>
    <n v="1"/>
    <n v="4"/>
    <n v="1"/>
    <x v="0"/>
  </r>
  <r>
    <s v="28e1cf6e-e9e2-48c8-8460-335f061ad80d"/>
    <s v="Burco_IDP"/>
    <x v="37"/>
    <x v="1"/>
    <n v="3"/>
    <n v="1"/>
    <n v="4"/>
    <n v="1"/>
    <x v="0"/>
  </r>
  <r>
    <s v="9b733aaa-a06a-428b-a95c-5e3ea638d6c3"/>
    <s v="Ceel_Afweyn_IDP"/>
    <x v="38"/>
    <x v="1"/>
    <n v="3"/>
    <n v="1"/>
    <n v="4"/>
    <n v="2"/>
    <x v="1"/>
  </r>
  <r>
    <s v="c6a7c813-5784-45cd-99ed-770c059663c7"/>
    <s v="Ceel_Afweyn_HC"/>
    <x v="38"/>
    <x v="0"/>
    <n v="3"/>
    <n v="1"/>
    <n v="4"/>
    <n v="1"/>
    <x v="0"/>
  </r>
  <r>
    <s v="3b53eadd-1cce-4727-9611-173a67e7b918"/>
    <s v="Burco_HC"/>
    <x v="37"/>
    <x v="0"/>
    <n v="3"/>
    <n v="1"/>
    <n v="4"/>
    <n v="1"/>
    <x v="0"/>
  </r>
  <r>
    <s v="a3044d9b-3a75-45a3-9ad8-c77362e33717"/>
    <s v="Sheikh_IDP"/>
    <x v="47"/>
    <x v="1"/>
    <n v="3"/>
    <n v="1"/>
    <n v="1"/>
    <n v="1"/>
    <x v="0"/>
  </r>
  <r>
    <s v="432b92ab-0a9b-47ca-93d2-688a243e546d"/>
    <s v="Gebiley_HC"/>
    <x v="39"/>
    <x v="0"/>
    <n v="3"/>
    <n v="3"/>
    <n v="4"/>
    <n v="1"/>
    <x v="1"/>
  </r>
  <r>
    <s v="84c94459-ddcc-4bad-960a-ebd6ee6bf897"/>
    <s v="Burco_HC"/>
    <x v="37"/>
    <x v="0"/>
    <n v="3"/>
    <n v="1"/>
    <n v="1"/>
    <n v="1"/>
    <x v="0"/>
  </r>
  <r>
    <s v="58ccf09c-0afc-4c6a-b022-568a0f893eea"/>
    <s v="Berbera_IDP"/>
    <x v="46"/>
    <x v="1"/>
    <n v="3"/>
    <n v="3"/>
    <n v="1"/>
    <n v="1"/>
    <x v="0"/>
  </r>
  <r>
    <s v="39bd0577-9864-471e-bd53-d2ac6b3c0616"/>
    <s v="Berbera_IDP"/>
    <x v="46"/>
    <x v="1"/>
    <n v="3"/>
    <n v="2"/>
    <n v="1"/>
    <n v="1"/>
    <x v="0"/>
  </r>
  <r>
    <s v="8678c915-a668-4d2d-b57c-6656fc3143cb"/>
    <s v="Berbera_IDP"/>
    <x v="46"/>
    <x v="1"/>
    <n v="3"/>
    <n v="1"/>
    <n v="1"/>
    <n v="1"/>
    <x v="0"/>
  </r>
  <r>
    <s v="a02bdaf4-1ea7-4acc-8bcc-f582ed55b5df"/>
    <s v="Zeylac_HC"/>
    <x v="49"/>
    <x v="0"/>
    <n v="3"/>
    <n v="1"/>
    <n v="1"/>
    <n v="1"/>
    <x v="0"/>
  </r>
  <r>
    <s v="55783bcb-4af6-41df-abf3-5e50b876027c"/>
    <s v="Burco_IDP"/>
    <x v="37"/>
    <x v="1"/>
    <n v="3"/>
    <n v="1"/>
    <n v="4"/>
    <n v="1"/>
    <x v="0"/>
  </r>
  <r>
    <s v="836f6096-1590-4db8-8e40-215df89e93b0"/>
    <s v="Berbera_IDP"/>
    <x v="46"/>
    <x v="1"/>
    <n v="3"/>
    <n v="1"/>
    <n v="1"/>
    <n v="1"/>
    <x v="0"/>
  </r>
  <r>
    <s v="4161e56c-13b9-4a6a-98fd-44a87a462d27"/>
    <s v="Ceel_Afweyn_HC"/>
    <x v="38"/>
    <x v="0"/>
    <n v="3"/>
    <n v="1"/>
    <n v="1"/>
    <n v="1"/>
    <x v="0"/>
  </r>
  <r>
    <s v="0e4d77d2-e1b8-406f-aeba-b931cf2be680"/>
    <s v="Burco_HC"/>
    <x v="37"/>
    <x v="0"/>
    <n v="3"/>
    <n v="1"/>
    <n v="1"/>
    <n v="1"/>
    <x v="0"/>
  </r>
  <r>
    <s v="8a50e1c6-6e1f-4be0-896b-b8db2f0cece9"/>
    <s v="Burco_HC"/>
    <x v="37"/>
    <x v="0"/>
    <n v="3"/>
    <n v="2"/>
    <n v="1"/>
    <n v="1"/>
    <x v="0"/>
  </r>
  <r>
    <s v="3fd94f02-3ddd-44e3-8970-47718366e9de"/>
    <s v="Hargeysa_HC"/>
    <x v="42"/>
    <x v="0"/>
    <n v="3"/>
    <n v="1"/>
    <n v="1"/>
    <n v="1"/>
    <x v="0"/>
  </r>
  <r>
    <s v="b1049e3a-7e29-4e55-83dc-21fb80d78b96"/>
    <s v="Zeylac_HC"/>
    <x v="49"/>
    <x v="0"/>
    <n v="3"/>
    <n v="1"/>
    <n v="1"/>
    <n v="1"/>
    <x v="0"/>
  </r>
  <r>
    <s v="435ff950-a8c3-423c-9faa-6b9a982c8e30"/>
    <s v="Berbera_IDP"/>
    <x v="46"/>
    <x v="1"/>
    <n v="3"/>
    <n v="2"/>
    <n v="1"/>
    <n v="1"/>
    <x v="0"/>
  </r>
  <r>
    <s v="53bed37d-a71e-46f0-8500-3f79d141f5e9"/>
    <s v="Sheikh_HC"/>
    <x v="47"/>
    <x v="0"/>
    <n v="3"/>
    <n v="1"/>
    <n v="1"/>
    <n v="2"/>
    <x v="0"/>
  </r>
  <r>
    <s v="ca161d2f-4765-4f88-99af-6b38a44f010b"/>
    <s v="Berbera_IDP"/>
    <x v="46"/>
    <x v="1"/>
    <n v="3"/>
    <n v="1"/>
    <n v="4"/>
    <n v="1"/>
    <x v="0"/>
  </r>
  <r>
    <s v="47a39cc5-87d8-4f23-9da6-228f0bd83dab"/>
    <s v="Ceel_Afweyn_HC"/>
    <x v="38"/>
    <x v="0"/>
    <n v="3"/>
    <n v="1"/>
    <n v="1"/>
    <n v="1"/>
    <x v="0"/>
  </r>
  <r>
    <s v="928bd4e7-2c0c-4bce-b1b6-75c055cbdc4a"/>
    <s v="Sheikh_HC"/>
    <x v="47"/>
    <x v="0"/>
    <n v="3"/>
    <n v="1"/>
    <n v="1"/>
    <n v="1"/>
    <x v="0"/>
  </r>
  <r>
    <s v="b081c682-1c71-4780-b959-dd5f525b41e0"/>
    <s v="Ceerigaabo_HC"/>
    <x v="44"/>
    <x v="0"/>
    <n v="3"/>
    <n v="1"/>
    <n v="4"/>
    <n v="1"/>
    <x v="0"/>
  </r>
  <r>
    <s v="40a3c423-677c-4827-9c12-6c509fb829a4"/>
    <s v="Berbera_HC"/>
    <x v="46"/>
    <x v="0"/>
    <n v="1"/>
    <n v="2"/>
    <n v="1"/>
    <n v="1"/>
    <x v="3"/>
  </r>
  <r>
    <s v="67bbd3ea-e962-4867-8724-d796f449c631"/>
    <s v="Berbera_HC"/>
    <x v="46"/>
    <x v="0"/>
    <n v="3"/>
    <n v="1"/>
    <n v="4"/>
    <n v="1"/>
    <x v="0"/>
  </r>
  <r>
    <s v="e11e61f8-0620-46ab-9c31-5207efebd79f"/>
    <s v="Berbera_HC"/>
    <x v="46"/>
    <x v="0"/>
    <n v="3"/>
    <n v="2"/>
    <n v="1"/>
    <n v="1"/>
    <x v="0"/>
  </r>
  <r>
    <s v="7f3eda99-ad8f-413c-ba6a-58afa34f86a9"/>
    <s v="Berbera_IDP"/>
    <x v="46"/>
    <x v="1"/>
    <n v="3"/>
    <n v="1"/>
    <n v="1"/>
    <n v="1"/>
    <x v="0"/>
  </r>
  <r>
    <s v="0757d8ac-ab29-425c-9ad4-acfec2e8f890"/>
    <s v="Zeylac_IDP"/>
    <x v="49"/>
    <x v="1"/>
    <n v="3"/>
    <n v="1"/>
    <n v="1"/>
    <n v="1"/>
    <x v="0"/>
  </r>
  <r>
    <s v="5d20e50d-7438-4eac-acf5-58d91fe6734c"/>
    <s v="Berbera_HC"/>
    <x v="46"/>
    <x v="0"/>
    <n v="3"/>
    <n v="2"/>
    <n v="1"/>
    <n v="1"/>
    <x v="0"/>
  </r>
  <r>
    <s v="3d7ed8f5-7a4a-41e9-94e4-64e068025171"/>
    <s v="Sheikh_IDP"/>
    <x v="47"/>
    <x v="1"/>
    <n v="3"/>
    <n v="1"/>
    <n v="1"/>
    <n v="1"/>
    <x v="0"/>
  </r>
  <r>
    <s v="791676c5-7183-4734-b41c-c9b42c499005"/>
    <s v="Berbera_HC"/>
    <x v="46"/>
    <x v="0"/>
    <n v="3"/>
    <n v="1"/>
    <n v="4"/>
    <n v="1"/>
    <x v="0"/>
  </r>
  <r>
    <s v="6f172336-ca8a-4867-9537-176d16dfcbd4"/>
    <s v="Sheikh_HC"/>
    <x v="47"/>
    <x v="0"/>
    <n v="3"/>
    <n v="1"/>
    <n v="4"/>
    <n v="1"/>
    <x v="0"/>
  </r>
  <r>
    <s v="53f05fe3-3910-4a37-9ff0-2c6ed330f13c"/>
    <s v="Burco_IDP"/>
    <x v="37"/>
    <x v="1"/>
    <n v="3"/>
    <n v="2"/>
    <n v="1"/>
    <n v="1"/>
    <x v="0"/>
  </r>
  <r>
    <s v="4fa22845-a857-4890-bafc-6ed51ae17528"/>
    <s v="Burco_IDP"/>
    <x v="37"/>
    <x v="1"/>
    <n v="3"/>
    <n v="1"/>
    <n v="4"/>
    <n v="1"/>
    <x v="0"/>
  </r>
  <r>
    <s v="ffa54c5d-07a3-4ac7-a175-1f31bbbbbdd3"/>
    <s v="Berbera_HC"/>
    <x v="46"/>
    <x v="0"/>
    <n v="3"/>
    <n v="1"/>
    <n v="4"/>
    <n v="1"/>
    <x v="0"/>
  </r>
  <r>
    <s v="c6057283-7854-4a45-acf7-381bbddc1229"/>
    <s v="Zeylac_HC"/>
    <x v="49"/>
    <x v="0"/>
    <n v="3"/>
    <n v="1"/>
    <n v="1"/>
    <n v="1"/>
    <x v="0"/>
  </r>
  <r>
    <s v="537a69ca-d94e-44cb-adb1-d69b91f385b3"/>
    <s v="Baki_HC"/>
    <x v="41"/>
    <x v="0"/>
    <n v="3"/>
    <n v="1"/>
    <n v="1"/>
    <n v="1"/>
    <x v="0"/>
  </r>
  <r>
    <s v="9b861d81-a259-415d-a46d-2439df8d5818"/>
    <s v="Buuhoodle_IDP"/>
    <x v="36"/>
    <x v="1"/>
    <n v="3"/>
    <n v="1"/>
    <n v="4"/>
    <n v="1"/>
    <x v="0"/>
  </r>
  <r>
    <s v="2ae564ec-497c-4aa9-9dc9-217904524f48"/>
    <s v="Buuhoodle_IDP"/>
    <x v="36"/>
    <x v="1"/>
    <n v="3"/>
    <n v="1"/>
    <n v="1"/>
    <n v="3"/>
    <x v="0"/>
  </r>
  <r>
    <s v="7ec7ed32-1348-481a-a5f8-2078150084ce"/>
    <s v="Baki_HC"/>
    <x v="41"/>
    <x v="0"/>
    <n v="3"/>
    <n v="1"/>
    <n v="4"/>
    <n v="1"/>
    <x v="0"/>
  </r>
  <r>
    <s v="e82f86d8-996c-4905-ab05-134aa3b0abd8"/>
    <s v="Baki_HC"/>
    <x v="41"/>
    <x v="0"/>
    <n v="2"/>
    <n v="2"/>
    <n v="1"/>
    <n v="1"/>
    <x v="0"/>
  </r>
  <r>
    <s v="998aba81-4b77-4491-a3ba-ab4619c64d5f"/>
    <s v="Baki_HC"/>
    <x v="41"/>
    <x v="0"/>
    <n v="3"/>
    <n v="1"/>
    <n v="1"/>
    <n v="1"/>
    <x v="0"/>
  </r>
  <r>
    <s v="dc81c345-7881-4d08-813e-7ebd3859f23d"/>
    <s v="Burco_IDP"/>
    <x v="37"/>
    <x v="1"/>
    <n v="3"/>
    <n v="2"/>
    <n v="1"/>
    <n v="1"/>
    <x v="0"/>
  </r>
  <r>
    <s v="3a7649ad-78b4-41a2-954d-29240157fa20"/>
    <s v="Owdweyne_HC"/>
    <x v="43"/>
    <x v="0"/>
    <n v="3"/>
    <n v="1"/>
    <n v="1"/>
    <n v="1"/>
    <x v="0"/>
  </r>
  <r>
    <s v="b944ab29-d7d9-44c1-b733-ed47e8f1c526"/>
    <s v="Baki_HC"/>
    <x v="41"/>
    <x v="0"/>
    <n v="3"/>
    <n v="1"/>
    <n v="1"/>
    <n v="1"/>
    <x v="0"/>
  </r>
  <r>
    <s v="ad996a1d-2dee-4915-beee-3e22323f7b51"/>
    <s v="Berbera_HC"/>
    <x v="46"/>
    <x v="0"/>
    <n v="3"/>
    <n v="1"/>
    <n v="1"/>
    <n v="1"/>
    <x v="0"/>
  </r>
  <r>
    <s v="a18bd4cd-745a-40e5-8cd1-14655e1f2dfd"/>
    <s v="Buuhoodle_IDP"/>
    <x v="36"/>
    <x v="1"/>
    <n v="3"/>
    <n v="2"/>
    <n v="1"/>
    <n v="1"/>
    <x v="0"/>
  </r>
  <r>
    <s v="7fae7c32-a3b5-4ad7-bae6-1def531d315f"/>
    <s v="Burco_IDP"/>
    <x v="37"/>
    <x v="1"/>
    <n v="3"/>
    <n v="1"/>
    <n v="1"/>
    <n v="1"/>
    <x v="0"/>
  </r>
  <r>
    <s v="687822bf-096c-4f50-94ed-c4a5f175b5bd"/>
    <s v="Lughaye_IDP"/>
    <x v="45"/>
    <x v="1"/>
    <n v="3"/>
    <n v="1"/>
    <n v="1"/>
    <n v="1"/>
    <x v="0"/>
  </r>
  <r>
    <s v="0540f12f-2b62-4e49-be4e-3894f8f8341b"/>
    <s v="Berbera_HC"/>
    <x v="46"/>
    <x v="0"/>
    <n v="1"/>
    <n v="3"/>
    <n v="1"/>
    <n v="1"/>
    <x v="0"/>
  </r>
  <r>
    <s v="0125b89e-602e-4173-9173-5948db493e46"/>
    <s v="Gebiley_HC"/>
    <x v="39"/>
    <x v="0"/>
    <n v="3"/>
    <n v="1"/>
    <n v="4"/>
    <n v="1"/>
    <x v="0"/>
  </r>
  <r>
    <s v="7427899e-82f1-47d6-ac1b-1c24be4421ce"/>
    <s v="Gebiley_HC"/>
    <x v="39"/>
    <x v="0"/>
    <n v="3"/>
    <n v="1"/>
    <n v="1"/>
    <n v="1"/>
    <x v="0"/>
  </r>
  <r>
    <s v="3c6bed1a-2e0d-475b-82cc-c083ba07cd14"/>
    <s v="Gebiley_HC"/>
    <x v="39"/>
    <x v="0"/>
    <n v="3"/>
    <n v="1"/>
    <n v="4"/>
    <n v="1"/>
    <x v="0"/>
  </r>
  <r>
    <s v="de9943ae-2a7f-41be-99e2-7525ab6bbd88"/>
    <s v="Sheikh_HC"/>
    <x v="47"/>
    <x v="0"/>
    <n v="3"/>
    <n v="1"/>
    <n v="1"/>
    <n v="1"/>
    <x v="0"/>
  </r>
  <r>
    <s v="87cb05a4-0f1e-404a-8bf5-9fc9fbacfbe7"/>
    <s v="Buuhoodle_IDP"/>
    <x v="36"/>
    <x v="1"/>
    <n v="3"/>
    <n v="2"/>
    <n v="1"/>
    <n v="1"/>
    <x v="0"/>
  </r>
  <r>
    <s v="14ce2b94-eee2-4f2f-911c-d861487cd7b8"/>
    <s v="Berbera_HC"/>
    <x v="46"/>
    <x v="0"/>
    <n v="3"/>
    <n v="1"/>
    <n v="4"/>
    <n v="1"/>
    <x v="0"/>
  </r>
  <r>
    <s v="9c012e35-458d-4eff-9ffa-373c99d87739"/>
    <s v="Gebiley_HC"/>
    <x v="39"/>
    <x v="0"/>
    <n v="3"/>
    <n v="1"/>
    <n v="1"/>
    <n v="1"/>
    <x v="0"/>
  </r>
  <r>
    <s v="d717d169-85bb-4708-91aa-50f40db2ffe4"/>
    <s v="Gebiley_HC"/>
    <x v="39"/>
    <x v="0"/>
    <n v="3"/>
    <n v="1"/>
    <n v="1"/>
    <n v="1"/>
    <x v="0"/>
  </r>
  <r>
    <s v="4a66a3fa-8509-4a3c-a243-d14c320be173"/>
    <s v="Gebiley_HC"/>
    <x v="39"/>
    <x v="0"/>
    <n v="3"/>
    <n v="1"/>
    <n v="4"/>
    <n v="1"/>
    <x v="0"/>
  </r>
  <r>
    <s v="54060576-e996-4b59-84a4-743fad82c8d9"/>
    <s v="Berbera_HC"/>
    <x v="46"/>
    <x v="0"/>
    <n v="2"/>
    <n v="2"/>
    <n v="1"/>
    <n v="1"/>
    <x v="0"/>
  </r>
  <r>
    <s v="3007ddb1-1a20-4097-927b-c9ea1573a45d"/>
    <s v="Berbera_HC"/>
    <x v="46"/>
    <x v="0"/>
    <n v="3"/>
    <n v="1"/>
    <n v="1"/>
    <n v="3"/>
    <x v="0"/>
  </r>
  <r>
    <s v="22db921e-dfe2-453d-9237-1ee189d263d7"/>
    <s v="Hargeysa_HC"/>
    <x v="42"/>
    <x v="0"/>
    <n v="1"/>
    <n v="2"/>
    <n v="1"/>
    <n v="1"/>
    <x v="3"/>
  </r>
  <r>
    <s v="48a23214-a460-4fd0-bf40-2f05b5a6286b"/>
    <s v="Berbera_HC"/>
    <x v="46"/>
    <x v="0"/>
    <n v="3"/>
    <n v="1"/>
    <n v="4"/>
    <n v="1"/>
    <x v="0"/>
  </r>
  <r>
    <s v="afeb7dcf-429c-46b1-877f-1f5340fbee8e"/>
    <s v="Borama_HC"/>
    <x v="33"/>
    <x v="0"/>
    <n v="1"/>
    <n v="1"/>
    <n v="1"/>
    <n v="1"/>
    <x v="3"/>
  </r>
  <r>
    <s v="7f33e1c4-97cd-48fe-8e0f-69155a1acc2c"/>
    <s v="Hargeysa_HC"/>
    <x v="42"/>
    <x v="0"/>
    <n v="3"/>
    <n v="1"/>
    <n v="1"/>
    <n v="3"/>
    <x v="0"/>
  </r>
  <r>
    <s v="4ee40ce1-f51b-47b5-9675-c8277fb6a5ab"/>
    <s v="Buuhoodle_IDP"/>
    <x v="36"/>
    <x v="1"/>
    <n v="3"/>
    <n v="2"/>
    <n v="1"/>
    <n v="1"/>
    <x v="0"/>
  </r>
  <r>
    <s v="c2f3d450-edb1-43db-97b7-980108ba0503"/>
    <s v="Owdweyne_HC"/>
    <x v="43"/>
    <x v="0"/>
    <n v="3"/>
    <n v="1"/>
    <n v="1"/>
    <n v="1"/>
    <x v="0"/>
  </r>
  <r>
    <s v="d646e793-7447-45c3-811e-70abc38cb914"/>
    <s v="Caynabo_HC"/>
    <x v="40"/>
    <x v="0"/>
    <n v="3"/>
    <n v="1"/>
    <n v="1"/>
    <n v="1"/>
    <x v="0"/>
  </r>
  <r>
    <s v="ba5cd64c-742c-41ca-bb9c-a2acd59be137"/>
    <s v="Burco_IDP"/>
    <x v="37"/>
    <x v="1"/>
    <n v="3"/>
    <n v="1"/>
    <n v="1"/>
    <n v="1"/>
    <x v="0"/>
  </r>
  <r>
    <s v="564b319e-c7d8-40f4-a1d9-2618ab297a04"/>
    <s v="Laas_Caanood_HC"/>
    <x v="35"/>
    <x v="0"/>
    <n v="3"/>
    <n v="1"/>
    <n v="1"/>
    <n v="1"/>
    <x v="0"/>
  </r>
  <r>
    <s v="0d97a457-c365-4f70-a953-fa20f688f21f"/>
    <s v="Buuhoodle_HC"/>
    <x v="36"/>
    <x v="0"/>
    <n v="3"/>
    <n v="1"/>
    <n v="1"/>
    <n v="1"/>
    <x v="0"/>
  </r>
  <r>
    <s v="cc549f62-a170-4013-b41f-beb57711611a"/>
    <s v="Laas_Caanood_HC"/>
    <x v="35"/>
    <x v="0"/>
    <n v="3"/>
    <n v="1"/>
    <n v="4"/>
    <n v="1"/>
    <x v="0"/>
  </r>
  <r>
    <s v="3b019319-0192-428f-ac75-14d8c5b7e5ff"/>
    <s v="Buuhoodle_HC"/>
    <x v="36"/>
    <x v="0"/>
    <n v="3"/>
    <n v="1"/>
    <n v="4"/>
    <n v="1"/>
    <x v="0"/>
  </r>
  <r>
    <s v="adcfe762-c7cb-42a3-83d2-edc76167ad55"/>
    <s v="Buuhoodle_IDP"/>
    <x v="36"/>
    <x v="1"/>
    <n v="3"/>
    <n v="1"/>
    <n v="1"/>
    <n v="1"/>
    <x v="0"/>
  </r>
  <r>
    <s v="ce327a46-0c2d-4c44-9c59-b8f7091b00f4"/>
    <s v="Ceel_Afweyn_HC"/>
    <x v="38"/>
    <x v="0"/>
    <n v="3"/>
    <n v="1"/>
    <n v="1"/>
    <n v="1"/>
    <x v="0"/>
  </r>
  <r>
    <s v="50d1e1cf-f7a1-4325-bcd7-76963cfa7112"/>
    <s v="Burco_HC"/>
    <x v="37"/>
    <x v="0"/>
    <n v="2"/>
    <n v="4"/>
    <n v="1"/>
    <n v="1"/>
    <x v="0"/>
  </r>
  <r>
    <s v="3486613e-b440-430b-ae25-1a55036a0527"/>
    <s v="Buuhoodle_IDP"/>
    <x v="36"/>
    <x v="1"/>
    <n v="3"/>
    <n v="1"/>
    <n v="1"/>
    <n v="1"/>
    <x v="0"/>
  </r>
  <r>
    <s v="7282c4f2-6377-4234-81d4-cd074af9f835"/>
    <s v="Laas_Caanood_IDP"/>
    <x v="35"/>
    <x v="1"/>
    <n v="3"/>
    <n v="1"/>
    <n v="4"/>
    <n v="1"/>
    <x v="0"/>
  </r>
  <r>
    <s v="4a0dc435-931e-4d07-8bc4-bb7f58e050ae"/>
    <s v="Burco_IDP"/>
    <x v="37"/>
    <x v="1"/>
    <n v="3"/>
    <n v="1"/>
    <n v="1"/>
    <n v="1"/>
    <x v="0"/>
  </r>
  <r>
    <s v="ec9c7e23-8ab6-467a-9c2d-17a98001755d"/>
    <s v="Burco_IDP"/>
    <x v="37"/>
    <x v="1"/>
    <n v="3"/>
    <n v="1"/>
    <n v="1"/>
    <n v="1"/>
    <x v="0"/>
  </r>
  <r>
    <s v="987f616d-1124-47ad-9b8f-9077900e5501"/>
    <s v="Burco_IDP"/>
    <x v="37"/>
    <x v="1"/>
    <n v="3"/>
    <n v="1"/>
    <n v="1"/>
    <n v="1"/>
    <x v="0"/>
  </r>
  <r>
    <s v="0749fa9d-f8b1-4679-b425-cae83d82b6ca"/>
    <s v="Caynabo_HC"/>
    <x v="40"/>
    <x v="0"/>
    <n v="3"/>
    <n v="1"/>
    <n v="4"/>
    <n v="1"/>
    <x v="0"/>
  </r>
  <r>
    <s v="fe26293f-aac2-4502-8b58-bf33803dbbae"/>
    <s v="Laas_Caanood_HC"/>
    <x v="35"/>
    <x v="0"/>
    <n v="3"/>
    <n v="1"/>
    <n v="1"/>
    <n v="1"/>
    <x v="0"/>
  </r>
  <r>
    <s v="3c7a7abc-6c69-459a-b9e8-d8d032231091"/>
    <s v="Xudun_HC"/>
    <x v="48"/>
    <x v="0"/>
    <n v="3"/>
    <n v="1"/>
    <n v="4"/>
    <n v="1"/>
    <x v="0"/>
  </r>
  <r>
    <s v="96458d07-fb1e-49ab-8f16-f8a54ab446f6"/>
    <s v="Laas_Caanood_HC"/>
    <x v="35"/>
    <x v="0"/>
    <n v="3"/>
    <n v="1"/>
    <n v="1"/>
    <n v="1"/>
    <x v="0"/>
  </r>
  <r>
    <s v="c87e8967-7544-4256-8149-773f70bdafb5"/>
    <s v="Owdweyne_IDP"/>
    <x v="43"/>
    <x v="1"/>
    <n v="3"/>
    <n v="1"/>
    <n v="4"/>
    <n v="1"/>
    <x v="0"/>
  </r>
  <r>
    <s v="9d10b94d-0774-4992-a910-20ddb147551f"/>
    <s v="Laas_Caanood_HC"/>
    <x v="35"/>
    <x v="0"/>
    <n v="3"/>
    <n v="1"/>
    <n v="1"/>
    <n v="1"/>
    <x v="0"/>
  </r>
  <r>
    <s v="ffd5756a-dddc-4844-a0ff-552d4aa61924"/>
    <s v="Berbera_IDP"/>
    <x v="46"/>
    <x v="1"/>
    <n v="3"/>
    <n v="2"/>
    <n v="1"/>
    <n v="1"/>
    <x v="0"/>
  </r>
  <r>
    <s v="ea742d7f-f884-452c-a635-36237ca16602"/>
    <s v="Berbera_HC"/>
    <x v="46"/>
    <x v="0"/>
    <n v="1"/>
    <n v="2"/>
    <n v="1"/>
    <n v="1"/>
    <x v="3"/>
  </r>
  <r>
    <s v="0bea40cf-422e-477d-acd4-28ebd4fffde8"/>
    <s v="Zeylac_HC"/>
    <x v="49"/>
    <x v="0"/>
    <n v="3"/>
    <n v="1"/>
    <n v="1"/>
    <n v="1"/>
    <x v="0"/>
  </r>
  <r>
    <s v="4d47d70b-2f23-4b13-904c-36607e4231fa"/>
    <s v="Laas_Caanood_IDP"/>
    <x v="35"/>
    <x v="1"/>
    <n v="3"/>
    <n v="1"/>
    <n v="1"/>
    <n v="1"/>
    <x v="0"/>
  </r>
  <r>
    <s v="9556f64b-2be9-4948-b61f-40d141a3a833"/>
    <s v="Ceel_Afweyn_IDP"/>
    <x v="38"/>
    <x v="1"/>
    <n v="3"/>
    <n v="1"/>
    <n v="4"/>
    <n v="1"/>
    <x v="0"/>
  </r>
  <r>
    <s v="2124580a-4230-425f-8097-824f38a01f34"/>
    <s v="Baki_HC"/>
    <x v="41"/>
    <x v="0"/>
    <n v="3"/>
    <n v="4"/>
    <n v="1"/>
    <n v="1"/>
    <x v="0"/>
  </r>
  <r>
    <s v="58bb0d81-d1d3-4b6e-91d1-4055550c87fd"/>
    <s v="Baki_HC"/>
    <x v="41"/>
    <x v="0"/>
    <n v="3"/>
    <n v="1"/>
    <n v="1"/>
    <n v="1"/>
    <x v="0"/>
  </r>
  <r>
    <s v="7fba0d7d-0284-492c-9c17-e47db06921d2"/>
    <s v="Xudun_IDP"/>
    <x v="48"/>
    <x v="1"/>
    <n v="3"/>
    <n v="2"/>
    <n v="1"/>
    <n v="1"/>
    <x v="0"/>
  </r>
  <r>
    <s v="0d75d620-d740-4441-a199-ba46e6265135"/>
    <s v="Sheikh_IDP"/>
    <x v="47"/>
    <x v="1"/>
    <n v="3"/>
    <n v="1"/>
    <n v="1"/>
    <n v="1"/>
    <x v="0"/>
  </r>
  <r>
    <s v="a714a703-06fb-40d0-ac4d-6994a5d9fa56"/>
    <s v="Baki_HC"/>
    <x v="41"/>
    <x v="0"/>
    <n v="3"/>
    <n v="1"/>
    <n v="4"/>
    <n v="1"/>
    <x v="0"/>
  </r>
  <r>
    <s v="41ad5be6-8ffe-431c-86c4-57ab370bf6cd"/>
    <s v="Borama_HC"/>
    <x v="33"/>
    <x v="0"/>
    <n v="3"/>
    <n v="1"/>
    <n v="1"/>
    <n v="1"/>
    <x v="0"/>
  </r>
  <r>
    <s v="5b9c9e21-8dfd-41f0-ac58-af59878193b7"/>
    <s v="Baki_HC"/>
    <x v="41"/>
    <x v="0"/>
    <n v="3"/>
    <n v="1"/>
    <n v="1"/>
    <n v="1"/>
    <x v="0"/>
  </r>
  <r>
    <s v="0d7d12e8-ea12-4c52-bb85-aa6af8ecca99"/>
    <s v="Baki_HC"/>
    <x v="41"/>
    <x v="0"/>
    <n v="3"/>
    <n v="1"/>
    <n v="1"/>
    <n v="1"/>
    <x v="0"/>
  </r>
  <r>
    <s v="5f9c7fd4-de75-41b7-b957-384c7c8c0514"/>
    <s v="Ceel_Afweyn_IDP"/>
    <x v="38"/>
    <x v="1"/>
    <n v="3"/>
    <n v="1"/>
    <n v="1"/>
    <n v="1"/>
    <x v="0"/>
  </r>
  <r>
    <s v="edf10561-b3a5-43bf-9edb-e4ba84d1b624"/>
    <s v="Borama_HC"/>
    <x v="33"/>
    <x v="0"/>
    <n v="3"/>
    <n v="1"/>
    <n v="4"/>
    <n v="1"/>
    <x v="0"/>
  </r>
  <r>
    <s v="ae7a173b-7364-469f-9411-7140ceac58c1"/>
    <s v="Sheikh_HC"/>
    <x v="47"/>
    <x v="0"/>
    <n v="3"/>
    <n v="1"/>
    <n v="4"/>
    <n v="1"/>
    <x v="0"/>
  </r>
  <r>
    <s v="3e1ab960-b66c-4fcc-9e80-b7b897a45bc6"/>
    <s v="Caynabo_HC"/>
    <x v="40"/>
    <x v="0"/>
    <n v="3"/>
    <n v="1"/>
    <n v="1"/>
    <n v="1"/>
    <x v="0"/>
  </r>
  <r>
    <s v="15400481-73f9-4175-9764-205419346ed0"/>
    <s v="Borama_HC"/>
    <x v="33"/>
    <x v="0"/>
    <n v="1"/>
    <n v="1"/>
    <n v="1"/>
    <n v="2"/>
    <x v="3"/>
  </r>
  <r>
    <s v="e70606f0-f31b-45c0-be08-ac24ed1ec1eb"/>
    <s v="Burco_IDP"/>
    <x v="37"/>
    <x v="1"/>
    <n v="3"/>
    <n v="1"/>
    <n v="1"/>
    <n v="1"/>
    <x v="0"/>
  </r>
  <r>
    <s v="d8bbe2b4-9496-4380-b56e-0db3a3631a24"/>
    <s v="Borama_HC"/>
    <x v="33"/>
    <x v="0"/>
    <n v="3"/>
    <n v="1"/>
    <n v="1"/>
    <n v="1"/>
    <x v="0"/>
  </r>
  <r>
    <s v="f145076b-0ac8-418d-a74f-f31e6a99b3b0"/>
    <s v="Borama_HC"/>
    <x v="33"/>
    <x v="0"/>
    <n v="1"/>
    <n v="1"/>
    <n v="1"/>
    <n v="1"/>
    <x v="3"/>
  </r>
  <r>
    <s v="d51ccc31-c6cd-4a46-b177-5b6bb4413d28"/>
    <s v="Lughaye_HC"/>
    <x v="45"/>
    <x v="0"/>
    <n v="3"/>
    <n v="1"/>
    <n v="1"/>
    <n v="1"/>
    <x v="0"/>
  </r>
  <r>
    <s v="3ad0c55e-a98b-4ba4-bd02-8df6e32e0c06"/>
    <s v="Ceel_Afweyn_IDP"/>
    <x v="38"/>
    <x v="1"/>
    <n v="3"/>
    <n v="1"/>
    <n v="1"/>
    <n v="1"/>
    <x v="0"/>
  </r>
  <r>
    <s v="13b95ea0-2f3e-4713-a3f9-9a40b9dc44e0"/>
    <s v="Borama_HC"/>
    <x v="33"/>
    <x v="0"/>
    <n v="3"/>
    <n v="1"/>
    <n v="1"/>
    <n v="1"/>
    <x v="0"/>
  </r>
  <r>
    <s v="511e5177-35db-4d44-a84f-c83f9c4d5405"/>
    <s v="Buuhoodle_IDP"/>
    <x v="36"/>
    <x v="1"/>
    <n v="3"/>
    <n v="2"/>
    <n v="1"/>
    <n v="1"/>
    <x v="0"/>
  </r>
  <r>
    <s v="b1c87942-38a9-4075-8568-44202edbd9d6"/>
    <s v="Burco_IDP"/>
    <x v="37"/>
    <x v="1"/>
    <n v="3"/>
    <n v="1"/>
    <n v="1"/>
    <n v="1"/>
    <x v="0"/>
  </r>
  <r>
    <s v="d9fe1256-f46b-43c0-9190-c3b15976204f"/>
    <s v="Borama_HC"/>
    <x v="33"/>
    <x v="0"/>
    <n v="3"/>
    <n v="2"/>
    <n v="1"/>
    <n v="1"/>
    <x v="0"/>
  </r>
  <r>
    <s v="bb0a2d87-0ab6-4e68-8ad5-a50ac6182894"/>
    <s v="Burco_IDP"/>
    <x v="37"/>
    <x v="1"/>
    <n v="3"/>
    <n v="1"/>
    <n v="1"/>
    <n v="1"/>
    <x v="0"/>
  </r>
  <r>
    <s v="82888a5a-c441-4ed3-8156-87fed80f64f1"/>
    <s v="Baki_HC"/>
    <x v="41"/>
    <x v="0"/>
    <n v="3"/>
    <n v="1"/>
    <n v="1"/>
    <n v="1"/>
    <x v="0"/>
  </r>
  <r>
    <s v="761a4ce2-a99c-41c2-95d4-5e438ac13b29"/>
    <s v="Berbera_IDP"/>
    <x v="46"/>
    <x v="1"/>
    <n v="3"/>
    <n v="1"/>
    <n v="4"/>
    <n v="1"/>
    <x v="0"/>
  </r>
  <r>
    <s v="9b9222c2-2266-42c6-9176-cdbf5a8c36a7"/>
    <s v="Lughaye_HC"/>
    <x v="45"/>
    <x v="0"/>
    <n v="3"/>
    <n v="1"/>
    <n v="4"/>
    <n v="1"/>
    <x v="0"/>
  </r>
  <r>
    <s v="4f252738-ba43-4e23-a9f2-a5792c9634dc"/>
    <s v="Burco_IDP"/>
    <x v="37"/>
    <x v="1"/>
    <n v="3"/>
    <n v="1"/>
    <n v="1"/>
    <n v="1"/>
    <x v="0"/>
  </r>
  <r>
    <s v="36fbe663-9d24-41e9-8c04-1714d692f2dd"/>
    <s v="Burco_IDP"/>
    <x v="37"/>
    <x v="1"/>
    <n v="3"/>
    <n v="1"/>
    <n v="4"/>
    <n v="1"/>
    <x v="0"/>
  </r>
  <r>
    <s v="1557054b-2be3-407d-b81b-eef24238e46c"/>
    <s v="Baki_HC"/>
    <x v="41"/>
    <x v="0"/>
    <n v="3"/>
    <n v="1"/>
    <n v="1"/>
    <n v="1"/>
    <x v="0"/>
  </r>
  <r>
    <s v="825d74f6-7235-4d0d-9464-74347101d971"/>
    <s v="Zeylac_HC"/>
    <x v="49"/>
    <x v="0"/>
    <n v="3"/>
    <n v="1"/>
    <n v="1"/>
    <n v="1"/>
    <x v="0"/>
  </r>
  <r>
    <s v="12281cc2-4f73-44cc-bfa7-4ed03f6666b0"/>
    <s v="Borama_HC"/>
    <x v="33"/>
    <x v="0"/>
    <n v="3"/>
    <n v="1"/>
    <n v="4"/>
    <n v="1"/>
    <x v="0"/>
  </r>
  <r>
    <s v="e2e1b3b6-29f8-45d8-9d84-48e32b943956"/>
    <s v="Baki_HC"/>
    <x v="41"/>
    <x v="0"/>
    <n v="3"/>
    <n v="1"/>
    <n v="1"/>
    <n v="1"/>
    <x v="0"/>
  </r>
  <r>
    <s v="ec1b4810-88e1-4468-b853-7230655273f3"/>
    <s v="Ceel_Afweyn_HC"/>
    <x v="38"/>
    <x v="0"/>
    <n v="3"/>
    <n v="1"/>
    <n v="1"/>
    <n v="1"/>
    <x v="0"/>
  </r>
  <r>
    <s v="451640fa-a3cd-4513-a367-a6e43f531dca"/>
    <s v="Zeylac_HC"/>
    <x v="49"/>
    <x v="0"/>
    <n v="3"/>
    <n v="1"/>
    <n v="4"/>
    <n v="1"/>
    <x v="0"/>
  </r>
  <r>
    <s v="993f3e7b-14c9-4fab-86b8-48aa6e585c55"/>
    <s v="Borama_HC"/>
    <x v="33"/>
    <x v="0"/>
    <n v="3"/>
    <n v="1"/>
    <n v="4"/>
    <n v="1"/>
    <x v="0"/>
  </r>
  <r>
    <s v="0d4e64dc-7d8e-45a5-acb1-b320e9966911"/>
    <s v="Borama_HC"/>
    <x v="33"/>
    <x v="0"/>
    <n v="3"/>
    <n v="1"/>
    <n v="4"/>
    <n v="1"/>
    <x v="0"/>
  </r>
  <r>
    <s v="e4f677c8-f41f-4328-93d5-b766048437b3"/>
    <s v="Caynabo_IDP"/>
    <x v="40"/>
    <x v="1"/>
    <n v="3"/>
    <n v="1"/>
    <n v="4"/>
    <n v="1"/>
    <x v="0"/>
  </r>
  <r>
    <s v="4dee967e-d271-4e2d-b103-109089459331"/>
    <s v="Borama_HC"/>
    <x v="33"/>
    <x v="0"/>
    <n v="3"/>
    <n v="1"/>
    <n v="1"/>
    <n v="2"/>
    <x v="0"/>
  </r>
  <r>
    <s v="8a18c57b-2877-45e3-8832-047e0bfda50d"/>
    <s v="Zeylac_HC"/>
    <x v="49"/>
    <x v="0"/>
    <n v="3"/>
    <n v="1"/>
    <n v="1"/>
    <n v="1"/>
    <x v="0"/>
  </r>
  <r>
    <s v="10b8eae7-f969-4b30-95c4-747891d97917"/>
    <s v="Borama_HC"/>
    <x v="33"/>
    <x v="0"/>
    <n v="3"/>
    <n v="1"/>
    <n v="4"/>
    <n v="1"/>
    <x v="0"/>
  </r>
  <r>
    <s v="bf418ad6-40eb-49cc-89b8-1372e49a1696"/>
    <s v="Baki_HC"/>
    <x v="41"/>
    <x v="0"/>
    <n v="3"/>
    <n v="1"/>
    <n v="1"/>
    <n v="1"/>
    <x v="0"/>
  </r>
  <r>
    <s v="e10d9369-d722-466f-b52e-15e1efb2efd0"/>
    <s v="Borama_HC"/>
    <x v="33"/>
    <x v="0"/>
    <n v="3"/>
    <n v="1"/>
    <n v="4"/>
    <n v="1"/>
    <x v="0"/>
  </r>
  <r>
    <s v="abf0c914-3a0b-4234-9ba9-430b12e206e5"/>
    <s v="Ceerigaabo_IDP"/>
    <x v="44"/>
    <x v="1"/>
    <n v="3"/>
    <n v="1"/>
    <n v="1"/>
    <n v="1"/>
    <x v="0"/>
  </r>
  <r>
    <s v="c2a9b4de-05e5-42b7-83a7-714486f647f8"/>
    <s v="Borama_HC"/>
    <x v="33"/>
    <x v="0"/>
    <n v="3"/>
    <n v="2"/>
    <n v="4"/>
    <n v="2"/>
    <x v="1"/>
  </r>
  <r>
    <s v="634c0df8-ce43-475f-a380-4a015748219d"/>
    <s v="Owdweyne_IDP"/>
    <x v="43"/>
    <x v="1"/>
    <n v="3"/>
    <n v="1"/>
    <n v="1"/>
    <n v="2"/>
    <x v="0"/>
  </r>
  <r>
    <s v="dcef8998-b158-4e36-8f83-7179a5f818e4"/>
    <s v="Owdweyne_IDP"/>
    <x v="43"/>
    <x v="1"/>
    <n v="3"/>
    <n v="1"/>
    <n v="4"/>
    <n v="1"/>
    <x v="0"/>
  </r>
  <r>
    <s v="265283f5-61bd-4297-b00c-fd26fccb6f75"/>
    <s v="Zeylac_HC"/>
    <x v="49"/>
    <x v="0"/>
    <n v="3"/>
    <n v="1"/>
    <n v="1"/>
    <n v="1"/>
    <x v="0"/>
  </r>
  <r>
    <s v="c2e55ddc-3f21-4239-82d1-234f66f12384"/>
    <s v="Lughaye_HC"/>
    <x v="45"/>
    <x v="0"/>
    <n v="3"/>
    <n v="1"/>
    <n v="4"/>
    <n v="1"/>
    <x v="0"/>
  </r>
  <r>
    <s v="69ab6245-e8e8-4095-b76a-7756b35fa86b"/>
    <s v="Laas_Caanood_IDP"/>
    <x v="35"/>
    <x v="1"/>
    <n v="3"/>
    <n v="4"/>
    <n v="1"/>
    <n v="2"/>
    <x v="1"/>
  </r>
  <r>
    <s v="8a7b01f0-5504-4f63-84bc-7aa134b85f4b"/>
    <s v="Lughaye_HC"/>
    <x v="45"/>
    <x v="0"/>
    <n v="3"/>
    <n v="2"/>
    <n v="4"/>
    <n v="1"/>
    <x v="1"/>
  </r>
  <r>
    <s v="08699c70-9ab9-40e9-a73c-08cc80ffe1ac"/>
    <s v="Caynabo_IDP"/>
    <x v="40"/>
    <x v="1"/>
    <n v="3"/>
    <n v="1"/>
    <n v="1"/>
    <n v="1"/>
    <x v="0"/>
  </r>
  <r>
    <s v="05608757-4361-46fd-a176-66911ef00562"/>
    <s v="Baki_HC"/>
    <x v="41"/>
    <x v="0"/>
    <n v="3"/>
    <n v="1"/>
    <n v="1"/>
    <n v="1"/>
    <x v="0"/>
  </r>
  <r>
    <s v="bf3308f6-1b05-49a7-a46b-7a9083bf1f22"/>
    <s v="Borama_HC"/>
    <x v="33"/>
    <x v="0"/>
    <n v="3"/>
    <n v="1"/>
    <n v="1"/>
    <n v="1"/>
    <x v="0"/>
  </r>
  <r>
    <s v="2968b63e-b2f9-44e3-8922-6031c59cc7c9"/>
    <s v="Burco_IDP"/>
    <x v="37"/>
    <x v="1"/>
    <n v="3"/>
    <n v="1"/>
    <n v="1"/>
    <n v="1"/>
    <x v="0"/>
  </r>
  <r>
    <s v="2f9e9e68-1228-444e-a5a4-fa6c9d73d793"/>
    <s v="Borama_HC"/>
    <x v="33"/>
    <x v="0"/>
    <n v="3"/>
    <n v="1"/>
    <n v="1"/>
    <n v="1"/>
    <x v="0"/>
  </r>
  <r>
    <s v="ecbdccb1-bcea-41d0-9a35-07b0c5fe9081"/>
    <s v="Borama_HC"/>
    <x v="33"/>
    <x v="0"/>
    <n v="3"/>
    <n v="1"/>
    <n v="4"/>
    <n v="1"/>
    <x v="0"/>
  </r>
  <r>
    <s v="4a50fc70-80de-4ef5-9d15-9b3c485525d0"/>
    <s v="Ceel_Afweyn_HC"/>
    <x v="38"/>
    <x v="0"/>
    <n v="3"/>
    <n v="1"/>
    <n v="1"/>
    <n v="1"/>
    <x v="0"/>
  </r>
  <r>
    <s v="dc349ba9-3bc1-4273-8700-7015024589f8"/>
    <s v="Baki_HC"/>
    <x v="41"/>
    <x v="0"/>
    <n v="3"/>
    <n v="1"/>
    <n v="1"/>
    <n v="1"/>
    <x v="0"/>
  </r>
  <r>
    <s v="92067e20-c591-444f-9aa5-a5195b9c2f26"/>
    <s v="Baki_HC"/>
    <x v="41"/>
    <x v="0"/>
    <n v="3"/>
    <n v="1"/>
    <n v="4"/>
    <n v="1"/>
    <x v="0"/>
  </r>
  <r>
    <s v="090dc1e9-b0a2-4971-a371-265f072773e1"/>
    <s v="Ceel_Afweyn_IDP"/>
    <x v="38"/>
    <x v="1"/>
    <n v="3"/>
    <n v="1"/>
    <n v="1"/>
    <n v="1"/>
    <x v="0"/>
  </r>
  <r>
    <s v="b7d28a58-ab50-4b9e-baff-db167acf205a"/>
    <s v="Ceel_Afweyn_IDP"/>
    <x v="38"/>
    <x v="1"/>
    <n v="3"/>
    <n v="1"/>
    <n v="1"/>
    <n v="1"/>
    <x v="0"/>
  </r>
  <r>
    <s v="9b5ca5ed-576b-4004-8ccc-7d11df7288e2"/>
    <s v="Zeylac_HC"/>
    <x v="49"/>
    <x v="0"/>
    <n v="3"/>
    <n v="1"/>
    <n v="1"/>
    <n v="1"/>
    <x v="0"/>
  </r>
  <r>
    <s v="ffef1947-ea87-40d1-ad64-bee9ae1dcc0c"/>
    <s v="Buuhoodle_IDP"/>
    <x v="36"/>
    <x v="1"/>
    <n v="3"/>
    <n v="1"/>
    <n v="1"/>
    <n v="1"/>
    <x v="0"/>
  </r>
  <r>
    <s v="c2aaa1c5-8e9c-4a0d-981e-c57a4edf91b8"/>
    <s v="Caynabo_IDP"/>
    <x v="40"/>
    <x v="1"/>
    <n v="3"/>
    <n v="1"/>
    <n v="1"/>
    <n v="1"/>
    <x v="0"/>
  </r>
  <r>
    <s v="bd350d82-c692-4038-a26c-39ac8b41e6b8"/>
    <s v="Ceel_Afweyn_IDP"/>
    <x v="38"/>
    <x v="1"/>
    <n v="3"/>
    <n v="1"/>
    <n v="4"/>
    <n v="3"/>
    <x v="1"/>
  </r>
  <r>
    <s v="f470414a-1eff-447c-ba10-1b13c8077eaf"/>
    <s v="Burco_IDP"/>
    <x v="37"/>
    <x v="1"/>
    <n v="3"/>
    <n v="1"/>
    <n v="1"/>
    <n v="1"/>
    <x v="0"/>
  </r>
  <r>
    <s v="a472bd2e-20e9-4515-9855-1711e2e8f0b3"/>
    <s v="Burco_IDP"/>
    <x v="37"/>
    <x v="1"/>
    <n v="3"/>
    <n v="1"/>
    <n v="1"/>
    <n v="1"/>
    <x v="0"/>
  </r>
  <r>
    <s v="42336a1e-dbad-4e74-86d3-d5f666152ff5"/>
    <s v="Lughaye_HC"/>
    <x v="45"/>
    <x v="0"/>
    <n v="3"/>
    <n v="1"/>
    <n v="4"/>
    <n v="1"/>
    <x v="0"/>
  </r>
  <r>
    <s v="02ecfc01-9fa6-4d72-a829-2618bdce35fb"/>
    <s v="Hargeysa_IDP"/>
    <x v="42"/>
    <x v="1"/>
    <n v="3"/>
    <n v="1"/>
    <n v="1"/>
    <n v="1"/>
    <x v="0"/>
  </r>
  <r>
    <s v="e943c7da-fbde-48f5-aa19-54772f449488"/>
    <s v="Lughaye_HC"/>
    <x v="45"/>
    <x v="0"/>
    <n v="3"/>
    <n v="1"/>
    <n v="1"/>
    <n v="1"/>
    <x v="0"/>
  </r>
  <r>
    <s v="9d6877ed-c22e-42be-bdad-585fa9abde54"/>
    <s v="Lughaye_HC"/>
    <x v="45"/>
    <x v="0"/>
    <n v="3"/>
    <n v="1"/>
    <n v="1"/>
    <n v="1"/>
    <x v="0"/>
  </r>
  <r>
    <s v="a4760f36-a2a4-4dd6-8745-e06b66692877"/>
    <s v="Laas_Caanood_IDP"/>
    <x v="35"/>
    <x v="1"/>
    <n v="3"/>
    <n v="1"/>
    <n v="1"/>
    <n v="1"/>
    <x v="0"/>
  </r>
  <r>
    <s v="77061ebf-0ef4-400c-a249-ba23e623eeb2"/>
    <s v="Burco_IDP"/>
    <x v="37"/>
    <x v="1"/>
    <n v="3"/>
    <n v="1"/>
    <n v="1"/>
    <n v="1"/>
    <x v="0"/>
  </r>
  <r>
    <s v="7af2286e-d1d1-417d-bb34-41b728ea12b7"/>
    <s v="Burco_IDP"/>
    <x v="37"/>
    <x v="1"/>
    <n v="3"/>
    <n v="1"/>
    <n v="1"/>
    <n v="1"/>
    <x v="0"/>
  </r>
  <r>
    <s v="a55a849d-9a7f-45ad-b114-2299d501105b"/>
    <s v="Lughaye_IDP"/>
    <x v="45"/>
    <x v="1"/>
    <n v="3"/>
    <n v="1"/>
    <n v="1"/>
    <n v="1"/>
    <x v="0"/>
  </r>
  <r>
    <s v="056e7723-ad7d-48e5-96b2-2f28acf847a6"/>
    <s v="Caynabo_IDP"/>
    <x v="40"/>
    <x v="1"/>
    <n v="3"/>
    <n v="1"/>
    <n v="1"/>
    <n v="1"/>
    <x v="0"/>
  </r>
  <r>
    <s v="a7ad2285-af3d-437b-a2e3-7d1cebe7e365"/>
    <s v="Berbera_IDP"/>
    <x v="46"/>
    <x v="1"/>
    <n v="3"/>
    <n v="1"/>
    <n v="4"/>
    <n v="1"/>
    <x v="0"/>
  </r>
  <r>
    <s v="595aa59d-9bd1-47d0-8959-11995abd7cc1"/>
    <s v="Berbera_HC"/>
    <x v="46"/>
    <x v="0"/>
    <n v="3"/>
    <n v="1"/>
    <n v="4"/>
    <n v="1"/>
    <x v="0"/>
  </r>
  <r>
    <s v="76dfdfee-3484-407c-9920-bbe9233568f3"/>
    <s v="Lughaye_HC"/>
    <x v="45"/>
    <x v="0"/>
    <n v="3"/>
    <n v="1"/>
    <n v="4"/>
    <n v="1"/>
    <x v="0"/>
  </r>
  <r>
    <s v="08ecfaf9-5b58-4240-a4ff-a62845f54b88"/>
    <s v="Lughaye_HC"/>
    <x v="45"/>
    <x v="0"/>
    <n v="3"/>
    <n v="1"/>
    <n v="1"/>
    <n v="1"/>
    <x v="0"/>
  </r>
  <r>
    <s v="c1d4b5dc-98b6-421a-a379-2035c79d65fe"/>
    <s v="Ceerigaabo_IDP"/>
    <x v="44"/>
    <x v="1"/>
    <n v="3"/>
    <n v="1"/>
    <n v="1"/>
    <n v="1"/>
    <x v="0"/>
  </r>
  <r>
    <s v="ff9fd743-f00f-4bb6-91bb-370abfca2743"/>
    <s v="Berbera_IDP"/>
    <x v="46"/>
    <x v="1"/>
    <n v="3"/>
    <n v="1"/>
    <n v="1"/>
    <n v="3"/>
    <x v="0"/>
  </r>
  <r>
    <s v="6c8ad9df-3908-443e-b8b6-3e7c622b7bb7"/>
    <s v="Zeylac_HC"/>
    <x v="49"/>
    <x v="0"/>
    <n v="3"/>
    <n v="1"/>
    <n v="4"/>
    <n v="1"/>
    <x v="0"/>
  </r>
  <r>
    <s v="b804a266-6603-4a22-9c77-9c2d0b86bf78"/>
    <s v="Hargeysa_IDP"/>
    <x v="42"/>
    <x v="1"/>
    <n v="3"/>
    <n v="1"/>
    <n v="1"/>
    <n v="1"/>
    <x v="0"/>
  </r>
  <r>
    <s v="1f8f90d8-f83a-4566-b0dd-b301153649f8"/>
    <s v="Lughaye_HC"/>
    <x v="45"/>
    <x v="0"/>
    <n v="3"/>
    <n v="1"/>
    <n v="4"/>
    <n v="1"/>
    <x v="0"/>
  </r>
  <r>
    <s v="c0460679-bb47-4888-a66b-db96f43d05ba"/>
    <s v="Borama_HC"/>
    <x v="33"/>
    <x v="0"/>
    <n v="3"/>
    <n v="1"/>
    <n v="1"/>
    <n v="1"/>
    <x v="0"/>
  </r>
  <r>
    <s v="184707a9-bd47-489b-9dde-ead3ddfec52f"/>
    <s v="Ceerigaabo_HC"/>
    <x v="44"/>
    <x v="0"/>
    <n v="3"/>
    <n v="1"/>
    <n v="1"/>
    <n v="1"/>
    <x v="0"/>
  </r>
  <r>
    <s v="ca2b383a-e729-43ff-9537-5cc651c26a40"/>
    <s v="Berbera_IDP"/>
    <x v="46"/>
    <x v="1"/>
    <n v="3"/>
    <n v="1"/>
    <n v="1"/>
    <n v="1"/>
    <x v="0"/>
  </r>
  <r>
    <s v="e103da80-9d28-4ca3-bf9f-167e6f979191"/>
    <s v="Ceel_Afweyn_IDP"/>
    <x v="38"/>
    <x v="1"/>
    <n v="3"/>
    <n v="1"/>
    <n v="1"/>
    <n v="1"/>
    <x v="0"/>
  </r>
  <r>
    <s v="0a85e9ed-bed5-43c1-970c-bad8e81c3b31"/>
    <s v="Caynabo_IDP"/>
    <x v="40"/>
    <x v="1"/>
    <n v="3"/>
    <n v="1"/>
    <n v="1"/>
    <n v="1"/>
    <x v="0"/>
  </r>
  <r>
    <s v="3a96ee29-6ab3-4b9f-bc87-b7c71b5f9cce"/>
    <s v="Baki_HC"/>
    <x v="41"/>
    <x v="0"/>
    <n v="3"/>
    <n v="1"/>
    <n v="1"/>
    <n v="1"/>
    <x v="0"/>
  </r>
  <r>
    <s v="20f15fbf-1703-4073-b706-719f27a1ae00"/>
    <s v="Borama_HC"/>
    <x v="33"/>
    <x v="0"/>
    <n v="3"/>
    <n v="1"/>
    <n v="4"/>
    <n v="1"/>
    <x v="0"/>
  </r>
  <r>
    <s v="66ef9128-b2a6-4f56-be71-206478853154"/>
    <s v="Hargeysa_HC"/>
    <x v="42"/>
    <x v="0"/>
    <n v="3"/>
    <n v="1"/>
    <n v="1"/>
    <n v="1"/>
    <x v="0"/>
  </r>
  <r>
    <s v="d3d1d9e0-41f4-44a5-b8b3-7996ed6b159e"/>
    <s v="Hargeysa_IDP"/>
    <x v="42"/>
    <x v="1"/>
    <n v="2"/>
    <n v="4"/>
    <n v="1"/>
    <n v="1"/>
    <x v="0"/>
  </r>
  <r>
    <s v="e3cf4908-66eb-4b79-85cf-6f011b8c8d5f"/>
    <s v="Baki_IDP"/>
    <x v="41"/>
    <x v="1"/>
    <n v="3"/>
    <n v="1"/>
    <n v="1"/>
    <n v="1"/>
    <x v="0"/>
  </r>
  <r>
    <s v="861f5a58-6ddb-4f40-b332-b4d60cd44d59"/>
    <s v="Borama_HC"/>
    <x v="33"/>
    <x v="0"/>
    <n v="3"/>
    <n v="1"/>
    <n v="1"/>
    <n v="1"/>
    <x v="0"/>
  </r>
  <r>
    <s v="aa74545f-03d5-44bc-974d-59f2e6b0beb5"/>
    <s v="Zeylac_HC"/>
    <x v="49"/>
    <x v="0"/>
    <n v="3"/>
    <n v="1"/>
    <n v="4"/>
    <n v="1"/>
    <x v="0"/>
  </r>
  <r>
    <s v="d4de4f4a-095c-43a2-87e4-5291f1bc8967"/>
    <s v="Borama_IDP"/>
    <x v="33"/>
    <x v="1"/>
    <n v="3"/>
    <n v="1"/>
    <n v="1"/>
    <n v="3"/>
    <x v="0"/>
  </r>
  <r>
    <s v="182fad70-768d-47fc-9041-cc0e4eab5a81"/>
    <s v="Zeylac_IDP"/>
    <x v="49"/>
    <x v="1"/>
    <n v="3"/>
    <n v="1"/>
    <n v="1"/>
    <n v="1"/>
    <x v="0"/>
  </r>
  <r>
    <s v="31330db7-229a-4b03-8469-b7e9247acac0"/>
    <s v="Baki_HC"/>
    <x v="41"/>
    <x v="0"/>
    <n v="3"/>
    <n v="1"/>
    <n v="4"/>
    <n v="1"/>
    <x v="0"/>
  </r>
  <r>
    <s v="c8a9012d-63e8-44f6-b7c4-bd72ee505afe"/>
    <s v="Gebiley_HC"/>
    <x v="39"/>
    <x v="0"/>
    <n v="3"/>
    <n v="1"/>
    <n v="1"/>
    <n v="4"/>
    <x v="0"/>
  </r>
  <r>
    <s v="1aa3f129-ad7c-4883-8922-5f9b7910b063"/>
    <s v="Berbera_IDP"/>
    <x v="46"/>
    <x v="1"/>
    <n v="3"/>
    <n v="2"/>
    <n v="1"/>
    <n v="1"/>
    <x v="0"/>
  </r>
  <r>
    <s v="6381e0dd-795a-45e6-b6ca-2bf46c4e262b"/>
    <s v="Berbera_IDP"/>
    <x v="46"/>
    <x v="1"/>
    <n v="1"/>
    <n v="1"/>
    <n v="1"/>
    <n v="1"/>
    <x v="3"/>
  </r>
  <r>
    <s v="b07dd737-a50a-4912-b479-1c90abd2d02c"/>
    <s v="Caynabo_HC"/>
    <x v="40"/>
    <x v="0"/>
    <n v="3"/>
    <n v="1"/>
    <n v="1"/>
    <n v="1"/>
    <x v="0"/>
  </r>
  <r>
    <s v="478f4eab-3a25-43e9-88b5-9566a294247d"/>
    <s v="Borama_HC"/>
    <x v="33"/>
    <x v="0"/>
    <n v="3"/>
    <n v="1"/>
    <n v="1"/>
    <n v="1"/>
    <x v="0"/>
  </r>
  <r>
    <s v="f94da4ce-4b52-46ab-a4f3-251283102ef7"/>
    <s v="Borama_HC"/>
    <x v="33"/>
    <x v="0"/>
    <n v="3"/>
    <n v="1"/>
    <n v="4"/>
    <n v="1"/>
    <x v="0"/>
  </r>
  <r>
    <s v="cb7b2e07-46ac-45a7-971f-4d6c232adf10"/>
    <s v="Zeylac_HC"/>
    <x v="49"/>
    <x v="0"/>
    <n v="3"/>
    <n v="1"/>
    <n v="4"/>
    <n v="1"/>
    <x v="0"/>
  </r>
  <r>
    <s v="0f3f1160-f8f7-4b98-8797-c78a920ba243"/>
    <s v="Borama_HC"/>
    <x v="33"/>
    <x v="0"/>
    <n v="3"/>
    <n v="1"/>
    <n v="1"/>
    <n v="1"/>
    <x v="0"/>
  </r>
  <r>
    <s v="1d32d7b4-7acf-48e4-bf86-580071c2af44"/>
    <s v="Zeylac_HC"/>
    <x v="49"/>
    <x v="0"/>
    <n v="3"/>
    <n v="1"/>
    <n v="1"/>
    <n v="1"/>
    <x v="0"/>
  </r>
  <r>
    <s v="2cfcff82-e0f4-4cb1-b318-847986564864"/>
    <s v="Borama_HC"/>
    <x v="33"/>
    <x v="0"/>
    <n v="3"/>
    <n v="1"/>
    <n v="4"/>
    <n v="1"/>
    <x v="0"/>
  </r>
  <r>
    <s v="d81f4844-600a-4424-a3a3-100df85a9110"/>
    <s v="Borama_IDP"/>
    <x v="33"/>
    <x v="1"/>
    <n v="3"/>
    <n v="1"/>
    <n v="1"/>
    <n v="1"/>
    <x v="0"/>
  </r>
  <r>
    <s v="99bcfb19-a07b-4ef3-9d33-c38761bc8fed"/>
    <s v="Baki_HC"/>
    <x v="41"/>
    <x v="0"/>
    <n v="3"/>
    <n v="1"/>
    <n v="4"/>
    <n v="1"/>
    <x v="0"/>
  </r>
  <r>
    <s v="ddce3c7d-7c3a-4a8f-8d89-f3503bf66a51"/>
    <s v="Zeylac_HC"/>
    <x v="49"/>
    <x v="0"/>
    <n v="3"/>
    <n v="1"/>
    <n v="1"/>
    <n v="1"/>
    <x v="0"/>
  </r>
  <r>
    <s v="cdceff57-b48c-4523-a301-72103955e8de"/>
    <s v="Hargeysa_IDP"/>
    <x v="42"/>
    <x v="1"/>
    <n v="3"/>
    <n v="2"/>
    <n v="1"/>
    <n v="2"/>
    <x v="0"/>
  </r>
  <r>
    <s v="6f5f1875-f039-404a-a971-4bcea0bac9a0"/>
    <s v="Zeylac_HC"/>
    <x v="49"/>
    <x v="0"/>
    <n v="3"/>
    <n v="1"/>
    <n v="1"/>
    <n v="1"/>
    <x v="0"/>
  </r>
  <r>
    <s v="a2c13213-679d-4671-b440-e085e7efdcbc"/>
    <s v="Buuhoodle_IDP"/>
    <x v="36"/>
    <x v="1"/>
    <n v="3"/>
    <n v="1"/>
    <n v="4"/>
    <n v="1"/>
    <x v="0"/>
  </r>
  <r>
    <s v="384b2860-4053-4cdd-851b-5c085cedd327"/>
    <s v="Buuhoodle_IDP"/>
    <x v="36"/>
    <x v="1"/>
    <n v="3"/>
    <n v="1"/>
    <n v="4"/>
    <n v="2"/>
    <x v="1"/>
  </r>
  <r>
    <s v="d31e6fd0-9bb1-4378-958b-5155be9757f4"/>
    <s v="Buuhoodle_IDP"/>
    <x v="36"/>
    <x v="1"/>
    <n v="3"/>
    <n v="1"/>
    <n v="4"/>
    <n v="1"/>
    <x v="0"/>
  </r>
  <r>
    <s v="6398aa39-279f-4c46-8c4c-832848cad044"/>
    <s v="Buuhoodle_IDP"/>
    <x v="36"/>
    <x v="1"/>
    <n v="3"/>
    <n v="1"/>
    <n v="1"/>
    <n v="1"/>
    <x v="0"/>
  </r>
  <r>
    <s v="a1b9fde9-2373-4e1f-b740-05cd4c7f2a8c"/>
    <s v="Laas_Caanood_IDP"/>
    <x v="35"/>
    <x v="1"/>
    <n v="3"/>
    <n v="1"/>
    <n v="1"/>
    <n v="1"/>
    <x v="0"/>
  </r>
  <r>
    <s v="638b97b8-7842-4590-84a9-0778f45c76ea"/>
    <s v="Laas_Caanood_IDP"/>
    <x v="35"/>
    <x v="1"/>
    <n v="3"/>
    <n v="1"/>
    <n v="1"/>
    <n v="1"/>
    <x v="0"/>
  </r>
  <r>
    <s v="bf154a7a-babf-4e28-a937-dc1b24cb2d7a"/>
    <s v="Laas_Caanood_IDP"/>
    <x v="35"/>
    <x v="1"/>
    <n v="3"/>
    <n v="1"/>
    <n v="4"/>
    <n v="3"/>
    <x v="1"/>
  </r>
  <r>
    <s v="9d21441f-3e63-4ce3-83ce-f1f89f1730ce"/>
    <s v="Borama_HC"/>
    <x v="33"/>
    <x v="0"/>
    <n v="3"/>
    <n v="1"/>
    <n v="4"/>
    <n v="1"/>
    <x v="0"/>
  </r>
  <r>
    <s v="31c7ad47-3aee-41e7-be92-1e05ee017c4d"/>
    <s v="Xudun_IDP"/>
    <x v="48"/>
    <x v="1"/>
    <n v="3"/>
    <n v="4"/>
    <n v="1"/>
    <n v="1"/>
    <x v="0"/>
  </r>
  <r>
    <s v="3e912a20-53c7-4387-b519-637f19af2be4"/>
    <s v="Ceerigaabo_HC"/>
    <x v="44"/>
    <x v="0"/>
    <n v="3"/>
    <n v="1"/>
    <n v="4"/>
    <n v="2"/>
    <x v="1"/>
  </r>
  <r>
    <s v="99ba9fd2-2217-4874-ad0f-722857a5704b"/>
    <s v="Baki_HC"/>
    <x v="41"/>
    <x v="0"/>
    <n v="3"/>
    <n v="1"/>
    <n v="4"/>
    <n v="1"/>
    <x v="0"/>
  </r>
  <r>
    <s v="f3840d6d-3164-4861-a444-fc0011cffb89"/>
    <s v="Borama_HC"/>
    <x v="33"/>
    <x v="0"/>
    <n v="3"/>
    <n v="1"/>
    <n v="1"/>
    <n v="1"/>
    <x v="0"/>
  </r>
  <r>
    <s v="903b4c68-2218-4659-a90c-a48f1fdf4cd9"/>
    <s v="Borama_HC"/>
    <x v="33"/>
    <x v="0"/>
    <n v="3"/>
    <n v="1"/>
    <n v="4"/>
    <n v="1"/>
    <x v="0"/>
  </r>
  <r>
    <s v="6ca75d27-a343-41f2-bd94-975eb74df226"/>
    <s v="Laas_Caanood_IDP"/>
    <x v="35"/>
    <x v="1"/>
    <n v="3"/>
    <n v="1"/>
    <n v="1"/>
    <n v="2"/>
    <x v="0"/>
  </r>
  <r>
    <s v="4794006f-aa14-400f-96cf-be9c81a9952d"/>
    <s v="Xudun_IDP"/>
    <x v="48"/>
    <x v="1"/>
    <n v="3"/>
    <n v="2"/>
    <n v="1"/>
    <n v="1"/>
    <x v="0"/>
  </r>
  <r>
    <s v="0f0e060c-0731-40af-bfad-d90e94c040af"/>
    <s v="Borama_HC"/>
    <x v="33"/>
    <x v="0"/>
    <n v="3"/>
    <n v="1"/>
    <n v="4"/>
    <n v="1"/>
    <x v="0"/>
  </r>
  <r>
    <s v="927e5bcc-55b6-48c4-b57e-951618217b54"/>
    <s v="Lughaye_HC"/>
    <x v="45"/>
    <x v="0"/>
    <n v="3"/>
    <n v="1"/>
    <n v="1"/>
    <n v="1"/>
    <x v="0"/>
  </r>
  <r>
    <s v="bd040f77-c404-4207-b2d9-24446a0d4467"/>
    <s v="Borama_HC"/>
    <x v="33"/>
    <x v="0"/>
    <n v="2"/>
    <n v="1"/>
    <n v="1"/>
    <n v="1"/>
    <x v="3"/>
  </r>
  <r>
    <s v="729d76c0-be16-4a1d-a0e2-351a3cd121d2"/>
    <s v="Laas_Caanood_IDP"/>
    <x v="35"/>
    <x v="1"/>
    <n v="3"/>
    <n v="1"/>
    <n v="1"/>
    <n v="1"/>
    <x v="0"/>
  </r>
  <r>
    <s v="aff41be5-dc3c-4f4c-92bb-f744cc0a4c00"/>
    <s v="Borama_HC"/>
    <x v="33"/>
    <x v="0"/>
    <n v="1"/>
    <n v="1"/>
    <n v="1"/>
    <n v="1"/>
    <x v="3"/>
  </r>
  <r>
    <s v="d63c49dc-ac90-4729-81c8-b014c037254e"/>
    <s v="Baki_HC"/>
    <x v="41"/>
    <x v="0"/>
    <n v="3"/>
    <n v="1"/>
    <n v="1"/>
    <n v="1"/>
    <x v="0"/>
  </r>
  <r>
    <s v="39274646-eb6a-47fc-bd70-8afacdb6e8ed"/>
    <s v="Zeylac_HC"/>
    <x v="49"/>
    <x v="0"/>
    <n v="3"/>
    <n v="1"/>
    <n v="1"/>
    <n v="1"/>
    <x v="0"/>
  </r>
  <r>
    <s v="41474d27-85bd-4f68-b716-ad19e8cbdbbb"/>
    <s v="Borama_IDP"/>
    <x v="33"/>
    <x v="1"/>
    <n v="3"/>
    <n v="1"/>
    <n v="1"/>
    <n v="1"/>
    <x v="0"/>
  </r>
  <r>
    <s v="2ffc6604-a4c4-4f8e-87ce-a060cefc4364"/>
    <s v="Caynabo_IDP"/>
    <x v="40"/>
    <x v="1"/>
    <n v="3"/>
    <n v="1"/>
    <n v="1"/>
    <n v="1"/>
    <x v="0"/>
  </r>
  <r>
    <s v="5bf2386e-9e90-4fd3-a81f-805569e6bd0f"/>
    <s v="Baki_IDP"/>
    <x v="41"/>
    <x v="1"/>
    <n v="3"/>
    <n v="1"/>
    <n v="1"/>
    <n v="1"/>
    <x v="0"/>
  </r>
  <r>
    <s v="fdde0fbb-3a4e-4f85-9d20-3afbc9cf3a69"/>
    <s v="Gebiley_HC"/>
    <x v="39"/>
    <x v="0"/>
    <n v="3"/>
    <n v="1"/>
    <n v="4"/>
    <n v="2"/>
    <x v="1"/>
  </r>
  <r>
    <s v="117c6e52-daf0-4e5d-b977-63e9a2caf378"/>
    <s v="Burco_IDP"/>
    <x v="37"/>
    <x v="1"/>
    <n v="3"/>
    <n v="1"/>
    <n v="4"/>
    <n v="1"/>
    <x v="0"/>
  </r>
  <r>
    <s v="c2c49737-eb62-4172-9c54-f3515c98dd1f"/>
    <s v="Zeylac_HC"/>
    <x v="49"/>
    <x v="0"/>
    <n v="3"/>
    <n v="1"/>
    <n v="1"/>
    <n v="1"/>
    <x v="0"/>
  </r>
  <r>
    <s v="d2fc9e8a-2c34-4793-b5e6-e1eca4811357"/>
    <s v="Zeylac_HC"/>
    <x v="49"/>
    <x v="0"/>
    <n v="3"/>
    <n v="2"/>
    <n v="4"/>
    <n v="1"/>
    <x v="1"/>
  </r>
  <r>
    <s v="3abd2bf7-46ff-4468-8009-73fdf9a0aed0"/>
    <s v="Zeylac_HC"/>
    <x v="49"/>
    <x v="0"/>
    <n v="3"/>
    <n v="1"/>
    <n v="1"/>
    <n v="1"/>
    <x v="0"/>
  </r>
  <r>
    <s v="13edfe47-3c05-4d95-a4a1-6b93b5f8973f"/>
    <s v="Zeylac_HC"/>
    <x v="49"/>
    <x v="0"/>
    <n v="3"/>
    <n v="1"/>
    <n v="4"/>
    <n v="1"/>
    <x v="0"/>
  </r>
  <r>
    <s v="92ab2ae8-50ab-4c2c-90bc-01759bd974be"/>
    <s v="Zeylac_HC"/>
    <x v="49"/>
    <x v="0"/>
    <n v="3"/>
    <n v="1"/>
    <n v="4"/>
    <n v="1"/>
    <x v="0"/>
  </r>
  <r>
    <s v="4977e1d6-6416-4525-a101-51d55ad19d5f"/>
    <s v="Ceerigaabo_HC"/>
    <x v="44"/>
    <x v="0"/>
    <n v="3"/>
    <n v="1"/>
    <n v="4"/>
    <n v="1"/>
    <x v="0"/>
  </r>
  <r>
    <s v="ffe92976-b50b-4f81-b326-27c5b9a3b396"/>
    <s v="Borama_IDP"/>
    <x v="33"/>
    <x v="1"/>
    <n v="3"/>
    <n v="1"/>
    <n v="1"/>
    <n v="1"/>
    <x v="0"/>
  </r>
  <r>
    <s v="5e605f44-c4ad-42a4-a541-b3dc1146727d"/>
    <s v="Zeylac_HC"/>
    <x v="49"/>
    <x v="0"/>
    <n v="3"/>
    <n v="1"/>
    <n v="4"/>
    <n v="1"/>
    <x v="0"/>
  </r>
  <r>
    <s v="c67761f1-8dcb-49f0-b6ef-fa5abe95ce48"/>
    <s v="Zeylac_IDP"/>
    <x v="49"/>
    <x v="1"/>
    <n v="3"/>
    <n v="1"/>
    <n v="1"/>
    <n v="1"/>
    <x v="0"/>
  </r>
  <r>
    <s v="c3190f9a-7a97-4ebb-ae8f-9bd1688373a6"/>
    <s v="Zeylac_HC"/>
    <x v="49"/>
    <x v="0"/>
    <n v="3"/>
    <n v="1"/>
    <n v="4"/>
    <n v="1"/>
    <x v="0"/>
  </r>
  <r>
    <s v="28f3dc3b-1871-456c-b295-e17e05f71bc6"/>
    <s v="Borama_IDP"/>
    <x v="33"/>
    <x v="1"/>
    <n v="3"/>
    <n v="1"/>
    <n v="1"/>
    <n v="1"/>
    <x v="0"/>
  </r>
  <r>
    <s v="f214d64f-9242-46b8-a419-9a3753ad763c"/>
    <s v="Zeylac_HC"/>
    <x v="49"/>
    <x v="0"/>
    <n v="3"/>
    <n v="1"/>
    <n v="4"/>
    <n v="1"/>
    <x v="0"/>
  </r>
  <r>
    <s v="fe8c85f5-a058-409e-9ed0-6c3f3ae1a02f"/>
    <s v="Zeylac_HC"/>
    <x v="49"/>
    <x v="0"/>
    <n v="3"/>
    <n v="1"/>
    <n v="1"/>
    <n v="1"/>
    <x v="0"/>
  </r>
  <r>
    <s v="87be6150-c12c-475f-a62c-08b243cc9cf7"/>
    <s v="Zeylac_HC"/>
    <x v="49"/>
    <x v="0"/>
    <n v="3"/>
    <n v="1"/>
    <n v="4"/>
    <n v="2"/>
    <x v="1"/>
  </r>
  <r>
    <s v="f9ac56e4-4f1f-4192-98c3-9522094a1082"/>
    <s v="Zeylac_HC"/>
    <x v="49"/>
    <x v="0"/>
    <n v="3"/>
    <n v="1"/>
    <n v="4"/>
    <n v="1"/>
    <x v="0"/>
  </r>
  <r>
    <s v="bee77400-0ea5-45e2-bc88-8093f6e22948"/>
    <s v="Borama_IDP"/>
    <x v="33"/>
    <x v="1"/>
    <n v="3"/>
    <n v="1"/>
    <n v="1"/>
    <n v="1"/>
    <x v="0"/>
  </r>
  <r>
    <s v="85cf78ec-6085-4d9e-b9ea-8029d0b14031"/>
    <s v="Caynabo_HC"/>
    <x v="40"/>
    <x v="0"/>
    <n v="3"/>
    <n v="1"/>
    <n v="1"/>
    <n v="1"/>
    <x v="0"/>
  </r>
  <r>
    <s v="21d9070f-1b6f-4cc1-a0d6-fdde5f3e2fd8"/>
    <s v="Ceel_Afweyn_HC"/>
    <x v="38"/>
    <x v="0"/>
    <n v="3"/>
    <n v="1"/>
    <n v="4"/>
    <n v="1"/>
    <x v="0"/>
  </r>
  <r>
    <s v="074e26ca-87be-410e-ad89-b497ac40e409"/>
    <s v="Berbera_IDP"/>
    <x v="46"/>
    <x v="1"/>
    <n v="3"/>
    <n v="4"/>
    <n v="1"/>
    <n v="1"/>
    <x v="0"/>
  </r>
  <r>
    <s v="b9a06700-4c29-4fc9-9b84-cf8a9ef648f9"/>
    <s v="Zeylac_HC"/>
    <x v="49"/>
    <x v="0"/>
    <n v="3"/>
    <n v="2"/>
    <n v="1"/>
    <n v="1"/>
    <x v="0"/>
  </r>
  <r>
    <s v="b62baa7c-b6e7-49c5-ae3e-ed6e8202ac74"/>
    <s v="Zeylac_HC"/>
    <x v="49"/>
    <x v="0"/>
    <n v="3"/>
    <n v="1"/>
    <n v="4"/>
    <n v="1"/>
    <x v="0"/>
  </r>
  <r>
    <s v="ac10f6d7-3611-4dc0-9727-ae7283846cac"/>
    <s v="Zeylac_HC"/>
    <x v="49"/>
    <x v="0"/>
    <n v="3"/>
    <n v="1"/>
    <n v="1"/>
    <n v="1"/>
    <x v="0"/>
  </r>
  <r>
    <s v="db8c4f57-64f2-44bf-95e9-a77acd8da77c"/>
    <s v="Zeylac_HC"/>
    <x v="49"/>
    <x v="0"/>
    <n v="3"/>
    <n v="1"/>
    <n v="4"/>
    <n v="1"/>
    <x v="0"/>
  </r>
  <r>
    <s v="908d4770-9bfc-442d-9c78-793a1d103674"/>
    <s v="Borama_IDP"/>
    <x v="33"/>
    <x v="1"/>
    <n v="3"/>
    <n v="2"/>
    <n v="1"/>
    <n v="2"/>
    <x v="0"/>
  </r>
  <r>
    <s v="f45ff523-8ab5-4946-9e26-eb47439e77c7"/>
    <s v="Borama_IDP"/>
    <x v="33"/>
    <x v="1"/>
    <n v="3"/>
    <n v="1"/>
    <n v="4"/>
    <n v="1"/>
    <x v="0"/>
  </r>
  <r>
    <s v="57e8b834-abb4-4ffa-a04b-96fabb2d30b4"/>
    <s v="Zeylac_HC"/>
    <x v="49"/>
    <x v="0"/>
    <n v="3"/>
    <n v="1"/>
    <n v="1"/>
    <n v="1"/>
    <x v="0"/>
  </r>
  <r>
    <s v="63151efa-a79f-4afb-b655-ed4946916ebf"/>
    <s v="Borama_IDP"/>
    <x v="33"/>
    <x v="1"/>
    <n v="3"/>
    <n v="1"/>
    <n v="1"/>
    <n v="1"/>
    <x v="0"/>
  </r>
  <r>
    <s v="c8d118d2-0113-484f-b6fe-9fd8462d67d4"/>
    <s v="Borama_HC"/>
    <x v="33"/>
    <x v="0"/>
    <n v="3"/>
    <n v="1"/>
    <n v="1"/>
    <n v="1"/>
    <x v="0"/>
  </r>
  <r>
    <s v="ba3a9218-3a29-4d6f-9857-972a794d9845"/>
    <s v="Borama_HC"/>
    <x v="33"/>
    <x v="0"/>
    <n v="3"/>
    <n v="1"/>
    <n v="1"/>
    <n v="2"/>
    <x v="0"/>
  </r>
  <r>
    <s v="6b2db7c6-6917-4bf0-b4d5-4b178f85fd20"/>
    <s v="Berbera_HC"/>
    <x v="46"/>
    <x v="0"/>
    <n v="3"/>
    <n v="1"/>
    <n v="1"/>
    <n v="1"/>
    <x v="0"/>
  </r>
  <r>
    <s v="0a1fbe6b-144b-4cde-b2ae-abe686e8cd82"/>
    <s v="Borama_HC"/>
    <x v="33"/>
    <x v="0"/>
    <n v="3"/>
    <n v="1"/>
    <n v="1"/>
    <n v="1"/>
    <x v="0"/>
  </r>
  <r>
    <s v="5be694db-5b63-4da0-8976-31f2ae5e548a"/>
    <s v="Borama_IDP"/>
    <x v="33"/>
    <x v="1"/>
    <n v="3"/>
    <n v="1"/>
    <n v="1"/>
    <n v="1"/>
    <x v="0"/>
  </r>
  <r>
    <s v="f9137cdc-3c17-4643-8e13-0deb2237fe34"/>
    <s v="Ceel_Afweyn_IDP"/>
    <x v="38"/>
    <x v="1"/>
    <n v="3"/>
    <n v="1"/>
    <n v="1"/>
    <n v="1"/>
    <x v="0"/>
  </r>
  <r>
    <s v="2ff888f8-c431-48bc-aeaf-b881c3ef2035"/>
    <s v="Ceel_Afweyn_HC"/>
    <x v="38"/>
    <x v="0"/>
    <n v="3"/>
    <n v="1"/>
    <n v="4"/>
    <n v="1"/>
    <x v="0"/>
  </r>
  <r>
    <s v="aa781f0c-09bd-4840-a647-03703a7e1763"/>
    <s v="Baki_IDP"/>
    <x v="41"/>
    <x v="1"/>
    <n v="3"/>
    <n v="1"/>
    <n v="1"/>
    <n v="1"/>
    <x v="0"/>
  </r>
  <r>
    <s v="675b055c-d830-4896-b7d7-1eeba7df8efc"/>
    <s v="Ceel_Afweyn_HC"/>
    <x v="38"/>
    <x v="0"/>
    <n v="3"/>
    <n v="1"/>
    <n v="4"/>
    <n v="1"/>
    <x v="0"/>
  </r>
  <r>
    <s v="b61bf12c-b987-40f4-bcb6-13685418bc9c"/>
    <s v="Borama_IDP"/>
    <x v="33"/>
    <x v="1"/>
    <n v="3"/>
    <n v="1"/>
    <n v="4"/>
    <n v="1"/>
    <x v="0"/>
  </r>
  <r>
    <s v="4a062115-3a27-45a3-a1ed-5c2551bd1c8c"/>
    <s v="Zeylac_HC"/>
    <x v="49"/>
    <x v="0"/>
    <n v="3"/>
    <n v="1"/>
    <n v="4"/>
    <n v="1"/>
    <x v="0"/>
  </r>
  <r>
    <s v="cd05e7a4-75a8-4d2e-a304-3c4cc86d41bf"/>
    <s v="Buuhoodle_HC"/>
    <x v="36"/>
    <x v="0"/>
    <n v="3"/>
    <n v="1"/>
    <n v="1"/>
    <n v="1"/>
    <x v="0"/>
  </r>
  <r>
    <s v="4ba59e5c-d312-4bc6-a5f1-4c7deca3e74e"/>
    <s v="Lughaye_IDP"/>
    <x v="45"/>
    <x v="1"/>
    <n v="3"/>
    <n v="1"/>
    <n v="1"/>
    <n v="1"/>
    <x v="0"/>
  </r>
  <r>
    <s v="c2e7989d-2126-4894-a5de-5f1835349e53"/>
    <s v="Zeylac_HC"/>
    <x v="49"/>
    <x v="0"/>
    <n v="3"/>
    <n v="1"/>
    <n v="1"/>
    <n v="1"/>
    <x v="0"/>
  </r>
  <r>
    <s v="e0a5bcc5-68d8-442c-957d-9ca9b1c8f4c1"/>
    <s v="Baki_HC"/>
    <x v="41"/>
    <x v="0"/>
    <n v="3"/>
    <n v="1"/>
    <n v="1"/>
    <n v="1"/>
    <x v="0"/>
  </r>
  <r>
    <s v="f6b9c120-28c1-40fb-ace7-109bfd6cd78f"/>
    <s v="Zeylac_HC"/>
    <x v="49"/>
    <x v="0"/>
    <n v="3"/>
    <n v="1"/>
    <n v="1"/>
    <n v="1"/>
    <x v="0"/>
  </r>
  <r>
    <s v="ec1a5333-f14e-46b7-8046-458352961b41"/>
    <s v="Zeylac_HC"/>
    <x v="49"/>
    <x v="0"/>
    <n v="3"/>
    <n v="1"/>
    <n v="1"/>
    <n v="1"/>
    <x v="0"/>
  </r>
  <r>
    <s v="07e3ced8-4eb1-4980-ab6f-7c737a4b4497"/>
    <s v="Zeylac_HC"/>
    <x v="49"/>
    <x v="0"/>
    <n v="3"/>
    <n v="2"/>
    <n v="1"/>
    <n v="1"/>
    <x v="0"/>
  </r>
  <r>
    <s v="8f8f3568-e4c7-47cf-b29e-43f1f4d04b95"/>
    <s v="Lughaye_HC"/>
    <x v="45"/>
    <x v="0"/>
    <n v="1"/>
    <n v="1"/>
    <n v="1"/>
    <n v="1"/>
    <x v="3"/>
  </r>
  <r>
    <s v="af8abf06-93d8-4d85-845b-b6f2eea3bdb0"/>
    <s v="Borama_HC"/>
    <x v="33"/>
    <x v="0"/>
    <n v="3"/>
    <n v="1"/>
    <n v="4"/>
    <n v="1"/>
    <x v="0"/>
  </r>
  <r>
    <s v="bbab0067-c26c-465a-ac03-f779341b3b9e"/>
    <s v="Lughaye_HC"/>
    <x v="45"/>
    <x v="0"/>
    <n v="3"/>
    <n v="2"/>
    <n v="1"/>
    <n v="1"/>
    <x v="0"/>
  </r>
  <r>
    <s v="dc188d50-ca84-46ab-9cbf-940df6a62b9f"/>
    <s v="Lughaye_HC"/>
    <x v="45"/>
    <x v="0"/>
    <n v="3"/>
    <n v="1"/>
    <n v="1"/>
    <n v="1"/>
    <x v="0"/>
  </r>
  <r>
    <s v="60e1e332-3029-4433-8201-9dfcbcbef4f6"/>
    <s v="Burco_IDP"/>
    <x v="37"/>
    <x v="1"/>
    <n v="3"/>
    <n v="1"/>
    <n v="1"/>
    <n v="1"/>
    <x v="0"/>
  </r>
  <r>
    <s v="c17a61ff-e6f6-4afe-9f17-9c11ca7502e5"/>
    <s v="Zeylac_HC"/>
    <x v="49"/>
    <x v="0"/>
    <n v="3"/>
    <n v="1"/>
    <n v="4"/>
    <n v="1"/>
    <x v="0"/>
  </r>
  <r>
    <s v="c6707208-4274-47be-b9cc-2f5d393bf06a"/>
    <s v="Ceel_Afweyn_HC"/>
    <x v="38"/>
    <x v="0"/>
    <n v="3"/>
    <n v="1"/>
    <n v="4"/>
    <n v="1"/>
    <x v="0"/>
  </r>
  <r>
    <s v="7c25e024-4b56-4106-ab8b-9016afb0ee78"/>
    <s v="Baki_IDP"/>
    <x v="41"/>
    <x v="1"/>
    <n v="3"/>
    <n v="1"/>
    <n v="1"/>
    <n v="1"/>
    <x v="0"/>
  </r>
  <r>
    <s v="03488cef-78b7-4d4a-adfd-e57762027e19"/>
    <s v="Zeylac_HC"/>
    <x v="49"/>
    <x v="0"/>
    <n v="3"/>
    <n v="1"/>
    <n v="1"/>
    <n v="1"/>
    <x v="0"/>
  </r>
  <r>
    <s v="55446947-3396-4862-8897-6fffff303ea7"/>
    <s v="Borama_IDP"/>
    <x v="33"/>
    <x v="1"/>
    <n v="3"/>
    <n v="1"/>
    <n v="4"/>
    <n v="1"/>
    <x v="0"/>
  </r>
  <r>
    <s v="2ff73b33-c1d1-4a8a-b230-97d65cbe1e0b"/>
    <s v="Burco_IDP"/>
    <x v="37"/>
    <x v="1"/>
    <n v="3"/>
    <n v="1"/>
    <n v="1"/>
    <n v="1"/>
    <x v="0"/>
  </r>
  <r>
    <s v="b9e4463d-7313-48cd-b02d-d8e86c1ff0d8"/>
    <s v="Baki_IDP"/>
    <x v="41"/>
    <x v="1"/>
    <n v="1"/>
    <n v="1"/>
    <n v="1"/>
    <n v="1"/>
    <x v="3"/>
  </r>
  <r>
    <s v="9159902e-f542-4877-bf9d-8969de1e184f"/>
    <s v="Xudun_HC"/>
    <x v="48"/>
    <x v="0"/>
    <n v="3"/>
    <n v="1"/>
    <n v="4"/>
    <n v="1"/>
    <x v="0"/>
  </r>
  <r>
    <s v="2da953f6-fd1a-4a98-b7f4-24cb511b27a7"/>
    <s v="Zeylac_HC"/>
    <x v="49"/>
    <x v="0"/>
    <n v="3"/>
    <n v="1"/>
    <n v="4"/>
    <n v="1"/>
    <x v="0"/>
  </r>
  <r>
    <s v="2aabb387-ef09-45a2-abf8-817dcc1aca08"/>
    <s v="Baki_HC"/>
    <x v="41"/>
    <x v="0"/>
    <n v="3"/>
    <n v="1"/>
    <n v="1"/>
    <n v="1"/>
    <x v="0"/>
  </r>
  <r>
    <s v="55ff9768-1099-4f94-bc12-fd0c3c15e135"/>
    <s v="Borama_IDP"/>
    <x v="33"/>
    <x v="1"/>
    <n v="3"/>
    <n v="1"/>
    <n v="4"/>
    <n v="1"/>
    <x v="0"/>
  </r>
  <r>
    <s v="126c7c09-7424-4ef6-83cf-d4b615ca4692"/>
    <s v="Baki_HC"/>
    <x v="41"/>
    <x v="0"/>
    <n v="3"/>
    <n v="1"/>
    <n v="1"/>
    <n v="1"/>
    <x v="0"/>
  </r>
  <r>
    <s v="5557d4b9-7d1f-4839-9598-2a45a6497950"/>
    <s v="Lughaye_HC"/>
    <x v="45"/>
    <x v="0"/>
    <n v="2"/>
    <n v="2"/>
    <n v="4"/>
    <n v="1"/>
    <x v="0"/>
  </r>
  <r>
    <s v="f41b4b0f-0da1-409c-87b8-8033c34cbe14"/>
    <s v="Zeylac_HC"/>
    <x v="49"/>
    <x v="0"/>
    <n v="3"/>
    <n v="1"/>
    <n v="1"/>
    <n v="1"/>
    <x v="0"/>
  </r>
  <r>
    <s v="a7f634df-b809-49a7-9763-09ff56d09f3a"/>
    <s v="Lughaye_IDP"/>
    <x v="45"/>
    <x v="1"/>
    <n v="3"/>
    <n v="1"/>
    <n v="1"/>
    <n v="1"/>
    <x v="0"/>
  </r>
  <r>
    <s v="866ea39d-cf8f-4d6c-b072-78ce0d532c25"/>
    <s v="Burco_HC"/>
    <x v="37"/>
    <x v="0"/>
    <n v="3"/>
    <n v="1"/>
    <n v="4"/>
    <n v="1"/>
    <x v="0"/>
  </r>
  <r>
    <s v="c252ca22-98a0-4b79-ac2f-533d3e6cd627"/>
    <s v="Zeylac_HC"/>
    <x v="49"/>
    <x v="0"/>
    <n v="3"/>
    <n v="1"/>
    <n v="1"/>
    <n v="1"/>
    <x v="0"/>
  </r>
  <r>
    <s v="31a1eb5a-511a-4103-bd71-f9a43c726fe0"/>
    <s v="Lughaye_HC"/>
    <x v="45"/>
    <x v="0"/>
    <n v="3"/>
    <n v="2"/>
    <n v="1"/>
    <n v="1"/>
    <x v="0"/>
  </r>
  <r>
    <s v="5b5d5212-8d85-45a5-8f7e-f81ebf2ad8f6"/>
    <s v="Zeylac_IDP"/>
    <x v="49"/>
    <x v="1"/>
    <n v="3"/>
    <n v="1"/>
    <n v="1"/>
    <n v="1"/>
    <x v="0"/>
  </r>
  <r>
    <s v="03ff5a55-0fae-4fb6-8e11-8d925e2d38de"/>
    <s v="Caynabo_HC"/>
    <x v="40"/>
    <x v="0"/>
    <n v="3"/>
    <n v="1"/>
    <n v="1"/>
    <n v="1"/>
    <x v="0"/>
  </r>
  <r>
    <s v="30dbb097-3821-410a-aade-7b09995159d1"/>
    <s v="Lughaye_IDP"/>
    <x v="45"/>
    <x v="1"/>
    <n v="3"/>
    <n v="1"/>
    <n v="1"/>
    <n v="1"/>
    <x v="0"/>
  </r>
  <r>
    <s v="df772c87-e25b-4d94-bdff-538234a057f3"/>
    <s v="Baki_IDP"/>
    <x v="41"/>
    <x v="1"/>
    <n v="3"/>
    <n v="1"/>
    <n v="1"/>
    <n v="1"/>
    <x v="0"/>
  </r>
  <r>
    <s v="943df367-9c38-4024-8487-9a223ae70acb"/>
    <s v="Zeylac_HC"/>
    <x v="49"/>
    <x v="0"/>
    <n v="3"/>
    <n v="1"/>
    <n v="4"/>
    <n v="1"/>
    <x v="0"/>
  </r>
  <r>
    <s v="0b0194a3-c02a-43a9-b767-884163c1f037"/>
    <s v="Zeylac_HC"/>
    <x v="49"/>
    <x v="0"/>
    <n v="3"/>
    <n v="1"/>
    <n v="4"/>
    <n v="1"/>
    <x v="0"/>
  </r>
  <r>
    <s v="c595dbc8-c507-4da3-8e1a-76ed72c11806"/>
    <s v="Lughaye_HC"/>
    <x v="45"/>
    <x v="0"/>
    <n v="3"/>
    <n v="1"/>
    <n v="1"/>
    <n v="1"/>
    <x v="0"/>
  </r>
  <r>
    <s v="01a68522-a768-4820-9c4e-68c7d97faa30"/>
    <s v="Borama_IDP"/>
    <x v="33"/>
    <x v="1"/>
    <n v="3"/>
    <n v="1"/>
    <n v="1"/>
    <n v="1"/>
    <x v="0"/>
  </r>
  <r>
    <s v="18766393-728d-49a7-a252-025077b3e9db"/>
    <s v="Baki_IDP"/>
    <x v="41"/>
    <x v="1"/>
    <n v="1"/>
    <n v="1"/>
    <n v="1"/>
    <n v="1"/>
    <x v="3"/>
  </r>
  <r>
    <s v="0f46051f-88bb-424c-8d64-47caa88cb86a"/>
    <s v="Zeylac_HC"/>
    <x v="49"/>
    <x v="0"/>
    <n v="3"/>
    <n v="1"/>
    <n v="1"/>
    <n v="1"/>
    <x v="0"/>
  </r>
  <r>
    <s v="9386eb18-86ff-41ce-bdcb-b57f781e1ab5"/>
    <s v="Gebiley_HC"/>
    <x v="39"/>
    <x v="0"/>
    <n v="3"/>
    <n v="1"/>
    <n v="4"/>
    <n v="1"/>
    <x v="0"/>
  </r>
  <r>
    <s v="3f6ec8c1-d424-4e8f-ba81-a57b4153bbc7"/>
    <s v="Borama_IDP"/>
    <x v="33"/>
    <x v="1"/>
    <n v="3"/>
    <n v="1"/>
    <n v="1"/>
    <n v="1"/>
    <x v="0"/>
  </r>
  <r>
    <s v="75147097-6f1f-48bf-917c-71e0cb20a1f9"/>
    <s v="Borama_HC"/>
    <x v="33"/>
    <x v="0"/>
    <n v="3"/>
    <n v="1"/>
    <n v="4"/>
    <n v="1"/>
    <x v="0"/>
  </r>
  <r>
    <s v="10066807-d824-41ec-95a4-44801ece8a46"/>
    <s v="Lughaye_HC"/>
    <x v="45"/>
    <x v="0"/>
    <n v="3"/>
    <n v="1"/>
    <n v="1"/>
    <n v="1"/>
    <x v="0"/>
  </r>
  <r>
    <s v="f54e65fd-a366-4d93-86b6-973e71cc812b"/>
    <s v="Zeylac_IDP"/>
    <x v="49"/>
    <x v="1"/>
    <n v="3"/>
    <n v="1"/>
    <n v="1"/>
    <n v="1"/>
    <x v="0"/>
  </r>
  <r>
    <s v="1c9c9cad-c1e8-4f79-88f8-820d2ef73a34"/>
    <s v="Zeylac_HC"/>
    <x v="49"/>
    <x v="0"/>
    <n v="3"/>
    <n v="1"/>
    <n v="4"/>
    <n v="1"/>
    <x v="0"/>
  </r>
  <r>
    <s v="9d85d69f-ebe5-4156-985b-02bb65bd3371"/>
    <s v="Zeylac_HC"/>
    <x v="49"/>
    <x v="0"/>
    <n v="3"/>
    <n v="1"/>
    <n v="1"/>
    <n v="1"/>
    <x v="0"/>
  </r>
  <r>
    <s v="a192ef2e-ca90-415c-9631-aea0bdbde285"/>
    <s v="Borama_IDP"/>
    <x v="33"/>
    <x v="1"/>
    <n v="3"/>
    <n v="1"/>
    <n v="1"/>
    <n v="1"/>
    <x v="0"/>
  </r>
  <r>
    <s v="2ff1ad9a-2a71-4dc6-b8f9-6c4f9761aa2c"/>
    <s v="Baki_IDP"/>
    <x v="41"/>
    <x v="1"/>
    <n v="3"/>
    <n v="1"/>
    <n v="1"/>
    <n v="1"/>
    <x v="0"/>
  </r>
  <r>
    <s v="b440100f-0c7c-442c-bcb1-25796a794e25"/>
    <s v="Borama_IDP"/>
    <x v="33"/>
    <x v="1"/>
    <n v="3"/>
    <n v="1"/>
    <n v="1"/>
    <n v="1"/>
    <x v="0"/>
  </r>
  <r>
    <s v="e5e44765-3960-4feb-b512-4a56c3f979e1"/>
    <s v="Zeylac_HC"/>
    <x v="49"/>
    <x v="0"/>
    <n v="3"/>
    <n v="1"/>
    <n v="1"/>
    <n v="1"/>
    <x v="0"/>
  </r>
  <r>
    <s v="04c55fbc-9cad-431c-9806-d9a587009141"/>
    <s v="Lughaye_HC"/>
    <x v="45"/>
    <x v="0"/>
    <n v="3"/>
    <n v="1"/>
    <n v="1"/>
    <n v="1"/>
    <x v="0"/>
  </r>
  <r>
    <s v="fb68abf2-b0d8-486b-8709-6498d058da4e"/>
    <s v="Ceerigaabo_HC"/>
    <x v="44"/>
    <x v="0"/>
    <n v="3"/>
    <n v="2"/>
    <n v="1"/>
    <n v="1"/>
    <x v="0"/>
  </r>
  <r>
    <s v="2bfe6fa4-eb98-43c0-b9b3-eaab1b6262f8"/>
    <s v="Lughaye_HC"/>
    <x v="45"/>
    <x v="0"/>
    <n v="3"/>
    <n v="1"/>
    <n v="1"/>
    <n v="1"/>
    <x v="0"/>
  </r>
  <r>
    <s v="f17294e0-e576-497e-a79d-18e8b3ed9ea8"/>
    <s v="Lughaye_IDP"/>
    <x v="45"/>
    <x v="1"/>
    <n v="3"/>
    <n v="1"/>
    <n v="1"/>
    <n v="1"/>
    <x v="0"/>
  </r>
  <r>
    <s v="b2949827-4558-412c-b7d9-6aee840fe119"/>
    <s v="Zeylac_HC"/>
    <x v="49"/>
    <x v="0"/>
    <n v="3"/>
    <n v="1"/>
    <n v="1"/>
    <n v="1"/>
    <x v="0"/>
  </r>
  <r>
    <s v="07d1dd6a-2477-4ef4-8d82-5dc4cf993b74"/>
    <s v="Sheikh_HC"/>
    <x v="47"/>
    <x v="0"/>
    <n v="3"/>
    <n v="1"/>
    <n v="4"/>
    <n v="1"/>
    <x v="0"/>
  </r>
  <r>
    <s v="21ee446d-1375-48f2-829e-49efc17e1c05"/>
    <s v="Borama_IDP"/>
    <x v="33"/>
    <x v="1"/>
    <n v="3"/>
    <n v="1"/>
    <n v="1"/>
    <n v="1"/>
    <x v="0"/>
  </r>
  <r>
    <s v="feb5d6d6-a9ac-43e8-bdb8-3b46d2e54f6b"/>
    <s v="Owdweyne_IDP"/>
    <x v="43"/>
    <x v="1"/>
    <n v="3"/>
    <n v="1"/>
    <n v="4"/>
    <n v="1"/>
    <x v="0"/>
  </r>
  <r>
    <s v="0b47af57-6466-44b9-af0f-0ec85372ae1e"/>
    <s v="Borama_IDP"/>
    <x v="33"/>
    <x v="1"/>
    <n v="3"/>
    <n v="1"/>
    <n v="1"/>
    <n v="1"/>
    <x v="0"/>
  </r>
  <r>
    <s v="9d100463-906c-4d44-a056-cb7674f57a4c"/>
    <s v="Baki_HC"/>
    <x v="41"/>
    <x v="0"/>
    <n v="3"/>
    <n v="1"/>
    <n v="1"/>
    <n v="1"/>
    <x v="0"/>
  </r>
  <r>
    <s v="e7c196bc-938a-40a7-a3a8-e4bb6df9234f"/>
    <s v="Zeylac_HC"/>
    <x v="49"/>
    <x v="0"/>
    <n v="3"/>
    <n v="1"/>
    <n v="4"/>
    <n v="1"/>
    <x v="0"/>
  </r>
  <r>
    <s v="b92d9628-d327-4e2c-9a43-64a6652f4dc1"/>
    <s v="Laas_Caanood_HC"/>
    <x v="35"/>
    <x v="0"/>
    <n v="3"/>
    <n v="1"/>
    <n v="1"/>
    <n v="1"/>
    <x v="0"/>
  </r>
  <r>
    <s v="d00e1eee-4f18-4313-b9cc-14eac45a1fcd"/>
    <s v="Caynabo_IDP"/>
    <x v="40"/>
    <x v="1"/>
    <n v="2"/>
    <n v="4"/>
    <n v="1"/>
    <n v="1"/>
    <x v="0"/>
  </r>
  <r>
    <s v="ce8cdc5a-d730-406e-9e68-58bcd84c1f3f"/>
    <s v="Lughaye_HC"/>
    <x v="45"/>
    <x v="0"/>
    <n v="3"/>
    <n v="1"/>
    <n v="1"/>
    <n v="1"/>
    <x v="0"/>
  </r>
  <r>
    <s v="12410d24-0564-4b51-aacd-03923bb928ca"/>
    <s v="Baki_HC"/>
    <x v="41"/>
    <x v="0"/>
    <n v="3"/>
    <n v="1"/>
    <n v="1"/>
    <n v="1"/>
    <x v="0"/>
  </r>
  <r>
    <s v="8e5bc28d-4203-472f-a1b0-0c9c813c5046"/>
    <s v="Berbera_HC"/>
    <x v="46"/>
    <x v="0"/>
    <n v="1"/>
    <n v="2"/>
    <n v="1"/>
    <n v="1"/>
    <x v="3"/>
  </r>
  <r>
    <s v="8c859f3c-4bbc-4926-a2f6-c088cdab752a"/>
    <s v="Ceel_Afweyn_HC"/>
    <x v="38"/>
    <x v="0"/>
    <n v="3"/>
    <n v="1"/>
    <n v="1"/>
    <n v="1"/>
    <x v="0"/>
  </r>
  <r>
    <s v="3b66c283-84b8-468e-ab55-3ebe5718f87d"/>
    <s v="Zeylac_HC"/>
    <x v="49"/>
    <x v="0"/>
    <n v="3"/>
    <n v="1"/>
    <n v="4"/>
    <n v="1"/>
    <x v="0"/>
  </r>
  <r>
    <s v="4fc6be54-128f-4592-b56b-3274beac7553"/>
    <s v="Lughaye_HC"/>
    <x v="45"/>
    <x v="0"/>
    <n v="3"/>
    <n v="1"/>
    <n v="1"/>
    <n v="1"/>
    <x v="0"/>
  </r>
  <r>
    <s v="b48b82e8-a665-495e-a60a-5c44d26f2a5d"/>
    <s v="Zeylac_HC"/>
    <x v="49"/>
    <x v="0"/>
    <n v="3"/>
    <n v="1"/>
    <n v="4"/>
    <n v="1"/>
    <x v="0"/>
  </r>
  <r>
    <s v="af4959dc-5a14-43b0-b935-823c2a1a96fb"/>
    <s v="Baki_IDP"/>
    <x v="41"/>
    <x v="1"/>
    <n v="1"/>
    <n v="1"/>
    <n v="1"/>
    <n v="1"/>
    <x v="3"/>
  </r>
  <r>
    <s v="5a3479f2-f8b2-45da-aa6c-08196a796689"/>
    <s v="Ceel_Afweyn_HC"/>
    <x v="38"/>
    <x v="0"/>
    <n v="3"/>
    <n v="1"/>
    <n v="1"/>
    <n v="1"/>
    <x v="0"/>
  </r>
  <r>
    <s v="9646489a-4109-4ecc-b139-e0533ef22d24"/>
    <s v="Baki_IDP"/>
    <x v="41"/>
    <x v="1"/>
    <n v="3"/>
    <n v="2"/>
    <n v="4"/>
    <n v="1"/>
    <x v="1"/>
  </r>
  <r>
    <s v="2a13f183-52f4-4eea-b599-237c2d2c3c67"/>
    <s v="Lughaye_HC"/>
    <x v="45"/>
    <x v="0"/>
    <n v="3"/>
    <n v="1"/>
    <n v="4"/>
    <n v="1"/>
    <x v="0"/>
  </r>
  <r>
    <s v="8fb4345c-9c08-41d4-9d09-2216be7031c8"/>
    <s v="Baki_HC"/>
    <x v="41"/>
    <x v="0"/>
    <n v="3"/>
    <n v="1"/>
    <n v="1"/>
    <n v="1"/>
    <x v="0"/>
  </r>
  <r>
    <s v="89b2b2ec-2457-4d92-b678-ea1dbaa8b4c3"/>
    <s v="Laas_Caanood_HC"/>
    <x v="35"/>
    <x v="0"/>
    <n v="3"/>
    <n v="1"/>
    <n v="1"/>
    <n v="1"/>
    <x v="0"/>
  </r>
  <r>
    <s v="015099c3-80c7-465c-830d-abd19f53194b"/>
    <s v="Sheikh_IDP"/>
    <x v="47"/>
    <x v="1"/>
    <n v="3"/>
    <n v="4"/>
    <n v="1"/>
    <n v="1"/>
    <x v="0"/>
  </r>
  <r>
    <s v="3ad9b895-fcad-4eb6-8a43-bc1ed12278c8"/>
    <s v="Borama_HC"/>
    <x v="33"/>
    <x v="0"/>
    <n v="3"/>
    <n v="1"/>
    <n v="4"/>
    <n v="1"/>
    <x v="0"/>
  </r>
  <r>
    <s v="db20121d-8bee-46e4-aa93-6f5fc77310a6"/>
    <s v="Ceel_Afweyn_HC"/>
    <x v="38"/>
    <x v="0"/>
    <n v="3"/>
    <n v="2"/>
    <n v="1"/>
    <n v="1"/>
    <x v="0"/>
  </r>
  <r>
    <s v="4c0df847-7367-4f23-a2c2-d215aa669ed1"/>
    <s v="Laas_Caanood_HC"/>
    <x v="35"/>
    <x v="0"/>
    <n v="3"/>
    <n v="1"/>
    <n v="1"/>
    <n v="1"/>
    <x v="0"/>
  </r>
  <r>
    <s v="161bb5b2-1ea1-4dfd-a021-728072454f08"/>
    <s v="Laas_Caanood_HC"/>
    <x v="35"/>
    <x v="0"/>
    <n v="3"/>
    <n v="1"/>
    <n v="4"/>
    <n v="1"/>
    <x v="0"/>
  </r>
  <r>
    <s v="9f7007b3-18b0-4ed1-bd2e-3c2e2ad599da"/>
    <s v="Gebiley_HC"/>
    <x v="39"/>
    <x v="0"/>
    <n v="3"/>
    <n v="1"/>
    <n v="4"/>
    <n v="1"/>
    <x v="0"/>
  </r>
  <r>
    <s v="e19596f0-c83d-46ec-b49a-14453d494349"/>
    <s v="Baki_IDP"/>
    <x v="41"/>
    <x v="1"/>
    <n v="3"/>
    <n v="1"/>
    <n v="1"/>
    <n v="1"/>
    <x v="0"/>
  </r>
  <r>
    <s v="39f0a2a1-5ff2-4d5c-8bae-3693c160a7c7"/>
    <s v="Hargeysa_HC"/>
    <x v="42"/>
    <x v="0"/>
    <n v="3"/>
    <n v="1"/>
    <n v="4"/>
    <n v="1"/>
    <x v="0"/>
  </r>
  <r>
    <s v="3b511b4a-5f91-4605-baf9-715b95486580"/>
    <s v="Gebiley_HC"/>
    <x v="39"/>
    <x v="0"/>
    <n v="3"/>
    <n v="1"/>
    <n v="4"/>
    <n v="1"/>
    <x v="0"/>
  </r>
  <r>
    <s v="93b21899-abf8-4f0f-aa6a-c4bb9487d760"/>
    <s v="Gebiley_HC"/>
    <x v="39"/>
    <x v="0"/>
    <n v="3"/>
    <n v="1"/>
    <n v="1"/>
    <n v="1"/>
    <x v="0"/>
  </r>
  <r>
    <s v="fa520661-da4b-42d2-ad13-21592aab461a"/>
    <s v="Sheikh_HC"/>
    <x v="47"/>
    <x v="0"/>
    <n v="3"/>
    <n v="1"/>
    <n v="1"/>
    <n v="1"/>
    <x v="0"/>
  </r>
  <r>
    <s v="49e88e18-ef1f-4415-b518-88ad655d1fb8"/>
    <s v="Xudun_HC"/>
    <x v="48"/>
    <x v="0"/>
    <n v="3"/>
    <n v="2"/>
    <n v="1"/>
    <n v="1"/>
    <x v="0"/>
  </r>
  <r>
    <s v="141d7cd7-edec-4539-9833-f9fdb40c02df"/>
    <s v="Hargeysa_HC"/>
    <x v="42"/>
    <x v="0"/>
    <n v="3"/>
    <n v="1"/>
    <n v="4"/>
    <n v="1"/>
    <x v="0"/>
  </r>
  <r>
    <s v="c9d9f2f3-8324-4a3e-85c5-ab94bc156774"/>
    <s v="Sheikh_HC"/>
    <x v="47"/>
    <x v="0"/>
    <n v="3"/>
    <n v="1"/>
    <n v="1"/>
    <n v="1"/>
    <x v="0"/>
  </r>
  <r>
    <s v="0f188d55-21a8-4b52-b534-51062a7115cc"/>
    <s v="Borama_IDP"/>
    <x v="33"/>
    <x v="1"/>
    <n v="3"/>
    <n v="1"/>
    <n v="1"/>
    <n v="1"/>
    <x v="0"/>
  </r>
  <r>
    <s v="3b45900c-00e1-4b4f-89db-883db7aab0e1"/>
    <s v="Baki_HC"/>
    <x v="41"/>
    <x v="0"/>
    <n v="3"/>
    <n v="1"/>
    <n v="4"/>
    <n v="1"/>
    <x v="0"/>
  </r>
  <r>
    <s v="b2d52f01-89fc-42de-83cb-a813baf08539"/>
    <s v="Gebiley_HC"/>
    <x v="39"/>
    <x v="0"/>
    <n v="3"/>
    <n v="1"/>
    <n v="4"/>
    <n v="1"/>
    <x v="0"/>
  </r>
  <r>
    <s v="395f89d0-d5ff-4285-af7e-5818948f3965"/>
    <s v="Hargeysa_HC"/>
    <x v="42"/>
    <x v="0"/>
    <n v="2"/>
    <n v="3"/>
    <n v="1"/>
    <n v="1"/>
    <x v="0"/>
  </r>
  <r>
    <s v="bfee5b0a-6c44-47be-8587-2495dca66d4c"/>
    <s v="Gebiley_IDP"/>
    <x v="39"/>
    <x v="1"/>
    <n v="3"/>
    <n v="1"/>
    <n v="1"/>
    <n v="1"/>
    <x v="0"/>
  </r>
  <r>
    <s v="d6f01c62-53a2-4a76-be2d-57b9bb6b0884"/>
    <s v="Borama_IDP"/>
    <x v="33"/>
    <x v="1"/>
    <n v="3"/>
    <n v="1"/>
    <n v="1"/>
    <n v="1"/>
    <x v="0"/>
  </r>
  <r>
    <s v="38235fb8-3d8d-44fc-b5d7-203a0542a777"/>
    <s v="Lughaye_IDP"/>
    <x v="45"/>
    <x v="1"/>
    <n v="3"/>
    <n v="1"/>
    <n v="1"/>
    <n v="1"/>
    <x v="0"/>
  </r>
  <r>
    <s v="857c9605-4f8b-4984-ae80-53629ece93d9"/>
    <s v="Caynabo_IDP"/>
    <x v="40"/>
    <x v="1"/>
    <n v="3"/>
    <n v="1"/>
    <n v="1"/>
    <n v="2"/>
    <x v="0"/>
  </r>
  <r>
    <s v="a3d777d6-063a-4df4-8b2b-917c98dc43c8"/>
    <s v="Hargeysa_HC"/>
    <x v="42"/>
    <x v="0"/>
    <n v="3"/>
    <n v="1"/>
    <n v="1"/>
    <n v="1"/>
    <x v="0"/>
  </r>
  <r>
    <s v="5b51ab78-8b5d-422d-b495-c87dcbd9df6f"/>
    <s v="Lughaye_IDP"/>
    <x v="45"/>
    <x v="1"/>
    <n v="3"/>
    <n v="1"/>
    <n v="1"/>
    <n v="1"/>
    <x v="0"/>
  </r>
  <r>
    <s v="8b758077-3428-40fa-a71d-cdee7eef42e6"/>
    <s v="Lughaye_HC"/>
    <x v="45"/>
    <x v="0"/>
    <n v="3"/>
    <n v="1"/>
    <n v="1"/>
    <n v="1"/>
    <x v="0"/>
  </r>
  <r>
    <s v="40bc3e91-5a77-436b-8326-9caac7b1ccad"/>
    <s v="Zeylac_IDP"/>
    <x v="49"/>
    <x v="1"/>
    <n v="3"/>
    <n v="1"/>
    <n v="1"/>
    <n v="1"/>
    <x v="0"/>
  </r>
  <r>
    <s v="7a4b42b1-fc42-40c5-a029-8053da202896"/>
    <s v="Gebiley_HC"/>
    <x v="39"/>
    <x v="0"/>
    <n v="3"/>
    <n v="1"/>
    <n v="4"/>
    <n v="1"/>
    <x v="0"/>
  </r>
  <r>
    <s v="0f59ad06-6dec-460f-9d3e-458b3a561ea3"/>
    <s v="Sheikh_HC"/>
    <x v="47"/>
    <x v="0"/>
    <n v="3"/>
    <n v="1"/>
    <n v="1"/>
    <n v="1"/>
    <x v="0"/>
  </r>
  <r>
    <s v="1b7b1ebc-dc1b-44a1-b420-352bbaec0fde"/>
    <s v="Gebiley_HC"/>
    <x v="39"/>
    <x v="0"/>
    <n v="3"/>
    <n v="1"/>
    <n v="4"/>
    <n v="1"/>
    <x v="0"/>
  </r>
  <r>
    <s v="f4691b4d-902f-48a3-9810-9a696a641ffd"/>
    <s v="Gebiley_HC"/>
    <x v="39"/>
    <x v="0"/>
    <n v="3"/>
    <n v="1"/>
    <n v="4"/>
    <n v="1"/>
    <x v="0"/>
  </r>
  <r>
    <s v="132d6298-7c29-4238-ad39-65daa5931ca0"/>
    <s v="Gebiley_HC"/>
    <x v="39"/>
    <x v="0"/>
    <n v="3"/>
    <n v="1"/>
    <n v="1"/>
    <n v="1"/>
    <x v="0"/>
  </r>
  <r>
    <s v="2961b423-5cf5-4211-af1b-c895cafad222"/>
    <s v="Borama_HC"/>
    <x v="33"/>
    <x v="0"/>
    <n v="3"/>
    <n v="1"/>
    <n v="1"/>
    <n v="1"/>
    <x v="0"/>
  </r>
  <r>
    <s v="6d32716c-66bb-4f2f-8364-6d63bda659dc"/>
    <s v="Gebiley_HC"/>
    <x v="39"/>
    <x v="0"/>
    <n v="3"/>
    <n v="1"/>
    <n v="4"/>
    <n v="1"/>
    <x v="0"/>
  </r>
  <r>
    <s v="ab70ce3e-3dc0-44f4-abce-78fada7f9c8d"/>
    <s v="Gebiley_HC"/>
    <x v="39"/>
    <x v="0"/>
    <n v="3"/>
    <n v="1"/>
    <n v="1"/>
    <n v="1"/>
    <x v="0"/>
  </r>
  <r>
    <s v="3a739b2d-c1d6-4432-90c5-f5b2ece6213b"/>
    <s v="Gebiley_HC"/>
    <x v="39"/>
    <x v="0"/>
    <n v="3"/>
    <n v="1"/>
    <n v="1"/>
    <n v="2"/>
    <x v="0"/>
  </r>
  <r>
    <s v="fa0c09a0-ac7d-4128-a4ba-030c8d273108"/>
    <s v="Owdweyne_HC"/>
    <x v="43"/>
    <x v="0"/>
    <n v="3"/>
    <n v="1"/>
    <n v="1"/>
    <n v="1"/>
    <x v="0"/>
  </r>
  <r>
    <s v="b4afc87c-746c-4e61-a859-a252bae905eb"/>
    <s v="Borama_IDP"/>
    <x v="33"/>
    <x v="1"/>
    <n v="3"/>
    <n v="1"/>
    <n v="4"/>
    <n v="1"/>
    <x v="0"/>
  </r>
  <r>
    <s v="bee780e8-0333-487b-9ce9-aa7407a4cb54"/>
    <s v="Lughaye_IDP"/>
    <x v="45"/>
    <x v="1"/>
    <n v="3"/>
    <n v="1"/>
    <n v="1"/>
    <n v="1"/>
    <x v="0"/>
  </r>
  <r>
    <s v="783e848d-c67b-476b-ab2b-bddd3d5aeebb"/>
    <s v="Gebiley_HC"/>
    <x v="39"/>
    <x v="0"/>
    <n v="2"/>
    <n v="3"/>
    <n v="1"/>
    <n v="1"/>
    <x v="0"/>
  </r>
  <r>
    <s v="599fdaa3-0413-4002-b470-8b540fe37e8a"/>
    <s v="Zeylac_HC"/>
    <x v="49"/>
    <x v="0"/>
    <n v="3"/>
    <n v="1"/>
    <n v="1"/>
    <n v="1"/>
    <x v="0"/>
  </r>
  <r>
    <s v="a46f8cca-7102-4d41-9b2c-c53f0ade7346"/>
    <s v="Baki_HC"/>
    <x v="41"/>
    <x v="0"/>
    <n v="3"/>
    <n v="2"/>
    <n v="4"/>
    <n v="1"/>
    <x v="1"/>
  </r>
  <r>
    <s v="133d550a-4114-4f7b-a7bc-a3f39c3c1094"/>
    <s v="Gebiley_HC"/>
    <x v="39"/>
    <x v="0"/>
    <n v="3"/>
    <n v="1"/>
    <n v="4"/>
    <n v="1"/>
    <x v="0"/>
  </r>
  <r>
    <s v="3825456e-405e-4cc1-8e4f-455dd8a8aba5"/>
    <s v="Berbera_HC"/>
    <x v="46"/>
    <x v="0"/>
    <n v="3"/>
    <n v="1"/>
    <n v="1"/>
    <n v="1"/>
    <x v="0"/>
  </r>
  <r>
    <s v="931f9864-1eb9-4c0e-bdea-2ce41729516b"/>
    <s v="Buuhoodle_IDP"/>
    <x v="36"/>
    <x v="1"/>
    <n v="3"/>
    <n v="1"/>
    <n v="4"/>
    <n v="1"/>
    <x v="0"/>
  </r>
  <r>
    <s v="ee1b9295-1f32-484e-907b-9d5ed6dc808d"/>
    <s v="Burco_HC"/>
    <x v="37"/>
    <x v="0"/>
    <n v="3"/>
    <n v="2"/>
    <n v="1"/>
    <n v="1"/>
    <x v="0"/>
  </r>
  <r>
    <s v="27db9e06-cfa5-4657-8470-8ad782328100"/>
    <s v="Hargeysa_HC"/>
    <x v="42"/>
    <x v="0"/>
    <n v="3"/>
    <n v="3"/>
    <n v="1"/>
    <n v="1"/>
    <x v="0"/>
  </r>
  <r>
    <s v="833624fe-8cad-478c-a99d-a5621b461d56"/>
    <s v="Zeylac_HC"/>
    <x v="49"/>
    <x v="0"/>
    <n v="3"/>
    <n v="1"/>
    <n v="1"/>
    <n v="1"/>
    <x v="0"/>
  </r>
  <r>
    <s v="5d4df70a-3000-4b32-a72a-d6b9f7a78a5c"/>
    <s v="Baki_HC"/>
    <x v="41"/>
    <x v="0"/>
    <n v="3"/>
    <n v="1"/>
    <n v="1"/>
    <n v="1"/>
    <x v="0"/>
  </r>
  <r>
    <s v="05cbfbe6-bbb4-490a-9816-80095f03d2e2"/>
    <s v="Gebiley_HC"/>
    <x v="39"/>
    <x v="0"/>
    <n v="3"/>
    <n v="1"/>
    <n v="4"/>
    <n v="1"/>
    <x v="0"/>
  </r>
  <r>
    <s v="8ed93352-4567-43f7-98f1-7c7c84790831"/>
    <s v="Lughaye_HC"/>
    <x v="45"/>
    <x v="0"/>
    <n v="3"/>
    <n v="4"/>
    <n v="1"/>
    <n v="1"/>
    <x v="0"/>
  </r>
  <r>
    <s v="60707708-e7e7-4eea-b49c-fc4b85900562"/>
    <s v="Borama_IDP"/>
    <x v="33"/>
    <x v="1"/>
    <n v="3"/>
    <n v="1"/>
    <n v="1"/>
    <n v="1"/>
    <x v="0"/>
  </r>
  <r>
    <s v="d6b20fa7-3280-4a54-9742-264b1d66f7fc"/>
    <s v="Gebiley_HC"/>
    <x v="39"/>
    <x v="0"/>
    <n v="3"/>
    <n v="1"/>
    <n v="1"/>
    <n v="1"/>
    <x v="0"/>
  </r>
  <r>
    <s v="60f34abe-bada-4b80-9641-a306515f7cf4"/>
    <s v="Zeylac_HC"/>
    <x v="49"/>
    <x v="0"/>
    <n v="3"/>
    <n v="1"/>
    <n v="1"/>
    <n v="1"/>
    <x v="0"/>
  </r>
  <r>
    <s v="df40604a-3f65-4a5c-815c-c1e5d1915c0e"/>
    <s v="Baki_IDP"/>
    <x v="41"/>
    <x v="1"/>
    <n v="3"/>
    <n v="1"/>
    <n v="1"/>
    <n v="1"/>
    <x v="0"/>
  </r>
  <r>
    <s v="cff159e8-7c7a-41b1-82d0-dc47da9f6b03"/>
    <s v="Lughaye_IDP"/>
    <x v="45"/>
    <x v="1"/>
    <n v="3"/>
    <n v="1"/>
    <n v="4"/>
    <n v="1"/>
    <x v="0"/>
  </r>
  <r>
    <s v="a32ee707-36a2-4edd-b5b3-7e83a965ab1d"/>
    <s v="Ceerigaabo_HC"/>
    <x v="44"/>
    <x v="0"/>
    <n v="3"/>
    <n v="1"/>
    <n v="1"/>
    <n v="1"/>
    <x v="0"/>
  </r>
  <r>
    <s v="300e01d3-0add-417e-9291-d2a4b9f3d8f3"/>
    <s v="Gebiley_HC"/>
    <x v="39"/>
    <x v="0"/>
    <n v="1"/>
    <n v="2"/>
    <n v="1"/>
    <n v="1"/>
    <x v="3"/>
  </r>
  <r>
    <s v="38e85f02-e67d-436b-8be1-5514d289f103"/>
    <s v="Gebiley_IDP"/>
    <x v="39"/>
    <x v="1"/>
    <n v="3"/>
    <n v="1"/>
    <n v="1"/>
    <n v="1"/>
    <x v="0"/>
  </r>
  <r>
    <s v="936fe55f-f691-4247-8b15-7f63cb54849f"/>
    <s v="Gebiley_HC"/>
    <x v="39"/>
    <x v="0"/>
    <n v="3"/>
    <n v="1"/>
    <n v="1"/>
    <n v="1"/>
    <x v="0"/>
  </r>
  <r>
    <s v="e11b9911-ee43-49e0-8f07-da71cfc1c230"/>
    <s v="Ceerigaabo_IDP"/>
    <x v="44"/>
    <x v="1"/>
    <n v="3"/>
    <n v="1"/>
    <n v="4"/>
    <n v="1"/>
    <x v="0"/>
  </r>
  <r>
    <s v="157b0217-c41b-4da0-9017-57446bc9ee13"/>
    <s v="Ceerigaabo_HC"/>
    <x v="44"/>
    <x v="0"/>
    <n v="3"/>
    <n v="1"/>
    <n v="1"/>
    <n v="1"/>
    <x v="0"/>
  </r>
  <r>
    <s v="c852a2bf-0d91-4b8a-bf1e-34473f4d0dc5"/>
    <s v="Gebiley_HC"/>
    <x v="39"/>
    <x v="0"/>
    <n v="3"/>
    <n v="1"/>
    <n v="1"/>
    <n v="1"/>
    <x v="0"/>
  </r>
  <r>
    <s v="e7cc4a4f-b533-4cf2-91a0-41c9df8fae68"/>
    <s v="Lughaye_HC"/>
    <x v="45"/>
    <x v="0"/>
    <n v="3"/>
    <n v="1"/>
    <n v="4"/>
    <n v="1"/>
    <x v="0"/>
  </r>
  <r>
    <s v="bfec780b-2f82-4243-87f5-844fcb1a385b"/>
    <s v="Gebiley_HC"/>
    <x v="39"/>
    <x v="0"/>
    <n v="3"/>
    <n v="1"/>
    <n v="1"/>
    <n v="1"/>
    <x v="0"/>
  </r>
  <r>
    <s v="78f54d1a-62c6-4a72-bd03-54200a196a90"/>
    <s v="Lughaye_IDP"/>
    <x v="45"/>
    <x v="1"/>
    <n v="3"/>
    <n v="1"/>
    <n v="4"/>
    <n v="1"/>
    <x v="0"/>
  </r>
  <r>
    <s v="cc0634b3-5141-483f-a19b-12c460664d89"/>
    <s v="Berbera_HC"/>
    <x v="46"/>
    <x v="0"/>
    <n v="3"/>
    <n v="1"/>
    <n v="1"/>
    <n v="1"/>
    <x v="0"/>
  </r>
  <r>
    <s v="82564931-6fa0-4eb9-ab54-dfac72d3da3b"/>
    <s v="Gebiley_HC"/>
    <x v="39"/>
    <x v="0"/>
    <n v="3"/>
    <n v="1"/>
    <n v="1"/>
    <n v="1"/>
    <x v="0"/>
  </r>
  <r>
    <s v="815ae60c-f33d-41d6-a13a-c46055d5315e"/>
    <s v="Gebiley_HC"/>
    <x v="39"/>
    <x v="0"/>
    <n v="3"/>
    <n v="1"/>
    <n v="4"/>
    <n v="1"/>
    <x v="0"/>
  </r>
  <r>
    <s v="bf429476-63b3-433b-9859-322f83275435"/>
    <s v="Lughaye_IDP"/>
    <x v="45"/>
    <x v="1"/>
    <n v="1"/>
    <n v="4"/>
    <n v="1"/>
    <n v="1"/>
    <x v="0"/>
  </r>
  <r>
    <s v="c7714bbe-4a30-4858-8286-737176aa34d2"/>
    <s v="Xudun_HC"/>
    <x v="48"/>
    <x v="0"/>
    <n v="3"/>
    <n v="1"/>
    <n v="1"/>
    <n v="1"/>
    <x v="0"/>
  </r>
  <r>
    <s v="dc77f967-9f94-4234-b5ec-058babe4ff99"/>
    <s v="Lughaye_HC"/>
    <x v="45"/>
    <x v="0"/>
    <n v="3"/>
    <n v="1"/>
    <n v="4"/>
    <n v="1"/>
    <x v="0"/>
  </r>
  <r>
    <s v="b4c3e020-4abf-4f7a-b4cb-994451870870"/>
    <s v="Gebiley_HC"/>
    <x v="39"/>
    <x v="0"/>
    <n v="3"/>
    <n v="1"/>
    <n v="4"/>
    <n v="1"/>
    <x v="0"/>
  </r>
  <r>
    <s v="daa1fb04-9ec0-42d8-80f9-05b0c37223bd"/>
    <s v="Gebiley_IDP"/>
    <x v="39"/>
    <x v="1"/>
    <n v="3"/>
    <n v="1"/>
    <n v="1"/>
    <n v="1"/>
    <x v="0"/>
  </r>
  <r>
    <s v="5232e8dc-f844-4ed6-a329-bfc25eda76ca"/>
    <s v="Ceerigaabo_HC"/>
    <x v="44"/>
    <x v="0"/>
    <n v="3"/>
    <n v="1"/>
    <n v="1"/>
    <n v="1"/>
    <x v="0"/>
  </r>
  <r>
    <s v="56037229-57e4-4213-a564-db610a1923cf"/>
    <s v="Gebiley_HC"/>
    <x v="39"/>
    <x v="0"/>
    <n v="3"/>
    <n v="1"/>
    <n v="1"/>
    <n v="1"/>
    <x v="0"/>
  </r>
  <r>
    <s v="de272832-c739-456c-8545-25dcf1edbf18"/>
    <s v="Gebiley_HC"/>
    <x v="39"/>
    <x v="0"/>
    <n v="3"/>
    <n v="1"/>
    <n v="4"/>
    <n v="1"/>
    <x v="0"/>
  </r>
  <r>
    <s v="65463ee5-b359-4f3d-b2f8-e0737fabf05a"/>
    <s v="Sheikh_HC"/>
    <x v="47"/>
    <x v="0"/>
    <n v="3"/>
    <n v="1"/>
    <n v="4"/>
    <n v="1"/>
    <x v="0"/>
  </r>
  <r>
    <s v="2f33b496-ee03-4ec1-bcbf-0171ebe8ddc2"/>
    <s v="Burco_HC"/>
    <x v="37"/>
    <x v="0"/>
    <n v="1"/>
    <n v="1"/>
    <n v="1"/>
    <n v="1"/>
    <x v="3"/>
  </r>
  <r>
    <s v="d949a5bb-42b9-43d6-93e9-c0310fd9bdf5"/>
    <s v="Gebiley_HC"/>
    <x v="39"/>
    <x v="0"/>
    <n v="1"/>
    <n v="2"/>
    <n v="1"/>
    <n v="1"/>
    <x v="3"/>
  </r>
  <r>
    <s v="4a52065f-b636-4131-beba-5f3ac52d4c42"/>
    <s v="Gebiley_HC"/>
    <x v="39"/>
    <x v="0"/>
    <n v="3"/>
    <n v="1"/>
    <n v="1"/>
    <n v="1"/>
    <x v="0"/>
  </r>
  <r>
    <s v="508a9cc4-b308-4e86-99ab-c2cb2ad16a3d"/>
    <s v="Gebiley_HC"/>
    <x v="39"/>
    <x v="0"/>
    <n v="3"/>
    <n v="1"/>
    <n v="4"/>
    <n v="1"/>
    <x v="0"/>
  </r>
  <r>
    <s v="910f1974-6928-4c6a-a533-6d6e4bcd21a0"/>
    <s v="Gebiley_HC"/>
    <x v="39"/>
    <x v="0"/>
    <n v="3"/>
    <n v="1"/>
    <n v="1"/>
    <n v="1"/>
    <x v="0"/>
  </r>
  <r>
    <s v="de931ca4-ff1f-41e9-b724-3546ac183dc1"/>
    <s v="Baki_HC"/>
    <x v="41"/>
    <x v="0"/>
    <n v="3"/>
    <n v="1"/>
    <n v="4"/>
    <n v="1"/>
    <x v="0"/>
  </r>
  <r>
    <s v="ac074d45-4c4e-4117-ae1a-f257592234eb"/>
    <s v="Caynabo_HC"/>
    <x v="40"/>
    <x v="0"/>
    <n v="3"/>
    <n v="4"/>
    <n v="1"/>
    <n v="1"/>
    <x v="0"/>
  </r>
  <r>
    <s v="2964a18c-8f3e-4ed0-9027-6e4122c9008b"/>
    <s v="Gebiley_HC"/>
    <x v="39"/>
    <x v="0"/>
    <n v="3"/>
    <n v="1"/>
    <n v="4"/>
    <n v="1"/>
    <x v="0"/>
  </r>
  <r>
    <s v="1203d8e0-1089-496f-bda5-75219befca98"/>
    <s v="Laasqoray_HC"/>
    <x v="34"/>
    <x v="0"/>
    <n v="3"/>
    <n v="1"/>
    <n v="1"/>
    <n v="1"/>
    <x v="0"/>
  </r>
  <r>
    <s v="284d1f41-ded6-4a0c-a273-883a6ca6ded1"/>
    <s v="Hargeysa_HC"/>
    <x v="42"/>
    <x v="0"/>
    <n v="3"/>
    <n v="1"/>
    <n v="4"/>
    <n v="1"/>
    <x v="0"/>
  </r>
  <r>
    <s v="6e8d5e95-6c6c-42f3-a1d6-d86fe9376416"/>
    <s v="Zeylac_IDP"/>
    <x v="49"/>
    <x v="1"/>
    <n v="3"/>
    <n v="1"/>
    <n v="1"/>
    <n v="1"/>
    <x v="0"/>
  </r>
  <r>
    <s v="21ac693d-85d0-4215-8a7f-ed218045e31c"/>
    <s v="Borama_HC"/>
    <x v="33"/>
    <x v="0"/>
    <n v="3"/>
    <n v="1"/>
    <n v="4"/>
    <n v="1"/>
    <x v="0"/>
  </r>
  <r>
    <s v="59796f57-b585-40c9-8474-85780ba487af"/>
    <s v="Lughaye_HC"/>
    <x v="45"/>
    <x v="0"/>
    <n v="3"/>
    <n v="1"/>
    <n v="4"/>
    <n v="1"/>
    <x v="0"/>
  </r>
  <r>
    <s v="a7887318-1ed7-4a1c-966b-5d763e8722f9"/>
    <s v="Gebiley_HC"/>
    <x v="39"/>
    <x v="0"/>
    <n v="3"/>
    <n v="1"/>
    <n v="4"/>
    <n v="1"/>
    <x v="0"/>
  </r>
  <r>
    <s v="490e67be-8777-427c-acb1-2b656c2d3f92"/>
    <s v="Gebiley_HC"/>
    <x v="39"/>
    <x v="0"/>
    <n v="3"/>
    <n v="1"/>
    <n v="1"/>
    <n v="1"/>
    <x v="0"/>
  </r>
  <r>
    <s v="d6f80362-3bf6-4979-9c4f-c164b1ad5d08"/>
    <s v="Owdweyne_HC"/>
    <x v="43"/>
    <x v="0"/>
    <n v="3"/>
    <n v="1"/>
    <n v="4"/>
    <n v="1"/>
    <x v="0"/>
  </r>
  <r>
    <s v="3cac85a3-767b-4394-a36c-c361c94cdb68"/>
    <s v="Gebiley_HC"/>
    <x v="39"/>
    <x v="0"/>
    <n v="3"/>
    <n v="1"/>
    <n v="1"/>
    <n v="1"/>
    <x v="0"/>
  </r>
  <r>
    <s v="db2926f3-08a3-40c7-ae06-202a438f3e83"/>
    <s v="Caynabo_HC"/>
    <x v="40"/>
    <x v="0"/>
    <n v="3"/>
    <n v="1"/>
    <n v="1"/>
    <n v="1"/>
    <x v="0"/>
  </r>
  <r>
    <s v="05e34c0e-f738-4fee-bce0-ae7b7c1df6fb"/>
    <s v="Gebiley_HC"/>
    <x v="39"/>
    <x v="0"/>
    <n v="1"/>
    <n v="2"/>
    <n v="1"/>
    <n v="1"/>
    <x v="3"/>
  </r>
  <r>
    <s v="a1021d35-209b-4619-812e-726581d52e5d"/>
    <s v="Zeylac_IDP"/>
    <x v="49"/>
    <x v="1"/>
    <n v="3"/>
    <n v="1"/>
    <n v="1"/>
    <n v="1"/>
    <x v="0"/>
  </r>
  <r>
    <s v="d4b82106-5dce-4526-b4a8-1e3f91aa15ae"/>
    <s v="Gebiley_HC"/>
    <x v="39"/>
    <x v="0"/>
    <n v="3"/>
    <n v="1"/>
    <n v="4"/>
    <n v="1"/>
    <x v="0"/>
  </r>
  <r>
    <s v="436d3734-0afe-4b4e-a703-d4c8fda21a3b"/>
    <s v="Gebiley_HC"/>
    <x v="39"/>
    <x v="0"/>
    <n v="3"/>
    <n v="1"/>
    <n v="1"/>
    <n v="1"/>
    <x v="0"/>
  </r>
  <r>
    <s v="1b302bdb-823d-4969-9042-d0fc43bda3a9"/>
    <s v="Gebiley_HC"/>
    <x v="39"/>
    <x v="0"/>
    <n v="3"/>
    <n v="1"/>
    <n v="1"/>
    <n v="1"/>
    <x v="0"/>
  </r>
  <r>
    <s v="2ff5a527-4ce4-4295-be3f-09b3f1a835b7"/>
    <s v="Zeylac_IDP"/>
    <x v="49"/>
    <x v="1"/>
    <n v="3"/>
    <n v="1"/>
    <n v="1"/>
    <n v="1"/>
    <x v="0"/>
  </r>
  <r>
    <s v="bb63c7aa-0668-4825-87da-7212d264ac23"/>
    <s v="Buuhoodle_HC"/>
    <x v="36"/>
    <x v="0"/>
    <n v="3"/>
    <n v="2"/>
    <n v="1"/>
    <n v="1"/>
    <x v="0"/>
  </r>
  <r>
    <s v="f4a31d8d-09d9-41d6-a115-c6864ef5b504"/>
    <s v="Borama_IDP"/>
    <x v="33"/>
    <x v="1"/>
    <n v="3"/>
    <n v="1"/>
    <n v="4"/>
    <n v="1"/>
    <x v="0"/>
  </r>
  <r>
    <s v="7b9c0473-9fcf-452f-9e13-2a8b64f37df8"/>
    <s v="Zeylac_IDP"/>
    <x v="49"/>
    <x v="1"/>
    <n v="3"/>
    <n v="1"/>
    <n v="1"/>
    <n v="1"/>
    <x v="0"/>
  </r>
  <r>
    <s v="2bd9a13a-ef28-414b-839e-d07a7b993313"/>
    <s v="Sheikh_HC"/>
    <x v="47"/>
    <x v="0"/>
    <n v="3"/>
    <n v="2"/>
    <n v="1"/>
    <n v="1"/>
    <x v="0"/>
  </r>
  <r>
    <s v="a3fe9151-1f27-4546-8389-6b7a2d507f04"/>
    <s v="Sheikh_HC"/>
    <x v="47"/>
    <x v="0"/>
    <n v="3"/>
    <n v="1"/>
    <n v="4"/>
    <n v="1"/>
    <x v="0"/>
  </r>
  <r>
    <s v="0b82f230-4a0c-4e4a-aaf7-d998539f8d28"/>
    <s v="Laas_Caanood_HC"/>
    <x v="35"/>
    <x v="0"/>
    <n v="3"/>
    <n v="1"/>
    <n v="4"/>
    <n v="1"/>
    <x v="0"/>
  </r>
  <r>
    <s v="11c978ae-61f1-4bf3-b0d9-c450bc925f20"/>
    <s v="Gebiley_HC"/>
    <x v="39"/>
    <x v="0"/>
    <n v="3"/>
    <n v="1"/>
    <n v="4"/>
    <n v="1"/>
    <x v="0"/>
  </r>
  <r>
    <s v="906c4685-0b49-49ce-9abb-f679436ecb91"/>
    <s v="Xudun_HC"/>
    <x v="48"/>
    <x v="0"/>
    <n v="3"/>
    <n v="1"/>
    <n v="1"/>
    <n v="1"/>
    <x v="0"/>
  </r>
  <r>
    <s v="d81d7fbe-3338-4341-b3a5-4690e92b8447"/>
    <s v="Gebiley_HC"/>
    <x v="39"/>
    <x v="0"/>
    <n v="3"/>
    <n v="1"/>
    <n v="1"/>
    <n v="1"/>
    <x v="0"/>
  </r>
  <r>
    <s v="3639aaa6-90c1-46b9-aeac-aefd40024ead"/>
    <s v="Owdweyne_HC"/>
    <x v="43"/>
    <x v="0"/>
    <n v="3"/>
    <n v="1"/>
    <n v="1"/>
    <n v="1"/>
    <x v="0"/>
  </r>
  <r>
    <s v="e8c6cfdf-a253-484f-864f-8e86d7f3f3f9"/>
    <s v="Ceel_Afweyn_HC"/>
    <x v="38"/>
    <x v="0"/>
    <n v="3"/>
    <n v="1"/>
    <n v="1"/>
    <n v="1"/>
    <x v="0"/>
  </r>
  <r>
    <s v="1d93daf5-802b-4fdd-81dc-88a4f4acde67"/>
    <s v="Berbera_HC"/>
    <x v="46"/>
    <x v="0"/>
    <n v="1"/>
    <n v="3"/>
    <n v="1"/>
    <n v="1"/>
    <x v="0"/>
  </r>
  <r>
    <s v="6e3be04e-8870-4369-9344-bd26dd8d29c9"/>
    <s v="Borama_IDP"/>
    <x v="33"/>
    <x v="1"/>
    <n v="3"/>
    <n v="1"/>
    <n v="1"/>
    <n v="1"/>
    <x v="0"/>
  </r>
  <r>
    <s v="a81a1395-b861-48eb-867b-33334c078522"/>
    <s v="Lughaye_HC"/>
    <x v="45"/>
    <x v="0"/>
    <n v="3"/>
    <n v="1"/>
    <n v="4"/>
    <n v="1"/>
    <x v="0"/>
  </r>
  <r>
    <s v="a1d45d67-b1e4-45fc-8c3f-546e3e0a4baf"/>
    <s v="Baki_IDP"/>
    <x v="41"/>
    <x v="1"/>
    <n v="3"/>
    <n v="1"/>
    <n v="1"/>
    <n v="1"/>
    <x v="0"/>
  </r>
  <r>
    <s v="63e8d134-7f95-4c31-ac41-38eb3c9e5ae6"/>
    <s v="Zeylac_IDP"/>
    <x v="49"/>
    <x v="1"/>
    <n v="3"/>
    <n v="1"/>
    <n v="1"/>
    <n v="1"/>
    <x v="0"/>
  </r>
  <r>
    <s v="b419bac6-43c7-4156-86cb-403dcfaa4138"/>
    <s v="Berbera_HC"/>
    <x v="46"/>
    <x v="0"/>
    <n v="3"/>
    <n v="1"/>
    <n v="4"/>
    <n v="1"/>
    <x v="0"/>
  </r>
  <r>
    <s v="8a3af95f-84b6-4781-bcf4-bf95b616cee7"/>
    <s v="Berbera_HC"/>
    <x v="46"/>
    <x v="0"/>
    <n v="3"/>
    <n v="2"/>
    <n v="4"/>
    <n v="1"/>
    <x v="1"/>
  </r>
  <r>
    <s v="a2c8bd69-d5ff-4db8-b3e4-a74d0ab467a8"/>
    <s v="Ceerigaabo_IDP"/>
    <x v="44"/>
    <x v="1"/>
    <n v="3"/>
    <n v="1"/>
    <n v="1"/>
    <n v="1"/>
    <x v="0"/>
  </r>
  <r>
    <s v="37b6719e-82a1-411c-a749-f5b2f8f78429"/>
    <s v="Berbera_HC"/>
    <x v="46"/>
    <x v="0"/>
    <n v="1"/>
    <n v="3"/>
    <n v="1"/>
    <n v="1"/>
    <x v="0"/>
  </r>
  <r>
    <s v="d5c1896b-e1ec-4acd-b8d0-c6c79ea15684"/>
    <s v="Berbera_HC"/>
    <x v="46"/>
    <x v="0"/>
    <n v="3"/>
    <n v="3"/>
    <n v="1"/>
    <n v="1"/>
    <x v="0"/>
  </r>
  <r>
    <s v="77dd6b12-6de5-4f1c-9f96-311b3ca7d024"/>
    <s v="Ceel_Afweyn_IDP"/>
    <x v="38"/>
    <x v="1"/>
    <n v="3"/>
    <n v="1"/>
    <n v="1"/>
    <n v="1"/>
    <x v="0"/>
  </r>
  <r>
    <s v="02af3e60-e889-4414-930c-818fe1ca1d22"/>
    <s v="Xudun_HC"/>
    <x v="48"/>
    <x v="0"/>
    <n v="3"/>
    <n v="1"/>
    <n v="1"/>
    <n v="1"/>
    <x v="0"/>
  </r>
  <r>
    <s v="53c5c52d-b272-41d6-b912-8c94074e43a5"/>
    <s v="Borama_IDP"/>
    <x v="33"/>
    <x v="1"/>
    <n v="3"/>
    <n v="1"/>
    <n v="4"/>
    <n v="1"/>
    <x v="0"/>
  </r>
  <r>
    <s v="2894e3a6-59cc-4f49-a41b-2a36ce5f89a5"/>
    <s v="Xudun_HC"/>
    <x v="48"/>
    <x v="0"/>
    <n v="3"/>
    <n v="1"/>
    <n v="4"/>
    <n v="1"/>
    <x v="0"/>
  </r>
  <r>
    <s v="d1ebd638-17d9-4f23-9fa6-83ba27977282"/>
    <s v="Hargeysa_HC"/>
    <x v="42"/>
    <x v="0"/>
    <n v="3"/>
    <n v="2"/>
    <n v="1"/>
    <n v="1"/>
    <x v="0"/>
  </r>
  <r>
    <s v="00f182a4-3eda-44a9-9ce2-5e33f0cab080"/>
    <s v="Zeylac_IDP"/>
    <x v="49"/>
    <x v="1"/>
    <n v="3"/>
    <n v="1"/>
    <n v="1"/>
    <n v="1"/>
    <x v="0"/>
  </r>
  <r>
    <s v="c2fba334-1f14-481b-98e5-6353d26103d3"/>
    <s v="Gebiley_HC"/>
    <x v="39"/>
    <x v="0"/>
    <n v="3"/>
    <n v="1"/>
    <n v="1"/>
    <n v="1"/>
    <x v="0"/>
  </r>
  <r>
    <s v="f3e108b9-eff5-41f9-a737-aee7d6adee10"/>
    <s v="Hargeysa_HC"/>
    <x v="42"/>
    <x v="0"/>
    <n v="3"/>
    <n v="2"/>
    <n v="1"/>
    <n v="1"/>
    <x v="0"/>
  </r>
  <r>
    <s v="65917783-7de3-4fe5-afae-c7fd845a0686"/>
    <s v="Berbera_HC"/>
    <x v="46"/>
    <x v="0"/>
    <n v="3"/>
    <n v="1"/>
    <n v="4"/>
    <n v="1"/>
    <x v="0"/>
  </r>
  <r>
    <s v="ba9c0a68-89aa-4a5e-a018-e2d2b52a386e"/>
    <s v="Zeylac_HC"/>
    <x v="49"/>
    <x v="0"/>
    <n v="3"/>
    <n v="1"/>
    <n v="1"/>
    <n v="1"/>
    <x v="0"/>
  </r>
  <r>
    <s v="9e9290b2-68c0-4526-babf-5db25c6d2fcc"/>
    <s v="Buuhoodle_HC"/>
    <x v="36"/>
    <x v="0"/>
    <n v="3"/>
    <n v="1"/>
    <n v="1"/>
    <n v="1"/>
    <x v="0"/>
  </r>
  <r>
    <s v="1ed76aca-2ecf-4014-9f6e-24f7634e90a7"/>
    <s v="Sheikh_HC"/>
    <x v="47"/>
    <x v="0"/>
    <n v="3"/>
    <n v="1"/>
    <n v="1"/>
    <n v="1"/>
    <x v="0"/>
  </r>
  <r>
    <s v="0779fc85-7b33-40d3-989e-73608b3cbf6b"/>
    <s v="Sheikh_HC"/>
    <x v="47"/>
    <x v="0"/>
    <n v="2"/>
    <n v="2"/>
    <n v="4"/>
    <n v="1"/>
    <x v="0"/>
  </r>
  <r>
    <s v="a820526d-c40f-4672-9d1e-d8051ef8a3ea"/>
    <s v="Sheikh_HC"/>
    <x v="47"/>
    <x v="0"/>
    <n v="3"/>
    <n v="1"/>
    <n v="1"/>
    <n v="1"/>
    <x v="0"/>
  </r>
  <r>
    <s v="dbbc214a-3a82-4909-9d3f-803b434c521f"/>
    <s v="Burco_HC"/>
    <x v="37"/>
    <x v="0"/>
    <n v="3"/>
    <n v="1"/>
    <n v="1"/>
    <n v="1"/>
    <x v="0"/>
  </r>
  <r>
    <s v="0f1a5ba6-61cc-44c2-9fdb-4fceeea36db6"/>
    <s v="Berbera_HC"/>
    <x v="46"/>
    <x v="0"/>
    <n v="3"/>
    <n v="1"/>
    <n v="1"/>
    <n v="1"/>
    <x v="0"/>
  </r>
  <r>
    <s v="209babfe-4439-4c1b-bbd1-96741f6b02c2"/>
    <s v="Hargeysa_HC"/>
    <x v="42"/>
    <x v="0"/>
    <n v="3"/>
    <n v="2"/>
    <n v="1"/>
    <n v="1"/>
    <x v="0"/>
  </r>
  <r>
    <s v="5a9c4613-31f7-4377-84fa-14ea1f6cddaf"/>
    <s v="Zeylac_HC"/>
    <x v="49"/>
    <x v="0"/>
    <n v="3"/>
    <n v="1"/>
    <n v="4"/>
    <n v="1"/>
    <x v="0"/>
  </r>
  <r>
    <s v="bc3c3a55-ffb8-429f-a4b2-905d5498c9f5"/>
    <s v="Zeylac_HC"/>
    <x v="49"/>
    <x v="0"/>
    <n v="3"/>
    <n v="1"/>
    <n v="1"/>
    <n v="1"/>
    <x v="0"/>
  </r>
  <r>
    <s v="d694d58a-a75c-4df9-a3ec-4886f6b9859e"/>
    <s v="Hargeysa_HC"/>
    <x v="42"/>
    <x v="0"/>
    <n v="3"/>
    <n v="1"/>
    <n v="4"/>
    <n v="1"/>
    <x v="0"/>
  </r>
  <r>
    <s v="9b49b252-8576-45c6-8320-ceabb4eb7068"/>
    <s v="Owdweyne_HC"/>
    <x v="43"/>
    <x v="0"/>
    <n v="3"/>
    <n v="1"/>
    <n v="1"/>
    <n v="1"/>
    <x v="0"/>
  </r>
  <r>
    <s v="cd292f4e-f80b-4b66-8c9f-30a2d5b6b353"/>
    <s v="Baki_HC"/>
    <x v="41"/>
    <x v="0"/>
    <n v="3"/>
    <n v="1"/>
    <n v="1"/>
    <n v="1"/>
    <x v="0"/>
  </r>
  <r>
    <s v="3eea8a15-b296-4977-b417-25c68014cbed"/>
    <s v="Caynabo_HC"/>
    <x v="40"/>
    <x v="0"/>
    <n v="3"/>
    <n v="1"/>
    <n v="1"/>
    <n v="1"/>
    <x v="0"/>
  </r>
  <r>
    <s v="f2376f50-b2dd-4165-857f-03964ebd0384"/>
    <s v="Zeylac_HC"/>
    <x v="49"/>
    <x v="0"/>
    <n v="3"/>
    <n v="1"/>
    <n v="1"/>
    <n v="1"/>
    <x v="0"/>
  </r>
  <r>
    <s v="639e0580-9923-4a2a-8212-2672cfce9e94"/>
    <s v="Burco_IDP"/>
    <x v="37"/>
    <x v="1"/>
    <n v="3"/>
    <n v="1"/>
    <n v="1"/>
    <n v="1"/>
    <x v="0"/>
  </r>
  <r>
    <s v="c57e0189-2628-42f0-a503-7ae986cf544e"/>
    <s v="Xudun_HC"/>
    <x v="48"/>
    <x v="0"/>
    <n v="2"/>
    <n v="1"/>
    <n v="1"/>
    <n v="1"/>
    <x v="3"/>
  </r>
  <r>
    <s v="2b1a2abb-3c8d-46a8-9dd5-a0fa35dadd38"/>
    <s v="Owdweyne_HC"/>
    <x v="43"/>
    <x v="0"/>
    <n v="3"/>
    <n v="1"/>
    <n v="1"/>
    <n v="2"/>
    <x v="0"/>
  </r>
  <r>
    <s v="19df32f9-62fb-48e9-8f9c-c0741c92e893"/>
    <s v="Zeylac_IDP"/>
    <x v="49"/>
    <x v="1"/>
    <n v="3"/>
    <n v="1"/>
    <n v="1"/>
    <n v="1"/>
    <x v="0"/>
  </r>
  <r>
    <s v="b94eea00-7a97-4f25-8966-a2c5f085cee5"/>
    <s v="Lughaye_HC"/>
    <x v="45"/>
    <x v="0"/>
    <n v="3"/>
    <n v="1"/>
    <n v="4"/>
    <n v="1"/>
    <x v="0"/>
  </r>
  <r>
    <s v="a2046719-f556-4c70-a1f4-712d43d8d1d5"/>
    <s v="Xudun_HC"/>
    <x v="48"/>
    <x v="0"/>
    <n v="3"/>
    <n v="1"/>
    <n v="1"/>
    <n v="1"/>
    <x v="0"/>
  </r>
  <r>
    <s v="fad44b38-1488-416e-a9df-e33bd1b10a2f"/>
    <s v="Sheikh_HC"/>
    <x v="47"/>
    <x v="0"/>
    <n v="3"/>
    <n v="1"/>
    <n v="1"/>
    <n v="1"/>
    <x v="0"/>
  </r>
  <r>
    <s v="1f2c4b48-11d4-43ef-bb88-92ae0b4e8863"/>
    <s v="Gebiley_HC"/>
    <x v="39"/>
    <x v="0"/>
    <n v="3"/>
    <n v="1"/>
    <n v="1"/>
    <n v="2"/>
    <x v="0"/>
  </r>
  <r>
    <s v="34ae7e7f-8e62-4671-ad2e-5e1fe4bcafd6"/>
    <s v="Gebiley_IDP"/>
    <x v="39"/>
    <x v="1"/>
    <n v="3"/>
    <n v="1"/>
    <n v="1"/>
    <n v="1"/>
    <x v="0"/>
  </r>
  <r>
    <s v="e7a341f1-b48e-4e91-92f9-ffb104a06ead"/>
    <s v="Lughaye_HC"/>
    <x v="45"/>
    <x v="0"/>
    <n v="3"/>
    <n v="1"/>
    <n v="4"/>
    <n v="1"/>
    <x v="0"/>
  </r>
  <r>
    <s v="93bc0634-4795-4ddd-8ce0-603bf8953fd3"/>
    <s v="Baki_IDP"/>
    <x v="41"/>
    <x v="1"/>
    <n v="3"/>
    <n v="1"/>
    <n v="1"/>
    <n v="1"/>
    <x v="0"/>
  </r>
  <r>
    <s v="fcd73921-60b4-469e-a4a3-56ee801bd95c"/>
    <s v="Xudun_HC"/>
    <x v="48"/>
    <x v="0"/>
    <n v="3"/>
    <n v="1"/>
    <n v="1"/>
    <n v="1"/>
    <x v="0"/>
  </r>
  <r>
    <s v="c5928222-c2b6-467a-9b70-669449633585"/>
    <s v="Lughaye_IDP"/>
    <x v="45"/>
    <x v="1"/>
    <n v="3"/>
    <n v="1"/>
    <n v="1"/>
    <n v="1"/>
    <x v="0"/>
  </r>
  <r>
    <s v="a6276f1c-eccb-4bdb-812c-497735636814"/>
    <s v="Laas_Caanood_HC"/>
    <x v="35"/>
    <x v="0"/>
    <n v="3"/>
    <n v="1"/>
    <n v="1"/>
    <n v="1"/>
    <x v="0"/>
  </r>
  <r>
    <s v="a2c1c600-e4d5-4990-b9c6-13655c014a7d"/>
    <s v="Lughaye_IDP"/>
    <x v="45"/>
    <x v="1"/>
    <n v="3"/>
    <n v="1"/>
    <n v="1"/>
    <n v="4"/>
    <x v="0"/>
  </r>
  <r>
    <s v="e0d6c079-0da5-4b43-93ff-1972629caf88"/>
    <s v="Owdweyne_HC"/>
    <x v="43"/>
    <x v="0"/>
    <n v="3"/>
    <n v="1"/>
    <n v="4"/>
    <n v="1"/>
    <x v="0"/>
  </r>
  <r>
    <s v="1d0e4669-a49f-46f6-9d10-98ca2d90e01e"/>
    <s v="Burco_HC"/>
    <x v="37"/>
    <x v="0"/>
    <n v="1"/>
    <n v="1"/>
    <n v="1"/>
    <n v="1"/>
    <x v="3"/>
  </r>
  <r>
    <s v="727e0607-0454-4362-bbb1-e0f961894243"/>
    <s v="Hargeysa_HC"/>
    <x v="42"/>
    <x v="0"/>
    <n v="3"/>
    <n v="1"/>
    <n v="4"/>
    <n v="1"/>
    <x v="0"/>
  </r>
  <r>
    <s v="1064fa87-7c43-412e-b4a1-609d4accad46"/>
    <s v="Sheikh_HC"/>
    <x v="47"/>
    <x v="0"/>
    <n v="3"/>
    <n v="1"/>
    <n v="4"/>
    <n v="1"/>
    <x v="0"/>
  </r>
  <r>
    <s v="badcf92b-c51c-4048-b770-8ec7a12ace10"/>
    <s v="Gebiley_HC"/>
    <x v="39"/>
    <x v="0"/>
    <n v="3"/>
    <n v="1"/>
    <n v="1"/>
    <n v="1"/>
    <x v="0"/>
  </r>
  <r>
    <s v="1105a3f1-6e9a-410b-8632-a01ced056b26"/>
    <s v="Lughaye_HC"/>
    <x v="45"/>
    <x v="0"/>
    <n v="3"/>
    <n v="1"/>
    <n v="4"/>
    <n v="1"/>
    <x v="0"/>
  </r>
  <r>
    <s v="81d71c6b-d2ca-4be6-9044-d696575c0869"/>
    <s v="Hargeysa_HC"/>
    <x v="42"/>
    <x v="0"/>
    <n v="3"/>
    <n v="1"/>
    <n v="1"/>
    <n v="1"/>
    <x v="0"/>
  </r>
  <r>
    <s v="fb0656c2-ef26-4459-ad36-f4a135518156"/>
    <s v="Xudun_HC"/>
    <x v="48"/>
    <x v="0"/>
    <n v="3"/>
    <n v="1"/>
    <n v="4"/>
    <n v="1"/>
    <x v="0"/>
  </r>
  <r>
    <s v="1e3e62b0-423c-44c9-af45-ee9f9460f913"/>
    <s v="Zeylac_IDP"/>
    <x v="49"/>
    <x v="1"/>
    <n v="3"/>
    <n v="1"/>
    <n v="1"/>
    <n v="1"/>
    <x v="0"/>
  </r>
  <r>
    <s v="8aa963cd-0048-4bb6-9fd5-c96122f4be11"/>
    <s v="Lughaye_IDP"/>
    <x v="45"/>
    <x v="1"/>
    <n v="3"/>
    <n v="1"/>
    <n v="1"/>
    <n v="1"/>
    <x v="0"/>
  </r>
  <r>
    <s v="b3df2476-50b7-4732-92ee-31f14ef5bfe5"/>
    <s v="Lughaye_IDP"/>
    <x v="45"/>
    <x v="1"/>
    <n v="3"/>
    <n v="1"/>
    <n v="4"/>
    <n v="1"/>
    <x v="0"/>
  </r>
  <r>
    <s v="63c8dcd8-54eb-4ada-bc9d-204ffe60d335"/>
    <s v="Lughaye_HC"/>
    <x v="45"/>
    <x v="0"/>
    <n v="3"/>
    <n v="1"/>
    <n v="1"/>
    <n v="1"/>
    <x v="0"/>
  </r>
  <r>
    <s v="07b5f749-732a-4f14-bfb2-dee734f7e1f0"/>
    <s v="Xudun_HC"/>
    <x v="48"/>
    <x v="0"/>
    <n v="3"/>
    <n v="1"/>
    <n v="4"/>
    <n v="1"/>
    <x v="0"/>
  </r>
  <r>
    <s v="2ef4ec79-b5dc-4fff-9fef-ee102606d89c"/>
    <s v="Owdweyne_HC"/>
    <x v="43"/>
    <x v="0"/>
    <n v="3"/>
    <n v="1"/>
    <n v="4"/>
    <n v="1"/>
    <x v="0"/>
  </r>
  <r>
    <s v="26c4db24-a0c8-49a1-ba13-f58aa2af3aad"/>
    <s v="Caynabo_HC"/>
    <x v="40"/>
    <x v="0"/>
    <n v="3"/>
    <n v="1"/>
    <n v="1"/>
    <n v="1"/>
    <x v="0"/>
  </r>
  <r>
    <s v="98d768e7-be22-41b6-b1eb-83ff87b41199"/>
    <s v="Buuhoodle_HC"/>
    <x v="36"/>
    <x v="0"/>
    <n v="3"/>
    <n v="3"/>
    <n v="1"/>
    <n v="1"/>
    <x v="0"/>
  </r>
  <r>
    <s v="7341fa46-a59f-4fc8-8033-9f09383d029b"/>
    <s v="Borama_IDP"/>
    <x v="33"/>
    <x v="1"/>
    <n v="3"/>
    <n v="1"/>
    <n v="1"/>
    <n v="1"/>
    <x v="0"/>
  </r>
  <r>
    <s v="5e9c36fc-7dd0-4080-bfe2-2885dc5185fe"/>
    <s v="Berbera_HC"/>
    <x v="46"/>
    <x v="0"/>
    <n v="3"/>
    <n v="1"/>
    <n v="1"/>
    <n v="1"/>
    <x v="0"/>
  </r>
  <r>
    <s v="513c598d-1a6e-4a3b-b885-64613da880f7"/>
    <s v="Hargeysa_HC"/>
    <x v="42"/>
    <x v="0"/>
    <n v="3"/>
    <n v="3"/>
    <n v="1"/>
    <n v="1"/>
    <x v="0"/>
  </r>
  <r>
    <s v="46db620a-5f32-4f9c-871c-95fb099c597a"/>
    <s v="Zeylac_HC"/>
    <x v="49"/>
    <x v="0"/>
    <n v="3"/>
    <n v="1"/>
    <n v="1"/>
    <n v="1"/>
    <x v="0"/>
  </r>
  <r>
    <s v="755d1a8a-4170-4d57-b4a8-dd3619c19438"/>
    <s v="Baki_HC"/>
    <x v="41"/>
    <x v="0"/>
    <n v="3"/>
    <n v="1"/>
    <n v="4"/>
    <n v="1"/>
    <x v="0"/>
  </r>
  <r>
    <s v="d058ae96-babc-4c33-9d69-ff66ef7633df"/>
    <s v="Zeylac_IDP"/>
    <x v="49"/>
    <x v="1"/>
    <n v="3"/>
    <n v="1"/>
    <n v="1"/>
    <n v="1"/>
    <x v="0"/>
  </r>
  <r>
    <s v="cabd892b-edf6-496d-a79e-82cf462d542e"/>
    <s v="Owdweyne_HC"/>
    <x v="43"/>
    <x v="0"/>
    <n v="3"/>
    <n v="1"/>
    <n v="1"/>
    <n v="1"/>
    <x v="0"/>
  </r>
  <r>
    <s v="65d941e4-4a59-428e-b8da-1bdaf0a40c5e"/>
    <s v="Berbera_HC"/>
    <x v="46"/>
    <x v="0"/>
    <n v="3"/>
    <n v="1"/>
    <n v="1"/>
    <n v="1"/>
    <x v="0"/>
  </r>
  <r>
    <s v="c9aa955d-5dba-4888-a714-5ca3cd1601e8"/>
    <s v="Lughaye_IDP"/>
    <x v="45"/>
    <x v="1"/>
    <n v="3"/>
    <n v="1"/>
    <n v="1"/>
    <n v="1"/>
    <x v="0"/>
  </r>
  <r>
    <s v="5414bdbc-9a91-4330-927f-ff5de09f0239"/>
    <s v="Berbera_HC"/>
    <x v="46"/>
    <x v="0"/>
    <n v="3"/>
    <n v="1"/>
    <n v="1"/>
    <n v="1"/>
    <x v="0"/>
  </r>
  <r>
    <s v="56964c5b-182e-4288-9fef-eec6777155c9"/>
    <s v="Berbera_HC"/>
    <x v="46"/>
    <x v="0"/>
    <n v="3"/>
    <n v="1"/>
    <n v="4"/>
    <n v="1"/>
    <x v="0"/>
  </r>
  <r>
    <s v="3a7bc156-9505-4e46-aa0d-cad06888db5a"/>
    <s v="Berbera_HC"/>
    <x v="46"/>
    <x v="0"/>
    <n v="3"/>
    <n v="3"/>
    <n v="1"/>
    <n v="1"/>
    <x v="0"/>
  </r>
  <r>
    <s v="7dc5be86-24bd-46a5-8581-ea04e77955fb"/>
    <s v="Berbera_HC"/>
    <x v="46"/>
    <x v="0"/>
    <n v="3"/>
    <n v="3"/>
    <n v="1"/>
    <n v="1"/>
    <x v="0"/>
  </r>
  <r>
    <s v="7a48f0f7-6484-4be2-b891-099af4438b58"/>
    <s v="Lughaye_IDP"/>
    <x v="45"/>
    <x v="1"/>
    <n v="3"/>
    <n v="1"/>
    <n v="4"/>
    <n v="1"/>
    <x v="0"/>
  </r>
  <r>
    <s v="e629e795-09f8-4316-b256-fef949d2f3a3"/>
    <s v="Hargeysa_HC"/>
    <x v="42"/>
    <x v="0"/>
    <n v="3"/>
    <n v="1"/>
    <n v="4"/>
    <n v="1"/>
    <x v="0"/>
  </r>
  <r>
    <s v="5c197deb-e630-4029-9bfd-0e5a1706b477"/>
    <s v="Ceel_Afweyn_IDP"/>
    <x v="38"/>
    <x v="1"/>
    <n v="3"/>
    <n v="1"/>
    <n v="4"/>
    <n v="1"/>
    <x v="0"/>
  </r>
  <r>
    <s v="3e083ebf-715b-49bb-9da6-d421fadca500"/>
    <s v="Sheikh_HC"/>
    <x v="47"/>
    <x v="0"/>
    <n v="3"/>
    <n v="1"/>
    <n v="1"/>
    <n v="2"/>
    <x v="0"/>
  </r>
  <r>
    <s v="29522b68-3f64-4225-bf32-abe1b703b493"/>
    <s v="Lughaye_IDP"/>
    <x v="45"/>
    <x v="1"/>
    <n v="3"/>
    <n v="1"/>
    <n v="1"/>
    <n v="1"/>
    <x v="0"/>
  </r>
  <r>
    <s v="51c9a077-b64d-4acf-a5ac-7e0bb8821393"/>
    <s v="Burco_HC"/>
    <x v="37"/>
    <x v="0"/>
    <n v="3"/>
    <n v="2"/>
    <n v="1"/>
    <n v="1"/>
    <x v="0"/>
  </r>
  <r>
    <s v="1aced841-57a6-41ca-b01d-9cd5fc0be8f4"/>
    <s v="Hargeysa_HC"/>
    <x v="42"/>
    <x v="0"/>
    <n v="3"/>
    <n v="1"/>
    <n v="4"/>
    <n v="1"/>
    <x v="0"/>
  </r>
  <r>
    <s v="379c83f5-5e21-4b48-b992-52308afc007a"/>
    <s v="Berbera_HC"/>
    <x v="46"/>
    <x v="0"/>
    <n v="3"/>
    <n v="1"/>
    <n v="4"/>
    <n v="1"/>
    <x v="0"/>
  </r>
  <r>
    <s v="d74939ca-6d93-42dc-8853-a56c8a51a783"/>
    <s v="Zeylac_IDP"/>
    <x v="49"/>
    <x v="1"/>
    <n v="3"/>
    <n v="1"/>
    <n v="1"/>
    <n v="1"/>
    <x v="0"/>
  </r>
  <r>
    <s v="df250cf5-0b63-4569-b5da-80c52d718663"/>
    <s v="Berbera_HC"/>
    <x v="46"/>
    <x v="0"/>
    <n v="3"/>
    <n v="1"/>
    <n v="4"/>
    <n v="1"/>
    <x v="0"/>
  </r>
  <r>
    <s v="0e504650-29a3-4269-99f8-9b042e826e17"/>
    <s v="Berbera_HC"/>
    <x v="46"/>
    <x v="0"/>
    <n v="3"/>
    <n v="2"/>
    <n v="4"/>
    <n v="1"/>
    <x v="1"/>
  </r>
  <r>
    <s v="d94e80b6-2b77-429f-a234-311046b66321"/>
    <s v="Hargeysa_IDP"/>
    <x v="42"/>
    <x v="1"/>
    <n v="3"/>
    <n v="1"/>
    <n v="4"/>
    <n v="1"/>
    <x v="0"/>
  </r>
  <r>
    <s v="4ddef078-2ad0-424e-afd3-f77a308b5d09"/>
    <s v="Hargeysa_HC"/>
    <x v="42"/>
    <x v="0"/>
    <n v="1"/>
    <n v="2"/>
    <n v="1"/>
    <n v="1"/>
    <x v="3"/>
  </r>
  <r>
    <s v="528f9e20-e254-4ad7-bcdb-2686b96ad69e"/>
    <s v="Hargeysa_HC"/>
    <x v="42"/>
    <x v="0"/>
    <n v="3"/>
    <n v="1"/>
    <n v="4"/>
    <n v="1"/>
    <x v="0"/>
  </r>
  <r>
    <s v="558d6778-0931-4a20-bfbc-11adab20273f"/>
    <s v="Lughaye_HC"/>
    <x v="45"/>
    <x v="0"/>
    <n v="3"/>
    <n v="1"/>
    <n v="4"/>
    <n v="1"/>
    <x v="0"/>
  </r>
  <r>
    <s v="7ae7ad00-a124-46e5-afae-b97aa22c4560"/>
    <s v="Borama_IDP"/>
    <x v="33"/>
    <x v="1"/>
    <n v="3"/>
    <n v="1"/>
    <n v="1"/>
    <n v="1"/>
    <x v="0"/>
  </r>
  <r>
    <s v="135c8ed1-47db-46e2-9d61-6e21955ff4c4"/>
    <s v="Lughaye_IDP"/>
    <x v="45"/>
    <x v="1"/>
    <n v="3"/>
    <n v="1"/>
    <n v="4"/>
    <n v="1"/>
    <x v="0"/>
  </r>
  <r>
    <s v="25440c92-3515-417b-b874-4c7c6c3f8d98"/>
    <s v="Hargeysa_HC"/>
    <x v="42"/>
    <x v="0"/>
    <n v="3"/>
    <n v="1"/>
    <n v="4"/>
    <n v="1"/>
    <x v="0"/>
  </r>
  <r>
    <s v="7e741ef3-aa3b-49cc-8c40-c77de9e2234a"/>
    <s v="Ceerigaabo_IDP"/>
    <x v="44"/>
    <x v="1"/>
    <n v="3"/>
    <n v="1"/>
    <n v="4"/>
    <n v="2"/>
    <x v="1"/>
  </r>
  <r>
    <s v="d60ee26f-3937-4f1b-8b9c-acfd712d502e"/>
    <s v="Owdweyne_HC"/>
    <x v="43"/>
    <x v="0"/>
    <n v="3"/>
    <n v="1"/>
    <n v="4"/>
    <n v="1"/>
    <x v="0"/>
  </r>
  <r>
    <s v="367c8a6a-792a-4245-b658-7152d01cd210"/>
    <s v="Lughaye_HC"/>
    <x v="45"/>
    <x v="0"/>
    <n v="3"/>
    <n v="1"/>
    <n v="4"/>
    <n v="1"/>
    <x v="0"/>
  </r>
  <r>
    <s v="c28251c9-ddd5-48c4-8bfa-8d61c074c8fb"/>
    <s v="Baki_IDP"/>
    <x v="41"/>
    <x v="1"/>
    <n v="3"/>
    <n v="1"/>
    <n v="1"/>
    <n v="1"/>
    <x v="0"/>
  </r>
  <r>
    <s v="79d8ba30-6da3-44a3-b836-2a1f36ac55e5"/>
    <s v="Zeylac_IDP"/>
    <x v="49"/>
    <x v="1"/>
    <n v="3"/>
    <n v="1"/>
    <n v="4"/>
    <n v="1"/>
    <x v="0"/>
  </r>
  <r>
    <s v="802568fc-34fa-42ce-8bd3-2e255365a14b"/>
    <s v="Lughaye_HC"/>
    <x v="45"/>
    <x v="0"/>
    <n v="3"/>
    <n v="1"/>
    <n v="1"/>
    <n v="1"/>
    <x v="0"/>
  </r>
  <r>
    <s v="842f1334-4898-4a41-942a-9213da51d553"/>
    <s v="Sheikh_HC"/>
    <x v="47"/>
    <x v="0"/>
    <n v="3"/>
    <n v="1"/>
    <n v="4"/>
    <n v="1"/>
    <x v="0"/>
  </r>
  <r>
    <s v="5022a6df-9e92-4375-a54c-c4b7a458b0b0"/>
    <s v="Berbera_HC"/>
    <x v="46"/>
    <x v="0"/>
    <n v="3"/>
    <n v="1"/>
    <n v="1"/>
    <n v="1"/>
    <x v="0"/>
  </r>
  <r>
    <s v="8a5c5d8b-1bd6-4555-85bf-48faae37c94a"/>
    <s v="Baki_HC"/>
    <x v="41"/>
    <x v="0"/>
    <n v="3"/>
    <n v="1"/>
    <n v="4"/>
    <n v="1"/>
    <x v="0"/>
  </r>
  <r>
    <s v="18b5df6b-c2ba-44b3-9a93-2184284d9d17"/>
    <s v="Zeylac_IDP"/>
    <x v="49"/>
    <x v="1"/>
    <n v="3"/>
    <n v="1"/>
    <n v="1"/>
    <n v="1"/>
    <x v="0"/>
  </r>
  <r>
    <s v="d4e65d2f-b398-4891-b65e-9ca9f6510ef4"/>
    <s v="Burco_IDP"/>
    <x v="37"/>
    <x v="1"/>
    <n v="3"/>
    <n v="1"/>
    <n v="1"/>
    <n v="1"/>
    <x v="0"/>
  </r>
  <r>
    <s v="a51d2d9e-d4c5-4d57-a974-fa764be55e3e"/>
    <s v="Hargeysa_HC"/>
    <x v="42"/>
    <x v="0"/>
    <n v="3"/>
    <n v="1"/>
    <n v="4"/>
    <n v="1"/>
    <x v="0"/>
  </r>
  <r>
    <s v="abedbdca-d58f-4463-baf7-b2a4908e3b78"/>
    <s v="Lughaye_IDP"/>
    <x v="45"/>
    <x v="1"/>
    <n v="3"/>
    <n v="1"/>
    <n v="4"/>
    <n v="1"/>
    <x v="0"/>
  </r>
  <r>
    <s v="7db432e4-57f7-4af7-a9c6-9a720edb9b49"/>
    <s v="Lughaye_HC"/>
    <x v="45"/>
    <x v="0"/>
    <n v="3"/>
    <n v="1"/>
    <n v="4"/>
    <n v="1"/>
    <x v="0"/>
  </r>
  <r>
    <s v="492559cc-0f37-43f4-b7d6-19089b2ab628"/>
    <s v="Borama_IDP"/>
    <x v="33"/>
    <x v="1"/>
    <n v="1"/>
    <n v="1"/>
    <n v="1"/>
    <n v="1"/>
    <x v="3"/>
  </r>
  <r>
    <s v="6ddc6859-13e6-4d62-b8e3-dcf2f05f3d55"/>
    <s v="Caynabo_HC"/>
    <x v="40"/>
    <x v="0"/>
    <n v="3"/>
    <n v="1"/>
    <n v="1"/>
    <n v="1"/>
    <x v="0"/>
  </r>
  <r>
    <s v="616aadb4-a4a9-4772-975b-3db09cb7d02c"/>
    <s v="Buuhoodle_HC"/>
    <x v="36"/>
    <x v="0"/>
    <n v="3"/>
    <n v="1"/>
    <n v="1"/>
    <n v="1"/>
    <x v="0"/>
  </r>
  <r>
    <s v="efae38e4-33d3-461a-bd60-a42024a716e4"/>
    <s v="Berbera_HC"/>
    <x v="46"/>
    <x v="0"/>
    <n v="3"/>
    <n v="1"/>
    <n v="1"/>
    <n v="1"/>
    <x v="0"/>
  </r>
  <r>
    <s v="f4585188-d3c2-4e65-bc46-7dfddbcbb30e"/>
    <s v="Gebiley_IDP"/>
    <x v="39"/>
    <x v="1"/>
    <n v="3"/>
    <n v="1"/>
    <n v="4"/>
    <n v="1"/>
    <x v="0"/>
  </r>
  <r>
    <s v="c07b9a00-8d8f-4edd-9a0f-5e58aa8dcb83"/>
    <s v="Lughaye_HC"/>
    <x v="45"/>
    <x v="0"/>
    <n v="3"/>
    <n v="1"/>
    <n v="4"/>
    <n v="1"/>
    <x v="0"/>
  </r>
  <r>
    <s v="e028cb29-8bf1-40f8-a6d5-4b735b786e32"/>
    <s v="Ceel_Afweyn_IDP"/>
    <x v="38"/>
    <x v="1"/>
    <n v="3"/>
    <n v="1"/>
    <n v="4"/>
    <n v="1"/>
    <x v="0"/>
  </r>
  <r>
    <s v="f8674f82-9bf6-4a61-bd73-60d30876671c"/>
    <s v="Gebiley_IDP"/>
    <x v="39"/>
    <x v="1"/>
    <n v="3"/>
    <n v="1"/>
    <n v="1"/>
    <n v="1"/>
    <x v="0"/>
  </r>
  <r>
    <s v="f2e2c85a-a974-46f7-83ba-8e0282a6b037"/>
    <s v="Hargeysa_HC"/>
    <x v="42"/>
    <x v="0"/>
    <n v="3"/>
    <n v="1"/>
    <n v="4"/>
    <n v="1"/>
    <x v="0"/>
  </r>
  <r>
    <s v="7a1baecc-c485-475b-b399-14c78b7d1083"/>
    <s v="Baki_HC"/>
    <x v="41"/>
    <x v="0"/>
    <n v="3"/>
    <n v="2"/>
    <n v="1"/>
    <n v="1"/>
    <x v="0"/>
  </r>
  <r>
    <s v="08fbdce9-459a-4848-997b-4531ca121fd5"/>
    <s v="Lughaye_HC"/>
    <x v="45"/>
    <x v="0"/>
    <n v="3"/>
    <n v="1"/>
    <n v="4"/>
    <n v="1"/>
    <x v="0"/>
  </r>
  <r>
    <s v="edea9bf7-e0a9-4240-aefd-a60c6018248a"/>
    <s v="Ceel_Afweyn_IDP"/>
    <x v="38"/>
    <x v="1"/>
    <n v="3"/>
    <n v="1"/>
    <n v="1"/>
    <n v="1"/>
    <x v="0"/>
  </r>
  <r>
    <s v="53adc255-b420-4141-b8d1-c5c88af38c16"/>
    <s v="Borama_IDP"/>
    <x v="33"/>
    <x v="1"/>
    <n v="3"/>
    <n v="1"/>
    <n v="1"/>
    <n v="2"/>
    <x v="0"/>
  </r>
  <r>
    <s v="969d622e-1416-434f-b643-31deb5055a03"/>
    <s v="Borama_IDP"/>
    <x v="33"/>
    <x v="1"/>
    <n v="3"/>
    <n v="1"/>
    <n v="1"/>
    <n v="1"/>
    <x v="0"/>
  </r>
  <r>
    <s v="b019ba0d-b129-4c4f-bbf5-04e778e61141"/>
    <s v="Berbera_IDP"/>
    <x v="46"/>
    <x v="1"/>
    <n v="3"/>
    <n v="1"/>
    <n v="4"/>
    <n v="1"/>
    <x v="0"/>
  </r>
  <r>
    <s v="da76f549-234d-424c-afd3-98460bb17adf"/>
    <s v="Lughaye_IDP"/>
    <x v="45"/>
    <x v="1"/>
    <n v="3"/>
    <n v="2"/>
    <n v="1"/>
    <n v="1"/>
    <x v="0"/>
  </r>
  <r>
    <s v="f3cc3b43-da4e-43bd-9a7e-c31d65f03eac"/>
    <s v="Caynabo_IDP"/>
    <x v="40"/>
    <x v="1"/>
    <n v="3"/>
    <n v="4"/>
    <n v="1"/>
    <n v="1"/>
    <x v="0"/>
  </r>
  <r>
    <s v="d80811d9-3eeb-4c8f-9761-172d6b6ff777"/>
    <s v="Zeylac_HC"/>
    <x v="49"/>
    <x v="0"/>
    <n v="3"/>
    <n v="1"/>
    <n v="1"/>
    <n v="1"/>
    <x v="0"/>
  </r>
  <r>
    <s v="f06898d3-a4f8-4668-acc0-b58b23fea3ad"/>
    <s v="Zeylac_HC"/>
    <x v="49"/>
    <x v="0"/>
    <n v="3"/>
    <n v="1"/>
    <n v="1"/>
    <n v="1"/>
    <x v="0"/>
  </r>
  <r>
    <s v="25c13413-0692-45a3-9864-137a9ba96040"/>
    <s v="Zeylac_HC"/>
    <x v="49"/>
    <x v="0"/>
    <n v="3"/>
    <n v="1"/>
    <n v="1"/>
    <n v="1"/>
    <x v="0"/>
  </r>
  <r>
    <s v="3f64fd56-9554-4c27-92c0-938fafb49c7d"/>
    <s v="Ceerigaabo_HC"/>
    <x v="44"/>
    <x v="0"/>
    <n v="1"/>
    <n v="4"/>
    <n v="1"/>
    <n v="4"/>
    <x v="1"/>
  </r>
  <r>
    <s v="6ed47678-374b-442f-b9ed-66d34a15d666"/>
    <s v="Baki_HC"/>
    <x v="41"/>
    <x v="0"/>
    <n v="3"/>
    <n v="1"/>
    <n v="4"/>
    <n v="1"/>
    <x v="0"/>
  </r>
  <r>
    <s v="96495beb-0c4e-4c62-988c-570791c9067d"/>
    <s v="Borama_HC"/>
    <x v="33"/>
    <x v="0"/>
    <n v="1"/>
    <n v="1"/>
    <n v="1"/>
    <n v="1"/>
    <x v="3"/>
  </r>
  <r>
    <s v="cf120c0f-da11-4206-8059-ca9d66e129d5"/>
    <s v="Lughaye_HC"/>
    <x v="45"/>
    <x v="0"/>
    <n v="3"/>
    <n v="1"/>
    <n v="4"/>
    <n v="1"/>
    <x v="0"/>
  </r>
  <r>
    <s v="6c20fa69-c512-413f-9e42-34e8cd889f5a"/>
    <s v="Laasqoray_IDP"/>
    <x v="34"/>
    <x v="1"/>
    <n v="3"/>
    <n v="1"/>
    <n v="4"/>
    <n v="1"/>
    <x v="0"/>
  </r>
  <r>
    <s v="0baf3219-c70f-4e0c-906f-687bc08593a3"/>
    <s v="Borama_HC"/>
    <x v="33"/>
    <x v="0"/>
    <n v="3"/>
    <n v="1"/>
    <n v="4"/>
    <n v="1"/>
    <x v="0"/>
  </r>
  <r>
    <s v="9adc70e8-f7f3-4b48-9d75-8d130c6c7b82"/>
    <s v="Ceerigaabo_IDP"/>
    <x v="44"/>
    <x v="1"/>
    <n v="3"/>
    <n v="1"/>
    <n v="1"/>
    <n v="1"/>
    <x v="0"/>
  </r>
  <r>
    <s v="2f7a3b98-195c-49ff-afed-6f79d4f4973d"/>
    <s v="Gebiley_IDP"/>
    <x v="39"/>
    <x v="1"/>
    <n v="3"/>
    <n v="1"/>
    <n v="1"/>
    <n v="1"/>
    <x v="0"/>
  </r>
  <r>
    <s v="e9b15f74-07c4-433d-a901-7a5bbb8d359a"/>
    <s v="Baki_HC"/>
    <x v="41"/>
    <x v="0"/>
    <n v="3"/>
    <n v="1"/>
    <n v="1"/>
    <n v="1"/>
    <x v="0"/>
  </r>
  <r>
    <s v="d8d566a3-9924-420c-b0ce-e6a9594719bb"/>
    <s v="Zeylac_HC"/>
    <x v="49"/>
    <x v="0"/>
    <n v="3"/>
    <n v="2"/>
    <n v="1"/>
    <n v="1"/>
    <x v="0"/>
  </r>
  <r>
    <s v="1021c2f4-5bbb-4a8f-a5ed-e9be06a8dbd2"/>
    <s v="Caynabo_HC"/>
    <x v="40"/>
    <x v="0"/>
    <n v="3"/>
    <n v="1"/>
    <n v="1"/>
    <n v="1"/>
    <x v="0"/>
  </r>
  <r>
    <s v="fa7e2d64-27d9-4c2b-8d24-42352841e20d"/>
    <s v="Sheikh_IDP"/>
    <x v="47"/>
    <x v="1"/>
    <n v="3"/>
    <n v="1"/>
    <n v="4"/>
    <n v="1"/>
    <x v="0"/>
  </r>
  <r>
    <s v="f7c8115b-250f-4ef5-938a-6c4e9503262e"/>
    <s v="Ceel_Afweyn_IDP"/>
    <x v="38"/>
    <x v="1"/>
    <n v="3"/>
    <n v="1"/>
    <n v="1"/>
    <n v="1"/>
    <x v="0"/>
  </r>
  <r>
    <s v="516f6fb0-e4d3-44ef-af14-0912e0db32f0"/>
    <s v="Owdweyne_HC"/>
    <x v="43"/>
    <x v="0"/>
    <n v="2"/>
    <n v="2"/>
    <n v="1"/>
    <n v="1"/>
    <x v="0"/>
  </r>
  <r>
    <s v="8f7cb2af-fdd0-483f-b0db-a4c85ad2d9bb"/>
    <s v="Zeylac_IDP"/>
    <x v="49"/>
    <x v="1"/>
    <n v="3"/>
    <n v="1"/>
    <n v="1"/>
    <n v="1"/>
    <x v="0"/>
  </r>
  <r>
    <s v="5ed7bff0-f16b-40d2-a0e4-6560f47c1ce1"/>
    <s v="Ceerigaabo_HC"/>
    <x v="44"/>
    <x v="0"/>
    <n v="3"/>
    <n v="1"/>
    <n v="4"/>
    <n v="1"/>
    <x v="0"/>
  </r>
  <r>
    <s v="82f9f82a-0591-4b0b-8294-b718799771f8"/>
    <s v="Lughaye_IDP"/>
    <x v="45"/>
    <x v="1"/>
    <n v="2"/>
    <n v="2"/>
    <n v="1"/>
    <n v="1"/>
    <x v="0"/>
  </r>
  <r>
    <s v="11220115-b22a-4a10-9205-4cad7d1c3ca0"/>
    <s v="Borama_HC"/>
    <x v="33"/>
    <x v="0"/>
    <n v="3"/>
    <n v="1"/>
    <n v="4"/>
    <n v="1"/>
    <x v="0"/>
  </r>
  <r>
    <s v="66710e29-187e-440b-816e-1b30aff075d3"/>
    <s v="Borama_IDP"/>
    <x v="33"/>
    <x v="1"/>
    <n v="3"/>
    <n v="1"/>
    <n v="1"/>
    <n v="1"/>
    <x v="0"/>
  </r>
  <r>
    <s v="f654a694-ead7-4a25-b0ed-08859a522181"/>
    <s v="Gebiley_IDP"/>
    <x v="39"/>
    <x v="1"/>
    <n v="3"/>
    <n v="1"/>
    <n v="1"/>
    <n v="1"/>
    <x v="0"/>
  </r>
  <r>
    <s v="d594b536-6ac9-4873-93b6-5b82843d4241"/>
    <s v="Burco_HC"/>
    <x v="37"/>
    <x v="0"/>
    <n v="3"/>
    <n v="1"/>
    <n v="4"/>
    <n v="1"/>
    <x v="0"/>
  </r>
  <r>
    <s v="a7f334d0-481d-4691-ac83-1615951d9c9b"/>
    <s v="Zeylac_IDP"/>
    <x v="49"/>
    <x v="1"/>
    <n v="3"/>
    <n v="1"/>
    <n v="4"/>
    <n v="1"/>
    <x v="0"/>
  </r>
  <r>
    <s v="0039d3ca-8302-437d-a36c-3044a06c16ef"/>
    <s v="Caynabo_HC"/>
    <x v="40"/>
    <x v="0"/>
    <n v="3"/>
    <n v="1"/>
    <n v="1"/>
    <n v="2"/>
    <x v="0"/>
  </r>
  <r>
    <s v="75f854a8-0cac-4681-b455-c7770c684882"/>
    <s v="Burco_HC"/>
    <x v="37"/>
    <x v="0"/>
    <n v="3"/>
    <n v="1"/>
    <n v="1"/>
    <n v="1"/>
    <x v="0"/>
  </r>
  <r>
    <s v="c8862b59-5d86-4890-a239-9b1ced59dc58"/>
    <s v="Berbera_HC"/>
    <x v="46"/>
    <x v="0"/>
    <n v="3"/>
    <n v="1"/>
    <n v="1"/>
    <n v="1"/>
    <x v="0"/>
  </r>
  <r>
    <s v="f8672736-5587-497d-9567-2226d6c40e93"/>
    <s v="Gebiley_IDP"/>
    <x v="39"/>
    <x v="1"/>
    <n v="3"/>
    <n v="1"/>
    <n v="1"/>
    <n v="1"/>
    <x v="0"/>
  </r>
  <r>
    <s v="c2377b7f-cf97-41f6-b6d0-7e1363a789cf"/>
    <s v="Berbera_IDP"/>
    <x v="46"/>
    <x v="1"/>
    <n v="3"/>
    <n v="1"/>
    <n v="1"/>
    <n v="1"/>
    <x v="0"/>
  </r>
  <r>
    <s v="f1f407fe-5869-4bfd-be57-99f4c3ad468d"/>
    <s v="Hargeysa_HC"/>
    <x v="42"/>
    <x v="0"/>
    <n v="3"/>
    <n v="1"/>
    <n v="4"/>
    <n v="1"/>
    <x v="0"/>
  </r>
  <r>
    <s v="a512d3e5-546e-447b-bf73-6b5c6dea4345"/>
    <s v="Laas_Caanood_HC"/>
    <x v="35"/>
    <x v="0"/>
    <n v="3"/>
    <n v="1"/>
    <n v="1"/>
    <n v="1"/>
    <x v="0"/>
  </r>
  <r>
    <s v="982eacd6-78c6-410a-b315-d5ffeb637a94"/>
    <s v="Hargeysa_IDP"/>
    <x v="42"/>
    <x v="1"/>
    <n v="3"/>
    <n v="1"/>
    <n v="1"/>
    <n v="1"/>
    <x v="0"/>
  </r>
  <r>
    <s v="7b5ebf2b-5bea-4cae-a8de-1f726de88bf0"/>
    <s v="Caynabo_HC"/>
    <x v="40"/>
    <x v="0"/>
    <n v="3"/>
    <n v="1"/>
    <n v="4"/>
    <n v="1"/>
    <x v="0"/>
  </r>
  <r>
    <s v="05dc371d-b894-45ec-8508-ed2fc0f98c61"/>
    <s v="Hargeysa_HC"/>
    <x v="42"/>
    <x v="0"/>
    <n v="1"/>
    <n v="1"/>
    <n v="1"/>
    <n v="1"/>
    <x v="3"/>
  </r>
  <r>
    <s v="9ca94b86-f81e-46f5-9658-e34eb0f12916"/>
    <s v="Laas_Caanood_HC"/>
    <x v="35"/>
    <x v="0"/>
    <n v="3"/>
    <n v="1"/>
    <n v="1"/>
    <n v="1"/>
    <x v="0"/>
  </r>
  <r>
    <s v="82e0a36f-c01b-487d-8914-41267048e6fc"/>
    <s v="Laas_Caanood_HC"/>
    <x v="35"/>
    <x v="0"/>
    <n v="3"/>
    <n v="1"/>
    <n v="1"/>
    <n v="1"/>
    <x v="0"/>
  </r>
  <r>
    <s v="2e9a83ce-b37d-4257-aa2d-a82dc2601032"/>
    <s v="Ceerigaabo_IDP"/>
    <x v="44"/>
    <x v="1"/>
    <n v="3"/>
    <n v="1"/>
    <n v="4"/>
    <n v="1"/>
    <x v="0"/>
  </r>
  <r>
    <s v="5798d413-c007-4f3d-a474-92064775da0f"/>
    <s v="Sheikh_IDP"/>
    <x v="47"/>
    <x v="1"/>
    <n v="3"/>
    <n v="2"/>
    <n v="1"/>
    <n v="1"/>
    <x v="0"/>
  </r>
  <r>
    <s v="12dc06c2-dffc-49a0-be2a-9f9188ba4645"/>
    <s v="Laas_Caanood_HC"/>
    <x v="35"/>
    <x v="0"/>
    <n v="3"/>
    <n v="1"/>
    <n v="4"/>
    <n v="4"/>
    <x v="1"/>
  </r>
  <r>
    <s v="71470131-4b18-48ef-ab24-31d2d2660725"/>
    <s v="Ceerigaabo_HC"/>
    <x v="44"/>
    <x v="0"/>
    <n v="3"/>
    <n v="1"/>
    <n v="4"/>
    <n v="1"/>
    <x v="0"/>
  </r>
  <r>
    <s v="6601bf57-6db4-4e79-8a74-bf410734664a"/>
    <s v="Burco_HC"/>
    <x v="37"/>
    <x v="0"/>
    <n v="3"/>
    <n v="3"/>
    <n v="1"/>
    <n v="3"/>
    <x v="1"/>
  </r>
  <r>
    <s v="2e5f8e04-2d66-437f-8447-abd96dcb8597"/>
    <s v="Baki_HC"/>
    <x v="41"/>
    <x v="0"/>
    <n v="3"/>
    <n v="1"/>
    <n v="4"/>
    <n v="1"/>
    <x v="0"/>
  </r>
  <r>
    <s v="7c3a00ee-db43-4a77-afbd-70e9387466eb"/>
    <s v="Laas_Caanood_HC"/>
    <x v="35"/>
    <x v="0"/>
    <n v="3"/>
    <n v="1"/>
    <n v="1"/>
    <n v="1"/>
    <x v="0"/>
  </r>
  <r>
    <s v="84f2e091-88f3-4eca-8d96-42cab396816e"/>
    <s v="Laas_Caanood_HC"/>
    <x v="35"/>
    <x v="0"/>
    <n v="3"/>
    <n v="1"/>
    <n v="4"/>
    <n v="1"/>
    <x v="0"/>
  </r>
  <r>
    <s v="ad50838f-dd53-4fc1-bbd5-f068e81cd60e"/>
    <s v="Lughaye_HC"/>
    <x v="45"/>
    <x v="0"/>
    <n v="3"/>
    <n v="1"/>
    <n v="4"/>
    <n v="1"/>
    <x v="0"/>
  </r>
  <r>
    <s v="336968a5-c89d-48f2-b58b-15f3d56a3ba7"/>
    <s v="Sheikh_IDP"/>
    <x v="47"/>
    <x v="1"/>
    <n v="3"/>
    <n v="1"/>
    <n v="1"/>
    <n v="1"/>
    <x v="0"/>
  </r>
  <r>
    <s v="8913bb61-d39a-4790-aa55-460c92ad13dd"/>
    <s v="Laas_Caanood_HC"/>
    <x v="35"/>
    <x v="0"/>
    <n v="3"/>
    <n v="1"/>
    <n v="1"/>
    <n v="1"/>
    <x v="0"/>
  </r>
  <r>
    <s v="75b4cd99-72a3-4fa9-9c17-982b59e1b50a"/>
    <s v="Zeylac_HC"/>
    <x v="49"/>
    <x v="0"/>
    <n v="3"/>
    <n v="1"/>
    <n v="1"/>
    <n v="1"/>
    <x v="0"/>
  </r>
  <r>
    <s v="bbfaf407-b2ba-40a7-8ade-1b52323dfe0e"/>
    <s v="Caynabo_HC"/>
    <x v="40"/>
    <x v="0"/>
    <n v="3"/>
    <n v="1"/>
    <n v="1"/>
    <n v="1"/>
    <x v="0"/>
  </r>
  <r>
    <s v="83aee18d-ff7e-4211-9d10-10ac5afb8163"/>
    <s v="Berbera_IDP"/>
    <x v="46"/>
    <x v="1"/>
    <n v="3"/>
    <n v="1"/>
    <n v="1"/>
    <n v="1"/>
    <x v="0"/>
  </r>
  <r>
    <s v="59e3a081-289d-4eb9-96e5-d1f21da155b5"/>
    <s v="Caynabo_IDP"/>
    <x v="40"/>
    <x v="1"/>
    <n v="3"/>
    <n v="1"/>
    <n v="1"/>
    <n v="1"/>
    <x v="0"/>
  </r>
  <r>
    <s v="cc2b2ff0-9e1a-43b4-83ee-a208379dadaa"/>
    <s v="Baki_HC"/>
    <x v="41"/>
    <x v="0"/>
    <n v="3"/>
    <n v="1"/>
    <n v="4"/>
    <n v="1"/>
    <x v="0"/>
  </r>
  <r>
    <s v="82334cac-f105-49c5-88fb-bd8cdd763097"/>
    <s v="Ceerigaabo_HC"/>
    <x v="44"/>
    <x v="0"/>
    <n v="3"/>
    <n v="1"/>
    <n v="4"/>
    <n v="1"/>
    <x v="0"/>
  </r>
  <r>
    <s v="9d25362c-65de-4743-b918-e0606ed397a7"/>
    <s v="Berbera_IDP"/>
    <x v="46"/>
    <x v="1"/>
    <n v="3"/>
    <n v="2"/>
    <n v="1"/>
    <n v="1"/>
    <x v="0"/>
  </r>
  <r>
    <s v="ea679314-d81d-4cd3-b7ee-9799432e5739"/>
    <s v="Laas_Caanood_HC"/>
    <x v="35"/>
    <x v="0"/>
    <n v="3"/>
    <n v="1"/>
    <n v="1"/>
    <n v="1"/>
    <x v="0"/>
  </r>
  <r>
    <s v="f660ec0c-0657-446a-87f1-08d2047fd797"/>
    <s v="Laas_Caanood_HC"/>
    <x v="35"/>
    <x v="0"/>
    <n v="3"/>
    <n v="1"/>
    <n v="1"/>
    <n v="1"/>
    <x v="0"/>
  </r>
  <r>
    <s v="330d0765-f9b8-465d-95ea-14a7f36d796b"/>
    <s v="Xudun_HC"/>
    <x v="48"/>
    <x v="0"/>
    <n v="3"/>
    <n v="1"/>
    <n v="4"/>
    <n v="1"/>
    <x v="0"/>
  </r>
  <r>
    <s v="a8e131c1-cbd1-4a07-ae4f-4387764ecb20"/>
    <s v="Berbera_IDP"/>
    <x v="46"/>
    <x v="1"/>
    <n v="3"/>
    <n v="1"/>
    <n v="1"/>
    <n v="1"/>
    <x v="0"/>
  </r>
  <r>
    <s v="36ab75df-ae2f-4191-8845-34be45f44799"/>
    <s v="Laas_Caanood_HC"/>
    <x v="35"/>
    <x v="0"/>
    <n v="3"/>
    <n v="1"/>
    <n v="1"/>
    <n v="1"/>
    <x v="0"/>
  </r>
  <r>
    <s v="c2e65201-8975-49d8-8719-b86ff85b8a09"/>
    <s v="Berbera_IDP"/>
    <x v="46"/>
    <x v="1"/>
    <n v="3"/>
    <n v="1"/>
    <n v="1"/>
    <n v="1"/>
    <x v="0"/>
  </r>
  <r>
    <s v="80359f9e-d68f-43d1-89cc-f5fc3674dc66"/>
    <s v="Ceerigaabo_HC"/>
    <x v="44"/>
    <x v="0"/>
    <n v="3"/>
    <n v="1"/>
    <n v="4"/>
    <n v="1"/>
    <x v="0"/>
  </r>
  <r>
    <s v="67fa4d72-1590-47b8-8724-748be0f72f7e"/>
    <s v="Berbera_IDP"/>
    <x v="46"/>
    <x v="1"/>
    <n v="3"/>
    <n v="1"/>
    <n v="1"/>
    <n v="1"/>
    <x v="0"/>
  </r>
  <r>
    <s v="568a9bef-de99-4eb5-9c6f-5ec29437a42c"/>
    <s v="Berbera_IDP"/>
    <x v="46"/>
    <x v="1"/>
    <n v="3"/>
    <n v="1"/>
    <n v="1"/>
    <n v="1"/>
    <x v="0"/>
  </r>
  <r>
    <s v="f6021487-e04e-4643-87e2-62eb7bc8a1bf"/>
    <s v="Ceerigaabo_HC"/>
    <x v="44"/>
    <x v="0"/>
    <n v="3"/>
    <n v="1"/>
    <n v="1"/>
    <n v="1"/>
    <x v="0"/>
  </r>
  <r>
    <s v="c2856955-1432-422e-838e-d47243e1221a"/>
    <s v="Lughaye_HC"/>
    <x v="45"/>
    <x v="0"/>
    <n v="3"/>
    <n v="1"/>
    <n v="4"/>
    <n v="1"/>
    <x v="0"/>
  </r>
  <r>
    <s v="8372a8b8-ca51-4e18-815a-b9ec5d7c787f"/>
    <s v="Lughaye_IDP"/>
    <x v="45"/>
    <x v="1"/>
    <n v="3"/>
    <n v="1"/>
    <n v="1"/>
    <n v="1"/>
    <x v="0"/>
  </r>
  <r>
    <s v="1b1663e9-8fe5-41bc-b7c7-2d9dfaf297bb"/>
    <s v="Xudun_HC"/>
    <x v="48"/>
    <x v="0"/>
    <n v="3"/>
    <n v="1"/>
    <n v="1"/>
    <n v="1"/>
    <x v="0"/>
  </r>
  <r>
    <s v="fdbf5d9b-205e-4be5-bd89-11d187b6edc1"/>
    <s v="Laas_Caanood_HC"/>
    <x v="35"/>
    <x v="0"/>
    <n v="3"/>
    <n v="1"/>
    <n v="4"/>
    <n v="1"/>
    <x v="0"/>
  </r>
  <r>
    <s v="525c7493-fa7b-4d84-a2ca-31ec556ac7dd"/>
    <s v="Ceerigaabo_HC"/>
    <x v="44"/>
    <x v="0"/>
    <n v="3"/>
    <n v="1"/>
    <n v="1"/>
    <n v="1"/>
    <x v="0"/>
  </r>
  <r>
    <s v="a169454e-f7e8-474d-ac84-3013fd30a4fa"/>
    <s v="Laas_Caanood_HC"/>
    <x v="35"/>
    <x v="0"/>
    <n v="3"/>
    <n v="1"/>
    <n v="4"/>
    <n v="1"/>
    <x v="0"/>
  </r>
  <r>
    <s v="f6fc67ba-97e9-4109-89dd-c45a6ac4ad59"/>
    <s v="Berbera_IDP"/>
    <x v="46"/>
    <x v="1"/>
    <n v="3"/>
    <n v="1"/>
    <n v="1"/>
    <n v="1"/>
    <x v="0"/>
  </r>
  <r>
    <s v="74ac42c2-ee2f-4660-a547-1560abde38cc"/>
    <s v="Zeylac_IDP"/>
    <x v="49"/>
    <x v="1"/>
    <n v="3"/>
    <n v="1"/>
    <n v="1"/>
    <n v="1"/>
    <x v="0"/>
  </r>
  <r>
    <s v="5dad1f8c-77d0-4c7a-9bb5-78ed6dafc452"/>
    <s v="Laas_Caanood_HC"/>
    <x v="35"/>
    <x v="0"/>
    <n v="3"/>
    <n v="1"/>
    <n v="1"/>
    <n v="2"/>
    <x v="0"/>
  </r>
  <r>
    <s v="ea035b5d-e500-4041-8c63-7742a31ed514"/>
    <s v="Laas_Caanood_HC"/>
    <x v="35"/>
    <x v="0"/>
    <n v="3"/>
    <n v="1"/>
    <n v="4"/>
    <n v="1"/>
    <x v="0"/>
  </r>
  <r>
    <s v="3da4ded4-5f76-471a-ba14-da44625ddfe7"/>
    <s v="Berbera_HC"/>
    <x v="46"/>
    <x v="0"/>
    <n v="2"/>
    <n v="3"/>
    <n v="1"/>
    <n v="1"/>
    <x v="0"/>
  </r>
  <r>
    <s v="13b9df0e-c901-4c56-b72c-f9e27f6b6395"/>
    <s v="Hargeysa_IDP"/>
    <x v="42"/>
    <x v="1"/>
    <n v="3"/>
    <n v="1"/>
    <n v="1"/>
    <n v="4"/>
    <x v="0"/>
  </r>
  <r>
    <s v="a9394ff2-bba9-41aa-b96b-b6a505b6cddf"/>
    <s v="Laas_Caanood_HC"/>
    <x v="35"/>
    <x v="0"/>
    <n v="3"/>
    <n v="1"/>
    <n v="4"/>
    <n v="1"/>
    <x v="0"/>
  </r>
  <r>
    <s v="3c1a438a-138e-464e-bab5-c0b23c549ba2"/>
    <s v="Lughaye_IDP"/>
    <x v="45"/>
    <x v="1"/>
    <n v="3"/>
    <n v="1"/>
    <n v="1"/>
    <n v="1"/>
    <x v="0"/>
  </r>
  <r>
    <s v="f0aa776e-4eab-4af0-9218-ddaf732a2511"/>
    <s v="Hargeysa_IDP"/>
    <x v="42"/>
    <x v="1"/>
    <n v="3"/>
    <n v="2"/>
    <n v="1"/>
    <n v="1"/>
    <x v="0"/>
  </r>
  <r>
    <s v="9146192e-053f-4a22-814c-6ecc22655ec3"/>
    <s v="Ceel_Afweyn_IDP"/>
    <x v="38"/>
    <x v="1"/>
    <n v="3"/>
    <n v="1"/>
    <n v="4"/>
    <n v="1"/>
    <x v="0"/>
  </r>
  <r>
    <s v="bf7a305c-0873-477c-a656-ac42cf399bbb"/>
    <s v="Gebiley_IDP"/>
    <x v="39"/>
    <x v="1"/>
    <n v="3"/>
    <n v="1"/>
    <n v="4"/>
    <n v="1"/>
    <x v="0"/>
  </r>
  <r>
    <s v="5bfb97d2-974b-454c-b7f7-0ef4db3456f4"/>
    <s v="Hargeysa_IDP"/>
    <x v="42"/>
    <x v="1"/>
    <n v="3"/>
    <n v="2"/>
    <n v="1"/>
    <n v="1"/>
    <x v="0"/>
  </r>
  <r>
    <s v="1ee92673-bc0f-4f04-9a4b-f7131562a88e"/>
    <s v="Lughaye_IDP"/>
    <x v="45"/>
    <x v="1"/>
    <n v="3"/>
    <n v="1"/>
    <n v="1"/>
    <n v="1"/>
    <x v="0"/>
  </r>
  <r>
    <s v="75de4de2-8679-4748-9899-2b94802233f8"/>
    <s v="Berbera_IDP"/>
    <x v="46"/>
    <x v="1"/>
    <n v="3"/>
    <n v="2"/>
    <n v="4"/>
    <n v="1"/>
    <x v="1"/>
  </r>
  <r>
    <s v="15324e2c-310e-4a81-bdff-e5edab688485"/>
    <s v="Buuhoodle_HC"/>
    <x v="36"/>
    <x v="0"/>
    <n v="3"/>
    <n v="1"/>
    <n v="1"/>
    <n v="1"/>
    <x v="0"/>
  </r>
  <r>
    <s v="1ed01bf1-afa4-4835-901a-77d8eba7d81b"/>
    <s v="Burco_IDP"/>
    <x v="37"/>
    <x v="1"/>
    <n v="3"/>
    <n v="1"/>
    <n v="1"/>
    <n v="1"/>
    <x v="0"/>
  </r>
  <r>
    <s v="f86df6c6-65aa-482d-b197-9f1907d51499"/>
    <s v="Laas_Caanood_HC"/>
    <x v="35"/>
    <x v="0"/>
    <n v="3"/>
    <n v="1"/>
    <n v="1"/>
    <n v="1"/>
    <x v="0"/>
  </r>
  <r>
    <s v="ebef602b-c5f5-4af5-9538-29d98aeca03f"/>
    <s v="Borama_IDP"/>
    <x v="33"/>
    <x v="1"/>
    <n v="3"/>
    <n v="1"/>
    <n v="1"/>
    <n v="1"/>
    <x v="0"/>
  </r>
  <r>
    <s v="59c16435-14d5-4336-a92e-e09271010eb3"/>
    <s v="Berbera_IDP"/>
    <x v="46"/>
    <x v="1"/>
    <n v="3"/>
    <n v="1"/>
    <n v="1"/>
    <n v="1"/>
    <x v="0"/>
  </r>
  <r>
    <s v="8366538f-7d47-446d-98bf-b543d8132f68"/>
    <s v="Lughaye_HC"/>
    <x v="45"/>
    <x v="0"/>
    <n v="3"/>
    <n v="1"/>
    <n v="1"/>
    <n v="1"/>
    <x v="0"/>
  </r>
  <r>
    <s v="81429bd7-0d83-4516-9654-b269de3bb39d"/>
    <s v="Burco_HC"/>
    <x v="37"/>
    <x v="0"/>
    <n v="3"/>
    <n v="1"/>
    <n v="4"/>
    <n v="1"/>
    <x v="0"/>
  </r>
  <r>
    <s v="f56f8bd5-6495-4638-972a-40be315bcecd"/>
    <s v="Caynabo_HC"/>
    <x v="40"/>
    <x v="0"/>
    <n v="3"/>
    <n v="1"/>
    <n v="1"/>
    <n v="1"/>
    <x v="0"/>
  </r>
  <r>
    <s v="b30397a6-ffa3-48f9-8428-aa2368bcda6a"/>
    <s v="Hargeysa_IDP"/>
    <x v="42"/>
    <x v="1"/>
    <n v="3"/>
    <n v="2"/>
    <n v="1"/>
    <n v="1"/>
    <x v="0"/>
  </r>
  <r>
    <s v="ee82076d-7a52-4ea5-8710-e72f7aab7868"/>
    <s v="Hargeysa_HC"/>
    <x v="42"/>
    <x v="0"/>
    <n v="3"/>
    <n v="1"/>
    <n v="4"/>
    <n v="1"/>
    <x v="0"/>
  </r>
  <r>
    <s v="e6d3e880-fdd5-4598-87f1-6db632841706"/>
    <s v="Hargeysa_IDP"/>
    <x v="42"/>
    <x v="1"/>
    <n v="3"/>
    <n v="2"/>
    <n v="1"/>
    <n v="1"/>
    <x v="0"/>
  </r>
  <r>
    <s v="729b69a1-02dd-4ed2-8ea1-0b8e701d98e4"/>
    <s v="Hargeysa_IDP"/>
    <x v="42"/>
    <x v="1"/>
    <n v="1"/>
    <n v="2"/>
    <n v="1"/>
    <n v="1"/>
    <x v="3"/>
  </r>
  <r>
    <s v="93b9dea3-ddd7-4529-ab81-88a8e24f8681"/>
    <s v="Laas_Caanood_HC"/>
    <x v="35"/>
    <x v="0"/>
    <n v="3"/>
    <n v="1"/>
    <n v="4"/>
    <n v="1"/>
    <x v="0"/>
  </r>
  <r>
    <s v="0e336531-1d4c-4965-8efd-8964c5d1255e"/>
    <s v="Caynabo_HC"/>
    <x v="40"/>
    <x v="0"/>
    <n v="3"/>
    <n v="1"/>
    <n v="1"/>
    <n v="1"/>
    <x v="0"/>
  </r>
  <r>
    <s v="a43db1ee-a171-40b4-b86b-6930b3b79235"/>
    <s v="Borama_HC"/>
    <x v="33"/>
    <x v="0"/>
    <n v="3"/>
    <n v="1"/>
    <n v="4"/>
    <n v="1"/>
    <x v="0"/>
  </r>
  <r>
    <s v="0ec4ad1a-2ab3-4a38-b976-ed488887126b"/>
    <s v="Laas_Caanood_HC"/>
    <x v="35"/>
    <x v="0"/>
    <n v="3"/>
    <n v="1"/>
    <n v="4"/>
    <n v="1"/>
    <x v="0"/>
  </r>
  <r>
    <s v="e70b9f4d-5b58-49f8-abbd-089ec5ebc9f4"/>
    <s v="Ceel_Afweyn_IDP"/>
    <x v="38"/>
    <x v="1"/>
    <n v="3"/>
    <n v="1"/>
    <n v="1"/>
    <n v="1"/>
    <x v="0"/>
  </r>
  <r>
    <s v="4803c2eb-91c6-4f76-8514-f9ef3c2d073c"/>
    <s v="Buuhoodle_IDP"/>
    <x v="36"/>
    <x v="1"/>
    <n v="3"/>
    <n v="2"/>
    <n v="1"/>
    <n v="1"/>
    <x v="0"/>
  </r>
  <r>
    <s v="0141c1a4-a470-4a3a-8087-936f27219674"/>
    <s v="Hargeysa_IDP"/>
    <x v="42"/>
    <x v="1"/>
    <n v="3"/>
    <n v="1"/>
    <n v="4"/>
    <n v="1"/>
    <x v="0"/>
  </r>
  <r>
    <s v="6a41eab8-31a1-429d-b7aa-319f724526fe"/>
    <s v="Ceerigaabo_HC"/>
    <x v="44"/>
    <x v="0"/>
    <n v="3"/>
    <n v="1"/>
    <n v="1"/>
    <n v="1"/>
    <x v="0"/>
  </r>
  <r>
    <s v="4ead2ca0-c6b3-4fe9-ba02-c5c4aefa6ab4"/>
    <s v="Burco_HC"/>
    <x v="37"/>
    <x v="0"/>
    <n v="3"/>
    <n v="1"/>
    <n v="1"/>
    <n v="1"/>
    <x v="0"/>
  </r>
  <r>
    <s v="e236f1ff-2ad6-4bc2-8b3a-408db950288a"/>
    <s v="Baki_HC"/>
    <x v="41"/>
    <x v="0"/>
    <n v="2"/>
    <n v="2"/>
    <n v="1"/>
    <n v="1"/>
    <x v="0"/>
  </r>
  <r>
    <s v="339147e8-b02e-4a23-a9b2-5b283a8c6306"/>
    <s v="Hargeysa_IDP"/>
    <x v="42"/>
    <x v="1"/>
    <n v="2"/>
    <n v="2"/>
    <n v="1"/>
    <n v="1"/>
    <x v="0"/>
  </r>
  <r>
    <s v="f454e1bf-f31e-4b20-a875-ede7efaeebbd"/>
    <s v="Borama_HC"/>
    <x v="33"/>
    <x v="0"/>
    <n v="3"/>
    <n v="1"/>
    <n v="1"/>
    <n v="1"/>
    <x v="0"/>
  </r>
  <r>
    <s v="58b6e0c4-a78f-441d-b087-db4cac0f93d5"/>
    <s v="Ceel_Afweyn_HC"/>
    <x v="38"/>
    <x v="0"/>
    <n v="3"/>
    <n v="1"/>
    <n v="1"/>
    <n v="1"/>
    <x v="0"/>
  </r>
  <r>
    <s v="c9853307-f96c-490a-9b59-57208858453f"/>
    <s v="Hargeysa_IDP"/>
    <x v="42"/>
    <x v="1"/>
    <n v="3"/>
    <n v="2"/>
    <n v="1"/>
    <n v="1"/>
    <x v="0"/>
  </r>
  <r>
    <s v="497f1147-a1a7-4f64-944d-1faf3e5df6ee"/>
    <s v="Hargeysa_IDP"/>
    <x v="42"/>
    <x v="1"/>
    <n v="3"/>
    <n v="2"/>
    <n v="1"/>
    <n v="1"/>
    <x v="0"/>
  </r>
  <r>
    <s v="3518b95b-60c1-4d20-803b-182b47159621"/>
    <s v="Gebiley_IDP"/>
    <x v="39"/>
    <x v="1"/>
    <n v="3"/>
    <n v="1"/>
    <n v="4"/>
    <n v="1"/>
    <x v="0"/>
  </r>
  <r>
    <s v="75bba7de-e055-4e79-8cf3-9bcd98401a6e"/>
    <s v="Burco_IDP"/>
    <x v="37"/>
    <x v="1"/>
    <n v="3"/>
    <n v="1"/>
    <n v="1"/>
    <n v="1"/>
    <x v="0"/>
  </r>
  <r>
    <s v="1910496d-59e0-4be6-b635-0420fd5ac830"/>
    <s v="Caynabo_HC"/>
    <x v="40"/>
    <x v="0"/>
    <n v="3"/>
    <n v="1"/>
    <n v="1"/>
    <n v="1"/>
    <x v="0"/>
  </r>
  <r>
    <s v="09e0376e-f010-4f0a-91d0-871c6d60bb09"/>
    <s v="Owdweyne_IDP"/>
    <x v="43"/>
    <x v="1"/>
    <n v="3"/>
    <n v="1"/>
    <n v="4"/>
    <n v="1"/>
    <x v="0"/>
  </r>
  <r>
    <s v="2cf819ca-6d09-45e3-9cc7-f6462f9cc65d"/>
    <s v="Hargeysa_HC"/>
    <x v="42"/>
    <x v="0"/>
    <n v="3"/>
    <n v="1"/>
    <n v="1"/>
    <n v="1"/>
    <x v="0"/>
  </r>
  <r>
    <s v="88427281-9578-429d-8173-e00389a42129"/>
    <s v="Borama_HC"/>
    <x v="33"/>
    <x v="0"/>
    <n v="3"/>
    <n v="1"/>
    <n v="1"/>
    <n v="1"/>
    <x v="0"/>
  </r>
  <r>
    <s v="edb2bc2d-23a7-4bfe-9e0c-eb837fad51ad"/>
    <s v="Owdweyne_HC"/>
    <x v="43"/>
    <x v="0"/>
    <n v="3"/>
    <n v="1"/>
    <n v="1"/>
    <n v="1"/>
    <x v="0"/>
  </r>
  <r>
    <s v="3e78d1ca-c84c-4813-b3e8-6253352af2f4"/>
    <s v="Xudun_HC"/>
    <x v="48"/>
    <x v="0"/>
    <n v="3"/>
    <n v="2"/>
    <n v="1"/>
    <n v="1"/>
    <x v="0"/>
  </r>
  <r>
    <s v="da24feff-8b82-4bc7-8fd2-7fb71d6fbd7e"/>
    <s v="Xudun_HC"/>
    <x v="48"/>
    <x v="0"/>
    <n v="3"/>
    <n v="1"/>
    <n v="1"/>
    <n v="1"/>
    <x v="0"/>
  </r>
  <r>
    <s v="7d439b79-65ee-42df-a6d3-7bcd6e57f8a3"/>
    <s v="Xudun_HC"/>
    <x v="48"/>
    <x v="0"/>
    <n v="3"/>
    <n v="1"/>
    <n v="1"/>
    <n v="1"/>
    <x v="0"/>
  </r>
  <r>
    <s v="0afb4e4e-549f-42de-a106-66c3cd88af9a"/>
    <s v="Xudun_HC"/>
    <x v="48"/>
    <x v="0"/>
    <n v="1"/>
    <n v="4"/>
    <n v="1"/>
    <n v="1"/>
    <x v="0"/>
  </r>
  <r>
    <s v="963609ee-ee43-45d2-9bf4-2758d23befe5"/>
    <s v="Caynabo_HC"/>
    <x v="40"/>
    <x v="0"/>
    <n v="3"/>
    <n v="1"/>
    <n v="1"/>
    <n v="1"/>
    <x v="0"/>
  </r>
  <r>
    <s v="cc6d5a7f-17bc-4d59-9994-3e2565234bff"/>
    <s v="Xudun_HC"/>
    <x v="48"/>
    <x v="0"/>
    <n v="3"/>
    <n v="2"/>
    <n v="1"/>
    <n v="1"/>
    <x v="0"/>
  </r>
  <r>
    <s v="7ebef8ff-287e-4ec4-bb53-c1ef99056196"/>
    <s v="Hargeysa_IDP"/>
    <x v="42"/>
    <x v="1"/>
    <n v="3"/>
    <n v="1"/>
    <n v="4"/>
    <n v="1"/>
    <x v="0"/>
  </r>
  <r>
    <s v="083cbd38-1fa1-4b4d-b03a-5a42097a14a0"/>
    <s v="Hargeysa_IDP"/>
    <x v="42"/>
    <x v="1"/>
    <n v="3"/>
    <n v="2"/>
    <n v="1"/>
    <n v="1"/>
    <x v="0"/>
  </r>
  <r>
    <s v="89ad23e0-435e-4dbe-9960-71e117f2cfdf"/>
    <s v="Sheikh_IDP"/>
    <x v="47"/>
    <x v="1"/>
    <n v="3"/>
    <n v="1"/>
    <n v="1"/>
    <n v="2"/>
    <x v="0"/>
  </r>
  <r>
    <s v="8ca4b25e-8a1c-46b6-b337-2c5a5cfb406e"/>
    <s v="Buuhoodle_HC"/>
    <x v="36"/>
    <x v="0"/>
    <n v="3"/>
    <n v="1"/>
    <n v="1"/>
    <n v="1"/>
    <x v="0"/>
  </r>
  <r>
    <s v="dd451bff-26bb-41f4-8b06-fd7cbd8eb660"/>
    <s v="Xudun_HC"/>
    <x v="48"/>
    <x v="0"/>
    <n v="3"/>
    <n v="1"/>
    <n v="1"/>
    <n v="1"/>
    <x v="0"/>
  </r>
  <r>
    <s v="69debdfe-377c-48e2-a57d-27de71396742"/>
    <s v="Xudun_HC"/>
    <x v="48"/>
    <x v="0"/>
    <n v="3"/>
    <n v="1"/>
    <n v="1"/>
    <n v="1"/>
    <x v="0"/>
  </r>
  <r>
    <s v="ac9e435c-2941-4ecb-a7ff-2daba0df0d30"/>
    <s v="Baki_HC"/>
    <x v="41"/>
    <x v="0"/>
    <n v="3"/>
    <n v="1"/>
    <n v="1"/>
    <n v="1"/>
    <x v="0"/>
  </r>
  <r>
    <s v="f25efadf-ad54-4a4c-bc69-c749b5e677b0"/>
    <s v="Laas_Caanood_HC"/>
    <x v="35"/>
    <x v="0"/>
    <n v="3"/>
    <n v="1"/>
    <n v="4"/>
    <n v="1"/>
    <x v="0"/>
  </r>
  <r>
    <s v="4fa664ff-f8f7-467f-8208-e02fb0729406"/>
    <s v="Xudun_HC"/>
    <x v="48"/>
    <x v="0"/>
    <n v="3"/>
    <n v="1"/>
    <n v="1"/>
    <n v="1"/>
    <x v="0"/>
  </r>
  <r>
    <s v="a9192f22-04bb-4262-bd3c-90c06e98a84b"/>
    <s v="Caynabo_HC"/>
    <x v="40"/>
    <x v="0"/>
    <n v="3"/>
    <n v="1"/>
    <n v="1"/>
    <n v="1"/>
    <x v="0"/>
  </r>
  <r>
    <s v="dd19b72e-1ab3-4522-bbca-68249649b679"/>
    <s v="Laas_Caanood_IDP"/>
    <x v="35"/>
    <x v="1"/>
    <n v="3"/>
    <n v="1"/>
    <n v="1"/>
    <n v="1"/>
    <x v="0"/>
  </r>
  <r>
    <s v="3f6b907b-fe3b-4e69-8a1a-d55ea70c92a3"/>
    <s v="Owdweyne_HC"/>
    <x v="43"/>
    <x v="0"/>
    <n v="3"/>
    <n v="2"/>
    <n v="1"/>
    <n v="1"/>
    <x v="0"/>
  </r>
  <r>
    <s v="ade4fa23-bb19-42d4-8a03-67f05bfc2567"/>
    <s v="Ceerigaabo_IDP"/>
    <x v="44"/>
    <x v="1"/>
    <n v="3"/>
    <n v="1"/>
    <n v="1"/>
    <n v="1"/>
    <x v="0"/>
  </r>
  <r>
    <s v="ca907159-289d-4995-9a9e-ba1cabd010e8"/>
    <s v="Berbera_IDP"/>
    <x v="46"/>
    <x v="1"/>
    <n v="3"/>
    <n v="2"/>
    <n v="1"/>
    <n v="1"/>
    <x v="0"/>
  </r>
  <r>
    <s v="173d8dbc-31ae-4413-a106-0207e5d17226"/>
    <s v="Berbera_IDP"/>
    <x v="46"/>
    <x v="1"/>
    <n v="3"/>
    <n v="1"/>
    <n v="1"/>
    <n v="1"/>
    <x v="0"/>
  </r>
  <r>
    <s v="12a0bbf5-8e1b-43ee-86b2-d8717bb6fbb7"/>
    <s v="Zeylac_HC"/>
    <x v="49"/>
    <x v="0"/>
    <n v="3"/>
    <n v="1"/>
    <n v="1"/>
    <n v="1"/>
    <x v="0"/>
  </r>
  <r>
    <s v="483ffd5b-1dc4-4737-ba50-3400cb7180aa"/>
    <s v="Ceerigaabo_HC"/>
    <x v="44"/>
    <x v="0"/>
    <n v="3"/>
    <n v="1"/>
    <n v="1"/>
    <n v="1"/>
    <x v="0"/>
  </r>
  <r>
    <s v="c1dbab9f-8be7-49c7-a326-b3c069a17439"/>
    <s v="Baki_HC"/>
    <x v="41"/>
    <x v="0"/>
    <n v="3"/>
    <n v="1"/>
    <n v="1"/>
    <n v="1"/>
    <x v="0"/>
  </r>
  <r>
    <s v="b4c9bc80-ca89-42cc-8e16-b8e373b7b893"/>
    <s v="Caynabo_HC"/>
    <x v="40"/>
    <x v="0"/>
    <n v="3"/>
    <n v="1"/>
    <n v="1"/>
    <n v="1"/>
    <x v="0"/>
  </r>
  <r>
    <s v="76355faa-0d57-495b-b540-d6359472a45f"/>
    <s v="Ceel_Afweyn_HC"/>
    <x v="38"/>
    <x v="0"/>
    <n v="3"/>
    <n v="1"/>
    <n v="1"/>
    <n v="1"/>
    <x v="0"/>
  </r>
  <r>
    <s v="e0c759ae-9ca5-45a7-bbfe-2f1b39b7de6d"/>
    <s v="Laas_Caanood_HC"/>
    <x v="35"/>
    <x v="0"/>
    <n v="3"/>
    <n v="1"/>
    <n v="1"/>
    <n v="1"/>
    <x v="0"/>
  </r>
  <r>
    <s v="c26e6a70-dc70-476d-9f5c-dfb39dcf6914"/>
    <s v="Laasqoray_HC"/>
    <x v="34"/>
    <x v="0"/>
    <n v="3"/>
    <n v="1"/>
    <n v="1"/>
    <n v="1"/>
    <x v="0"/>
  </r>
  <r>
    <s v="484dfcc6-0cdc-4633-afba-92f8d7a6c137"/>
    <s v="Ceerigaabo_IDP"/>
    <x v="44"/>
    <x v="1"/>
    <n v="3"/>
    <n v="1"/>
    <n v="1"/>
    <n v="3"/>
    <x v="0"/>
  </r>
  <r>
    <s v="1c40247e-a332-43e0-91d7-f45e8a2cf516"/>
    <s v="Ceel_Afweyn_HC"/>
    <x v="38"/>
    <x v="0"/>
    <n v="3"/>
    <n v="1"/>
    <n v="1"/>
    <n v="1"/>
    <x v="0"/>
  </r>
  <r>
    <s v="00259567-6846-4ab2-a55c-5d37e04cf6ed"/>
    <s v="Ceerigaabo_IDP"/>
    <x v="44"/>
    <x v="1"/>
    <n v="3"/>
    <n v="1"/>
    <n v="4"/>
    <n v="2"/>
    <x v="1"/>
  </r>
  <r>
    <s v="6d788d1f-de16-44cf-bc08-18d18bef5377"/>
    <s v="Borama_IDP"/>
    <x v="33"/>
    <x v="1"/>
    <n v="3"/>
    <n v="1"/>
    <n v="1"/>
    <n v="1"/>
    <x v="0"/>
  </r>
  <r>
    <s v="17d11291-7a94-4dda-b705-c77787316ae8"/>
    <s v="Borama_IDP"/>
    <x v="33"/>
    <x v="1"/>
    <n v="3"/>
    <n v="1"/>
    <n v="1"/>
    <n v="1"/>
    <x v="0"/>
  </r>
  <r>
    <s v="c5997710-8586-4c29-b1fd-188e73ed75d4"/>
    <s v="Burco_IDP"/>
    <x v="37"/>
    <x v="1"/>
    <n v="3"/>
    <n v="1"/>
    <n v="1"/>
    <n v="1"/>
    <x v="0"/>
  </r>
  <r>
    <s v="c9bc74b7-9e7d-4be4-ab04-7e819d3ff999"/>
    <s v="Hargeysa_IDP"/>
    <x v="42"/>
    <x v="1"/>
    <n v="3"/>
    <n v="1"/>
    <n v="4"/>
    <n v="1"/>
    <x v="0"/>
  </r>
  <r>
    <s v="40a49c2f-1ffd-4d7e-8a10-7b18f736aec0"/>
    <s v="Baki_HC"/>
    <x v="41"/>
    <x v="0"/>
    <n v="3"/>
    <n v="1"/>
    <n v="4"/>
    <n v="1"/>
    <x v="0"/>
  </r>
  <r>
    <s v="5219cf6b-18bb-4c19-99a5-c49f73741135"/>
    <s v="Ceerigaabo_HC"/>
    <x v="44"/>
    <x v="0"/>
    <n v="3"/>
    <n v="1"/>
    <n v="1"/>
    <n v="1"/>
    <x v="0"/>
  </r>
  <r>
    <s v="52137708-bd31-4f6e-8dcc-e68650854393"/>
    <s v="Caynabo_HC"/>
    <x v="40"/>
    <x v="0"/>
    <n v="3"/>
    <n v="1"/>
    <n v="1"/>
    <n v="1"/>
    <x v="0"/>
  </r>
  <r>
    <s v="586705e4-76d6-4601-a9f2-97c26f37180e"/>
    <s v="Buuhoodle_IDP"/>
    <x v="36"/>
    <x v="1"/>
    <n v="3"/>
    <n v="1"/>
    <n v="1"/>
    <n v="1"/>
    <x v="0"/>
  </r>
  <r>
    <s v="b1e7f55f-1e2a-41c8-a830-7edd8fd6ae59"/>
    <s v="Buuhoodle_HC"/>
    <x v="36"/>
    <x v="0"/>
    <n v="3"/>
    <n v="1"/>
    <n v="4"/>
    <n v="1"/>
    <x v="0"/>
  </r>
  <r>
    <s v="c7907554-41f5-4818-a231-2c3df71c157b"/>
    <s v="Xudun_HC"/>
    <x v="48"/>
    <x v="0"/>
    <n v="1"/>
    <n v="4"/>
    <n v="1"/>
    <n v="1"/>
    <x v="0"/>
  </r>
  <r>
    <s v="f13726a1-eaa6-4ab7-9db2-3dd752b143bd"/>
    <s v="Xudun_HC"/>
    <x v="48"/>
    <x v="0"/>
    <n v="3"/>
    <n v="1"/>
    <n v="4"/>
    <n v="3"/>
    <x v="1"/>
  </r>
  <r>
    <s v="7945c27d-1790-4633-bba4-0c64b06e1ccd"/>
    <s v="Xudun_HC"/>
    <x v="48"/>
    <x v="0"/>
    <n v="3"/>
    <n v="1"/>
    <n v="1"/>
    <n v="1"/>
    <x v="0"/>
  </r>
  <r>
    <s v="b2fa93b4-b46a-4f36-b15f-30ac7632d6d9"/>
    <s v="Burco_IDP"/>
    <x v="37"/>
    <x v="1"/>
    <n v="3"/>
    <n v="1"/>
    <n v="1"/>
    <n v="1"/>
    <x v="0"/>
  </r>
  <r>
    <s v="f0660954-972a-43ef-a648-25269a685fc7"/>
    <s v="Laas_Caanood_HC"/>
    <x v="35"/>
    <x v="0"/>
    <n v="3"/>
    <n v="1"/>
    <n v="1"/>
    <n v="1"/>
    <x v="0"/>
  </r>
  <r>
    <s v="e9e1a2fb-05de-4701-b1aa-e144d32c6828"/>
    <s v="Ceerigaabo_HC"/>
    <x v="44"/>
    <x v="0"/>
    <n v="3"/>
    <n v="1"/>
    <n v="4"/>
    <n v="1"/>
    <x v="0"/>
  </r>
  <r>
    <s v="02a6a7aa-f77d-4a16-a1ad-46c509b7b381"/>
    <s v="Zeylac_IDP"/>
    <x v="49"/>
    <x v="1"/>
    <n v="3"/>
    <n v="2"/>
    <n v="1"/>
    <n v="1"/>
    <x v="0"/>
  </r>
  <r>
    <s v="50b462d4-f3e7-4408-9094-5669210a7410"/>
    <s v="Buuhoodle_HC"/>
    <x v="36"/>
    <x v="0"/>
    <n v="3"/>
    <n v="1"/>
    <n v="4"/>
    <n v="1"/>
    <x v="0"/>
  </r>
  <r>
    <s v="3ca95992-f7a5-4b76-b3ed-ef2d31018f01"/>
    <s v="Buuhoodle_HC"/>
    <x v="36"/>
    <x v="0"/>
    <n v="3"/>
    <n v="1"/>
    <n v="1"/>
    <n v="1"/>
    <x v="0"/>
  </r>
  <r>
    <s v="70ad2aee-88ea-4691-a94a-8a2582ec0de4"/>
    <s v="Ceerigaabo_HC"/>
    <x v="44"/>
    <x v="0"/>
    <n v="3"/>
    <n v="1"/>
    <n v="1"/>
    <n v="1"/>
    <x v="0"/>
  </r>
  <r>
    <s v="3c7787a7-01ba-43df-8af5-09f6affd0422"/>
    <s v="Lughaye_IDP"/>
    <x v="45"/>
    <x v="1"/>
    <n v="3"/>
    <n v="1"/>
    <n v="1"/>
    <n v="1"/>
    <x v="0"/>
  </r>
  <r>
    <s v="559344a4-9174-47da-9420-6b402359fb5d"/>
    <s v="Caynabo_HC"/>
    <x v="40"/>
    <x v="0"/>
    <n v="3"/>
    <n v="1"/>
    <n v="1"/>
    <n v="1"/>
    <x v="0"/>
  </r>
  <r>
    <s v="7779d271-bb88-486d-a24b-97e610244fcc"/>
    <s v="Buuhoodle_HC"/>
    <x v="36"/>
    <x v="0"/>
    <n v="3"/>
    <n v="1"/>
    <n v="4"/>
    <n v="1"/>
    <x v="0"/>
  </r>
  <r>
    <s v="d646118b-9f47-4635-aa8a-fb45db326d82"/>
    <s v="Caynabo_HC"/>
    <x v="40"/>
    <x v="0"/>
    <n v="3"/>
    <n v="4"/>
    <n v="1"/>
    <n v="1"/>
    <x v="0"/>
  </r>
  <r>
    <s v="c9e4ec90-fb72-4664-a9f1-4d7ca539cbf7"/>
    <s v="Burco_IDP"/>
    <x v="37"/>
    <x v="1"/>
    <n v="3"/>
    <n v="1"/>
    <n v="1"/>
    <n v="1"/>
    <x v="0"/>
  </r>
  <r>
    <s v="d0eadaf0-2871-4fbf-963d-af9862b192c2"/>
    <s v="Laas_Caanood_IDP"/>
    <x v="35"/>
    <x v="1"/>
    <n v="3"/>
    <n v="1"/>
    <n v="1"/>
    <n v="1"/>
    <x v="0"/>
  </r>
  <r>
    <s v="8a2008e8-2df7-45d6-8e5d-8c43d8906447"/>
    <s v="Laas_Caanood_IDP"/>
    <x v="35"/>
    <x v="1"/>
    <n v="3"/>
    <n v="1"/>
    <n v="1"/>
    <n v="1"/>
    <x v="0"/>
  </r>
  <r>
    <s v="e8e512ac-3831-4285-92dc-a6869c0d9aa8"/>
    <s v="Laas_Caanood_IDP"/>
    <x v="35"/>
    <x v="1"/>
    <n v="3"/>
    <n v="1"/>
    <n v="1"/>
    <n v="1"/>
    <x v="0"/>
  </r>
  <r>
    <s v="e185b734-dae0-4ec2-a391-94056f4d3acf"/>
    <s v="Laas_Caanood_IDP"/>
    <x v="35"/>
    <x v="1"/>
    <n v="3"/>
    <n v="1"/>
    <n v="1"/>
    <n v="1"/>
    <x v="0"/>
  </r>
  <r>
    <s v="75f439e3-75a3-45f6-97a9-94c8fcd8d37a"/>
    <s v="Laas_Caanood_IDP"/>
    <x v="35"/>
    <x v="1"/>
    <n v="3"/>
    <n v="1"/>
    <n v="1"/>
    <n v="2"/>
    <x v="0"/>
  </r>
  <r>
    <s v="a55e5e22-2bfe-4484-996e-fb456b4d3b76"/>
    <s v="Baki_HC"/>
    <x v="41"/>
    <x v="0"/>
    <n v="3"/>
    <n v="1"/>
    <n v="1"/>
    <n v="1"/>
    <x v="0"/>
  </r>
  <r>
    <s v="b2200962-8b6e-4c70-9ce5-653c7bf2ce49"/>
    <s v="Sheikh_HC"/>
    <x v="47"/>
    <x v="0"/>
    <n v="1"/>
    <n v="1"/>
    <n v="1"/>
    <n v="1"/>
    <x v="3"/>
  </r>
  <r>
    <s v="e1eac0ef-ba49-4801-9a6e-b144d07c242b"/>
    <s v="Laas_Caanood_IDP"/>
    <x v="35"/>
    <x v="1"/>
    <n v="3"/>
    <n v="1"/>
    <n v="1"/>
    <n v="1"/>
    <x v="0"/>
  </r>
  <r>
    <s v="5b9ee6af-9ac8-4223-8cd4-ce6b7a014a65"/>
    <s v="Laas_Caanood_HC"/>
    <x v="35"/>
    <x v="0"/>
    <n v="3"/>
    <n v="1"/>
    <n v="1"/>
    <n v="1"/>
    <x v="0"/>
  </r>
  <r>
    <s v="16dff1aa-7ef9-47a2-a9ff-c8dc0e7a3380"/>
    <s v="Laas_Caanood_IDP"/>
    <x v="35"/>
    <x v="1"/>
    <n v="3"/>
    <n v="4"/>
    <n v="1"/>
    <n v="2"/>
    <x v="1"/>
  </r>
  <r>
    <s v="e391fe51-faa2-4602-9d8b-e41550e7f633"/>
    <s v="Laas_Caanood_IDP"/>
    <x v="35"/>
    <x v="1"/>
    <n v="3"/>
    <n v="1"/>
    <n v="4"/>
    <n v="1"/>
    <x v="0"/>
  </r>
  <r>
    <s v="efb0593a-2fb8-4806-8d9b-7dcb8d9c1257"/>
    <s v="Lughaye_HC"/>
    <x v="45"/>
    <x v="0"/>
    <n v="3"/>
    <n v="2"/>
    <n v="1"/>
    <n v="1"/>
    <x v="0"/>
  </r>
  <r>
    <s v="dafeb15f-a164-45c0-95a3-da4759ff2b45"/>
    <s v="Laas_Caanood_IDP"/>
    <x v="35"/>
    <x v="1"/>
    <n v="3"/>
    <n v="1"/>
    <n v="4"/>
    <n v="1"/>
    <x v="0"/>
  </r>
  <r>
    <s v="32f3083b-0afd-4be4-b613-44839760d98e"/>
    <s v="Sheikh_HC"/>
    <x v="47"/>
    <x v="0"/>
    <n v="3"/>
    <n v="1"/>
    <n v="4"/>
    <n v="1"/>
    <x v="0"/>
  </r>
  <r>
    <s v="47b56af9-6997-4b98-b0fe-108c6f3243aa"/>
    <s v="Ceerigaabo_IDP"/>
    <x v="44"/>
    <x v="1"/>
    <n v="3"/>
    <n v="1"/>
    <n v="1"/>
    <n v="1"/>
    <x v="0"/>
  </r>
  <r>
    <s v="daa8ac2d-f303-4ec1-84aa-8ff20a4f1f5a"/>
    <s v="Laas_Caanood_IDP"/>
    <x v="35"/>
    <x v="1"/>
    <n v="3"/>
    <n v="1"/>
    <n v="4"/>
    <n v="1"/>
    <x v="0"/>
  </r>
  <r>
    <s v="ce59dc53-7a97-4862-8cb9-597257096880"/>
    <s v="Caynabo_IDP"/>
    <x v="40"/>
    <x v="1"/>
    <n v="3"/>
    <n v="1"/>
    <n v="1"/>
    <n v="1"/>
    <x v="0"/>
  </r>
  <r>
    <s v="fe36bc9f-fce8-420b-ac07-2541b14e23a3"/>
    <s v="Laas_Caanood_IDP"/>
    <x v="35"/>
    <x v="1"/>
    <n v="3"/>
    <n v="1"/>
    <n v="1"/>
    <n v="2"/>
    <x v="0"/>
  </r>
  <r>
    <s v="732dc193-e7d8-4827-990d-1c247c4f2f98"/>
    <s v="Sheikh_HC"/>
    <x v="47"/>
    <x v="0"/>
    <n v="3"/>
    <n v="1"/>
    <n v="1"/>
    <n v="1"/>
    <x v="0"/>
  </r>
  <r>
    <s v="3e5cb00c-e825-4963-9876-8627cb263897"/>
    <s v="Buuhoodle_HC"/>
    <x v="36"/>
    <x v="0"/>
    <n v="3"/>
    <n v="2"/>
    <n v="1"/>
    <n v="1"/>
    <x v="0"/>
  </r>
  <r>
    <s v="7a6dd678-9e9e-4f80-adb5-abac77dbadbf"/>
    <s v="Laas_Caanood_IDP"/>
    <x v="35"/>
    <x v="1"/>
    <n v="3"/>
    <n v="1"/>
    <n v="1"/>
    <n v="1"/>
    <x v="0"/>
  </r>
  <r>
    <s v="57d066bb-0518-46ab-ba6c-fdf991caf261"/>
    <s v="Berbera_HC"/>
    <x v="46"/>
    <x v="0"/>
    <n v="3"/>
    <n v="1"/>
    <n v="1"/>
    <n v="1"/>
    <x v="0"/>
  </r>
  <r>
    <s v="7009ae5c-13eb-4b7b-8d0a-07b3260bf8b6"/>
    <s v="Laas_Caanood_IDP"/>
    <x v="35"/>
    <x v="1"/>
    <n v="3"/>
    <n v="1"/>
    <n v="1"/>
    <n v="1"/>
    <x v="0"/>
  </r>
  <r>
    <s v="9537b83e-24cf-428f-9207-7fab7cec6bfb"/>
    <s v="Laas_Caanood_IDP"/>
    <x v="35"/>
    <x v="1"/>
    <n v="3"/>
    <n v="1"/>
    <n v="1"/>
    <n v="1"/>
    <x v="0"/>
  </r>
  <r>
    <s v="fefb728e-36fd-47f5-842e-c6e718a4b5d4"/>
    <s v="Berbera_HC"/>
    <x v="46"/>
    <x v="0"/>
    <n v="3"/>
    <n v="1"/>
    <n v="1"/>
    <n v="1"/>
    <x v="0"/>
  </r>
  <r>
    <s v="b5ca0ffb-8199-4fe8-a2bf-cfe33f5ad14d"/>
    <s v="Lughaye_HC"/>
    <x v="45"/>
    <x v="0"/>
    <n v="3"/>
    <n v="2"/>
    <n v="1"/>
    <n v="1"/>
    <x v="0"/>
  </r>
  <r>
    <s v="486b6cd8-0a29-4624-8b4d-b1e2b63cb6a2"/>
    <s v="Xudun_IDP"/>
    <x v="48"/>
    <x v="1"/>
    <n v="3"/>
    <n v="1"/>
    <n v="1"/>
    <n v="1"/>
    <x v="0"/>
  </r>
  <r>
    <s v="440b6cab-a67b-400c-a596-5225f29f129b"/>
    <s v="Ceerigaabo_HC"/>
    <x v="44"/>
    <x v="0"/>
    <n v="3"/>
    <n v="2"/>
    <n v="1"/>
    <n v="1"/>
    <x v="0"/>
  </r>
  <r>
    <s v="e2ee90ce-6edd-47ce-b9f8-1cfe3b50a284"/>
    <s v="Buuhoodle_IDP"/>
    <x v="36"/>
    <x v="1"/>
    <n v="3"/>
    <n v="1"/>
    <n v="1"/>
    <n v="1"/>
    <x v="0"/>
  </r>
  <r>
    <s v="3bad0183-83c4-4f5e-a189-0805254e7d34"/>
    <s v="Sheikh_HC"/>
    <x v="47"/>
    <x v="0"/>
    <n v="3"/>
    <n v="1"/>
    <n v="1"/>
    <n v="1"/>
    <x v="0"/>
  </r>
  <r>
    <s v="a6743aad-e838-471b-9717-fd7e0aef792a"/>
    <s v="Laas_Caanood_IDP"/>
    <x v="35"/>
    <x v="1"/>
    <n v="3"/>
    <n v="1"/>
    <n v="1"/>
    <n v="1"/>
    <x v="0"/>
  </r>
  <r>
    <s v="46fad68a-ef53-45fd-91bc-ced6325bacdf"/>
    <s v="Sheikh_HC"/>
    <x v="47"/>
    <x v="0"/>
    <n v="3"/>
    <n v="1"/>
    <n v="4"/>
    <n v="1"/>
    <x v="0"/>
  </r>
  <r>
    <s v="bd36599d-788b-4507-b169-57d33bc4496f"/>
    <s v="Laas_Caanood_IDP"/>
    <x v="35"/>
    <x v="1"/>
    <n v="3"/>
    <n v="1"/>
    <n v="1"/>
    <n v="2"/>
    <x v="0"/>
  </r>
  <r>
    <s v="6271b951-cfa3-4e5e-854e-5c10c3d5f40a"/>
    <s v="Baki_HC"/>
    <x v="41"/>
    <x v="0"/>
    <n v="3"/>
    <n v="1"/>
    <n v="4"/>
    <n v="1"/>
    <x v="0"/>
  </r>
  <r>
    <s v="5742100f-a59f-4bd0-853e-e5b64351ec02"/>
    <s v="Baki_HC"/>
    <x v="41"/>
    <x v="0"/>
    <n v="3"/>
    <n v="1"/>
    <n v="1"/>
    <n v="1"/>
    <x v="0"/>
  </r>
  <r>
    <s v="c358d538-2da7-438b-bafb-ec52c9390f4a"/>
    <s v="Ceel_Afweyn_IDP"/>
    <x v="38"/>
    <x v="1"/>
    <n v="3"/>
    <n v="1"/>
    <n v="1"/>
    <n v="1"/>
    <x v="0"/>
  </r>
  <r>
    <s v="53a8d939-e27b-496a-941c-0a1ff33e305e"/>
    <s v="Sheikh_HC"/>
    <x v="47"/>
    <x v="0"/>
    <n v="3"/>
    <n v="1"/>
    <n v="1"/>
    <n v="1"/>
    <x v="0"/>
  </r>
  <r>
    <s v="fe92f783-dba7-48dc-a621-2f39e5b433b2"/>
    <s v="Ceel_Afweyn_IDP"/>
    <x v="38"/>
    <x v="1"/>
    <n v="3"/>
    <n v="1"/>
    <n v="1"/>
    <n v="1"/>
    <x v="0"/>
  </r>
  <r>
    <s v="a581af68-e955-4448-aec1-4606fb652c0b"/>
    <s v="Baki_HC"/>
    <x v="41"/>
    <x v="0"/>
    <n v="3"/>
    <n v="1"/>
    <n v="4"/>
    <n v="1"/>
    <x v="0"/>
  </r>
  <r>
    <s v="5edb203f-1788-48ed-97eb-0b468308ea0b"/>
    <s v="Sheikh_HC"/>
    <x v="47"/>
    <x v="0"/>
    <n v="3"/>
    <n v="1"/>
    <n v="1"/>
    <n v="1"/>
    <x v="0"/>
  </r>
  <r>
    <s v="ca7cf4c6-79af-4d8d-bfe5-887d37ee4d00"/>
    <s v="Berbera_HC"/>
    <x v="46"/>
    <x v="0"/>
    <n v="3"/>
    <n v="1"/>
    <n v="4"/>
    <n v="1"/>
    <x v="0"/>
  </r>
  <r>
    <s v="e920c295-d4fb-4f2c-b6aa-dd2bebd8366e"/>
    <s v="Caynabo_HC"/>
    <x v="40"/>
    <x v="0"/>
    <n v="3"/>
    <n v="1"/>
    <n v="1"/>
    <n v="1"/>
    <x v="0"/>
  </r>
  <r>
    <s v="44e5656b-e291-4376-8df7-6acf61ad2580"/>
    <s v="Buuhoodle_HC"/>
    <x v="36"/>
    <x v="0"/>
    <n v="3"/>
    <n v="1"/>
    <n v="1"/>
    <n v="1"/>
    <x v="0"/>
  </r>
  <r>
    <s v="1cae7275-7d57-42bb-885b-7919d6fea560"/>
    <s v="Caynabo_HC"/>
    <x v="40"/>
    <x v="0"/>
    <n v="3"/>
    <n v="1"/>
    <n v="1"/>
    <n v="1"/>
    <x v="0"/>
  </r>
  <r>
    <s v="311cf7a5-a763-47a0-9dc7-c95e401760f9"/>
    <s v="Gebiley_HC"/>
    <x v="39"/>
    <x v="0"/>
    <n v="3"/>
    <n v="1"/>
    <n v="4"/>
    <n v="1"/>
    <x v="0"/>
  </r>
  <r>
    <s v="d3f53e5d-b7ba-4e38-9adf-2870349ef817"/>
    <s v="Gebiley_HC"/>
    <x v="39"/>
    <x v="0"/>
    <n v="3"/>
    <n v="1"/>
    <n v="4"/>
    <n v="1"/>
    <x v="0"/>
  </r>
  <r>
    <s v="fa6a852f-eb0e-483f-98a3-06ae8fc48fef"/>
    <s v="Owdweyne_HC"/>
    <x v="43"/>
    <x v="0"/>
    <n v="3"/>
    <n v="1"/>
    <n v="4"/>
    <n v="1"/>
    <x v="0"/>
  </r>
  <r>
    <s v="c8bb38e6-b071-4f09-8e3d-be5251091804"/>
    <s v="Buuhoodle_IDP"/>
    <x v="36"/>
    <x v="1"/>
    <n v="3"/>
    <n v="1"/>
    <n v="1"/>
    <n v="1"/>
    <x v="0"/>
  </r>
  <r>
    <s v="460e7083-01a1-4e83-ada7-6f8b213bdd43"/>
    <s v="Laasqoray_HC"/>
    <x v="34"/>
    <x v="0"/>
    <n v="3"/>
    <n v="1"/>
    <n v="1"/>
    <n v="1"/>
    <x v="0"/>
  </r>
  <r>
    <s v="302a2b75-a609-4a0d-99c6-3d5d9b44f8b4"/>
    <s v="Buuhoodle_IDP"/>
    <x v="36"/>
    <x v="1"/>
    <n v="3"/>
    <n v="2"/>
    <n v="1"/>
    <n v="1"/>
    <x v="0"/>
  </r>
  <r>
    <s v="e01d942d-8a16-4e4d-96ec-c6950853ae6a"/>
    <s v="Laas_Caanood_IDP"/>
    <x v="35"/>
    <x v="1"/>
    <n v="3"/>
    <n v="1"/>
    <n v="1"/>
    <n v="1"/>
    <x v="0"/>
  </r>
  <r>
    <s v="ade69d62-c8f7-484a-929d-5c205f9f8663"/>
    <s v="Burco_HC"/>
    <x v="37"/>
    <x v="0"/>
    <n v="3"/>
    <n v="1"/>
    <n v="1"/>
    <n v="1"/>
    <x v="0"/>
  </r>
  <r>
    <s v="896e50bf-e0a1-42de-8739-017c7b475630"/>
    <s v="Laas_Caanood_IDP"/>
    <x v="35"/>
    <x v="1"/>
    <n v="3"/>
    <n v="1"/>
    <n v="1"/>
    <n v="1"/>
    <x v="0"/>
  </r>
  <r>
    <s v="f4ecd79c-823d-4280-bfeb-ce761ae2a534"/>
    <s v="Buuhoodle_IDP"/>
    <x v="36"/>
    <x v="1"/>
    <n v="3"/>
    <n v="2"/>
    <n v="1"/>
    <n v="1"/>
    <x v="0"/>
  </r>
  <r>
    <s v="18113832-3201-492f-8a58-00a0d7ab7235"/>
    <s v="Berbera_HC"/>
    <x v="46"/>
    <x v="0"/>
    <n v="3"/>
    <n v="2"/>
    <n v="1"/>
    <n v="1"/>
    <x v="0"/>
  </r>
  <r>
    <s v="711e106c-9813-459d-b6b3-b76994283d33"/>
    <s v="Laas_Caanood_IDP"/>
    <x v="35"/>
    <x v="1"/>
    <n v="3"/>
    <n v="1"/>
    <n v="1"/>
    <n v="1"/>
    <x v="0"/>
  </r>
  <r>
    <s v="fec96ec9-18c0-4556-9bcf-ea04aa94db55"/>
    <s v="Laas_Caanood_IDP"/>
    <x v="35"/>
    <x v="1"/>
    <n v="3"/>
    <n v="1"/>
    <n v="1"/>
    <n v="1"/>
    <x v="0"/>
  </r>
  <r>
    <s v="5a0a9769-2efd-47ea-89de-248d37310c1a"/>
    <s v="Burco_HC"/>
    <x v="37"/>
    <x v="0"/>
    <n v="1"/>
    <n v="4"/>
    <n v="1"/>
    <n v="1"/>
    <x v="0"/>
  </r>
  <r>
    <s v="b26482b2-6f16-4e79-8112-fe7777f246ec"/>
    <s v="Caynabo_HC"/>
    <x v="40"/>
    <x v="0"/>
    <n v="3"/>
    <n v="1"/>
    <n v="1"/>
    <n v="1"/>
    <x v="0"/>
  </r>
  <r>
    <s v="ca957916-718d-4d92-a61a-d317bbebfbe4"/>
    <s v="Laas_Caanood_IDP"/>
    <x v="35"/>
    <x v="1"/>
    <n v="3"/>
    <n v="1"/>
    <n v="4"/>
    <n v="1"/>
    <x v="0"/>
  </r>
  <r>
    <s v="0c752571-72a0-4005-866f-c7e747b91688"/>
    <s v="Laas_Caanood_IDP"/>
    <x v="35"/>
    <x v="1"/>
    <n v="3"/>
    <n v="1"/>
    <n v="1"/>
    <n v="1"/>
    <x v="0"/>
  </r>
  <r>
    <s v="dc28ca27-7347-4a01-8efe-126cc28f8b3f"/>
    <s v="Burco_HC"/>
    <x v="37"/>
    <x v="0"/>
    <n v="3"/>
    <n v="1"/>
    <n v="4"/>
    <n v="1"/>
    <x v="0"/>
  </r>
  <r>
    <s v="76f935db-4ccb-4634-ac1b-290a72837b57"/>
    <s v="Burco_HC"/>
    <x v="37"/>
    <x v="0"/>
    <n v="3"/>
    <n v="1"/>
    <n v="4"/>
    <n v="1"/>
    <x v="0"/>
  </r>
  <r>
    <s v="d1595703-8650-4d6f-8a26-70cf30eba9ef"/>
    <s v="Ceerigaabo_IDP"/>
    <x v="44"/>
    <x v="1"/>
    <n v="3"/>
    <n v="1"/>
    <n v="4"/>
    <n v="1"/>
    <x v="0"/>
  </r>
  <r>
    <s v="c772e419-3d14-4569-90ec-6aa818b9d49d"/>
    <s v="Lughaye_HC"/>
    <x v="45"/>
    <x v="0"/>
    <n v="3"/>
    <n v="1"/>
    <n v="1"/>
    <n v="1"/>
    <x v="0"/>
  </r>
  <r>
    <s v="c352f23a-b28e-47cb-8b87-2d49da6f0ea3"/>
    <s v="Berbera_IDP"/>
    <x v="46"/>
    <x v="1"/>
    <n v="3"/>
    <n v="2"/>
    <n v="1"/>
    <n v="1"/>
    <x v="0"/>
  </r>
  <r>
    <s v="dc1bb751-2a70-4ae9-b0f9-68152a918046"/>
    <s v="Burco_IDP"/>
    <x v="37"/>
    <x v="1"/>
    <n v="3"/>
    <n v="1"/>
    <n v="4"/>
    <n v="1"/>
    <x v="0"/>
  </r>
  <r>
    <s v="4d925af5-4408-4bc5-ae26-c899a5844e85"/>
    <s v="Sheikh_IDP"/>
    <x v="47"/>
    <x v="1"/>
    <n v="3"/>
    <n v="1"/>
    <n v="1"/>
    <n v="1"/>
    <x v="0"/>
  </r>
  <r>
    <s v="15d43b6e-16ca-4db7-854d-61254d9ff1b6"/>
    <s v="Caynabo_IDP"/>
    <x v="40"/>
    <x v="1"/>
    <n v="3"/>
    <n v="1"/>
    <n v="4"/>
    <n v="1"/>
    <x v="0"/>
  </r>
  <r>
    <s v="1e6eba3c-7e70-4b42-999d-25ac9565496d"/>
    <s v="Lughaye_HC"/>
    <x v="45"/>
    <x v="0"/>
    <n v="1"/>
    <n v="1"/>
    <n v="1"/>
    <n v="1"/>
    <x v="3"/>
  </r>
  <r>
    <s v="674e7dc8-1ccc-45dc-8edc-daea5cff6eb5"/>
    <s v="Gebiley_HC"/>
    <x v="39"/>
    <x v="0"/>
    <n v="3"/>
    <n v="1"/>
    <n v="1"/>
    <n v="2"/>
    <x v="0"/>
  </r>
  <r>
    <s v="5307256e-bd68-4dac-a69c-03d44e092bee"/>
    <s v="Buuhoodle_IDP"/>
    <x v="36"/>
    <x v="1"/>
    <n v="3"/>
    <n v="2"/>
    <n v="1"/>
    <n v="1"/>
    <x v="0"/>
  </r>
  <r>
    <s v="fcf35a73-46ae-4e60-ac1c-7ebb48dc6e3e"/>
    <s v="Burco_IDP"/>
    <x v="37"/>
    <x v="1"/>
    <n v="3"/>
    <n v="1"/>
    <n v="1"/>
    <n v="1"/>
    <x v="0"/>
  </r>
  <r>
    <s v="cfb1a69b-7d16-4df6-ba06-3a6089f939ec"/>
    <s v="Burco_HC"/>
    <x v="37"/>
    <x v="0"/>
    <n v="3"/>
    <n v="1"/>
    <n v="4"/>
    <n v="1"/>
    <x v="0"/>
  </r>
  <r>
    <s v="f8565dad-aff6-4374-828f-722e0b28c4f3"/>
    <s v="Burco_IDP"/>
    <x v="37"/>
    <x v="1"/>
    <n v="3"/>
    <n v="1"/>
    <n v="1"/>
    <n v="1"/>
    <x v="0"/>
  </r>
  <r>
    <s v="268d29da-f3ca-4369-bcb2-8177ad23a014"/>
    <s v="Lughaye_HC"/>
    <x v="45"/>
    <x v="0"/>
    <n v="3"/>
    <n v="1"/>
    <n v="4"/>
    <n v="1"/>
    <x v="0"/>
  </r>
  <r>
    <s v="b6ed1592-fc12-4865-a92d-8f7d1fba1e76"/>
    <s v="Borama_HC"/>
    <x v="33"/>
    <x v="0"/>
    <n v="1"/>
    <n v="2"/>
    <n v="1"/>
    <n v="1"/>
    <x v="3"/>
  </r>
  <r>
    <s v="5efc7aa5-251e-4e4e-a4ee-de84561320a9"/>
    <s v="Berbera_HC"/>
    <x v="46"/>
    <x v="0"/>
    <n v="2"/>
    <n v="2"/>
    <n v="1"/>
    <n v="1"/>
    <x v="0"/>
  </r>
  <r>
    <s v="ff7d670a-5585-461f-9e01-24711e3819ce"/>
    <s v="Baki_HC"/>
    <x v="41"/>
    <x v="0"/>
    <n v="3"/>
    <n v="1"/>
    <n v="1"/>
    <n v="1"/>
    <x v="0"/>
  </r>
  <r>
    <s v="98d385c0-c4fa-4b58-97be-7f93b9ed7f53"/>
    <s v="Xudun_IDP"/>
    <x v="48"/>
    <x v="1"/>
    <n v="3"/>
    <n v="1"/>
    <n v="1"/>
    <n v="1"/>
    <x v="0"/>
  </r>
  <r>
    <s v="87468886-e484-44f7-a094-bbe3b1254202"/>
    <s v="Zeylac_HC"/>
    <x v="49"/>
    <x v="0"/>
    <n v="3"/>
    <n v="1"/>
    <n v="1"/>
    <n v="1"/>
    <x v="0"/>
  </r>
  <r>
    <s v="45d9d463-bb35-43ed-a030-0dbc29f70ae1"/>
    <s v="Zeylac_HC"/>
    <x v="49"/>
    <x v="0"/>
    <n v="3"/>
    <n v="1"/>
    <n v="1"/>
    <n v="1"/>
    <x v="0"/>
  </r>
  <r>
    <s v="c4bc4ac9-02a5-4c54-9cae-e0609202b91f"/>
    <s v="Zeylac_HC"/>
    <x v="49"/>
    <x v="0"/>
    <n v="3"/>
    <n v="1"/>
    <n v="4"/>
    <n v="1"/>
    <x v="0"/>
  </r>
  <r>
    <s v="5193a8fd-4537-4956-ab01-d0eb114e9fd0"/>
    <s v="Sheikh_HC"/>
    <x v="47"/>
    <x v="0"/>
    <n v="3"/>
    <n v="1"/>
    <n v="1"/>
    <n v="2"/>
    <x v="0"/>
  </r>
  <r>
    <s v="fcdddbce-0067-480f-9dd2-3230ae0b179f"/>
    <s v="Xudun_IDP"/>
    <x v="48"/>
    <x v="1"/>
    <n v="3"/>
    <n v="1"/>
    <n v="1"/>
    <n v="1"/>
    <x v="0"/>
  </r>
  <r>
    <s v="ae6cf6d1-96e7-4a08-9e66-38317d62155a"/>
    <s v="Burco_HC"/>
    <x v="37"/>
    <x v="0"/>
    <n v="3"/>
    <n v="1"/>
    <n v="4"/>
    <n v="1"/>
    <x v="0"/>
  </r>
  <r>
    <s v="7b45e2e0-a173-4521-9445-f997eb2cb8cf"/>
    <s v="Xudun_IDP"/>
    <x v="48"/>
    <x v="1"/>
    <n v="3"/>
    <n v="4"/>
    <n v="1"/>
    <n v="1"/>
    <x v="0"/>
  </r>
  <r>
    <s v="1d19eadb-737d-47d2-be43-c2c8c468d8c6"/>
    <s v="Sheikh_HC"/>
    <x v="47"/>
    <x v="0"/>
    <n v="3"/>
    <n v="1"/>
    <n v="1"/>
    <n v="1"/>
    <x v="0"/>
  </r>
  <r>
    <s v="b43bd7cf-3bc5-4132-ba0c-87c8e4914d87"/>
    <s v="Caynabo_IDP"/>
    <x v="40"/>
    <x v="1"/>
    <n v="3"/>
    <n v="4"/>
    <n v="1"/>
    <n v="1"/>
    <x v="0"/>
  </r>
  <r>
    <s v="9c7207eb-19de-4b67-89a4-1b4d64b59fc2"/>
    <s v="Lughaye_IDP"/>
    <x v="45"/>
    <x v="1"/>
    <n v="3"/>
    <n v="1"/>
    <n v="4"/>
    <n v="1"/>
    <x v="0"/>
  </r>
  <r>
    <s v="7642fadf-9171-4a12-8c6b-1801a33c7051"/>
    <s v="Ceerigaabo_HC"/>
    <x v="44"/>
    <x v="0"/>
    <n v="3"/>
    <n v="1"/>
    <n v="4"/>
    <n v="1"/>
    <x v="0"/>
  </r>
  <r>
    <s v="3b4dfde7-2a14-445f-ae2c-a61871ac70fc"/>
    <s v="Ceel_Afweyn_HC"/>
    <x v="38"/>
    <x v="0"/>
    <n v="3"/>
    <n v="1"/>
    <n v="4"/>
    <n v="1"/>
    <x v="0"/>
  </r>
  <r>
    <s v="9699a6a1-f8a4-4cad-bb19-1f6ac0717f5f"/>
    <s v="Ceel_Afweyn_HC"/>
    <x v="38"/>
    <x v="0"/>
    <n v="3"/>
    <n v="1"/>
    <n v="1"/>
    <n v="1"/>
    <x v="0"/>
  </r>
  <r>
    <s v="f9c52478-283c-4f50-bf94-71d9941c7b62"/>
    <s v="Berbera_HC"/>
    <x v="46"/>
    <x v="0"/>
    <n v="3"/>
    <n v="1"/>
    <n v="1"/>
    <n v="1"/>
    <x v="0"/>
  </r>
  <r>
    <s v="831f6c3a-3270-429c-8e6c-3efadf9bcf20"/>
    <s v="Berbera_HC"/>
    <x v="46"/>
    <x v="0"/>
    <n v="3"/>
    <n v="1"/>
    <n v="1"/>
    <n v="1"/>
    <x v="0"/>
  </r>
  <r>
    <s v="6a5af9be-8765-4af9-8f6a-34f8f48ad493"/>
    <s v="Lughaye_HC"/>
    <x v="45"/>
    <x v="0"/>
    <n v="3"/>
    <n v="1"/>
    <n v="1"/>
    <n v="1"/>
    <x v="0"/>
  </r>
  <r>
    <s v="3f60ffab-3f1d-4664-b766-c3d84199597e"/>
    <s v="Sheikh_HC"/>
    <x v="47"/>
    <x v="0"/>
    <n v="3"/>
    <n v="1"/>
    <n v="1"/>
    <n v="1"/>
    <x v="0"/>
  </r>
  <r>
    <s v="a1080eee-d8bf-4402-8a83-d803dcd1396a"/>
    <s v="Buuhoodle_HC"/>
    <x v="36"/>
    <x v="0"/>
    <n v="3"/>
    <n v="1"/>
    <n v="1"/>
    <n v="1"/>
    <x v="0"/>
  </r>
  <r>
    <s v="a675db58-e83d-45a8-a8b1-bde5195b9092"/>
    <s v="Laas_Caanood_IDP"/>
    <x v="35"/>
    <x v="1"/>
    <n v="3"/>
    <n v="1"/>
    <n v="1"/>
    <n v="1"/>
    <x v="0"/>
  </r>
  <r>
    <s v="64eefbe5-397e-4952-b350-9fbfa4de2116"/>
    <s v="Baki_IDP"/>
    <x v="41"/>
    <x v="1"/>
    <n v="3"/>
    <n v="1"/>
    <n v="1"/>
    <n v="1"/>
    <x v="0"/>
  </r>
  <r>
    <s v="d00b1f81-9ccf-4430-9d24-a9eaeb1f7269"/>
    <s v="Ceerigaabo_IDP"/>
    <x v="44"/>
    <x v="1"/>
    <n v="3"/>
    <n v="1"/>
    <n v="1"/>
    <n v="1"/>
    <x v="0"/>
  </r>
  <r>
    <s v="2da8d46a-b4c7-458f-82c7-690834df2226"/>
    <s v="Laas_Caanood_IDP"/>
    <x v="35"/>
    <x v="1"/>
    <n v="3"/>
    <n v="1"/>
    <n v="4"/>
    <n v="1"/>
    <x v="0"/>
  </r>
  <r>
    <s v="3a478fdd-02cd-467a-bcce-61d7b8edd0de"/>
    <s v="Xudun_HC"/>
    <x v="48"/>
    <x v="0"/>
    <n v="3"/>
    <n v="1"/>
    <n v="4"/>
    <n v="1"/>
    <x v="0"/>
  </r>
  <r>
    <s v="ec605f87-035d-4493-ae1e-08806c2ab268"/>
    <s v="Laas_Caanood_IDP"/>
    <x v="35"/>
    <x v="1"/>
    <n v="3"/>
    <n v="1"/>
    <n v="4"/>
    <n v="1"/>
    <x v="0"/>
  </r>
  <r>
    <s v="95f895a8-a1da-4e4c-86f2-26071d8f57d3"/>
    <s v="Lughaye_HC"/>
    <x v="45"/>
    <x v="0"/>
    <n v="3"/>
    <n v="1"/>
    <n v="1"/>
    <n v="1"/>
    <x v="0"/>
  </r>
  <r>
    <s v="86fa89e2-cf36-468f-afe0-8e2db76c62c0"/>
    <s v="Laas_Caanood_IDP"/>
    <x v="35"/>
    <x v="1"/>
    <n v="3"/>
    <n v="2"/>
    <n v="1"/>
    <n v="1"/>
    <x v="0"/>
  </r>
  <r>
    <s v="5afd68c5-8bfe-411e-882d-0252a2d842d7"/>
    <s v="Zeylac_HC"/>
    <x v="49"/>
    <x v="0"/>
    <n v="3"/>
    <n v="1"/>
    <n v="4"/>
    <n v="1"/>
    <x v="0"/>
  </r>
  <r>
    <s v="d90ff730-0809-4da3-8670-15a617dfae60"/>
    <s v="Zeylac_HC"/>
    <x v="49"/>
    <x v="0"/>
    <n v="3"/>
    <n v="1"/>
    <n v="4"/>
    <n v="1"/>
    <x v="0"/>
  </r>
  <r>
    <s v="24b6b30a-486d-4dc7-8e29-a63bb8c0adb0"/>
    <s v="Zeylac_HC"/>
    <x v="49"/>
    <x v="0"/>
    <n v="3"/>
    <n v="1"/>
    <n v="1"/>
    <n v="1"/>
    <x v="0"/>
  </r>
  <r>
    <s v="935b7e38-2fc3-4ffd-8e6a-d6ba43284482"/>
    <s v="Gebiley_HC"/>
    <x v="39"/>
    <x v="0"/>
    <n v="3"/>
    <n v="1"/>
    <n v="4"/>
    <n v="1"/>
    <x v="0"/>
  </r>
  <r>
    <s v="9ad5f449-cc6d-4500-b95a-f6648aa580e8"/>
    <s v="Caynabo_HC"/>
    <x v="40"/>
    <x v="0"/>
    <n v="3"/>
    <n v="1"/>
    <n v="1"/>
    <n v="1"/>
    <x v="0"/>
  </r>
  <r>
    <s v="b99fc6b9-691d-46a2-a0fa-69f357290b63"/>
    <s v="Zeylac_HC"/>
    <x v="49"/>
    <x v="0"/>
    <n v="3"/>
    <n v="1"/>
    <n v="4"/>
    <n v="1"/>
    <x v="0"/>
  </r>
  <r>
    <s v="135046b7-8bf2-4677-8ff2-c2991660a49a"/>
    <s v="Sheikh_HC"/>
    <x v="47"/>
    <x v="0"/>
    <n v="3"/>
    <n v="1"/>
    <n v="1"/>
    <n v="1"/>
    <x v="0"/>
  </r>
  <r>
    <s v="2ec8c695-0153-4cab-b517-746641202fe3"/>
    <s v="Ceerigaabo_HC"/>
    <x v="44"/>
    <x v="0"/>
    <n v="3"/>
    <n v="1"/>
    <n v="1"/>
    <n v="1"/>
    <x v="0"/>
  </r>
  <r>
    <s v="b5919dfb-c8ea-4f65-8c97-53dd36840308"/>
    <s v="Laas_Caanood_IDP"/>
    <x v="35"/>
    <x v="1"/>
    <n v="3"/>
    <n v="1"/>
    <n v="4"/>
    <n v="2"/>
    <x v="1"/>
  </r>
  <r>
    <s v="7e37bf9e-2ab4-41cc-9a2f-e58f58290c8e"/>
    <s v="Laas_Caanood_HC"/>
    <x v="35"/>
    <x v="0"/>
    <n v="3"/>
    <n v="1"/>
    <n v="4"/>
    <n v="1"/>
    <x v="0"/>
  </r>
  <r>
    <s v="8c12fdbc-55f9-4faf-9726-b8daf43270db"/>
    <s v="Lughaye_HC"/>
    <x v="45"/>
    <x v="0"/>
    <n v="3"/>
    <n v="1"/>
    <n v="1"/>
    <n v="1"/>
    <x v="0"/>
  </r>
  <r>
    <s v="2536b62a-fef5-4ecf-b89d-db8ec4f2b0f6"/>
    <s v="Laas_Caanood_IDP"/>
    <x v="35"/>
    <x v="1"/>
    <n v="3"/>
    <n v="1"/>
    <n v="4"/>
    <n v="1"/>
    <x v="0"/>
  </r>
  <r>
    <s v="282579a9-a344-4cfa-a7e6-abb1b9f4567c"/>
    <s v="Buuhoodle_HC"/>
    <x v="36"/>
    <x v="0"/>
    <n v="3"/>
    <n v="1"/>
    <n v="1"/>
    <n v="1"/>
    <x v="0"/>
  </r>
  <r>
    <s v="8e515d5a-990b-42be-a2a0-d1d60ca43340"/>
    <s v="Burco_IDP"/>
    <x v="37"/>
    <x v="1"/>
    <n v="3"/>
    <n v="1"/>
    <n v="4"/>
    <n v="1"/>
    <x v="0"/>
  </r>
  <r>
    <s v="25386b5d-04bb-4943-be69-d559bb35433d"/>
    <s v="Ceerigaabo_HC"/>
    <x v="44"/>
    <x v="0"/>
    <n v="3"/>
    <n v="1"/>
    <n v="4"/>
    <n v="1"/>
    <x v="0"/>
  </r>
  <r>
    <s v="cae39899-30b7-4590-b6d6-ade7d2a2f8cd"/>
    <s v="Baki_HC"/>
    <x v="41"/>
    <x v="0"/>
    <n v="3"/>
    <n v="1"/>
    <n v="1"/>
    <n v="1"/>
    <x v="0"/>
  </r>
  <r>
    <s v="5caec45f-3a89-468c-8968-31add2c00e3e"/>
    <s v="Baki_HC"/>
    <x v="41"/>
    <x v="0"/>
    <n v="3"/>
    <n v="1"/>
    <n v="1"/>
    <n v="1"/>
    <x v="0"/>
  </r>
  <r>
    <s v="6ce9e41f-44fa-47e4-bb61-fe16d20e786a"/>
    <s v="Baki_HC"/>
    <x v="41"/>
    <x v="0"/>
    <n v="3"/>
    <n v="1"/>
    <n v="4"/>
    <n v="1"/>
    <x v="0"/>
  </r>
  <r>
    <s v="42621ee4-fa9a-4e20-9661-5a434aafc909"/>
    <s v="Baki_HC"/>
    <x v="41"/>
    <x v="0"/>
    <n v="3"/>
    <n v="1"/>
    <n v="4"/>
    <n v="1"/>
    <x v="0"/>
  </r>
  <r>
    <s v="66a66251-2497-4052-9bc6-eb1b35c1a348"/>
    <s v="Buuhoodle_HC"/>
    <x v="36"/>
    <x v="0"/>
    <n v="3"/>
    <n v="1"/>
    <n v="1"/>
    <n v="1"/>
    <x v="0"/>
  </r>
  <r>
    <s v="de500f50-1209-4633-b072-1f1b3cc64d67"/>
    <s v="Xudun_IDP"/>
    <x v="48"/>
    <x v="1"/>
    <n v="3"/>
    <n v="1"/>
    <n v="1"/>
    <n v="1"/>
    <x v="0"/>
  </r>
  <r>
    <s v="bcf1e732-0e32-4f6f-bbb9-e94d9d92c4d6"/>
    <s v="Buuhoodle_HC"/>
    <x v="36"/>
    <x v="0"/>
    <n v="3"/>
    <n v="1"/>
    <n v="1"/>
    <n v="1"/>
    <x v="0"/>
  </r>
  <r>
    <s v="d0a5aa58-0e4a-40fd-beeb-02590570c6d1"/>
    <s v="Buuhoodle_HC"/>
    <x v="36"/>
    <x v="0"/>
    <n v="3"/>
    <n v="2"/>
    <n v="1"/>
    <n v="1"/>
    <x v="0"/>
  </r>
  <r>
    <s v="589e69e9-a5c9-41b2-b489-c5657c715994"/>
    <s v="Buuhoodle_IDP"/>
    <x v="36"/>
    <x v="1"/>
    <n v="3"/>
    <n v="1"/>
    <n v="1"/>
    <n v="1"/>
    <x v="0"/>
  </r>
  <r>
    <s v="df421060-74ba-4c24-b2fe-505509548e8d"/>
    <s v="Caynabo_IDP"/>
    <x v="40"/>
    <x v="1"/>
    <n v="3"/>
    <n v="1"/>
    <n v="1"/>
    <n v="1"/>
    <x v="0"/>
  </r>
  <r>
    <s v="67529d63-33e5-4969-894c-f830ab422924"/>
    <s v="Ceel_Afweyn_IDP"/>
    <x v="38"/>
    <x v="1"/>
    <n v="3"/>
    <n v="1"/>
    <n v="1"/>
    <n v="1"/>
    <x v="0"/>
  </r>
  <r>
    <s v="c3c60256-ad4e-4529-9800-3e253fe6fbad"/>
    <s v="Berbera_HC"/>
    <x v="46"/>
    <x v="0"/>
    <n v="3"/>
    <n v="1"/>
    <n v="1"/>
    <n v="1"/>
    <x v="0"/>
  </r>
  <r>
    <s v="ca12ef5c-ece1-46e3-a292-2e2358f21a3c"/>
    <s v="Ceel_Afweyn_HC"/>
    <x v="38"/>
    <x v="0"/>
    <n v="3"/>
    <n v="1"/>
    <n v="1"/>
    <n v="1"/>
    <x v="0"/>
  </r>
  <r>
    <s v="089f1caf-5d6b-4b31-bc49-39a699ce7afb"/>
    <s v="Baki_HC"/>
    <x v="41"/>
    <x v="0"/>
    <n v="3"/>
    <n v="1"/>
    <n v="1"/>
    <n v="1"/>
    <x v="0"/>
  </r>
  <r>
    <s v="9334a102-e0b4-42d6-aed9-e0277168e0bb"/>
    <s v="Buuhoodle_IDP"/>
    <x v="36"/>
    <x v="1"/>
    <n v="3"/>
    <n v="1"/>
    <n v="1"/>
    <n v="1"/>
    <x v="0"/>
  </r>
  <r>
    <s v="4df12d50-b2e7-49c5-823b-4dcabe64d439"/>
    <s v="Gebiley_HC"/>
    <x v="39"/>
    <x v="0"/>
    <n v="3"/>
    <n v="1"/>
    <n v="1"/>
    <n v="1"/>
    <x v="0"/>
  </r>
  <r>
    <s v="0ec1895a-c029-4a5c-8acd-42b6d4bae334"/>
    <s v="Burco_IDP"/>
    <x v="37"/>
    <x v="1"/>
    <n v="3"/>
    <n v="1"/>
    <n v="1"/>
    <n v="1"/>
    <x v="0"/>
  </r>
  <r>
    <s v="8369749d-5c75-460b-bc59-9f393fc76a84"/>
    <s v="Zeylac_HC"/>
    <x v="49"/>
    <x v="0"/>
    <n v="3"/>
    <n v="1"/>
    <n v="4"/>
    <n v="1"/>
    <x v="0"/>
  </r>
  <r>
    <s v="0469f05f-de1a-4c50-b83b-9ed59ac8e4b1"/>
    <s v="Buuhoodle_IDP"/>
    <x v="36"/>
    <x v="1"/>
    <n v="3"/>
    <n v="2"/>
    <n v="1"/>
    <n v="1"/>
    <x v="0"/>
  </r>
  <r>
    <s v="89dc1647-a345-4221-9df5-4e2ad6178e8d"/>
    <s v="Zeylac_HC"/>
    <x v="49"/>
    <x v="0"/>
    <n v="3"/>
    <n v="1"/>
    <n v="4"/>
    <n v="1"/>
    <x v="0"/>
  </r>
  <r>
    <s v="d13d1150-8167-4f86-95c5-3f3865743163"/>
    <s v="Caynabo_IDP"/>
    <x v="40"/>
    <x v="1"/>
    <n v="3"/>
    <n v="1"/>
    <n v="1"/>
    <n v="1"/>
    <x v="0"/>
  </r>
  <r>
    <s v="0c6f3880-99b3-4e70-a1a3-0167de95289c"/>
    <s v="Zeylac_HC"/>
    <x v="49"/>
    <x v="0"/>
    <n v="3"/>
    <n v="1"/>
    <n v="4"/>
    <n v="1"/>
    <x v="0"/>
  </r>
  <r>
    <s v="d48bf823-d030-47a2-b0f5-b0c2f5f956fd"/>
    <s v="Zeylac_HC"/>
    <x v="49"/>
    <x v="0"/>
    <n v="3"/>
    <n v="1"/>
    <n v="4"/>
    <n v="1"/>
    <x v="0"/>
  </r>
  <r>
    <s v="3f619e13-3f41-4df7-b2be-9e0b317507d5"/>
    <s v="Buuhoodle_IDP"/>
    <x v="36"/>
    <x v="1"/>
    <n v="3"/>
    <n v="1"/>
    <n v="1"/>
    <n v="1"/>
    <x v="0"/>
  </r>
  <r>
    <s v="5b310d47-ce1a-43b3-b1e0-038725c47994"/>
    <s v="Buuhoodle_HC"/>
    <x v="36"/>
    <x v="0"/>
    <n v="3"/>
    <n v="1"/>
    <n v="1"/>
    <n v="1"/>
    <x v="0"/>
  </r>
  <r>
    <s v="5313ca78-d632-4461-9ba6-16c98221d6b7"/>
    <s v="Zeylac_HC"/>
    <x v="49"/>
    <x v="0"/>
    <n v="3"/>
    <n v="1"/>
    <n v="1"/>
    <n v="1"/>
    <x v="0"/>
  </r>
  <r>
    <s v="9795d657-7e91-4b80-afd7-34a99d8760b6"/>
    <s v="Gebiley_IDP"/>
    <x v="39"/>
    <x v="1"/>
    <n v="3"/>
    <n v="1"/>
    <n v="1"/>
    <n v="1"/>
    <x v="0"/>
  </r>
  <r>
    <s v="c5c3338e-7333-4e7f-b156-b78d943ef72d"/>
    <s v="Zeylac_HC"/>
    <x v="49"/>
    <x v="0"/>
    <n v="3"/>
    <n v="1"/>
    <n v="4"/>
    <n v="1"/>
    <x v="0"/>
  </r>
  <r>
    <s v="c29f657f-262e-484a-9279-c677a10fc4a5"/>
    <s v="Hargeysa_HC"/>
    <x v="42"/>
    <x v="0"/>
    <n v="3"/>
    <n v="1"/>
    <n v="4"/>
    <n v="1"/>
    <x v="0"/>
  </r>
  <r>
    <s v="6e7b9828-ee3b-404d-8af9-4335a4360568"/>
    <s v="Zeylac_HC"/>
    <x v="49"/>
    <x v="0"/>
    <n v="3"/>
    <n v="1"/>
    <n v="4"/>
    <n v="1"/>
    <x v="0"/>
  </r>
  <r>
    <s v="4153bf42-e1ab-4704-b74d-12d3afebd02a"/>
    <s v="Zeylac_HC"/>
    <x v="49"/>
    <x v="0"/>
    <n v="3"/>
    <n v="1"/>
    <n v="4"/>
    <n v="1"/>
    <x v="0"/>
  </r>
  <r>
    <s v="263b04df-6327-4bca-99bf-b7f3aa9d8758"/>
    <s v="Buuhoodle_IDP"/>
    <x v="36"/>
    <x v="1"/>
    <n v="3"/>
    <n v="1"/>
    <n v="1"/>
    <n v="1"/>
    <x v="0"/>
  </r>
  <r>
    <s v="b3091ba8-10e1-4593-b935-790cf44c7c0b"/>
    <s v="Buuhoodle_IDP"/>
    <x v="36"/>
    <x v="1"/>
    <n v="3"/>
    <n v="1"/>
    <n v="1"/>
    <n v="1"/>
    <x v="0"/>
  </r>
  <r>
    <s v="00ae0349-00bd-4c56-a4ef-38fb9dd50b49"/>
    <s v="Buuhoodle_IDP"/>
    <x v="36"/>
    <x v="1"/>
    <n v="3"/>
    <n v="2"/>
    <n v="1"/>
    <n v="1"/>
    <x v="0"/>
  </r>
  <r>
    <s v="79539861-fea6-4767-83d5-1584f763e644"/>
    <s v="Laas_Caanood_IDP"/>
    <x v="35"/>
    <x v="1"/>
    <n v="3"/>
    <n v="1"/>
    <n v="4"/>
    <n v="1"/>
    <x v="0"/>
  </r>
  <r>
    <s v="6bbf88fd-6dde-431f-a0e1-981d1325e31d"/>
    <s v="Caynabo_HC"/>
    <x v="40"/>
    <x v="0"/>
    <n v="3"/>
    <n v="1"/>
    <n v="1"/>
    <n v="1"/>
    <x v="0"/>
  </r>
  <r>
    <s v="1d2323ec-aa39-4b4a-a34b-788fd8a2be67"/>
    <s v="Gebiley_HC"/>
    <x v="39"/>
    <x v="0"/>
    <n v="3"/>
    <n v="1"/>
    <n v="1"/>
    <n v="1"/>
    <x v="0"/>
  </r>
  <r>
    <s v="1e1a18da-385b-42ab-b24c-d9e344618650"/>
    <s v="Hargeysa_HC"/>
    <x v="42"/>
    <x v="0"/>
    <n v="3"/>
    <n v="1"/>
    <n v="1"/>
    <n v="1"/>
    <x v="0"/>
  </r>
  <r>
    <s v="0cae4d56-0a16-4c1f-911d-5a3cf8f722ff"/>
    <s v="Laas_Caanood_IDP"/>
    <x v="35"/>
    <x v="1"/>
    <n v="3"/>
    <n v="1"/>
    <n v="1"/>
    <n v="1"/>
    <x v="0"/>
  </r>
  <r>
    <s v="d831d572-26ff-459e-be2b-f3102d5f8ce1"/>
    <s v="Buuhoodle_IDP"/>
    <x v="36"/>
    <x v="1"/>
    <n v="3"/>
    <n v="1"/>
    <n v="1"/>
    <n v="1"/>
    <x v="0"/>
  </r>
  <r>
    <s v="04055718-f143-4351-bb4a-63bf3e181041"/>
    <s v="Berbera_HC"/>
    <x v="46"/>
    <x v="0"/>
    <n v="3"/>
    <n v="1"/>
    <n v="1"/>
    <n v="1"/>
    <x v="0"/>
  </r>
  <r>
    <s v="63707e25-0d2b-4d2f-b25c-9b5117d153ff"/>
    <s v="Berbera_HC"/>
    <x v="46"/>
    <x v="0"/>
    <n v="3"/>
    <n v="1"/>
    <n v="1"/>
    <n v="1"/>
    <x v="0"/>
  </r>
  <r>
    <s v="8ee155f8-0283-4f68-9644-f7df97e204fa"/>
    <s v="Buuhoodle_IDP"/>
    <x v="36"/>
    <x v="1"/>
    <n v="3"/>
    <n v="1"/>
    <n v="4"/>
    <n v="1"/>
    <x v="0"/>
  </r>
  <r>
    <s v="cbaf0140-76a3-4685-8ea8-6bf6075ef23f"/>
    <s v="Gebiley_HC"/>
    <x v="39"/>
    <x v="0"/>
    <n v="3"/>
    <n v="1"/>
    <n v="1"/>
    <n v="1"/>
    <x v="0"/>
  </r>
  <r>
    <s v="04faad98-9cf9-4e26-89b0-d75f36e2aceb"/>
    <s v="Ceel_Afweyn_IDP"/>
    <x v="38"/>
    <x v="1"/>
    <n v="3"/>
    <n v="1"/>
    <n v="1"/>
    <n v="1"/>
    <x v="0"/>
  </r>
  <r>
    <s v="562d3a9b-aed5-449e-a08a-4eeed72d14b7"/>
    <s v="Ceerigaabo_IDP"/>
    <x v="44"/>
    <x v="1"/>
    <n v="3"/>
    <n v="2"/>
    <n v="1"/>
    <n v="1"/>
    <x v="0"/>
  </r>
  <r>
    <s v="c8a32dfe-0f84-4409-8eae-8b69b9db637b"/>
    <s v="Ceerigaabo_IDP"/>
    <x v="44"/>
    <x v="1"/>
    <n v="3"/>
    <n v="1"/>
    <n v="4"/>
    <n v="1"/>
    <x v="0"/>
  </r>
  <r>
    <s v="851f180c-4047-479a-b9b4-35ca9517a061"/>
    <s v="Ceerigaabo_HC"/>
    <x v="44"/>
    <x v="0"/>
    <n v="3"/>
    <n v="1"/>
    <n v="1"/>
    <n v="1"/>
    <x v="0"/>
  </r>
  <r>
    <s v="33244630-199b-470c-80af-13cbfe0d1a9d"/>
    <s v="Lughaye_HC"/>
    <x v="45"/>
    <x v="0"/>
    <n v="3"/>
    <n v="1"/>
    <n v="1"/>
    <n v="1"/>
    <x v="0"/>
  </r>
  <r>
    <s v="b63427cc-de88-4494-ada6-b6f0186aec81"/>
    <s v="Laasqoray_HC"/>
    <x v="34"/>
    <x v="0"/>
    <n v="3"/>
    <n v="1"/>
    <n v="4"/>
    <n v="1"/>
    <x v="0"/>
  </r>
  <r>
    <s v="d8fcbdef-735d-404b-925d-6aed7854b9ae"/>
    <s v="Laasqoray_HC"/>
    <x v="34"/>
    <x v="0"/>
    <n v="3"/>
    <n v="1"/>
    <n v="1"/>
    <n v="1"/>
    <x v="0"/>
  </r>
  <r>
    <s v="eca5244e-90e0-4b18-b26f-da32922cc9d6"/>
    <s v="Ceerigaabo_HC"/>
    <x v="44"/>
    <x v="0"/>
    <n v="3"/>
    <n v="1"/>
    <n v="4"/>
    <n v="1"/>
    <x v="0"/>
  </r>
  <r>
    <s v="bfb0041d-2f21-4a0b-a26b-764b5735a196"/>
    <s v="Ceerigaabo_IDP"/>
    <x v="44"/>
    <x v="1"/>
    <n v="3"/>
    <n v="2"/>
    <n v="1"/>
    <n v="1"/>
    <x v="0"/>
  </r>
  <r>
    <s v="2eabaed7-f526-4ac6-9cd7-cf79240e4c1f"/>
    <s v="Hargeysa_HC"/>
    <x v="42"/>
    <x v="0"/>
    <n v="1"/>
    <n v="3"/>
    <n v="1"/>
    <n v="1"/>
    <x v="0"/>
  </r>
  <r>
    <s v="ab7ed36c-cf55-460e-94c7-a94be6b93616"/>
    <s v="Berbera_HC"/>
    <x v="46"/>
    <x v="0"/>
    <n v="3"/>
    <n v="1"/>
    <n v="4"/>
    <n v="1"/>
    <x v="0"/>
  </r>
  <r>
    <s v="c2e06291-ec23-45b3-ad66-efa56fc60a00"/>
    <s v="Hargeysa_IDP"/>
    <x v="42"/>
    <x v="1"/>
    <n v="3"/>
    <n v="1"/>
    <n v="4"/>
    <n v="1"/>
    <x v="0"/>
  </r>
  <r>
    <s v="310168a4-1a35-4549-9edf-f2324518f001"/>
    <s v="Sheikh_IDP"/>
    <x v="47"/>
    <x v="1"/>
    <n v="3"/>
    <n v="1"/>
    <n v="1"/>
    <n v="1"/>
    <x v="0"/>
  </r>
  <r>
    <s v="ba0f2458-0cbb-47d9-a796-bc313938aae9"/>
    <s v="Ceerigaabo_HC"/>
    <x v="44"/>
    <x v="0"/>
    <n v="3"/>
    <n v="1"/>
    <n v="4"/>
    <n v="1"/>
    <x v="0"/>
  </r>
  <r>
    <s v="cb53ca36-96ec-4013-87e9-a06851ab4cc2"/>
    <s v="Gebiley_IDP"/>
    <x v="39"/>
    <x v="1"/>
    <n v="3"/>
    <n v="1"/>
    <n v="4"/>
    <n v="1"/>
    <x v="0"/>
  </r>
  <r>
    <s v="33ac270e-7da9-4b6d-bb27-96a7812d1de9"/>
    <s v="Laasqoray_HC"/>
    <x v="34"/>
    <x v="0"/>
    <n v="3"/>
    <n v="1"/>
    <n v="4"/>
    <n v="1"/>
    <x v="0"/>
  </r>
  <r>
    <s v="3996718f-eefa-4bdb-856b-6eb5ec5969df"/>
    <s v="Laasqoray_HC"/>
    <x v="34"/>
    <x v="0"/>
    <n v="3"/>
    <n v="3"/>
    <n v="4"/>
    <n v="4"/>
    <x v="2"/>
  </r>
  <r>
    <s v="c18a6547-bffa-4bd4-b699-f52e2b6b40db"/>
    <s v="Laasqoray_HC"/>
    <x v="34"/>
    <x v="0"/>
    <n v="3"/>
    <n v="4"/>
    <n v="4"/>
    <n v="1"/>
    <x v="1"/>
  </r>
  <r>
    <s v="166de57b-6fbd-4320-8c31-2b670151b31a"/>
    <s v="Laasqoray_HC"/>
    <x v="34"/>
    <x v="0"/>
    <n v="3"/>
    <n v="4"/>
    <n v="4"/>
    <n v="1"/>
    <x v="1"/>
  </r>
  <r>
    <s v="479c079c-7e11-4e14-9a9f-8960da7fe9b2"/>
    <s v="Laasqoray_HC"/>
    <x v="34"/>
    <x v="0"/>
    <n v="1"/>
    <n v="2"/>
    <n v="1"/>
    <n v="1"/>
    <x v="3"/>
  </r>
  <r>
    <s v="c7b19420-14d5-4a18-a0fb-05a19ebb9167"/>
    <s v="Laasqoray_HC"/>
    <x v="34"/>
    <x v="0"/>
    <n v="2"/>
    <n v="3"/>
    <n v="4"/>
    <n v="1"/>
    <x v="1"/>
  </r>
  <r>
    <s v="1a903016-e1f3-4b9b-9b39-08d45282cf1c"/>
    <s v="Laasqoray_HC"/>
    <x v="34"/>
    <x v="0"/>
    <n v="1"/>
    <n v="4"/>
    <n v="4"/>
    <n v="1"/>
    <x v="1"/>
  </r>
  <r>
    <s v="6e7904fa-8889-4f13-9598-addc02978207"/>
    <s v="Laasqoray_HC"/>
    <x v="34"/>
    <x v="0"/>
    <n v="1"/>
    <n v="4"/>
    <n v="4"/>
    <n v="1"/>
    <x v="1"/>
  </r>
  <r>
    <s v="6b4b7574-60c7-4456-aa43-27386bd4c109"/>
    <s v="Ceel_Afweyn_IDP"/>
    <x v="38"/>
    <x v="1"/>
    <n v="3"/>
    <n v="1"/>
    <n v="4"/>
    <n v="1"/>
    <x v="0"/>
  </r>
  <r>
    <s v="65dd5d52-bded-423e-b0a5-232663a5eab6"/>
    <s v="Laasqoray_HC"/>
    <x v="34"/>
    <x v="0"/>
    <n v="2"/>
    <n v="3"/>
    <n v="4"/>
    <n v="1"/>
    <x v="1"/>
  </r>
  <r>
    <s v="d91c4772-64d0-4b04-b6f8-14959535f113"/>
    <s v="Buuhoodle_HC"/>
    <x v="36"/>
    <x v="0"/>
    <n v="3"/>
    <n v="1"/>
    <n v="1"/>
    <n v="1"/>
    <x v="0"/>
  </r>
  <r>
    <s v="c4fa4ae9-1296-4f9f-9b27-7e48f25e2c00"/>
    <s v="Taleex_HC"/>
    <x v="50"/>
    <x v="0"/>
    <n v="3"/>
    <n v="1"/>
    <n v="1"/>
    <n v="2"/>
    <x v="0"/>
  </r>
  <r>
    <s v="751d4216-2c01-4fbc-acad-a2b51e0af07c"/>
    <s v="Laasqoray_HC"/>
    <x v="34"/>
    <x v="0"/>
    <n v="3"/>
    <n v="1"/>
    <n v="1"/>
    <n v="1"/>
    <x v="0"/>
  </r>
  <r>
    <s v="b482c10b-ddbc-4fd2-9f81-175773916bc3"/>
    <s v="Borama_IDP"/>
    <x v="33"/>
    <x v="1"/>
    <n v="3"/>
    <n v="1"/>
    <n v="4"/>
    <n v="1"/>
    <x v="0"/>
  </r>
  <r>
    <s v="3823d0df-5c93-4e6c-8d5a-5bfc18919390"/>
    <s v="Laasqoray_HC"/>
    <x v="34"/>
    <x v="0"/>
    <n v="3"/>
    <n v="4"/>
    <n v="1"/>
    <n v="1"/>
    <x v="0"/>
  </r>
  <r>
    <s v="5af0a7a4-017b-4a3f-8a1c-a1d5fb8bf779"/>
    <s v="Laasqoray_HC"/>
    <x v="34"/>
    <x v="0"/>
    <n v="3"/>
    <n v="1"/>
    <n v="4"/>
    <n v="1"/>
    <x v="0"/>
  </r>
  <r>
    <s v="aa50825e-b659-4afa-9688-a09e155bb214"/>
    <s v="Laasqoray_HC"/>
    <x v="34"/>
    <x v="0"/>
    <n v="3"/>
    <n v="1"/>
    <n v="1"/>
    <n v="1"/>
    <x v="0"/>
  </r>
  <r>
    <s v="ec261b5f-778a-422d-9989-85d82402e932"/>
    <s v="Laasqoray_HC"/>
    <x v="34"/>
    <x v="0"/>
    <n v="3"/>
    <n v="1"/>
    <n v="4"/>
    <n v="3"/>
    <x v="1"/>
  </r>
  <r>
    <s v="ad683017-38b4-4e98-b530-71fec3368e6e"/>
    <s v="Laasqoray_HC"/>
    <x v="34"/>
    <x v="0"/>
    <n v="3"/>
    <n v="1"/>
    <n v="4"/>
    <n v="1"/>
    <x v="0"/>
  </r>
  <r>
    <s v="fac64387-2acf-4837-8943-4e704b77cab0"/>
    <s v="Laasqoray_HC"/>
    <x v="34"/>
    <x v="0"/>
    <n v="3"/>
    <n v="1"/>
    <n v="1"/>
    <n v="3"/>
    <x v="0"/>
  </r>
  <r>
    <s v="7f38556d-494b-41df-8166-4aaea4b75bf4"/>
    <s v="Laasqoray_HC"/>
    <x v="34"/>
    <x v="0"/>
    <n v="3"/>
    <n v="1"/>
    <n v="4"/>
    <n v="1"/>
    <x v="0"/>
  </r>
  <r>
    <s v="a907ebcf-d15b-4c88-9b45-f4931197459c"/>
    <s v="Laasqoray_HC"/>
    <x v="34"/>
    <x v="0"/>
    <n v="3"/>
    <n v="1"/>
    <n v="1"/>
    <n v="2"/>
    <x v="0"/>
  </r>
  <r>
    <s v="8281c059-5247-44ff-8dd7-944f963cbe44"/>
    <s v="Borama_IDP"/>
    <x v="33"/>
    <x v="1"/>
    <n v="3"/>
    <n v="1"/>
    <n v="1"/>
    <n v="1"/>
    <x v="0"/>
  </r>
  <r>
    <s v="e6378e69-28e7-4e7f-b81a-338e3c83589d"/>
    <s v="Ceel_Afweyn_IDP"/>
    <x v="38"/>
    <x v="1"/>
    <n v="3"/>
    <n v="1"/>
    <n v="4"/>
    <n v="1"/>
    <x v="0"/>
  </r>
  <r>
    <s v="2e9657cc-a72e-4447-8a10-3d3f2d980793"/>
    <s v="Ceel_Afweyn_IDP"/>
    <x v="38"/>
    <x v="1"/>
    <n v="3"/>
    <n v="1"/>
    <n v="4"/>
    <n v="1"/>
    <x v="0"/>
  </r>
  <r>
    <s v="c18b6712-5601-4523-a2c7-3487abb846a0"/>
    <s v="Laasqoray_HC"/>
    <x v="34"/>
    <x v="0"/>
    <n v="3"/>
    <n v="1"/>
    <n v="1"/>
    <n v="1"/>
    <x v="0"/>
  </r>
  <r>
    <s v="0bf90bd3-20d9-4d00-9e9c-c0a4532126ef"/>
    <s v="Laasqoray_HC"/>
    <x v="34"/>
    <x v="0"/>
    <n v="3"/>
    <n v="1"/>
    <n v="4"/>
    <n v="1"/>
    <x v="0"/>
  </r>
  <r>
    <s v="7bfc06a0-59fb-46d5-97c9-4373b3a2afd2"/>
    <s v="Laasqoray_HC"/>
    <x v="34"/>
    <x v="0"/>
    <n v="3"/>
    <n v="1"/>
    <n v="4"/>
    <n v="1"/>
    <x v="0"/>
  </r>
  <r>
    <s v="ea1aa8d2-9a6a-4893-82f7-1186ff8144bb"/>
    <s v="Laasqoray_HC"/>
    <x v="34"/>
    <x v="0"/>
    <n v="3"/>
    <n v="1"/>
    <n v="1"/>
    <n v="1"/>
    <x v="0"/>
  </r>
  <r>
    <s v="2afcb68e-2839-4430-8386-a34b00db622d"/>
    <s v="Laas_Caanood_IDP"/>
    <x v="35"/>
    <x v="1"/>
    <n v="3"/>
    <n v="1"/>
    <n v="4"/>
    <n v="1"/>
    <x v="0"/>
  </r>
  <r>
    <s v="b9f56935-74dc-40cd-8a05-e56aac14d151"/>
    <s v="Laasqoray_HC"/>
    <x v="34"/>
    <x v="0"/>
    <n v="3"/>
    <n v="1"/>
    <n v="4"/>
    <n v="1"/>
    <x v="0"/>
  </r>
  <r>
    <s v="2c361bfa-861b-4206-a4d8-6b6f19ba2507"/>
    <s v="Ceel_Afweyn_IDP"/>
    <x v="38"/>
    <x v="1"/>
    <n v="3"/>
    <n v="1"/>
    <n v="1"/>
    <n v="1"/>
    <x v="0"/>
  </r>
  <r>
    <s v="4e3dd9ae-1b61-4643-a1d8-9e089f1d0332"/>
    <s v="Burco_IDP"/>
    <x v="37"/>
    <x v="1"/>
    <n v="3"/>
    <n v="1"/>
    <n v="4"/>
    <n v="1"/>
    <x v="0"/>
  </r>
  <r>
    <s v="bb98fb78-d77e-4c3e-9aeb-26229282e9d7"/>
    <s v="Laasqoray_HC"/>
    <x v="34"/>
    <x v="0"/>
    <n v="3"/>
    <n v="1"/>
    <n v="1"/>
    <n v="1"/>
    <x v="0"/>
  </r>
  <r>
    <s v="5a51272b-0e42-46ba-ab64-8872c9701b74"/>
    <s v="Burco_IDP"/>
    <x v="37"/>
    <x v="1"/>
    <n v="3"/>
    <n v="1"/>
    <n v="1"/>
    <n v="1"/>
    <x v="0"/>
  </r>
  <r>
    <s v="98561a08-e9ba-4139-acfd-38b4f83cc7e0"/>
    <s v="Burco_IDP"/>
    <x v="37"/>
    <x v="1"/>
    <n v="3"/>
    <n v="1"/>
    <n v="4"/>
    <n v="1"/>
    <x v="0"/>
  </r>
  <r>
    <s v="3e735c82-fa34-44a8-84e1-42668e231b5b"/>
    <s v="Laasqoray_HC"/>
    <x v="34"/>
    <x v="0"/>
    <n v="3"/>
    <n v="1"/>
    <n v="1"/>
    <n v="1"/>
    <x v="0"/>
  </r>
  <r>
    <s v="5019c001-e9ac-4595-8682-5b1bdc7b88a6"/>
    <s v="Hargeysa_IDP"/>
    <x v="42"/>
    <x v="1"/>
    <n v="3"/>
    <n v="1"/>
    <n v="1"/>
    <n v="1"/>
    <x v="0"/>
  </r>
  <r>
    <s v="c06e53fc-9abd-4dc9-af37-db9a1bc07520"/>
    <s v="Ceerigaabo_IDP"/>
    <x v="44"/>
    <x v="1"/>
    <n v="3"/>
    <n v="1"/>
    <n v="4"/>
    <n v="1"/>
    <x v="0"/>
  </r>
  <r>
    <s v="ecb6122d-3307-4c25-b863-8782f6db89c2"/>
    <s v="Laasqoray_HC"/>
    <x v="34"/>
    <x v="0"/>
    <n v="3"/>
    <n v="1"/>
    <n v="1"/>
    <n v="1"/>
    <x v="0"/>
  </r>
  <r>
    <s v="91f1d901-25be-4e67-9393-56d84ffdf28d"/>
    <s v="Burco_IDP"/>
    <x v="37"/>
    <x v="1"/>
    <n v="3"/>
    <n v="2"/>
    <n v="1"/>
    <n v="1"/>
    <x v="0"/>
  </r>
  <r>
    <s v="63e75ef3-d270-4ed6-a130-4d850c6c7dd6"/>
    <s v="Laasqoray_HC"/>
    <x v="34"/>
    <x v="0"/>
    <n v="3"/>
    <n v="4"/>
    <n v="4"/>
    <n v="1"/>
    <x v="1"/>
  </r>
  <r>
    <s v="7ccc5506-0aa9-4105-9209-e323d9f43595"/>
    <s v="Laasqoray_HC"/>
    <x v="34"/>
    <x v="0"/>
    <n v="3"/>
    <n v="1"/>
    <n v="4"/>
    <n v="1"/>
    <x v="0"/>
  </r>
  <r>
    <s v="517f99ef-0b6f-437f-8474-592c43196f91"/>
    <s v="Laasqoray_HC"/>
    <x v="34"/>
    <x v="0"/>
    <n v="3"/>
    <n v="1"/>
    <n v="1"/>
    <n v="1"/>
    <x v="0"/>
  </r>
  <r>
    <s v="ecb25843-80f6-490f-8fbc-ebd52107467b"/>
    <s v="Zeylac_HC"/>
    <x v="49"/>
    <x v="0"/>
    <n v="3"/>
    <n v="1"/>
    <n v="1"/>
    <n v="1"/>
    <x v="0"/>
  </r>
  <r>
    <s v="6fd2b410-f4c4-4320-98a2-8b97ee54d827"/>
    <s v="Ceerigaabo_HC"/>
    <x v="44"/>
    <x v="0"/>
    <n v="3"/>
    <n v="1"/>
    <n v="1"/>
    <n v="1"/>
    <x v="0"/>
  </r>
  <r>
    <s v="a3f44448-4bde-4c36-bb4e-13022067a454"/>
    <s v="Laasqoray_HC"/>
    <x v="34"/>
    <x v="0"/>
    <n v="3"/>
    <n v="1"/>
    <n v="1"/>
    <n v="2"/>
    <x v="0"/>
  </r>
  <r>
    <s v="d3a29701-5ab5-4d50-b426-37d2707a1240"/>
    <s v="Laasqoray_HC"/>
    <x v="34"/>
    <x v="0"/>
    <n v="3"/>
    <n v="1"/>
    <n v="1"/>
    <n v="2"/>
    <x v="0"/>
  </r>
  <r>
    <s v="5d1e0ecd-3da6-41e6-bb22-268c18861056"/>
    <s v="Laasqoray_HC"/>
    <x v="34"/>
    <x v="0"/>
    <n v="3"/>
    <n v="1"/>
    <n v="4"/>
    <n v="1"/>
    <x v="0"/>
  </r>
  <r>
    <s v="9d0a96b0-f20e-44bc-8102-7b3a3991297a"/>
    <s v="Laasqoray_HC"/>
    <x v="34"/>
    <x v="0"/>
    <n v="3"/>
    <n v="1"/>
    <n v="1"/>
    <n v="1"/>
    <x v="0"/>
  </r>
  <r>
    <s v="717f8a81-fcd9-48d3-a93d-9505d25b040c"/>
    <s v="Laasqoray_HC"/>
    <x v="34"/>
    <x v="0"/>
    <n v="3"/>
    <n v="3"/>
    <n v="4"/>
    <n v="1"/>
    <x v="1"/>
  </r>
  <r>
    <s v="1bdd8a8a-95a0-478c-8f1c-878b078dd7f6"/>
    <s v="Laasqoray_HC"/>
    <x v="34"/>
    <x v="0"/>
    <n v="3"/>
    <n v="2"/>
    <n v="4"/>
    <n v="1"/>
    <x v="1"/>
  </r>
  <r>
    <s v="76a9a252-bdf9-436f-adce-32242355773d"/>
    <s v="Laasqoray_HC"/>
    <x v="34"/>
    <x v="0"/>
    <n v="2"/>
    <n v="3"/>
    <n v="4"/>
    <n v="1"/>
    <x v="1"/>
  </r>
  <r>
    <s v="a394e330-fbdb-4106-90ed-d6358b9fe6f8"/>
    <s v="Laasqoray_HC"/>
    <x v="34"/>
    <x v="0"/>
    <n v="3"/>
    <n v="3"/>
    <n v="4"/>
    <n v="1"/>
    <x v="1"/>
  </r>
  <r>
    <s v="f6501ba0-9cf4-4721-a43d-126d7b891a25"/>
    <s v="Lughaye_IDP"/>
    <x v="45"/>
    <x v="1"/>
    <n v="3"/>
    <n v="1"/>
    <n v="1"/>
    <n v="1"/>
    <x v="0"/>
  </r>
  <r>
    <s v="4ed8e890-339f-4362-8ce3-d6da6a38d707"/>
    <s v="Laasqoray_HC"/>
    <x v="34"/>
    <x v="0"/>
    <n v="3"/>
    <n v="3"/>
    <n v="4"/>
    <n v="1"/>
    <x v="1"/>
  </r>
  <r>
    <s v="561640ea-b676-4f5e-9efc-e9a49f6ba516"/>
    <s v="Burco_IDP"/>
    <x v="37"/>
    <x v="1"/>
    <n v="3"/>
    <n v="1"/>
    <n v="4"/>
    <n v="1"/>
    <x v="0"/>
  </r>
  <r>
    <s v="a51a3aca-8063-4006-a41e-c2081ea27168"/>
    <s v="Laasqoray_HC"/>
    <x v="34"/>
    <x v="0"/>
    <n v="3"/>
    <n v="4"/>
    <n v="4"/>
    <n v="1"/>
    <x v="1"/>
  </r>
  <r>
    <s v="2cebed87-d535-41c5-9815-c69664590698"/>
    <s v="Laasqoray_HC"/>
    <x v="34"/>
    <x v="0"/>
    <n v="3"/>
    <n v="1"/>
    <n v="4"/>
    <n v="1"/>
    <x v="0"/>
  </r>
  <r>
    <s v="99754df3-3bdc-453a-8717-d70c71abad6a"/>
    <s v="Laasqoray_HC"/>
    <x v="34"/>
    <x v="0"/>
    <n v="1"/>
    <n v="4"/>
    <n v="1"/>
    <n v="1"/>
    <x v="0"/>
  </r>
  <r>
    <s v="45d3a692-6243-4478-a7de-6f1b2883ee62"/>
    <s v="Laasqoray_HC"/>
    <x v="34"/>
    <x v="0"/>
    <n v="3"/>
    <n v="1"/>
    <n v="1"/>
    <n v="1"/>
    <x v="0"/>
  </r>
  <r>
    <s v="9cb5c0e3-7062-4076-97df-b4bb18406521"/>
    <s v="Laasqoray_HC"/>
    <x v="34"/>
    <x v="0"/>
    <n v="3"/>
    <n v="1"/>
    <n v="1"/>
    <n v="1"/>
    <x v="0"/>
  </r>
  <r>
    <s v="7a995624-1fbd-4fc0-ade8-a87962691352"/>
    <s v="Laasqoray_HC"/>
    <x v="34"/>
    <x v="0"/>
    <n v="1"/>
    <n v="4"/>
    <n v="1"/>
    <n v="1"/>
    <x v="0"/>
  </r>
  <r>
    <s v="7b69c9d2-a253-47bc-9a17-7252651e5310"/>
    <s v="Laasqoray_HC"/>
    <x v="34"/>
    <x v="0"/>
    <n v="3"/>
    <n v="1"/>
    <n v="1"/>
    <n v="1"/>
    <x v="0"/>
  </r>
  <r>
    <s v="e76f1889-45aa-42c1-80da-aa3aa57c604a"/>
    <s v="Laasqoray_HC"/>
    <x v="34"/>
    <x v="0"/>
    <n v="3"/>
    <n v="1"/>
    <n v="1"/>
    <n v="1"/>
    <x v="0"/>
  </r>
  <r>
    <s v="e4480f4a-88c5-4478-a4b5-a07d979a6201"/>
    <s v="Lughaye_IDP"/>
    <x v="45"/>
    <x v="1"/>
    <n v="3"/>
    <n v="2"/>
    <n v="1"/>
    <n v="1"/>
    <x v="0"/>
  </r>
  <r>
    <s v="fd533cad-68a2-459e-8fab-0c7e5892368e"/>
    <s v="Laasqoray_HC"/>
    <x v="34"/>
    <x v="0"/>
    <n v="3"/>
    <n v="1"/>
    <n v="1"/>
    <n v="1"/>
    <x v="0"/>
  </r>
  <r>
    <s v="9dd77a77-db63-45f8-83ae-3c018be322b2"/>
    <s v="Laasqoray_HC"/>
    <x v="34"/>
    <x v="0"/>
    <n v="3"/>
    <n v="1"/>
    <n v="1"/>
    <n v="1"/>
    <x v="0"/>
  </r>
  <r>
    <s v="540ae69b-1cbe-46eb-ba49-f3c123e914b8"/>
    <s v="Laasqoray_HC"/>
    <x v="34"/>
    <x v="0"/>
    <n v="3"/>
    <n v="1"/>
    <n v="1"/>
    <n v="1"/>
    <x v="0"/>
  </r>
  <r>
    <s v="1f684303-a9b9-4cf9-800e-dc92529437e6"/>
    <s v="Laasqoray_HC"/>
    <x v="34"/>
    <x v="0"/>
    <n v="3"/>
    <n v="1"/>
    <n v="4"/>
    <n v="1"/>
    <x v="0"/>
  </r>
  <r>
    <s v="a60a42ae-b851-4bc9-9a07-61b88fe23a90"/>
    <s v="Laasqoray_HC"/>
    <x v="34"/>
    <x v="0"/>
    <n v="3"/>
    <n v="1"/>
    <n v="1"/>
    <n v="1"/>
    <x v="0"/>
  </r>
  <r>
    <s v="728e9a49-551d-46eb-8a6d-aaa9ee26530e"/>
    <s v="Laasqoray_HC"/>
    <x v="34"/>
    <x v="0"/>
    <n v="3"/>
    <n v="1"/>
    <n v="1"/>
    <n v="1"/>
    <x v="0"/>
  </r>
  <r>
    <s v="e823fc1c-e0db-4868-9e6b-972893b5a497"/>
    <s v="Laasqoray_HC"/>
    <x v="34"/>
    <x v="0"/>
    <n v="3"/>
    <n v="1"/>
    <n v="1"/>
    <n v="1"/>
    <x v="0"/>
  </r>
  <r>
    <s v="188b9b68-f481-4110-8a6d-6d2aebc5d866"/>
    <s v="Laasqoray_HC"/>
    <x v="34"/>
    <x v="0"/>
    <n v="3"/>
    <n v="1"/>
    <n v="4"/>
    <n v="1"/>
    <x v="0"/>
  </r>
  <r>
    <s v="50499813-5d1e-466f-a305-8d2135f5c938"/>
    <s v="Baki_IDP"/>
    <x v="41"/>
    <x v="1"/>
    <n v="3"/>
    <n v="1"/>
    <n v="1"/>
    <n v="1"/>
    <x v="0"/>
  </r>
  <r>
    <s v="d1c0f49b-c874-4133-b7d5-957150a37fc9"/>
    <s v="Laasqoray_HC"/>
    <x v="34"/>
    <x v="0"/>
    <n v="3"/>
    <n v="1"/>
    <n v="4"/>
    <n v="1"/>
    <x v="0"/>
  </r>
  <r>
    <s v="0893349e-fe94-48f4-a8f3-fd5337f3369a"/>
    <s v="Laasqoray_HC"/>
    <x v="34"/>
    <x v="0"/>
    <n v="3"/>
    <n v="1"/>
    <n v="4"/>
    <n v="1"/>
    <x v="0"/>
  </r>
  <r>
    <s v="82aeb07d-3784-4832-80a9-d6402f452c16"/>
    <s v="Laasqoray_HC"/>
    <x v="34"/>
    <x v="0"/>
    <n v="3"/>
    <n v="1"/>
    <n v="4"/>
    <n v="1"/>
    <x v="0"/>
  </r>
  <r>
    <s v="4beaff94-ff0a-46f3-b0a5-d72ca2750922"/>
    <s v="Laasqoray_HC"/>
    <x v="34"/>
    <x v="0"/>
    <n v="3"/>
    <n v="1"/>
    <n v="4"/>
    <n v="1"/>
    <x v="0"/>
  </r>
  <r>
    <s v="9ff04ee3-7f77-4c4f-8730-7d0838c58607"/>
    <s v="Laasqoray_HC"/>
    <x v="34"/>
    <x v="0"/>
    <n v="3"/>
    <n v="1"/>
    <n v="4"/>
    <n v="1"/>
    <x v="0"/>
  </r>
  <r>
    <s v="cd083054-b1a2-4a1e-933e-159581af2d8d"/>
    <s v="Laasqoray_HC"/>
    <x v="34"/>
    <x v="0"/>
    <n v="3"/>
    <n v="1"/>
    <n v="4"/>
    <n v="1"/>
    <x v="0"/>
  </r>
  <r>
    <s v="cd9dbcfe-d94d-4f7a-8c3e-9330e6c7ba1c"/>
    <s v="Laasqoray_HC"/>
    <x v="34"/>
    <x v="0"/>
    <n v="2"/>
    <n v="2"/>
    <n v="4"/>
    <n v="1"/>
    <x v="0"/>
  </r>
  <r>
    <s v="4d463d22-fbee-4055-b405-57e708a55ae8"/>
    <s v="Laasqoray_HC"/>
    <x v="34"/>
    <x v="0"/>
    <n v="1"/>
    <n v="2"/>
    <n v="4"/>
    <n v="1"/>
    <x v="0"/>
  </r>
  <r>
    <s v="5110627d-e42a-4e38-ab46-d37f1d334c3f"/>
    <s v="Laasqoray_HC"/>
    <x v="34"/>
    <x v="0"/>
    <n v="1"/>
    <n v="4"/>
    <n v="4"/>
    <n v="1"/>
    <x v="1"/>
  </r>
  <r>
    <s v="82a55df0-a828-48a0-8883-da9900d5eccd"/>
    <s v="Laasqoray_HC"/>
    <x v="34"/>
    <x v="0"/>
    <n v="3"/>
    <n v="1"/>
    <n v="1"/>
    <n v="3"/>
    <x v="0"/>
  </r>
  <r>
    <s v="55b39d1e-fc57-4873-9e41-8625eb2d566d"/>
    <s v="Burco_IDP"/>
    <x v="37"/>
    <x v="1"/>
    <n v="3"/>
    <n v="1"/>
    <n v="4"/>
    <n v="1"/>
    <x v="0"/>
  </r>
  <r>
    <s v="b1f61e29-033e-41c2-b10c-e7c46efd9702"/>
    <s v="Borama_IDP"/>
    <x v="33"/>
    <x v="1"/>
    <n v="3"/>
    <n v="1"/>
    <n v="1"/>
    <n v="1"/>
    <x v="0"/>
  </r>
  <r>
    <s v="0b9250f5-6758-4b40-905d-b2b1c8152509"/>
    <s v="Laasqoray_HC"/>
    <x v="34"/>
    <x v="0"/>
    <n v="3"/>
    <n v="1"/>
    <n v="4"/>
    <n v="1"/>
    <x v="0"/>
  </r>
  <r>
    <s v="f32c0c8c-ebb2-4d9d-b2b4-dc8bf695071e"/>
    <s v="Laasqoray_HC"/>
    <x v="34"/>
    <x v="0"/>
    <n v="3"/>
    <n v="1"/>
    <n v="1"/>
    <n v="1"/>
    <x v="0"/>
  </r>
  <r>
    <s v="d528a21f-02c5-4ea7-b786-d68ab4562bad"/>
    <s v="Laasqoray_HC"/>
    <x v="34"/>
    <x v="0"/>
    <n v="3"/>
    <n v="1"/>
    <n v="1"/>
    <n v="1"/>
    <x v="0"/>
  </r>
  <r>
    <s v="d906b81b-e0ba-4e3e-9781-75b66782a62d"/>
    <s v="Laasqoray_HC"/>
    <x v="34"/>
    <x v="0"/>
    <n v="3"/>
    <n v="1"/>
    <n v="4"/>
    <n v="1"/>
    <x v="0"/>
  </r>
  <r>
    <s v="452f088a-1b9a-41dd-8811-42bfc90e195b"/>
    <s v="Laasqoray_HC"/>
    <x v="34"/>
    <x v="0"/>
    <n v="3"/>
    <n v="1"/>
    <n v="1"/>
    <n v="1"/>
    <x v="0"/>
  </r>
  <r>
    <s v="eb27b8c4-fdfb-414a-9aa8-80ed64701e6b"/>
    <s v="Laasqoray_HC"/>
    <x v="34"/>
    <x v="0"/>
    <n v="3"/>
    <n v="1"/>
    <n v="1"/>
    <n v="1"/>
    <x v="0"/>
  </r>
  <r>
    <s v="65a8fc2b-8e7f-4bc7-9910-6f894540ab24"/>
    <s v="Laasqoray_HC"/>
    <x v="34"/>
    <x v="0"/>
    <n v="3"/>
    <n v="1"/>
    <n v="1"/>
    <n v="1"/>
    <x v="0"/>
  </r>
  <r>
    <s v="e7726cbf-591e-4e2b-9358-91c1dbdfb284"/>
    <s v="Laasqoray_HC"/>
    <x v="34"/>
    <x v="0"/>
    <n v="3"/>
    <n v="3"/>
    <n v="4"/>
    <n v="1"/>
    <x v="1"/>
  </r>
  <r>
    <s v="22e647ae-70b7-41b1-a09e-7a99784c0b51"/>
    <s v="Zeylac_IDP"/>
    <x v="49"/>
    <x v="1"/>
    <n v="3"/>
    <n v="1"/>
    <n v="4"/>
    <n v="1"/>
    <x v="0"/>
  </r>
  <r>
    <s v="6ef70d73-dcf7-4ea7-a3ee-d3b13390dbf3"/>
    <s v="Laasqoray_HC"/>
    <x v="34"/>
    <x v="0"/>
    <n v="3"/>
    <n v="1"/>
    <n v="1"/>
    <n v="1"/>
    <x v="0"/>
  </r>
  <r>
    <s v="3b846574-4ef2-4f26-9361-4fcf96c2640c"/>
    <s v="Laasqoray_HC"/>
    <x v="34"/>
    <x v="0"/>
    <n v="3"/>
    <n v="4"/>
    <n v="4"/>
    <n v="1"/>
    <x v="1"/>
  </r>
  <r>
    <s v="2da88900-4d1c-4d0d-b03c-93bb485cb67a"/>
    <s v="Ceerigaabo_HC"/>
    <x v="44"/>
    <x v="0"/>
    <n v="3"/>
    <n v="1"/>
    <n v="4"/>
    <n v="1"/>
    <x v="0"/>
  </r>
  <r>
    <s v="5baa4097-7f5e-4c12-8233-8bdd9c69626f"/>
    <s v="Laasqoray_HC"/>
    <x v="34"/>
    <x v="0"/>
    <n v="3"/>
    <n v="2"/>
    <n v="4"/>
    <n v="1"/>
    <x v="1"/>
  </r>
  <r>
    <s v="e6685f24-27a1-4b15-888d-d11b4f5b48ae"/>
    <s v="Zeylac_IDP"/>
    <x v="49"/>
    <x v="1"/>
    <n v="3"/>
    <n v="1"/>
    <n v="4"/>
    <n v="1"/>
    <x v="0"/>
  </r>
  <r>
    <s v="914b748e-f472-46c2-b99c-1f385e48f033"/>
    <s v="Laasqoray_HC"/>
    <x v="34"/>
    <x v="0"/>
    <n v="3"/>
    <n v="3"/>
    <n v="4"/>
    <n v="1"/>
    <x v="1"/>
  </r>
  <r>
    <s v="d1516e97-f0d1-4d08-8371-08eddc7d0364"/>
    <s v="Zeylac_IDP"/>
    <x v="49"/>
    <x v="1"/>
    <n v="3"/>
    <n v="1"/>
    <n v="1"/>
    <n v="1"/>
    <x v="0"/>
  </r>
  <r>
    <s v="a7c6c586-00e5-4d6c-9627-86d98810b043"/>
    <s v="Laasqoray_HC"/>
    <x v="34"/>
    <x v="0"/>
    <n v="3"/>
    <n v="4"/>
    <n v="4"/>
    <n v="1"/>
    <x v="1"/>
  </r>
  <r>
    <s v="a8eef21e-33af-48f9-b331-79acc13509ba"/>
    <s v="Laasqoray_HC"/>
    <x v="34"/>
    <x v="0"/>
    <n v="3"/>
    <n v="1"/>
    <n v="4"/>
    <n v="1"/>
    <x v="0"/>
  </r>
  <r>
    <s v="6271f0a9-a884-4337-823c-246315b489cf"/>
    <s v="Laasqoray_HC"/>
    <x v="34"/>
    <x v="0"/>
    <n v="3"/>
    <n v="3"/>
    <n v="4"/>
    <n v="1"/>
    <x v="1"/>
  </r>
  <r>
    <s v="4f585c6e-b02d-4bbf-a2fb-91185aefa90e"/>
    <s v="Ceerigaabo_HC"/>
    <x v="44"/>
    <x v="0"/>
    <n v="3"/>
    <n v="1"/>
    <n v="4"/>
    <n v="1"/>
    <x v="0"/>
  </r>
  <r>
    <s v="af1f7cab-b7ba-4552-9a04-0f9047e7cb18"/>
    <s v="Laasqoray_HC"/>
    <x v="34"/>
    <x v="0"/>
    <n v="3"/>
    <n v="1"/>
    <n v="1"/>
    <n v="1"/>
    <x v="0"/>
  </r>
  <r>
    <s v="8e0dde92-d4df-404f-bdd3-00080fb9fe1c"/>
    <s v="Zeylac_IDP"/>
    <x v="49"/>
    <x v="1"/>
    <n v="3"/>
    <n v="1"/>
    <n v="4"/>
    <n v="1"/>
    <x v="0"/>
  </r>
  <r>
    <s v="8b887080-b42f-4c7d-a60f-9409e5f14b24"/>
    <s v="Laasqoray_HC"/>
    <x v="34"/>
    <x v="0"/>
    <n v="3"/>
    <n v="1"/>
    <n v="4"/>
    <n v="1"/>
    <x v="0"/>
  </r>
  <r>
    <s v="3f6ce163-5d6a-47ee-b559-3f373b3180ed"/>
    <s v="Laasqoray_HC"/>
    <x v="34"/>
    <x v="0"/>
    <n v="1"/>
    <n v="4"/>
    <n v="4"/>
    <n v="1"/>
    <x v="1"/>
  </r>
  <r>
    <s v="6448eb9e-cca7-42e3-996a-ce4cb8533493"/>
    <s v="Laasqoray_HC"/>
    <x v="34"/>
    <x v="0"/>
    <n v="1"/>
    <n v="4"/>
    <n v="1"/>
    <n v="1"/>
    <x v="0"/>
  </r>
  <r>
    <s v="af7b67bf-34bf-4687-918a-e5170ae39c7c"/>
    <s v="Laasqoray_HC"/>
    <x v="34"/>
    <x v="0"/>
    <n v="3"/>
    <n v="1"/>
    <n v="4"/>
    <n v="1"/>
    <x v="0"/>
  </r>
  <r>
    <s v="c93c9a1d-227b-42bc-a1f0-db53cdce0952"/>
    <s v="Laasqoray_HC"/>
    <x v="34"/>
    <x v="0"/>
    <n v="1"/>
    <n v="3"/>
    <n v="1"/>
    <n v="1"/>
    <x v="0"/>
  </r>
  <r>
    <s v="383088c7-a3cf-450c-9890-6c68e1e15d16"/>
    <s v="Laasqoray_HC"/>
    <x v="34"/>
    <x v="0"/>
    <n v="1"/>
    <n v="4"/>
    <n v="4"/>
    <n v="1"/>
    <x v="1"/>
  </r>
  <r>
    <s v="e5e36f30-f832-42db-b647-8d81631996fc"/>
    <s v="Laasqoray_HC"/>
    <x v="34"/>
    <x v="0"/>
    <n v="1"/>
    <n v="4"/>
    <n v="1"/>
    <n v="1"/>
    <x v="0"/>
  </r>
  <r>
    <s v="fed4c8e8-c694-4acf-bd18-9574b5cb265d"/>
    <s v="Burco_IDP"/>
    <x v="37"/>
    <x v="1"/>
    <n v="3"/>
    <n v="1"/>
    <n v="1"/>
    <n v="1"/>
    <x v="0"/>
  </r>
  <r>
    <s v="a00c9248-f9d3-45a9-a7b1-92ccfee25718"/>
    <s v="Berbera_IDP"/>
    <x v="46"/>
    <x v="1"/>
    <n v="3"/>
    <n v="1"/>
    <n v="4"/>
    <n v="1"/>
    <x v="0"/>
  </r>
  <r>
    <s v="d30c6254-6240-479e-86a9-3d71784c7eff"/>
    <s v="Laasqoray_HC"/>
    <x v="34"/>
    <x v="0"/>
    <n v="3"/>
    <n v="1"/>
    <n v="4"/>
    <n v="1"/>
    <x v="0"/>
  </r>
  <r>
    <s v="48e577b6-39ee-4ff1-b8f8-efde391653aa"/>
    <s v="Caynabo_IDP"/>
    <x v="40"/>
    <x v="1"/>
    <n v="3"/>
    <n v="1"/>
    <n v="1"/>
    <n v="1"/>
    <x v="0"/>
  </r>
  <r>
    <s v="ca6d8209-40fe-4ce9-9301-3d9f0491f396"/>
    <s v="Borama_IDP"/>
    <x v="33"/>
    <x v="1"/>
    <n v="3"/>
    <n v="1"/>
    <n v="4"/>
    <n v="3"/>
    <x v="1"/>
  </r>
  <r>
    <s v="c526f4f5-3694-4e22-8d6d-fbeac1a16d38"/>
    <s v="Ceerigaabo_IDP"/>
    <x v="44"/>
    <x v="1"/>
    <n v="3"/>
    <n v="1"/>
    <n v="1"/>
    <n v="1"/>
    <x v="0"/>
  </r>
  <r>
    <s v="845351a1-a193-42f9-8f39-5207792c5b65"/>
    <s v="Ceerigaabo_HC"/>
    <x v="44"/>
    <x v="0"/>
    <n v="3"/>
    <n v="1"/>
    <n v="4"/>
    <n v="3"/>
    <x v="1"/>
  </r>
  <r>
    <s v="e72d896c-33fc-40db-b379-be04c6b5ab0b"/>
    <s v="Hargeysa_IDP"/>
    <x v="42"/>
    <x v="1"/>
    <n v="1"/>
    <n v="2"/>
    <n v="1"/>
    <n v="1"/>
    <x v="3"/>
  </r>
  <r>
    <s v="4b1f59bb-326a-4cd5-9176-ffc04233b1af"/>
    <s v="Laasqoray_HC"/>
    <x v="34"/>
    <x v="0"/>
    <n v="3"/>
    <n v="1"/>
    <n v="4"/>
    <n v="2"/>
    <x v="1"/>
  </r>
  <r>
    <s v="bc9aa9c1-0752-4bb2-8a8b-18d52f2e9970"/>
    <s v="Laasqoray_HC"/>
    <x v="34"/>
    <x v="0"/>
    <n v="3"/>
    <n v="1"/>
    <n v="4"/>
    <n v="2"/>
    <x v="1"/>
  </r>
  <r>
    <s v="4321a683-e5af-4670-9bfd-5250ba7bfabf"/>
    <s v="Laasqoray_HC"/>
    <x v="34"/>
    <x v="0"/>
    <n v="3"/>
    <n v="1"/>
    <n v="1"/>
    <n v="1"/>
    <x v="0"/>
  </r>
  <r>
    <s v="75ea9c04-bb9b-4923-81c2-a1fe6ea3aa80"/>
    <s v="Laasqoray_HC"/>
    <x v="34"/>
    <x v="0"/>
    <n v="3"/>
    <n v="1"/>
    <n v="1"/>
    <n v="2"/>
    <x v="0"/>
  </r>
  <r>
    <s v="ba6741a4-a453-4133-8929-e7200185ba44"/>
    <s v="Caynabo_IDP"/>
    <x v="40"/>
    <x v="1"/>
    <n v="3"/>
    <n v="1"/>
    <n v="1"/>
    <n v="1"/>
    <x v="0"/>
  </r>
  <r>
    <s v="b8a45b70-c842-4fc1-a13c-51d9d558e2e9"/>
    <s v="Taleex_HC"/>
    <x v="50"/>
    <x v="0"/>
    <n v="3"/>
    <n v="1"/>
    <n v="1"/>
    <n v="1"/>
    <x v="0"/>
  </r>
  <r>
    <s v="e2d0f0dc-9f1e-42bf-9f92-019f147efbb2"/>
    <s v="Laasqoray_HC"/>
    <x v="34"/>
    <x v="0"/>
    <n v="3"/>
    <n v="2"/>
    <n v="4"/>
    <n v="1"/>
    <x v="1"/>
  </r>
  <r>
    <s v="f6201113-3b13-4da8-aeff-8d53da72e702"/>
    <s v="Laasqoray_HC"/>
    <x v="34"/>
    <x v="0"/>
    <n v="3"/>
    <n v="1"/>
    <n v="4"/>
    <n v="1"/>
    <x v="0"/>
  </r>
  <r>
    <s v="073c4663-7fd5-4796-bf37-9432422f5ea4"/>
    <s v="Taleex_HC"/>
    <x v="50"/>
    <x v="0"/>
    <n v="3"/>
    <n v="1"/>
    <n v="1"/>
    <n v="1"/>
    <x v="0"/>
  </r>
  <r>
    <s v="2110d9a9-9a27-42c9-9eb2-2b41d8ee923d"/>
    <s v="Caynabo_IDP"/>
    <x v="40"/>
    <x v="1"/>
    <n v="3"/>
    <n v="1"/>
    <n v="1"/>
    <n v="1"/>
    <x v="0"/>
  </r>
  <r>
    <s v="ca6f9bce-91b0-4ff8-9a09-fcd6ac99de15"/>
    <s v="Caynabo_IDP"/>
    <x v="40"/>
    <x v="1"/>
    <n v="3"/>
    <n v="2"/>
    <n v="1"/>
    <n v="1"/>
    <x v="0"/>
  </r>
  <r>
    <s v="01f2e123-03eb-4b5e-a8aa-48cc15b78645"/>
    <s v="Laasqoray_HC"/>
    <x v="34"/>
    <x v="0"/>
    <n v="3"/>
    <n v="1"/>
    <n v="4"/>
    <n v="1"/>
    <x v="0"/>
  </r>
  <r>
    <s v="5d54e9e9-d832-4779-86cd-d77c5734b30a"/>
    <s v="Laasqoray_HC"/>
    <x v="34"/>
    <x v="0"/>
    <n v="3"/>
    <n v="1"/>
    <n v="1"/>
    <n v="1"/>
    <x v="0"/>
  </r>
  <r>
    <s v="d3f5a0a0-ea99-4333-a3ac-687168749d20"/>
    <s v="Xudun_IDP"/>
    <x v="48"/>
    <x v="1"/>
    <n v="3"/>
    <n v="1"/>
    <n v="4"/>
    <n v="1"/>
    <x v="0"/>
  </r>
  <r>
    <s v="c0d82970-b97a-41f5-b511-82ad7cdbc58e"/>
    <s v="Laasqoray_HC"/>
    <x v="34"/>
    <x v="0"/>
    <n v="3"/>
    <n v="1"/>
    <n v="4"/>
    <n v="1"/>
    <x v="0"/>
  </r>
  <r>
    <s v="1f177725-cbb8-4139-afa2-70fff2feada7"/>
    <s v="Laasqoray_HC"/>
    <x v="34"/>
    <x v="0"/>
    <n v="3"/>
    <n v="1"/>
    <n v="1"/>
    <n v="1"/>
    <x v="0"/>
  </r>
  <r>
    <s v="76fa4593-226c-475c-9474-0fb7796ed122"/>
    <s v="Laasqoray_HC"/>
    <x v="34"/>
    <x v="0"/>
    <n v="3"/>
    <n v="1"/>
    <n v="1"/>
    <n v="1"/>
    <x v="0"/>
  </r>
  <r>
    <s v="cafabec7-1a96-4729-a5e9-312875e1cda7"/>
    <s v="Buuhoodle_IDP"/>
    <x v="36"/>
    <x v="1"/>
    <n v="3"/>
    <n v="1"/>
    <n v="4"/>
    <n v="2"/>
    <x v="1"/>
  </r>
  <r>
    <s v="3992228a-8d0f-4b94-aef9-7ad467b52a9b"/>
    <s v="Borama_IDP"/>
    <x v="33"/>
    <x v="1"/>
    <n v="3"/>
    <n v="1"/>
    <n v="1"/>
    <n v="1"/>
    <x v="0"/>
  </r>
  <r>
    <s v="ab593def-464c-4fc2-b8ef-ff553ff15d1a"/>
    <s v="Laasqoray_HC"/>
    <x v="34"/>
    <x v="0"/>
    <n v="3"/>
    <n v="1"/>
    <n v="4"/>
    <n v="1"/>
    <x v="0"/>
  </r>
  <r>
    <s v="fc1f2d3f-c010-4a85-81b1-c75708a0e4be"/>
    <s v="Laasqoray_HC"/>
    <x v="34"/>
    <x v="0"/>
    <n v="3"/>
    <n v="1"/>
    <n v="1"/>
    <n v="1"/>
    <x v="0"/>
  </r>
  <r>
    <s v="df13df68-1293-455f-9eba-2a7567994a75"/>
    <s v="Buuhoodle_IDP"/>
    <x v="36"/>
    <x v="1"/>
    <n v="3"/>
    <n v="1"/>
    <n v="1"/>
    <n v="1"/>
    <x v="0"/>
  </r>
  <r>
    <s v="21954108-ce6b-4d81-b1a4-86cb93cb45b8"/>
    <s v="Xudun_IDP"/>
    <x v="48"/>
    <x v="1"/>
    <n v="3"/>
    <n v="1"/>
    <n v="4"/>
    <n v="2"/>
    <x v="1"/>
  </r>
  <r>
    <s v="bd44d402-92f4-4a57-aac9-100355cb7985"/>
    <s v="Borama_IDP"/>
    <x v="33"/>
    <x v="1"/>
    <n v="3"/>
    <n v="1"/>
    <n v="1"/>
    <n v="1"/>
    <x v="0"/>
  </r>
  <r>
    <s v="d78d9fe9-f194-4824-bd39-573abe26535c"/>
    <s v="Taleex_HC"/>
    <x v="50"/>
    <x v="0"/>
    <n v="3"/>
    <n v="1"/>
    <n v="1"/>
    <n v="1"/>
    <x v="0"/>
  </r>
  <r>
    <s v="97a2e1ae-d958-4079-8770-0a06a8efd21c"/>
    <s v="Berbera_HC"/>
    <x v="46"/>
    <x v="0"/>
    <n v="3"/>
    <n v="1"/>
    <n v="1"/>
    <n v="1"/>
    <x v="0"/>
  </r>
  <r>
    <s v="865e1573-a663-4630-8ac3-a8d53e26584b"/>
    <s v="Taleex_HC"/>
    <x v="50"/>
    <x v="0"/>
    <n v="3"/>
    <n v="1"/>
    <n v="1"/>
    <n v="1"/>
    <x v="0"/>
  </r>
  <r>
    <s v="49bb99b6-e271-40d7-83c7-0b706c95a7e6"/>
    <s v="Taleex_HC"/>
    <x v="50"/>
    <x v="0"/>
    <n v="3"/>
    <n v="1"/>
    <n v="4"/>
    <n v="1"/>
    <x v="0"/>
  </r>
  <r>
    <s v="6cbfa294-70b9-4029-856c-e3442136e1b2"/>
    <s v="Zeylac_IDP"/>
    <x v="49"/>
    <x v="1"/>
    <n v="3"/>
    <n v="1"/>
    <n v="1"/>
    <n v="1"/>
    <x v="0"/>
  </r>
  <r>
    <s v="8afea3b2-5dc1-48aa-a5b2-e67607c6c232"/>
    <s v="Zeylac_IDP"/>
    <x v="49"/>
    <x v="1"/>
    <n v="3"/>
    <n v="1"/>
    <n v="1"/>
    <n v="1"/>
    <x v="0"/>
  </r>
  <r>
    <s v="b34e4b91-fdb1-4016-b357-178bc405e432"/>
    <s v="Laasqoray_HC"/>
    <x v="34"/>
    <x v="0"/>
    <n v="3"/>
    <n v="1"/>
    <n v="1"/>
    <n v="1"/>
    <x v="0"/>
  </r>
  <r>
    <s v="fd26fa2f-6d43-400a-819e-fe67e32a70be"/>
    <s v="Laasqoray_HC"/>
    <x v="34"/>
    <x v="0"/>
    <n v="3"/>
    <n v="1"/>
    <n v="4"/>
    <n v="1"/>
    <x v="0"/>
  </r>
  <r>
    <s v="2e54d8b0-6f13-4456-9cf4-f081d818f001"/>
    <s v="Taleex_HC"/>
    <x v="50"/>
    <x v="0"/>
    <n v="3"/>
    <n v="1"/>
    <n v="1"/>
    <n v="2"/>
    <x v="0"/>
  </r>
  <r>
    <s v="f19ace61-d043-4d66-a4d1-a5d12c3007e6"/>
    <s v="Zeylac_IDP"/>
    <x v="49"/>
    <x v="1"/>
    <n v="3"/>
    <n v="1"/>
    <n v="1"/>
    <n v="1"/>
    <x v="0"/>
  </r>
  <r>
    <s v="0d0a90b8-94b1-461c-b4d8-c204a479050d"/>
    <s v="Laasqoray_HC"/>
    <x v="34"/>
    <x v="0"/>
    <n v="3"/>
    <n v="1"/>
    <n v="4"/>
    <n v="1"/>
    <x v="0"/>
  </r>
  <r>
    <s v="65375205-d950-47f1-859f-b8dbc2e9857d"/>
    <s v="Zeylac_IDP"/>
    <x v="49"/>
    <x v="1"/>
    <n v="3"/>
    <n v="1"/>
    <n v="1"/>
    <n v="1"/>
    <x v="0"/>
  </r>
  <r>
    <s v="a2c721f2-94ad-4e1d-be07-ea0abb2c04cd"/>
    <s v="Laasqoray_HC"/>
    <x v="34"/>
    <x v="0"/>
    <n v="3"/>
    <n v="1"/>
    <n v="4"/>
    <n v="1"/>
    <x v="0"/>
  </r>
  <r>
    <s v="b93ab051-f81d-4767-a8fc-a27bbbf7fd14"/>
    <s v="Zeylac_IDP"/>
    <x v="49"/>
    <x v="1"/>
    <n v="3"/>
    <n v="1"/>
    <n v="1"/>
    <n v="1"/>
    <x v="0"/>
  </r>
  <r>
    <s v="5fa8f75c-9a31-4f5b-b63c-8d2ebc19d8a0"/>
    <s v="Taleex_HC"/>
    <x v="50"/>
    <x v="0"/>
    <n v="3"/>
    <n v="1"/>
    <n v="4"/>
    <n v="1"/>
    <x v="0"/>
  </r>
  <r>
    <s v="088f70eb-ff80-431e-9271-568b701d41ff"/>
    <s v="Borama_IDP"/>
    <x v="33"/>
    <x v="1"/>
    <n v="3"/>
    <n v="1"/>
    <n v="1"/>
    <n v="1"/>
    <x v="0"/>
  </r>
  <r>
    <s v="9af457be-92a8-48d6-9ed1-b9cbb2b33768"/>
    <s v="Ceerigaabo_HC"/>
    <x v="44"/>
    <x v="0"/>
    <n v="3"/>
    <n v="1"/>
    <n v="4"/>
    <n v="1"/>
    <x v="0"/>
  </r>
  <r>
    <s v="a853e014-8884-4b18-adc9-6ad83cbe3973"/>
    <s v="Borama_IDP"/>
    <x v="33"/>
    <x v="1"/>
    <n v="3"/>
    <n v="1"/>
    <n v="1"/>
    <n v="1"/>
    <x v="0"/>
  </r>
  <r>
    <s v="6d56cc0b-3636-4286-b35e-84d1fe414175"/>
    <s v="Laasqoray_HC"/>
    <x v="34"/>
    <x v="0"/>
    <n v="3"/>
    <n v="1"/>
    <n v="1"/>
    <n v="1"/>
    <x v="0"/>
  </r>
  <r>
    <s v="a61f0dee-3713-4c71-85c7-6a63ece75144"/>
    <s v="Laasqoray_HC"/>
    <x v="34"/>
    <x v="0"/>
    <n v="3"/>
    <n v="1"/>
    <n v="1"/>
    <n v="1"/>
    <x v="0"/>
  </r>
  <r>
    <s v="61cc5cea-7ada-40de-bda0-58aaa11bc55a"/>
    <s v="Laasqoray_HC"/>
    <x v="34"/>
    <x v="0"/>
    <n v="3"/>
    <n v="1"/>
    <n v="4"/>
    <n v="1"/>
    <x v="0"/>
  </r>
  <r>
    <s v="0e41b4dd-e8ca-4855-bf6b-831dead3fab9"/>
    <s v="Laasqoray_HC"/>
    <x v="34"/>
    <x v="0"/>
    <n v="3"/>
    <n v="1"/>
    <n v="1"/>
    <n v="1"/>
    <x v="0"/>
  </r>
  <r>
    <s v="ded380ee-6b86-43cf-9f67-2a4bdbbeb9fe"/>
    <s v="Laasqoray_HC"/>
    <x v="34"/>
    <x v="0"/>
    <n v="3"/>
    <n v="1"/>
    <n v="1"/>
    <n v="1"/>
    <x v="0"/>
  </r>
  <r>
    <s v="d785f6c4-f467-4501-80ab-450f63eca8cd"/>
    <s v="Laasqoray_HC"/>
    <x v="34"/>
    <x v="0"/>
    <n v="3"/>
    <n v="1"/>
    <n v="4"/>
    <n v="1"/>
    <x v="0"/>
  </r>
  <r>
    <s v="3f57d545-bb41-4ea8-b576-bd5d51242ced"/>
    <s v="Hargeysa_IDP"/>
    <x v="42"/>
    <x v="1"/>
    <n v="3"/>
    <n v="1"/>
    <n v="1"/>
    <n v="1"/>
    <x v="0"/>
  </r>
  <r>
    <s v="616ae96d-04fa-49de-8ee7-1f2c376b298f"/>
    <s v="Borama_IDP"/>
    <x v="33"/>
    <x v="1"/>
    <n v="3"/>
    <n v="1"/>
    <n v="1"/>
    <n v="1"/>
    <x v="0"/>
  </r>
  <r>
    <s v="848c80c9-f1f3-43a0-b52d-b5af3bd21d32"/>
    <s v="Borama_IDP"/>
    <x v="33"/>
    <x v="1"/>
    <n v="3"/>
    <n v="1"/>
    <n v="1"/>
    <n v="1"/>
    <x v="0"/>
  </r>
  <r>
    <s v="334413cf-393b-4a00-ad1a-b88a2c322fae"/>
    <s v="Taleex_HC"/>
    <x v="50"/>
    <x v="0"/>
    <n v="3"/>
    <n v="1"/>
    <n v="1"/>
    <n v="1"/>
    <x v="0"/>
  </r>
  <r>
    <s v="023d3d1b-9dd3-46d1-9e34-335420c09e1c"/>
    <s v="Borama_IDP"/>
    <x v="33"/>
    <x v="1"/>
    <n v="3"/>
    <n v="1"/>
    <n v="1"/>
    <n v="1"/>
    <x v="0"/>
  </r>
  <r>
    <s v="6fd44e94-ba59-4eb3-b284-708a92c4706f"/>
    <s v="Berbera_IDP"/>
    <x v="46"/>
    <x v="1"/>
    <n v="1"/>
    <n v="1"/>
    <n v="1"/>
    <n v="1"/>
    <x v="3"/>
  </r>
  <r>
    <s v="e4373606-e599-432e-853e-a116738ea76f"/>
    <s v="Hargeysa_IDP"/>
    <x v="42"/>
    <x v="1"/>
    <n v="3"/>
    <n v="2"/>
    <n v="1"/>
    <n v="1"/>
    <x v="0"/>
  </r>
  <r>
    <s v="748e9847-887f-445e-a280-02dc54e37e03"/>
    <s v="Hargeysa_IDP"/>
    <x v="42"/>
    <x v="1"/>
    <n v="3"/>
    <n v="1"/>
    <n v="4"/>
    <n v="1"/>
    <x v="0"/>
  </r>
  <r>
    <s v="0d7e0a0e-eb0e-4a96-adde-a50042022dd8"/>
    <s v="Burco_IDP"/>
    <x v="37"/>
    <x v="1"/>
    <n v="3"/>
    <n v="1"/>
    <n v="1"/>
    <n v="1"/>
    <x v="0"/>
  </r>
  <r>
    <s v="7189e345-f43f-4105-bd45-7d4fc881c926"/>
    <s v="Ceerigaabo_HC"/>
    <x v="44"/>
    <x v="0"/>
    <n v="3"/>
    <n v="1"/>
    <n v="4"/>
    <n v="1"/>
    <x v="0"/>
  </r>
  <r>
    <s v="b88bd880-a820-4f24-8a79-857d637cd2f4"/>
    <s v="Ceerigaabo_HC"/>
    <x v="44"/>
    <x v="0"/>
    <n v="3"/>
    <n v="1"/>
    <n v="4"/>
    <n v="1"/>
    <x v="0"/>
  </r>
  <r>
    <s v="013ecd97-d451-4531-94bc-9bf8863b37f6"/>
    <s v="Ceerigaabo_IDP"/>
    <x v="44"/>
    <x v="1"/>
    <n v="3"/>
    <n v="1"/>
    <n v="4"/>
    <n v="1"/>
    <x v="0"/>
  </r>
  <r>
    <s v="2f6a1b03-aa54-41f0-a0a6-cc419c8acdc3"/>
    <s v="Ceerigaabo_IDP"/>
    <x v="44"/>
    <x v="1"/>
    <n v="3"/>
    <n v="1"/>
    <n v="1"/>
    <n v="1"/>
    <x v="0"/>
  </r>
  <r>
    <s v="76655953-9739-48e6-8da7-273fb782beee"/>
    <s v="Laasqoray_HC"/>
    <x v="34"/>
    <x v="0"/>
    <n v="3"/>
    <n v="1"/>
    <n v="4"/>
    <n v="1"/>
    <x v="0"/>
  </r>
  <r>
    <s v="f7d22d31-feef-45a1-88a1-c5b05ccfbbbc"/>
    <s v="Taleex_HC"/>
    <x v="50"/>
    <x v="0"/>
    <n v="3"/>
    <n v="1"/>
    <n v="4"/>
    <n v="4"/>
    <x v="1"/>
  </r>
  <r>
    <s v="fb0a1b97-2584-4898-87ba-b40515e27d9f"/>
    <s v="Laasqoray_HC"/>
    <x v="34"/>
    <x v="0"/>
    <n v="3"/>
    <n v="1"/>
    <n v="4"/>
    <n v="1"/>
    <x v="0"/>
  </r>
  <r>
    <s v="a8960091-7878-4dd4-b5df-6ae4dbcb46ef"/>
    <s v="Laasqoray_HC"/>
    <x v="34"/>
    <x v="0"/>
    <n v="3"/>
    <n v="1"/>
    <n v="4"/>
    <n v="1"/>
    <x v="0"/>
  </r>
  <r>
    <s v="0040d3e8-ee48-4e5f-bc1a-b752aab79bd6"/>
    <s v="Sheikh_IDP"/>
    <x v="47"/>
    <x v="1"/>
    <n v="3"/>
    <n v="1"/>
    <n v="1"/>
    <n v="1"/>
    <x v="0"/>
  </r>
  <r>
    <s v="3331ea20-7610-44ad-b133-b78b0790615f"/>
    <s v="Laasqoray_IDP"/>
    <x v="34"/>
    <x v="1"/>
    <n v="3"/>
    <n v="1"/>
    <n v="4"/>
    <n v="1"/>
    <x v="0"/>
  </r>
  <r>
    <s v="bccedcd6-be7d-4165-8f5c-00e368802f7e"/>
    <s v="Lughaye_HC"/>
    <x v="45"/>
    <x v="0"/>
    <n v="3"/>
    <n v="1"/>
    <n v="1"/>
    <n v="1"/>
    <x v="0"/>
  </r>
  <r>
    <s v="02b15806-bf6c-4bec-8b90-20c387cd0dfa"/>
    <s v="Laas_Caanood_HC"/>
    <x v="35"/>
    <x v="0"/>
    <n v="3"/>
    <n v="1"/>
    <n v="4"/>
    <n v="1"/>
    <x v="0"/>
  </r>
  <r>
    <s v="401a27b8-59c3-481b-b1cd-11041d80e7fb"/>
    <s v="Burco_HC"/>
    <x v="37"/>
    <x v="0"/>
    <n v="3"/>
    <n v="1"/>
    <n v="1"/>
    <n v="1"/>
    <x v="0"/>
  </r>
  <r>
    <s v="d07a3c2d-6000-45d4-9185-19a7c9e69c79"/>
    <s v="Baki_HC"/>
    <x v="41"/>
    <x v="0"/>
    <n v="3"/>
    <n v="2"/>
    <n v="1"/>
    <n v="1"/>
    <x v="0"/>
  </r>
  <r>
    <s v="2bac11c2-8ab6-41b2-8523-d2ed02ee2146"/>
    <s v="Caynabo_IDP"/>
    <x v="40"/>
    <x v="1"/>
    <n v="3"/>
    <n v="1"/>
    <n v="1"/>
    <n v="1"/>
    <x v="0"/>
  </r>
  <r>
    <s v="4824c1b1-2991-4077-b6c9-078c4a6ae83d"/>
    <s v="Burco_IDP"/>
    <x v="37"/>
    <x v="1"/>
    <n v="3"/>
    <n v="1"/>
    <n v="1"/>
    <n v="1"/>
    <x v="0"/>
  </r>
  <r>
    <s v="203f8256-8b98-47f3-ba24-adc689cc9041"/>
    <s v="Laasqoray_IDP"/>
    <x v="34"/>
    <x v="1"/>
    <n v="3"/>
    <n v="1"/>
    <n v="1"/>
    <n v="1"/>
    <x v="0"/>
  </r>
  <r>
    <s v="43e59d2b-eacc-4d52-8b16-8816a171fa03"/>
    <s v="Lughaye_HC"/>
    <x v="45"/>
    <x v="0"/>
    <n v="3"/>
    <n v="1"/>
    <n v="1"/>
    <n v="1"/>
    <x v="0"/>
  </r>
  <r>
    <s v="51fc7152-0692-49b3-9d7c-55279225a5ee"/>
    <s v="Lughaye_HC"/>
    <x v="45"/>
    <x v="0"/>
    <n v="3"/>
    <n v="2"/>
    <n v="1"/>
    <n v="1"/>
    <x v="0"/>
  </r>
  <r>
    <s v="a4d1b33f-52e2-4bbc-a74f-2fbc45ead0f7"/>
    <s v="Laasqoray_IDP"/>
    <x v="34"/>
    <x v="1"/>
    <n v="3"/>
    <n v="1"/>
    <n v="1"/>
    <n v="1"/>
    <x v="0"/>
  </r>
  <r>
    <s v="617551a0-659a-476b-a7f6-53e50292739d"/>
    <s v="Lughaye_HC"/>
    <x v="45"/>
    <x v="0"/>
    <n v="3"/>
    <n v="1"/>
    <n v="4"/>
    <n v="1"/>
    <x v="0"/>
  </r>
  <r>
    <s v="6349b078-d9c1-4677-84fe-309c0506077c"/>
    <s v="Laasqoray_IDP"/>
    <x v="34"/>
    <x v="1"/>
    <n v="3"/>
    <n v="1"/>
    <n v="4"/>
    <n v="1"/>
    <x v="0"/>
  </r>
  <r>
    <s v="f4513a22-e2ae-4c1b-a638-06eb81d27c5e"/>
    <s v="Buuhoodle_HC"/>
    <x v="36"/>
    <x v="0"/>
    <n v="3"/>
    <n v="1"/>
    <n v="1"/>
    <n v="1"/>
    <x v="0"/>
  </r>
  <r>
    <s v="08a5d3e3-8c12-4942-a28e-43b9600298fd"/>
    <s v="Buuhoodle_HC"/>
    <x v="36"/>
    <x v="0"/>
    <n v="3"/>
    <n v="1"/>
    <n v="1"/>
    <n v="1"/>
    <x v="0"/>
  </r>
  <r>
    <s v="4f012dc7-6c85-4c75-a652-96933cdb1c04"/>
    <s v="Buuhoodle_HC"/>
    <x v="36"/>
    <x v="0"/>
    <n v="3"/>
    <n v="1"/>
    <n v="1"/>
    <n v="1"/>
    <x v="0"/>
  </r>
  <r>
    <s v="a7827439-3a67-4ac6-8f2d-5106a96203a8"/>
    <s v="Laasqoray_IDP"/>
    <x v="34"/>
    <x v="1"/>
    <n v="3"/>
    <n v="1"/>
    <n v="1"/>
    <n v="2"/>
    <x v="0"/>
  </r>
  <r>
    <s v="98f0d6c1-4b91-4a73-b83b-746cce4f8cb3"/>
    <s v="Baki_HC"/>
    <x v="41"/>
    <x v="0"/>
    <n v="3"/>
    <n v="1"/>
    <n v="1"/>
    <n v="1"/>
    <x v="0"/>
  </r>
  <r>
    <s v="454e449e-696d-4d7a-89cc-ac3c55de753d"/>
    <s v="Lughaye_HC"/>
    <x v="45"/>
    <x v="0"/>
    <n v="3"/>
    <n v="2"/>
    <n v="1"/>
    <n v="2"/>
    <x v="0"/>
  </r>
  <r>
    <s v="6d1d2409-638b-416e-9965-257bc4dfcb4c"/>
    <s v="Laasqoray_IDP"/>
    <x v="34"/>
    <x v="1"/>
    <n v="3"/>
    <n v="1"/>
    <n v="4"/>
    <n v="1"/>
    <x v="0"/>
  </r>
  <r>
    <s v="6900265d-9183-4964-8105-8a7cf79b25e0"/>
    <s v="Lughaye_HC"/>
    <x v="45"/>
    <x v="0"/>
    <n v="3"/>
    <n v="1"/>
    <n v="1"/>
    <n v="1"/>
    <x v="0"/>
  </r>
  <r>
    <s v="9fc65550-0c21-403e-bff4-14e768e8eab5"/>
    <s v="Hargeysa_HC"/>
    <x v="42"/>
    <x v="0"/>
    <n v="3"/>
    <n v="2"/>
    <n v="1"/>
    <n v="1"/>
    <x v="0"/>
  </r>
  <r>
    <s v="e7d8c1fd-71b1-45a1-9a34-700dab92b41d"/>
    <s v="Laasqoray_IDP"/>
    <x v="34"/>
    <x v="1"/>
    <n v="3"/>
    <n v="1"/>
    <n v="4"/>
    <n v="1"/>
    <x v="0"/>
  </r>
  <r>
    <s v="9d5f4e45-ae98-477e-b9eb-cdd1efb7356e"/>
    <s v="Buuhoodle_HC"/>
    <x v="36"/>
    <x v="0"/>
    <n v="3"/>
    <n v="2"/>
    <n v="1"/>
    <n v="1"/>
    <x v="0"/>
  </r>
  <r>
    <s v="eb5531cc-3d1d-4ae7-950b-4b7005563932"/>
    <s v="Laasqoray_IDP"/>
    <x v="34"/>
    <x v="1"/>
    <n v="3"/>
    <n v="1"/>
    <n v="4"/>
    <n v="1"/>
    <x v="0"/>
  </r>
  <r>
    <s v="107cf30e-b2c3-4ce4-955b-70b1e523422b"/>
    <s v="Buuhoodle_HC"/>
    <x v="36"/>
    <x v="0"/>
    <n v="3"/>
    <n v="1"/>
    <n v="1"/>
    <n v="3"/>
    <x v="0"/>
  </r>
  <r>
    <s v="b30b2149-a47c-430b-a00e-5a2c847fac7a"/>
    <s v="Caynabo_HC"/>
    <x v="40"/>
    <x v="0"/>
    <n v="3"/>
    <n v="1"/>
    <n v="1"/>
    <n v="1"/>
    <x v="0"/>
  </r>
  <r>
    <s v="e501c635-12cc-4922-87fe-871f000a11e3"/>
    <s v="Laasqoray_IDP"/>
    <x v="34"/>
    <x v="1"/>
    <n v="3"/>
    <n v="1"/>
    <n v="4"/>
    <n v="1"/>
    <x v="0"/>
  </r>
  <r>
    <s v="15bed89a-750f-4ee6-8127-e11721e21dc4"/>
    <s v="Laasqoray_IDP"/>
    <x v="34"/>
    <x v="1"/>
    <n v="3"/>
    <n v="1"/>
    <n v="1"/>
    <n v="1"/>
    <x v="0"/>
  </r>
  <r>
    <s v="dd0e80dd-a8a2-4458-8ea7-fa472c613587"/>
    <s v="Lughaye_HC"/>
    <x v="45"/>
    <x v="0"/>
    <n v="3"/>
    <n v="1"/>
    <n v="1"/>
    <n v="2"/>
    <x v="0"/>
  </r>
  <r>
    <s v="b61d72e1-7580-4e84-aef2-1acce3bc9698"/>
    <s v="Laasqoray_IDP"/>
    <x v="34"/>
    <x v="1"/>
    <n v="3"/>
    <n v="1"/>
    <n v="4"/>
    <n v="1"/>
    <x v="0"/>
  </r>
  <r>
    <s v="e468361e-9606-4385-bde8-7904637de2c2"/>
    <s v="Lughaye_HC"/>
    <x v="45"/>
    <x v="0"/>
    <n v="3"/>
    <n v="1"/>
    <n v="1"/>
    <n v="1"/>
    <x v="0"/>
  </r>
  <r>
    <s v="85e8703c-ce89-42fd-857d-4b343722a100"/>
    <s v="Laasqoray_IDP"/>
    <x v="34"/>
    <x v="1"/>
    <n v="3"/>
    <n v="1"/>
    <n v="1"/>
    <n v="1"/>
    <x v="0"/>
  </r>
  <r>
    <s v="30fab3de-745b-492e-b949-04118fca2bf0"/>
    <s v="Lughaye_HC"/>
    <x v="45"/>
    <x v="0"/>
    <n v="3"/>
    <n v="1"/>
    <n v="1"/>
    <n v="1"/>
    <x v="0"/>
  </r>
  <r>
    <s v="3cd42579-607d-466b-a0c8-6a777b5a68ae"/>
    <s v="Lughaye_HC"/>
    <x v="45"/>
    <x v="0"/>
    <n v="3"/>
    <n v="1"/>
    <n v="1"/>
    <n v="2"/>
    <x v="0"/>
  </r>
  <r>
    <s v="8000e33e-a8bf-4f4a-b3c2-3b559e00b7e8"/>
    <s v="Gebiley_HC"/>
    <x v="39"/>
    <x v="0"/>
    <n v="3"/>
    <n v="1"/>
    <n v="1"/>
    <n v="1"/>
    <x v="0"/>
  </r>
  <r>
    <s v="abe5cb03-2b73-4e43-9bea-8d15c1cd27e3"/>
    <s v="Lughaye_HC"/>
    <x v="45"/>
    <x v="0"/>
    <n v="3"/>
    <n v="2"/>
    <n v="1"/>
    <n v="1"/>
    <x v="0"/>
  </r>
  <r>
    <s v="c75f1da5-331a-41bc-a597-9a6b87900a07"/>
    <s v="Laasqoray_IDP"/>
    <x v="34"/>
    <x v="1"/>
    <n v="3"/>
    <n v="1"/>
    <n v="4"/>
    <n v="1"/>
    <x v="0"/>
  </r>
  <r>
    <s v="190ea210-d5db-43c5-93dd-15c6f2347d2c"/>
    <s v="Laasqoray_IDP"/>
    <x v="34"/>
    <x v="1"/>
    <n v="3"/>
    <n v="1"/>
    <n v="4"/>
    <n v="1"/>
    <x v="0"/>
  </r>
  <r>
    <s v="e65354f9-7842-44fa-8aa7-1db5f0240880"/>
    <s v="Laasqoray_IDP"/>
    <x v="34"/>
    <x v="1"/>
    <n v="3"/>
    <n v="1"/>
    <n v="4"/>
    <n v="1"/>
    <x v="0"/>
  </r>
  <r>
    <s v="4b95cc22-09e0-47c4-af05-5e8bdd9c83fd"/>
    <s v="Lughaye_HC"/>
    <x v="45"/>
    <x v="0"/>
    <n v="3"/>
    <n v="1"/>
    <n v="1"/>
    <n v="1"/>
    <x v="0"/>
  </r>
  <r>
    <s v="a8fd2256-0fe0-494e-af08-c96a20090dd1"/>
    <s v="Borama_HC"/>
    <x v="33"/>
    <x v="0"/>
    <n v="3"/>
    <n v="1"/>
    <n v="1"/>
    <n v="1"/>
    <x v="0"/>
  </r>
  <r>
    <s v="45911522-92ba-4b63-b572-7390ad05b3df"/>
    <s v="Laasqoray_IDP"/>
    <x v="34"/>
    <x v="1"/>
    <n v="3"/>
    <n v="1"/>
    <n v="1"/>
    <n v="1"/>
    <x v="0"/>
  </r>
  <r>
    <s v="e9f42abe-533e-4fae-b5b6-d367393e864e"/>
    <s v="Lughaye_HC"/>
    <x v="45"/>
    <x v="0"/>
    <n v="3"/>
    <n v="1"/>
    <n v="1"/>
    <n v="2"/>
    <x v="0"/>
  </r>
  <r>
    <s v="cda2cee4-f8ca-4156-9b8f-b8a3ed668586"/>
    <s v="Gebiley_HC"/>
    <x v="39"/>
    <x v="0"/>
    <n v="3"/>
    <n v="1"/>
    <n v="4"/>
    <n v="1"/>
    <x v="0"/>
  </r>
  <r>
    <s v="ffc2aaa1-5c3d-42d2-ac7a-533eadbbac8b"/>
    <s v="Laasqoray_IDP"/>
    <x v="34"/>
    <x v="1"/>
    <n v="3"/>
    <n v="3"/>
    <n v="4"/>
    <n v="1"/>
    <x v="1"/>
  </r>
  <r>
    <s v="2b0467c4-13b2-4852-8d61-6bec87219314"/>
    <s v="Hargeysa_HC"/>
    <x v="42"/>
    <x v="0"/>
    <n v="3"/>
    <n v="1"/>
    <n v="1"/>
    <n v="2"/>
    <x v="0"/>
  </r>
  <r>
    <s v="a566300a-f022-4e73-9519-4a98619f7b1f"/>
    <s v="Laas_Caanood_HC"/>
    <x v="35"/>
    <x v="0"/>
    <n v="3"/>
    <n v="1"/>
    <n v="1"/>
    <n v="1"/>
    <x v="0"/>
  </r>
  <r>
    <s v="5f7127b3-9fdf-49ca-ae46-84c7dcd83487"/>
    <s v="Baki_IDP"/>
    <x v="41"/>
    <x v="1"/>
    <n v="3"/>
    <n v="2"/>
    <n v="1"/>
    <n v="1"/>
    <x v="0"/>
  </r>
  <r>
    <s v="0cf1451d-a00a-4004-9251-8adc2f725176"/>
    <s v="Buuhoodle_HC"/>
    <x v="36"/>
    <x v="0"/>
    <n v="3"/>
    <n v="1"/>
    <n v="1"/>
    <n v="1"/>
    <x v="0"/>
  </r>
  <r>
    <s v="7add2fdf-7365-4126-bf67-91d5c8987da4"/>
    <s v="Berbera_HC"/>
    <x v="46"/>
    <x v="0"/>
    <n v="3"/>
    <n v="1"/>
    <n v="1"/>
    <n v="1"/>
    <x v="0"/>
  </r>
  <r>
    <s v="50553305-1956-4bb0-bfe0-af938aba90fc"/>
    <s v="Berbera_HC"/>
    <x v="46"/>
    <x v="0"/>
    <n v="3"/>
    <n v="2"/>
    <n v="1"/>
    <n v="2"/>
    <x v="0"/>
  </r>
  <r>
    <s v="f86193b9-5ff8-4710-bc58-c6a36a53c580"/>
    <s v="Laasqoray_IDP"/>
    <x v="34"/>
    <x v="1"/>
    <n v="3"/>
    <n v="1"/>
    <n v="4"/>
    <n v="1"/>
    <x v="0"/>
  </r>
  <r>
    <s v="32053337-d27a-41a0-bb7e-63207d6c173e"/>
    <s v="Ceerigaabo_IDP"/>
    <x v="44"/>
    <x v="1"/>
    <n v="3"/>
    <n v="1"/>
    <n v="4"/>
    <n v="1"/>
    <x v="0"/>
  </r>
  <r>
    <s v="69d0b370-fae6-4b5b-a71d-80761fe3be4b"/>
    <s v="Buuhoodle_HC"/>
    <x v="36"/>
    <x v="0"/>
    <n v="3"/>
    <n v="1"/>
    <n v="1"/>
    <n v="1"/>
    <x v="0"/>
  </r>
  <r>
    <s v="62576dcd-0cd7-4828-b76c-bfe303ade4a4"/>
    <s v="Ceerigaabo_HC"/>
    <x v="44"/>
    <x v="0"/>
    <n v="3"/>
    <n v="2"/>
    <n v="1"/>
    <n v="1"/>
    <x v="0"/>
  </r>
  <r>
    <s v="a7936168-da1c-41c8-8577-14e3dc2235e5"/>
    <s v="Laasqoray_IDP"/>
    <x v="34"/>
    <x v="1"/>
    <n v="3"/>
    <n v="1"/>
    <n v="4"/>
    <n v="1"/>
    <x v="0"/>
  </r>
  <r>
    <s v="abd95e09-ad40-4eff-9509-2c0b4c893058"/>
    <s v="Lughaye_HC"/>
    <x v="45"/>
    <x v="0"/>
    <n v="3"/>
    <n v="2"/>
    <n v="1"/>
    <n v="1"/>
    <x v="0"/>
  </r>
  <r>
    <s v="6fad4ccf-f421-4d8d-b453-2a666e6b7a4c"/>
    <s v="Buuhoodle_HC"/>
    <x v="36"/>
    <x v="0"/>
    <n v="3"/>
    <n v="1"/>
    <n v="1"/>
    <n v="1"/>
    <x v="0"/>
  </r>
  <r>
    <s v="6303eee3-ea66-4953-902a-77709a88cf6c"/>
    <s v="Berbera_HC"/>
    <x v="46"/>
    <x v="0"/>
    <n v="3"/>
    <n v="1"/>
    <n v="1"/>
    <n v="1"/>
    <x v="0"/>
  </r>
  <r>
    <s v="b4e30c5c-603f-4eec-8667-0b62b9a1d6da"/>
    <s v="Hargeysa_HC"/>
    <x v="42"/>
    <x v="0"/>
    <n v="3"/>
    <n v="1"/>
    <n v="4"/>
    <n v="1"/>
    <x v="0"/>
  </r>
  <r>
    <s v="f0dcf0b1-d152-49e0-a040-985c524ef33e"/>
    <s v="Buuhoodle_HC"/>
    <x v="36"/>
    <x v="0"/>
    <n v="3"/>
    <n v="1"/>
    <n v="1"/>
    <n v="1"/>
    <x v="0"/>
  </r>
  <r>
    <s v="581f0d50-35c4-4ba5-8d55-23bd3e32cff0"/>
    <s v="Caynabo_HC"/>
    <x v="40"/>
    <x v="0"/>
    <n v="3"/>
    <n v="1"/>
    <n v="1"/>
    <n v="1"/>
    <x v="0"/>
  </r>
  <r>
    <s v="4d78573c-915b-40b1-86a2-4d8fe1f95631"/>
    <s v="Burco_HC"/>
    <x v="37"/>
    <x v="0"/>
    <n v="3"/>
    <n v="1"/>
    <n v="1"/>
    <n v="1"/>
    <x v="0"/>
  </r>
  <r>
    <s v="a82f0299-f6ba-430e-9b2a-fd50528d9e56"/>
    <s v="Burco_HC"/>
    <x v="37"/>
    <x v="0"/>
    <n v="3"/>
    <n v="1"/>
    <n v="1"/>
    <n v="1"/>
    <x v="0"/>
  </r>
  <r>
    <s v="4bfbac5a-0084-450e-8925-b6df5ccb7935"/>
    <s v="Burco_HC"/>
    <x v="37"/>
    <x v="0"/>
    <n v="3"/>
    <n v="1"/>
    <n v="1"/>
    <n v="1"/>
    <x v="0"/>
  </r>
  <r>
    <s v="deed5d1e-3dea-4526-afc6-5ef571ae2e0e"/>
    <s v="Burco_HC"/>
    <x v="37"/>
    <x v="0"/>
    <n v="3"/>
    <n v="1"/>
    <n v="1"/>
    <n v="1"/>
    <x v="0"/>
  </r>
  <r>
    <s v="b6b415da-3b29-4fa9-b5af-6596b0dfae77"/>
    <s v="Berbera_HC"/>
    <x v="46"/>
    <x v="0"/>
    <n v="3"/>
    <n v="1"/>
    <n v="4"/>
    <n v="1"/>
    <x v="0"/>
  </r>
  <r>
    <s v="3ab5504a-0e8c-44c7-8dd9-67f94c77a0c2"/>
    <s v="Baki_HC"/>
    <x v="41"/>
    <x v="0"/>
    <n v="3"/>
    <n v="1"/>
    <n v="1"/>
    <n v="1"/>
    <x v="0"/>
  </r>
  <r>
    <s v="01c003c4-f4e2-488f-adc7-aca90ef45662"/>
    <s v="Buuhoodle_HC"/>
    <x v="36"/>
    <x v="0"/>
    <n v="3"/>
    <n v="1"/>
    <n v="1"/>
    <n v="1"/>
    <x v="0"/>
  </r>
  <r>
    <s v="f89633c9-5463-4880-a17b-1b5770fe2ea6"/>
    <s v="Ceerigaabo_HC"/>
    <x v="44"/>
    <x v="0"/>
    <n v="3"/>
    <n v="4"/>
    <n v="1"/>
    <n v="3"/>
    <x v="1"/>
  </r>
  <r>
    <s v="14fe106b-0da5-4601-9d8e-19f8907df441"/>
    <s v="Baki_HC"/>
    <x v="41"/>
    <x v="0"/>
    <n v="3"/>
    <n v="1"/>
    <n v="1"/>
    <n v="1"/>
    <x v="0"/>
  </r>
  <r>
    <s v="f088cdca-fa40-4ec2-8a25-04f5fbee40c4"/>
    <s v="Baki_HC"/>
    <x v="41"/>
    <x v="0"/>
    <n v="3"/>
    <n v="1"/>
    <n v="1"/>
    <n v="1"/>
    <x v="0"/>
  </r>
  <r>
    <s v="231b8f90-b028-4a51-8b8d-9c63af9a73d0"/>
    <s v="Ceel_Afweyn_IDP"/>
    <x v="38"/>
    <x v="1"/>
    <n v="3"/>
    <n v="1"/>
    <n v="4"/>
    <n v="1"/>
    <x v="0"/>
  </r>
  <r>
    <s v="359b08aa-7bc8-4b86-87bc-f351c76f279c"/>
    <s v="Laasqoray_IDP"/>
    <x v="34"/>
    <x v="1"/>
    <n v="3"/>
    <n v="1"/>
    <n v="4"/>
    <n v="2"/>
    <x v="1"/>
  </r>
  <r>
    <s v="7ca5a8b3-4a6f-478b-b30d-9bc22bd4a745"/>
    <s v="Laasqoray_IDP"/>
    <x v="34"/>
    <x v="1"/>
    <n v="3"/>
    <n v="1"/>
    <n v="4"/>
    <n v="1"/>
    <x v="0"/>
  </r>
  <r>
    <s v="f71b0bee-4a1b-4831-be01-e9edfcd26850"/>
    <s v="Ceerigaabo_IDP"/>
    <x v="44"/>
    <x v="1"/>
    <n v="3"/>
    <n v="1"/>
    <n v="4"/>
    <n v="1"/>
    <x v="0"/>
  </r>
  <r>
    <s v="c7033d8f-cecd-4d5c-aca0-dd0c43ea984e"/>
    <s v="Laas_Caanood_HC"/>
    <x v="35"/>
    <x v="0"/>
    <n v="3"/>
    <n v="1"/>
    <n v="1"/>
    <n v="1"/>
    <x v="0"/>
  </r>
  <r>
    <s v="e729000b-a0c0-4006-bfc2-b2d9934b17de"/>
    <s v="Buuhoodle_HC"/>
    <x v="36"/>
    <x v="0"/>
    <n v="3"/>
    <n v="1"/>
    <n v="1"/>
    <n v="1"/>
    <x v="0"/>
  </r>
  <r>
    <s v="e4c2c1fe-dfdc-4fc8-87bb-837728ee1c38"/>
    <s v="Laasqoray_IDP"/>
    <x v="34"/>
    <x v="1"/>
    <n v="3"/>
    <n v="1"/>
    <n v="4"/>
    <n v="1"/>
    <x v="0"/>
  </r>
  <r>
    <s v="dfbcc979-121a-495b-918b-636e561a951e"/>
    <s v="Laasqoray_IDP"/>
    <x v="34"/>
    <x v="1"/>
    <n v="3"/>
    <n v="1"/>
    <n v="1"/>
    <n v="1"/>
    <x v="0"/>
  </r>
  <r>
    <s v="a5937118-897b-46d2-9bab-1436dc1819a6"/>
    <s v="Sheikh_HC"/>
    <x v="47"/>
    <x v="0"/>
    <n v="3"/>
    <n v="1"/>
    <n v="1"/>
    <n v="1"/>
    <x v="0"/>
  </r>
  <r>
    <s v="0a7d78df-687c-424e-afd5-63b24a7c640d"/>
    <s v="Buuhoodle_HC"/>
    <x v="36"/>
    <x v="0"/>
    <n v="3"/>
    <n v="1"/>
    <n v="1"/>
    <n v="1"/>
    <x v="0"/>
  </r>
  <r>
    <s v="c39abf78-f075-48a8-9edf-ba1902fc2876"/>
    <s v="Baki_HC"/>
    <x v="41"/>
    <x v="0"/>
    <n v="3"/>
    <n v="2"/>
    <n v="1"/>
    <n v="1"/>
    <x v="0"/>
  </r>
  <r>
    <s v="eec456cb-96cc-4b3a-9f43-4488b4d761a0"/>
    <s v="Laasqoray_IDP"/>
    <x v="34"/>
    <x v="1"/>
    <n v="3"/>
    <n v="1"/>
    <n v="4"/>
    <n v="1"/>
    <x v="0"/>
  </r>
  <r>
    <s v="8b26b213-154d-4703-813c-bf2f9aa64094"/>
    <s v="Hargeysa_HC"/>
    <x v="42"/>
    <x v="0"/>
    <n v="3"/>
    <n v="2"/>
    <n v="1"/>
    <n v="1"/>
    <x v="0"/>
  </r>
  <r>
    <s v="947bdeac-1496-4897-b9c5-4acc8c15e3a2"/>
    <s v="Berbera_HC"/>
    <x v="46"/>
    <x v="0"/>
    <n v="3"/>
    <n v="1"/>
    <n v="1"/>
    <n v="1"/>
    <x v="0"/>
  </r>
  <r>
    <s v="cd229dcf-5a3b-493e-aeb5-70da469e25d8"/>
    <s v="Caynabo_HC"/>
    <x v="40"/>
    <x v="0"/>
    <n v="3"/>
    <n v="1"/>
    <n v="1"/>
    <n v="1"/>
    <x v="0"/>
  </r>
  <r>
    <s v="58a1b299-8ed0-4f49-9537-e6edeb62e378"/>
    <s v="Borama_HC"/>
    <x v="33"/>
    <x v="0"/>
    <n v="3"/>
    <n v="1"/>
    <n v="1"/>
    <n v="1"/>
    <x v="0"/>
  </r>
  <r>
    <s v="d1a12880-c1d8-4979-91eb-37c2b862c818"/>
    <s v="Caynabo_HC"/>
    <x v="40"/>
    <x v="0"/>
    <n v="3"/>
    <n v="1"/>
    <n v="1"/>
    <n v="1"/>
    <x v="0"/>
  </r>
  <r>
    <s v="4107f20b-f7b5-48a7-b041-d668ca5be43e"/>
    <s v="Borama_HC"/>
    <x v="33"/>
    <x v="0"/>
    <n v="3"/>
    <n v="1"/>
    <n v="1"/>
    <n v="1"/>
    <x v="0"/>
  </r>
  <r>
    <s v="720bc226-f363-4309-9bb7-f5711522ccb9"/>
    <s v="Burco_HC"/>
    <x v="37"/>
    <x v="0"/>
    <n v="3"/>
    <n v="1"/>
    <n v="1"/>
    <n v="1"/>
    <x v="0"/>
  </r>
  <r>
    <s v="7b04c476-0d8b-4ad8-b8bf-b3225dd69ecd"/>
    <s v="Burco_HC"/>
    <x v="37"/>
    <x v="0"/>
    <n v="3"/>
    <n v="1"/>
    <n v="4"/>
    <n v="1"/>
    <x v="0"/>
  </r>
  <r>
    <s v="57c087b4-c951-49bf-9888-0b15e8111cf1"/>
    <s v="Hargeysa_HC"/>
    <x v="42"/>
    <x v="0"/>
    <n v="3"/>
    <n v="1"/>
    <n v="1"/>
    <n v="1"/>
    <x v="0"/>
  </r>
  <r>
    <s v="7ad244b9-3629-47ff-af0a-9e778aabc2e0"/>
    <s v="Gebiley_HC"/>
    <x v="39"/>
    <x v="0"/>
    <n v="3"/>
    <n v="1"/>
    <n v="1"/>
    <n v="1"/>
    <x v="0"/>
  </r>
  <r>
    <s v="17da3843-bab2-4186-9c89-d3ec465bf0e8"/>
    <s v="Hargeysa_HC"/>
    <x v="42"/>
    <x v="0"/>
    <n v="3"/>
    <n v="1"/>
    <n v="1"/>
    <n v="1"/>
    <x v="0"/>
  </r>
  <r>
    <s v="ddf4b586-f3a6-4781-80d8-f265e12e6e29"/>
    <s v="Caynabo_HC"/>
    <x v="40"/>
    <x v="0"/>
    <n v="3"/>
    <n v="1"/>
    <n v="1"/>
    <n v="1"/>
    <x v="0"/>
  </r>
  <r>
    <s v="c2834cfe-2c59-45a7-a449-f7ecb0751e14"/>
    <s v="Lughaye_HC"/>
    <x v="45"/>
    <x v="0"/>
    <n v="3"/>
    <n v="1"/>
    <n v="1"/>
    <n v="1"/>
    <x v="0"/>
  </r>
  <r>
    <s v="7ae82a89-39d5-4c89-a25d-0d3f7742401e"/>
    <s v="Sheikh_HC"/>
    <x v="47"/>
    <x v="0"/>
    <n v="3"/>
    <n v="1"/>
    <n v="1"/>
    <n v="1"/>
    <x v="0"/>
  </r>
  <r>
    <s v="dc5b46da-7fc2-4929-88c7-fcc5ef1a24bc"/>
    <s v="Ceel_Afweyn_HC"/>
    <x v="38"/>
    <x v="0"/>
    <n v="3"/>
    <n v="1"/>
    <n v="1"/>
    <n v="1"/>
    <x v="0"/>
  </r>
  <r>
    <s v="cb46bfd9-43ba-4470-8534-f4e5f7bb1fca"/>
    <s v="Laasqoray_IDP"/>
    <x v="34"/>
    <x v="1"/>
    <n v="3"/>
    <n v="2"/>
    <n v="4"/>
    <n v="1"/>
    <x v="1"/>
  </r>
  <r>
    <s v="8596da55-0591-4708-8dff-dc6cee08140e"/>
    <s v="Xudun_IDP"/>
    <x v="48"/>
    <x v="1"/>
    <n v="3"/>
    <n v="1"/>
    <n v="4"/>
    <n v="2"/>
    <x v="1"/>
  </r>
  <r>
    <s v="4038bc11-afa5-4c28-8e10-0f721bc0cc33"/>
    <s v="Caynabo_HC"/>
    <x v="40"/>
    <x v="0"/>
    <n v="3"/>
    <n v="1"/>
    <n v="1"/>
    <n v="1"/>
    <x v="0"/>
  </r>
  <r>
    <s v="9fad8ed1-cce3-4e89-846a-8e6a09a5ce86"/>
    <s v="Caynabo_HC"/>
    <x v="40"/>
    <x v="0"/>
    <n v="3"/>
    <n v="1"/>
    <n v="1"/>
    <n v="1"/>
    <x v="0"/>
  </r>
  <r>
    <s v="8df41702-5b36-45d7-b8a0-989c6538ed60"/>
    <s v="Caynabo_HC"/>
    <x v="40"/>
    <x v="0"/>
    <n v="3"/>
    <n v="1"/>
    <n v="1"/>
    <n v="1"/>
    <x v="0"/>
  </r>
  <r>
    <s v="c7ec711d-1f31-4b58-a122-5d6429c3dc88"/>
    <s v="Ceel_Afweyn_HC"/>
    <x v="38"/>
    <x v="0"/>
    <n v="3"/>
    <n v="1"/>
    <n v="1"/>
    <n v="1"/>
    <x v="0"/>
  </r>
  <r>
    <s v="e457aef1-52b1-4173-8929-4be9bbada0f3"/>
    <s v="Caynabo_HC"/>
    <x v="40"/>
    <x v="0"/>
    <n v="3"/>
    <n v="1"/>
    <n v="1"/>
    <n v="1"/>
    <x v="0"/>
  </r>
  <r>
    <s v="5b466c25-9f5e-4dd7-9ad0-1ef7bfdae216"/>
    <s v="Gebiley_HC"/>
    <x v="39"/>
    <x v="0"/>
    <n v="3"/>
    <n v="1"/>
    <n v="1"/>
    <n v="1"/>
    <x v="0"/>
  </r>
  <r>
    <s v="4f80ef5c-70cf-451f-b514-2c36b8b125dc"/>
    <s v="Laasqoray_IDP"/>
    <x v="34"/>
    <x v="1"/>
    <n v="3"/>
    <n v="1"/>
    <n v="1"/>
    <n v="1"/>
    <x v="0"/>
  </r>
  <r>
    <s v="1fb82bed-0f22-42c4-a0ed-6f30e2c50a20"/>
    <s v="Ceerigaabo_IDP"/>
    <x v="44"/>
    <x v="1"/>
    <n v="3"/>
    <n v="1"/>
    <n v="4"/>
    <n v="1"/>
    <x v="0"/>
  </r>
  <r>
    <s v="23be2b81-0937-41dc-bbda-fa9b3c28eb68"/>
    <s v="Buuhoodle_IDP"/>
    <x v="36"/>
    <x v="1"/>
    <n v="3"/>
    <n v="1"/>
    <n v="1"/>
    <n v="1"/>
    <x v="0"/>
  </r>
  <r>
    <s v="8f0e42f8-276c-40b2-9387-b5ba0f789d82"/>
    <s v="Ceerigaabo_IDP"/>
    <x v="44"/>
    <x v="1"/>
    <n v="3"/>
    <n v="1"/>
    <n v="4"/>
    <n v="1"/>
    <x v="0"/>
  </r>
  <r>
    <s v="eaf75c0a-eadd-4d86-a5de-a04338dd3d1b"/>
    <s v="Laasqoray_IDP"/>
    <x v="34"/>
    <x v="1"/>
    <n v="3"/>
    <n v="1"/>
    <n v="1"/>
    <n v="3"/>
    <x v="0"/>
  </r>
  <r>
    <s v="c9b5376f-7310-4610-9038-be1a58c2879f"/>
    <s v="Laasqoray_IDP"/>
    <x v="34"/>
    <x v="1"/>
    <n v="3"/>
    <n v="1"/>
    <n v="4"/>
    <n v="1"/>
    <x v="0"/>
  </r>
  <r>
    <s v="d4b38b51-4d82-4278-9280-c44cdc76530f"/>
    <s v="Laasqoray_IDP"/>
    <x v="34"/>
    <x v="1"/>
    <n v="3"/>
    <n v="1"/>
    <n v="4"/>
    <n v="1"/>
    <x v="0"/>
  </r>
  <r>
    <s v="d7325a0c-9920-4d4e-8339-09bf37156f07"/>
    <s v="Laasqoray_IDP"/>
    <x v="34"/>
    <x v="1"/>
    <n v="3"/>
    <n v="1"/>
    <n v="4"/>
    <n v="1"/>
    <x v="0"/>
  </r>
  <r>
    <s v="d7e0e7ce-e948-493e-b52a-c18df131c679"/>
    <s v="Lughaye_HC"/>
    <x v="45"/>
    <x v="0"/>
    <n v="3"/>
    <n v="1"/>
    <n v="1"/>
    <n v="1"/>
    <x v="0"/>
  </r>
  <r>
    <s v="0a0a6f2f-5e84-4616-a67e-7a6096f78e00"/>
    <s v="Laasqoray_IDP"/>
    <x v="34"/>
    <x v="1"/>
    <n v="3"/>
    <n v="1"/>
    <n v="4"/>
    <n v="1"/>
    <x v="0"/>
  </r>
  <r>
    <s v="521c1f14-ea9f-40a3-aabd-dfc8b6e496b1"/>
    <s v="Ceerigaabo_HC"/>
    <x v="44"/>
    <x v="0"/>
    <n v="3"/>
    <n v="1"/>
    <n v="1"/>
    <n v="1"/>
    <x v="0"/>
  </r>
  <r>
    <s v="245b9ff9-e4f5-4d83-9d63-6aff7e581a64"/>
    <s v="Burco_HC"/>
    <x v="37"/>
    <x v="0"/>
    <n v="3"/>
    <n v="1"/>
    <n v="4"/>
    <n v="1"/>
    <x v="0"/>
  </r>
  <r>
    <s v="6938b99a-4b52-473e-8567-590210d12ed7"/>
    <s v="Ceel_Afweyn_HC"/>
    <x v="38"/>
    <x v="0"/>
    <n v="3"/>
    <n v="1"/>
    <n v="1"/>
    <n v="1"/>
    <x v="0"/>
  </r>
  <r>
    <s v="d8dc1232-3a5f-437c-8ad4-c209b952d5b1"/>
    <s v="Laasqoray_IDP"/>
    <x v="34"/>
    <x v="1"/>
    <n v="3"/>
    <n v="1"/>
    <n v="4"/>
    <n v="1"/>
    <x v="0"/>
  </r>
  <r>
    <s v="e23a5823-e42f-42df-9d33-053ef7755803"/>
    <s v="Laasqoray_IDP"/>
    <x v="34"/>
    <x v="1"/>
    <n v="3"/>
    <n v="1"/>
    <n v="4"/>
    <n v="1"/>
    <x v="0"/>
  </r>
  <r>
    <s v="8c85c135-f8ec-4273-9da7-aa572e421cfa"/>
    <s v="Laasqoray_IDP"/>
    <x v="34"/>
    <x v="1"/>
    <n v="3"/>
    <n v="1"/>
    <n v="4"/>
    <n v="1"/>
    <x v="0"/>
  </r>
  <r>
    <s v="487112b6-99e1-4665-92bc-98f4a526fcb8"/>
    <s v="Ceerigaabo_IDP"/>
    <x v="44"/>
    <x v="1"/>
    <n v="3"/>
    <n v="1"/>
    <n v="1"/>
    <n v="1"/>
    <x v="0"/>
  </r>
  <r>
    <s v="336b93c0-66b3-45f3-a2f5-17d7c0d04904"/>
    <s v="Caynabo_IDP"/>
    <x v="40"/>
    <x v="1"/>
    <n v="3"/>
    <n v="1"/>
    <n v="1"/>
    <n v="1"/>
    <x v="0"/>
  </r>
  <r>
    <s v="a46e4344-ebac-4bfc-800a-0f0dad98b1e6"/>
    <s v="Laas_Caanood_HC"/>
    <x v="35"/>
    <x v="0"/>
    <n v="3"/>
    <n v="1"/>
    <n v="1"/>
    <n v="1"/>
    <x v="0"/>
  </r>
  <r>
    <s v="28404dbc-543f-45ed-8c74-02ab1cd03896"/>
    <s v="Berbera_HC"/>
    <x v="46"/>
    <x v="0"/>
    <n v="3"/>
    <n v="1"/>
    <n v="1"/>
    <n v="1"/>
    <x v="0"/>
  </r>
  <r>
    <s v="a2d33ee4-38e8-4132-beca-fba2312ffc35"/>
    <s v="Gebiley_HC"/>
    <x v="39"/>
    <x v="0"/>
    <n v="3"/>
    <n v="1"/>
    <n v="1"/>
    <n v="1"/>
    <x v="0"/>
  </r>
  <r>
    <s v="027bbbf4-e995-49a9-ad9d-44881bb5ecc9"/>
    <s v="Laas_Caanood_IDP"/>
    <x v="35"/>
    <x v="1"/>
    <n v="3"/>
    <n v="1"/>
    <n v="1"/>
    <n v="1"/>
    <x v="0"/>
  </r>
  <r>
    <s v="a79bed88-d2e6-4875-bbf8-8f94b3cc182e"/>
    <s v="Laas_Caanood_HC"/>
    <x v="35"/>
    <x v="0"/>
    <n v="3"/>
    <n v="2"/>
    <n v="1"/>
    <n v="1"/>
    <x v="0"/>
  </r>
  <r>
    <s v="bc021208-607e-42db-af24-b64cba199255"/>
    <s v="Burco_IDP"/>
    <x v="37"/>
    <x v="1"/>
    <n v="3"/>
    <n v="1"/>
    <n v="4"/>
    <n v="1"/>
    <x v="0"/>
  </r>
  <r>
    <s v="b438b638-b2a5-4bc1-bdb9-09b88f1db081"/>
    <s v="Lughaye_IDP"/>
    <x v="45"/>
    <x v="1"/>
    <n v="3"/>
    <n v="4"/>
    <n v="1"/>
    <n v="1"/>
    <x v="0"/>
  </r>
  <r>
    <s v="8a7c435f-7d42-4df6-8532-de6e038bfafc"/>
    <s v="Caynabo_HC"/>
    <x v="40"/>
    <x v="0"/>
    <n v="3"/>
    <n v="1"/>
    <n v="1"/>
    <n v="1"/>
    <x v="0"/>
  </r>
  <r>
    <s v="70148c43-f4e2-4f8e-9e6e-b13530402170"/>
    <s v="Burco_HC"/>
    <x v="37"/>
    <x v="0"/>
    <n v="3"/>
    <n v="1"/>
    <n v="1"/>
    <n v="1"/>
    <x v="0"/>
  </r>
  <r>
    <s v="723687ad-2745-4d75-81ff-cb343859a549"/>
    <s v="Baki_HC"/>
    <x v="41"/>
    <x v="0"/>
    <n v="2"/>
    <n v="2"/>
    <n v="1"/>
    <n v="1"/>
    <x v="0"/>
  </r>
  <r>
    <s v="1e6804d0-cce5-4d47-90d3-f1237c8c48d1"/>
    <s v="Gebiley_HC"/>
    <x v="39"/>
    <x v="0"/>
    <n v="3"/>
    <n v="1"/>
    <n v="1"/>
    <n v="1"/>
    <x v="0"/>
  </r>
  <r>
    <s v="54343d0b-9079-475e-b56f-15a55d354c62"/>
    <s v="Gebiley_HC"/>
    <x v="39"/>
    <x v="0"/>
    <n v="3"/>
    <n v="1"/>
    <n v="1"/>
    <n v="1"/>
    <x v="0"/>
  </r>
  <r>
    <s v="84df6e31-c713-4e25-a0d8-507089e95fbc"/>
    <s v="Borama_HC"/>
    <x v="33"/>
    <x v="0"/>
    <n v="1"/>
    <n v="4"/>
    <n v="1"/>
    <n v="1"/>
    <x v="0"/>
  </r>
  <r>
    <s v="ba991279-58ce-48b5-b7c2-d379ed3f7ed0"/>
    <s v="Laas_Caanood_HC"/>
    <x v="35"/>
    <x v="0"/>
    <n v="3"/>
    <n v="1"/>
    <n v="1"/>
    <n v="1"/>
    <x v="0"/>
  </r>
  <r>
    <s v="a796e7fd-b975-410b-a505-3e7fba654d66"/>
    <s v="Laas_Caanood_HC"/>
    <x v="35"/>
    <x v="0"/>
    <n v="3"/>
    <n v="1"/>
    <n v="1"/>
    <n v="1"/>
    <x v="0"/>
  </r>
  <r>
    <s v="7c867891-8ce6-4fcb-8a65-d7ef3b0139f8"/>
    <s v="Berbera_HC"/>
    <x v="46"/>
    <x v="0"/>
    <n v="3"/>
    <n v="1"/>
    <n v="1"/>
    <n v="1"/>
    <x v="0"/>
  </r>
  <r>
    <s v="91b478b1-5dc8-4300-89f4-3d631a371720"/>
    <s v="Berbera_HC"/>
    <x v="46"/>
    <x v="0"/>
    <n v="3"/>
    <n v="1"/>
    <n v="1"/>
    <n v="1"/>
    <x v="0"/>
  </r>
  <r>
    <s v="e30c496a-f899-4aec-8d26-1594dbd7a60f"/>
    <s v="Ceerigaabo_HC"/>
    <x v="44"/>
    <x v="0"/>
    <n v="3"/>
    <n v="1"/>
    <n v="1"/>
    <n v="1"/>
    <x v="0"/>
  </r>
  <r>
    <s v="5856e558-a076-459c-9ea8-3fee7a72393d"/>
    <s v="Ceerigaabo_IDP"/>
    <x v="44"/>
    <x v="1"/>
    <n v="3"/>
    <n v="1"/>
    <n v="4"/>
    <n v="1"/>
    <x v="0"/>
  </r>
  <r>
    <s v="7235de76-eab0-45ec-84ba-f7c1bb22afb2"/>
    <s v="Ceerigaabo_HC"/>
    <x v="44"/>
    <x v="0"/>
    <n v="3"/>
    <n v="1"/>
    <n v="1"/>
    <n v="1"/>
    <x v="0"/>
  </r>
  <r>
    <s v="57ce014c-c25e-43fd-b9a7-127729a1a1fa"/>
    <s v="Gebiley_HC"/>
    <x v="39"/>
    <x v="0"/>
    <n v="3"/>
    <n v="1"/>
    <n v="1"/>
    <n v="1"/>
    <x v="0"/>
  </r>
  <r>
    <s v="44733e7b-411f-44ef-b38f-fe19f5111db9"/>
    <s v="Laas_Caanood_HC"/>
    <x v="35"/>
    <x v="0"/>
    <n v="3"/>
    <n v="1"/>
    <n v="4"/>
    <n v="1"/>
    <x v="0"/>
  </r>
  <r>
    <s v="e8c15abf-4602-46bc-a9a0-a9c9cf2a67e3"/>
    <s v="Baki_HC"/>
    <x v="41"/>
    <x v="0"/>
    <n v="3"/>
    <n v="1"/>
    <n v="1"/>
    <n v="1"/>
    <x v="0"/>
  </r>
  <r>
    <s v="6c2dc413-dfee-4db2-89ee-51fd1e0809c5"/>
    <s v="Berbera_HC"/>
    <x v="46"/>
    <x v="0"/>
    <n v="3"/>
    <n v="1"/>
    <n v="1"/>
    <n v="1"/>
    <x v="0"/>
  </r>
  <r>
    <s v="73269e4f-45fc-4016-8ad4-8e5d6fd868e7"/>
    <s v="Ceerigaabo_IDP"/>
    <x v="44"/>
    <x v="1"/>
    <n v="3"/>
    <n v="1"/>
    <n v="1"/>
    <n v="1"/>
    <x v="0"/>
  </r>
  <r>
    <s v="a2e88a42-b3f2-48c1-9df2-625666e7d457"/>
    <s v="Berbera_IDP"/>
    <x v="46"/>
    <x v="1"/>
    <n v="3"/>
    <n v="1"/>
    <n v="1"/>
    <n v="1"/>
    <x v="0"/>
  </r>
  <r>
    <s v="516730c4-add9-4289-a182-0bbfc8c7a38e"/>
    <s v="Buuhoodle_IDP"/>
    <x v="36"/>
    <x v="1"/>
    <n v="3"/>
    <n v="2"/>
    <n v="1"/>
    <n v="1"/>
    <x v="0"/>
  </r>
  <r>
    <s v="7e03e9cc-e322-4194-8b21-5eaf3923c46a"/>
    <s v="Buuhoodle_IDP"/>
    <x v="36"/>
    <x v="1"/>
    <n v="3"/>
    <n v="2"/>
    <n v="1"/>
    <n v="2"/>
    <x v="0"/>
  </r>
  <r>
    <s v="6f4f1fa2-2cd0-40ec-b311-3dd5d2d362a4"/>
    <s v="Ceel_Afweyn_HC"/>
    <x v="38"/>
    <x v="0"/>
    <n v="3"/>
    <n v="1"/>
    <n v="1"/>
    <n v="1"/>
    <x v="0"/>
  </r>
  <r>
    <s v="11134fc1-aa71-40df-8757-83f99fd49169"/>
    <s v="Buuhoodle_IDP"/>
    <x v="36"/>
    <x v="1"/>
    <n v="3"/>
    <n v="1"/>
    <n v="1"/>
    <n v="1"/>
    <x v="0"/>
  </r>
  <r>
    <s v="f5da83d3-ddf2-4ee2-9d7b-1bc45aa38561"/>
    <s v="Laas_Caanood_HC"/>
    <x v="35"/>
    <x v="0"/>
    <n v="3"/>
    <n v="1"/>
    <n v="1"/>
    <n v="1"/>
    <x v="0"/>
  </r>
  <r>
    <s v="0fe901b4-6535-452f-9ae5-f0998c811af1"/>
    <s v="Lughaye_IDP"/>
    <x v="45"/>
    <x v="1"/>
    <n v="3"/>
    <n v="1"/>
    <n v="1"/>
    <n v="1"/>
    <x v="0"/>
  </r>
  <r>
    <s v="d397ea87-9468-454f-82a1-6a2857059bfc"/>
    <s v="Ceel_Afweyn_HC"/>
    <x v="38"/>
    <x v="0"/>
    <n v="3"/>
    <n v="1"/>
    <n v="1"/>
    <n v="1"/>
    <x v="0"/>
  </r>
  <r>
    <s v="461558f7-51ac-4180-875a-79ca35af674b"/>
    <s v="Lughaye_IDP"/>
    <x v="45"/>
    <x v="1"/>
    <n v="3"/>
    <n v="1"/>
    <n v="1"/>
    <n v="1"/>
    <x v="0"/>
  </r>
  <r>
    <s v="65062e62-ae3d-4f3b-969e-54a7b9ccd8fa"/>
    <s v="Berbera_HC"/>
    <x v="46"/>
    <x v="0"/>
    <n v="3"/>
    <n v="1"/>
    <n v="1"/>
    <n v="1"/>
    <x v="0"/>
  </r>
  <r>
    <s v="c0900adc-5fc8-437a-bd26-0fdfc510ee13"/>
    <s v="Buuhoodle_IDP"/>
    <x v="36"/>
    <x v="1"/>
    <n v="3"/>
    <n v="1"/>
    <n v="1"/>
    <n v="2"/>
    <x v="0"/>
  </r>
  <r>
    <s v="4cfb8ea4-a2a9-4ee0-a9e9-73215acbe08c"/>
    <s v="Ceerigaabo_HC"/>
    <x v="44"/>
    <x v="0"/>
    <n v="3"/>
    <n v="1"/>
    <n v="1"/>
    <n v="2"/>
    <x v="0"/>
  </r>
  <r>
    <s v="6846e503-0767-47a6-80b6-397249d1772c"/>
    <s v="Borama_IDP"/>
    <x v="33"/>
    <x v="1"/>
    <n v="3"/>
    <n v="1"/>
    <n v="1"/>
    <n v="1"/>
    <x v="0"/>
  </r>
  <r>
    <s v="a2c6cdee-3566-4e12-b923-8b0d529d0156"/>
    <s v="Burco_HC"/>
    <x v="37"/>
    <x v="0"/>
    <n v="3"/>
    <n v="1"/>
    <n v="1"/>
    <n v="1"/>
    <x v="0"/>
  </r>
  <r>
    <s v="e0555c4d-3579-44cd-b72e-44de24724600"/>
    <s v="Lughaye_IDP"/>
    <x v="45"/>
    <x v="1"/>
    <n v="3"/>
    <n v="1"/>
    <n v="1"/>
    <n v="1"/>
    <x v="0"/>
  </r>
  <r>
    <s v="c1391b63-540c-4122-b9a0-72d609bbac91"/>
    <s v="Gebiley_HC"/>
    <x v="39"/>
    <x v="0"/>
    <n v="3"/>
    <n v="1"/>
    <n v="1"/>
    <n v="1"/>
    <x v="0"/>
  </r>
  <r>
    <s v="785b6b06-2578-4280-a1d5-7dd375d1b29b"/>
    <s v="Gebiley_HC"/>
    <x v="39"/>
    <x v="0"/>
    <n v="3"/>
    <n v="2"/>
    <n v="1"/>
    <n v="1"/>
    <x v="0"/>
  </r>
  <r>
    <s v="4f9b2a32-8236-430b-a36b-0c799d27dac6"/>
    <s v="Laasqoray_HC"/>
    <x v="34"/>
    <x v="0"/>
    <n v="3"/>
    <n v="1"/>
    <n v="1"/>
    <n v="1"/>
    <x v="0"/>
  </r>
  <r>
    <s v="f855a669-04cc-49d2-8fc3-93f69ada00e8"/>
    <s v="Lughaye_HC"/>
    <x v="45"/>
    <x v="0"/>
    <n v="3"/>
    <n v="1"/>
    <n v="1"/>
    <n v="1"/>
    <x v="0"/>
  </r>
  <r>
    <s v="cee1cf8f-8770-4591-a592-886ae334bedc"/>
    <s v="Xudun_IDP"/>
    <x v="48"/>
    <x v="1"/>
    <n v="3"/>
    <n v="1"/>
    <n v="4"/>
    <n v="1"/>
    <x v="0"/>
  </r>
  <r>
    <s v="f25868b7-d75e-4e52-92b9-f6bba81bab45"/>
    <s v="Laas_Caanood_HC"/>
    <x v="35"/>
    <x v="0"/>
    <n v="3"/>
    <n v="2"/>
    <n v="1"/>
    <n v="2"/>
    <x v="0"/>
  </r>
  <r>
    <s v="31f93451-e71f-42de-bf19-5e072d943b11"/>
    <s v="Buuhoodle_HC"/>
    <x v="36"/>
    <x v="0"/>
    <n v="3"/>
    <n v="1"/>
    <n v="1"/>
    <n v="1"/>
    <x v="0"/>
  </r>
  <r>
    <s v="4c74ab7e-b7a4-481d-aff9-5184366c839a"/>
    <s v="Gebiley_HC"/>
    <x v="39"/>
    <x v="0"/>
    <n v="3"/>
    <n v="1"/>
    <n v="1"/>
    <n v="1"/>
    <x v="0"/>
  </r>
  <r>
    <s v="c1b01d52-776e-4d59-9225-585c11de4014"/>
    <s v="Berbera_HC"/>
    <x v="46"/>
    <x v="0"/>
    <n v="2"/>
    <n v="1"/>
    <n v="1"/>
    <n v="1"/>
    <x v="3"/>
  </r>
  <r>
    <s v="04bb9a30-6708-47ce-8a80-208a825c5bab"/>
    <s v="Berbera_HC"/>
    <x v="46"/>
    <x v="0"/>
    <n v="3"/>
    <n v="1"/>
    <n v="1"/>
    <n v="1"/>
    <x v="0"/>
  </r>
  <r>
    <s v="cbf0acad-8f3b-4fff-940d-ca7c81c327d2"/>
    <s v="Burco_IDP"/>
    <x v="37"/>
    <x v="1"/>
    <n v="3"/>
    <n v="1"/>
    <n v="1"/>
    <n v="1"/>
    <x v="0"/>
  </r>
  <r>
    <s v="2dc43f9a-3c9c-4136-a0c8-622725a0733e"/>
    <s v="Buuhoodle_HC"/>
    <x v="36"/>
    <x v="0"/>
    <n v="3"/>
    <n v="1"/>
    <n v="1"/>
    <n v="1"/>
    <x v="0"/>
  </r>
  <r>
    <s v="9c59e8d8-8e98-414c-b9e3-639992f1d6d9"/>
    <s v="Ceel_Afweyn_HC"/>
    <x v="38"/>
    <x v="0"/>
    <n v="3"/>
    <n v="1"/>
    <n v="1"/>
    <n v="1"/>
    <x v="0"/>
  </r>
  <r>
    <s v="5c5634b5-c2bb-4760-8e16-499eb615592e"/>
    <s v="Gebiley_HC"/>
    <x v="39"/>
    <x v="0"/>
    <n v="3"/>
    <n v="1"/>
    <n v="1"/>
    <n v="1"/>
    <x v="0"/>
  </r>
  <r>
    <s v="bc95f9b5-9176-4880-93be-e9d90d8ab6f4"/>
    <s v="Lughaye_IDP"/>
    <x v="45"/>
    <x v="1"/>
    <n v="3"/>
    <n v="1"/>
    <n v="1"/>
    <n v="1"/>
    <x v="0"/>
  </r>
  <r>
    <s v="40f1067c-14da-4af6-aa6f-320356be4623"/>
    <s v="Gebiley_HC"/>
    <x v="39"/>
    <x v="0"/>
    <n v="3"/>
    <n v="1"/>
    <n v="1"/>
    <n v="1"/>
    <x v="0"/>
  </r>
  <r>
    <s v="5d9cb7a7-0bb0-46df-9f76-e658b516b091"/>
    <s v="Burco_HC"/>
    <x v="37"/>
    <x v="0"/>
    <n v="3"/>
    <n v="1"/>
    <n v="1"/>
    <n v="1"/>
    <x v="0"/>
  </r>
  <r>
    <s v="bf267a05-e1bf-406a-a1f3-2dcd54be4081"/>
    <s v="Ceerigaabo_HC"/>
    <x v="44"/>
    <x v="0"/>
    <n v="3"/>
    <n v="1"/>
    <n v="1"/>
    <n v="1"/>
    <x v="0"/>
  </r>
  <r>
    <s v="45a35935-3abd-4744-ae5a-a047d08e4212"/>
    <s v="Lughaye_HC"/>
    <x v="45"/>
    <x v="0"/>
    <n v="3"/>
    <n v="1"/>
    <n v="1"/>
    <n v="1"/>
    <x v="0"/>
  </r>
  <r>
    <s v="3c0e2700-2fd3-4a2a-82ba-430ebd428a89"/>
    <s v="Sheikh_HC"/>
    <x v="47"/>
    <x v="0"/>
    <n v="3"/>
    <n v="1"/>
    <n v="1"/>
    <n v="1"/>
    <x v="0"/>
  </r>
  <r>
    <s v="edc10600-2ab6-4161-9ad2-85c4325a8894"/>
    <s v="Berbera_HC"/>
    <x v="46"/>
    <x v="0"/>
    <n v="3"/>
    <n v="1"/>
    <n v="1"/>
    <n v="1"/>
    <x v="0"/>
  </r>
  <r>
    <s v="8cd40b1f-7d01-4876-b6bb-f28b6e45b174"/>
    <s v="Gebiley_HC"/>
    <x v="39"/>
    <x v="0"/>
    <n v="3"/>
    <n v="1"/>
    <n v="1"/>
    <n v="1"/>
    <x v="0"/>
  </r>
  <r>
    <s v="5dc1141b-7f2c-4895-bf8e-bf135467858d"/>
    <s v="Xudun_IDP"/>
    <x v="48"/>
    <x v="1"/>
    <n v="3"/>
    <n v="1"/>
    <n v="1"/>
    <n v="1"/>
    <x v="0"/>
  </r>
  <r>
    <s v="5f30d841-8c27-45ea-978e-59eda174f1a8"/>
    <s v="Sheikh_HC"/>
    <x v="47"/>
    <x v="0"/>
    <n v="3"/>
    <n v="1"/>
    <n v="1"/>
    <n v="1"/>
    <x v="0"/>
  </r>
  <r>
    <s v="8828beb6-7e31-4d3a-b5fa-4a1d0df08a0a"/>
    <s v="Ceel_Afweyn_IDP"/>
    <x v="38"/>
    <x v="1"/>
    <n v="3"/>
    <n v="2"/>
    <n v="1"/>
    <n v="3"/>
    <x v="0"/>
  </r>
  <r>
    <s v="036bb691-778b-4c7c-b35a-0b66b417aeac"/>
    <s v="Gebiley_HC"/>
    <x v="39"/>
    <x v="0"/>
    <n v="3"/>
    <n v="1"/>
    <n v="1"/>
    <n v="1"/>
    <x v="0"/>
  </r>
  <r>
    <s v="849217c4-ba06-4f1f-a391-e101f701397d"/>
    <s v="Ceel_Afweyn_HC"/>
    <x v="38"/>
    <x v="0"/>
    <n v="3"/>
    <n v="1"/>
    <n v="1"/>
    <n v="1"/>
    <x v="0"/>
  </r>
  <r>
    <s v="b2699562-5d31-4702-8f63-6c85abe74195"/>
    <s v="Ceerigaabo_HC"/>
    <x v="44"/>
    <x v="0"/>
    <n v="3"/>
    <n v="1"/>
    <n v="1"/>
    <n v="1"/>
    <x v="0"/>
  </r>
  <r>
    <s v="42bf6eb3-597e-4e7c-9029-f8512a6150e3"/>
    <s v="Gebiley_HC"/>
    <x v="39"/>
    <x v="0"/>
    <n v="3"/>
    <n v="1"/>
    <n v="1"/>
    <n v="1"/>
    <x v="0"/>
  </r>
  <r>
    <s v="ba8bfe0a-3191-400c-a68d-b7ed7830a8a3"/>
    <s v="Buuhoodle_IDP"/>
    <x v="36"/>
    <x v="1"/>
    <n v="3"/>
    <n v="1"/>
    <n v="1"/>
    <n v="3"/>
    <x v="0"/>
  </r>
  <r>
    <s v="2bef0b97-e97e-444d-a580-b798b1f7dc80"/>
    <s v="Lughaye_HC"/>
    <x v="45"/>
    <x v="0"/>
    <n v="3"/>
    <n v="2"/>
    <n v="1"/>
    <n v="1"/>
    <x v="0"/>
  </r>
  <r>
    <s v="e92d0e21-9031-47ee-a49b-e90ec1ebf563"/>
    <s v="Ceel_Afweyn_HC"/>
    <x v="38"/>
    <x v="0"/>
    <n v="3"/>
    <n v="1"/>
    <n v="1"/>
    <n v="1"/>
    <x v="0"/>
  </r>
  <r>
    <s v="f8788943-871b-44f1-a571-8a7038c04c38"/>
    <s v="Lughaye_IDP"/>
    <x v="45"/>
    <x v="1"/>
    <n v="3"/>
    <n v="2"/>
    <n v="1"/>
    <n v="1"/>
    <x v="0"/>
  </r>
  <r>
    <s v="9ab8857c-e818-41a2-aebc-01c822134bf8"/>
    <s v="Berbera_IDP"/>
    <x v="46"/>
    <x v="1"/>
    <n v="3"/>
    <n v="1"/>
    <n v="1"/>
    <n v="1"/>
    <x v="0"/>
  </r>
  <r>
    <s v="604f79b1-6b07-4553-b1a5-ee65a9722f6e"/>
    <s v="Buuhoodle_HC"/>
    <x v="36"/>
    <x v="0"/>
    <n v="3"/>
    <n v="1"/>
    <n v="1"/>
    <n v="1"/>
    <x v="0"/>
  </r>
  <r>
    <s v="a75839ea-025b-4750-9eaf-c748f90ef047"/>
    <s v="Burco_HC"/>
    <x v="37"/>
    <x v="0"/>
    <n v="3"/>
    <n v="1"/>
    <n v="1"/>
    <n v="1"/>
    <x v="0"/>
  </r>
  <r>
    <s v="4f31c443-d0b8-4682-8d69-054dea8920e6"/>
    <s v="Borama_IDP"/>
    <x v="33"/>
    <x v="1"/>
    <n v="3"/>
    <n v="1"/>
    <n v="1"/>
    <n v="1"/>
    <x v="0"/>
  </r>
  <r>
    <s v="bb63e4a3-c2e4-4c1a-bbe0-872b561e31ba"/>
    <s v="Caynabo_HC"/>
    <x v="40"/>
    <x v="0"/>
    <n v="3"/>
    <n v="1"/>
    <n v="1"/>
    <n v="1"/>
    <x v="0"/>
  </r>
  <r>
    <s v="64412cc5-db66-4957-b134-37798f2aed8b"/>
    <s v="Lughaye_IDP"/>
    <x v="45"/>
    <x v="1"/>
    <n v="3"/>
    <n v="1"/>
    <n v="1"/>
    <n v="1"/>
    <x v="0"/>
  </r>
  <r>
    <s v="f7d291cd-00f4-4c46-b98e-c3ac4426f20e"/>
    <s v="Berbera_IDP"/>
    <x v="46"/>
    <x v="1"/>
    <n v="3"/>
    <n v="1"/>
    <n v="1"/>
    <n v="1"/>
    <x v="0"/>
  </r>
  <r>
    <s v="b17e7ee7-eabf-4b0c-b946-ae2d708c3684"/>
    <s v="Berbera_IDP"/>
    <x v="46"/>
    <x v="1"/>
    <n v="3"/>
    <n v="1"/>
    <n v="1"/>
    <n v="1"/>
    <x v="0"/>
  </r>
  <r>
    <s v="19541dea-956c-4980-96c4-e796b9f7fba0"/>
    <s v="Sheikh_HC"/>
    <x v="47"/>
    <x v="0"/>
    <n v="3"/>
    <n v="1"/>
    <n v="1"/>
    <n v="1"/>
    <x v="0"/>
  </r>
  <r>
    <s v="866504e2-a66e-4640-8d72-91b72d205cb6"/>
    <s v="Gebiley_HC"/>
    <x v="39"/>
    <x v="0"/>
    <n v="3"/>
    <n v="1"/>
    <n v="1"/>
    <n v="1"/>
    <x v="0"/>
  </r>
  <r>
    <s v="872b2e4f-6183-45ea-b9a2-1bb42f3bdef1"/>
    <s v="Lughaye_IDP"/>
    <x v="45"/>
    <x v="1"/>
    <n v="3"/>
    <n v="1"/>
    <n v="4"/>
    <n v="5"/>
    <x v="1"/>
  </r>
  <r>
    <s v="811a7884-ee4e-4e68-b00a-56c55126bd7a"/>
    <s v="Caynabo_HC"/>
    <x v="40"/>
    <x v="0"/>
    <n v="3"/>
    <n v="1"/>
    <n v="1"/>
    <n v="1"/>
    <x v="0"/>
  </r>
  <r>
    <s v="9dd001de-b6ef-4d54-84ff-dd63472e1d07"/>
    <s v="Xudun_IDP"/>
    <x v="48"/>
    <x v="1"/>
    <n v="3"/>
    <n v="2"/>
    <n v="1"/>
    <n v="1"/>
    <x v="0"/>
  </r>
  <r>
    <s v="1ce79433-2c3b-468b-8df6-2b4c2abe02cf"/>
    <s v="Ceel_Afweyn_IDP"/>
    <x v="38"/>
    <x v="1"/>
    <n v="3"/>
    <n v="1"/>
    <n v="1"/>
    <n v="1"/>
    <x v="0"/>
  </r>
  <r>
    <s v="2ebad31f-214e-4d6d-8896-6cdfbf6cf3fb"/>
    <s v="Burco_IDP"/>
    <x v="37"/>
    <x v="1"/>
    <n v="3"/>
    <n v="1"/>
    <n v="1"/>
    <n v="1"/>
    <x v="0"/>
  </r>
  <r>
    <s v="73151baa-86e1-4533-9caa-7157a2c2f79f"/>
    <s v="Gebiley_HC"/>
    <x v="39"/>
    <x v="0"/>
    <n v="3"/>
    <n v="1"/>
    <n v="1"/>
    <n v="1"/>
    <x v="0"/>
  </r>
  <r>
    <s v="fab2147f-8854-4545-8158-7589dcc68f66"/>
    <s v="Gebiley_HC"/>
    <x v="39"/>
    <x v="0"/>
    <n v="3"/>
    <n v="1"/>
    <n v="1"/>
    <n v="1"/>
    <x v="0"/>
  </r>
  <r>
    <s v="81fe0670-cf20-47b4-bc75-7a094a9ddea4"/>
    <s v="Gebiley_IDP"/>
    <x v="39"/>
    <x v="1"/>
    <n v="3"/>
    <n v="1"/>
    <n v="1"/>
    <n v="1"/>
    <x v="0"/>
  </r>
  <r>
    <s v="409d2237-6f9c-4332-8e73-a1b1876e7413"/>
    <s v="Sheikh_HC"/>
    <x v="47"/>
    <x v="0"/>
    <n v="3"/>
    <n v="1"/>
    <n v="1"/>
    <n v="1"/>
    <x v="0"/>
  </r>
  <r>
    <s v="84162530-5dca-459b-a237-6b4e612f6289"/>
    <s v="Sheikh_HC"/>
    <x v="47"/>
    <x v="0"/>
    <n v="3"/>
    <n v="1"/>
    <n v="1"/>
    <n v="1"/>
    <x v="0"/>
  </r>
  <r>
    <s v="2181098b-bbce-4806-97ee-b868d4fbefe9"/>
    <s v="Sheikh_HC"/>
    <x v="47"/>
    <x v="0"/>
    <n v="3"/>
    <n v="1"/>
    <n v="1"/>
    <n v="1"/>
    <x v="0"/>
  </r>
  <r>
    <s v="40e1ccdf-bcce-456a-8971-c7205a35ff5c"/>
    <s v="Hargeysa_IDP"/>
    <x v="42"/>
    <x v="1"/>
    <n v="1"/>
    <n v="2"/>
    <n v="1"/>
    <n v="1"/>
    <x v="3"/>
  </r>
  <r>
    <s v="3d298d85-401e-41c6-bc6e-954d81a0cdc3"/>
    <s v="Burco_HC"/>
    <x v="37"/>
    <x v="0"/>
    <n v="3"/>
    <n v="1"/>
    <n v="1"/>
    <n v="1"/>
    <x v="0"/>
  </r>
  <r>
    <s v="9999a6e8-7588-46b4-834c-850043c36a40"/>
    <s v="Laas_Caanood_HC"/>
    <x v="35"/>
    <x v="0"/>
    <n v="3"/>
    <n v="1"/>
    <n v="1"/>
    <n v="1"/>
    <x v="0"/>
  </r>
  <r>
    <s v="d42dbc41-0474-446e-b979-a61195369552"/>
    <s v="Laas_Caanood_HC"/>
    <x v="35"/>
    <x v="0"/>
    <n v="3"/>
    <n v="1"/>
    <n v="1"/>
    <n v="1"/>
    <x v="0"/>
  </r>
  <r>
    <s v="f22e664d-1eb7-4211-9558-de0964fb9cee"/>
    <s v="Laas_Caanood_HC"/>
    <x v="35"/>
    <x v="0"/>
    <n v="3"/>
    <n v="2"/>
    <n v="1"/>
    <n v="1"/>
    <x v="0"/>
  </r>
  <r>
    <s v="cdfb582e-2857-40fe-a92b-11f823bf484c"/>
    <s v="Laas_Caanood_HC"/>
    <x v="35"/>
    <x v="0"/>
    <n v="3"/>
    <n v="1"/>
    <n v="1"/>
    <n v="1"/>
    <x v="0"/>
  </r>
  <r>
    <s v="07845738-5dda-4dde-932f-11226f4bdf3e"/>
    <s v="Laas_Caanood_HC"/>
    <x v="35"/>
    <x v="0"/>
    <n v="3"/>
    <n v="1"/>
    <n v="1"/>
    <n v="1"/>
    <x v="0"/>
  </r>
  <r>
    <s v="14256df0-98f7-444e-82ae-fa4a60e9d6bc"/>
    <s v="Ceel_Afweyn_IDP"/>
    <x v="38"/>
    <x v="1"/>
    <n v="3"/>
    <n v="1"/>
    <n v="1"/>
    <n v="1"/>
    <x v="0"/>
  </r>
  <r>
    <s v="0218ab7a-0c22-4db8-ac18-7068265f1d6f"/>
    <s v="Lughaye_HC"/>
    <x v="45"/>
    <x v="0"/>
    <n v="3"/>
    <n v="1"/>
    <n v="1"/>
    <n v="1"/>
    <x v="0"/>
  </r>
  <r>
    <s v="7d163bfa-db80-435c-a61a-9424a006c8c3"/>
    <s v="Baki_HC"/>
    <x v="41"/>
    <x v="0"/>
    <n v="3"/>
    <n v="1"/>
    <n v="1"/>
    <n v="1"/>
    <x v="0"/>
  </r>
  <r>
    <s v="b6811587-c32e-4ed8-8cdc-fc68cb4b75dd"/>
    <s v="Ceel_Afweyn_IDP"/>
    <x v="38"/>
    <x v="1"/>
    <n v="3"/>
    <n v="1"/>
    <n v="1"/>
    <n v="1"/>
    <x v="0"/>
  </r>
  <r>
    <s v="839d43f7-1dfb-4388-ae98-5d6a4dd52bc3"/>
    <s v="Ceerigaabo_HC"/>
    <x v="44"/>
    <x v="0"/>
    <n v="3"/>
    <n v="1"/>
    <n v="1"/>
    <n v="2"/>
    <x v="0"/>
  </r>
  <r>
    <s v="fbd0589b-4481-4a3e-9916-4f0a327d1c65"/>
    <s v="Gebiley_HC"/>
    <x v="39"/>
    <x v="0"/>
    <n v="3"/>
    <n v="1"/>
    <n v="1"/>
    <n v="1"/>
    <x v="0"/>
  </r>
  <r>
    <s v="ad210537-8c9d-4153-a413-efc12a1a366c"/>
    <s v="Hargeysa_HC"/>
    <x v="42"/>
    <x v="0"/>
    <n v="3"/>
    <n v="1"/>
    <n v="4"/>
    <n v="1"/>
    <x v="0"/>
  </r>
  <r>
    <s v="7b053a08-c393-4cb6-a7ad-6ee042171be3"/>
    <s v="Caynabo_HC"/>
    <x v="40"/>
    <x v="0"/>
    <n v="3"/>
    <n v="1"/>
    <n v="1"/>
    <n v="1"/>
    <x v="0"/>
  </r>
  <r>
    <s v="26c54e71-0912-487c-a33e-5d7e6422899b"/>
    <s v="Gebiley_HC"/>
    <x v="39"/>
    <x v="0"/>
    <n v="3"/>
    <n v="1"/>
    <n v="1"/>
    <n v="1"/>
    <x v="0"/>
  </r>
  <r>
    <s v="1bddf2ad-8c6d-4d55-9b30-95900ea60454"/>
    <s v="Ceel_Afweyn_HC"/>
    <x v="38"/>
    <x v="0"/>
    <n v="3"/>
    <n v="1"/>
    <n v="1"/>
    <n v="2"/>
    <x v="0"/>
  </r>
  <r>
    <s v="f3d43053-a9da-4617-b6ac-0bb6fab29dc5"/>
    <s v="Owdweyne_HC"/>
    <x v="43"/>
    <x v="0"/>
    <n v="3"/>
    <n v="1"/>
    <n v="4"/>
    <n v="1"/>
    <x v="0"/>
  </r>
  <r>
    <s v="6768bf2c-e502-4e1d-abf8-870aca3cd707"/>
    <s v="Hargeysa_HC"/>
    <x v="42"/>
    <x v="0"/>
    <n v="3"/>
    <n v="1"/>
    <n v="1"/>
    <n v="1"/>
    <x v="0"/>
  </r>
  <r>
    <s v="0a2d26c5-ca22-4e1a-bc83-ef041a2173c1"/>
    <s v="Berbera_HC"/>
    <x v="46"/>
    <x v="0"/>
    <n v="3"/>
    <n v="1"/>
    <n v="1"/>
    <n v="1"/>
    <x v="0"/>
  </r>
  <r>
    <s v="aa2dbabc-0786-47d9-89d9-804b6d634d1e"/>
    <s v="Buuhoodle_HC"/>
    <x v="36"/>
    <x v="0"/>
    <n v="3"/>
    <n v="1"/>
    <n v="4"/>
    <n v="2"/>
    <x v="1"/>
  </r>
  <r>
    <s v="ee0a48cb-1096-4299-b8f3-ae60f4c68639"/>
    <s v="Hargeysa_HC"/>
    <x v="42"/>
    <x v="0"/>
    <n v="3"/>
    <n v="1"/>
    <n v="1"/>
    <n v="1"/>
    <x v="0"/>
  </r>
  <r>
    <s v="6f575a0a-35c7-4bad-9816-ee1076a53a92"/>
    <s v="Lughaye_HC"/>
    <x v="45"/>
    <x v="0"/>
    <n v="3"/>
    <n v="1"/>
    <n v="1"/>
    <n v="1"/>
    <x v="0"/>
  </r>
  <r>
    <s v="112d3e1d-7ce2-4885-b04e-e7a43feab38b"/>
    <s v="Caynabo_HC"/>
    <x v="40"/>
    <x v="0"/>
    <n v="3"/>
    <n v="1"/>
    <n v="1"/>
    <n v="1"/>
    <x v="0"/>
  </r>
  <r>
    <s v="d3132e0f-9c25-465b-a8c6-aca49bcfb13f"/>
    <s v="Berbera_IDP"/>
    <x v="46"/>
    <x v="1"/>
    <n v="3"/>
    <n v="1"/>
    <n v="1"/>
    <n v="1"/>
    <x v="0"/>
  </r>
  <r>
    <s v="a061f641-7175-45ad-b1f2-e84f6d83bd38"/>
    <s v="Berbera_HC"/>
    <x v="46"/>
    <x v="0"/>
    <n v="3"/>
    <n v="1"/>
    <n v="1"/>
    <n v="1"/>
    <x v="0"/>
  </r>
  <r>
    <s v="2992c52c-6a29-4519-84d0-b35ed3e8d47b"/>
    <s v="Laas_Caanood_HC"/>
    <x v="35"/>
    <x v="0"/>
    <n v="3"/>
    <n v="1"/>
    <n v="4"/>
    <n v="1"/>
    <x v="0"/>
  </r>
  <r>
    <s v="1789f143-42a9-4a5a-8884-dee6092a6233"/>
    <s v="Hargeysa_HC"/>
    <x v="42"/>
    <x v="0"/>
    <n v="3"/>
    <n v="1"/>
    <n v="1"/>
    <n v="1"/>
    <x v="0"/>
  </r>
  <r>
    <s v="eca85f67-15b6-4214-89b3-836acb5fa367"/>
    <s v="Ceel_Afweyn_IDP"/>
    <x v="38"/>
    <x v="1"/>
    <n v="3"/>
    <n v="1"/>
    <n v="1"/>
    <n v="1"/>
    <x v="0"/>
  </r>
  <r>
    <s v="6a038b27-a4e3-412f-8f0e-2e09b5be55ca"/>
    <s v="Lughaye_HC"/>
    <x v="45"/>
    <x v="0"/>
    <n v="3"/>
    <n v="1"/>
    <n v="1"/>
    <n v="1"/>
    <x v="0"/>
  </r>
  <r>
    <s v="a484bb2c-b87b-442f-998b-3a2497e5beca"/>
    <s v="Caynabo_HC"/>
    <x v="40"/>
    <x v="0"/>
    <n v="3"/>
    <n v="1"/>
    <n v="1"/>
    <n v="1"/>
    <x v="0"/>
  </r>
  <r>
    <s v="e61005d8-56f2-45cb-995d-d531f60f5a44"/>
    <s v="Berbera_HC"/>
    <x v="46"/>
    <x v="0"/>
    <n v="3"/>
    <n v="1"/>
    <n v="1"/>
    <n v="1"/>
    <x v="0"/>
  </r>
  <r>
    <s v="2b468271-3bae-42a0-b84d-9757dc2ed2ad"/>
    <s v="Buuhoodle_HC"/>
    <x v="36"/>
    <x v="0"/>
    <n v="3"/>
    <n v="1"/>
    <n v="1"/>
    <n v="1"/>
    <x v="0"/>
  </r>
  <r>
    <s v="af40bd92-d705-4220-9229-1e017cf0f3ac"/>
    <s v="Baki_HC"/>
    <x v="41"/>
    <x v="0"/>
    <n v="3"/>
    <n v="1"/>
    <n v="1"/>
    <n v="1"/>
    <x v="0"/>
  </r>
  <r>
    <s v="d139409c-92bb-4aa7-89e5-941f6c1ccdf3"/>
    <s v="Berbera_HC"/>
    <x v="46"/>
    <x v="0"/>
    <n v="3"/>
    <n v="1"/>
    <n v="4"/>
    <n v="1"/>
    <x v="0"/>
  </r>
  <r>
    <s v="1095f403-685e-4e26-b171-ae86f5dc6de0"/>
    <s v="Hargeysa_HC"/>
    <x v="42"/>
    <x v="0"/>
    <n v="3"/>
    <n v="1"/>
    <n v="1"/>
    <n v="1"/>
    <x v="0"/>
  </r>
  <r>
    <s v="026caf7a-e8ab-4496-aede-ef03d0f24b2d"/>
    <s v="Borama_HC"/>
    <x v="33"/>
    <x v="0"/>
    <n v="3"/>
    <n v="1"/>
    <n v="4"/>
    <n v="1"/>
    <x v="0"/>
  </r>
  <r>
    <s v="cbb18b23-3832-4554-a130-25b846be23ca"/>
    <s v="Lughaye_IDP"/>
    <x v="45"/>
    <x v="1"/>
    <n v="3"/>
    <n v="1"/>
    <n v="1"/>
    <n v="1"/>
    <x v="0"/>
  </r>
  <r>
    <s v="42eea6ae-8936-47cd-b29d-49fbfd6e0ff9"/>
    <s v="Lughaye_HC"/>
    <x v="45"/>
    <x v="0"/>
    <n v="3"/>
    <n v="1"/>
    <n v="4"/>
    <n v="1"/>
    <x v="0"/>
  </r>
  <r>
    <s v="035bede0-d344-44bd-8a53-ee2dae1a223f"/>
    <s v="Borama_HC"/>
    <x v="33"/>
    <x v="0"/>
    <n v="3"/>
    <n v="2"/>
    <n v="4"/>
    <n v="1"/>
    <x v="1"/>
  </r>
  <r>
    <s v="dc37fe1b-715f-426c-b1f9-6c128d26cd1a"/>
    <s v="Borama_HC"/>
    <x v="33"/>
    <x v="0"/>
    <n v="3"/>
    <n v="1"/>
    <n v="1"/>
    <n v="1"/>
    <x v="0"/>
  </r>
  <r>
    <s v="6687818e-c5ff-4c52-878f-26ac47e8e3f1"/>
    <s v="Burco_HC"/>
    <x v="37"/>
    <x v="0"/>
    <n v="3"/>
    <n v="1"/>
    <n v="4"/>
    <n v="1"/>
    <x v="0"/>
  </r>
  <r>
    <s v="78509bda-c82a-4eec-a675-7b5582cde430"/>
    <s v="Zeylac_HC"/>
    <x v="49"/>
    <x v="0"/>
    <n v="3"/>
    <n v="2"/>
    <n v="1"/>
    <n v="1"/>
    <x v="0"/>
  </r>
  <r>
    <s v="c6de877c-3b0a-405b-b979-10c1ad3b9b1d"/>
    <s v="Hargeysa_HC"/>
    <x v="42"/>
    <x v="0"/>
    <n v="3"/>
    <n v="1"/>
    <n v="1"/>
    <n v="1"/>
    <x v="0"/>
  </r>
  <r>
    <s v="71611c2a-8491-4684-b314-fd717df8a536"/>
    <s v="Zeylac_HC"/>
    <x v="49"/>
    <x v="0"/>
    <n v="3"/>
    <n v="1"/>
    <n v="1"/>
    <n v="1"/>
    <x v="0"/>
  </r>
  <r>
    <s v="25823937-7996-4f9e-9be1-e233dc9bde38"/>
    <s v="Zeylac_HC"/>
    <x v="49"/>
    <x v="0"/>
    <n v="3"/>
    <n v="1"/>
    <n v="1"/>
    <n v="1"/>
    <x v="0"/>
  </r>
  <r>
    <s v="f8ce7152-7a18-4cd9-9fbe-61ebbab8e4b4"/>
    <s v="Borama_HC"/>
    <x v="33"/>
    <x v="0"/>
    <n v="3"/>
    <n v="1"/>
    <n v="1"/>
    <n v="1"/>
    <x v="0"/>
  </r>
  <r>
    <s v="cd0b72a4-9ff6-4c8c-ba43-56c9d80d22be"/>
    <s v="Hargeysa_HC"/>
    <x v="42"/>
    <x v="0"/>
    <n v="3"/>
    <n v="1"/>
    <n v="1"/>
    <n v="1"/>
    <x v="0"/>
  </r>
  <r>
    <s v="91193331-30b7-424a-9d7b-beecf80579a2"/>
    <s v="Hargeysa_HC"/>
    <x v="42"/>
    <x v="0"/>
    <n v="3"/>
    <n v="1"/>
    <n v="1"/>
    <n v="1"/>
    <x v="0"/>
  </r>
  <r>
    <s v="47cb1c7f-98b5-4045-86fd-e9d8b032c288"/>
    <s v="Zeylac_HC"/>
    <x v="49"/>
    <x v="0"/>
    <n v="3"/>
    <n v="1"/>
    <n v="4"/>
    <n v="1"/>
    <x v="0"/>
  </r>
  <r>
    <s v="f9789f73-2efd-4daa-854a-7dcc76f634fd"/>
    <s v="Xudun_IDP"/>
    <x v="48"/>
    <x v="1"/>
    <n v="3"/>
    <n v="1"/>
    <n v="1"/>
    <n v="1"/>
    <x v="0"/>
  </r>
  <r>
    <s v="d3dd1c20-bbec-4c10-98e0-510a9975a7e0"/>
    <s v="Berbera_HC"/>
    <x v="46"/>
    <x v="0"/>
    <n v="3"/>
    <n v="1"/>
    <n v="1"/>
    <n v="1"/>
    <x v="0"/>
  </r>
  <r>
    <s v="7cf1340a-4963-4eef-9a16-5a8de4bb46e7"/>
    <s v="Baki_HC"/>
    <x v="41"/>
    <x v="0"/>
    <n v="3"/>
    <n v="1"/>
    <n v="4"/>
    <n v="1"/>
    <x v="0"/>
  </r>
  <r>
    <s v="c01e9181-c6aa-4a2a-a6f5-780c8b3fb767"/>
    <s v="Baki_HC"/>
    <x v="41"/>
    <x v="0"/>
    <n v="3"/>
    <n v="1"/>
    <n v="4"/>
    <n v="1"/>
    <x v="0"/>
  </r>
  <r>
    <s v="3807ada5-7262-44d5-b717-5da9e28455d7"/>
    <s v="Lughaye_HC"/>
    <x v="45"/>
    <x v="0"/>
    <n v="3"/>
    <n v="1"/>
    <n v="1"/>
    <n v="1"/>
    <x v="0"/>
  </r>
  <r>
    <s v="3a8b7c15-15f7-4605-a006-b6dac7f5a2ce"/>
    <s v="Burco_HC"/>
    <x v="37"/>
    <x v="0"/>
    <n v="3"/>
    <n v="1"/>
    <n v="1"/>
    <n v="1"/>
    <x v="0"/>
  </r>
  <r>
    <s v="8aa973dc-87cd-47c7-8b61-1475b68ebcb9"/>
    <s v="Lughaye_HC"/>
    <x v="45"/>
    <x v="0"/>
    <n v="3"/>
    <n v="2"/>
    <n v="1"/>
    <n v="1"/>
    <x v="0"/>
  </r>
  <r>
    <s v="c20749fe-f9ff-4486-b155-5999eb32a7e1"/>
    <s v="Hargeysa_HC"/>
    <x v="42"/>
    <x v="0"/>
    <n v="3"/>
    <n v="1"/>
    <n v="1"/>
    <n v="1"/>
    <x v="0"/>
  </r>
  <r>
    <s v="55ae9044-33d1-4fc2-a38b-27e53e912f72"/>
    <s v="Borama_HC"/>
    <x v="33"/>
    <x v="0"/>
    <n v="3"/>
    <n v="1"/>
    <n v="4"/>
    <n v="1"/>
    <x v="0"/>
  </r>
  <r>
    <s v="5316b6c9-d6e2-4e5f-a263-6ffb138ce4c9"/>
    <s v="Borama_HC"/>
    <x v="33"/>
    <x v="0"/>
    <n v="3"/>
    <n v="1"/>
    <n v="4"/>
    <n v="1"/>
    <x v="0"/>
  </r>
  <r>
    <s v="92b62fe9-b8a7-4514-a42b-7c99a6043620"/>
    <s v="Borama_HC"/>
    <x v="33"/>
    <x v="0"/>
    <n v="3"/>
    <n v="1"/>
    <n v="1"/>
    <n v="1"/>
    <x v="0"/>
  </r>
  <r>
    <s v="821dd734-6784-4b91-b98f-19957e4f636a"/>
    <s v="Burco_IDP"/>
    <x v="37"/>
    <x v="1"/>
    <n v="3"/>
    <n v="1"/>
    <n v="1"/>
    <n v="1"/>
    <x v="0"/>
  </r>
  <r>
    <s v="1cc286f2-6221-4760-a2df-f63694a621c3"/>
    <s v="Burco_IDP"/>
    <x v="37"/>
    <x v="1"/>
    <n v="3"/>
    <n v="1"/>
    <n v="1"/>
    <n v="1"/>
    <x v="0"/>
  </r>
  <r>
    <s v="01b8c5ee-f77e-461b-bc20-f8485266b565"/>
    <s v="Borama_HC"/>
    <x v="33"/>
    <x v="0"/>
    <n v="3"/>
    <n v="1"/>
    <n v="1"/>
    <n v="1"/>
    <x v="0"/>
  </r>
  <r>
    <s v="33666ac7-72d1-4f98-8aa2-8d679f1af410"/>
    <s v="Borama_HC"/>
    <x v="33"/>
    <x v="0"/>
    <n v="3"/>
    <n v="2"/>
    <n v="1"/>
    <n v="1"/>
    <x v="0"/>
  </r>
  <r>
    <s v="9def9d6d-1b8e-41c3-9be5-bbb06465a7c8"/>
    <s v="Lughaye_HC"/>
    <x v="45"/>
    <x v="0"/>
    <n v="3"/>
    <n v="1"/>
    <n v="4"/>
    <n v="1"/>
    <x v="0"/>
  </r>
  <r>
    <s v="a1eac1ae-6915-4e21-9112-a9bd93cb1e36"/>
    <s v="Berbera_HC"/>
    <x v="46"/>
    <x v="0"/>
    <n v="3"/>
    <n v="1"/>
    <n v="4"/>
    <n v="1"/>
    <x v="0"/>
  </r>
  <r>
    <s v="242b4bab-9ebc-4e10-aeb5-e44bd71c9345"/>
    <s v="Zeylac_HC"/>
    <x v="49"/>
    <x v="0"/>
    <n v="3"/>
    <n v="1"/>
    <n v="1"/>
    <n v="1"/>
    <x v="0"/>
  </r>
  <r>
    <s v="c059133a-efc9-46d7-a35d-534f9605a9d6"/>
    <s v="Baki_HC"/>
    <x v="41"/>
    <x v="0"/>
    <n v="3"/>
    <n v="1"/>
    <n v="1"/>
    <n v="1"/>
    <x v="0"/>
  </r>
  <r>
    <s v="3784f80c-962d-41b3-8cdd-9601768f8bff"/>
    <s v="Baki_HC"/>
    <x v="41"/>
    <x v="0"/>
    <n v="3"/>
    <n v="1"/>
    <n v="1"/>
    <n v="1"/>
    <x v="0"/>
  </r>
  <r>
    <s v="fcd49368-2bee-48ff-ab18-837f5a8d2efd"/>
    <s v="Gebiley_HC"/>
    <x v="39"/>
    <x v="0"/>
    <n v="3"/>
    <n v="1"/>
    <n v="1"/>
    <n v="1"/>
    <x v="0"/>
  </r>
  <r>
    <s v="790dfcc7-99e1-4f1f-847d-6b35f5ebe0a5"/>
    <s v="Hargeysa_IDP"/>
    <x v="42"/>
    <x v="1"/>
    <n v="2"/>
    <n v="2"/>
    <n v="1"/>
    <n v="1"/>
    <x v="0"/>
  </r>
  <r>
    <s v="abdc382e-3436-48ab-8f17-a0193c65e34e"/>
    <s v="Baki_HC"/>
    <x v="41"/>
    <x v="0"/>
    <n v="3"/>
    <n v="1"/>
    <n v="1"/>
    <n v="1"/>
    <x v="0"/>
  </r>
  <r>
    <s v="22e79c2d-0b99-4407-8706-e45dee578333"/>
    <s v="Baki_HC"/>
    <x v="41"/>
    <x v="0"/>
    <n v="3"/>
    <n v="1"/>
    <n v="1"/>
    <n v="1"/>
    <x v="0"/>
  </r>
  <r>
    <s v="31756880-5a1a-4fc6-a0a5-54773633759b"/>
    <s v="Laas_Caanood_IDP"/>
    <x v="35"/>
    <x v="1"/>
    <n v="3"/>
    <n v="1"/>
    <n v="1"/>
    <n v="1"/>
    <x v="0"/>
  </r>
  <r>
    <s v="b78d5fb3-ec1d-4cb4-9323-ce7bb2aa04b4"/>
    <s v="Berbera_IDP"/>
    <x v="46"/>
    <x v="1"/>
    <n v="3"/>
    <n v="1"/>
    <n v="1"/>
    <n v="1"/>
    <x v="0"/>
  </r>
  <r>
    <s v="1559ea29-81e4-4727-8b14-0e921525c0b6"/>
    <s v="Lughaye_HC"/>
    <x v="45"/>
    <x v="0"/>
    <n v="3"/>
    <n v="1"/>
    <n v="1"/>
    <n v="1"/>
    <x v="0"/>
  </r>
  <r>
    <s v="bf7b28d2-86da-48c0-8562-937f80560d54"/>
    <s v="Laas_Caanood_IDP"/>
    <x v="35"/>
    <x v="1"/>
    <n v="2"/>
    <n v="4"/>
    <n v="1"/>
    <n v="1"/>
    <x v="0"/>
  </r>
  <r>
    <s v="1c0c08fb-d2b7-45a7-ae44-595f340ec55d"/>
    <s v="Borama_IDP"/>
    <x v="33"/>
    <x v="1"/>
    <n v="3"/>
    <n v="1"/>
    <n v="1"/>
    <n v="1"/>
    <x v="0"/>
  </r>
  <r>
    <s v="e09fceb0-da79-44a7-807f-6da39b8dc354"/>
    <s v="Borama_IDP"/>
    <x v="33"/>
    <x v="1"/>
    <n v="3"/>
    <n v="1"/>
    <n v="1"/>
    <n v="1"/>
    <x v="0"/>
  </r>
  <r>
    <s v="59a01165-66ea-463d-9444-f7cc187e50f4"/>
    <s v="Caynabo_IDP"/>
    <x v="40"/>
    <x v="1"/>
    <n v="3"/>
    <n v="1"/>
    <n v="1"/>
    <n v="1"/>
    <x v="0"/>
  </r>
  <r>
    <s v="5364dc89-fd7e-4b54-ad64-e7f5ba654ebd"/>
    <s v="Borama_HC"/>
    <x v="33"/>
    <x v="0"/>
    <n v="3"/>
    <n v="1"/>
    <n v="1"/>
    <n v="1"/>
    <x v="0"/>
  </r>
  <r>
    <s v="e3e0d3a6-2b22-47d0-84a9-b9eac3893dac"/>
    <s v="Hargeysa_HC"/>
    <x v="42"/>
    <x v="0"/>
    <n v="3"/>
    <n v="1"/>
    <n v="1"/>
    <n v="1"/>
    <x v="0"/>
  </r>
  <r>
    <s v="9c189cab-1d30-4c32-a0be-5287baee6a24"/>
    <s v="Borama_IDP"/>
    <x v="33"/>
    <x v="1"/>
    <n v="3"/>
    <n v="1"/>
    <n v="1"/>
    <n v="1"/>
    <x v="0"/>
  </r>
  <r>
    <s v="ddf5dbe9-b2e8-4da0-b99b-e00d9199c26b"/>
    <s v="Laas_Caanood_HC"/>
    <x v="35"/>
    <x v="0"/>
    <n v="3"/>
    <n v="1"/>
    <n v="1"/>
    <n v="2"/>
    <x v="0"/>
  </r>
  <r>
    <s v="67f5c4e3-8601-4bab-a4eb-d0ab50840439"/>
    <s v="Ceerigaabo_IDP"/>
    <x v="44"/>
    <x v="1"/>
    <n v="3"/>
    <n v="1"/>
    <n v="1"/>
    <n v="1"/>
    <x v="0"/>
  </r>
  <r>
    <s v="57e8f696-5ea6-4d69-a5bd-952c0b89c586"/>
    <s v="Hargeysa_HC"/>
    <x v="42"/>
    <x v="0"/>
    <n v="3"/>
    <n v="1"/>
    <n v="4"/>
    <n v="1"/>
    <x v="0"/>
  </r>
  <r>
    <s v="4a345e1a-deac-41f9-821f-99bad6f3d3c3"/>
    <s v="Gebiley_HC"/>
    <x v="39"/>
    <x v="0"/>
    <n v="3"/>
    <n v="1"/>
    <n v="1"/>
    <n v="1"/>
    <x v="0"/>
  </r>
  <r>
    <s v="fd9a31d8-ef46-40a8-ad9a-dc04337c9697"/>
    <s v="Borama_IDP"/>
    <x v="33"/>
    <x v="1"/>
    <n v="3"/>
    <n v="1"/>
    <n v="1"/>
    <n v="1"/>
    <x v="0"/>
  </r>
  <r>
    <s v="9177e5bb-6a2a-463f-a88e-0991c1a2588a"/>
    <s v="Ceerigaabo_HC"/>
    <x v="44"/>
    <x v="0"/>
    <n v="3"/>
    <n v="2"/>
    <n v="1"/>
    <n v="1"/>
    <x v="0"/>
  </r>
  <r>
    <s v="72146549-5bf9-4f87-9931-7eaac403ea80"/>
    <s v="Gebiley_HC"/>
    <x v="39"/>
    <x v="0"/>
    <n v="3"/>
    <n v="1"/>
    <n v="1"/>
    <n v="1"/>
    <x v="0"/>
  </r>
  <r>
    <s v="a56c6d40-2bad-45a2-90e8-d4ce143ce739"/>
    <s v="Borama_HC"/>
    <x v="33"/>
    <x v="0"/>
    <n v="3"/>
    <n v="1"/>
    <n v="4"/>
    <n v="1"/>
    <x v="0"/>
  </r>
  <r>
    <s v="dc2aaa14-fcdc-441f-bd51-c2555e601f7f"/>
    <s v="Burco_IDP"/>
    <x v="37"/>
    <x v="1"/>
    <n v="3"/>
    <n v="1"/>
    <n v="1"/>
    <n v="1"/>
    <x v="0"/>
  </r>
  <r>
    <s v="c51b1c17-98c1-4d18-82da-3fe75dc784a4"/>
    <s v="Hargeysa_IDP"/>
    <x v="42"/>
    <x v="1"/>
    <n v="3"/>
    <n v="1"/>
    <n v="4"/>
    <n v="4"/>
    <x v="1"/>
  </r>
  <r>
    <s v="4675f67a-bc3f-47af-9a8d-3ab002893e32"/>
    <s v="Ceerigaabo_HC"/>
    <x v="44"/>
    <x v="0"/>
    <n v="3"/>
    <n v="2"/>
    <n v="1"/>
    <n v="3"/>
    <x v="0"/>
  </r>
  <r>
    <s v="591219d4-bea9-4037-aee5-0f8ed38b18b0"/>
    <s v="Baki_HC"/>
    <x v="41"/>
    <x v="0"/>
    <n v="3"/>
    <n v="1"/>
    <n v="1"/>
    <n v="1"/>
    <x v="0"/>
  </r>
  <r>
    <s v="8d2996e3-b7ec-4b41-8880-857dbc5a8ad5"/>
    <s v="Berbera_HC"/>
    <x v="46"/>
    <x v="0"/>
    <n v="2"/>
    <n v="3"/>
    <n v="1"/>
    <n v="1"/>
    <x v="0"/>
  </r>
  <r>
    <s v="b3bc09ab-9587-4efc-8b41-52881cc64efc"/>
    <s v="Buuhoodle_IDP"/>
    <x v="36"/>
    <x v="1"/>
    <n v="3"/>
    <n v="1"/>
    <n v="1"/>
    <n v="1"/>
    <x v="0"/>
  </r>
  <r>
    <s v="0085b421-a156-43fc-b658-62afb76e623b"/>
    <s v="Burco_IDP"/>
    <x v="37"/>
    <x v="1"/>
    <n v="3"/>
    <n v="1"/>
    <n v="1"/>
    <n v="1"/>
    <x v="0"/>
  </r>
  <r>
    <s v="f616d4b3-b6dd-4bec-b1f0-5bb29182819a"/>
    <s v="Lughaye_HC"/>
    <x v="45"/>
    <x v="0"/>
    <n v="3"/>
    <n v="2"/>
    <n v="1"/>
    <n v="1"/>
    <x v="0"/>
  </r>
  <r>
    <s v="a0a50d48-5efd-46c2-88a2-6ec28dca36cd"/>
    <s v="Borama_IDP"/>
    <x v="33"/>
    <x v="1"/>
    <n v="3"/>
    <n v="1"/>
    <n v="4"/>
    <n v="1"/>
    <x v="0"/>
  </r>
  <r>
    <s v="39bd5315-13f9-4cef-b61b-19d6ea01c878"/>
    <s v="Owdweyne_HC"/>
    <x v="43"/>
    <x v="0"/>
    <n v="3"/>
    <n v="1"/>
    <n v="1"/>
    <n v="1"/>
    <x v="0"/>
  </r>
  <r>
    <s v="f07a57a7-70b4-4b57-8942-39c024647f6f"/>
    <s v="Ceerigaabo_HC"/>
    <x v="44"/>
    <x v="0"/>
    <n v="3"/>
    <n v="1"/>
    <n v="1"/>
    <n v="1"/>
    <x v="0"/>
  </r>
  <r>
    <s v="db9794a1-f344-4961-8cfc-333fc31736b8"/>
    <s v="Ceerigaabo_HC"/>
    <x v="44"/>
    <x v="0"/>
    <n v="3"/>
    <n v="1"/>
    <n v="1"/>
    <n v="1"/>
    <x v="0"/>
  </r>
  <r>
    <s v="71ea4124-a015-4fe7-ba2a-30786ea6f36e"/>
    <s v="Gebiley_HC"/>
    <x v="39"/>
    <x v="0"/>
    <n v="3"/>
    <n v="1"/>
    <n v="1"/>
    <n v="1"/>
    <x v="0"/>
  </r>
  <r>
    <s v="7f1103fb-279b-423d-bbd3-dd72fa2492db"/>
    <s v="Ceerigaabo_HC"/>
    <x v="44"/>
    <x v="0"/>
    <n v="3"/>
    <n v="1"/>
    <n v="1"/>
    <n v="1"/>
    <x v="0"/>
  </r>
  <r>
    <s v="60526284-d86e-4431-a852-fe585dda42e2"/>
    <s v="Lughaye_HC"/>
    <x v="45"/>
    <x v="0"/>
    <n v="3"/>
    <n v="4"/>
    <n v="1"/>
    <n v="1"/>
    <x v="0"/>
  </r>
  <r>
    <s v="cfd5279b-f0b8-464b-a9bc-e7c4aa6e90da"/>
    <s v="Berbera_HC"/>
    <x v="46"/>
    <x v="0"/>
    <n v="3"/>
    <n v="1"/>
    <n v="4"/>
    <n v="1"/>
    <x v="0"/>
  </r>
  <r>
    <s v="e7278879-108a-4d51-93f1-23b6a4e9486a"/>
    <s v="Laas_Caanood_HC"/>
    <x v="35"/>
    <x v="0"/>
    <n v="3"/>
    <n v="1"/>
    <n v="1"/>
    <n v="1"/>
    <x v="0"/>
  </r>
  <r>
    <s v="7b2c00c2-2b11-4ca1-95d0-1a1579c0f719"/>
    <s v="Burco_IDP"/>
    <x v="37"/>
    <x v="1"/>
    <n v="3"/>
    <n v="1"/>
    <n v="1"/>
    <n v="1"/>
    <x v="0"/>
  </r>
  <r>
    <s v="da7da945-ebc3-4ee4-a92d-71dd4411fb1b"/>
    <s v="Buuhoodle_IDP"/>
    <x v="36"/>
    <x v="1"/>
    <n v="3"/>
    <n v="1"/>
    <n v="1"/>
    <n v="1"/>
    <x v="0"/>
  </r>
  <r>
    <s v="1347582b-f6c2-47c8-a172-6152c5dabdf1"/>
    <s v="Ceerigaabo_HC"/>
    <x v="44"/>
    <x v="0"/>
    <n v="3"/>
    <n v="1"/>
    <n v="1"/>
    <n v="1"/>
    <x v="0"/>
  </r>
  <r>
    <s v="31644ed1-c274-4487-9e80-214cd6a096a6"/>
    <s v="Laas_Caanood_IDP"/>
    <x v="35"/>
    <x v="1"/>
    <n v="3"/>
    <n v="1"/>
    <n v="1"/>
    <n v="2"/>
    <x v="0"/>
  </r>
  <r>
    <s v="94caebd0-d4e8-49fe-bce0-57332a9be4f1"/>
    <s v="Gebiley_HC"/>
    <x v="39"/>
    <x v="0"/>
    <n v="3"/>
    <n v="2"/>
    <n v="1"/>
    <n v="1"/>
    <x v="0"/>
  </r>
  <r>
    <s v="b943ce12-0355-4085-bf62-3265ce1d642c"/>
    <s v="Berbera_HC"/>
    <x v="46"/>
    <x v="0"/>
    <n v="3"/>
    <n v="1"/>
    <n v="1"/>
    <n v="1"/>
    <x v="0"/>
  </r>
  <r>
    <s v="a785240e-c012-4366-bfc0-b22d09a66144"/>
    <s v="Lughaye_IDP"/>
    <x v="45"/>
    <x v="1"/>
    <n v="3"/>
    <n v="1"/>
    <n v="4"/>
    <n v="1"/>
    <x v="0"/>
  </r>
  <r>
    <s v="c2f33215-0737-47e2-b2cd-a302d85c3ff1"/>
    <s v="Ceel_Afweyn_HC"/>
    <x v="38"/>
    <x v="0"/>
    <n v="3"/>
    <n v="1"/>
    <n v="4"/>
    <n v="1"/>
    <x v="0"/>
  </r>
  <r>
    <s v="31f262bb-ee52-446c-9923-957606501934"/>
    <s v="Laas_Caanood_HC"/>
    <x v="35"/>
    <x v="0"/>
    <n v="3"/>
    <n v="2"/>
    <n v="1"/>
    <n v="1"/>
    <x v="0"/>
  </r>
  <r>
    <s v="3e2ad0e6-6465-49f7-8337-67e2cafa6889"/>
    <s v="Borama_IDP"/>
    <x v="33"/>
    <x v="1"/>
    <n v="3"/>
    <n v="1"/>
    <n v="1"/>
    <n v="1"/>
    <x v="0"/>
  </r>
  <r>
    <s v="9582bf96-423c-4fb9-acd8-169565fe8c5b"/>
    <s v="Burco_IDP"/>
    <x v="37"/>
    <x v="1"/>
    <n v="3"/>
    <n v="1"/>
    <n v="1"/>
    <n v="1"/>
    <x v="0"/>
  </r>
  <r>
    <s v="7d729df0-8db1-4595-b1c9-717ca7b93768"/>
    <s v="Gebiley_IDP"/>
    <x v="39"/>
    <x v="1"/>
    <n v="3"/>
    <n v="1"/>
    <n v="4"/>
    <n v="1"/>
    <x v="0"/>
  </r>
  <r>
    <s v="69d66766-a21f-4259-9471-2a85e73acc2d"/>
    <s v="Berbera_HC"/>
    <x v="46"/>
    <x v="0"/>
    <n v="3"/>
    <n v="1"/>
    <n v="4"/>
    <n v="1"/>
    <x v="0"/>
  </r>
  <r>
    <s v="f7c094db-f149-4a80-b290-30a8852ca7d3"/>
    <s v="Borama_HC"/>
    <x v="33"/>
    <x v="0"/>
    <n v="3"/>
    <n v="1"/>
    <n v="4"/>
    <n v="1"/>
    <x v="0"/>
  </r>
  <r>
    <s v="40a0f8bc-72e4-4300-8a33-028aac814b52"/>
    <s v="Laas_Caanood_HC"/>
    <x v="35"/>
    <x v="0"/>
    <n v="3"/>
    <n v="2"/>
    <n v="1"/>
    <n v="1"/>
    <x v="0"/>
  </r>
  <r>
    <s v="4a2d65f0-8c3e-4d9d-98cf-8f6cabe63074"/>
    <s v="Laas_Caanood_HC"/>
    <x v="35"/>
    <x v="0"/>
    <n v="3"/>
    <n v="1"/>
    <n v="1"/>
    <n v="1"/>
    <x v="0"/>
  </r>
  <r>
    <s v="f73d604d-d5fc-4671-a64b-6ed69d09d5a8"/>
    <s v="Gebiley_HC"/>
    <x v="39"/>
    <x v="0"/>
    <n v="1"/>
    <n v="4"/>
    <n v="1"/>
    <n v="1"/>
    <x v="0"/>
  </r>
  <r>
    <s v="8faf4d56-90ec-43c9-921d-dd92de16f86a"/>
    <s v="Baki_HC"/>
    <x v="41"/>
    <x v="0"/>
    <n v="3"/>
    <n v="1"/>
    <n v="1"/>
    <n v="1"/>
    <x v="0"/>
  </r>
  <r>
    <s v="a1966f02-2f16-4616-b8e3-df6641e334ad"/>
    <s v="Baki_HC"/>
    <x v="41"/>
    <x v="0"/>
    <n v="3"/>
    <n v="1"/>
    <n v="1"/>
    <n v="1"/>
    <x v="0"/>
  </r>
  <r>
    <s v="2464d3c2-c593-4ba0-b160-201489311f06"/>
    <s v="Buuhoodle_IDP"/>
    <x v="36"/>
    <x v="1"/>
    <n v="3"/>
    <n v="1"/>
    <n v="1"/>
    <n v="1"/>
    <x v="0"/>
  </r>
  <r>
    <s v="5b2d5459-b70a-4b00-8252-4882cb3acf68"/>
    <s v="Xudun_HC"/>
    <x v="48"/>
    <x v="0"/>
    <n v="3"/>
    <n v="1"/>
    <n v="1"/>
    <n v="1"/>
    <x v="0"/>
  </r>
  <r>
    <s v="2870acb1-50ba-4f3f-895a-adfcdcb6c3f1"/>
    <s v="Ceerigaabo_HC"/>
    <x v="44"/>
    <x v="0"/>
    <n v="1"/>
    <n v="3"/>
    <n v="1"/>
    <n v="2"/>
    <x v="0"/>
  </r>
  <r>
    <s v="9762b359-bca3-4ae3-b9d2-6b6f7e062eb7"/>
    <s v="Ceel_Afweyn_HC"/>
    <x v="38"/>
    <x v="0"/>
    <n v="3"/>
    <n v="2"/>
    <n v="1"/>
    <n v="2"/>
    <x v="0"/>
  </r>
  <r>
    <s v="18281a07-81b3-42ef-9904-8da797152ee2"/>
    <s v="Gebiley_HC"/>
    <x v="39"/>
    <x v="0"/>
    <n v="3"/>
    <n v="2"/>
    <n v="1"/>
    <n v="1"/>
    <x v="0"/>
  </r>
  <r>
    <s v="192ce4d4-fe37-4522-a118-a1f73e5026cf"/>
    <s v="Baki_HC"/>
    <x v="41"/>
    <x v="0"/>
    <n v="3"/>
    <n v="2"/>
    <n v="1"/>
    <n v="1"/>
    <x v="0"/>
  </r>
  <r>
    <s v="eecdf8de-1c73-45ca-a9d1-e0ad04d19fd3"/>
    <s v="Ceerigaabo_HC"/>
    <x v="44"/>
    <x v="0"/>
    <n v="3"/>
    <n v="4"/>
    <n v="1"/>
    <n v="1"/>
    <x v="0"/>
  </r>
  <r>
    <s v="63643230-0da2-4f08-b899-f0fc5a3c48e4"/>
    <s v="Ceerigaabo_IDP"/>
    <x v="44"/>
    <x v="1"/>
    <n v="3"/>
    <n v="1"/>
    <n v="1"/>
    <n v="1"/>
    <x v="0"/>
  </r>
  <r>
    <s v="7bed6fba-23a0-4a93-bd8f-1d4d13877ea0"/>
    <s v="Gebiley_HC"/>
    <x v="39"/>
    <x v="0"/>
    <n v="3"/>
    <n v="1"/>
    <n v="1"/>
    <n v="1"/>
    <x v="0"/>
  </r>
  <r>
    <s v="fc3d2acd-6a26-4f6c-bd47-4fd7716a5093"/>
    <s v="Borama_HC"/>
    <x v="33"/>
    <x v="0"/>
    <n v="3"/>
    <n v="1"/>
    <n v="1"/>
    <n v="1"/>
    <x v="0"/>
  </r>
  <r>
    <s v="94bdb8eb-291a-45da-af34-b1da9c09bb07"/>
    <s v="Sheikh_IDP"/>
    <x v="47"/>
    <x v="1"/>
    <n v="3"/>
    <n v="1"/>
    <n v="1"/>
    <n v="1"/>
    <x v="0"/>
  </r>
  <r>
    <s v="7fd2b397-e87b-47df-a76d-c7cb56a72223"/>
    <s v="Ceel_Afweyn_HC"/>
    <x v="38"/>
    <x v="0"/>
    <n v="3"/>
    <n v="1"/>
    <n v="1"/>
    <n v="1"/>
    <x v="0"/>
  </r>
  <r>
    <s v="b412a0e4-c7c5-4ca8-9d72-1b6e40d6e582"/>
    <s v="Burco_HC"/>
    <x v="37"/>
    <x v="0"/>
    <n v="3"/>
    <n v="1"/>
    <n v="4"/>
    <n v="1"/>
    <x v="0"/>
  </r>
  <r>
    <s v="04155ab4-29ed-4b9c-928d-aa6aa0504eeb"/>
    <s v="Hargeysa_HC"/>
    <x v="42"/>
    <x v="0"/>
    <n v="3"/>
    <n v="1"/>
    <n v="1"/>
    <n v="1"/>
    <x v="0"/>
  </r>
  <r>
    <s v="6d8a49e2-0221-46d6-a60d-a0cbf1ed4ee6"/>
    <s v="Berbera_HC"/>
    <x v="46"/>
    <x v="0"/>
    <n v="1"/>
    <n v="2"/>
    <n v="1"/>
    <n v="1"/>
    <x v="3"/>
  </r>
  <r>
    <s v="7450c499-d3a1-47ce-835d-b1e0ef784829"/>
    <s v="Caynabo_IDP"/>
    <x v="40"/>
    <x v="1"/>
    <n v="3"/>
    <n v="1"/>
    <n v="1"/>
    <n v="1"/>
    <x v="0"/>
  </r>
  <r>
    <s v="3fac8899-e15d-4814-be2a-e2cdeb5e82d7"/>
    <s v="Baki_HC"/>
    <x v="41"/>
    <x v="0"/>
    <n v="3"/>
    <n v="2"/>
    <n v="4"/>
    <n v="1"/>
    <x v="1"/>
  </r>
  <r>
    <s v="2aeadba9-3e0f-4761-a371-a74c1aa2d04b"/>
    <s v="Laasqoray_IDP"/>
    <x v="34"/>
    <x v="1"/>
    <n v="3"/>
    <n v="1"/>
    <n v="4"/>
    <n v="1"/>
    <x v="0"/>
  </r>
  <r>
    <s v="1c9f9f33-de7d-469f-936c-52f0056cd2fd"/>
    <s v="Zeylac_HC"/>
    <x v="49"/>
    <x v="0"/>
    <n v="3"/>
    <n v="1"/>
    <n v="1"/>
    <n v="1"/>
    <x v="0"/>
  </r>
  <r>
    <s v="ace05a3d-e9f4-4c26-9b33-5e5601f4f4a5"/>
    <s v="Gebiley_HC"/>
    <x v="39"/>
    <x v="0"/>
    <n v="3"/>
    <n v="1"/>
    <n v="1"/>
    <n v="1"/>
    <x v="0"/>
  </r>
  <r>
    <s v="3e89c61d-3272-489e-8fe7-96c466580a33"/>
    <s v="Hargeysa_HC"/>
    <x v="42"/>
    <x v="0"/>
    <n v="3"/>
    <n v="1"/>
    <n v="1"/>
    <n v="1"/>
    <x v="0"/>
  </r>
  <r>
    <s v="a0261d8a-ad5d-462e-9242-b25dea08954c"/>
    <s v="Hargeysa_HC"/>
    <x v="42"/>
    <x v="0"/>
    <n v="3"/>
    <n v="1"/>
    <n v="1"/>
    <n v="1"/>
    <x v="0"/>
  </r>
  <r>
    <s v="ae6bd739-41d8-4959-ad40-32e3a49c29ff"/>
    <s v="Caynabo_HC"/>
    <x v="40"/>
    <x v="0"/>
    <n v="3"/>
    <n v="1"/>
    <n v="1"/>
    <n v="1"/>
    <x v="0"/>
  </r>
  <r>
    <s v="00bb9d2b-8083-4b9d-a508-2d42058734bc"/>
    <s v="Sheikh_IDP"/>
    <x v="47"/>
    <x v="1"/>
    <n v="3"/>
    <n v="1"/>
    <n v="1"/>
    <n v="1"/>
    <x v="0"/>
  </r>
  <r>
    <s v="ad6ccabf-de5c-46cf-889b-29587e8340c0"/>
    <s v="Burco_HC"/>
    <x v="37"/>
    <x v="0"/>
    <n v="3"/>
    <n v="1"/>
    <n v="1"/>
    <n v="1"/>
    <x v="0"/>
  </r>
  <r>
    <s v="a395b1d6-f453-493e-a0b6-6abf053336c3"/>
    <s v="Berbera_IDP"/>
    <x v="46"/>
    <x v="1"/>
    <n v="3"/>
    <n v="3"/>
    <n v="1"/>
    <n v="1"/>
    <x v="0"/>
  </r>
  <r>
    <s v="6d02eb9c-aa76-4f8a-8816-f636925043ad"/>
    <s v="Ceerigaabo_HC"/>
    <x v="44"/>
    <x v="0"/>
    <n v="3"/>
    <n v="1"/>
    <n v="1"/>
    <n v="1"/>
    <x v="0"/>
  </r>
  <r>
    <s v="40426cba-c29c-4984-a7ac-050d738d81e2"/>
    <s v="Caynabo_IDP"/>
    <x v="40"/>
    <x v="1"/>
    <n v="3"/>
    <n v="1"/>
    <n v="1"/>
    <n v="1"/>
    <x v="0"/>
  </r>
  <r>
    <s v="d570d06d-b984-4cc6-8b6c-7b40e31efcf2"/>
    <s v="Buuhoodle_HC"/>
    <x v="36"/>
    <x v="0"/>
    <n v="3"/>
    <n v="1"/>
    <n v="1"/>
    <n v="1"/>
    <x v="0"/>
  </r>
  <r>
    <s v="ca8c06a1-0914-4123-a3a9-88372b6efc2d"/>
    <s v="Burco_IDP"/>
    <x v="37"/>
    <x v="1"/>
    <n v="3"/>
    <n v="1"/>
    <n v="1"/>
    <n v="1"/>
    <x v="0"/>
  </r>
  <r>
    <s v="9491c945-521f-4efc-8fd7-1a2b07187805"/>
    <s v="Laas_Caanood_HC"/>
    <x v="35"/>
    <x v="0"/>
    <n v="3"/>
    <n v="1"/>
    <n v="4"/>
    <n v="1"/>
    <x v="0"/>
  </r>
  <r>
    <s v="486a8082-36c7-4b74-b219-209daae190ab"/>
    <s v="Borama_IDP"/>
    <x v="33"/>
    <x v="1"/>
    <n v="3"/>
    <n v="1"/>
    <n v="1"/>
    <n v="1"/>
    <x v="0"/>
  </r>
  <r>
    <s v="73928192-f684-43fb-aca4-fe714a8653b1"/>
    <s v="Lughaye_IDP"/>
    <x v="45"/>
    <x v="1"/>
    <n v="3"/>
    <n v="1"/>
    <n v="1"/>
    <n v="1"/>
    <x v="0"/>
  </r>
  <r>
    <s v="239c9364-e719-4e17-887c-18c946a2d36c"/>
    <s v="Burco_HC"/>
    <x v="37"/>
    <x v="0"/>
    <n v="3"/>
    <n v="1"/>
    <n v="1"/>
    <n v="1"/>
    <x v="0"/>
  </r>
  <r>
    <s v="5121e684-2c24-499e-81e4-9a910e5f1225"/>
    <s v="Lughaye_IDP"/>
    <x v="45"/>
    <x v="1"/>
    <n v="3"/>
    <n v="1"/>
    <n v="1"/>
    <n v="1"/>
    <x v="0"/>
  </r>
  <r>
    <s v="e7269306-e4fa-46e7-ab9e-394a2a156a06"/>
    <s v="Gebiley_HC"/>
    <x v="39"/>
    <x v="0"/>
    <n v="3"/>
    <n v="1"/>
    <n v="1"/>
    <n v="1"/>
    <x v="0"/>
  </r>
  <r>
    <s v="2f689822-8649-4b26-9f61-8836006bc695"/>
    <s v="Borama_HC"/>
    <x v="33"/>
    <x v="0"/>
    <n v="3"/>
    <n v="1"/>
    <n v="4"/>
    <n v="1"/>
    <x v="0"/>
  </r>
  <r>
    <s v="af7128bf-ae18-462f-a4ba-074f17ea12db"/>
    <s v="Burco_IDP"/>
    <x v="37"/>
    <x v="1"/>
    <n v="3"/>
    <n v="1"/>
    <n v="1"/>
    <n v="1"/>
    <x v="0"/>
  </r>
  <r>
    <s v="3b9e6531-7215-492a-af5d-5a171e28aed9"/>
    <s v="Ceerigaabo_HC"/>
    <x v="44"/>
    <x v="0"/>
    <n v="3"/>
    <n v="1"/>
    <n v="1"/>
    <n v="1"/>
    <x v="0"/>
  </r>
  <r>
    <s v="daa27170-1470-4266-b2d8-2dfe218254f6"/>
    <s v="Borama_HC"/>
    <x v="33"/>
    <x v="0"/>
    <n v="3"/>
    <n v="1"/>
    <n v="1"/>
    <n v="1"/>
    <x v="0"/>
  </r>
  <r>
    <s v="1801abda-0e52-4ccf-9cd6-fbf9a04737da"/>
    <s v="Buuhoodle_HC"/>
    <x v="36"/>
    <x v="0"/>
    <n v="3"/>
    <n v="1"/>
    <n v="4"/>
    <n v="1"/>
    <x v="0"/>
  </r>
  <r>
    <s v="1fd63cdf-ef1c-4173-bc38-3a397cf99714"/>
    <s v="Burco_HC"/>
    <x v="37"/>
    <x v="0"/>
    <n v="3"/>
    <n v="1"/>
    <n v="1"/>
    <n v="1"/>
    <x v="0"/>
  </r>
  <r>
    <s v="efe9fc40-e2c3-4d94-8af9-d024703eacc7"/>
    <s v="Burco_IDP"/>
    <x v="37"/>
    <x v="1"/>
    <n v="3"/>
    <n v="1"/>
    <n v="4"/>
    <n v="1"/>
    <x v="0"/>
  </r>
  <r>
    <s v="52729937-15f2-4d90-a9b2-20480b9b9fcd"/>
    <s v="Borama_HC"/>
    <x v="33"/>
    <x v="0"/>
    <n v="3"/>
    <n v="1"/>
    <n v="1"/>
    <n v="1"/>
    <x v="0"/>
  </r>
  <r>
    <s v="e35af3d9-decc-48c0-9a09-28aec2c0f4d6"/>
    <s v="Ceel_Afweyn_HC"/>
    <x v="38"/>
    <x v="0"/>
    <n v="3"/>
    <n v="1"/>
    <n v="1"/>
    <n v="1"/>
    <x v="0"/>
  </r>
  <r>
    <s v="03464046-22bf-4ff0-8fae-75da04c23e16"/>
    <s v="Xudun_IDP"/>
    <x v="48"/>
    <x v="1"/>
    <n v="3"/>
    <n v="1"/>
    <n v="1"/>
    <n v="1"/>
    <x v="0"/>
  </r>
  <r>
    <s v="f3962710-93ab-44dd-b2ba-88745af91199"/>
    <s v="Lughaye_HC"/>
    <x v="45"/>
    <x v="0"/>
    <n v="3"/>
    <n v="1"/>
    <n v="1"/>
    <n v="1"/>
    <x v="0"/>
  </r>
  <r>
    <s v="c3a0b37c-1ad5-4160-8f8b-e4585a75ff97"/>
    <s v="Ceel_Afweyn_HC"/>
    <x v="38"/>
    <x v="0"/>
    <n v="3"/>
    <n v="1"/>
    <n v="4"/>
    <n v="1"/>
    <x v="0"/>
  </r>
  <r>
    <s v="de939a0d-38d7-42b5-8a10-e0fa0a9a3197"/>
    <s v="Ceerigaabo_IDP"/>
    <x v="44"/>
    <x v="1"/>
    <n v="3"/>
    <n v="1"/>
    <n v="1"/>
    <n v="1"/>
    <x v="0"/>
  </r>
  <r>
    <s v="84f6c844-d276-424a-922a-167a72fc0e0a"/>
    <s v="Borama_HC"/>
    <x v="33"/>
    <x v="0"/>
    <n v="3"/>
    <n v="1"/>
    <n v="1"/>
    <n v="1"/>
    <x v="0"/>
  </r>
  <r>
    <s v="a0380369-0f56-4b9f-94c8-b5ecc5460ba7"/>
    <s v="Ceel_Afweyn_HC"/>
    <x v="38"/>
    <x v="0"/>
    <n v="3"/>
    <n v="1"/>
    <n v="1"/>
    <n v="1"/>
    <x v="0"/>
  </r>
  <r>
    <s v="47c3aeef-9e18-49e9-9352-77ae4af63e47"/>
    <s v="Gebiley_HC"/>
    <x v="39"/>
    <x v="0"/>
    <n v="3"/>
    <n v="1"/>
    <n v="4"/>
    <n v="1"/>
    <x v="0"/>
  </r>
  <r>
    <s v="de96c06b-bce2-46ca-8164-871cec9d0457"/>
    <s v="Sheikh_HC"/>
    <x v="47"/>
    <x v="0"/>
    <n v="3"/>
    <n v="1"/>
    <n v="4"/>
    <n v="2"/>
    <x v="1"/>
  </r>
  <r>
    <s v="f6d1bc22-3d21-48fa-b2c3-624b346a6e1f"/>
    <s v="Caynabo_IDP"/>
    <x v="40"/>
    <x v="1"/>
    <n v="3"/>
    <n v="1"/>
    <n v="1"/>
    <n v="1"/>
    <x v="0"/>
  </r>
  <r>
    <s v="b24100ef-d915-47f7-9b3e-fa884cf4d4fb"/>
    <s v="Hargeysa_HC"/>
    <x v="42"/>
    <x v="0"/>
    <n v="3"/>
    <n v="1"/>
    <n v="4"/>
    <n v="1"/>
    <x v="0"/>
  </r>
  <r>
    <s v="a580fa03-dfac-497f-b4a1-dd109a9d4508"/>
    <s v="Zeylac_IDP"/>
    <x v="49"/>
    <x v="1"/>
    <n v="3"/>
    <n v="1"/>
    <n v="1"/>
    <n v="1"/>
    <x v="0"/>
  </r>
  <r>
    <s v="4adde32d-982d-47b2-83ec-4f92206e3f18"/>
    <s v="Ceerigaabo_HC"/>
    <x v="44"/>
    <x v="0"/>
    <n v="3"/>
    <n v="1"/>
    <n v="4"/>
    <n v="1"/>
    <x v="0"/>
  </r>
  <r>
    <s v="e2e9d246-2df3-4d9d-b255-613452961214"/>
    <s v="Burco_HC"/>
    <x v="37"/>
    <x v="0"/>
    <n v="3"/>
    <n v="1"/>
    <n v="1"/>
    <n v="1"/>
    <x v="0"/>
  </r>
  <r>
    <s v="51bcf7ba-e064-477c-bf1e-ed936e9f4171"/>
    <s v="Ceel_Afweyn_HC"/>
    <x v="38"/>
    <x v="0"/>
    <n v="3"/>
    <n v="1"/>
    <n v="1"/>
    <n v="1"/>
    <x v="0"/>
  </r>
  <r>
    <s v="eeebab48-c610-45e9-ae01-ba9667309695"/>
    <s v="Sheikh_HC"/>
    <x v="47"/>
    <x v="0"/>
    <n v="3"/>
    <n v="1"/>
    <n v="4"/>
    <n v="1"/>
    <x v="0"/>
  </r>
  <r>
    <s v="544de212-6786-494c-b255-8a6f45edfc8d"/>
    <s v="Hargeysa_IDP"/>
    <x v="42"/>
    <x v="1"/>
    <n v="3"/>
    <n v="4"/>
    <n v="4"/>
    <n v="1"/>
    <x v="1"/>
  </r>
  <r>
    <s v="d863cb98-51ff-48e1-9fd9-5dfc9815e878"/>
    <s v="Laas_Caanood_HC"/>
    <x v="35"/>
    <x v="0"/>
    <n v="3"/>
    <n v="1"/>
    <n v="4"/>
    <n v="1"/>
    <x v="0"/>
  </r>
  <r>
    <s v="87b8e83d-6c7a-45b7-ab72-0a2e28a60e68"/>
    <s v="Berbera_HC"/>
    <x v="46"/>
    <x v="0"/>
    <n v="3"/>
    <n v="1"/>
    <n v="4"/>
    <n v="1"/>
    <x v="0"/>
  </r>
  <r>
    <s v="cc051da4-1bbf-4a3f-9b08-c7fac83ab4ac"/>
    <s v="Gebiley_HC"/>
    <x v="39"/>
    <x v="0"/>
    <n v="3"/>
    <n v="1"/>
    <n v="4"/>
    <n v="1"/>
    <x v="0"/>
  </r>
  <r>
    <s v="752d7d8d-c468-4e97-81bd-8e50d7dc7b83"/>
    <s v="Ceerigaabo_HC"/>
    <x v="44"/>
    <x v="0"/>
    <n v="3"/>
    <n v="4"/>
    <n v="1"/>
    <n v="2"/>
    <x v="1"/>
  </r>
  <r>
    <s v="ee428a1f-deb7-4acf-96c0-7a88a960642b"/>
    <s v="Xudun_IDP"/>
    <x v="48"/>
    <x v="1"/>
    <n v="3"/>
    <n v="1"/>
    <n v="1"/>
    <n v="1"/>
    <x v="0"/>
  </r>
  <r>
    <s v="544e9f01-351b-4c8d-adff-d36e47fc9434"/>
    <s v="Borama_IDP"/>
    <x v="33"/>
    <x v="1"/>
    <n v="2"/>
    <n v="2"/>
    <n v="4"/>
    <n v="1"/>
    <x v="0"/>
  </r>
  <r>
    <s v="d7ed4ab1-6bcf-4a50-b42d-ce9c03a7f816"/>
    <s v="Owdweyne_HC"/>
    <x v="43"/>
    <x v="0"/>
    <n v="3"/>
    <n v="1"/>
    <n v="1"/>
    <n v="1"/>
    <x v="0"/>
  </r>
  <r>
    <s v="05970bde-3bff-4fc5-a605-7c48a0d2cac7"/>
    <s v="Lughaye_HC"/>
    <x v="45"/>
    <x v="0"/>
    <n v="3"/>
    <n v="1"/>
    <n v="4"/>
    <n v="1"/>
    <x v="0"/>
  </r>
  <r>
    <s v="40fda67d-6daf-4d07-85fc-9eff7f43bdac"/>
    <s v="Berbera_IDP"/>
    <x v="46"/>
    <x v="1"/>
    <n v="3"/>
    <n v="1"/>
    <n v="1"/>
    <n v="1"/>
    <x v="0"/>
  </r>
  <r>
    <s v="532eb894-bc79-49fa-842a-51c381fa1db9"/>
    <s v="Burco_IDP"/>
    <x v="37"/>
    <x v="1"/>
    <n v="3"/>
    <n v="1"/>
    <n v="4"/>
    <n v="1"/>
    <x v="0"/>
  </r>
  <r>
    <s v="08deccbe-81f1-4f4f-8c78-8456dcbe81cd"/>
    <s v="Lughaye_HC"/>
    <x v="45"/>
    <x v="0"/>
    <n v="3"/>
    <n v="1"/>
    <n v="1"/>
    <n v="1"/>
    <x v="0"/>
  </r>
  <r>
    <s v="ceb60128-ea8a-46ea-9001-bfa06543e2b9"/>
    <s v="Caynabo_IDP"/>
    <x v="40"/>
    <x v="1"/>
    <n v="3"/>
    <n v="1"/>
    <n v="1"/>
    <n v="1"/>
    <x v="0"/>
  </r>
  <r>
    <s v="cfa52835-3bae-4659-8728-74fb6ac001a7"/>
    <s v="Laasqoray_HC"/>
    <x v="34"/>
    <x v="0"/>
    <n v="3"/>
    <n v="1"/>
    <n v="4"/>
    <n v="1"/>
    <x v="0"/>
  </r>
  <r>
    <s v="2cd57a40-3419-43f0-b4a6-de000093000a"/>
    <s v="Gebiley_HC"/>
    <x v="39"/>
    <x v="0"/>
    <n v="3"/>
    <n v="1"/>
    <n v="4"/>
    <n v="1"/>
    <x v="0"/>
  </r>
  <r>
    <s v="9793f727-bd25-4a2d-8a8b-09cc7f9c7726"/>
    <s v="Zeylac_HC"/>
    <x v="49"/>
    <x v="0"/>
    <n v="3"/>
    <n v="1"/>
    <n v="1"/>
    <n v="1"/>
    <x v="0"/>
  </r>
  <r>
    <s v="f7da1c27-d9f4-49b1-8cf5-310ea293183a"/>
    <s v="Hargeysa_HC"/>
    <x v="42"/>
    <x v="0"/>
    <n v="1"/>
    <n v="4"/>
    <n v="1"/>
    <n v="1"/>
    <x v="0"/>
  </r>
  <r>
    <s v="e7afa2a5-8cc3-4607-bb2c-f7eb5b9b3899"/>
    <s v="Buuhoodle_HC"/>
    <x v="36"/>
    <x v="0"/>
    <n v="3"/>
    <n v="1"/>
    <n v="4"/>
    <n v="1"/>
    <x v="0"/>
  </r>
  <r>
    <s v="0bcc2b1e-b551-4b50-a003-c16cdc314b02"/>
    <s v="Caynabo_IDP"/>
    <x v="40"/>
    <x v="1"/>
    <n v="3"/>
    <n v="1"/>
    <n v="1"/>
    <n v="1"/>
    <x v="0"/>
  </r>
  <r>
    <s v="b6744bcb-5c1f-4b88-bd60-bef4c631d735"/>
    <s v="Lughaye_HC"/>
    <x v="45"/>
    <x v="0"/>
    <n v="3"/>
    <n v="1"/>
    <n v="1"/>
    <n v="1"/>
    <x v="0"/>
  </r>
  <r>
    <s v="cd6a0a71-5251-4086-acbf-0816f528d3fd"/>
    <s v="Burco_IDP"/>
    <x v="37"/>
    <x v="1"/>
    <n v="2"/>
    <n v="4"/>
    <n v="1"/>
    <n v="1"/>
    <x v="0"/>
  </r>
  <r>
    <s v="580518fd-59d1-476f-9cb8-1e64c5c53d6b"/>
    <s v="Caynabo_IDP"/>
    <x v="40"/>
    <x v="1"/>
    <n v="3"/>
    <n v="2"/>
    <n v="1"/>
    <n v="1"/>
    <x v="0"/>
  </r>
  <r>
    <s v="c51c52f4-fc62-441b-bf97-683f79ec969b"/>
    <s v="Burco_HC"/>
    <x v="37"/>
    <x v="0"/>
    <n v="3"/>
    <n v="1"/>
    <n v="1"/>
    <n v="1"/>
    <x v="0"/>
  </r>
  <r>
    <s v="00c3156a-11c4-45e3-b167-0d0b81145169"/>
    <s v="Borama_HC"/>
    <x v="33"/>
    <x v="0"/>
    <n v="3"/>
    <n v="1"/>
    <n v="4"/>
    <n v="1"/>
    <x v="0"/>
  </r>
  <r>
    <s v="98db75dd-4247-4c60-9590-732a738568cb"/>
    <s v="Burco_HC"/>
    <x v="37"/>
    <x v="0"/>
    <n v="3"/>
    <n v="1"/>
    <n v="1"/>
    <n v="1"/>
    <x v="0"/>
  </r>
  <r>
    <s v="32276324-b560-4ee9-933e-bd67ac9f6786"/>
    <s v="Zeylac_HC"/>
    <x v="49"/>
    <x v="0"/>
    <n v="3"/>
    <n v="1"/>
    <n v="1"/>
    <n v="1"/>
    <x v="0"/>
  </r>
  <r>
    <s v="79460690-4135-469f-bc79-ba82a75053d0"/>
    <s v="Zeylac_HC"/>
    <x v="49"/>
    <x v="0"/>
    <n v="3"/>
    <n v="1"/>
    <n v="1"/>
    <n v="1"/>
    <x v="0"/>
  </r>
  <r>
    <s v="7aa640ca-cf71-4e96-8153-366cb6f0f90b"/>
    <s v="Ceerigaabo_IDP"/>
    <x v="44"/>
    <x v="1"/>
    <n v="3"/>
    <n v="1"/>
    <n v="1"/>
    <n v="1"/>
    <x v="0"/>
  </r>
  <r>
    <s v="e758a11f-570b-49ee-b05f-72fec271700c"/>
    <s v="Hargeysa_HC"/>
    <x v="42"/>
    <x v="0"/>
    <n v="3"/>
    <n v="1"/>
    <n v="1"/>
    <n v="1"/>
    <x v="0"/>
  </r>
  <r>
    <s v="5b9686ea-211c-4c8a-a124-cacab65d019b"/>
    <s v="Ceerigaabo_HC"/>
    <x v="44"/>
    <x v="0"/>
    <n v="1"/>
    <n v="3"/>
    <n v="1"/>
    <n v="1"/>
    <x v="0"/>
  </r>
  <r>
    <s v="b7b3d02b-b064-4f0a-833f-83a672272b1a"/>
    <s v="Ceel_Afweyn_IDP"/>
    <x v="38"/>
    <x v="1"/>
    <n v="3"/>
    <n v="2"/>
    <n v="1"/>
    <n v="1"/>
    <x v="0"/>
  </r>
  <r>
    <s v="19750f09-d228-4e69-bea6-017672b7edf2"/>
    <s v="Borama_HC"/>
    <x v="33"/>
    <x v="0"/>
    <n v="3"/>
    <n v="1"/>
    <n v="1"/>
    <n v="1"/>
    <x v="0"/>
  </r>
  <r>
    <s v="778e2833-aebe-417e-96d2-0046bf1a8e07"/>
    <s v="Laas_Caanood_HC"/>
    <x v="35"/>
    <x v="0"/>
    <n v="3"/>
    <n v="4"/>
    <n v="1"/>
    <n v="2"/>
    <x v="1"/>
  </r>
  <r>
    <s v="9222ac2c-af9e-4038-99fa-ee453c2c6997"/>
    <s v="Hargeysa_HC"/>
    <x v="42"/>
    <x v="0"/>
    <n v="3"/>
    <n v="1"/>
    <n v="4"/>
    <n v="1"/>
    <x v="0"/>
  </r>
  <r>
    <s v="fc641ce3-6182-4c09-9aa1-83dd1ced4164"/>
    <s v="Burco_HC"/>
    <x v="37"/>
    <x v="0"/>
    <n v="3"/>
    <n v="1"/>
    <n v="1"/>
    <n v="1"/>
    <x v="0"/>
  </r>
  <r>
    <s v="9a681c8e-4242-4d0d-b404-fdc185eafdaa"/>
    <s v="Borama_IDP"/>
    <x v="33"/>
    <x v="1"/>
    <n v="3"/>
    <n v="1"/>
    <n v="1"/>
    <n v="1"/>
    <x v="0"/>
  </r>
  <r>
    <s v="c7eec1c3-7f1a-4f11-beb9-2bcfc9893742"/>
    <s v="Borama_HC"/>
    <x v="33"/>
    <x v="0"/>
    <n v="3"/>
    <n v="1"/>
    <n v="4"/>
    <n v="1"/>
    <x v="0"/>
  </r>
  <r>
    <s v="d252d7fa-61de-4478-8662-7bc0236ce4c4"/>
    <s v="Ceel_Afweyn_IDP"/>
    <x v="38"/>
    <x v="1"/>
    <n v="3"/>
    <n v="1"/>
    <n v="1"/>
    <n v="1"/>
    <x v="0"/>
  </r>
  <r>
    <s v="e386ebc3-e817-4c6d-b664-30daee01aeb7"/>
    <s v="Berbera_IDP"/>
    <x v="46"/>
    <x v="1"/>
    <n v="3"/>
    <n v="1"/>
    <n v="4"/>
    <n v="1"/>
    <x v="0"/>
  </r>
  <r>
    <s v="ffeb3d98-2b4d-41bc-8b76-876e2d7d1f8b"/>
    <s v="Ceerigaabo_IDP"/>
    <x v="44"/>
    <x v="1"/>
    <n v="3"/>
    <n v="3"/>
    <n v="1"/>
    <n v="1"/>
    <x v="0"/>
  </r>
  <r>
    <s v="b087b2bb-5e70-403d-b911-d00d3248aaf1"/>
    <s v="Burco_HC"/>
    <x v="37"/>
    <x v="0"/>
    <n v="3"/>
    <n v="1"/>
    <n v="1"/>
    <n v="1"/>
    <x v="0"/>
  </r>
  <r>
    <s v="7d543ad7-b78f-4f97-97ec-e54c94209fc9"/>
    <s v="Burco_HC"/>
    <x v="37"/>
    <x v="0"/>
    <n v="3"/>
    <n v="1"/>
    <n v="1"/>
    <n v="1"/>
    <x v="0"/>
  </r>
  <r>
    <s v="f27eb4b0-5e22-4d09-9ca2-d14a108fa15c"/>
    <s v="Burco_HC"/>
    <x v="37"/>
    <x v="0"/>
    <n v="3"/>
    <n v="1"/>
    <n v="1"/>
    <n v="2"/>
    <x v="0"/>
  </r>
  <r>
    <s v="68ca9b06-5414-4cbc-99eb-ce4d6974e52c"/>
    <s v="Gebiley_IDP"/>
    <x v="39"/>
    <x v="1"/>
    <n v="3"/>
    <n v="1"/>
    <n v="1"/>
    <n v="1"/>
    <x v="0"/>
  </r>
  <r>
    <s v="c02955d8-fdf9-4834-b003-c4cabb08f69d"/>
    <s v="Caynabo_IDP"/>
    <x v="40"/>
    <x v="1"/>
    <n v="3"/>
    <n v="1"/>
    <n v="1"/>
    <n v="1"/>
    <x v="0"/>
  </r>
  <r>
    <s v="423c1ab3-8c85-4dd7-b0d4-ee4e8f7209c2"/>
    <s v="Hargeysa_IDP"/>
    <x v="42"/>
    <x v="1"/>
    <n v="3"/>
    <n v="2"/>
    <n v="1"/>
    <n v="1"/>
    <x v="0"/>
  </r>
  <r>
    <s v="61afc677-fea4-4f7b-8036-72736c9308e1"/>
    <s v="Burco_HC"/>
    <x v="37"/>
    <x v="0"/>
    <n v="3"/>
    <n v="1"/>
    <n v="1"/>
    <n v="1"/>
    <x v="0"/>
  </r>
  <r>
    <s v="812a647dbbbd4fa48d0be076ed465da1"/>
    <s v="Zeylac_HC"/>
    <x v="49"/>
    <x v="0"/>
    <n v="3"/>
    <n v="1"/>
    <n v="1"/>
    <n v="1"/>
    <x v="0"/>
  </r>
  <r>
    <s v="3075abc7-f873-40dc-9c34-cee17e7c064c"/>
    <s v="Hargeysa_HC"/>
    <x v="42"/>
    <x v="0"/>
    <n v="3"/>
    <n v="1"/>
    <n v="1"/>
    <n v="2"/>
    <x v="0"/>
  </r>
  <r>
    <s v="f060a816-34fc-471e-9171-a96b0d045aae"/>
    <s v="Borama_HC"/>
    <x v="33"/>
    <x v="0"/>
    <n v="3"/>
    <n v="1"/>
    <n v="1"/>
    <n v="1"/>
    <x v="0"/>
  </r>
  <r>
    <s v="03fce9cb-a5b4-47a6-9289-050f870a2170"/>
    <s v="Baki_HC"/>
    <x v="41"/>
    <x v="0"/>
    <n v="3"/>
    <n v="1"/>
    <n v="4"/>
    <n v="1"/>
    <x v="0"/>
  </r>
  <r>
    <s v="c719e56b-4f42-4e19-a3c5-585d9417e174"/>
    <s v="Ceel_Afweyn_HC"/>
    <x v="38"/>
    <x v="0"/>
    <n v="3"/>
    <n v="1"/>
    <n v="1"/>
    <n v="1"/>
    <x v="0"/>
  </r>
  <r>
    <s v="5473a8e6-b252-4f9d-90d7-df6bfe9eb16f"/>
    <s v="Baki_HC"/>
    <x v="41"/>
    <x v="0"/>
    <n v="3"/>
    <n v="1"/>
    <n v="1"/>
    <n v="1"/>
    <x v="0"/>
  </r>
  <r>
    <s v="dbed123e-984c-45d2-9edf-9be3f04c2945"/>
    <s v="Burco_HC"/>
    <x v="37"/>
    <x v="0"/>
    <n v="3"/>
    <n v="1"/>
    <n v="1"/>
    <n v="1"/>
    <x v="0"/>
  </r>
  <r>
    <s v="8ff24587222b44b9a9d932c498bbc5d3"/>
    <s v="Lughaye_HC"/>
    <x v="45"/>
    <x v="0"/>
    <n v="3"/>
    <n v="1"/>
    <n v="1"/>
    <n v="1"/>
    <x v="0"/>
  </r>
  <r>
    <s v="cdd0df5f-52e2-4585-b3aa-385e7377e15d"/>
    <s v="Berbera_IDP"/>
    <x v="46"/>
    <x v="1"/>
    <n v="3"/>
    <n v="1"/>
    <n v="1"/>
    <n v="1"/>
    <x v="0"/>
  </r>
  <r>
    <s v="b35164fdc9db44848f4a9c1e2ee368f6"/>
    <s v="Zeylac_HC"/>
    <x v="49"/>
    <x v="0"/>
    <n v="3"/>
    <n v="1"/>
    <n v="1"/>
    <n v="2"/>
    <x v="0"/>
  </r>
  <r>
    <s v="aaff1ca4-4c72-40ae-aa17-c50d9e498589"/>
    <s v="Hargeysa_IDP"/>
    <x v="42"/>
    <x v="1"/>
    <n v="3"/>
    <n v="2"/>
    <n v="1"/>
    <n v="1"/>
    <x v="0"/>
  </r>
  <r>
    <s v="1e28fc70783249aaa77fae51e3d595bb"/>
    <s v="Sheikh_HC"/>
    <x v="47"/>
    <x v="0"/>
    <n v="3"/>
    <n v="1"/>
    <n v="1"/>
    <n v="1"/>
    <x v="0"/>
  </r>
  <r>
    <s v="ea15799b-d262-4ea8-9205-36866b555e94"/>
    <s v="Ceerigaabo_HC"/>
    <x v="44"/>
    <x v="0"/>
    <n v="3"/>
    <n v="1"/>
    <n v="1"/>
    <n v="4"/>
    <x v="0"/>
  </r>
  <r>
    <s v="7fd8ef5e-3806-4e9e-b751-c8d4ad9e51cf"/>
    <s v="Zeylac_HC"/>
    <x v="49"/>
    <x v="0"/>
    <n v="3"/>
    <n v="1"/>
    <n v="4"/>
    <n v="1"/>
    <x v="0"/>
  </r>
  <r>
    <s v="09e4b208-0f92-4eff-919e-80e454fcf03b"/>
    <s v="Hargeysa_IDP"/>
    <x v="42"/>
    <x v="1"/>
    <n v="3"/>
    <n v="2"/>
    <n v="1"/>
    <n v="1"/>
    <x v="0"/>
  </r>
  <r>
    <s v="2557585ffcee4f4ca967e6095c61e861"/>
    <s v="Sheikh_HC"/>
    <x v="47"/>
    <x v="0"/>
    <n v="3"/>
    <n v="1"/>
    <n v="1"/>
    <n v="1"/>
    <x v="0"/>
  </r>
  <r>
    <s v="c1c7f01d-1829-4251-9bdc-17d2e9aec39f"/>
    <s v="Hargeysa_IDP"/>
    <x v="42"/>
    <x v="1"/>
    <n v="3"/>
    <n v="1"/>
    <n v="1"/>
    <n v="1"/>
    <x v="0"/>
  </r>
  <r>
    <s v="af61dc1d-ae7b-4e86-9ba4-4d7c028d20be"/>
    <s v="Hargeysa_IDP"/>
    <x v="42"/>
    <x v="1"/>
    <n v="3"/>
    <n v="3"/>
    <n v="1"/>
    <n v="3"/>
    <x v="1"/>
  </r>
  <r>
    <s v="3a835c7ea83243658075b77dc67b54f8"/>
    <s v="Borama_HC"/>
    <x v="33"/>
    <x v="0"/>
    <n v="3"/>
    <n v="1"/>
    <n v="1"/>
    <n v="1"/>
    <x v="0"/>
  </r>
  <r>
    <s v="de771979-5757-4a23-94a0-de18249c2d57"/>
    <s v="Caynabo_HC"/>
    <x v="40"/>
    <x v="0"/>
    <n v="2"/>
    <n v="4"/>
    <n v="1"/>
    <n v="4"/>
    <x v="1"/>
  </r>
  <r>
    <s v="728b4d1d77d343548298669edf6d2e9b"/>
    <s v="Sheikh_HC"/>
    <x v="47"/>
    <x v="0"/>
    <n v="3"/>
    <n v="1"/>
    <n v="1"/>
    <n v="1"/>
    <x v="0"/>
  </r>
  <r>
    <s v="af3b2e6c-f535-4e06-8a14-39cf77904b9e"/>
    <s v="Owdweyne_HC"/>
    <x v="43"/>
    <x v="0"/>
    <n v="3"/>
    <n v="1"/>
    <n v="1"/>
    <n v="1"/>
    <x v="0"/>
  </r>
  <r>
    <s v="a046e61e-1084-4fc6-ba75-1068401193e3"/>
    <s v="Caynabo_IDP"/>
    <x v="40"/>
    <x v="1"/>
    <n v="3"/>
    <n v="1"/>
    <n v="1"/>
    <n v="1"/>
    <x v="0"/>
  </r>
  <r>
    <s v="06bdd89764514f9ea22ab204928c30b0"/>
    <s v="Lughaye_HC"/>
    <x v="45"/>
    <x v="0"/>
    <n v="3"/>
    <n v="1"/>
    <n v="1"/>
    <n v="1"/>
    <x v="0"/>
  </r>
  <r>
    <s v="92245b46166249e2a15513508d530da5"/>
    <s v="Laas_Caanood_HC"/>
    <x v="35"/>
    <x v="0"/>
    <n v="3"/>
    <n v="1"/>
    <n v="1"/>
    <n v="1"/>
    <x v="0"/>
  </r>
  <r>
    <s v="148776811b9b442f9f2d434025c2012b"/>
    <s v="Lughaye_HC"/>
    <x v="45"/>
    <x v="0"/>
    <n v="3"/>
    <n v="1"/>
    <n v="4"/>
    <n v="1"/>
    <x v="0"/>
  </r>
  <r>
    <s v="96f35225-fed0-4e95-9107-0e35c2391917"/>
    <s v="Ceel_Afweyn_IDP"/>
    <x v="38"/>
    <x v="1"/>
    <n v="3"/>
    <n v="1"/>
    <n v="1"/>
    <n v="2"/>
    <x v="0"/>
  </r>
  <r>
    <s v="d0829b43-7853-4612-839f-e2e074e6c796"/>
    <s v="Caynabo_IDP"/>
    <x v="40"/>
    <x v="1"/>
    <n v="3"/>
    <n v="1"/>
    <n v="1"/>
    <n v="1"/>
    <x v="0"/>
  </r>
  <r>
    <s v="fe09676fa0254a8c9a3b23945386523f"/>
    <s v="Lughaye_HC"/>
    <x v="45"/>
    <x v="0"/>
    <n v="3"/>
    <n v="1"/>
    <n v="1"/>
    <n v="1"/>
    <x v="0"/>
  </r>
  <r>
    <s v="abfe8bee-e1bf-4329-a55e-9c128090723c"/>
    <s v="Owdweyne_HC"/>
    <x v="43"/>
    <x v="0"/>
    <n v="3"/>
    <n v="1"/>
    <n v="4"/>
    <n v="1"/>
    <x v="0"/>
  </r>
  <r>
    <s v="29e404c93fd5466bb7867868ef252f71"/>
    <s v="Lughaye_HC"/>
    <x v="45"/>
    <x v="0"/>
    <n v="3"/>
    <n v="1"/>
    <n v="1"/>
    <n v="1"/>
    <x v="0"/>
  </r>
  <r>
    <s v="6b3db7ff60c341df9816f727a6cc6680"/>
    <s v="Zeylac_HC"/>
    <x v="49"/>
    <x v="0"/>
    <n v="3"/>
    <n v="1"/>
    <n v="1"/>
    <n v="1"/>
    <x v="0"/>
  </r>
  <r>
    <s v="02d9bff8-95c0-4b1d-9aba-52f35a66c2cc"/>
    <s v="Caynabo_IDP"/>
    <x v="40"/>
    <x v="1"/>
    <n v="3"/>
    <n v="1"/>
    <n v="4"/>
    <n v="1"/>
    <x v="0"/>
  </r>
  <r>
    <s v="ade96ddf-762d-448b-869a-e6befeb91a22"/>
    <s v="Hargeysa_HC"/>
    <x v="42"/>
    <x v="0"/>
    <n v="3"/>
    <n v="1"/>
    <n v="4"/>
    <n v="1"/>
    <x v="0"/>
  </r>
  <r>
    <s v="8dda437033cf4a0fb25a2c3ec95857a4"/>
    <s v="Lughaye_HC"/>
    <x v="45"/>
    <x v="0"/>
    <n v="3"/>
    <n v="1"/>
    <n v="1"/>
    <n v="1"/>
    <x v="0"/>
  </r>
  <r>
    <s v="93544ea801934468b97d0c7ba6638dc6"/>
    <s v="Borama_HC"/>
    <x v="33"/>
    <x v="0"/>
    <n v="3"/>
    <n v="2"/>
    <n v="1"/>
    <n v="2"/>
    <x v="0"/>
  </r>
  <r>
    <s v="80c3200a-c974-4f3a-8e96-5b85268e8276"/>
    <s v="Ceerigaabo_IDP"/>
    <x v="44"/>
    <x v="1"/>
    <n v="3"/>
    <n v="1"/>
    <n v="1"/>
    <n v="2"/>
    <x v="0"/>
  </r>
  <r>
    <s v="617aa0a8b6084b7eb0c53f623e167469"/>
    <s v="Laas_Caanood_HC"/>
    <x v="35"/>
    <x v="0"/>
    <n v="3"/>
    <n v="1"/>
    <n v="1"/>
    <n v="1"/>
    <x v="0"/>
  </r>
  <r>
    <s v="a72c2abdfc704010998badc960c354e6"/>
    <s v="Laas_Caanood_HC"/>
    <x v="35"/>
    <x v="0"/>
    <n v="3"/>
    <n v="1"/>
    <n v="1"/>
    <n v="1"/>
    <x v="0"/>
  </r>
  <r>
    <s v="38b31fb1975840c8bf3c51c1eb1ad1d4"/>
    <s v="Laas_Caanood_HC"/>
    <x v="35"/>
    <x v="0"/>
    <n v="3"/>
    <n v="1"/>
    <n v="1"/>
    <n v="1"/>
    <x v="0"/>
  </r>
  <r>
    <s v="f3c70c4cdf054d8c84f56ff3365637ed"/>
    <s v="Laas_Caanood_HC"/>
    <x v="35"/>
    <x v="0"/>
    <n v="3"/>
    <n v="1"/>
    <n v="1"/>
    <n v="1"/>
    <x v="0"/>
  </r>
  <r>
    <s v="ad63a2a3-bc5a-458b-b7db-ccaea30f594c"/>
    <s v="Ceel_Afweyn_HC"/>
    <x v="38"/>
    <x v="0"/>
    <n v="3"/>
    <n v="1"/>
    <n v="1"/>
    <n v="1"/>
    <x v="0"/>
  </r>
  <r>
    <s v="758c360382734f8aa14cababa0d01ab4"/>
    <s v="Laas_Caanood_HC"/>
    <x v="35"/>
    <x v="0"/>
    <n v="3"/>
    <n v="1"/>
    <n v="1"/>
    <n v="1"/>
    <x v="0"/>
  </r>
  <r>
    <s v="9cbdb178-569d-4ae4-b54e-dc9367523e1a"/>
    <s v="Burco_IDP"/>
    <x v="37"/>
    <x v="1"/>
    <n v="3"/>
    <n v="1"/>
    <n v="4"/>
    <n v="1"/>
    <x v="0"/>
  </r>
  <r>
    <s v="2dc48098-a1c2-46b7-998c-6d630c4aa966"/>
    <s v="Burco_IDP"/>
    <x v="37"/>
    <x v="1"/>
    <n v="3"/>
    <n v="1"/>
    <n v="4"/>
    <n v="1"/>
    <x v="0"/>
  </r>
  <r>
    <s v="b00e5dc8-7178-4818-b753-43030886a19a"/>
    <s v="Ceerigaabo_IDP"/>
    <x v="44"/>
    <x v="1"/>
    <n v="3"/>
    <n v="1"/>
    <n v="1"/>
    <n v="1"/>
    <x v="0"/>
  </r>
  <r>
    <s v="3eb54012db4245cba8c6e9bedf20db77"/>
    <s v="Sheikh_HC"/>
    <x v="47"/>
    <x v="0"/>
    <n v="3"/>
    <n v="1"/>
    <n v="1"/>
    <n v="1"/>
    <x v="0"/>
  </r>
  <r>
    <s v="b8caf89f-f41c-4c04-8a80-aa2df5bbb299"/>
    <s v="Ceel_Afweyn_HC"/>
    <x v="38"/>
    <x v="0"/>
    <n v="3"/>
    <n v="1"/>
    <n v="4"/>
    <n v="1"/>
    <x v="0"/>
  </r>
  <r>
    <s v="b3f0f67bbbb641978f4fdcf6aa0171f0"/>
    <s v="Sheikh_HC"/>
    <x v="47"/>
    <x v="0"/>
    <n v="3"/>
    <n v="1"/>
    <n v="1"/>
    <n v="1"/>
    <x v="0"/>
  </r>
  <r>
    <s v="f407737a-099f-4864-aacc-d16ff058a94f"/>
    <s v="Laas_Caanood_IDP"/>
    <x v="35"/>
    <x v="1"/>
    <n v="3"/>
    <n v="1"/>
    <n v="4"/>
    <n v="1"/>
    <x v="0"/>
  </r>
  <r>
    <s v="381dc3d1be3547cf94f1935e0708bf48"/>
    <s v="Baki_HC"/>
    <x v="41"/>
    <x v="0"/>
    <n v="3"/>
    <n v="4"/>
    <n v="1"/>
    <n v="1"/>
    <x v="0"/>
  </r>
  <r>
    <s v="7fcbe64d427349e284390edd9fc21813"/>
    <s v="Laas_Caanood_HC"/>
    <x v="35"/>
    <x v="0"/>
    <n v="3"/>
    <n v="1"/>
    <n v="1"/>
    <n v="1"/>
    <x v="0"/>
  </r>
  <r>
    <s v="855ed786e530447eaffb1ce68e6f8833"/>
    <s v="Lughaye_HC"/>
    <x v="45"/>
    <x v="0"/>
    <n v="3"/>
    <n v="1"/>
    <n v="1"/>
    <n v="2"/>
    <x v="0"/>
  </r>
  <r>
    <s v="7ea45414af4743c2b854ff3a59f7c76d"/>
    <s v="Lughaye_HC"/>
    <x v="45"/>
    <x v="0"/>
    <n v="3"/>
    <n v="1"/>
    <n v="1"/>
    <n v="1"/>
    <x v="0"/>
  </r>
  <r>
    <s v="d541dbb3-4680-4383-b8a7-b4d754d9110f"/>
    <s v="Burco_HC"/>
    <x v="37"/>
    <x v="0"/>
    <n v="3"/>
    <n v="1"/>
    <n v="1"/>
    <n v="1"/>
    <x v="0"/>
  </r>
  <r>
    <s v="fe8ee3fc-e44a-4301-8610-a61df93ee539"/>
    <s v="Caynabo_HC"/>
    <x v="40"/>
    <x v="0"/>
    <n v="3"/>
    <n v="1"/>
    <n v="1"/>
    <n v="1"/>
    <x v="0"/>
  </r>
  <r>
    <s v="b5090c9306794f7c89dbb5f6ae8ab7a2"/>
    <s v="Borama_HC"/>
    <x v="33"/>
    <x v="0"/>
    <n v="3"/>
    <n v="1"/>
    <n v="1"/>
    <n v="1"/>
    <x v="0"/>
  </r>
  <r>
    <s v="7e3c0b8d-560a-42da-a88a-37eb901cfdff"/>
    <s v="Baki_IDP"/>
    <x v="41"/>
    <x v="1"/>
    <n v="3"/>
    <n v="1"/>
    <n v="1"/>
    <n v="1"/>
    <x v="0"/>
  </r>
  <r>
    <s v="418f0716-203a-47a3-b58e-a87a838866bd"/>
    <s v="Ceerigaabo_HC"/>
    <x v="44"/>
    <x v="0"/>
    <n v="3"/>
    <n v="1"/>
    <n v="1"/>
    <n v="1"/>
    <x v="0"/>
  </r>
  <r>
    <s v="fad11e8e-3560-40bc-b117-b6dd174ef8ac"/>
    <s v="Ceel_Afweyn_HC"/>
    <x v="38"/>
    <x v="0"/>
    <n v="3"/>
    <n v="1"/>
    <n v="1"/>
    <n v="1"/>
    <x v="0"/>
  </r>
  <r>
    <s v="f6e85dcc-23f2-4215-8e22-c2fef5c72ecc"/>
    <s v="Lughaye_IDP"/>
    <x v="45"/>
    <x v="1"/>
    <n v="3"/>
    <n v="1"/>
    <n v="1"/>
    <n v="1"/>
    <x v="0"/>
  </r>
  <r>
    <s v="bf320c72-c0c7-4c84-a23b-1695b0ca276b"/>
    <s v="Buuhoodle_IDP"/>
    <x v="36"/>
    <x v="1"/>
    <n v="3"/>
    <n v="1"/>
    <n v="1"/>
    <n v="3"/>
    <x v="0"/>
  </r>
  <r>
    <s v="684afe4a764046a6895dcf6a9d6c0dc6"/>
    <s v="Zeylac_HC"/>
    <x v="49"/>
    <x v="0"/>
    <n v="3"/>
    <n v="2"/>
    <n v="1"/>
    <n v="1"/>
    <x v="0"/>
  </r>
  <r>
    <s v="ac8b1ea0-ab14-4edb-bc69-cabe9dc2f3b2"/>
    <s v="Lughaye_IDP"/>
    <x v="45"/>
    <x v="1"/>
    <n v="3"/>
    <n v="1"/>
    <n v="1"/>
    <n v="1"/>
    <x v="0"/>
  </r>
  <r>
    <s v="0d172e3c-16d6-4b56-95c7-456c344d76ad"/>
    <s v="Zeylac_IDP"/>
    <x v="49"/>
    <x v="1"/>
    <n v="3"/>
    <n v="1"/>
    <n v="1"/>
    <n v="1"/>
    <x v="0"/>
  </r>
  <r>
    <s v="23d0e02f-acea-430f-9635-94011e6df29b"/>
    <s v="Buuhoodle_HC"/>
    <x v="36"/>
    <x v="0"/>
    <n v="3"/>
    <n v="2"/>
    <n v="1"/>
    <n v="1"/>
    <x v="0"/>
  </r>
  <r>
    <s v="277d1bca-2678-4739-8bb5-1c0e67738db7"/>
    <s v="Buuhoodle_HC"/>
    <x v="36"/>
    <x v="0"/>
    <n v="3"/>
    <n v="1"/>
    <n v="1"/>
    <n v="1"/>
    <x v="0"/>
  </r>
  <r>
    <s v="5f98f826-702a-498e-bfff-08dd6a023df4"/>
    <s v="Burco_IDP"/>
    <x v="37"/>
    <x v="1"/>
    <n v="3"/>
    <n v="1"/>
    <n v="1"/>
    <n v="2"/>
    <x v="0"/>
  </r>
  <r>
    <s v="0a76fab1-1237-4f7c-a43a-bff1415b472c"/>
    <s v="Buuhoodle_HC"/>
    <x v="36"/>
    <x v="0"/>
    <n v="3"/>
    <n v="1"/>
    <n v="1"/>
    <n v="1"/>
    <x v="0"/>
  </r>
  <r>
    <s v="4732aa12-bb8b-40f3-8d9b-cd69dcf40375"/>
    <s v="Buuhoodle_IDP"/>
    <x v="36"/>
    <x v="1"/>
    <n v="3"/>
    <n v="1"/>
    <n v="1"/>
    <n v="1"/>
    <x v="0"/>
  </r>
  <r>
    <s v="09dbbae8-1a02-4648-9d93-575ea29e0890"/>
    <s v="Ceel_Afweyn_HC"/>
    <x v="38"/>
    <x v="0"/>
    <n v="3"/>
    <n v="1"/>
    <n v="1"/>
    <n v="1"/>
    <x v="0"/>
  </r>
  <r>
    <s v="09383a45-ad5c-47a2-9204-7c0e1950ff7b"/>
    <s v="Zeylac_IDP"/>
    <x v="49"/>
    <x v="1"/>
    <n v="3"/>
    <n v="1"/>
    <n v="4"/>
    <n v="1"/>
    <x v="0"/>
  </r>
  <r>
    <s v="1292d717-472f-4b19-bb1b-8f50a712755d"/>
    <s v="Taleex_HC"/>
    <x v="50"/>
    <x v="0"/>
    <n v="3"/>
    <n v="1"/>
    <n v="4"/>
    <n v="1"/>
    <x v="0"/>
  </r>
  <r>
    <s v="8c04bda3-944c-43d8-86e1-e22374356a40"/>
    <s v="Taleex_HC"/>
    <x v="50"/>
    <x v="0"/>
    <n v="3"/>
    <n v="1"/>
    <n v="4"/>
    <n v="1"/>
    <x v="0"/>
  </r>
  <r>
    <s v="09678fc0-faf2-43ec-b8b7-7203a244eabe"/>
    <s v="Taleex_HC"/>
    <x v="50"/>
    <x v="0"/>
    <n v="3"/>
    <n v="1"/>
    <n v="4"/>
    <n v="1"/>
    <x v="0"/>
  </r>
  <r>
    <s v="7bef7863-1091-4ed1-82ae-e5ef9cb140db"/>
    <s v="Berbera_IDP"/>
    <x v="46"/>
    <x v="1"/>
    <n v="3"/>
    <n v="1"/>
    <n v="1"/>
    <n v="1"/>
    <x v="0"/>
  </r>
  <r>
    <s v="07295cc6-8a1e-473f-8e8d-7247e6958aad"/>
    <s v="Taleex_HC"/>
    <x v="50"/>
    <x v="0"/>
    <n v="3"/>
    <n v="1"/>
    <n v="4"/>
    <n v="1"/>
    <x v="0"/>
  </r>
  <r>
    <s v="d9488856-e068-4016-adb0-62a3ee94b553"/>
    <s v="Lughaye_IDP"/>
    <x v="45"/>
    <x v="1"/>
    <n v="3"/>
    <n v="1"/>
    <n v="1"/>
    <n v="1"/>
    <x v="0"/>
  </r>
  <r>
    <s v="de5ba4057e4c4f828fdff11cf96c847e"/>
    <s v="Lughaye_IDP"/>
    <x v="45"/>
    <x v="1"/>
    <n v="3"/>
    <n v="2"/>
    <n v="1"/>
    <n v="1"/>
    <x v="0"/>
  </r>
  <r>
    <s v="1b4760a0-7b08-4114-b1a8-c6973233172e"/>
    <s v="Baki_IDP"/>
    <x v="41"/>
    <x v="1"/>
    <n v="3"/>
    <n v="1"/>
    <n v="4"/>
    <n v="1"/>
    <x v="0"/>
  </r>
  <r>
    <s v="d43cf612-a454-40ad-8a61-e7a136ab7d77"/>
    <s v="Laas_Caanood_IDP"/>
    <x v="35"/>
    <x v="1"/>
    <n v="3"/>
    <n v="1"/>
    <n v="4"/>
    <n v="1"/>
    <x v="0"/>
  </r>
  <r>
    <s v="f8c3fc60-f1bd-417a-b2ed-bac9439bcd30"/>
    <s v="Ceerigaabo_IDP"/>
    <x v="44"/>
    <x v="1"/>
    <n v="3"/>
    <n v="1"/>
    <n v="1"/>
    <n v="1"/>
    <x v="0"/>
  </r>
  <r>
    <s v="fd283377-cad9-47f2-9188-2023ef2edb37"/>
    <s v="Ceerigaabo_IDP"/>
    <x v="44"/>
    <x v="1"/>
    <n v="3"/>
    <n v="1"/>
    <n v="4"/>
    <n v="1"/>
    <x v="0"/>
  </r>
  <r>
    <s v="c718fa9c-782c-492b-92eb-3d2597176bfc"/>
    <s v="Burco_IDP"/>
    <x v="37"/>
    <x v="1"/>
    <n v="3"/>
    <n v="1"/>
    <n v="4"/>
    <n v="1"/>
    <x v="0"/>
  </r>
  <r>
    <s v="8d41ec2c-da38-4602-8abd-b7c3075ec281"/>
    <s v="Zeylac_IDP"/>
    <x v="49"/>
    <x v="1"/>
    <n v="3"/>
    <n v="1"/>
    <n v="4"/>
    <n v="1"/>
    <x v="0"/>
  </r>
  <r>
    <s v="799b1938-4342-40b2-b6cc-c78700b3c8d2"/>
    <s v="Lughaye_IDP"/>
    <x v="45"/>
    <x v="1"/>
    <n v="3"/>
    <n v="1"/>
    <n v="1"/>
    <n v="1"/>
    <x v="0"/>
  </r>
  <r>
    <s v="aeadc0db-2d17-4ed3-8a54-ff4fab5494fb"/>
    <s v="Caynabo_IDP"/>
    <x v="40"/>
    <x v="1"/>
    <n v="3"/>
    <n v="1"/>
    <n v="1"/>
    <n v="1"/>
    <x v="0"/>
  </r>
  <r>
    <s v="1264046e-6c1e-4a3c-9273-c5c4d8bd6819"/>
    <s v="Ceerigaabo_IDP"/>
    <x v="44"/>
    <x v="1"/>
    <n v="3"/>
    <n v="2"/>
    <n v="1"/>
    <n v="1"/>
    <x v="0"/>
  </r>
  <r>
    <s v="51b1183d-7d30-48a2-a3e5-d99fa9878f17"/>
    <s v="Burco_IDP"/>
    <x v="37"/>
    <x v="1"/>
    <n v="3"/>
    <n v="1"/>
    <n v="1"/>
    <n v="1"/>
    <x v="0"/>
  </r>
  <r>
    <s v="7a20f6ee-fb10-4b2c-955e-cade71bfac40"/>
    <s v="Caynabo_IDP"/>
    <x v="40"/>
    <x v="1"/>
    <n v="3"/>
    <n v="1"/>
    <n v="1"/>
    <n v="1"/>
    <x v="0"/>
  </r>
  <r>
    <s v="3259d630-84ce-4956-8f79-f649092bb709"/>
    <s v="Caynabo_IDP"/>
    <x v="40"/>
    <x v="1"/>
    <n v="3"/>
    <n v="3"/>
    <n v="1"/>
    <n v="2"/>
    <x v="0"/>
  </r>
  <r>
    <s v="0849a046-4822-425d-9631-ff5c01602501"/>
    <s v="Taleex_HC"/>
    <x v="50"/>
    <x v="0"/>
    <n v="3"/>
    <n v="1"/>
    <n v="1"/>
    <n v="1"/>
    <x v="0"/>
  </r>
  <r>
    <s v="405b7c1b-bbf9-4184-ac3c-86c99f289cc2"/>
    <s v="Lughaye_IDP"/>
    <x v="45"/>
    <x v="1"/>
    <n v="3"/>
    <n v="1"/>
    <n v="1"/>
    <n v="1"/>
    <x v="0"/>
  </r>
  <r>
    <s v="17c9e025-06d7-422b-a010-d68ff3eebe91"/>
    <s v="Caynabo_IDP"/>
    <x v="40"/>
    <x v="1"/>
    <n v="3"/>
    <n v="4"/>
    <n v="1"/>
    <n v="1"/>
    <x v="0"/>
  </r>
  <r>
    <s v="0e73dad2-5ae9-4ca0-a398-b0b9f765e966"/>
    <s v="Taleex_HC"/>
    <x v="50"/>
    <x v="0"/>
    <n v="3"/>
    <n v="1"/>
    <n v="4"/>
    <n v="1"/>
    <x v="0"/>
  </r>
  <r>
    <s v="6f4f472a-b947-4441-bca9-15de2d7aaa2c"/>
    <s v="Laas_Caanood_IDP"/>
    <x v="35"/>
    <x v="1"/>
    <n v="3"/>
    <n v="1"/>
    <n v="4"/>
    <n v="1"/>
    <x v="0"/>
  </r>
  <r>
    <s v="e9e8eda6-772e-4ff7-abe7-ae20c7de4ca5"/>
    <s v="Taleex_HC"/>
    <x v="50"/>
    <x v="0"/>
    <n v="3"/>
    <n v="1"/>
    <n v="1"/>
    <n v="1"/>
    <x v="0"/>
  </r>
  <r>
    <s v="9604d025-e4aa-4d9d-aa21-452a6cbf68dd"/>
    <s v="Caynabo_IDP"/>
    <x v="40"/>
    <x v="1"/>
    <n v="3"/>
    <n v="1"/>
    <n v="1"/>
    <n v="1"/>
    <x v="0"/>
  </r>
  <r>
    <s v="1dd2fb1f-2b74-4739-addb-d6c2767a09c9"/>
    <s v="Taleex_HC"/>
    <x v="50"/>
    <x v="0"/>
    <n v="3"/>
    <n v="1"/>
    <n v="4"/>
    <n v="1"/>
    <x v="0"/>
  </r>
  <r>
    <s v="84f0712d-b9cd-4fc4-b963-deff2792250c"/>
    <s v="Taleex_HC"/>
    <x v="50"/>
    <x v="0"/>
    <n v="3"/>
    <n v="1"/>
    <n v="4"/>
    <n v="1"/>
    <x v="0"/>
  </r>
  <r>
    <s v="37740709-61fd-4fd4-a6a9-6f48a925d96f"/>
    <s v="Taleex_HC"/>
    <x v="50"/>
    <x v="0"/>
    <n v="3"/>
    <n v="1"/>
    <n v="4"/>
    <n v="1"/>
    <x v="0"/>
  </r>
  <r>
    <s v="6b29aeba-3d9f-45c9-83c3-ae4dd99d6815"/>
    <s v="Taleex_HC"/>
    <x v="50"/>
    <x v="0"/>
    <n v="3"/>
    <n v="1"/>
    <n v="4"/>
    <n v="1"/>
    <x v="0"/>
  </r>
  <r>
    <s v="b137a4da-1146-4eb1-a792-77deb1152960"/>
    <s v="Taleex_HC"/>
    <x v="50"/>
    <x v="0"/>
    <n v="3"/>
    <n v="1"/>
    <n v="4"/>
    <n v="1"/>
    <x v="0"/>
  </r>
  <r>
    <s v="1cc0601e-cdea-43f6-99e7-2b5f2b230b52"/>
    <s v="Taleex_HC"/>
    <x v="50"/>
    <x v="0"/>
    <n v="3"/>
    <n v="1"/>
    <n v="4"/>
    <n v="1"/>
    <x v="0"/>
  </r>
  <r>
    <s v="47326aad-2f9b-4149-a360-227c4d6cda66"/>
    <s v="Taleex_HC"/>
    <x v="50"/>
    <x v="0"/>
    <n v="3"/>
    <n v="1"/>
    <n v="4"/>
    <n v="1"/>
    <x v="0"/>
  </r>
  <r>
    <s v="51d9dc5a-fc41-44dd-a808-9c23f9a4e661"/>
    <s v="Taleex_HC"/>
    <x v="50"/>
    <x v="0"/>
    <n v="3"/>
    <n v="1"/>
    <n v="4"/>
    <n v="1"/>
    <x v="0"/>
  </r>
  <r>
    <s v="68490bd2-6344-46e7-9049-21b8637221e9"/>
    <s v="Taleex_HC"/>
    <x v="50"/>
    <x v="0"/>
    <n v="3"/>
    <n v="1"/>
    <n v="1"/>
    <n v="1"/>
    <x v="0"/>
  </r>
  <r>
    <s v="f6e6c407-5289-4254-9782-5dcf83a595cf"/>
    <s v="Taleex_HC"/>
    <x v="50"/>
    <x v="0"/>
    <n v="3"/>
    <n v="1"/>
    <n v="1"/>
    <n v="1"/>
    <x v="0"/>
  </r>
  <r>
    <s v="664a2fa9-4247-4835-bfed-0ce68f165aaf"/>
    <s v="Baki_HC"/>
    <x v="41"/>
    <x v="0"/>
    <n v="3"/>
    <n v="1"/>
    <n v="1"/>
    <n v="1"/>
    <x v="0"/>
  </r>
  <r>
    <s v="4b939369-f4fb-4129-8a2c-b3d3212d7542"/>
    <s v="Baki_HC"/>
    <x v="41"/>
    <x v="0"/>
    <n v="3"/>
    <n v="1"/>
    <n v="1"/>
    <n v="1"/>
    <x v="0"/>
  </r>
  <r>
    <s v="2ab3d769-70b7-4111-af3d-f81a364ecbd9"/>
    <s v="Baki_HC"/>
    <x v="41"/>
    <x v="0"/>
    <n v="3"/>
    <n v="1"/>
    <n v="1"/>
    <n v="1"/>
    <x v="0"/>
  </r>
  <r>
    <s v="a647bd10-3225-4930-be9c-8f6a2fd3b3de"/>
    <s v="Baki_HC"/>
    <x v="41"/>
    <x v="0"/>
    <n v="3"/>
    <n v="1"/>
    <n v="1"/>
    <n v="1"/>
    <x v="0"/>
  </r>
  <r>
    <s v="8615e185-a483-401a-aeba-a208b82aef14"/>
    <s v="Burco_IDP"/>
    <x v="37"/>
    <x v="1"/>
    <n v="3"/>
    <n v="1"/>
    <n v="1"/>
    <n v="1"/>
    <x v="0"/>
  </r>
  <r>
    <s v="39f53c83-10cf-4817-a6df-3247a1f05770"/>
    <s v="Burco_IDP"/>
    <x v="37"/>
    <x v="1"/>
    <n v="3"/>
    <n v="1"/>
    <n v="1"/>
    <n v="1"/>
    <x v="0"/>
  </r>
  <r>
    <s v="2e23922f-5ba6-481d-bed0-d78fefa0c15b"/>
    <s v="Burco_IDP"/>
    <x v="37"/>
    <x v="1"/>
    <n v="3"/>
    <n v="1"/>
    <n v="1"/>
    <n v="1"/>
    <x v="0"/>
  </r>
  <r>
    <s v="eeaa18b6-3ab3-4b19-bd0e-262ba1c6c146"/>
    <s v="Laas_Caanood_IDP"/>
    <x v="35"/>
    <x v="1"/>
    <n v="3"/>
    <n v="1"/>
    <n v="1"/>
    <n v="3"/>
    <x v="0"/>
  </r>
  <r>
    <s v="9bcc3e08-3866-443f-bc8f-b7f01d52fa8a"/>
    <s v="Burco_IDP"/>
    <x v="37"/>
    <x v="1"/>
    <n v="3"/>
    <n v="1"/>
    <n v="1"/>
    <n v="2"/>
    <x v="0"/>
  </r>
  <r>
    <s v="97c6b6b7b41b4c47adaaf7ea117120eb"/>
    <s v="Sheikh_IDP"/>
    <x v="47"/>
    <x v="1"/>
    <n v="3"/>
    <n v="2"/>
    <n v="1"/>
    <n v="1"/>
    <x v="0"/>
  </r>
  <r>
    <s v="96d63b3345b54ed9a94c04dfb33afa32"/>
    <s v="Laas_Caanood_IDP"/>
    <x v="35"/>
    <x v="1"/>
    <n v="3"/>
    <n v="1"/>
    <n v="1"/>
    <n v="1"/>
    <x v="0"/>
  </r>
  <r>
    <s v="ea900ed49aa448e0aef3249853087f4b"/>
    <s v="Laas_Caanood_IDP"/>
    <x v="35"/>
    <x v="1"/>
    <n v="3"/>
    <n v="1"/>
    <n v="1"/>
    <n v="1"/>
    <x v="0"/>
  </r>
  <r>
    <s v="8554e5e0928748bbb4a5ab6ae3e413b8"/>
    <s v="Laas_Caanood_IDP"/>
    <x v="35"/>
    <x v="1"/>
    <n v="3"/>
    <n v="1"/>
    <n v="1"/>
    <n v="1"/>
    <x v="0"/>
  </r>
  <r>
    <s v="e2c928fd-f3ad-407c-b6bc-3025847f80e7"/>
    <s v="Burco_IDP"/>
    <x v="37"/>
    <x v="1"/>
    <n v="3"/>
    <n v="1"/>
    <n v="1"/>
    <n v="1"/>
    <x v="0"/>
  </r>
  <r>
    <s v="a0b2739f1ebb459492d30fd6f6e76679"/>
    <s v="Zeylac_IDP"/>
    <x v="49"/>
    <x v="1"/>
    <n v="3"/>
    <n v="1"/>
    <n v="1"/>
    <n v="1"/>
    <x v="0"/>
  </r>
  <r>
    <s v="9dd48439-9e95-4486-bb81-5bd2a15d36ab"/>
    <s v="Baki_HC"/>
    <x v="41"/>
    <x v="0"/>
    <n v="3"/>
    <n v="3"/>
    <n v="1"/>
    <n v="1"/>
    <x v="0"/>
  </r>
  <r>
    <s v="4a069f4e-2187-4f80-aa53-e66d35995f38"/>
    <s v="Baki_HC"/>
    <x v="41"/>
    <x v="0"/>
    <n v="3"/>
    <n v="2"/>
    <n v="1"/>
    <n v="1"/>
    <x v="0"/>
  </r>
  <r>
    <s v="6e7f7899-94d2-4916-a47f-ffc6a3e8330c"/>
    <s v="Baki_HC"/>
    <x v="41"/>
    <x v="0"/>
    <n v="3"/>
    <n v="1"/>
    <n v="4"/>
    <n v="2"/>
    <x v="1"/>
  </r>
  <r>
    <s v="76c2f664-9e92-4647-b705-acf51986bc24"/>
    <s v="Baki_HC"/>
    <x v="41"/>
    <x v="0"/>
    <n v="3"/>
    <n v="2"/>
    <n v="1"/>
    <n v="1"/>
    <x v="0"/>
  </r>
  <r>
    <s v="c673df5b-87e5-44b6-99dc-853fbed7dfb1"/>
    <s v="Baki_HC"/>
    <x v="41"/>
    <x v="0"/>
    <n v="3"/>
    <n v="2"/>
    <n v="1"/>
    <n v="1"/>
    <x v="0"/>
  </r>
  <r>
    <s v="81f86279-f557-4ef1-ad15-b76b72b1f242"/>
    <s v="Baki_HC"/>
    <x v="41"/>
    <x v="0"/>
    <n v="3"/>
    <n v="2"/>
    <n v="1"/>
    <n v="1"/>
    <x v="0"/>
  </r>
  <r>
    <s v="ea81ac70e605442c93cc79e33b527bdf"/>
    <s v="Sheikh_IDP"/>
    <x v="47"/>
    <x v="1"/>
    <n v="3"/>
    <n v="1"/>
    <n v="1"/>
    <n v="1"/>
    <x v="0"/>
  </r>
  <r>
    <s v="b9d49b93faf84b34bb43e363ade27c0a"/>
    <s v="Sheikh_IDP"/>
    <x v="47"/>
    <x v="1"/>
    <n v="3"/>
    <n v="1"/>
    <n v="1"/>
    <n v="1"/>
    <x v="0"/>
  </r>
  <r>
    <s v="370e33ccdc564a0696970c8688d9d21c"/>
    <s v="Laas_Caanood_IDP"/>
    <x v="35"/>
    <x v="1"/>
    <n v="3"/>
    <n v="1"/>
    <n v="1"/>
    <n v="1"/>
    <x v="0"/>
  </r>
  <r>
    <s v="180dc235e1aa421fa72ca8cdaa23090d"/>
    <s v="Laas_Caanood_IDP"/>
    <x v="35"/>
    <x v="1"/>
    <n v="3"/>
    <n v="1"/>
    <n v="1"/>
    <n v="1"/>
    <x v="0"/>
  </r>
  <r>
    <s v="59d55db56b3c4ab8b754186f24a6f1d0"/>
    <s v="Laas_Caanood_IDP"/>
    <x v="35"/>
    <x v="1"/>
    <n v="3"/>
    <n v="1"/>
    <n v="1"/>
    <n v="1"/>
    <x v="0"/>
  </r>
  <r>
    <s v="8c6d45f3-e6aa-497e-a64e-f881fc53b14b"/>
    <s v="Hargeysa_IDP"/>
    <x v="42"/>
    <x v="1"/>
    <n v="3"/>
    <n v="1"/>
    <n v="1"/>
    <n v="1"/>
    <x v="0"/>
  </r>
  <r>
    <s v="e824f1ac-6bf4-4299-8b10-96ae762504c6"/>
    <s v="Burco_IDP"/>
    <x v="37"/>
    <x v="1"/>
    <n v="3"/>
    <n v="1"/>
    <n v="1"/>
    <n v="1"/>
    <x v="0"/>
  </r>
  <r>
    <s v="0e4da00e-c1f2-441f-b511-74a2db5b4420"/>
    <s v="Ceerigaabo_IDP"/>
    <x v="44"/>
    <x v="1"/>
    <n v="3"/>
    <n v="1"/>
    <n v="1"/>
    <n v="1"/>
    <x v="0"/>
  </r>
  <r>
    <s v="ab76cae1-37e4-4b0c-a86e-d0f112939e27"/>
    <s v="Burco_IDP"/>
    <x v="37"/>
    <x v="1"/>
    <n v="3"/>
    <n v="1"/>
    <n v="1"/>
    <n v="1"/>
    <x v="0"/>
  </r>
  <r>
    <s v="9486957b-f706-4011-84b7-0eed3fa98883"/>
    <s v="Laas_Caanood_IDP"/>
    <x v="35"/>
    <x v="1"/>
    <n v="1"/>
    <n v="4"/>
    <n v="1"/>
    <n v="2"/>
    <x v="0"/>
  </r>
  <r>
    <s v="d369fa63-1c78-45b6-ad50-65cdfaa414fd"/>
    <s v="Gebiley_IDP"/>
    <x v="39"/>
    <x v="1"/>
    <n v="1"/>
    <n v="4"/>
    <n v="1"/>
    <n v="1"/>
    <x v="0"/>
  </r>
  <r>
    <s v="155cf168-a759-46fb-9030-1e77112ef72e"/>
    <s v="Buuhoodle_IDP"/>
    <x v="36"/>
    <x v="1"/>
    <n v="3"/>
    <n v="1"/>
    <n v="1"/>
    <n v="1"/>
    <x v="0"/>
  </r>
  <r>
    <s v="71eb8f9e7caa48feadc3a1c269599e07"/>
    <s v="Laas_Caanood_IDP"/>
    <x v="35"/>
    <x v="1"/>
    <n v="3"/>
    <n v="1"/>
    <n v="1"/>
    <n v="1"/>
    <x v="0"/>
  </r>
  <r>
    <s v="ea8c7623-5752-4e31-a31f-d3369f79d618"/>
    <s v="Sheikh_HC"/>
    <x v="47"/>
    <x v="0"/>
    <n v="3"/>
    <n v="1"/>
    <n v="4"/>
    <n v="1"/>
    <x v="0"/>
  </r>
  <r>
    <s v="693415dd-36c0-4c7d-afd7-4196945dc555"/>
    <s v="Sheikh_HC"/>
    <x v="47"/>
    <x v="0"/>
    <n v="3"/>
    <n v="1"/>
    <n v="4"/>
    <n v="1"/>
    <x v="0"/>
  </r>
  <r>
    <s v="a05458d2-4611-4120-998a-0589c323ef91"/>
    <s v="Sheikh_HC"/>
    <x v="47"/>
    <x v="0"/>
    <n v="3"/>
    <n v="1"/>
    <n v="4"/>
    <n v="1"/>
    <x v="0"/>
  </r>
  <r>
    <s v="124a4de6-911b-40fd-955b-1da7190eb787"/>
    <s v="Xudun_HC"/>
    <x v="48"/>
    <x v="0"/>
    <n v="3"/>
    <n v="1"/>
    <n v="4"/>
    <n v="1"/>
    <x v="0"/>
  </r>
  <r>
    <s v="47c6b9af-c51c-4fee-89e2-93341078a225"/>
    <s v="Gebiley_IDP"/>
    <x v="39"/>
    <x v="1"/>
    <n v="3"/>
    <n v="1"/>
    <n v="1"/>
    <n v="3"/>
    <x v="0"/>
  </r>
  <r>
    <s v="61511b3b-e154-4842-90b6-f00d6170d083"/>
    <s v="Xudun_IDP"/>
    <x v="48"/>
    <x v="1"/>
    <n v="3"/>
    <n v="1"/>
    <n v="1"/>
    <n v="1"/>
    <x v="0"/>
  </r>
  <r>
    <s v="4e981ed5-e133-4117-8ff9-3dd4b71e4f93"/>
    <s v="Xudun_IDP"/>
    <x v="48"/>
    <x v="1"/>
    <n v="3"/>
    <n v="1"/>
    <n v="1"/>
    <n v="1"/>
    <x v="0"/>
  </r>
  <r>
    <s v="a5fdd74c-3a2d-4819-b9d7-d7cbd8cf1622"/>
    <s v="Xudun_IDP"/>
    <x v="48"/>
    <x v="1"/>
    <n v="3"/>
    <n v="1"/>
    <n v="1"/>
    <n v="1"/>
    <x v="0"/>
  </r>
  <r>
    <s v="fa8abd08-331f-4154-86c2-3601b59637a5"/>
    <s v="Xudun_IDP"/>
    <x v="48"/>
    <x v="1"/>
    <n v="3"/>
    <n v="1"/>
    <n v="4"/>
    <n v="2"/>
    <x v="1"/>
  </r>
  <r>
    <s v="6cc4d262-fa7f-4f90-b76a-b66fa5c8ed6c"/>
    <s v="Xudun_IDP"/>
    <x v="48"/>
    <x v="1"/>
    <n v="3"/>
    <n v="1"/>
    <n v="1"/>
    <n v="1"/>
    <x v="0"/>
  </r>
  <r>
    <s v="2e03f4cf-bb17-47fe-bf45-3faf59386fc0"/>
    <s v="Xudun_IDP"/>
    <x v="48"/>
    <x v="1"/>
    <n v="3"/>
    <n v="1"/>
    <n v="1"/>
    <n v="1"/>
    <x v="0"/>
  </r>
  <r>
    <s v="5ac325aa-1550-41d2-bb21-54f35366c05b"/>
    <s v="Berbera_HC"/>
    <x v="46"/>
    <x v="0"/>
    <n v="3"/>
    <n v="1"/>
    <n v="1"/>
    <n v="1"/>
    <x v="0"/>
  </r>
  <r>
    <s v="94727816-1714-414b-8efb-47cb976e424d"/>
    <s v="Sheikh_IDP"/>
    <x v="47"/>
    <x v="1"/>
    <n v="3"/>
    <n v="1"/>
    <n v="1"/>
    <n v="1"/>
    <x v="0"/>
  </r>
  <r>
    <s v="8032cc53-3fb0-4fbe-861d-fbe94f715d75"/>
    <s v="Taleex_HC"/>
    <x v="50"/>
    <x v="0"/>
    <n v="3"/>
    <n v="1"/>
    <n v="1"/>
    <n v="1"/>
    <x v="0"/>
  </r>
  <r>
    <s v="d2934dde-931b-49d6-8959-62f0e3f09a33"/>
    <s v="Taleex_HC"/>
    <x v="50"/>
    <x v="0"/>
    <n v="3"/>
    <n v="1"/>
    <n v="1"/>
    <n v="1"/>
    <x v="0"/>
  </r>
  <r>
    <s v="09f4ea38-6aaf-45b1-abd7-3d7a26349a5c"/>
    <s v="Taleex_HC"/>
    <x v="50"/>
    <x v="0"/>
    <n v="3"/>
    <n v="1"/>
    <n v="1"/>
    <n v="1"/>
    <x v="0"/>
  </r>
  <r>
    <s v="9161fde5-8b38-4b1c-9248-8f4db6ae6242"/>
    <s v="Taleex_HC"/>
    <x v="50"/>
    <x v="0"/>
    <n v="3"/>
    <n v="1"/>
    <n v="1"/>
    <n v="1"/>
    <x v="0"/>
  </r>
  <r>
    <s v="92eef1b1-0bbf-463b-973f-5127d6487ba2"/>
    <s v="Taleex_HC"/>
    <x v="50"/>
    <x v="0"/>
    <n v="3"/>
    <n v="1"/>
    <n v="1"/>
    <n v="1"/>
    <x v="0"/>
  </r>
  <r>
    <s v="91fdc473-b2f8-4bb9-aed5-db262a6aa122"/>
    <s v="Taleex_HC"/>
    <x v="50"/>
    <x v="0"/>
    <n v="3"/>
    <n v="1"/>
    <n v="1"/>
    <n v="1"/>
    <x v="0"/>
  </r>
  <r>
    <s v="a9d2877b-dd8a-49f3-bd4b-100f8fede17f"/>
    <s v="Sheikh_IDP"/>
    <x v="47"/>
    <x v="1"/>
    <n v="3"/>
    <n v="1"/>
    <n v="1"/>
    <n v="1"/>
    <x v="0"/>
  </r>
  <r>
    <s v="b725fb0f-992b-470d-94fb-35a03013e703"/>
    <s v="Baki_IDP"/>
    <x v="41"/>
    <x v="1"/>
    <n v="3"/>
    <n v="1"/>
    <n v="1"/>
    <n v="1"/>
    <x v="0"/>
  </r>
  <r>
    <s v="110f0f70-28e5-4725-b064-250f0ade7042"/>
    <s v="Baki_IDP"/>
    <x v="41"/>
    <x v="1"/>
    <n v="3"/>
    <n v="1"/>
    <n v="1"/>
    <n v="1"/>
    <x v="0"/>
  </r>
  <r>
    <s v="0e7b16fd-2c16-4700-83a6-93f8167e08a7"/>
    <s v="Baki_IDP"/>
    <x v="41"/>
    <x v="1"/>
    <n v="3"/>
    <n v="1"/>
    <n v="1"/>
    <n v="1"/>
    <x v="0"/>
  </r>
  <r>
    <s v="faaefd55-c533-41f1-9a59-779079c5accf"/>
    <s v="Baki_IDP"/>
    <x v="41"/>
    <x v="1"/>
    <n v="3"/>
    <n v="1"/>
    <n v="1"/>
    <n v="1"/>
    <x v="0"/>
  </r>
  <r>
    <s v="ac580ded-1ef2-4bb7-9506-5508d8a00ddc"/>
    <s v="Baki_IDP"/>
    <x v="41"/>
    <x v="1"/>
    <n v="3"/>
    <n v="1"/>
    <n v="1"/>
    <n v="1"/>
    <x v="0"/>
  </r>
  <r>
    <s v="6d60d0c1-a5d3-4702-a8ac-3b455d5ec084"/>
    <s v="Sheikh_IDP"/>
    <x v="47"/>
    <x v="1"/>
    <n v="3"/>
    <n v="1"/>
    <n v="1"/>
    <n v="1"/>
    <x v="0"/>
  </r>
  <r>
    <s v="61b9e8a2-4d33-4614-a46c-ee773c05c7c0"/>
    <s v="Sheikh_IDP"/>
    <x v="47"/>
    <x v="1"/>
    <n v="3"/>
    <n v="1"/>
    <n v="1"/>
    <n v="1"/>
    <x v="0"/>
  </r>
  <r>
    <s v="b64c1e7b-c7bd-4a01-ab7e-7fe3dee7e82a"/>
    <s v="Sheikh_IDP"/>
    <x v="47"/>
    <x v="1"/>
    <n v="3"/>
    <n v="1"/>
    <n v="1"/>
    <n v="1"/>
    <x v="0"/>
  </r>
  <r>
    <s v="67cb13b4-45d3-43fd-bf66-1dd739cb97c9"/>
    <s v="Xudun_HC"/>
    <x v="48"/>
    <x v="0"/>
    <n v="3"/>
    <n v="1"/>
    <n v="4"/>
    <n v="1"/>
    <x v="0"/>
  </r>
  <r>
    <s v="68a15d0c-c8ed-4dbb-9f37-c16c98d5dcb5"/>
    <s v="Xudun_HC"/>
    <x v="48"/>
    <x v="0"/>
    <n v="3"/>
    <n v="1"/>
    <n v="4"/>
    <n v="1"/>
    <x v="0"/>
  </r>
  <r>
    <s v="948d1409-146a-4268-a2da-7b340961d267"/>
    <s v="Xudun_HC"/>
    <x v="48"/>
    <x v="0"/>
    <n v="3"/>
    <n v="4"/>
    <n v="4"/>
    <n v="1"/>
    <x v="1"/>
  </r>
  <r>
    <s v="af5e70bc-d81b-42c4-b7f5-53c04b50352b"/>
    <s v="Xudun_HC"/>
    <x v="48"/>
    <x v="0"/>
    <n v="3"/>
    <n v="1"/>
    <n v="4"/>
    <n v="1"/>
    <x v="0"/>
  </r>
  <r>
    <s v="8c70419f-92fd-4362-9bc4-62a08338fc6d"/>
    <s v="Xudun_HC"/>
    <x v="48"/>
    <x v="0"/>
    <n v="3"/>
    <n v="1"/>
    <n v="4"/>
    <n v="1"/>
    <x v="0"/>
  </r>
  <r>
    <s v="74c17ed7-0430-4c3c-848d-5364e0a50365"/>
    <s v="Xudun_HC"/>
    <x v="48"/>
    <x v="0"/>
    <n v="3"/>
    <n v="1"/>
    <n v="4"/>
    <n v="1"/>
    <x v="0"/>
  </r>
  <r>
    <s v="87dd53b4-0fff-4194-8f0a-a9e2a8d8eee0"/>
    <s v="Xudun_HC"/>
    <x v="48"/>
    <x v="0"/>
    <n v="3"/>
    <n v="1"/>
    <n v="4"/>
    <n v="1"/>
    <x v="0"/>
  </r>
  <r>
    <s v="f48aa3f5-129b-4802-8b4d-051ec39e2d57"/>
    <s v="Xudun_HC"/>
    <x v="48"/>
    <x v="0"/>
    <n v="3"/>
    <n v="1"/>
    <n v="4"/>
    <n v="1"/>
    <x v="0"/>
  </r>
  <r>
    <s v="32b3a807-bc26-4ce0-9a38-be6618588671"/>
    <s v="Xudun_HC"/>
    <x v="48"/>
    <x v="0"/>
    <n v="3"/>
    <n v="1"/>
    <n v="4"/>
    <n v="1"/>
    <x v="0"/>
  </r>
  <r>
    <s v="ba6f85b4-0999-49f5-ab62-120011fee4db"/>
    <s v="Taleex_HC"/>
    <x v="50"/>
    <x v="0"/>
    <n v="3"/>
    <n v="1"/>
    <n v="4"/>
    <n v="1"/>
    <x v="0"/>
  </r>
  <r>
    <s v="7eda70f2-22fa-40c9-9edc-262b2a961317"/>
    <s v="Taleex_HC"/>
    <x v="50"/>
    <x v="0"/>
    <n v="3"/>
    <n v="1"/>
    <n v="4"/>
    <n v="1"/>
    <x v="0"/>
  </r>
  <r>
    <s v="57a6562e-2827-44d1-8492-822e38a47659"/>
    <s v="Taleex_HC"/>
    <x v="50"/>
    <x v="0"/>
    <n v="3"/>
    <n v="1"/>
    <n v="4"/>
    <n v="1"/>
    <x v="0"/>
  </r>
  <r>
    <s v="26cd0145-fed1-4233-8f0e-047958bba373"/>
    <s v="Baki_IDP"/>
    <x v="41"/>
    <x v="1"/>
    <n v="3"/>
    <n v="1"/>
    <n v="1"/>
    <n v="1"/>
    <x v="0"/>
  </r>
  <r>
    <s v="148b19e9-6864-46e6-9457-6e8b1060189d"/>
    <s v="Baki_IDP"/>
    <x v="41"/>
    <x v="1"/>
    <n v="3"/>
    <n v="1"/>
    <n v="1"/>
    <n v="1"/>
    <x v="0"/>
  </r>
  <r>
    <s v="2ec3286a-895d-4b4b-80aa-37a225880082"/>
    <s v="Baki_IDP"/>
    <x v="41"/>
    <x v="1"/>
    <n v="3"/>
    <n v="1"/>
    <n v="1"/>
    <n v="1"/>
    <x v="0"/>
  </r>
  <r>
    <s v="33794d8c-305b-425d-a277-62a1110d5ac5"/>
    <s v="Baki_IDP"/>
    <x v="41"/>
    <x v="1"/>
    <n v="3"/>
    <n v="1"/>
    <n v="1"/>
    <n v="1"/>
    <x v="0"/>
  </r>
  <r>
    <s v="2acc1b79-c793-4415-9579-c374d88fc137"/>
    <s v="Baki_IDP"/>
    <x v="41"/>
    <x v="1"/>
    <n v="3"/>
    <n v="1"/>
    <n v="1"/>
    <n v="1"/>
    <x v="0"/>
  </r>
  <r>
    <s v="794e46fd-3e52-4197-8a6e-7db7356da440"/>
    <s v="Baki_IDP"/>
    <x v="41"/>
    <x v="1"/>
    <n v="3"/>
    <n v="1"/>
    <n v="1"/>
    <n v="1"/>
    <x v="0"/>
  </r>
  <r>
    <s v="9e74bc6b-498e-4e3d-818b-435bce58d4f7"/>
    <s v="Baki_IDP"/>
    <x v="41"/>
    <x v="1"/>
    <n v="3"/>
    <n v="2"/>
    <n v="1"/>
    <n v="1"/>
    <x v="0"/>
  </r>
  <r>
    <s v="36738754-8a20-4e34-ab07-1530ebfd532f"/>
    <s v="Taleex_HC"/>
    <x v="50"/>
    <x v="0"/>
    <n v="3"/>
    <n v="1"/>
    <n v="4"/>
    <n v="1"/>
    <x v="0"/>
  </r>
  <r>
    <s v="f00f13c1-7b9b-40fd-8029-8672e2d6040b"/>
    <s v="Taleex_HC"/>
    <x v="50"/>
    <x v="0"/>
    <n v="3"/>
    <n v="1"/>
    <n v="4"/>
    <n v="1"/>
    <x v="0"/>
  </r>
  <r>
    <s v="8d75bef4-c99b-404c-9c23-c24cbdf8af17"/>
    <s v="Baki_IDP"/>
    <x v="41"/>
    <x v="1"/>
    <n v="3"/>
    <n v="2"/>
    <n v="1"/>
    <n v="1"/>
    <x v="0"/>
  </r>
  <r>
    <s v="19dcb5c6-e62a-46a8-aed1-c041b9abbd65"/>
    <s v="Taleex_HC"/>
    <x v="50"/>
    <x v="0"/>
    <n v="3"/>
    <n v="1"/>
    <n v="4"/>
    <n v="1"/>
    <x v="0"/>
  </r>
  <r>
    <s v="26e9d58d-7030-4fb3-a0cd-74e5ed077fa1"/>
    <s v="Baki_IDP"/>
    <x v="41"/>
    <x v="1"/>
    <n v="3"/>
    <n v="2"/>
    <n v="1"/>
    <n v="1"/>
    <x v="0"/>
  </r>
  <r>
    <s v="d4e4fc88-98b9-4329-b33a-90449a503da0"/>
    <s v="Baki_IDP"/>
    <x v="41"/>
    <x v="1"/>
    <n v="3"/>
    <n v="1"/>
    <n v="1"/>
    <n v="1"/>
    <x v="0"/>
  </r>
  <r>
    <s v="7d957e6f-1e5a-4c55-8a8b-9a37077e5ccc"/>
    <s v="Baki_IDP"/>
    <x v="41"/>
    <x v="1"/>
    <n v="3"/>
    <n v="1"/>
    <n v="1"/>
    <n v="1"/>
    <x v="0"/>
  </r>
  <r>
    <s v="565395ba-b4b7-4035-886a-e9f68a083edb"/>
    <s v="Baki_IDP"/>
    <x v="41"/>
    <x v="1"/>
    <n v="3"/>
    <n v="1"/>
    <n v="1"/>
    <n v="1"/>
    <x v="0"/>
  </r>
  <r>
    <s v="cc60a22a-7859-4c0b-9e17-bfb1a13ceaa1"/>
    <s v="Baki_IDP"/>
    <x v="41"/>
    <x v="1"/>
    <n v="3"/>
    <n v="2"/>
    <n v="1"/>
    <n v="1"/>
    <x v="0"/>
  </r>
  <r>
    <s v="0721e9f9-e85d-43f2-beaa-aadd14717072"/>
    <s v="Xudun_IDP"/>
    <x v="48"/>
    <x v="1"/>
    <n v="3"/>
    <n v="1"/>
    <n v="1"/>
    <n v="1"/>
    <x v="0"/>
  </r>
  <r>
    <s v="6d8eeff5-e73b-4750-adb2-d7ab23dc1bd2"/>
    <s v="Xudun_IDP"/>
    <x v="48"/>
    <x v="1"/>
    <n v="3"/>
    <n v="1"/>
    <n v="1"/>
    <n v="1"/>
    <x v="0"/>
  </r>
  <r>
    <s v="fd01d1de-b098-4cfe-bdd8-60bd9255757c"/>
    <s v="Xudun_IDP"/>
    <x v="48"/>
    <x v="1"/>
    <n v="3"/>
    <n v="1"/>
    <n v="1"/>
    <n v="1"/>
    <x v="0"/>
  </r>
  <r>
    <s v="5865db6f-536c-4a52-b180-f37090f0c8f7"/>
    <s v="Xudun_IDP"/>
    <x v="48"/>
    <x v="1"/>
    <n v="3"/>
    <n v="1"/>
    <n v="1"/>
    <n v="1"/>
    <x v="0"/>
  </r>
  <r>
    <s v="1658c9b3-5eeb-4331-b14e-eb5c92c47401"/>
    <s v="Taleex_HC"/>
    <x v="50"/>
    <x v="0"/>
    <n v="3"/>
    <n v="1"/>
    <n v="1"/>
    <n v="1"/>
    <x v="0"/>
  </r>
  <r>
    <s v="ac7ec807-a1f4-4278-baaa-b291dce7abbc"/>
    <s v="Taleex_HC"/>
    <x v="50"/>
    <x v="0"/>
    <n v="3"/>
    <n v="1"/>
    <n v="1"/>
    <n v="1"/>
    <x v="0"/>
  </r>
  <r>
    <s v="1576ff37-2a1b-469b-819b-7f4169305a41"/>
    <s v="Xudun_IDP"/>
    <x v="48"/>
    <x v="1"/>
    <n v="3"/>
    <n v="1"/>
    <n v="1"/>
    <n v="1"/>
    <x v="0"/>
  </r>
  <r>
    <s v="c9905436-6c98-4ab0-ba88-5aaf603751d2"/>
    <s v="Xudun_IDP"/>
    <x v="48"/>
    <x v="1"/>
    <n v="3"/>
    <n v="1"/>
    <n v="1"/>
    <n v="1"/>
    <x v="0"/>
  </r>
  <r>
    <s v="8a21ca66-976a-4bc3-9573-b57dbe9a99c9"/>
    <s v="Xudun_IDP"/>
    <x v="48"/>
    <x v="1"/>
    <n v="3"/>
    <n v="1"/>
    <n v="4"/>
    <n v="1"/>
    <x v="0"/>
  </r>
  <r>
    <s v="c5ca47a6-f36e-48e1-ac39-11318fb43972"/>
    <s v="Laasqoray_HC"/>
    <x v="34"/>
    <x v="0"/>
    <n v="3"/>
    <n v="1"/>
    <n v="4"/>
    <n v="1"/>
    <x v="0"/>
  </r>
  <r>
    <s v="698f8023-0b58-4d23-bb70-9af2916787d8"/>
    <s v="Laasqoray_HC"/>
    <x v="34"/>
    <x v="0"/>
    <n v="3"/>
    <n v="1"/>
    <n v="4"/>
    <n v="1"/>
    <x v="0"/>
  </r>
  <r>
    <s v="f1d2acca-1443-4ee6-b879-fea86128920c"/>
    <s v="Laasqoray_HC"/>
    <x v="34"/>
    <x v="0"/>
    <n v="3"/>
    <n v="1"/>
    <n v="4"/>
    <n v="1"/>
    <x v="0"/>
  </r>
  <r>
    <s v="e3cd9863-568e-4bdb-9f96-891514f7696a"/>
    <s v="Xudun_HC"/>
    <x v="48"/>
    <x v="0"/>
    <n v="3"/>
    <n v="1"/>
    <n v="1"/>
    <n v="1"/>
    <x v="0"/>
  </r>
  <r>
    <s v="bb080f91-480d-4310-a063-7de081193186"/>
    <s v="Xudun_HC"/>
    <x v="48"/>
    <x v="0"/>
    <n v="3"/>
    <n v="1"/>
    <n v="1"/>
    <n v="1"/>
    <x v="0"/>
  </r>
  <r>
    <s v="f113ff38-ad22-4b70-8468-93f73b67389c"/>
    <s v="Xudun_IDP"/>
    <x v="48"/>
    <x v="1"/>
    <n v="3"/>
    <n v="1"/>
    <n v="4"/>
    <n v="1"/>
    <x v="0"/>
  </r>
  <r>
    <s v="ead583df-664e-448b-9bbf-3e7515697532"/>
    <s v="Xudun_IDP"/>
    <x v="48"/>
    <x v="1"/>
    <n v="3"/>
    <n v="1"/>
    <n v="4"/>
    <n v="1"/>
    <x v="0"/>
  </r>
  <r>
    <s v="ffe172ab-78f2-4c23-94b1-82c7d37d4150"/>
    <s v="Xudun_IDP"/>
    <x v="48"/>
    <x v="1"/>
    <n v="3"/>
    <n v="1"/>
    <n v="4"/>
    <n v="1"/>
    <x v="0"/>
  </r>
  <r>
    <s v="22ce88e8-df8d-4051-9cf7-913a00ca05ed"/>
    <s v="Xudun_IDP"/>
    <x v="48"/>
    <x v="1"/>
    <n v="3"/>
    <n v="1"/>
    <n v="4"/>
    <n v="1"/>
    <x v="0"/>
  </r>
  <r>
    <s v="9cf1d44a-fd4b-4685-9bcd-0b172c70ae8b"/>
    <s v="Xudun_IDP"/>
    <x v="48"/>
    <x v="1"/>
    <n v="3"/>
    <n v="1"/>
    <n v="4"/>
    <n v="1"/>
    <x v="0"/>
  </r>
  <r>
    <s v="22b5d03d-e6e4-47c1-beb9-9a1f7559508f"/>
    <s v="Xudun_IDP"/>
    <x v="48"/>
    <x v="1"/>
    <n v="3"/>
    <n v="1"/>
    <n v="4"/>
    <n v="1"/>
    <x v="0"/>
  </r>
  <r>
    <s v="ddcd297e-8238-4d04-af82-1dcdae743c19"/>
    <s v="Xudun_IDP"/>
    <x v="48"/>
    <x v="1"/>
    <n v="3"/>
    <n v="1"/>
    <n v="4"/>
    <n v="1"/>
    <x v="0"/>
  </r>
  <r>
    <s v="883a61e0-c325-4139-99b8-1670d6ac132e"/>
    <s v="Sheikh_IDP"/>
    <x v="47"/>
    <x v="1"/>
    <n v="3"/>
    <n v="1"/>
    <n v="1"/>
    <n v="1"/>
    <x v="0"/>
  </r>
  <r>
    <s v="f5f0087a-e787-40c4-8b62-8167cc68870a"/>
    <s v="Laasqoray_HC"/>
    <x v="34"/>
    <x v="0"/>
    <n v="3"/>
    <n v="1"/>
    <n v="4"/>
    <n v="1"/>
    <x v="0"/>
  </r>
  <r>
    <s v="d9ad0ee4-11d6-417c-9750-89ea0afb0deb"/>
    <s v="Taleex_HC"/>
    <x v="50"/>
    <x v="0"/>
    <n v="3"/>
    <n v="1"/>
    <n v="1"/>
    <n v="1"/>
    <x v="0"/>
  </r>
  <r>
    <s v="a114b5ef-4484-4d1e-ba3c-d98acc1750b6"/>
    <s v="Taleex_HC"/>
    <x v="50"/>
    <x v="0"/>
    <n v="3"/>
    <n v="1"/>
    <n v="1"/>
    <n v="1"/>
    <x v="0"/>
  </r>
  <r>
    <s v="969a2cb1-c7ff-4d67-af9c-ccdf3834533b"/>
    <s v="Taleex_HC"/>
    <x v="50"/>
    <x v="0"/>
    <n v="3"/>
    <n v="1"/>
    <n v="1"/>
    <n v="1"/>
    <x v="0"/>
  </r>
  <r>
    <s v="426b3b9f-9d80-406e-b6de-e81567d8aaa4"/>
    <s v="Taleex_HC"/>
    <x v="50"/>
    <x v="0"/>
    <n v="3"/>
    <n v="1"/>
    <n v="1"/>
    <n v="1"/>
    <x v="0"/>
  </r>
  <r>
    <s v="6e004aa4-1b51-4bdf-8560-d7df51bb6a44"/>
    <s v="Taleex_HC"/>
    <x v="50"/>
    <x v="0"/>
    <n v="3"/>
    <n v="1"/>
    <n v="4"/>
    <n v="1"/>
    <x v="0"/>
  </r>
  <r>
    <s v="0e5b3f1d-86dd-40c8-a2f5-0189c318b7e3"/>
    <s v="Taleex_HC"/>
    <x v="50"/>
    <x v="0"/>
    <n v="3"/>
    <n v="1"/>
    <n v="4"/>
    <n v="1"/>
    <x v="0"/>
  </r>
  <r>
    <s v="a47e80a1-6918-47ae-9f2f-5bbb3df644ba"/>
    <s v="Taleex_HC"/>
    <x v="50"/>
    <x v="0"/>
    <n v="3"/>
    <n v="1"/>
    <n v="4"/>
    <n v="1"/>
    <x v="0"/>
  </r>
  <r>
    <s v="272a5d2e-46c8-48d2-898a-7be768b45213"/>
    <s v="Taleex_HC"/>
    <x v="50"/>
    <x v="0"/>
    <n v="3"/>
    <n v="1"/>
    <n v="4"/>
    <n v="1"/>
    <x v="0"/>
  </r>
  <r>
    <s v="274026f6-1ed5-414b-b32f-a0605538c7f8"/>
    <s v="Taleex_HC"/>
    <x v="50"/>
    <x v="0"/>
    <n v="3"/>
    <n v="1"/>
    <n v="4"/>
    <n v="1"/>
    <x v="0"/>
  </r>
  <r>
    <s v="57c0de88-bb9b-45cb-957d-7531841f776d"/>
    <s v="Sheikh_IDP"/>
    <x v="47"/>
    <x v="1"/>
    <n v="3"/>
    <n v="1"/>
    <n v="1"/>
    <n v="2"/>
    <x v="0"/>
  </r>
  <r>
    <s v="5b1978f2-c17e-4068-85da-40e147ad4a83"/>
    <s v="Sheikh_IDP"/>
    <x v="47"/>
    <x v="1"/>
    <n v="3"/>
    <n v="1"/>
    <n v="1"/>
    <n v="1"/>
    <x v="0"/>
  </r>
  <r>
    <s v="5d7e56d6-3838-4d85-9b3f-0926e8d9a1fb"/>
    <s v="Sheikh_IDP"/>
    <x v="47"/>
    <x v="1"/>
    <n v="3"/>
    <n v="1"/>
    <n v="1"/>
    <n v="1"/>
    <x v="0"/>
  </r>
  <r>
    <s v="ee4fd972-b752-485a-b335-b14e9b1d2dcb"/>
    <s v="Laasqoray_IDP"/>
    <x v="34"/>
    <x v="1"/>
    <n v="3"/>
    <n v="1"/>
    <n v="4"/>
    <n v="1"/>
    <x v="0"/>
  </r>
  <r>
    <s v="9e54761d-bc65-4745-9f2c-6439257a4ddc"/>
    <s v="Gebiley_HC"/>
    <x v="39"/>
    <x v="0"/>
    <n v="3"/>
    <n v="1"/>
    <n v="1"/>
    <n v="1"/>
    <x v="0"/>
  </r>
  <r>
    <s v="1672c8ec-c5bb-4c46-bf4b-da56965fa460"/>
    <s v="Owdweyne_IDP"/>
    <x v="43"/>
    <x v="1"/>
    <n v="3"/>
    <n v="1"/>
    <n v="1"/>
    <n v="1"/>
    <x v="0"/>
  </r>
  <r>
    <s v="16fdc2ca-2401-4d56-a1be-2af748a51f64"/>
    <s v="Owdweyne_IDP"/>
    <x v="43"/>
    <x v="1"/>
    <n v="3"/>
    <n v="1"/>
    <n v="1"/>
    <n v="1"/>
    <x v="0"/>
  </r>
  <r>
    <s v="4e735528-e2dc-4311-bf27-e9489da651f3"/>
    <s v="Owdweyne_IDP"/>
    <x v="43"/>
    <x v="1"/>
    <n v="3"/>
    <n v="1"/>
    <n v="1"/>
    <n v="1"/>
    <x v="0"/>
  </r>
  <r>
    <s v="b6bd5782-17eb-48df-bd94-ffae8fc66d27"/>
    <s v="Owdweyne_IDP"/>
    <x v="43"/>
    <x v="1"/>
    <n v="3"/>
    <n v="1"/>
    <n v="1"/>
    <n v="1"/>
    <x v="0"/>
  </r>
  <r>
    <s v="093c566f-0554-45b7-8c25-afb370b7c232"/>
    <s v="Laasqoray_IDP"/>
    <x v="34"/>
    <x v="1"/>
    <n v="3"/>
    <n v="1"/>
    <n v="4"/>
    <n v="1"/>
    <x v="0"/>
  </r>
  <r>
    <s v="880f2b1a-70b4-4ab1-a434-50bf56c2b87f"/>
    <s v="Laasqoray_IDP"/>
    <x v="34"/>
    <x v="1"/>
    <n v="3"/>
    <n v="1"/>
    <n v="4"/>
    <n v="1"/>
    <x v="0"/>
  </r>
  <r>
    <s v="057fc00f-e8ff-4a24-af94-34b6ad309599"/>
    <s v="Laasqoray_IDP"/>
    <x v="34"/>
    <x v="1"/>
    <n v="3"/>
    <n v="1"/>
    <n v="4"/>
    <n v="1"/>
    <x v="0"/>
  </r>
  <r>
    <s v="5438a38a-bc85-470b-9051-bc9767656c7c"/>
    <s v="Owdweyne_HC"/>
    <x v="43"/>
    <x v="0"/>
    <n v="3"/>
    <n v="1"/>
    <n v="4"/>
    <n v="1"/>
    <x v="0"/>
  </r>
  <r>
    <s v="90c89b7b-84de-497d-8255-42176dc3f6e1"/>
    <s v="Owdweyne_HC"/>
    <x v="43"/>
    <x v="0"/>
    <n v="3"/>
    <n v="1"/>
    <n v="4"/>
    <n v="1"/>
    <x v="0"/>
  </r>
  <r>
    <s v="a209cb61-cbec-4bb6-9b74-4636da8d88e5"/>
    <s v="Owdweyne_HC"/>
    <x v="43"/>
    <x v="0"/>
    <n v="3"/>
    <n v="1"/>
    <n v="4"/>
    <n v="1"/>
    <x v="0"/>
  </r>
  <r>
    <s v="44281c51-9c04-4166-9e80-d9325b3eb520"/>
    <s v="Owdweyne_HC"/>
    <x v="43"/>
    <x v="0"/>
    <n v="3"/>
    <n v="1"/>
    <n v="4"/>
    <n v="1"/>
    <x v="0"/>
  </r>
  <r>
    <s v="fac699e1-9220-4fd8-b0aa-c3afeecd849a"/>
    <s v="Owdweyne_HC"/>
    <x v="43"/>
    <x v="0"/>
    <n v="3"/>
    <n v="1"/>
    <n v="4"/>
    <n v="1"/>
    <x v="0"/>
  </r>
  <r>
    <s v="d37ecd66-690c-4152-a498-8954e1a3ce99"/>
    <s v="Sheikh_IDP"/>
    <x v="47"/>
    <x v="1"/>
    <n v="3"/>
    <n v="1"/>
    <n v="1"/>
    <n v="1"/>
    <x v="0"/>
  </r>
  <r>
    <s v="d82ae3b1-2469-4075-8742-a5911022842e"/>
    <s v="Sheikh_IDP"/>
    <x v="47"/>
    <x v="1"/>
    <n v="3"/>
    <n v="1"/>
    <n v="1"/>
    <n v="1"/>
    <x v="0"/>
  </r>
  <r>
    <s v="bd8d2d44-6cdb-486c-8194-b5ca67b5484f"/>
    <s v="Sheikh_IDP"/>
    <x v="47"/>
    <x v="1"/>
    <n v="3"/>
    <n v="1"/>
    <n v="1"/>
    <n v="1"/>
    <x v="0"/>
  </r>
  <r>
    <s v="cb80812d-66d0-46f9-b415-0bedcef602b1"/>
    <s v="Owdweyne_IDP"/>
    <x v="43"/>
    <x v="1"/>
    <n v="3"/>
    <n v="1"/>
    <n v="1"/>
    <n v="1"/>
    <x v="0"/>
  </r>
  <r>
    <s v="574a273a-e95e-40fb-9490-2a72c6cbad10"/>
    <s v="Owdweyne_IDP"/>
    <x v="43"/>
    <x v="1"/>
    <n v="3"/>
    <n v="1"/>
    <n v="1"/>
    <n v="1"/>
    <x v="0"/>
  </r>
  <r>
    <s v="929578f9-5c89-4413-962e-027c2484a7dc"/>
    <s v="Owdweyne_IDP"/>
    <x v="43"/>
    <x v="1"/>
    <n v="3"/>
    <n v="1"/>
    <n v="1"/>
    <n v="1"/>
    <x v="0"/>
  </r>
  <r>
    <s v="94f555f5-91a5-48f9-af88-652a6f9bb1e2"/>
    <s v="Owdweyne_IDP"/>
    <x v="43"/>
    <x v="1"/>
    <n v="3"/>
    <n v="1"/>
    <n v="1"/>
    <n v="1"/>
    <x v="0"/>
  </r>
  <r>
    <s v="210e87d5-147e-4dfa-8fad-f0ca3199cf09"/>
    <s v="Owdweyne_IDP"/>
    <x v="43"/>
    <x v="1"/>
    <n v="3"/>
    <n v="1"/>
    <n v="1"/>
    <n v="1"/>
    <x v="0"/>
  </r>
  <r>
    <s v="810015f9-0922-42f9-a8ce-3d223f829b82"/>
    <s v="Baki_HC"/>
    <x v="41"/>
    <x v="0"/>
    <n v="3"/>
    <n v="1"/>
    <n v="4"/>
    <n v="1"/>
    <x v="0"/>
  </r>
  <r>
    <s v="0939ee52-7f58-4cec-9da3-d67ebb8b2e77"/>
    <s v="Owdweyne_IDP"/>
    <x v="43"/>
    <x v="1"/>
    <n v="3"/>
    <n v="1"/>
    <n v="1"/>
    <n v="1"/>
    <x v="0"/>
  </r>
  <r>
    <s v="bef9bb75-fc19-47d8-8847-5d153dfdd4ea"/>
    <s v="Owdweyne_IDP"/>
    <x v="43"/>
    <x v="1"/>
    <n v="3"/>
    <n v="1"/>
    <n v="1"/>
    <n v="1"/>
    <x v="0"/>
  </r>
  <r>
    <s v="5db803a7-2bbe-4878-a9e9-f3f342880d6b"/>
    <s v="Owdweyne_IDP"/>
    <x v="43"/>
    <x v="1"/>
    <n v="3"/>
    <n v="1"/>
    <n v="1"/>
    <n v="1"/>
    <x v="0"/>
  </r>
  <r>
    <s v="9da961cc-a78c-4143-953a-b706bda4ecfe"/>
    <s v="Laasqoray_IDP"/>
    <x v="34"/>
    <x v="1"/>
    <n v="3"/>
    <n v="1"/>
    <n v="4"/>
    <n v="1"/>
    <x v="0"/>
  </r>
  <r>
    <s v="2f6da2c9-59fe-434c-94f3-e3cafd8184ef"/>
    <s v="Laasqoray_IDP"/>
    <x v="34"/>
    <x v="1"/>
    <n v="3"/>
    <n v="1"/>
    <n v="4"/>
    <n v="1"/>
    <x v="0"/>
  </r>
  <r>
    <s v="3eae176c-137b-45e1-bc97-3a38096a9fe5"/>
    <s v="Laasqoray_IDP"/>
    <x v="34"/>
    <x v="1"/>
    <n v="3"/>
    <n v="1"/>
    <n v="4"/>
    <n v="1"/>
    <x v="0"/>
  </r>
  <r>
    <s v="616bc264-c645-425a-8f8a-91843cc0c636"/>
    <s v="Gebiley_HC"/>
    <x v="39"/>
    <x v="0"/>
    <n v="3"/>
    <n v="1"/>
    <n v="1"/>
    <n v="1"/>
    <x v="0"/>
  </r>
  <r>
    <s v="12fcbe4f-aef6-465b-9e7f-28ef4b114a25"/>
    <s v="Gebiley_HC"/>
    <x v="39"/>
    <x v="0"/>
    <n v="3"/>
    <n v="1"/>
    <n v="1"/>
    <n v="1"/>
    <x v="0"/>
  </r>
  <r>
    <s v="a7d4beed-645d-497b-b3db-93033f62d745"/>
    <s v="Gebiley_HC"/>
    <x v="39"/>
    <x v="0"/>
    <n v="3"/>
    <n v="1"/>
    <n v="1"/>
    <n v="1"/>
    <x v="0"/>
  </r>
  <r>
    <s v="7fce381f-2d78-45a9-83b8-a0c57409052b"/>
    <s v="Gebiley_HC"/>
    <x v="39"/>
    <x v="0"/>
    <n v="3"/>
    <n v="1"/>
    <n v="1"/>
    <n v="1"/>
    <x v="0"/>
  </r>
  <r>
    <s v="a6655af8-1287-4eab-829d-71a7293ddd27"/>
    <s v="Gebiley_HC"/>
    <x v="39"/>
    <x v="0"/>
    <n v="3"/>
    <n v="1"/>
    <n v="1"/>
    <n v="1"/>
    <x v="0"/>
  </r>
  <r>
    <s v="5b38b125-a4d7-4ff8-b21e-981087892406"/>
    <s v="Gebiley_HC"/>
    <x v="39"/>
    <x v="0"/>
    <n v="3"/>
    <n v="1"/>
    <n v="1"/>
    <n v="1"/>
    <x v="0"/>
  </r>
  <r>
    <s v="e481d6ff-5063-48a2-a431-01790fb34511"/>
    <s v="Owdweyne_IDP"/>
    <x v="43"/>
    <x v="1"/>
    <n v="3"/>
    <n v="1"/>
    <n v="1"/>
    <n v="1"/>
    <x v="0"/>
  </r>
  <r>
    <s v="1447fed1-3d6b-4c38-8a90-739b2cd5ea32"/>
    <s v="Owdweyne_IDP"/>
    <x v="43"/>
    <x v="1"/>
    <n v="3"/>
    <n v="1"/>
    <n v="1"/>
    <n v="1"/>
    <x v="0"/>
  </r>
  <r>
    <s v="ab4d1bb1-ca6b-460d-bd40-4714fd87786e"/>
    <s v="Owdweyne_IDP"/>
    <x v="43"/>
    <x v="1"/>
    <n v="3"/>
    <n v="1"/>
    <n v="1"/>
    <n v="1"/>
    <x v="0"/>
  </r>
  <r>
    <s v="586dcb08-058f-40b0-8d2b-f82c9e9964de"/>
    <s v="Owdweyne_IDP"/>
    <x v="43"/>
    <x v="1"/>
    <n v="3"/>
    <n v="1"/>
    <n v="1"/>
    <n v="1"/>
    <x v="0"/>
  </r>
  <r>
    <s v="9378f550-10a0-403d-9b3e-f68fa1b64d9b"/>
    <s v="Owdweyne_IDP"/>
    <x v="43"/>
    <x v="1"/>
    <n v="3"/>
    <n v="1"/>
    <n v="4"/>
    <n v="3"/>
    <x v="1"/>
  </r>
  <r>
    <s v="5074d182-6ec6-4094-8c23-3b7333c92602"/>
    <s v="Sheikh_IDP"/>
    <x v="47"/>
    <x v="1"/>
    <n v="3"/>
    <n v="1"/>
    <n v="1"/>
    <n v="1"/>
    <x v="0"/>
  </r>
  <r>
    <s v="e561b391-7b65-4c88-876a-69420fc4ea97"/>
    <s v="Sheikh_IDP"/>
    <x v="47"/>
    <x v="1"/>
    <n v="3"/>
    <n v="1"/>
    <n v="1"/>
    <n v="1"/>
    <x v="0"/>
  </r>
  <r>
    <s v="bdce41c0-7892-4427-9ae1-a79b165f9bdb"/>
    <s v="Gebiley_HC"/>
    <x v="39"/>
    <x v="0"/>
    <n v="1"/>
    <n v="1"/>
    <n v="1"/>
    <n v="1"/>
    <x v="3"/>
  </r>
  <r>
    <s v="31e73118-bcb8-434a-a6bc-e63989289885"/>
    <s v="Xudun_IDP"/>
    <x v="48"/>
    <x v="1"/>
    <n v="3"/>
    <n v="1"/>
    <n v="1"/>
    <n v="1"/>
    <x v="0"/>
  </r>
  <r>
    <s v="2e16241a-bd35-4692-b71f-1ac0c57e4b6c"/>
    <s v="Owdweyne_IDP"/>
    <x v="43"/>
    <x v="1"/>
    <n v="3"/>
    <n v="1"/>
    <n v="1"/>
    <n v="1"/>
    <x v="0"/>
  </r>
  <r>
    <s v="6bf67919-9347-4f23-b634-5c444dd5c080"/>
    <s v="Owdweyne_IDP"/>
    <x v="43"/>
    <x v="1"/>
    <n v="3"/>
    <n v="1"/>
    <n v="1"/>
    <n v="1"/>
    <x v="0"/>
  </r>
  <r>
    <s v="24180d98-1f36-464b-8e72-9e33a252ec63"/>
    <s v="Owdweyne_IDP"/>
    <x v="43"/>
    <x v="1"/>
    <n v="3"/>
    <n v="1"/>
    <n v="1"/>
    <n v="1"/>
    <x v="0"/>
  </r>
  <r>
    <s v="3fb50977-3a22-49e8-8103-59a04cb20011"/>
    <s v="Owdweyne_IDP"/>
    <x v="43"/>
    <x v="1"/>
    <n v="3"/>
    <n v="1"/>
    <n v="1"/>
    <n v="1"/>
    <x v="0"/>
  </r>
  <r>
    <s v="761c74a3-81eb-4db1-b550-d67b0ba35f23"/>
    <s v="Owdweyne_IDP"/>
    <x v="43"/>
    <x v="1"/>
    <n v="3"/>
    <n v="1"/>
    <n v="1"/>
    <n v="1"/>
    <x v="0"/>
  </r>
  <r>
    <s v="d5b5932f-a875-4432-a870-bbdb13036013"/>
    <s v="Zeylac_HC"/>
    <x v="49"/>
    <x v="0"/>
    <n v="3"/>
    <n v="1"/>
    <n v="1"/>
    <n v="1"/>
    <x v="0"/>
  </r>
  <r>
    <s v="c8d6cf7c-83d9-4c2f-9011-53e82bb3f76a"/>
    <s v="Owdweyne_IDP"/>
    <x v="43"/>
    <x v="1"/>
    <n v="3"/>
    <n v="1"/>
    <n v="1"/>
    <n v="1"/>
    <x v="0"/>
  </r>
  <r>
    <s v="171a45c6-ff1c-48e9-a332-91f29513485f"/>
    <s v="Zeylac_HC"/>
    <x v="49"/>
    <x v="0"/>
    <n v="3"/>
    <n v="1"/>
    <n v="1"/>
    <n v="1"/>
    <x v="0"/>
  </r>
  <r>
    <s v="de9644a4-026d-46ce-b5ec-5934dfac95d8"/>
    <s v="Owdweyne_IDP"/>
    <x v="43"/>
    <x v="1"/>
    <n v="3"/>
    <n v="1"/>
    <n v="4"/>
    <n v="2"/>
    <x v="1"/>
  </r>
  <r>
    <s v="c94042ca-b302-4d18-877b-e915b21b1eca"/>
    <s v="Owdweyne_IDP"/>
    <x v="43"/>
    <x v="1"/>
    <n v="3"/>
    <n v="1"/>
    <n v="1"/>
    <n v="1"/>
    <x v="0"/>
  </r>
  <r>
    <s v="c1be4274-aea6-49f7-84ce-ccccd4d8b902"/>
    <s v="Owdweyne_IDP"/>
    <x v="43"/>
    <x v="1"/>
    <n v="3"/>
    <n v="1"/>
    <n v="1"/>
    <n v="1"/>
    <x v="0"/>
  </r>
  <r>
    <s v="98cfcfbd-dba5-4597-ad5a-05dbff05c513"/>
    <s v="Owdweyne_IDP"/>
    <x v="43"/>
    <x v="1"/>
    <n v="3"/>
    <n v="1"/>
    <n v="1"/>
    <n v="1"/>
    <x v="0"/>
  </r>
  <r>
    <s v="0d127ceb-978a-465d-99fe-429cea94ebae"/>
    <s v="Owdweyne_IDP"/>
    <x v="43"/>
    <x v="1"/>
    <n v="3"/>
    <n v="1"/>
    <n v="1"/>
    <n v="1"/>
    <x v="0"/>
  </r>
  <r>
    <s v="06d0f0c4-ea1b-48a2-9f12-731ad6582153"/>
    <s v="Owdweyne_IDP"/>
    <x v="43"/>
    <x v="1"/>
    <n v="3"/>
    <n v="1"/>
    <n v="1"/>
    <n v="1"/>
    <x v="0"/>
  </r>
  <r>
    <s v="38caf831-b662-4d2d-971c-e5ee20007868"/>
    <s v="Owdweyne_IDP"/>
    <x v="43"/>
    <x v="1"/>
    <n v="3"/>
    <n v="1"/>
    <n v="1"/>
    <n v="1"/>
    <x v="0"/>
  </r>
  <r>
    <s v="9e580a72-c9ae-4499-a8c3-ecbb653256c5"/>
    <s v="Gebiley_IDP"/>
    <x v="39"/>
    <x v="1"/>
    <n v="3"/>
    <n v="1"/>
    <n v="1"/>
    <n v="1"/>
    <x v="0"/>
  </r>
  <r>
    <s v="fc3e944a-003b-4cad-aa3e-f8064be355cf"/>
    <s v="Gebiley_IDP"/>
    <x v="39"/>
    <x v="1"/>
    <n v="3"/>
    <n v="1"/>
    <n v="1"/>
    <n v="1"/>
    <x v="0"/>
  </r>
  <r>
    <s v="46e407dd-979b-4add-af30-f475ccce5cb6"/>
    <s v="Taleex_HC"/>
    <x v="50"/>
    <x v="0"/>
    <n v="3"/>
    <n v="1"/>
    <n v="4"/>
    <n v="1"/>
    <x v="0"/>
  </r>
  <r>
    <s v="3c0fee73-d20b-4f95-bbaa-ae97cb77a7fa"/>
    <s v="Taleex_HC"/>
    <x v="50"/>
    <x v="0"/>
    <n v="3"/>
    <n v="1"/>
    <n v="4"/>
    <n v="1"/>
    <x v="0"/>
  </r>
  <r>
    <s v="f35c4220-b43d-416e-843c-f503cc012741"/>
    <s v="Taleex_HC"/>
    <x v="50"/>
    <x v="0"/>
    <n v="3"/>
    <n v="1"/>
    <n v="4"/>
    <n v="1"/>
    <x v="0"/>
  </r>
  <r>
    <s v="80a73243-d719-4bdb-b766-1ce35485abd9"/>
    <s v="Taleex_HC"/>
    <x v="50"/>
    <x v="0"/>
    <n v="3"/>
    <n v="1"/>
    <n v="4"/>
    <n v="1"/>
    <x v="0"/>
  </r>
  <r>
    <s v="6db8c6bc-61d7-4d36-9724-c24f25861a86"/>
    <s v="Taleex_HC"/>
    <x v="50"/>
    <x v="0"/>
    <n v="3"/>
    <n v="1"/>
    <n v="4"/>
    <n v="1"/>
    <x v="0"/>
  </r>
  <r>
    <s v="e92406ac-5c6e-43bc-aaaa-b11e4ec953b2"/>
    <s v="Gebiley_IDP"/>
    <x v="39"/>
    <x v="1"/>
    <n v="3"/>
    <n v="1"/>
    <n v="1"/>
    <n v="1"/>
    <x v="0"/>
  </r>
  <r>
    <s v="540c64381c8848e0ac8a4a83c75dc49c"/>
    <s v="Ceel_Barde_HC"/>
    <x v="52"/>
    <x v="0"/>
    <n v="3"/>
    <n v="1"/>
    <n v="4"/>
    <n v="1"/>
    <x v="0"/>
  </r>
  <r>
    <s v="38321591-1747-4da6-b1f1-82357b8887e1"/>
    <s v="Xudun_IDP"/>
    <x v="48"/>
    <x v="1"/>
    <n v="3"/>
    <n v="1"/>
    <n v="1"/>
    <n v="1"/>
    <x v="0"/>
  </r>
  <r>
    <s v="3d16abc0-a1b7-4952-98a2-aa3382523cf5"/>
    <s v="Marka_HC"/>
    <x v="6"/>
    <x v="0"/>
    <n v="3"/>
    <n v="1"/>
    <n v="4"/>
    <n v="1"/>
    <x v="0"/>
  </r>
  <r>
    <s v="3a5f279e-6e6a-4c52-b9f3-5cb0ce8fb629"/>
    <s v="Ceerigaabo_IDP"/>
    <x v="44"/>
    <x v="1"/>
    <n v="3"/>
    <n v="1"/>
    <n v="1"/>
    <n v="1"/>
    <x v="0"/>
  </r>
  <r>
    <s v="5d5676c1-7e7b-4b22-a44d-5a47467c84a3"/>
    <s v="Ceerigaabo_IDP"/>
    <x v="44"/>
    <x v="1"/>
    <n v="3"/>
    <n v="1"/>
    <n v="1"/>
    <n v="1"/>
    <x v="0"/>
  </r>
  <r>
    <s v="a783bca9-28c7-4d61-9561-a55677a3e354"/>
    <s v="Owdweyne_IDP"/>
    <x v="43"/>
    <x v="1"/>
    <n v="3"/>
    <n v="1"/>
    <n v="1"/>
    <n v="1"/>
    <x v="0"/>
  </r>
  <r>
    <s v="372cae86-5472-4431-8ffc-49d37e7f4e4d"/>
    <s v="Owdweyne_IDP"/>
    <x v="43"/>
    <x v="1"/>
    <n v="3"/>
    <n v="1"/>
    <n v="1"/>
    <n v="1"/>
    <x v="0"/>
  </r>
  <r>
    <s v="ebddddaa-cc16-4e48-b67a-bec26ccdf2fe"/>
    <s v="Owdweyne_IDP"/>
    <x v="43"/>
    <x v="1"/>
    <n v="3"/>
    <n v="1"/>
    <n v="1"/>
    <n v="1"/>
    <x v="0"/>
  </r>
  <r>
    <s v="96334a5f-8e8e-471e-b28c-a4e86bbf9b81"/>
    <s v="Owdweyne_IDP"/>
    <x v="43"/>
    <x v="1"/>
    <n v="3"/>
    <n v="1"/>
    <n v="1"/>
    <n v="1"/>
    <x v="0"/>
  </r>
  <r>
    <s v="b42adf75-3398-48be-ac5c-9ff146f3fb67"/>
    <s v="Owdweyne_IDP"/>
    <x v="43"/>
    <x v="1"/>
    <n v="3"/>
    <n v="1"/>
    <n v="1"/>
    <n v="1"/>
    <x v="0"/>
  </r>
  <r>
    <s v="7430f6da-7187-4f60-a080-217c37b264de"/>
    <s v="Diinsoor_HC"/>
    <x v="5"/>
    <x v="0"/>
    <n v="3"/>
    <n v="1"/>
    <n v="4"/>
    <n v="1"/>
    <x v="0"/>
  </r>
  <r>
    <s v="2837177c-415d-409a-b0e0-5478ffaaf1be"/>
    <s v="Owdweyne_IDP"/>
    <x v="43"/>
    <x v="1"/>
    <n v="3"/>
    <n v="1"/>
    <n v="1"/>
    <n v="1"/>
    <x v="0"/>
  </r>
  <r>
    <s v="99cb704a-c73c-4be8-acc9-311bc3a525ad"/>
    <s v="Wanla_Weyn_HC"/>
    <x v="57"/>
    <x v="0"/>
    <n v="3"/>
    <n v="1"/>
    <n v="1"/>
    <n v="1"/>
    <x v="0"/>
  </r>
  <r>
    <s v="8cc5b2db-daa1-47d0-b13d-e3cecf77153b"/>
    <s v="Waajid_HC"/>
    <x v="53"/>
    <x v="0"/>
    <n v="3"/>
    <n v="1"/>
    <n v="4"/>
    <n v="1"/>
    <x v="0"/>
  </r>
  <r>
    <s v="c37e987453a64094b044f1feeac8a5d6"/>
    <s v="Waajid_HC"/>
    <x v="53"/>
    <x v="0"/>
    <n v="3"/>
    <n v="1"/>
    <n v="4"/>
    <n v="1"/>
    <x v="0"/>
  </r>
  <r>
    <s v="b4e22c83-ae16-4209-976d-032ff77b87f1"/>
    <s v="Waajid_HC"/>
    <x v="53"/>
    <x v="0"/>
    <n v="3"/>
    <n v="2"/>
    <n v="1"/>
    <n v="1"/>
    <x v="0"/>
  </r>
  <r>
    <s v="05afc4f5-4c0b-4989-aede-87d8f2c87062"/>
    <s v="Owdweyne_IDP"/>
    <x v="43"/>
    <x v="1"/>
    <n v="3"/>
    <n v="1"/>
    <n v="1"/>
    <n v="1"/>
    <x v="0"/>
  </r>
  <r>
    <s v="8f394dee-a26e-42a2-a936-0f40ff0db123"/>
    <s v="Ceerigaabo_IDP"/>
    <x v="44"/>
    <x v="1"/>
    <n v="3"/>
    <n v="1"/>
    <n v="1"/>
    <n v="1"/>
    <x v="0"/>
  </r>
  <r>
    <s v="cbecf1d4-1bb1-4ade-9692-089f53740138"/>
    <s v="Owdweyne_IDP"/>
    <x v="43"/>
    <x v="1"/>
    <n v="3"/>
    <n v="1"/>
    <n v="1"/>
    <n v="1"/>
    <x v="0"/>
  </r>
  <r>
    <s v="d3fe888e-dc72-482a-8552-431a63c2bd83"/>
    <s v="Owdweyne_IDP"/>
    <x v="43"/>
    <x v="1"/>
    <n v="3"/>
    <n v="1"/>
    <n v="1"/>
    <n v="1"/>
    <x v="0"/>
  </r>
  <r>
    <s v="0362d569-d29a-4ccf-9bb5-944da698b832"/>
    <s v="Owdweyne_IDP"/>
    <x v="43"/>
    <x v="1"/>
    <n v="3"/>
    <n v="1"/>
    <n v="1"/>
    <n v="1"/>
    <x v="0"/>
  </r>
  <r>
    <s v="30377fa0-4c45-4b00-81c7-7eae4ffb2fd6"/>
    <s v="Ceerigaabo_IDP"/>
    <x v="44"/>
    <x v="1"/>
    <n v="3"/>
    <n v="1"/>
    <n v="1"/>
    <n v="1"/>
    <x v="0"/>
  </r>
  <r>
    <s v="42f95ae4-8b2f-4eed-a442-63e672cf4e77"/>
    <s v="Ceerigaabo_IDP"/>
    <x v="44"/>
    <x v="1"/>
    <n v="3"/>
    <n v="1"/>
    <n v="1"/>
    <n v="1"/>
    <x v="0"/>
  </r>
  <r>
    <s v="fc5e112f-0b03-4fa7-8de3-ce48971ecf69"/>
    <s v="Owdweyne_IDP"/>
    <x v="43"/>
    <x v="1"/>
    <n v="3"/>
    <n v="1"/>
    <n v="4"/>
    <n v="1"/>
    <x v="0"/>
  </r>
  <r>
    <s v="27644c96-9b86-4aef-8c23-ace65f83a6a3"/>
    <s v="Wanla_Weyn_HC"/>
    <x v="57"/>
    <x v="0"/>
    <n v="1"/>
    <n v="3"/>
    <n v="4"/>
    <n v="1"/>
    <x v="0"/>
  </r>
  <r>
    <s v="6c8c71c2-fec2-4a2c-8c45-a3a5bfaa2257"/>
    <s v="Gebiley_IDP"/>
    <x v="39"/>
    <x v="1"/>
    <n v="3"/>
    <n v="1"/>
    <n v="1"/>
    <n v="1"/>
    <x v="0"/>
  </r>
  <r>
    <s v="5f11b43b-320a-41a2-ac07-02758f968006"/>
    <s v="Gebiley_IDP"/>
    <x v="39"/>
    <x v="1"/>
    <n v="3"/>
    <n v="1"/>
    <n v="1"/>
    <n v="1"/>
    <x v="0"/>
  </r>
  <r>
    <s v="bac9b52a-0809-45c9-80f0-5c5d60ae94ef"/>
    <s v="Gebiley_IDP"/>
    <x v="39"/>
    <x v="1"/>
    <n v="3"/>
    <n v="1"/>
    <n v="1"/>
    <n v="1"/>
    <x v="0"/>
  </r>
  <r>
    <s v="00abafe8-1400-4a6c-a151-34f20af43bc3"/>
    <s v="Wanla_Weyn_HC"/>
    <x v="57"/>
    <x v="0"/>
    <n v="3"/>
    <n v="1"/>
    <n v="4"/>
    <n v="1"/>
    <x v="0"/>
  </r>
  <r>
    <s v="f2da1aff-7c11-4db2-8d73-d148eaa8b502"/>
    <s v="Gebiley_IDP"/>
    <x v="39"/>
    <x v="1"/>
    <n v="3"/>
    <n v="1"/>
    <n v="1"/>
    <n v="1"/>
    <x v="0"/>
  </r>
  <r>
    <s v="07da2977-b127-4f2f-953e-62dcaebd7bd9"/>
    <s v="Gebiley_IDP"/>
    <x v="39"/>
    <x v="1"/>
    <n v="3"/>
    <n v="1"/>
    <n v="1"/>
    <n v="1"/>
    <x v="0"/>
  </r>
  <r>
    <s v="886310a8-cd2f-438d-93ad-17bdf8a2ed48"/>
    <s v="Zeylac_IDP"/>
    <x v="49"/>
    <x v="1"/>
    <n v="3"/>
    <n v="1"/>
    <n v="1"/>
    <n v="1"/>
    <x v="0"/>
  </r>
  <r>
    <s v="4f0a6b7d-c3a7-446f-a704-438a4bcebd9d"/>
    <s v="Borama_IDP"/>
    <x v="33"/>
    <x v="1"/>
    <n v="3"/>
    <n v="1"/>
    <n v="1"/>
    <n v="1"/>
    <x v="0"/>
  </r>
  <r>
    <s v="80780e0e-75c2-4a89-92f4-ff4caf464b4d"/>
    <s v="Laasqoray_IDP"/>
    <x v="34"/>
    <x v="1"/>
    <n v="3"/>
    <n v="1"/>
    <n v="4"/>
    <n v="1"/>
    <x v="0"/>
  </r>
  <r>
    <s v="cb310cda-50c3-47b4-a89d-34fb0217c578"/>
    <s v="Laasqoray_IDP"/>
    <x v="34"/>
    <x v="1"/>
    <n v="3"/>
    <n v="1"/>
    <n v="4"/>
    <n v="1"/>
    <x v="0"/>
  </r>
  <r>
    <s v="e5bac818-4ab6-41a5-9966-0f3dceb8af66"/>
    <s v="Xudur_HC"/>
    <x v="55"/>
    <x v="0"/>
    <n v="3"/>
    <n v="1"/>
    <n v="1"/>
    <n v="1"/>
    <x v="0"/>
  </r>
  <r>
    <s v="43ce75de-5fc8-4b09-ac68-64211186a593"/>
    <s v="Laasqoray_IDP"/>
    <x v="34"/>
    <x v="1"/>
    <n v="3"/>
    <n v="1"/>
    <n v="4"/>
    <n v="1"/>
    <x v="0"/>
  </r>
  <r>
    <s v="4bb90996-898c-4c73-a6cb-59287827e7da"/>
    <s v="Laasqoray_IDP"/>
    <x v="34"/>
    <x v="1"/>
    <n v="3"/>
    <n v="1"/>
    <n v="4"/>
    <n v="1"/>
    <x v="0"/>
  </r>
  <r>
    <s v="d3484f98-5895-40a8-bf77-44fa62278c0e"/>
    <s v="Laasqoray_IDP"/>
    <x v="34"/>
    <x v="1"/>
    <n v="3"/>
    <n v="1"/>
    <n v="4"/>
    <n v="1"/>
    <x v="0"/>
  </r>
  <r>
    <s v="3e93355e-ddb3-4ff7-8fe7-e686fc318703"/>
    <s v="Afgooye_HC"/>
    <x v="54"/>
    <x v="0"/>
    <n v="3"/>
    <n v="1"/>
    <n v="4"/>
    <n v="1"/>
    <x v="0"/>
  </r>
  <r>
    <s v="960abddb-af83-4842-af01-4ab7c0bcb85f"/>
    <s v="Laasqoray_IDP"/>
    <x v="34"/>
    <x v="1"/>
    <n v="3"/>
    <n v="1"/>
    <n v="4"/>
    <n v="1"/>
    <x v="0"/>
  </r>
  <r>
    <s v="ae2d898b-fa6b-4163-a199-2fb7cabbf313"/>
    <s v="Laasqoray_IDP"/>
    <x v="34"/>
    <x v="1"/>
    <n v="3"/>
    <n v="1"/>
    <n v="4"/>
    <n v="1"/>
    <x v="0"/>
  </r>
  <r>
    <s v="b90ad6e7-6646-47ea-995d-605fedf1371a"/>
    <s v="Afgooye_HC"/>
    <x v="54"/>
    <x v="0"/>
    <n v="3"/>
    <n v="1"/>
    <n v="4"/>
    <n v="1"/>
    <x v="0"/>
  </r>
  <r>
    <s v="06bcb233-d1fd-4077-928a-fbfcdc50e386"/>
    <s v="Afgooye_HC"/>
    <x v="54"/>
    <x v="0"/>
    <n v="3"/>
    <n v="1"/>
    <n v="1"/>
    <n v="1"/>
    <x v="0"/>
  </r>
  <r>
    <s v="0cce01e3-41d4-4a50-bae5-61b94cd0442f"/>
    <s v="Laasqoray_IDP"/>
    <x v="34"/>
    <x v="1"/>
    <n v="3"/>
    <n v="1"/>
    <n v="4"/>
    <n v="1"/>
    <x v="0"/>
  </r>
  <r>
    <s v="b373f650-cb54-4b4b-a959-948cbe710f08"/>
    <s v="Baidoa_IDP"/>
    <x v="4"/>
    <x v="1"/>
    <n v="3"/>
    <n v="1"/>
    <n v="4"/>
    <n v="1"/>
    <x v="0"/>
  </r>
  <r>
    <s v="c4e2aefa-11f9-44ca-92c4-5656c69afc2a"/>
    <s v="Ceel_Barde_IDP"/>
    <x v="52"/>
    <x v="1"/>
    <n v="3"/>
    <n v="1"/>
    <n v="4"/>
    <n v="1"/>
    <x v="0"/>
  </r>
  <r>
    <s v="15f9bd2c-ccc4-4d61-ac56-82954ec953c2"/>
    <s v="Afgooye_HC"/>
    <x v="54"/>
    <x v="0"/>
    <n v="3"/>
    <n v="1"/>
    <n v="4"/>
    <n v="1"/>
    <x v="0"/>
  </r>
  <r>
    <s v="3ecd66e3-247d-4bff-9ae9-19edd024e282"/>
    <s v="Waajid_HC"/>
    <x v="53"/>
    <x v="0"/>
    <n v="3"/>
    <n v="1"/>
    <n v="4"/>
    <n v="1"/>
    <x v="0"/>
  </r>
  <r>
    <s v="425239b4-20a1-47c9-aa5e-f4aee3341760"/>
    <s v="Afgooye_IDP"/>
    <x v="54"/>
    <x v="1"/>
    <n v="3"/>
    <n v="1"/>
    <n v="4"/>
    <n v="1"/>
    <x v="0"/>
  </r>
  <r>
    <s v="08c5243b-49c6-4a41-a3d2-4bc1230e4286"/>
    <s v="Waajid_IDP"/>
    <x v="53"/>
    <x v="1"/>
    <n v="3"/>
    <n v="4"/>
    <n v="4"/>
    <n v="5"/>
    <x v="2"/>
  </r>
  <r>
    <s v="48ade52d-58a0-4a8f-990b-58d806ac69d7"/>
    <s v="Waajid_IDP"/>
    <x v="53"/>
    <x v="1"/>
    <n v="3"/>
    <n v="1"/>
    <n v="4"/>
    <n v="1"/>
    <x v="0"/>
  </r>
  <r>
    <s v="6e355c78-4cde-4a72-bba7-3041f2e88b2b"/>
    <s v="Xudur_HC"/>
    <x v="55"/>
    <x v="0"/>
    <n v="3"/>
    <n v="1"/>
    <n v="1"/>
    <n v="1"/>
    <x v="0"/>
  </r>
  <r>
    <s v="8fa3ad81-c737-44f1-aeea-430e19056657"/>
    <s v="Xudur_HC"/>
    <x v="55"/>
    <x v="0"/>
    <n v="3"/>
    <n v="1"/>
    <n v="1"/>
    <n v="1"/>
    <x v="0"/>
  </r>
  <r>
    <s v="b2bacdd0-97a3-44b1-a72c-2ad7bab213e5"/>
    <s v="Waajid_IDP"/>
    <x v="53"/>
    <x v="1"/>
    <n v="3"/>
    <n v="1"/>
    <n v="4"/>
    <n v="4"/>
    <x v="1"/>
  </r>
  <r>
    <s v="33e69136-f0fe-41d3-b1f7-339bd9aeaa5a"/>
    <s v="Xudur_HC"/>
    <x v="55"/>
    <x v="0"/>
    <n v="3"/>
    <n v="1"/>
    <n v="4"/>
    <n v="1"/>
    <x v="0"/>
  </r>
  <r>
    <s v="c7236679-0fa5-45db-9b6e-ee4fbb0ea0d3"/>
    <s v="Diinsoor_IDP"/>
    <x v="5"/>
    <x v="1"/>
    <n v="3"/>
    <n v="1"/>
    <n v="4"/>
    <n v="1"/>
    <x v="0"/>
  </r>
  <r>
    <s v="09af8ef6-8cea-43e2-895d-e2b26eb6abc2"/>
    <s v="Marka_IDP"/>
    <x v="6"/>
    <x v="1"/>
    <n v="3"/>
    <n v="1"/>
    <n v="4"/>
    <n v="1"/>
    <x v="0"/>
  </r>
  <r>
    <s v="69efcd63-0a29-48a8-a87c-e1e76ce27d51"/>
    <s v="Baidoa_IDP"/>
    <x v="4"/>
    <x v="1"/>
    <n v="3"/>
    <n v="1"/>
    <n v="4"/>
    <n v="1"/>
    <x v="0"/>
  </r>
  <r>
    <s v="a9579996-2032-4e9f-8e8d-f4e1057b9df5"/>
    <s v="Xudur_HC"/>
    <x v="55"/>
    <x v="0"/>
    <n v="3"/>
    <n v="1"/>
    <n v="1"/>
    <n v="1"/>
    <x v="0"/>
  </r>
  <r>
    <s v="e1874946-12fb-4064-9bd4-fb6f0602638a"/>
    <s v="Xudur_HC"/>
    <x v="55"/>
    <x v="0"/>
    <n v="3"/>
    <n v="1"/>
    <n v="1"/>
    <n v="1"/>
    <x v="0"/>
  </r>
  <r>
    <s v="da620574-1a1b-497c-885f-f1ebc413f3fd"/>
    <s v="Xudur_HC"/>
    <x v="55"/>
    <x v="0"/>
    <n v="3"/>
    <n v="1"/>
    <n v="4"/>
    <n v="1"/>
    <x v="0"/>
  </r>
  <r>
    <s v="4d5bab01-26da-4bf6-a09e-c9bbdfb2afc0"/>
    <s v="Baidoa_IDP"/>
    <x v="4"/>
    <x v="1"/>
    <n v="1"/>
    <n v="4"/>
    <n v="1"/>
    <n v="2"/>
    <x v="0"/>
  </r>
  <r>
    <s v="99aa1223-2f54-4ce2-a0ac-3cbffe9737c3"/>
    <s v="Xudur_HC"/>
    <x v="55"/>
    <x v="0"/>
    <n v="3"/>
    <n v="1"/>
    <n v="4"/>
    <n v="1"/>
    <x v="0"/>
  </r>
  <r>
    <s v="9270ac94-abc6-43cb-ae76-0cfebe63485f"/>
    <s v="Xudur_HC"/>
    <x v="55"/>
    <x v="0"/>
    <n v="3"/>
    <n v="1"/>
    <n v="4"/>
    <n v="1"/>
    <x v="0"/>
  </r>
  <r>
    <s v="a69e2c99-0b00-4c9f-87ac-0cbea2516eda"/>
    <s v="Waajid_IDP"/>
    <x v="53"/>
    <x v="1"/>
    <n v="3"/>
    <n v="1"/>
    <n v="4"/>
    <n v="1"/>
    <x v="0"/>
  </r>
  <r>
    <s v="faaff9fb-9cd4-4c5b-b42e-e9a4fe818f61"/>
    <s v="Afgooye_IDP"/>
    <x v="54"/>
    <x v="1"/>
    <n v="3"/>
    <n v="1"/>
    <n v="4"/>
    <n v="3"/>
    <x v="1"/>
  </r>
  <r>
    <s v="5fbb2855-4728-453c-b973-f332293d5bc3"/>
    <s v="Qansax_Dheere_HC"/>
    <x v="56"/>
    <x v="0"/>
    <n v="3"/>
    <n v="1"/>
    <n v="1"/>
    <n v="1"/>
    <x v="0"/>
  </r>
  <r>
    <s v="9b267bfa-e050-439b-80fd-fb9f3108e740"/>
    <s v="Afgooye_IDP"/>
    <x v="54"/>
    <x v="1"/>
    <n v="3"/>
    <n v="1"/>
    <n v="4"/>
    <n v="3"/>
    <x v="1"/>
  </r>
  <r>
    <s v="0952a234-cab2-445f-a9b9-71a83fb11850"/>
    <s v="Ceel_Barde_HC"/>
    <x v="52"/>
    <x v="0"/>
    <n v="3"/>
    <n v="1"/>
    <n v="4"/>
    <n v="1"/>
    <x v="0"/>
  </r>
  <r>
    <s v="33e4fbb2-9cd9-4110-a3d6-6f08089ae0cc"/>
    <s v="Ceel_Barde_HC"/>
    <x v="52"/>
    <x v="0"/>
    <n v="3"/>
    <n v="1"/>
    <n v="1"/>
    <n v="1"/>
    <x v="0"/>
  </r>
  <r>
    <s v="85ca8e5c-cd54-42aa-86ab-981cadcdcbc1"/>
    <s v="Xudur_HC"/>
    <x v="55"/>
    <x v="0"/>
    <n v="3"/>
    <n v="1"/>
    <n v="4"/>
    <n v="1"/>
    <x v="0"/>
  </r>
  <r>
    <s v="85098894-7be8-4d9f-a31d-688fd664cef7"/>
    <s v="Marka_IDP"/>
    <x v="6"/>
    <x v="1"/>
    <n v="3"/>
    <n v="1"/>
    <n v="4"/>
    <n v="1"/>
    <x v="0"/>
  </r>
  <r>
    <s v="58c5f3ed-0a67-479a-9a7d-cece4a070ddf"/>
    <s v="Ceel_Barde_HC"/>
    <x v="52"/>
    <x v="0"/>
    <n v="3"/>
    <n v="1"/>
    <n v="4"/>
    <n v="1"/>
    <x v="0"/>
  </r>
  <r>
    <s v="375c5854-5d04-4a96-8769-1f6a2406611b"/>
    <s v="Afgooye_IDP"/>
    <x v="54"/>
    <x v="1"/>
    <n v="3"/>
    <n v="1"/>
    <n v="4"/>
    <n v="1"/>
    <x v="0"/>
  </r>
  <r>
    <s v="26e7cb17-f2bc-4ecb-ace4-5bdadd6b4de2"/>
    <s v="Wanla_Weyn_HC"/>
    <x v="57"/>
    <x v="0"/>
    <n v="3"/>
    <n v="1"/>
    <n v="1"/>
    <n v="1"/>
    <x v="0"/>
  </r>
  <r>
    <s v="dbb10d17-ea87-49b4-b682-7334e1820998"/>
    <s v="Wanla_Weyn_IDP"/>
    <x v="57"/>
    <x v="1"/>
    <n v="1"/>
    <n v="4"/>
    <n v="1"/>
    <n v="1"/>
    <x v="0"/>
  </r>
  <r>
    <s v="71f35418-b028-4146-babf-1c3c4ac58116"/>
    <s v="Wanla_Weyn_IDP"/>
    <x v="57"/>
    <x v="1"/>
    <n v="3"/>
    <n v="1"/>
    <n v="1"/>
    <n v="1"/>
    <x v="0"/>
  </r>
  <r>
    <s v="b0903fa5-f725-44a5-91d8-95456dbec091"/>
    <s v="Wanla_Weyn_IDP"/>
    <x v="57"/>
    <x v="1"/>
    <n v="3"/>
    <n v="1"/>
    <n v="1"/>
    <n v="1"/>
    <x v="0"/>
  </r>
  <r>
    <s v="b8c2df03-afaa-4428-95cf-b7d1336cfd1e"/>
    <s v="Qoryooley_HC"/>
    <x v="8"/>
    <x v="0"/>
    <n v="3"/>
    <n v="1"/>
    <n v="1"/>
    <n v="1"/>
    <x v="0"/>
  </r>
  <r>
    <s v="732f109b-7b9c-4901-8772-4a667471d151"/>
    <s v="Wanla_Weyn_IDP"/>
    <x v="57"/>
    <x v="1"/>
    <n v="3"/>
    <n v="1"/>
    <n v="1"/>
    <n v="1"/>
    <x v="0"/>
  </r>
  <r>
    <s v="c7883b76-5a01-40d6-a2ff-c1e3751bcaa6"/>
    <s v="Ceel_Barde_HC"/>
    <x v="52"/>
    <x v="0"/>
    <n v="3"/>
    <n v="1"/>
    <n v="4"/>
    <n v="1"/>
    <x v="0"/>
  </r>
  <r>
    <s v="651e14d1-9f73-479d-8f33-fd92152a223d"/>
    <s v="Baidoa_HC"/>
    <x v="4"/>
    <x v="0"/>
    <n v="3"/>
    <n v="1"/>
    <n v="1"/>
    <n v="1"/>
    <x v="0"/>
  </r>
  <r>
    <s v="bc0ddc43-624e-4cbb-af0e-f5a0feb3bfa4"/>
    <s v="Wanla_Weyn_IDP"/>
    <x v="57"/>
    <x v="1"/>
    <n v="1"/>
    <n v="2"/>
    <n v="1"/>
    <n v="1"/>
    <x v="3"/>
  </r>
  <r>
    <s v="fed55ae2-b662-4df8-92f2-51b7bcae9c82"/>
    <s v="Wanla_Weyn_IDP"/>
    <x v="57"/>
    <x v="1"/>
    <n v="3"/>
    <n v="1"/>
    <n v="1"/>
    <n v="1"/>
    <x v="0"/>
  </r>
  <r>
    <s v="e6de0fec-d514-48e0-9b1e-faae5b1ec153"/>
    <s v="Afgooye_HC"/>
    <x v="54"/>
    <x v="0"/>
    <n v="3"/>
    <n v="1"/>
    <n v="4"/>
    <n v="1"/>
    <x v="0"/>
  </r>
  <r>
    <s v="4cb16cf4-40a9-4168-ac03-a12a06a629bc"/>
    <s v="Wanla_Weyn_IDP"/>
    <x v="57"/>
    <x v="1"/>
    <n v="3"/>
    <n v="1"/>
    <n v="4"/>
    <n v="1"/>
    <x v="0"/>
  </r>
  <r>
    <s v="6ce706c2-7ca5-486c-b5a6-c6384ca90ad8"/>
    <s v="Wanla_Weyn_HC"/>
    <x v="57"/>
    <x v="0"/>
    <n v="3"/>
    <n v="1"/>
    <n v="1"/>
    <n v="1"/>
    <x v="0"/>
  </r>
  <r>
    <s v="278ec11b-17e0-446c-9942-5318134e6abb"/>
    <s v="Baidoa_IDP"/>
    <x v="4"/>
    <x v="1"/>
    <n v="3"/>
    <n v="1"/>
    <n v="1"/>
    <n v="1"/>
    <x v="0"/>
  </r>
  <r>
    <s v="0392f697-cb68-4fe5-b242-283d8a5eaf7c"/>
    <s v="Baidoa_IDP"/>
    <x v="4"/>
    <x v="1"/>
    <n v="3"/>
    <n v="1"/>
    <n v="4"/>
    <n v="1"/>
    <x v="0"/>
  </r>
  <r>
    <s v="94adf5b4-7eb4-41a6-9e98-7a45fa6ad992"/>
    <s v="Baidoa_IDP"/>
    <x v="4"/>
    <x v="1"/>
    <n v="1"/>
    <n v="2"/>
    <n v="1"/>
    <n v="1"/>
    <x v="3"/>
  </r>
  <r>
    <s v="2310ea28-c1b3-4034-90fb-09dc96cce7ed"/>
    <s v="Afgooye_IDP"/>
    <x v="54"/>
    <x v="1"/>
    <n v="3"/>
    <n v="1"/>
    <n v="4"/>
    <n v="1"/>
    <x v="0"/>
  </r>
  <r>
    <s v="6ee57b77-2743-4d64-a8b1-c304a461c55b"/>
    <s v="Ceel_Barde_IDP"/>
    <x v="52"/>
    <x v="1"/>
    <n v="3"/>
    <n v="1"/>
    <n v="4"/>
    <n v="2"/>
    <x v="1"/>
  </r>
  <r>
    <s v="0e1c9ac9-fbc6-4112-a9f6-425df677f6b0"/>
    <s v="Marka_HC"/>
    <x v="6"/>
    <x v="0"/>
    <n v="1"/>
    <n v="4"/>
    <n v="4"/>
    <n v="3"/>
    <x v="1"/>
  </r>
  <r>
    <s v="8e82e7a7-287d-444b-95c8-68b9a049b6ef"/>
    <s v="Ceel_Barde_HC"/>
    <x v="52"/>
    <x v="0"/>
    <n v="3"/>
    <n v="1"/>
    <n v="4"/>
    <n v="1"/>
    <x v="0"/>
  </r>
  <r>
    <s v="38f0b916-7b61-403a-84c7-27f46b794975"/>
    <s v="Diinsoor_HC"/>
    <x v="5"/>
    <x v="0"/>
    <n v="3"/>
    <n v="1"/>
    <n v="4"/>
    <n v="1"/>
    <x v="0"/>
  </r>
  <r>
    <s v="8b52ad10-84b2-4114-baa2-d16a57a78820"/>
    <s v="Diinsoor_HC"/>
    <x v="5"/>
    <x v="0"/>
    <n v="3"/>
    <n v="1"/>
    <n v="4"/>
    <n v="1"/>
    <x v="0"/>
  </r>
  <r>
    <s v="30af876b-df38-449b-b496-5b88e751c9f2"/>
    <s v="Baidoa_IDP"/>
    <x v="4"/>
    <x v="1"/>
    <n v="3"/>
    <n v="1"/>
    <n v="4"/>
    <n v="1"/>
    <x v="0"/>
  </r>
  <r>
    <s v="2bb981be-fa4a-4515-89dc-9d39d6486814"/>
    <s v="Diinsoor_HC"/>
    <x v="5"/>
    <x v="0"/>
    <n v="3"/>
    <n v="1"/>
    <n v="4"/>
    <n v="1"/>
    <x v="0"/>
  </r>
  <r>
    <s v="019cff74-0807-4921-860a-54cf59c093b2"/>
    <s v="Waajid_IDP"/>
    <x v="53"/>
    <x v="1"/>
    <n v="3"/>
    <n v="1"/>
    <n v="4"/>
    <n v="4"/>
    <x v="1"/>
  </r>
  <r>
    <s v="280d5d9c-95ca-4970-a064-4c077c12c867"/>
    <s v="Waajid_HC"/>
    <x v="53"/>
    <x v="0"/>
    <n v="3"/>
    <n v="1"/>
    <n v="4"/>
    <n v="1"/>
    <x v="0"/>
  </r>
  <r>
    <s v="669a30ec-5118-429d-b811-05e7da38735f"/>
    <s v="Waajid_IDP"/>
    <x v="53"/>
    <x v="1"/>
    <n v="3"/>
    <n v="1"/>
    <n v="4"/>
    <n v="1"/>
    <x v="0"/>
  </r>
  <r>
    <s v="2ac88378-e1c1-4f82-967c-a6bd477a4a3e"/>
    <s v="Diinsoor_IDP"/>
    <x v="5"/>
    <x v="1"/>
    <n v="3"/>
    <n v="1"/>
    <n v="1"/>
    <n v="1"/>
    <x v="0"/>
  </r>
  <r>
    <s v="44cf3fd7-6a5f-4ee0-bdcb-457a51afe467"/>
    <s v="Waajid_HC"/>
    <x v="53"/>
    <x v="0"/>
    <n v="3"/>
    <n v="1"/>
    <n v="4"/>
    <n v="1"/>
    <x v="0"/>
  </r>
  <r>
    <s v="7b56e40f-93be-4a7a-a778-c29037a3d032"/>
    <s v="Ceel_Barde_HC"/>
    <x v="52"/>
    <x v="0"/>
    <n v="3"/>
    <n v="1"/>
    <n v="1"/>
    <n v="1"/>
    <x v="0"/>
  </r>
  <r>
    <s v="2eb28769-fa27-4e5c-ade7-275967626f5b"/>
    <s v="Ceel_Barde_HC"/>
    <x v="52"/>
    <x v="0"/>
    <n v="3"/>
    <n v="1"/>
    <n v="4"/>
    <n v="1"/>
    <x v="0"/>
  </r>
  <r>
    <s v="fd9e3779-1d3f-4cc8-9eec-e2767d5d9388"/>
    <s v="Baidoa_HC"/>
    <x v="4"/>
    <x v="0"/>
    <n v="2"/>
    <n v="4"/>
    <n v="4"/>
    <n v="1"/>
    <x v="1"/>
  </r>
  <r>
    <s v="9fe71091-6b3f-437c-a052-7d2d820c2d69"/>
    <s v="Baidoa_IDP"/>
    <x v="4"/>
    <x v="1"/>
    <n v="3"/>
    <n v="1"/>
    <n v="1"/>
    <n v="1"/>
    <x v="0"/>
  </r>
  <r>
    <s v="20471ed3-23e6-4d1e-b8cb-40dff13c80bc"/>
    <s v="Baidoa_IDP"/>
    <x v="4"/>
    <x v="1"/>
    <n v="3"/>
    <n v="4"/>
    <n v="1"/>
    <n v="1"/>
    <x v="0"/>
  </r>
  <r>
    <s v="2731ca85-db69-4343-ad43-759f97f5266f"/>
    <s v="Diinsoor_HC"/>
    <x v="5"/>
    <x v="0"/>
    <n v="3"/>
    <n v="3"/>
    <n v="1"/>
    <n v="1"/>
    <x v="0"/>
  </r>
  <r>
    <s v="8ecafea6-0989-4d07-b625-7cc7d1e85a28"/>
    <s v="Baidoa_HC"/>
    <x v="4"/>
    <x v="0"/>
    <n v="3"/>
    <n v="1"/>
    <n v="4"/>
    <n v="1"/>
    <x v="0"/>
  </r>
  <r>
    <s v="764700df-36d8-4691-b371-d525e507ad47"/>
    <s v="Afgooye_IDP"/>
    <x v="54"/>
    <x v="1"/>
    <n v="3"/>
    <n v="1"/>
    <n v="4"/>
    <n v="1"/>
    <x v="0"/>
  </r>
  <r>
    <s v="f4e9b6ac-5fe8-4c3b-b42b-1c6c26408a83"/>
    <s v="Waajid_IDP"/>
    <x v="53"/>
    <x v="1"/>
    <n v="3"/>
    <n v="1"/>
    <n v="4"/>
    <n v="1"/>
    <x v="0"/>
  </r>
  <r>
    <s v="038d5b17-23a5-4124-8590-2666b601304a"/>
    <s v="Ceel_Barde_HC"/>
    <x v="52"/>
    <x v="0"/>
    <n v="3"/>
    <n v="1"/>
    <n v="4"/>
    <n v="1"/>
    <x v="0"/>
  </r>
  <r>
    <s v="a3adb14b-a30c-4ee2-a993-fcb7688337f3"/>
    <s v="Baidoa_IDP"/>
    <x v="4"/>
    <x v="1"/>
    <n v="3"/>
    <n v="1"/>
    <n v="4"/>
    <n v="1"/>
    <x v="0"/>
  </r>
  <r>
    <s v="9b90df1a-6911-43f5-9b59-ab0a2f55fc33"/>
    <s v="Marka_IDP"/>
    <x v="6"/>
    <x v="1"/>
    <n v="3"/>
    <n v="1"/>
    <n v="4"/>
    <n v="1"/>
    <x v="0"/>
  </r>
  <r>
    <s v="73e7a085-bb55-4e52-baaa-1e4f04d206c0"/>
    <s v="Xudur_IDP"/>
    <x v="55"/>
    <x v="1"/>
    <n v="3"/>
    <n v="1"/>
    <n v="4"/>
    <n v="1"/>
    <x v="0"/>
  </r>
  <r>
    <s v="e81e6d94-953f-4f73-8eb2-02380a849731"/>
    <s v="Waajid_HC"/>
    <x v="53"/>
    <x v="0"/>
    <n v="3"/>
    <n v="1"/>
    <n v="4"/>
    <n v="1"/>
    <x v="0"/>
  </r>
  <r>
    <s v="dbc214fe-d6af-429a-a43b-ba2d4314fa3a"/>
    <s v="Baidoa_HC"/>
    <x v="4"/>
    <x v="0"/>
    <n v="3"/>
    <n v="1"/>
    <n v="1"/>
    <n v="1"/>
    <x v="0"/>
  </r>
  <r>
    <s v="7ce4622c-12c7-4a1c-bfbd-0aeb224d1f7a"/>
    <s v="Xudur_IDP"/>
    <x v="55"/>
    <x v="1"/>
    <n v="3"/>
    <n v="1"/>
    <n v="4"/>
    <n v="1"/>
    <x v="0"/>
  </r>
  <r>
    <s v="95cce71b-0bf6-4912-8e68-847d77a82e76"/>
    <s v="Ceel_Barde_HC"/>
    <x v="52"/>
    <x v="0"/>
    <n v="3"/>
    <n v="1"/>
    <n v="4"/>
    <n v="1"/>
    <x v="0"/>
  </r>
  <r>
    <s v="7a10d853-1305-4283-ae9e-ab02658d06f4"/>
    <s v="Xudur_IDP"/>
    <x v="55"/>
    <x v="1"/>
    <n v="3"/>
    <n v="1"/>
    <n v="4"/>
    <n v="1"/>
    <x v="0"/>
  </r>
  <r>
    <s v="0c0ae574-67e8-43c5-be98-52b44c882484"/>
    <s v="Xudur_IDP"/>
    <x v="55"/>
    <x v="1"/>
    <n v="3"/>
    <n v="1"/>
    <n v="4"/>
    <n v="1"/>
    <x v="0"/>
  </r>
  <r>
    <s v="6df4ec33c7114bc196012f78132179aa"/>
    <s v="Xudur_IDP"/>
    <x v="55"/>
    <x v="1"/>
    <n v="3"/>
    <n v="1"/>
    <n v="4"/>
    <n v="1"/>
    <x v="0"/>
  </r>
  <r>
    <s v="e6eb9900-ec9e-403c-9616-9954003da958"/>
    <s v="Diinsoor_IDP"/>
    <x v="5"/>
    <x v="1"/>
    <n v="3"/>
    <n v="1"/>
    <n v="4"/>
    <n v="2"/>
    <x v="1"/>
  </r>
  <r>
    <s v="e326eecd-3434-4378-b98f-398a81c46b15"/>
    <s v="Ceel_Barde_IDP"/>
    <x v="52"/>
    <x v="1"/>
    <n v="3"/>
    <n v="1"/>
    <n v="4"/>
    <n v="1"/>
    <x v="0"/>
  </r>
  <r>
    <s v="317c3a05-9e2b-4b4f-8367-c8b0dc07835f"/>
    <s v="Ceel_Barde_IDP"/>
    <x v="52"/>
    <x v="1"/>
    <n v="3"/>
    <n v="1"/>
    <n v="4"/>
    <n v="1"/>
    <x v="0"/>
  </r>
  <r>
    <s v="c77c6d69-4a38-4fd2-a37f-3731f11dc293"/>
    <s v="Wanla_Weyn_IDP"/>
    <x v="57"/>
    <x v="1"/>
    <n v="1"/>
    <n v="4"/>
    <n v="1"/>
    <n v="1"/>
    <x v="0"/>
  </r>
  <r>
    <s v="f1cba26f-58d6-4715-8505-1085d7a7714f"/>
    <s v="Baidoa_HC"/>
    <x v="4"/>
    <x v="0"/>
    <n v="3"/>
    <n v="1"/>
    <n v="4"/>
    <n v="1"/>
    <x v="0"/>
  </r>
  <r>
    <s v="62966213-6eea-4cbf-8736-21609bcf07d2"/>
    <s v="Baidoa_IDP"/>
    <x v="4"/>
    <x v="1"/>
    <n v="3"/>
    <n v="4"/>
    <n v="1"/>
    <n v="2"/>
    <x v="1"/>
  </r>
  <r>
    <s v="0019e3d7-d767-427d-996d-9919c0e49c29"/>
    <s v="Xudur_HC"/>
    <x v="55"/>
    <x v="0"/>
    <n v="3"/>
    <n v="1"/>
    <n v="4"/>
    <n v="1"/>
    <x v="0"/>
  </r>
  <r>
    <s v="42c0cc96-1cb2-4767-89fa-3217e87a5e31"/>
    <s v="Xudur_HC"/>
    <x v="55"/>
    <x v="0"/>
    <n v="3"/>
    <n v="1"/>
    <n v="4"/>
    <n v="1"/>
    <x v="0"/>
  </r>
  <r>
    <s v="0fb30a95-e7c0-4095-b16c-39afcd5f58cf"/>
    <s v="Xudur_IDP"/>
    <x v="55"/>
    <x v="1"/>
    <n v="2"/>
    <n v="3"/>
    <n v="4"/>
    <n v="1"/>
    <x v="1"/>
  </r>
  <r>
    <s v="362fb1aa-8060-4e23-ba8b-8b0607fa6d04"/>
    <s v="Baidoa_IDP"/>
    <x v="4"/>
    <x v="1"/>
    <n v="3"/>
    <n v="1"/>
    <n v="4"/>
    <n v="1"/>
    <x v="0"/>
  </r>
  <r>
    <s v="66c2a455-b471-4560-af14-eb0a22fa1ce0"/>
    <s v="Baidoa_IDP"/>
    <x v="4"/>
    <x v="1"/>
    <n v="3"/>
    <n v="1"/>
    <n v="1"/>
    <n v="2"/>
    <x v="0"/>
  </r>
  <r>
    <s v="d8de91e5-bd88-4fe2-9092-f8e345926074"/>
    <s v="Buur_Hakaba_HC"/>
    <x v="51"/>
    <x v="0"/>
    <n v="2"/>
    <n v="4"/>
    <n v="4"/>
    <n v="3"/>
    <x v="1"/>
  </r>
  <r>
    <s v="34f124f3-a6e4-4b64-9ea2-548cecdba60e"/>
    <s v="Baidoa_HC"/>
    <x v="4"/>
    <x v="0"/>
    <n v="3"/>
    <n v="3"/>
    <n v="1"/>
    <n v="1"/>
    <x v="0"/>
  </r>
  <r>
    <s v="5dfb3748-461a-4e41-ba77-bf2daca44960"/>
    <s v="Baidoa_IDP"/>
    <x v="4"/>
    <x v="1"/>
    <n v="3"/>
    <n v="1"/>
    <n v="4"/>
    <n v="1"/>
    <x v="0"/>
  </r>
  <r>
    <s v="19a4584f-a4d8-41f5-bad9-273e927be1a8"/>
    <s v="Buur_Hakaba_HC"/>
    <x v="51"/>
    <x v="0"/>
    <n v="3"/>
    <n v="1"/>
    <n v="4"/>
    <n v="1"/>
    <x v="0"/>
  </r>
  <r>
    <s v="2c464c9d-699b-4670-98a4-92e52e473439"/>
    <s v="Buur_Hakaba_HC"/>
    <x v="51"/>
    <x v="0"/>
    <n v="3"/>
    <n v="1"/>
    <n v="1"/>
    <n v="1"/>
    <x v="0"/>
  </r>
  <r>
    <s v="430c0594-697a-46ac-9306-7a7656e92b4c"/>
    <s v="Baidoa_IDP"/>
    <x v="4"/>
    <x v="1"/>
    <n v="3"/>
    <n v="1"/>
    <n v="1"/>
    <n v="1"/>
    <x v="0"/>
  </r>
  <r>
    <s v="68e6e3f2-5c90-436a-a269-0e0ce1c53748"/>
    <s v="Baidoa_HC"/>
    <x v="4"/>
    <x v="0"/>
    <n v="3"/>
    <n v="1"/>
    <n v="1"/>
    <n v="1"/>
    <x v="0"/>
  </r>
  <r>
    <s v="5a82ce2e-53f3-4d73-9abd-cd7fae993fa9"/>
    <s v="Marka_IDP"/>
    <x v="6"/>
    <x v="1"/>
    <n v="3"/>
    <n v="1"/>
    <n v="1"/>
    <n v="3"/>
    <x v="0"/>
  </r>
  <r>
    <s v="f95f3875-662d-4eab-91c5-c6eae8a41cec"/>
    <s v="Baidoa_HC"/>
    <x v="4"/>
    <x v="0"/>
    <n v="3"/>
    <n v="4"/>
    <n v="1"/>
    <n v="2"/>
    <x v="1"/>
  </r>
  <r>
    <s v="5355d7c7-fec2-433e-aeb6-6d096f6631b2"/>
    <s v="Diinsoor_IDP"/>
    <x v="5"/>
    <x v="1"/>
    <n v="3"/>
    <n v="1"/>
    <n v="4"/>
    <n v="1"/>
    <x v="0"/>
  </r>
  <r>
    <s v="b55e40e3-9501-4f7b-8782-ab8a84ed158f"/>
    <s v="Baidoa_IDP"/>
    <x v="4"/>
    <x v="1"/>
    <n v="3"/>
    <n v="1"/>
    <n v="4"/>
    <n v="1"/>
    <x v="0"/>
  </r>
  <r>
    <s v="3cd0f7f6-dfe0-4b22-9add-bdd311ab155d"/>
    <s v="Waajid_IDP"/>
    <x v="53"/>
    <x v="1"/>
    <n v="3"/>
    <n v="1"/>
    <n v="4"/>
    <n v="1"/>
    <x v="0"/>
  </r>
  <r>
    <s v="6ed307e9-d185-403a-8267-d777a21ea50f"/>
    <s v="Ceel_Barde_HC"/>
    <x v="52"/>
    <x v="0"/>
    <n v="3"/>
    <n v="1"/>
    <n v="4"/>
    <n v="1"/>
    <x v="0"/>
  </r>
  <r>
    <s v="285fd3d3-6050-416c-9f2f-7e6287ed8435"/>
    <s v="Baidoa_IDP"/>
    <x v="4"/>
    <x v="1"/>
    <n v="1"/>
    <n v="4"/>
    <n v="1"/>
    <n v="3"/>
    <x v="0"/>
  </r>
  <r>
    <s v="0ce81fc3-5058-4a1a-8d11-43179c46a62f"/>
    <s v="Diinsoor_IDP"/>
    <x v="5"/>
    <x v="1"/>
    <n v="3"/>
    <n v="1"/>
    <n v="1"/>
    <n v="4"/>
    <x v="0"/>
  </r>
  <r>
    <s v="319e32f6-d5e3-4267-91b0-ecf44c727935"/>
    <s v="Diinsoor_IDP"/>
    <x v="5"/>
    <x v="1"/>
    <n v="3"/>
    <n v="1"/>
    <n v="1"/>
    <n v="1"/>
    <x v="0"/>
  </r>
  <r>
    <s v="ff7e31fa-67ea-442e-9e54-637700eae8e5"/>
    <s v="Afgooye_IDP"/>
    <x v="54"/>
    <x v="1"/>
    <n v="3"/>
    <n v="1"/>
    <n v="4"/>
    <n v="1"/>
    <x v="0"/>
  </r>
  <r>
    <s v="785fcda0-2d10-42cd-a2c4-847952d9c52b"/>
    <s v="Waajid_IDP"/>
    <x v="53"/>
    <x v="1"/>
    <n v="3"/>
    <n v="1"/>
    <n v="1"/>
    <n v="1"/>
    <x v="0"/>
  </r>
  <r>
    <s v="7d4d7fe2-ed62-4cdc-a355-e171fc11bf98"/>
    <s v="Ceel_Barde_HC"/>
    <x v="52"/>
    <x v="0"/>
    <n v="3"/>
    <n v="1"/>
    <n v="4"/>
    <n v="1"/>
    <x v="0"/>
  </r>
  <r>
    <s v="78fad561-84f4-4e16-b00c-590df70be75f"/>
    <s v="Xudur_IDP"/>
    <x v="55"/>
    <x v="1"/>
    <n v="3"/>
    <n v="1"/>
    <n v="4"/>
    <n v="1"/>
    <x v="0"/>
  </r>
  <r>
    <s v="c1a2b476-d432-4976-bffe-778d6f03fbf0"/>
    <s v="Diinsoor_HC"/>
    <x v="5"/>
    <x v="0"/>
    <n v="3"/>
    <n v="1"/>
    <n v="4"/>
    <n v="1"/>
    <x v="0"/>
  </r>
  <r>
    <s v="7ed885fe-0608-4ea6-b152-629d6723244b"/>
    <s v="Baidoa_IDP"/>
    <x v="4"/>
    <x v="1"/>
    <n v="3"/>
    <n v="1"/>
    <n v="1"/>
    <n v="3"/>
    <x v="0"/>
  </r>
  <r>
    <s v="2ac33752-9a3a-4ee8-9888-88000886c611"/>
    <s v="Baidoa_IDP"/>
    <x v="4"/>
    <x v="1"/>
    <n v="3"/>
    <n v="1"/>
    <n v="4"/>
    <n v="1"/>
    <x v="0"/>
  </r>
  <r>
    <s v="12886bef-7af3-4bdc-86d8-42b25807c0dd"/>
    <s v="Xudur_HC"/>
    <x v="55"/>
    <x v="0"/>
    <n v="3"/>
    <n v="1"/>
    <n v="1"/>
    <n v="1"/>
    <x v="0"/>
  </r>
  <r>
    <s v="c6b96cb3-2937-4ae3-9f0b-ba495c2d71ee"/>
    <s v="Waajid_IDP"/>
    <x v="53"/>
    <x v="1"/>
    <n v="3"/>
    <n v="1"/>
    <n v="1"/>
    <n v="1"/>
    <x v="0"/>
  </r>
  <r>
    <s v="dd88b0e6-67cf-46b9-ab08-9470cdb8d4c3"/>
    <s v="Afgooye_IDP"/>
    <x v="54"/>
    <x v="1"/>
    <n v="3"/>
    <n v="1"/>
    <n v="4"/>
    <n v="1"/>
    <x v="0"/>
  </r>
  <r>
    <s v="9f3d3fdf-787d-4eec-9918-6f6ea520f9e1"/>
    <s v="Afgooye_IDP"/>
    <x v="54"/>
    <x v="1"/>
    <n v="3"/>
    <n v="1"/>
    <n v="4"/>
    <n v="1"/>
    <x v="0"/>
  </r>
  <r>
    <s v="ae35087c-22bf-4c4d-afa4-639bee8b8161"/>
    <s v="Waajid_IDP"/>
    <x v="53"/>
    <x v="1"/>
    <n v="3"/>
    <n v="1"/>
    <n v="4"/>
    <n v="1"/>
    <x v="0"/>
  </r>
  <r>
    <s v="c699d778-79e9-4641-b0f7-85fb19177d5a"/>
    <s v="Afgooye_IDP"/>
    <x v="54"/>
    <x v="1"/>
    <n v="3"/>
    <n v="1"/>
    <n v="4"/>
    <n v="1"/>
    <x v="0"/>
  </r>
  <r>
    <s v="9e6c1e4b-a5bd-49ff-aa4f-bb544ddc02e7"/>
    <s v="Waajid_IDP"/>
    <x v="53"/>
    <x v="1"/>
    <n v="3"/>
    <n v="1"/>
    <n v="4"/>
    <n v="1"/>
    <x v="0"/>
  </r>
  <r>
    <s v="94c89cb7-b80d-45ad-a4db-e30c5b275f07"/>
    <s v="Afgooye_IDP"/>
    <x v="54"/>
    <x v="1"/>
    <n v="3"/>
    <n v="2"/>
    <n v="4"/>
    <n v="2"/>
    <x v="1"/>
  </r>
  <r>
    <s v="aa781789-ecc4-4f84-a3f9-7cc234852c52"/>
    <s v="Baidoa_IDP"/>
    <x v="4"/>
    <x v="1"/>
    <n v="3"/>
    <n v="1"/>
    <n v="1"/>
    <n v="1"/>
    <x v="0"/>
  </r>
  <r>
    <s v="0e671afe-ba00-4c04-9899-a44352fd9a66"/>
    <s v="Ceel_Barde_HC"/>
    <x v="52"/>
    <x v="0"/>
    <n v="3"/>
    <n v="2"/>
    <n v="1"/>
    <n v="1"/>
    <x v="0"/>
  </r>
  <r>
    <s v="3458ff17-b673-4847-870c-6543cd72055d"/>
    <s v="Waajid_IDP"/>
    <x v="53"/>
    <x v="1"/>
    <n v="3"/>
    <n v="1"/>
    <n v="4"/>
    <n v="1"/>
    <x v="0"/>
  </r>
  <r>
    <s v="e15fcae4-6c5a-483c-bca3-b8f383f73bb9"/>
    <s v="Waajid_IDP"/>
    <x v="53"/>
    <x v="1"/>
    <n v="3"/>
    <n v="1"/>
    <n v="4"/>
    <n v="5"/>
    <x v="1"/>
  </r>
  <r>
    <s v="2f40f796-463e-44e7-af5b-083ebab6a0e8"/>
    <s v="Waajid_IDP"/>
    <x v="53"/>
    <x v="1"/>
    <n v="3"/>
    <n v="1"/>
    <n v="4"/>
    <n v="1"/>
    <x v="0"/>
  </r>
  <r>
    <s v="0a6aa9de-6c39-4486-908e-8f575f93f109"/>
    <s v="Ceel_Barde_HC"/>
    <x v="52"/>
    <x v="0"/>
    <n v="3"/>
    <n v="1"/>
    <n v="4"/>
    <n v="1"/>
    <x v="0"/>
  </r>
  <r>
    <s v="42fb3b90-372f-4181-852d-b5e4f5648be3"/>
    <s v="Ceel_Barde_IDP"/>
    <x v="52"/>
    <x v="1"/>
    <n v="3"/>
    <n v="1"/>
    <n v="4"/>
    <n v="1"/>
    <x v="0"/>
  </r>
  <r>
    <s v="312c5248-c3b9-45c4-9528-67826ad463a5"/>
    <s v="Ceel_Barde_IDP"/>
    <x v="52"/>
    <x v="1"/>
    <n v="3"/>
    <n v="1"/>
    <n v="4"/>
    <n v="1"/>
    <x v="0"/>
  </r>
  <r>
    <s v="09191f20-acda-46ec-815f-979eacb9ec96"/>
    <s v="Ceel_Barde_IDP"/>
    <x v="52"/>
    <x v="1"/>
    <n v="3"/>
    <n v="1"/>
    <n v="4"/>
    <n v="1"/>
    <x v="0"/>
  </r>
  <r>
    <s v="9e83ed0b-2632-4603-b773-2eaba033aa8e"/>
    <s v="Afgooye_HC"/>
    <x v="54"/>
    <x v="0"/>
    <n v="3"/>
    <n v="1"/>
    <n v="4"/>
    <n v="1"/>
    <x v="0"/>
  </r>
  <r>
    <s v="5489a24a-9a9d-4705-814b-0a847ffcd0f6"/>
    <s v="Waajid_HC"/>
    <x v="53"/>
    <x v="0"/>
    <n v="3"/>
    <n v="1"/>
    <n v="4"/>
    <n v="1"/>
    <x v="0"/>
  </r>
  <r>
    <s v="2eb538bf-1283-4805-9e15-9a0af1ae578e"/>
    <s v="Xudur_IDP"/>
    <x v="55"/>
    <x v="1"/>
    <n v="3"/>
    <n v="1"/>
    <n v="4"/>
    <n v="1"/>
    <x v="0"/>
  </r>
  <r>
    <s v="4203c195-446b-4c32-b702-9e6561de474a"/>
    <s v="Marka_IDP"/>
    <x v="6"/>
    <x v="1"/>
    <n v="3"/>
    <n v="1"/>
    <n v="1"/>
    <n v="1"/>
    <x v="0"/>
  </r>
  <r>
    <s v="a60bac8c-8da5-410f-a173-7906c75e53a4"/>
    <s v="Waajid_HC"/>
    <x v="53"/>
    <x v="0"/>
    <n v="3"/>
    <n v="1"/>
    <n v="4"/>
    <n v="1"/>
    <x v="0"/>
  </r>
  <r>
    <s v="3d6fb29a-7be8-46d8-b2a6-90b5c7e1558f"/>
    <s v="Baidoa_IDP"/>
    <x v="4"/>
    <x v="1"/>
    <n v="3"/>
    <n v="1"/>
    <n v="4"/>
    <n v="1"/>
    <x v="0"/>
  </r>
  <r>
    <s v="153e9e5d-7a7c-49f4-b3a6-c18b9f01d0c0"/>
    <s v="Buur_Hakaba_HC"/>
    <x v="51"/>
    <x v="0"/>
    <n v="3"/>
    <n v="1"/>
    <n v="1"/>
    <n v="1"/>
    <x v="0"/>
  </r>
  <r>
    <s v="b41ffd8a-872a-46c6-9e24-24ab4f7dc05a"/>
    <s v="Baidoa_IDP"/>
    <x v="4"/>
    <x v="1"/>
    <n v="3"/>
    <n v="1"/>
    <n v="4"/>
    <n v="1"/>
    <x v="0"/>
  </r>
  <r>
    <s v="c3822363-e616-419b-8f2d-98147e6495a9"/>
    <s v="Buur_Hakaba_HC"/>
    <x v="51"/>
    <x v="0"/>
    <n v="3"/>
    <n v="1"/>
    <n v="1"/>
    <n v="1"/>
    <x v="0"/>
  </r>
  <r>
    <s v="893cc3f0-0696-4c02-aae9-e9dae358e991"/>
    <s v="Diinsoor_HC"/>
    <x v="5"/>
    <x v="0"/>
    <n v="3"/>
    <n v="1"/>
    <n v="4"/>
    <n v="1"/>
    <x v="0"/>
  </r>
  <r>
    <s v="6e71b79f-9832-4ac5-9a4c-62b15b3b1b70"/>
    <s v="Diinsoor_HC"/>
    <x v="5"/>
    <x v="0"/>
    <n v="3"/>
    <n v="1"/>
    <n v="1"/>
    <n v="1"/>
    <x v="0"/>
  </r>
  <r>
    <s v="5d3094fc-54dd-47a9-b663-fddb8bb72638"/>
    <s v="Baidoa_IDP"/>
    <x v="4"/>
    <x v="1"/>
    <n v="3"/>
    <n v="1"/>
    <n v="4"/>
    <n v="3"/>
    <x v="1"/>
  </r>
  <r>
    <s v="e568c867-d2cd-4091-a071-0415c90ebf30"/>
    <s v="Ceel_Barde_HC"/>
    <x v="52"/>
    <x v="0"/>
    <n v="3"/>
    <n v="1"/>
    <n v="4"/>
    <n v="1"/>
    <x v="0"/>
  </r>
  <r>
    <s v="c460e275-eea8-46e4-b26e-e7b82fb752ee"/>
    <s v="Ceel_Barde_HC"/>
    <x v="52"/>
    <x v="0"/>
    <n v="3"/>
    <n v="1"/>
    <n v="4"/>
    <n v="1"/>
    <x v="0"/>
  </r>
  <r>
    <s v="2372deea-0313-41b1-97f0-6e701da773ad"/>
    <s v="Ceel_Barde_HC"/>
    <x v="52"/>
    <x v="0"/>
    <n v="3"/>
    <n v="1"/>
    <n v="4"/>
    <n v="1"/>
    <x v="0"/>
  </r>
  <r>
    <s v="91ae5ec8-877f-4d9b-9d1c-15f402bdb7de"/>
    <s v="Baidoa_IDP"/>
    <x v="4"/>
    <x v="1"/>
    <n v="3"/>
    <n v="1"/>
    <n v="1"/>
    <n v="1"/>
    <x v="0"/>
  </r>
  <r>
    <s v="873ef05f-7bd7-4141-be48-024c867921ae"/>
    <s v="Ceel_Barde_HC"/>
    <x v="52"/>
    <x v="0"/>
    <n v="3"/>
    <n v="1"/>
    <n v="4"/>
    <n v="1"/>
    <x v="0"/>
  </r>
  <r>
    <s v="bc95c598-d67d-42bb-bf80-094281b129e5"/>
    <s v="Ceel_Barde_IDP"/>
    <x v="52"/>
    <x v="1"/>
    <n v="3"/>
    <n v="1"/>
    <n v="4"/>
    <n v="1"/>
    <x v="0"/>
  </r>
  <r>
    <s v="eb62114a-cd32-4385-bee0-0c0c28080e38"/>
    <s v="Qoryooley_HC"/>
    <x v="8"/>
    <x v="0"/>
    <n v="3"/>
    <n v="1"/>
    <n v="4"/>
    <n v="1"/>
    <x v="0"/>
  </r>
  <r>
    <s v="31da837ce11f49bdbb141638b142ae9d"/>
    <s v="Ceel_Barde_IDP"/>
    <x v="52"/>
    <x v="1"/>
    <n v="3"/>
    <n v="1"/>
    <n v="4"/>
    <n v="1"/>
    <x v="0"/>
  </r>
  <r>
    <s v="cb571592923049d5879942d968a9a20d"/>
    <s v="Ceel_Barde_IDP"/>
    <x v="52"/>
    <x v="1"/>
    <n v="3"/>
    <n v="1"/>
    <n v="4"/>
    <n v="1"/>
    <x v="0"/>
  </r>
  <r>
    <s v="7c5cffc6-8a17-4f60-b4b5-7d4d53a0981b"/>
    <s v="Afgooye_HC"/>
    <x v="54"/>
    <x v="0"/>
    <n v="2"/>
    <n v="4"/>
    <n v="1"/>
    <n v="1"/>
    <x v="0"/>
  </r>
  <r>
    <s v="41dba6d4-8983-4a45-8f8f-5d4433f0e19a"/>
    <s v="Ceel_Barde_IDP"/>
    <x v="52"/>
    <x v="1"/>
    <n v="3"/>
    <n v="1"/>
    <n v="4"/>
    <n v="1"/>
    <x v="0"/>
  </r>
  <r>
    <s v="f38c6f60-2487-4300-a9e1-07db8c1bd499"/>
    <s v="Qoryooley_HC"/>
    <x v="8"/>
    <x v="0"/>
    <n v="3"/>
    <n v="2"/>
    <n v="1"/>
    <n v="1"/>
    <x v="0"/>
  </r>
  <r>
    <s v="c1edc021-dcdb-4928-bb65-d1944aec4ee0"/>
    <s v="Ceel_Barde_IDP"/>
    <x v="52"/>
    <x v="1"/>
    <n v="3"/>
    <n v="1"/>
    <n v="4"/>
    <n v="1"/>
    <x v="0"/>
  </r>
  <r>
    <s v="85bcd4b6-381d-47ca-ba3b-85ba965e3d15"/>
    <s v="Xudur_IDP"/>
    <x v="55"/>
    <x v="1"/>
    <n v="2"/>
    <n v="2"/>
    <n v="1"/>
    <n v="1"/>
    <x v="0"/>
  </r>
  <r>
    <s v="699172f5-0933-4050-bf16-772c4b064734"/>
    <s v="Wanla_Weyn_HC"/>
    <x v="57"/>
    <x v="0"/>
    <n v="3"/>
    <n v="3"/>
    <n v="4"/>
    <n v="1"/>
    <x v="1"/>
  </r>
  <r>
    <s v="655a0e83-a478-4c4b-b43a-a044a1619e89"/>
    <s v="Ceel_Barde_IDP"/>
    <x v="52"/>
    <x v="1"/>
    <n v="3"/>
    <n v="1"/>
    <n v="4"/>
    <n v="1"/>
    <x v="0"/>
  </r>
  <r>
    <s v="18fe6e31-a569-473d-8e35-b3755e7da3ce"/>
    <s v="Diinsoor_IDP"/>
    <x v="5"/>
    <x v="1"/>
    <n v="3"/>
    <n v="1"/>
    <n v="4"/>
    <n v="1"/>
    <x v="0"/>
  </r>
  <r>
    <s v="43d32b12-8935-4bcb-ad6a-c01529dbe77a"/>
    <s v="Baidoa_IDP"/>
    <x v="4"/>
    <x v="1"/>
    <n v="3"/>
    <n v="1"/>
    <n v="4"/>
    <n v="1"/>
    <x v="0"/>
  </r>
  <r>
    <s v="2106494c-0168-46c8-ba8b-01a38ccb5e36"/>
    <s v="Waajid_HC"/>
    <x v="53"/>
    <x v="0"/>
    <n v="3"/>
    <n v="1"/>
    <n v="4"/>
    <n v="1"/>
    <x v="0"/>
  </r>
  <r>
    <s v="be332ff5-671e-4688-8169-bce775a380a5"/>
    <s v="Ceel_Barde_IDP"/>
    <x v="52"/>
    <x v="1"/>
    <n v="3"/>
    <n v="1"/>
    <n v="4"/>
    <n v="1"/>
    <x v="0"/>
  </r>
  <r>
    <s v="743af514-18a3-492e-8b8a-100006dcf146"/>
    <s v="Xudur_IDP"/>
    <x v="55"/>
    <x v="1"/>
    <n v="3"/>
    <n v="1"/>
    <n v="4"/>
    <n v="1"/>
    <x v="0"/>
  </r>
  <r>
    <s v="f9d340d1-a612-4e70-9014-3c8674700000"/>
    <s v="Baidoa_IDP"/>
    <x v="4"/>
    <x v="1"/>
    <n v="3"/>
    <n v="1"/>
    <n v="4"/>
    <n v="1"/>
    <x v="0"/>
  </r>
  <r>
    <s v="58edf856-485d-4948-a6c4-32bb28013e20"/>
    <s v="Xudur_IDP"/>
    <x v="55"/>
    <x v="1"/>
    <n v="1"/>
    <n v="4"/>
    <n v="1"/>
    <n v="1"/>
    <x v="0"/>
  </r>
  <r>
    <s v="aa0b2422-28e2-440e-9c99-ad21258d8a18"/>
    <s v="Afgooye_HC"/>
    <x v="54"/>
    <x v="0"/>
    <n v="3"/>
    <n v="1"/>
    <n v="1"/>
    <n v="1"/>
    <x v="0"/>
  </r>
  <r>
    <s v="e1108e32-1378-46f2-b95d-f193df28c54b"/>
    <s v="Waajid_IDP"/>
    <x v="53"/>
    <x v="1"/>
    <n v="3"/>
    <n v="1"/>
    <n v="1"/>
    <n v="1"/>
    <x v="0"/>
  </r>
  <r>
    <s v="f670ad8f-320c-40bb-874e-6ff348409b70"/>
    <s v="Afgooye_IDP"/>
    <x v="54"/>
    <x v="1"/>
    <n v="3"/>
    <n v="2"/>
    <n v="1"/>
    <n v="1"/>
    <x v="0"/>
  </r>
  <r>
    <s v="b6bf3f63-f1df-4337-bcd0-14cc50f75aba"/>
    <s v="Afgooye_HC"/>
    <x v="54"/>
    <x v="0"/>
    <n v="3"/>
    <n v="1"/>
    <n v="1"/>
    <n v="1"/>
    <x v="0"/>
  </r>
  <r>
    <s v="9f3f920a-f582-4cb7-8c13-783667718afa"/>
    <s v="Afgooye_HC"/>
    <x v="54"/>
    <x v="0"/>
    <n v="3"/>
    <n v="2"/>
    <n v="1"/>
    <n v="1"/>
    <x v="0"/>
  </r>
  <r>
    <s v="8d18a697-e917-4fe5-8ecf-7762427f6a9e"/>
    <s v="Afgooye_IDP"/>
    <x v="54"/>
    <x v="1"/>
    <n v="3"/>
    <n v="1"/>
    <n v="4"/>
    <n v="1"/>
    <x v="0"/>
  </r>
  <r>
    <s v="c6ef3537-9025-4bd0-8bca-0517a7cb5cf0"/>
    <s v="Xudur_HC"/>
    <x v="55"/>
    <x v="0"/>
    <n v="3"/>
    <n v="1"/>
    <n v="4"/>
    <n v="1"/>
    <x v="0"/>
  </r>
  <r>
    <s v="5e2b5aee-32d5-4acd-bc61-95edec08ad6b"/>
    <s v="Diinsoor_HC"/>
    <x v="5"/>
    <x v="0"/>
    <n v="3"/>
    <n v="1"/>
    <n v="1"/>
    <n v="3"/>
    <x v="0"/>
  </r>
  <r>
    <s v="4ebae2cd-6606-482d-8e76-4d4e5aae9a10"/>
    <s v="Baidoa_IDP"/>
    <x v="4"/>
    <x v="1"/>
    <n v="3"/>
    <n v="1"/>
    <n v="4"/>
    <n v="1"/>
    <x v="0"/>
  </r>
  <r>
    <s v="e485c7e0-5b4d-4604-8670-953bf659b543"/>
    <s v="Ceel_Barde_IDP"/>
    <x v="52"/>
    <x v="1"/>
    <n v="3"/>
    <n v="1"/>
    <n v="4"/>
    <n v="1"/>
    <x v="0"/>
  </r>
  <r>
    <s v="4aac0735-8989-4c31-b4cc-f57debf2dc57"/>
    <s v="Marka_HC"/>
    <x v="6"/>
    <x v="0"/>
    <n v="3"/>
    <n v="1"/>
    <n v="1"/>
    <n v="1"/>
    <x v="0"/>
  </r>
  <r>
    <s v="60e141f5-5522-4d78-ac06-bd9c75577861"/>
    <s v="Wanla_Weyn_HC"/>
    <x v="57"/>
    <x v="0"/>
    <n v="3"/>
    <n v="1"/>
    <n v="1"/>
    <n v="1"/>
    <x v="0"/>
  </r>
  <r>
    <s v="84b03f72-7fc8-4600-a1bc-73b71d53cd7f"/>
    <s v="Marka_HC"/>
    <x v="6"/>
    <x v="0"/>
    <n v="3"/>
    <n v="1"/>
    <n v="4"/>
    <n v="1"/>
    <x v="0"/>
  </r>
  <r>
    <s v="dc08e15a-1e7a-4a72-8b31-dfd17f89ce15"/>
    <s v="Afgooye_HC"/>
    <x v="54"/>
    <x v="0"/>
    <n v="3"/>
    <n v="1"/>
    <n v="1"/>
    <n v="1"/>
    <x v="0"/>
  </r>
  <r>
    <s v="90557788-55ee-453a-9d79-c69795a948ce"/>
    <s v="Afgooye_HC"/>
    <x v="54"/>
    <x v="0"/>
    <n v="3"/>
    <n v="1"/>
    <n v="1"/>
    <n v="1"/>
    <x v="0"/>
  </r>
  <r>
    <s v="a8632fa0-9c7b-4c3d-acd6-ed7ab05cf050"/>
    <s v="Ceel_Barde_IDP"/>
    <x v="52"/>
    <x v="1"/>
    <n v="3"/>
    <n v="1"/>
    <n v="4"/>
    <n v="1"/>
    <x v="0"/>
  </r>
  <r>
    <s v="a595b218-6449-4032-8d7d-53d2ad3559fa"/>
    <s v="Waajid_HC"/>
    <x v="53"/>
    <x v="0"/>
    <n v="3"/>
    <n v="1"/>
    <n v="4"/>
    <n v="1"/>
    <x v="0"/>
  </r>
  <r>
    <s v="613a434a-bd89-48b1-8629-9f0bd7e83258"/>
    <s v="Waajid_HC"/>
    <x v="53"/>
    <x v="0"/>
    <n v="3"/>
    <n v="1"/>
    <n v="4"/>
    <n v="1"/>
    <x v="0"/>
  </r>
  <r>
    <s v="ae35bbad-101b-4eec-b94d-12f2ca06f7e1"/>
    <s v="Wanla_Weyn_HC"/>
    <x v="57"/>
    <x v="0"/>
    <n v="3"/>
    <n v="1"/>
    <n v="1"/>
    <n v="1"/>
    <x v="0"/>
  </r>
  <r>
    <s v="b383112e-5422-41a1-9c08-682bcf613101"/>
    <s v="Waajid_HC"/>
    <x v="53"/>
    <x v="0"/>
    <n v="3"/>
    <n v="1"/>
    <n v="4"/>
    <n v="1"/>
    <x v="0"/>
  </r>
  <r>
    <s v="55b8a2ed-9cf4-4ed4-abb2-2205bb8693a1"/>
    <s v="Diinsoor_HC"/>
    <x v="5"/>
    <x v="0"/>
    <n v="3"/>
    <n v="1"/>
    <n v="1"/>
    <n v="1"/>
    <x v="0"/>
  </r>
  <r>
    <s v="f4b1e428-5fdd-4fb8-9978-c533e5028fa1"/>
    <s v="Diinsoor_HC"/>
    <x v="5"/>
    <x v="0"/>
    <n v="3"/>
    <n v="1"/>
    <n v="1"/>
    <n v="1"/>
    <x v="0"/>
  </r>
  <r>
    <s v="90cc2d88-f827-4d57-8d3c-3bc510a87788"/>
    <s v="Ceel_Barde_IDP"/>
    <x v="52"/>
    <x v="1"/>
    <n v="3"/>
    <n v="4"/>
    <n v="4"/>
    <n v="1"/>
    <x v="1"/>
  </r>
  <r>
    <s v="00b56696-cd94-48c1-8876-5c1aa36b57e9"/>
    <s v="Ceel_Barde_IDP"/>
    <x v="52"/>
    <x v="1"/>
    <n v="3"/>
    <n v="1"/>
    <n v="4"/>
    <n v="1"/>
    <x v="0"/>
  </r>
  <r>
    <s v="a427db21-35f1-43a0-b5e3-b66c86d154b2"/>
    <s v="Baidoa_HC"/>
    <x v="4"/>
    <x v="0"/>
    <n v="3"/>
    <n v="1"/>
    <n v="4"/>
    <n v="1"/>
    <x v="0"/>
  </r>
  <r>
    <s v="0ea6ac82-fcf6-4a3f-b98d-dd354f824de4"/>
    <s v="Baidoa_HC"/>
    <x v="4"/>
    <x v="0"/>
    <n v="3"/>
    <n v="4"/>
    <n v="4"/>
    <n v="1"/>
    <x v="1"/>
  </r>
  <r>
    <s v="65308b35-6486-46f8-ac29-f40b96ddd9fa"/>
    <s v="Wanla_Weyn_IDP"/>
    <x v="57"/>
    <x v="1"/>
    <n v="3"/>
    <n v="1"/>
    <n v="4"/>
    <n v="4"/>
    <x v="1"/>
  </r>
  <r>
    <s v="27939952-4d2c-4996-a909-97dcb4f6ccbe"/>
    <s v="Baidoa_HC"/>
    <x v="4"/>
    <x v="0"/>
    <n v="3"/>
    <n v="1"/>
    <n v="1"/>
    <n v="1"/>
    <x v="0"/>
  </r>
  <r>
    <s v="dea27d0e-c210-4eb4-88b4-299821661594"/>
    <s v="Baidoa_IDP"/>
    <x v="4"/>
    <x v="1"/>
    <n v="1"/>
    <n v="3"/>
    <n v="1"/>
    <n v="1"/>
    <x v="0"/>
  </r>
  <r>
    <s v="16dba9a3-652b-49bb-8298-b46b1421d603"/>
    <s v="Baidoa_HC"/>
    <x v="4"/>
    <x v="0"/>
    <n v="3"/>
    <n v="1"/>
    <n v="4"/>
    <n v="1"/>
    <x v="0"/>
  </r>
  <r>
    <s v="bc21f47e-fb76-4f06-ae4f-57501eb0bb14"/>
    <s v="Waajid_IDP"/>
    <x v="53"/>
    <x v="1"/>
    <n v="3"/>
    <n v="1"/>
    <n v="1"/>
    <n v="1"/>
    <x v="0"/>
  </r>
  <r>
    <s v="ccc01e0b-ab82-45eb-945b-a7cbd23a6641"/>
    <s v="Afgooye_HC"/>
    <x v="54"/>
    <x v="0"/>
    <n v="3"/>
    <n v="1"/>
    <n v="1"/>
    <n v="1"/>
    <x v="0"/>
  </r>
  <r>
    <s v="cce5f2cf-f10c-45ff-bfce-016009ad7922"/>
    <s v="Waajid_IDP"/>
    <x v="53"/>
    <x v="1"/>
    <n v="3"/>
    <n v="1"/>
    <n v="4"/>
    <n v="1"/>
    <x v="0"/>
  </r>
  <r>
    <s v="74f6840a-ab85-430e-be71-5e42d67c645b"/>
    <s v="Afgooye_HC"/>
    <x v="54"/>
    <x v="0"/>
    <n v="3"/>
    <n v="1"/>
    <n v="4"/>
    <n v="1"/>
    <x v="0"/>
  </r>
  <r>
    <s v="027a1379-f8b6-4017-aa41-b93f55bfb174"/>
    <s v="Afgooye_HC"/>
    <x v="54"/>
    <x v="0"/>
    <n v="3"/>
    <n v="1"/>
    <n v="1"/>
    <n v="1"/>
    <x v="0"/>
  </r>
  <r>
    <s v="e335c55f-875a-4c83-9450-e6dac7447a57"/>
    <s v="Wanla_Weyn_HC"/>
    <x v="57"/>
    <x v="0"/>
    <n v="3"/>
    <n v="1"/>
    <n v="4"/>
    <n v="1"/>
    <x v="0"/>
  </r>
  <r>
    <s v="286b4463-600d-4fde-aa83-b840dda0734f"/>
    <s v="Waajid_IDP"/>
    <x v="53"/>
    <x v="1"/>
    <n v="3"/>
    <n v="1"/>
    <n v="4"/>
    <n v="1"/>
    <x v="0"/>
  </r>
  <r>
    <s v="8de73cfa-5d5b-4dcc-9cda-3146edfa4b4c"/>
    <s v="Xudur_HC"/>
    <x v="55"/>
    <x v="0"/>
    <n v="3"/>
    <n v="1"/>
    <n v="4"/>
    <n v="1"/>
    <x v="0"/>
  </r>
  <r>
    <s v="e2a54efc-eb7a-4f7a-9357-27fb72565992"/>
    <s v="Baidoa_IDP"/>
    <x v="4"/>
    <x v="1"/>
    <n v="3"/>
    <n v="1"/>
    <n v="1"/>
    <n v="2"/>
    <x v="0"/>
  </r>
  <r>
    <s v="d97ae748-8ccb-48c3-8891-fdb55e59a827"/>
    <s v="Qansax_Dheere_HC"/>
    <x v="56"/>
    <x v="0"/>
    <n v="3"/>
    <n v="1"/>
    <n v="1"/>
    <n v="1"/>
    <x v="0"/>
  </r>
  <r>
    <s v="0b9954d2-3bee-4f71-a1af-87947687e2f6"/>
    <s v="Afgooye_HC"/>
    <x v="54"/>
    <x v="0"/>
    <n v="3"/>
    <n v="1"/>
    <n v="1"/>
    <n v="1"/>
    <x v="0"/>
  </r>
  <r>
    <s v="aaa41111-a2d9-41ce-af7e-34b3c12dc664"/>
    <s v="Buur_Hakaba_HC"/>
    <x v="51"/>
    <x v="0"/>
    <n v="3"/>
    <n v="1"/>
    <n v="1"/>
    <n v="1"/>
    <x v="0"/>
  </r>
  <r>
    <s v="0de964e6-0991-414f-afed-988bb39ae677"/>
    <s v="Buur_Hakaba_HC"/>
    <x v="51"/>
    <x v="0"/>
    <n v="3"/>
    <n v="1"/>
    <n v="1"/>
    <n v="1"/>
    <x v="0"/>
  </r>
  <r>
    <s v="8b9ab393-126f-4218-bd79-6ec6aee284d8"/>
    <s v="Buur_Hakaba_HC"/>
    <x v="51"/>
    <x v="0"/>
    <n v="3"/>
    <n v="1"/>
    <n v="4"/>
    <n v="1"/>
    <x v="0"/>
  </r>
  <r>
    <s v="7f74a025-56a1-4008-a0d1-201ccb815afb"/>
    <s v="Xudur_IDP"/>
    <x v="55"/>
    <x v="1"/>
    <n v="3"/>
    <n v="1"/>
    <n v="1"/>
    <n v="1"/>
    <x v="0"/>
  </r>
  <r>
    <s v="07c46be6-9746-4f0a-ba80-cec6935cbca5"/>
    <s v="Baidoa_HC"/>
    <x v="4"/>
    <x v="0"/>
    <n v="3"/>
    <n v="1"/>
    <n v="1"/>
    <n v="1"/>
    <x v="0"/>
  </r>
  <r>
    <s v="21a927ac-d601-447a-a93c-710e602516c1"/>
    <s v="Afgooye_IDP"/>
    <x v="54"/>
    <x v="1"/>
    <n v="3"/>
    <n v="1"/>
    <n v="4"/>
    <n v="1"/>
    <x v="0"/>
  </r>
  <r>
    <s v="86aaba005006411e95401e51091c4a16"/>
    <s v="Xudur_HC"/>
    <x v="55"/>
    <x v="0"/>
    <n v="3"/>
    <n v="1"/>
    <n v="4"/>
    <n v="1"/>
    <x v="0"/>
  </r>
  <r>
    <s v="1aa302ab-8b84-41d6-827b-42e909bdbcaa"/>
    <s v="Qansax_Dheere_HC"/>
    <x v="56"/>
    <x v="0"/>
    <n v="3"/>
    <n v="1"/>
    <n v="4"/>
    <n v="1"/>
    <x v="0"/>
  </r>
  <r>
    <s v="fdd01163-452e-4f47-95e4-e596a282065c"/>
    <s v="Xudur_HC"/>
    <x v="55"/>
    <x v="0"/>
    <n v="3"/>
    <n v="1"/>
    <n v="1"/>
    <n v="1"/>
    <x v="0"/>
  </r>
  <r>
    <s v="a0f6bbaa-2230-4bce-ac50-82de2936b92f"/>
    <s v="Ceel_Barde_IDP"/>
    <x v="52"/>
    <x v="1"/>
    <n v="3"/>
    <n v="1"/>
    <n v="4"/>
    <n v="1"/>
    <x v="0"/>
  </r>
  <r>
    <s v="bab707d1-44f2-4354-bd91-3f5aeee79172"/>
    <s v="Ceel_Barde_IDP"/>
    <x v="52"/>
    <x v="1"/>
    <n v="3"/>
    <n v="1"/>
    <n v="4"/>
    <n v="1"/>
    <x v="0"/>
  </r>
  <r>
    <s v="b4e5899e-aa56-471b-9740-e5719197371c"/>
    <s v="Baidoa_HC"/>
    <x v="4"/>
    <x v="0"/>
    <n v="3"/>
    <n v="4"/>
    <n v="1"/>
    <n v="1"/>
    <x v="0"/>
  </r>
  <r>
    <s v="f800f5d6-5fd0-4557-9cc4-ec0cc139aa7c"/>
    <s v="Ceel_Barde_IDP"/>
    <x v="52"/>
    <x v="1"/>
    <n v="1"/>
    <n v="4"/>
    <n v="4"/>
    <n v="5"/>
    <x v="2"/>
  </r>
  <r>
    <s v="f021a008-a446-4b86-ae44-f8d631730b1f"/>
    <s v="Ceel_Barde_HC"/>
    <x v="52"/>
    <x v="0"/>
    <n v="3"/>
    <n v="1"/>
    <n v="4"/>
    <n v="1"/>
    <x v="0"/>
  </r>
  <r>
    <s v="ffa7d2d2-da5c-4568-ad81-51bd350b24e2"/>
    <s v="Wanla_Weyn_IDP"/>
    <x v="57"/>
    <x v="1"/>
    <n v="2"/>
    <n v="3"/>
    <n v="1"/>
    <n v="1"/>
    <x v="0"/>
  </r>
  <r>
    <s v="e6ae4a0d-4722-4ad6-bb9f-4d39e48855dc"/>
    <s v="Buur_Hakaba_HC"/>
    <x v="51"/>
    <x v="0"/>
    <n v="3"/>
    <n v="1"/>
    <n v="4"/>
    <n v="1"/>
    <x v="0"/>
  </r>
  <r>
    <s v="97195bce-d077-4bce-acc2-c1357e0c4930"/>
    <s v="Baidoa_IDP"/>
    <x v="4"/>
    <x v="1"/>
    <n v="1"/>
    <n v="4"/>
    <n v="1"/>
    <n v="2"/>
    <x v="0"/>
  </r>
  <r>
    <s v="0a380a72-abcf-4673-a0d2-f92e6cceb36f"/>
    <s v="Waajid_HC"/>
    <x v="53"/>
    <x v="0"/>
    <n v="2"/>
    <n v="4"/>
    <n v="1"/>
    <n v="1"/>
    <x v="0"/>
  </r>
  <r>
    <s v="d1bbf00c-7ec9-4374-b263-07d0b0db40bf"/>
    <s v="Xudur_IDP"/>
    <x v="55"/>
    <x v="1"/>
    <n v="3"/>
    <n v="1"/>
    <n v="4"/>
    <n v="1"/>
    <x v="0"/>
  </r>
  <r>
    <s v="f8a3a429-d72b-464f-88bf-71f4238ee2a0"/>
    <s v="Baidoa_IDP"/>
    <x v="4"/>
    <x v="1"/>
    <n v="2"/>
    <n v="4"/>
    <n v="1"/>
    <n v="1"/>
    <x v="0"/>
  </r>
  <r>
    <s v="e2d770e5-6e46-4858-a107-25cd501c8a63"/>
    <s v="Marka_HC"/>
    <x v="6"/>
    <x v="0"/>
    <n v="3"/>
    <n v="1"/>
    <n v="1"/>
    <n v="1"/>
    <x v="0"/>
  </r>
  <r>
    <s v="8728adaa-a963-4740-8df5-647a9833423e"/>
    <s v="Waajid_IDP"/>
    <x v="53"/>
    <x v="1"/>
    <n v="3"/>
    <n v="1"/>
    <n v="4"/>
    <n v="1"/>
    <x v="0"/>
  </r>
  <r>
    <s v="72f68749-e63e-4e7a-9ae9-976564da7e2e"/>
    <s v="Baidoa_IDP"/>
    <x v="4"/>
    <x v="1"/>
    <n v="3"/>
    <n v="1"/>
    <n v="1"/>
    <n v="1"/>
    <x v="0"/>
  </r>
  <r>
    <s v="298709d1-6043-460a-a90d-b1bb9253c242"/>
    <s v="Diinsoor_IDP"/>
    <x v="5"/>
    <x v="1"/>
    <n v="3"/>
    <n v="1"/>
    <n v="4"/>
    <n v="1"/>
    <x v="0"/>
  </r>
  <r>
    <s v="00f9a9e6-d14a-47c7-b964-d39e2b542ecf"/>
    <s v="Marka_HC"/>
    <x v="6"/>
    <x v="0"/>
    <n v="3"/>
    <n v="1"/>
    <n v="4"/>
    <n v="1"/>
    <x v="0"/>
  </r>
  <r>
    <s v="3ddd2ec1-7248-49e2-9dd5-047943cd3464"/>
    <s v="Qansax_Dheere_HC"/>
    <x v="56"/>
    <x v="0"/>
    <n v="3"/>
    <n v="1"/>
    <n v="4"/>
    <n v="1"/>
    <x v="0"/>
  </r>
  <r>
    <s v="23b1b11b-9250-42df-b4eb-6d6e4efeddf5"/>
    <s v="Afgooye_IDP"/>
    <x v="54"/>
    <x v="1"/>
    <n v="3"/>
    <n v="1"/>
    <n v="4"/>
    <n v="3"/>
    <x v="1"/>
  </r>
  <r>
    <s v="40ebe314-5020-44cc-9474-f04fb92532c1"/>
    <s v="Xudur_HC"/>
    <x v="55"/>
    <x v="0"/>
    <n v="3"/>
    <n v="1"/>
    <n v="4"/>
    <n v="1"/>
    <x v="0"/>
  </r>
  <r>
    <s v="3a29203c-caae-455b-8710-e2918e7aa869"/>
    <s v="Baidoa_IDP"/>
    <x v="4"/>
    <x v="1"/>
    <n v="3"/>
    <n v="1"/>
    <n v="1"/>
    <n v="1"/>
    <x v="0"/>
  </r>
  <r>
    <s v="c0fbcfb0-ea64-43d0-b02b-266b661782ee"/>
    <s v="Ceel_Barde_IDP"/>
    <x v="52"/>
    <x v="1"/>
    <n v="3"/>
    <n v="1"/>
    <n v="4"/>
    <n v="1"/>
    <x v="0"/>
  </r>
  <r>
    <s v="b586b9eb-d104-4e53-9b59-a531220ac236"/>
    <s v="Baidoa_HC"/>
    <x v="4"/>
    <x v="0"/>
    <n v="3"/>
    <n v="1"/>
    <n v="4"/>
    <n v="1"/>
    <x v="0"/>
  </r>
  <r>
    <s v="9b4d457a-306b-4495-b93b-633f71e03630"/>
    <s v="Xudur_IDP"/>
    <x v="55"/>
    <x v="1"/>
    <n v="3"/>
    <n v="1"/>
    <n v="4"/>
    <n v="1"/>
    <x v="0"/>
  </r>
  <r>
    <s v="1d9effe4-374c-46b4-8736-c10d5c503a75"/>
    <s v="Afgooye_HC"/>
    <x v="54"/>
    <x v="0"/>
    <n v="3"/>
    <n v="1"/>
    <n v="4"/>
    <n v="1"/>
    <x v="0"/>
  </r>
  <r>
    <s v="f1830b08-ccee-4597-9f89-3c933e716f15"/>
    <s v="Baidoa_HC"/>
    <x v="4"/>
    <x v="0"/>
    <n v="2"/>
    <n v="4"/>
    <n v="1"/>
    <n v="1"/>
    <x v="0"/>
  </r>
  <r>
    <s v="49aa9188-75d3-43d0-b334-5317b57033e2"/>
    <s v="Afgooye_HC"/>
    <x v="54"/>
    <x v="0"/>
    <n v="3"/>
    <n v="2"/>
    <n v="4"/>
    <n v="1"/>
    <x v="1"/>
  </r>
  <r>
    <s v="8714fcad-30bd-4415-8856-534c059fb318"/>
    <s v="Baidoa_IDP"/>
    <x v="4"/>
    <x v="1"/>
    <n v="3"/>
    <n v="1"/>
    <n v="4"/>
    <n v="1"/>
    <x v="0"/>
  </r>
  <r>
    <s v="88b5629e-e104-4556-b041-c29aba854a36"/>
    <s v="Baidoa_HC"/>
    <x v="4"/>
    <x v="0"/>
    <n v="3"/>
    <n v="1"/>
    <n v="1"/>
    <n v="1"/>
    <x v="0"/>
  </r>
  <r>
    <s v="d5408855-fdbc-4d4a-883e-43d22ddc6b68"/>
    <s v="Diinsoor_IDP"/>
    <x v="5"/>
    <x v="1"/>
    <n v="3"/>
    <n v="1"/>
    <n v="1"/>
    <n v="1"/>
    <x v="0"/>
  </r>
  <r>
    <s v="f2bf7abf-67bb-4f2c-96db-bc8a6fb2cf24"/>
    <s v="Marka_IDP"/>
    <x v="6"/>
    <x v="1"/>
    <n v="3"/>
    <n v="1"/>
    <n v="4"/>
    <n v="1"/>
    <x v="0"/>
  </r>
  <r>
    <s v="3abc2cb6-9546-414e-8f54-388247998779"/>
    <s v="Waajid_HC"/>
    <x v="53"/>
    <x v="0"/>
    <n v="3"/>
    <n v="1"/>
    <n v="4"/>
    <n v="1"/>
    <x v="0"/>
  </r>
  <r>
    <s v="7810993f-fdab-43e8-ac83-1f9d0b7a4b7b"/>
    <s v="Baidoa_HC"/>
    <x v="4"/>
    <x v="0"/>
    <n v="3"/>
    <n v="1"/>
    <n v="4"/>
    <n v="1"/>
    <x v="0"/>
  </r>
  <r>
    <s v="89a1e11c-06e3-470f-83e2-f9775f7cf89f"/>
    <s v="Qoryooley_HC"/>
    <x v="8"/>
    <x v="0"/>
    <n v="3"/>
    <n v="1"/>
    <n v="4"/>
    <n v="1"/>
    <x v="0"/>
  </r>
  <r>
    <s v="88c1883e-3adc-46f7-92f4-50a4c6e73eb7"/>
    <s v="Qoryooley_HC"/>
    <x v="8"/>
    <x v="0"/>
    <n v="3"/>
    <n v="2"/>
    <n v="4"/>
    <n v="1"/>
    <x v="1"/>
  </r>
  <r>
    <s v="e08f4298-0459-42b6-ac4a-ee794eacb928"/>
    <s v="Marka_HC"/>
    <x v="6"/>
    <x v="0"/>
    <n v="3"/>
    <n v="1"/>
    <n v="1"/>
    <n v="1"/>
    <x v="0"/>
  </r>
  <r>
    <s v="bee9de3b-f9f8-4720-a871-d7bb0175860d"/>
    <s v="Diinsoor_HC"/>
    <x v="5"/>
    <x v="0"/>
    <n v="3"/>
    <n v="1"/>
    <n v="4"/>
    <n v="1"/>
    <x v="0"/>
  </r>
  <r>
    <s v="bb8c591a-4246-42b1-8f7c-0fe73ede7545"/>
    <s v="Xudur_HC"/>
    <x v="55"/>
    <x v="0"/>
    <n v="3"/>
    <n v="1"/>
    <n v="4"/>
    <n v="1"/>
    <x v="0"/>
  </r>
  <r>
    <s v="6a65cf08-68ef-4205-b304-0c51ed39dda5"/>
    <s v="Baidoa_IDP"/>
    <x v="4"/>
    <x v="1"/>
    <n v="3"/>
    <n v="1"/>
    <n v="1"/>
    <n v="1"/>
    <x v="0"/>
  </r>
  <r>
    <s v="e09ca17f-b3f4-4609-b6ee-d7157a0a55f7"/>
    <s v="Diinsoor_HC"/>
    <x v="5"/>
    <x v="0"/>
    <n v="3"/>
    <n v="1"/>
    <n v="4"/>
    <n v="1"/>
    <x v="0"/>
  </r>
  <r>
    <s v="89acecb5-6ea5-4f57-b16e-000f442858e8"/>
    <s v="Buur_Hakaba_HC"/>
    <x v="51"/>
    <x v="0"/>
    <n v="3"/>
    <n v="1"/>
    <n v="4"/>
    <n v="1"/>
    <x v="0"/>
  </r>
  <r>
    <s v="0d2d90c7-2b2f-4d50-bc88-562e9d95f1d1"/>
    <s v="Marka_HC"/>
    <x v="6"/>
    <x v="0"/>
    <n v="3"/>
    <n v="1"/>
    <n v="1"/>
    <n v="1"/>
    <x v="0"/>
  </r>
  <r>
    <s v="b632c314-876b-4856-9051-cd3fa4d5bcb2"/>
    <s v="Qoryooley_HC"/>
    <x v="8"/>
    <x v="0"/>
    <n v="3"/>
    <n v="1"/>
    <n v="4"/>
    <n v="1"/>
    <x v="0"/>
  </r>
  <r>
    <s v="6af0dfc6-b5c7-4943-ad00-477a7c844fb6"/>
    <s v="Qoryooley_HC"/>
    <x v="8"/>
    <x v="0"/>
    <n v="3"/>
    <n v="1"/>
    <n v="1"/>
    <n v="1"/>
    <x v="0"/>
  </r>
  <r>
    <s v="f4fa7c07-0056-43e8-b433-eee61ca3e73a"/>
    <s v="Baidoa_IDP"/>
    <x v="4"/>
    <x v="1"/>
    <n v="3"/>
    <n v="1"/>
    <n v="1"/>
    <n v="1"/>
    <x v="0"/>
  </r>
  <r>
    <s v="ced05c82-d756-4e43-9dac-068287ab7d2e"/>
    <s v="Baidoa_IDP"/>
    <x v="4"/>
    <x v="1"/>
    <n v="3"/>
    <n v="1"/>
    <n v="4"/>
    <n v="2"/>
    <x v="1"/>
  </r>
  <r>
    <s v="ab4b687b-c983-4c61-9ddc-663a5afe652c"/>
    <s v="Ceel_Barde_IDP"/>
    <x v="52"/>
    <x v="1"/>
    <n v="3"/>
    <n v="3"/>
    <n v="1"/>
    <n v="3"/>
    <x v="1"/>
  </r>
  <r>
    <s v="a31cc633-d76b-4a05-9ebf-d86591efe4f4"/>
    <s v="Baidoa_HC"/>
    <x v="4"/>
    <x v="0"/>
    <n v="3"/>
    <n v="4"/>
    <n v="4"/>
    <n v="1"/>
    <x v="1"/>
  </r>
  <r>
    <s v="dc85f801-1119-4841-83f7-2d3d80b82bab"/>
    <s v="Afgooye_IDP"/>
    <x v="54"/>
    <x v="1"/>
    <n v="3"/>
    <n v="1"/>
    <n v="1"/>
    <n v="1"/>
    <x v="0"/>
  </r>
  <r>
    <s v="4464254f-a15f-43c3-abe0-7129c69c172c"/>
    <s v="Wanla_Weyn_HC"/>
    <x v="57"/>
    <x v="0"/>
    <n v="3"/>
    <n v="1"/>
    <n v="1"/>
    <n v="1"/>
    <x v="0"/>
  </r>
  <r>
    <s v="560fdc5c-e51b-4abf-adb7-5ae80be4ef8e"/>
    <s v="Wanla_Weyn_HC"/>
    <x v="57"/>
    <x v="0"/>
    <n v="3"/>
    <n v="1"/>
    <n v="1"/>
    <n v="1"/>
    <x v="0"/>
  </r>
  <r>
    <s v="5806ac0d-141a-43a1-948a-e7a37aefa537"/>
    <s v="Baidoa_HC"/>
    <x v="4"/>
    <x v="0"/>
    <n v="3"/>
    <n v="3"/>
    <n v="4"/>
    <n v="1"/>
    <x v="1"/>
  </r>
  <r>
    <s v="638cfbc3-9fba-4685-856d-b347a8103118"/>
    <s v="Baidoa_HC"/>
    <x v="4"/>
    <x v="0"/>
    <n v="1"/>
    <n v="3"/>
    <n v="1"/>
    <n v="1"/>
    <x v="0"/>
  </r>
  <r>
    <s v="6792ecff-8ac4-47a1-8577-867a75f6f3e2"/>
    <s v="Afgooye_IDP"/>
    <x v="54"/>
    <x v="1"/>
    <n v="3"/>
    <n v="1"/>
    <n v="4"/>
    <n v="1"/>
    <x v="0"/>
  </r>
  <r>
    <s v="677e17e4-e8b7-478e-966b-a9954382df1b"/>
    <s v="Baidoa_HC"/>
    <x v="4"/>
    <x v="0"/>
    <n v="3"/>
    <n v="3"/>
    <n v="1"/>
    <n v="1"/>
    <x v="0"/>
  </r>
  <r>
    <s v="ec3de83d-f4a7-4d92-b91a-eb9a88678b13"/>
    <s v="Baidoa_HC"/>
    <x v="4"/>
    <x v="0"/>
    <n v="3"/>
    <n v="3"/>
    <n v="1"/>
    <n v="1"/>
    <x v="0"/>
  </r>
  <r>
    <s v="02584cf1-c390-47b5-898d-7f9eb2ebd669"/>
    <s v="Wanla_Weyn_HC"/>
    <x v="57"/>
    <x v="0"/>
    <n v="3"/>
    <n v="4"/>
    <n v="1"/>
    <n v="1"/>
    <x v="0"/>
  </r>
  <r>
    <s v="ff382817-0cfe-4902-9b69-dead0f47577b"/>
    <s v="Baidoa_HC"/>
    <x v="4"/>
    <x v="0"/>
    <n v="3"/>
    <n v="1"/>
    <n v="4"/>
    <n v="2"/>
    <x v="1"/>
  </r>
  <r>
    <s v="2944a0c6-ccf9-4160-8399-67e6cf9e493b"/>
    <s v="Baidoa_IDP"/>
    <x v="4"/>
    <x v="1"/>
    <n v="3"/>
    <n v="1"/>
    <n v="1"/>
    <n v="1"/>
    <x v="0"/>
  </r>
  <r>
    <s v="6b48c270-2e97-42ad-bc79-7a39ec0adfb8"/>
    <s v="Qansax_Dheere_HC"/>
    <x v="56"/>
    <x v="0"/>
    <n v="3"/>
    <n v="1"/>
    <n v="4"/>
    <n v="1"/>
    <x v="0"/>
  </r>
  <r>
    <s v="fb1db35a-8786-4d63-a71c-d0440ecdf06f"/>
    <s v="Afgooye_IDP"/>
    <x v="54"/>
    <x v="1"/>
    <n v="3"/>
    <n v="1"/>
    <n v="4"/>
    <n v="3"/>
    <x v="1"/>
  </r>
  <r>
    <s v="d373b986-de50-4614-9171-fbe6c591e9bf"/>
    <s v="Marka_IDP"/>
    <x v="6"/>
    <x v="1"/>
    <n v="3"/>
    <n v="1"/>
    <n v="4"/>
    <n v="1"/>
    <x v="0"/>
  </r>
  <r>
    <s v="368ab9bd-cb8f-40a3-a5f5-382a27fa1909"/>
    <s v="Baidoa_HC"/>
    <x v="4"/>
    <x v="0"/>
    <n v="3"/>
    <n v="4"/>
    <n v="1"/>
    <n v="1"/>
    <x v="0"/>
  </r>
  <r>
    <s v="77bd06ec-1b09-4903-ad2c-f47e22b75250"/>
    <s v="Wanla_Weyn_HC"/>
    <x v="57"/>
    <x v="0"/>
    <n v="3"/>
    <n v="1"/>
    <n v="1"/>
    <n v="1"/>
    <x v="0"/>
  </r>
  <r>
    <s v="020377ff-10a0-45b3-824b-9e53e848990b"/>
    <s v="Wanla_Weyn_HC"/>
    <x v="57"/>
    <x v="0"/>
    <n v="3"/>
    <n v="1"/>
    <n v="4"/>
    <n v="1"/>
    <x v="0"/>
  </r>
  <r>
    <s v="1e50aeae-b854-4528-8cbf-c680a242fca5"/>
    <s v="Afgooye_IDP"/>
    <x v="54"/>
    <x v="1"/>
    <n v="2"/>
    <n v="4"/>
    <n v="4"/>
    <n v="3"/>
    <x v="1"/>
  </r>
  <r>
    <s v="ea46d303-95f4-4b08-bbc0-bcf6d3497504"/>
    <s v="Baidoa_IDP"/>
    <x v="4"/>
    <x v="1"/>
    <n v="3"/>
    <n v="1"/>
    <n v="1"/>
    <n v="1"/>
    <x v="0"/>
  </r>
  <r>
    <s v="4d9011cd-7329-41a0-9b3c-440bce07c098"/>
    <s v="Diinsoor_HC"/>
    <x v="5"/>
    <x v="0"/>
    <n v="3"/>
    <n v="3"/>
    <n v="1"/>
    <n v="1"/>
    <x v="0"/>
  </r>
  <r>
    <s v="ebcc0d91-66ed-477c-9b65-a2ec0948f7d1"/>
    <s v="Buur_Hakaba_HC"/>
    <x v="51"/>
    <x v="0"/>
    <n v="3"/>
    <n v="1"/>
    <n v="4"/>
    <n v="3"/>
    <x v="1"/>
  </r>
  <r>
    <s v="b66c989e-3de0-47ff-84ca-0d1b1f378135"/>
    <s v="Baidoa_HC"/>
    <x v="4"/>
    <x v="0"/>
    <n v="3"/>
    <n v="4"/>
    <n v="4"/>
    <n v="1"/>
    <x v="1"/>
  </r>
  <r>
    <s v="429daa34-f4dd-457b-a9d5-e2292d2eaa8a"/>
    <s v="Wanla_Weyn_IDP"/>
    <x v="57"/>
    <x v="1"/>
    <n v="3"/>
    <n v="1"/>
    <n v="1"/>
    <n v="1"/>
    <x v="0"/>
  </r>
  <r>
    <s v="fe532ab0-5c19-49a8-b0e7-17b60af79d8d"/>
    <s v="Ceel_Barde_IDP"/>
    <x v="52"/>
    <x v="1"/>
    <n v="3"/>
    <n v="4"/>
    <n v="4"/>
    <n v="1"/>
    <x v="1"/>
  </r>
  <r>
    <s v="a8ac1277-5e70-4385-bff8-8e55ea07a3b9"/>
    <s v="Afgooye_IDP"/>
    <x v="54"/>
    <x v="1"/>
    <n v="3"/>
    <n v="1"/>
    <n v="1"/>
    <n v="1"/>
    <x v="0"/>
  </r>
  <r>
    <s v="0f227c74-44b8-4df8-b32a-74f78210cdff"/>
    <s v="Baidoa_IDP"/>
    <x v="4"/>
    <x v="1"/>
    <n v="2"/>
    <n v="4"/>
    <n v="1"/>
    <n v="3"/>
    <x v="1"/>
  </r>
  <r>
    <s v="c7662288-baad-4792-a8b0-f1d76fefd642"/>
    <s v="Afgooye_HC"/>
    <x v="54"/>
    <x v="0"/>
    <n v="3"/>
    <n v="1"/>
    <n v="4"/>
    <n v="1"/>
    <x v="0"/>
  </r>
  <r>
    <s v="2ea7972d-70bc-4569-8562-462516b6b73c"/>
    <s v="Qansax_Dheere_HC"/>
    <x v="56"/>
    <x v="0"/>
    <n v="3"/>
    <n v="1"/>
    <n v="4"/>
    <n v="1"/>
    <x v="0"/>
  </r>
  <r>
    <s v="16f22f4d-a45e-486e-b6d9-ffe3c6ad36bb"/>
    <s v="Xudur_IDP"/>
    <x v="55"/>
    <x v="1"/>
    <n v="3"/>
    <n v="1"/>
    <n v="4"/>
    <n v="1"/>
    <x v="0"/>
  </r>
  <r>
    <s v="9e772e09-f7b9-47eb-975d-6366da2a4837"/>
    <s v="Waajid_HC"/>
    <x v="53"/>
    <x v="0"/>
    <n v="3"/>
    <n v="2"/>
    <n v="1"/>
    <n v="1"/>
    <x v="0"/>
  </r>
  <r>
    <s v="772df767-8c6d-49af-bde5-ad28c2338a38"/>
    <s v="Afgooye_IDP"/>
    <x v="54"/>
    <x v="1"/>
    <n v="3"/>
    <n v="3"/>
    <n v="4"/>
    <n v="1"/>
    <x v="1"/>
  </r>
  <r>
    <s v="4ee79355-dacc-4450-bd5f-a8e311d0ed29"/>
    <s v="Qansax_Dheere_HC"/>
    <x v="56"/>
    <x v="0"/>
    <n v="3"/>
    <n v="1"/>
    <n v="4"/>
    <n v="1"/>
    <x v="0"/>
  </r>
  <r>
    <s v="f28433ef-752e-4f34-a663-beb67b0c2b84"/>
    <s v="Afgooye_HC"/>
    <x v="54"/>
    <x v="0"/>
    <n v="3"/>
    <n v="1"/>
    <n v="4"/>
    <n v="2"/>
    <x v="1"/>
  </r>
  <r>
    <s v="5875d5d8-76d6-4311-86ff-f702c1e07097"/>
    <s v="Afgooye_HC"/>
    <x v="54"/>
    <x v="0"/>
    <n v="1"/>
    <n v="3"/>
    <n v="1"/>
    <n v="1"/>
    <x v="0"/>
  </r>
  <r>
    <s v="7daf35d3-cb4c-4467-acdd-250776275839"/>
    <s v="Marka_HC"/>
    <x v="6"/>
    <x v="0"/>
    <n v="3"/>
    <n v="1"/>
    <n v="1"/>
    <n v="1"/>
    <x v="0"/>
  </r>
  <r>
    <s v="b1b888f2-c5fb-463c-b8f5-63098b39fce9"/>
    <s v="Afgooye_IDP"/>
    <x v="54"/>
    <x v="1"/>
    <n v="3"/>
    <n v="1"/>
    <n v="4"/>
    <n v="1"/>
    <x v="0"/>
  </r>
  <r>
    <s v="0ca2530b-d13e-452a-a11a-4ec2a5712f79"/>
    <s v="Wanla_Weyn_IDP"/>
    <x v="57"/>
    <x v="1"/>
    <n v="3"/>
    <n v="1"/>
    <n v="1"/>
    <n v="1"/>
    <x v="0"/>
  </r>
  <r>
    <s v="ca575d14-0b06-4e2c-9f54-01a4e891318a"/>
    <s v="Afgooye_IDP"/>
    <x v="54"/>
    <x v="1"/>
    <n v="3"/>
    <n v="3"/>
    <n v="1"/>
    <n v="4"/>
    <x v="1"/>
  </r>
  <r>
    <s v="44f27a07-4576-413e-9a79-eb0e6c45bb80"/>
    <s v="Buur_Hakaba_HC"/>
    <x v="51"/>
    <x v="0"/>
    <n v="3"/>
    <n v="1"/>
    <n v="4"/>
    <n v="1"/>
    <x v="0"/>
  </r>
  <r>
    <s v="29bfa0d6-375e-48de-8bb1-bf0f1cd57ecd"/>
    <s v="Buur_Hakaba_HC"/>
    <x v="51"/>
    <x v="0"/>
    <n v="3"/>
    <n v="4"/>
    <n v="4"/>
    <n v="1"/>
    <x v="1"/>
  </r>
  <r>
    <s v="a9ab0c32-c335-4fcc-a5b8-aaf0697f762c"/>
    <s v="Marka_IDP"/>
    <x v="6"/>
    <x v="1"/>
    <n v="3"/>
    <n v="1"/>
    <n v="4"/>
    <n v="1"/>
    <x v="0"/>
  </r>
  <r>
    <s v="e4ff1021-ed69-40ec-bea9-0f5d868238da"/>
    <s v="Xudur_IDP"/>
    <x v="55"/>
    <x v="1"/>
    <n v="3"/>
    <n v="1"/>
    <n v="4"/>
    <n v="1"/>
    <x v="0"/>
  </r>
  <r>
    <s v="1a8fa109-f24e-445b-b39e-d5383a2dc8e1"/>
    <s v="Afgooye_IDP"/>
    <x v="54"/>
    <x v="1"/>
    <n v="3"/>
    <n v="1"/>
    <n v="4"/>
    <n v="1"/>
    <x v="0"/>
  </r>
  <r>
    <s v="34a95c40-add5-4b90-bc3b-e1b5de8b9874"/>
    <s v="Diinsoor_IDP"/>
    <x v="5"/>
    <x v="1"/>
    <n v="3"/>
    <n v="1"/>
    <n v="4"/>
    <n v="1"/>
    <x v="0"/>
  </r>
  <r>
    <s v="7b0b3703-0e69-4c46-a7dc-268d54b23323"/>
    <s v="Wanla_Weyn_IDP"/>
    <x v="57"/>
    <x v="1"/>
    <n v="3"/>
    <n v="3"/>
    <n v="4"/>
    <n v="1"/>
    <x v="1"/>
  </r>
  <r>
    <s v="4666019a-4591-4a8d-9740-886ff3e1d78f"/>
    <s v="Baidoa_IDP"/>
    <x v="4"/>
    <x v="1"/>
    <n v="3"/>
    <n v="2"/>
    <n v="1"/>
    <n v="1"/>
    <x v="0"/>
  </r>
  <r>
    <s v="d8557408-b61d-404b-9867-1d26f73207ad"/>
    <s v="Ceel_Barde_IDP"/>
    <x v="52"/>
    <x v="1"/>
    <n v="3"/>
    <n v="1"/>
    <n v="1"/>
    <n v="1"/>
    <x v="0"/>
  </r>
  <r>
    <s v="3a14aae7-5da7-4020-954d-4d1c22b4d68e"/>
    <s v="Buur_Hakaba_HC"/>
    <x v="51"/>
    <x v="0"/>
    <n v="3"/>
    <n v="1"/>
    <n v="1"/>
    <n v="1"/>
    <x v="0"/>
  </r>
  <r>
    <s v="921a79fb-339c-4f4f-bd9f-836f8c88c55a"/>
    <s v="Afgooye_IDP"/>
    <x v="54"/>
    <x v="1"/>
    <n v="3"/>
    <n v="1"/>
    <n v="1"/>
    <n v="1"/>
    <x v="0"/>
  </r>
  <r>
    <s v="bbbf2bad-643c-409d-bbe3-17afd54542e8"/>
    <s v="Qansax_Dheere_HC"/>
    <x v="56"/>
    <x v="0"/>
    <n v="3"/>
    <n v="2"/>
    <n v="1"/>
    <n v="1"/>
    <x v="0"/>
  </r>
  <r>
    <s v="a2c6ec45-0dad-437b-9491-d82442885b0d"/>
    <s v="Baidoa_IDP"/>
    <x v="4"/>
    <x v="1"/>
    <n v="3"/>
    <n v="1"/>
    <n v="4"/>
    <n v="1"/>
    <x v="0"/>
  </r>
  <r>
    <s v="181427d2-81f0-4f94-aebf-2b948fc98905"/>
    <s v="Marka_HC"/>
    <x v="6"/>
    <x v="0"/>
    <n v="3"/>
    <n v="1"/>
    <n v="4"/>
    <n v="1"/>
    <x v="0"/>
  </r>
  <r>
    <s v="245c13f0-f085-4fed-88ec-0c51399018b6"/>
    <s v="Wanla_Weyn_IDP"/>
    <x v="57"/>
    <x v="1"/>
    <n v="3"/>
    <n v="1"/>
    <n v="1"/>
    <n v="1"/>
    <x v="0"/>
  </r>
  <r>
    <s v="7e3aa705-3194-48da-aa13-3730e1dc8ee5"/>
    <s v="Afgooye_IDP"/>
    <x v="54"/>
    <x v="1"/>
    <n v="3"/>
    <n v="1"/>
    <n v="4"/>
    <n v="1"/>
    <x v="0"/>
  </r>
  <r>
    <s v="2d2feb3f-7766-40cd-898d-4840e87313c7"/>
    <s v="Marka_IDP"/>
    <x v="6"/>
    <x v="1"/>
    <n v="2"/>
    <n v="3"/>
    <n v="4"/>
    <n v="1"/>
    <x v="1"/>
  </r>
  <r>
    <s v="d725a3a7-6a6f-4f10-9cc4-72045b809f43"/>
    <s v="Qansax_Dheere_HC"/>
    <x v="56"/>
    <x v="0"/>
    <n v="3"/>
    <n v="1"/>
    <n v="4"/>
    <n v="1"/>
    <x v="0"/>
  </r>
  <r>
    <s v="cbe2a5a4-4f5d-4c6b-89bd-d2f90892b869"/>
    <s v="Marka_HC"/>
    <x v="6"/>
    <x v="0"/>
    <n v="3"/>
    <n v="1"/>
    <n v="1"/>
    <n v="1"/>
    <x v="0"/>
  </r>
  <r>
    <s v="76245437-1efb-43ed-9595-9c090dc03582"/>
    <s v="Ceel_Barde_HC"/>
    <x v="52"/>
    <x v="0"/>
    <n v="3"/>
    <n v="1"/>
    <n v="4"/>
    <n v="1"/>
    <x v="0"/>
  </r>
  <r>
    <s v="f568303e-4a87-40c2-84d6-cd89982d9752"/>
    <s v="Xudur_HC"/>
    <x v="55"/>
    <x v="0"/>
    <n v="3"/>
    <n v="1"/>
    <n v="1"/>
    <n v="1"/>
    <x v="0"/>
  </r>
  <r>
    <s v="bb0218b9-b0f1-4653-a62d-210325361b4d"/>
    <s v="Xudur_HC"/>
    <x v="55"/>
    <x v="0"/>
    <n v="3"/>
    <n v="1"/>
    <n v="4"/>
    <n v="1"/>
    <x v="0"/>
  </r>
  <r>
    <s v="b1c9cd61-06d6-4a98-8803-161c219a1878"/>
    <s v="Waajid_HC"/>
    <x v="53"/>
    <x v="0"/>
    <n v="3"/>
    <n v="1"/>
    <n v="4"/>
    <n v="1"/>
    <x v="0"/>
  </r>
  <r>
    <s v="d3f08bce-c656-49e0-abd7-fe072b21f1e0"/>
    <s v="Waajid_HC"/>
    <x v="53"/>
    <x v="0"/>
    <n v="3"/>
    <n v="1"/>
    <n v="1"/>
    <n v="1"/>
    <x v="0"/>
  </r>
  <r>
    <s v="60339127-835c-4eb8-851e-c82ba5c2f5e0"/>
    <s v="Marka_IDP"/>
    <x v="6"/>
    <x v="1"/>
    <n v="3"/>
    <n v="1"/>
    <n v="4"/>
    <n v="1"/>
    <x v="0"/>
  </r>
  <r>
    <s v="c67ffd7b-9216-49c4-bc19-4f07021aa324"/>
    <s v="Ceel_Barde_HC"/>
    <x v="52"/>
    <x v="0"/>
    <n v="3"/>
    <n v="1"/>
    <n v="4"/>
    <n v="1"/>
    <x v="0"/>
  </r>
  <r>
    <s v="1c98ea0c-e2e4-4d84-a848-036e1d3fb824"/>
    <s v="Baidoa_IDP"/>
    <x v="4"/>
    <x v="1"/>
    <n v="3"/>
    <n v="1"/>
    <n v="1"/>
    <n v="1"/>
    <x v="0"/>
  </r>
  <r>
    <s v="812f06e4-fc67-4279-8381-3fe306cfabe0"/>
    <s v="Qansax_Dheere_HC"/>
    <x v="56"/>
    <x v="0"/>
    <n v="3"/>
    <n v="1"/>
    <n v="4"/>
    <n v="1"/>
    <x v="0"/>
  </r>
  <r>
    <s v="1941572f-0a49-43f5-afd5-fc33d94ba6e3"/>
    <s v="Afgooye_IDP"/>
    <x v="54"/>
    <x v="1"/>
    <n v="3"/>
    <n v="1"/>
    <n v="4"/>
    <n v="1"/>
    <x v="0"/>
  </r>
  <r>
    <s v="06ee89a7-1a5d-4c2f-8aea-0708878e5588"/>
    <s v="Baidoa_IDP"/>
    <x v="4"/>
    <x v="1"/>
    <n v="3"/>
    <n v="1"/>
    <n v="4"/>
    <n v="1"/>
    <x v="0"/>
  </r>
  <r>
    <s v="478ebfe7-c316-405e-8a1e-b002661c669e"/>
    <s v="Baidoa_HC"/>
    <x v="4"/>
    <x v="0"/>
    <n v="3"/>
    <n v="1"/>
    <n v="4"/>
    <n v="1"/>
    <x v="0"/>
  </r>
  <r>
    <s v="e689a132-b7e7-4c41-a8ed-0960aa5a84b4"/>
    <s v="Baidoa_HC"/>
    <x v="4"/>
    <x v="0"/>
    <n v="3"/>
    <n v="4"/>
    <n v="1"/>
    <n v="2"/>
    <x v="1"/>
  </r>
  <r>
    <s v="ce40aa95-9e8c-4f04-9f4f-681db9443f72"/>
    <s v="Qansax_Dheere_HC"/>
    <x v="56"/>
    <x v="0"/>
    <n v="3"/>
    <n v="1"/>
    <n v="4"/>
    <n v="1"/>
    <x v="0"/>
  </r>
  <r>
    <s v="86cab76a-cea7-4f2d-9ef0-b3561c8366a7"/>
    <s v="Waajid_IDP"/>
    <x v="53"/>
    <x v="1"/>
    <n v="3"/>
    <n v="1"/>
    <n v="4"/>
    <n v="1"/>
    <x v="0"/>
  </r>
  <r>
    <s v="cbcd3b53-2b02-4aaa-8925-6bc3b3470b65"/>
    <s v="Ceel_Barde_HC"/>
    <x v="52"/>
    <x v="0"/>
    <n v="3"/>
    <n v="2"/>
    <n v="4"/>
    <n v="1"/>
    <x v="1"/>
  </r>
  <r>
    <s v="96572373-8557-4699-b2e4-9baf89f68b5c"/>
    <s v="Afgooye_IDP"/>
    <x v="54"/>
    <x v="1"/>
    <n v="3"/>
    <n v="3"/>
    <n v="4"/>
    <n v="1"/>
    <x v="1"/>
  </r>
  <r>
    <s v="b6854fd0-fd1a-4eb7-b248-a452212e9f0e"/>
    <s v="Wanla_Weyn_IDP"/>
    <x v="57"/>
    <x v="1"/>
    <n v="3"/>
    <n v="1"/>
    <n v="4"/>
    <n v="1"/>
    <x v="0"/>
  </r>
  <r>
    <s v="c1044329-1519-41cd-ae81-8f23eceba9b3"/>
    <s v="Ceel_Barde_HC"/>
    <x v="52"/>
    <x v="0"/>
    <n v="3"/>
    <n v="1"/>
    <n v="4"/>
    <n v="1"/>
    <x v="0"/>
  </r>
  <r>
    <s v="5a77fb33-2d04-4f77-b9b6-c2061dedeba0"/>
    <s v="Ceel_Barde_HC"/>
    <x v="52"/>
    <x v="0"/>
    <n v="3"/>
    <n v="1"/>
    <n v="4"/>
    <n v="1"/>
    <x v="0"/>
  </r>
  <r>
    <s v="e5cb9746-722b-4ce1-9934-fec0dd52c39b"/>
    <s v="Baidoa_HC"/>
    <x v="4"/>
    <x v="0"/>
    <n v="2"/>
    <n v="4"/>
    <n v="4"/>
    <n v="2"/>
    <x v="1"/>
  </r>
  <r>
    <s v="3a4a05d6-4dac-4be8-814c-4d5b0094dacc"/>
    <s v="Xudur_HC"/>
    <x v="55"/>
    <x v="0"/>
    <n v="3"/>
    <n v="1"/>
    <n v="1"/>
    <n v="1"/>
    <x v="0"/>
  </r>
  <r>
    <s v="39817303-2413-4358-b5bf-bff532b9acc4"/>
    <s v="Wanla_Weyn_IDP"/>
    <x v="57"/>
    <x v="1"/>
    <n v="3"/>
    <n v="1"/>
    <n v="1"/>
    <n v="1"/>
    <x v="0"/>
  </r>
  <r>
    <s v="ba99d262-c3d1-44ae-bd2f-5a0106ce4d9e"/>
    <s v="Afgooye_IDP"/>
    <x v="54"/>
    <x v="1"/>
    <n v="3"/>
    <n v="1"/>
    <n v="4"/>
    <n v="1"/>
    <x v="0"/>
  </r>
  <r>
    <s v="1d9e6698-4a97-429b-9e2d-9852032d0b0d"/>
    <s v="Afgooye_HC"/>
    <x v="54"/>
    <x v="0"/>
    <n v="3"/>
    <n v="1"/>
    <n v="1"/>
    <n v="1"/>
    <x v="0"/>
  </r>
  <r>
    <s v="68375227-da5a-49b2-82c4-95c38f5ee1f1"/>
    <s v="Diinsoor_HC"/>
    <x v="5"/>
    <x v="0"/>
    <n v="3"/>
    <n v="2"/>
    <n v="4"/>
    <n v="1"/>
    <x v="1"/>
  </r>
  <r>
    <s v="3976902d-3208-4ae3-a577-c9d65b824295"/>
    <s v="Diinsoor_HC"/>
    <x v="5"/>
    <x v="0"/>
    <n v="3"/>
    <n v="1"/>
    <n v="4"/>
    <n v="1"/>
    <x v="0"/>
  </r>
  <r>
    <s v="b4f6986d-864d-4c30-8e0f-6c79d71a2d11"/>
    <s v="Diinsoor_HC"/>
    <x v="5"/>
    <x v="0"/>
    <n v="3"/>
    <n v="3"/>
    <n v="4"/>
    <n v="1"/>
    <x v="1"/>
  </r>
  <r>
    <s v="8813712e-e308-4deb-acb4-affe53f5789a"/>
    <s v="Baidoa_HC"/>
    <x v="4"/>
    <x v="0"/>
    <n v="3"/>
    <n v="3"/>
    <n v="4"/>
    <n v="1"/>
    <x v="1"/>
  </r>
  <r>
    <s v="23176b7c-987b-46ca-a050-b7f7d92067fe"/>
    <s v="Baidoa_HC"/>
    <x v="4"/>
    <x v="0"/>
    <n v="3"/>
    <n v="1"/>
    <n v="4"/>
    <n v="1"/>
    <x v="0"/>
  </r>
  <r>
    <s v="9db2b7d2-b954-4267-b427-6a37de3727f6"/>
    <s v="Baidoa_IDP"/>
    <x v="4"/>
    <x v="1"/>
    <n v="3"/>
    <n v="1"/>
    <n v="4"/>
    <n v="1"/>
    <x v="0"/>
  </r>
  <r>
    <s v="5cfe99c6-9c02-4e75-a922-8893664d671b"/>
    <s v="Wanla_Weyn_IDP"/>
    <x v="57"/>
    <x v="1"/>
    <n v="2"/>
    <n v="2"/>
    <n v="1"/>
    <n v="1"/>
    <x v="0"/>
  </r>
  <r>
    <s v="f814833d-6634-454f-871c-a628cee018e9"/>
    <s v="Baidoa_IDP"/>
    <x v="4"/>
    <x v="1"/>
    <n v="3"/>
    <n v="1"/>
    <n v="4"/>
    <n v="1"/>
    <x v="0"/>
  </r>
  <r>
    <s v="f2527a98-e200-471e-acba-91e8a308c4d7"/>
    <s v="Afgooye_IDP"/>
    <x v="54"/>
    <x v="1"/>
    <n v="3"/>
    <n v="1"/>
    <n v="4"/>
    <n v="1"/>
    <x v="0"/>
  </r>
  <r>
    <s v="6c862266-f020-48eb-9f95-d7a90e14b63d"/>
    <s v="Buur_Hakaba_HC"/>
    <x v="51"/>
    <x v="0"/>
    <n v="3"/>
    <n v="1"/>
    <n v="1"/>
    <n v="1"/>
    <x v="0"/>
  </r>
  <r>
    <s v="dfc692db-a448-4863-a345-032dd775cd51"/>
    <s v="Wanla_Weyn_HC"/>
    <x v="57"/>
    <x v="0"/>
    <n v="1"/>
    <n v="4"/>
    <n v="4"/>
    <n v="2"/>
    <x v="1"/>
  </r>
  <r>
    <s v="8d34f594-5a8e-4cef-8fdf-fdd9010f5a76"/>
    <s v="Afgooye_HC"/>
    <x v="54"/>
    <x v="0"/>
    <n v="1"/>
    <n v="4"/>
    <n v="4"/>
    <n v="4"/>
    <x v="1"/>
  </r>
  <r>
    <s v="2d5cb975-41d3-47e2-a1c2-cf8e25deb751"/>
    <s v="Xudur_HC"/>
    <x v="55"/>
    <x v="0"/>
    <n v="3"/>
    <n v="1"/>
    <n v="4"/>
    <n v="1"/>
    <x v="0"/>
  </r>
  <r>
    <s v="7e672fd8-16fd-482e-a4b9-67cb422669b2"/>
    <s v="Marka_IDP"/>
    <x v="6"/>
    <x v="1"/>
    <n v="3"/>
    <n v="4"/>
    <n v="1"/>
    <n v="2"/>
    <x v="1"/>
  </r>
  <r>
    <s v="e6393e28-0de0-41bb-bc6d-7ebe37ef6e1c"/>
    <s v="Xudur_HC"/>
    <x v="55"/>
    <x v="0"/>
    <n v="3"/>
    <n v="1"/>
    <n v="4"/>
    <n v="1"/>
    <x v="0"/>
  </r>
  <r>
    <s v="7727f0a6-9f26-47fd-a0a3-af4fcd4c0754"/>
    <s v="Xudur_HC"/>
    <x v="55"/>
    <x v="0"/>
    <n v="3"/>
    <n v="1"/>
    <n v="1"/>
    <n v="1"/>
    <x v="0"/>
  </r>
  <r>
    <s v="3ed6a3aa-b036-43cb-a578-0754afe1d3c8"/>
    <s v="Baidoa_IDP"/>
    <x v="4"/>
    <x v="1"/>
    <n v="3"/>
    <n v="4"/>
    <n v="4"/>
    <n v="2"/>
    <x v="1"/>
  </r>
  <r>
    <s v="107d93d7-26e8-46d6-a639-7d5ec5feca4c"/>
    <s v="Afgooye_IDP"/>
    <x v="54"/>
    <x v="1"/>
    <n v="3"/>
    <n v="4"/>
    <n v="1"/>
    <n v="2"/>
    <x v="1"/>
  </r>
  <r>
    <s v="d08c9d7a-c8e5-4020-a795-41ddbc4272e3"/>
    <s v="Baidoa_HC"/>
    <x v="4"/>
    <x v="0"/>
    <n v="3"/>
    <n v="1"/>
    <n v="1"/>
    <n v="1"/>
    <x v="0"/>
  </r>
  <r>
    <s v="0af8b232-e57b-46ee-9b58-29ce06d74636"/>
    <s v="Wanla_Weyn_IDP"/>
    <x v="57"/>
    <x v="1"/>
    <n v="3"/>
    <n v="1"/>
    <n v="1"/>
    <n v="1"/>
    <x v="0"/>
  </r>
  <r>
    <s v="29b32c00-a843-4442-a81d-b63177dec883"/>
    <s v="Baidoa_IDP"/>
    <x v="4"/>
    <x v="1"/>
    <n v="3"/>
    <n v="4"/>
    <n v="4"/>
    <n v="1"/>
    <x v="1"/>
  </r>
  <r>
    <s v="3d06d0a0-6ec2-4353-987c-b2368348a22a"/>
    <s v="Afgooye_IDP"/>
    <x v="54"/>
    <x v="1"/>
    <n v="3"/>
    <n v="1"/>
    <n v="4"/>
    <n v="3"/>
    <x v="1"/>
  </r>
  <r>
    <s v="104b37eb-162e-42a8-bdfb-776c0306845b"/>
    <s v="Afgooye_IDP"/>
    <x v="54"/>
    <x v="1"/>
    <n v="3"/>
    <n v="1"/>
    <n v="1"/>
    <n v="1"/>
    <x v="0"/>
  </r>
  <r>
    <s v="385b8ab2-6d89-4b82-8654-062f3da79d12"/>
    <s v="Ceel_Barde_IDP"/>
    <x v="52"/>
    <x v="1"/>
    <n v="3"/>
    <n v="1"/>
    <n v="4"/>
    <n v="1"/>
    <x v="0"/>
  </r>
  <r>
    <s v="26d63375-6f84-453a-8cc3-e4a9fb45ab77"/>
    <s v="Ceel_Barde_HC"/>
    <x v="52"/>
    <x v="0"/>
    <n v="3"/>
    <n v="1"/>
    <n v="4"/>
    <n v="1"/>
    <x v="0"/>
  </r>
  <r>
    <s v="7afb3292-f665-4f24-8d2c-69ffd863f161"/>
    <s v="Marka_HC"/>
    <x v="6"/>
    <x v="0"/>
    <n v="3"/>
    <n v="1"/>
    <n v="4"/>
    <n v="1"/>
    <x v="0"/>
  </r>
  <r>
    <s v="124e9167-690a-4a8e-8a91-1146155cc685"/>
    <s v="Waajid_HC"/>
    <x v="53"/>
    <x v="0"/>
    <n v="3"/>
    <n v="1"/>
    <n v="4"/>
    <n v="1"/>
    <x v="0"/>
  </r>
  <r>
    <s v="f010e88d-f583-4b82-9a37-d9d5feb49b5a"/>
    <s v="Wanla_Weyn_IDP"/>
    <x v="57"/>
    <x v="1"/>
    <n v="3"/>
    <n v="1"/>
    <n v="4"/>
    <n v="1"/>
    <x v="0"/>
  </r>
  <r>
    <s v="a1555dd1-91b3-4b2a-b33b-251aeb237b8b"/>
    <s v="Afgooye_IDP"/>
    <x v="54"/>
    <x v="1"/>
    <n v="2"/>
    <n v="3"/>
    <n v="4"/>
    <n v="1"/>
    <x v="1"/>
  </r>
  <r>
    <s v="38531627-1147-47de-a4ec-1e4d091a72f4"/>
    <s v="Waajid_IDP"/>
    <x v="53"/>
    <x v="1"/>
    <n v="3"/>
    <n v="1"/>
    <n v="4"/>
    <n v="1"/>
    <x v="0"/>
  </r>
  <r>
    <s v="58317fb6-d038-47ef-87a4-97c967903721"/>
    <s v="Marka_IDP"/>
    <x v="6"/>
    <x v="1"/>
    <n v="3"/>
    <n v="1"/>
    <n v="1"/>
    <n v="1"/>
    <x v="0"/>
  </r>
  <r>
    <s v="cc89a7e9-f9bb-4c5d-a225-9b71aea09608"/>
    <s v="Baidoa_HC"/>
    <x v="4"/>
    <x v="0"/>
    <n v="3"/>
    <n v="1"/>
    <n v="1"/>
    <n v="1"/>
    <x v="0"/>
  </r>
  <r>
    <s v="9419e528-6028-4fa3-847d-d0aa9c6c0ad6"/>
    <s v="Marka_HC"/>
    <x v="6"/>
    <x v="0"/>
    <n v="3"/>
    <n v="4"/>
    <n v="1"/>
    <n v="1"/>
    <x v="0"/>
  </r>
  <r>
    <s v="df9be493-b9ac-404d-ac3f-46756ef401c0"/>
    <s v="Wanla_Weyn_IDP"/>
    <x v="57"/>
    <x v="1"/>
    <n v="3"/>
    <n v="1"/>
    <n v="4"/>
    <n v="1"/>
    <x v="0"/>
  </r>
  <r>
    <s v="0423c932-8f1c-48e5-b677-e20a36c83d73"/>
    <s v="Ceel_Barde_IDP"/>
    <x v="52"/>
    <x v="1"/>
    <n v="3"/>
    <n v="4"/>
    <n v="4"/>
    <n v="4"/>
    <x v="2"/>
  </r>
  <r>
    <s v="c1cf66bd-11e9-4619-a5f2-dc03744528ad"/>
    <s v="Waajid_HC"/>
    <x v="53"/>
    <x v="0"/>
    <n v="3"/>
    <n v="1"/>
    <n v="4"/>
    <n v="1"/>
    <x v="0"/>
  </r>
  <r>
    <s v="c697c460-5a07-463b-bf97-46cc664866c5"/>
    <s v="Ceel_Barde_IDP"/>
    <x v="52"/>
    <x v="1"/>
    <n v="3"/>
    <n v="1"/>
    <n v="1"/>
    <n v="1"/>
    <x v="0"/>
  </r>
  <r>
    <s v="243ed598-bbc8-4559-b057-9fb4175443ed"/>
    <s v="Ceel_Barde_IDP"/>
    <x v="52"/>
    <x v="1"/>
    <n v="3"/>
    <n v="1"/>
    <n v="4"/>
    <n v="1"/>
    <x v="0"/>
  </r>
  <r>
    <s v="3009513f-35a1-4975-927b-3a157ee29242"/>
    <s v="Marka_HC"/>
    <x v="6"/>
    <x v="0"/>
    <n v="3"/>
    <n v="2"/>
    <n v="4"/>
    <n v="1"/>
    <x v="1"/>
  </r>
  <r>
    <s v="f2de0fa4-28a9-4fd1-966d-6e16029c172d"/>
    <s v="Buur_Hakaba_HC"/>
    <x v="51"/>
    <x v="0"/>
    <n v="3"/>
    <n v="1"/>
    <n v="1"/>
    <n v="3"/>
    <x v="0"/>
  </r>
  <r>
    <s v="58983362-3246-4e6c-a36a-2a0747a406a2"/>
    <s v="Afgooye_HC"/>
    <x v="54"/>
    <x v="0"/>
    <n v="2"/>
    <n v="3"/>
    <n v="4"/>
    <n v="1"/>
    <x v="1"/>
  </r>
  <r>
    <s v="03ba954a-743f-44be-b2b3-59c7d7e13fcb"/>
    <s v="Xudur_IDP"/>
    <x v="55"/>
    <x v="1"/>
    <n v="1"/>
    <n v="4"/>
    <n v="1"/>
    <n v="1"/>
    <x v="0"/>
  </r>
  <r>
    <s v="2f77a34f-04c3-4170-9890-248e05686c02"/>
    <s v="Buur_Hakaba_HC"/>
    <x v="51"/>
    <x v="0"/>
    <n v="3"/>
    <n v="1"/>
    <n v="1"/>
    <n v="1"/>
    <x v="0"/>
  </r>
  <r>
    <s v="89b7a8af-573b-49a0-9498-ebc512d29f3d"/>
    <s v="Afgooye_HC"/>
    <x v="54"/>
    <x v="0"/>
    <n v="3"/>
    <n v="1"/>
    <n v="4"/>
    <n v="1"/>
    <x v="0"/>
  </r>
  <r>
    <s v="ec6818f2-b41e-461a-a977-5a9849e78947"/>
    <s v="Qoryooley_HC"/>
    <x v="8"/>
    <x v="0"/>
    <n v="3"/>
    <n v="1"/>
    <n v="4"/>
    <n v="1"/>
    <x v="0"/>
  </r>
  <r>
    <s v="1a92827d-13a8-431f-88c5-71cfb4a355fb"/>
    <s v="Buur_Hakaba_HC"/>
    <x v="51"/>
    <x v="0"/>
    <n v="3"/>
    <n v="1"/>
    <n v="1"/>
    <n v="1"/>
    <x v="0"/>
  </r>
  <r>
    <s v="23cd3948-dc16-4a9e-933e-b7fb1a3f9ae0"/>
    <s v="Marka_HC"/>
    <x v="6"/>
    <x v="0"/>
    <n v="3"/>
    <n v="1"/>
    <n v="1"/>
    <n v="1"/>
    <x v="0"/>
  </r>
  <r>
    <s v="e335aeea-83e7-46c0-a812-427f58f14491"/>
    <s v="Wanla_Weyn_HC"/>
    <x v="57"/>
    <x v="0"/>
    <n v="3"/>
    <n v="1"/>
    <n v="4"/>
    <n v="1"/>
    <x v="0"/>
  </r>
  <r>
    <s v="dc48d1c2-5e98-4681-a4a8-46e442952939"/>
    <s v="Afgooye_IDP"/>
    <x v="54"/>
    <x v="1"/>
    <n v="3"/>
    <n v="1"/>
    <n v="1"/>
    <n v="1"/>
    <x v="0"/>
  </r>
  <r>
    <s v="0f250cd8-fbed-4b4e-822b-8e095e196941"/>
    <s v="Afgooye_IDP"/>
    <x v="54"/>
    <x v="1"/>
    <n v="3"/>
    <n v="1"/>
    <n v="4"/>
    <n v="1"/>
    <x v="0"/>
  </r>
  <r>
    <s v="fbd7ebcb-3fcc-445c-9e99-5cafde457d76"/>
    <s v="Waajid_HC"/>
    <x v="53"/>
    <x v="0"/>
    <n v="3"/>
    <n v="1"/>
    <n v="4"/>
    <n v="1"/>
    <x v="0"/>
  </r>
  <r>
    <s v="84437288-c2ef-4bca-b5f6-9714097dc4df"/>
    <s v="Waajid_IDP"/>
    <x v="53"/>
    <x v="1"/>
    <n v="3"/>
    <n v="1"/>
    <n v="4"/>
    <n v="1"/>
    <x v="0"/>
  </r>
  <r>
    <s v="c26d3f35-df94-4122-8be5-a312c1537ed9"/>
    <s v="Waajid_HC"/>
    <x v="53"/>
    <x v="0"/>
    <n v="3"/>
    <n v="1"/>
    <n v="1"/>
    <n v="1"/>
    <x v="0"/>
  </r>
  <r>
    <s v="3b88db58-bf22-422e-9396-32b468edc6df"/>
    <s v="Qoryooley_HC"/>
    <x v="8"/>
    <x v="0"/>
    <n v="3"/>
    <n v="1"/>
    <n v="1"/>
    <n v="1"/>
    <x v="0"/>
  </r>
  <r>
    <s v="b6d41b6d-e676-4975-a803-c1e63d692490"/>
    <s v="Wanla_Weyn_HC"/>
    <x v="57"/>
    <x v="0"/>
    <n v="1"/>
    <n v="3"/>
    <n v="1"/>
    <n v="2"/>
    <x v="0"/>
  </r>
  <r>
    <s v="2e2c1753-e440-46ee-b7d7-36a915a4b811"/>
    <s v="Baidoa_IDP"/>
    <x v="4"/>
    <x v="1"/>
    <n v="1"/>
    <n v="4"/>
    <n v="4"/>
    <n v="3"/>
    <x v="1"/>
  </r>
  <r>
    <s v="1ef02703-d84c-4a99-9919-e09b80f32cbe"/>
    <s v="Afgooye_IDP"/>
    <x v="54"/>
    <x v="1"/>
    <n v="3"/>
    <n v="1"/>
    <n v="1"/>
    <n v="2"/>
    <x v="0"/>
  </r>
  <r>
    <s v="39612952-1a4e-467f-9306-8fb325f5a84e"/>
    <s v="Afgooye_HC"/>
    <x v="54"/>
    <x v="0"/>
    <n v="3"/>
    <n v="1"/>
    <n v="4"/>
    <n v="1"/>
    <x v="0"/>
  </r>
  <r>
    <s v="a3f19d51-9ff3-4552-9434-026f4fa089ce"/>
    <s v="Diinsoor_IDP"/>
    <x v="5"/>
    <x v="1"/>
    <n v="3"/>
    <n v="1"/>
    <n v="4"/>
    <n v="1"/>
    <x v="0"/>
  </r>
  <r>
    <s v="6cd3834a-a32c-4f5d-aaf2-f4cf33f1af54"/>
    <s v="Marka_HC"/>
    <x v="6"/>
    <x v="0"/>
    <n v="3"/>
    <n v="2"/>
    <n v="1"/>
    <n v="2"/>
    <x v="0"/>
  </r>
  <r>
    <s v="3b3bce3f-b1f2-4b91-a199-154fcad94635"/>
    <s v="Xudur_IDP"/>
    <x v="55"/>
    <x v="1"/>
    <n v="3"/>
    <n v="3"/>
    <n v="4"/>
    <n v="1"/>
    <x v="1"/>
  </r>
  <r>
    <s v="151bb2be-0dc9-4526-9f22-d9876b0e5f4e"/>
    <s v="Baidoa_IDP"/>
    <x v="4"/>
    <x v="1"/>
    <n v="3"/>
    <n v="1"/>
    <n v="1"/>
    <n v="2"/>
    <x v="0"/>
  </r>
  <r>
    <s v="1ed1362d-c874-4c09-ad91-b5c4d2b6b7e3"/>
    <s v="Afgooye_IDP"/>
    <x v="54"/>
    <x v="1"/>
    <n v="3"/>
    <n v="1"/>
    <n v="1"/>
    <n v="2"/>
    <x v="0"/>
  </r>
  <r>
    <s v="65538b2e-a341-4c8e-a531-927199d849aa"/>
    <s v="Baidoa_IDP"/>
    <x v="4"/>
    <x v="1"/>
    <n v="3"/>
    <n v="1"/>
    <n v="1"/>
    <n v="1"/>
    <x v="0"/>
  </r>
  <r>
    <s v="76078497-d731-423a-97ff-c4b9231bf196"/>
    <s v="Baidoa_IDP"/>
    <x v="4"/>
    <x v="1"/>
    <n v="3"/>
    <n v="1"/>
    <n v="1"/>
    <n v="1"/>
    <x v="0"/>
  </r>
  <r>
    <s v="c871cb9a-c159-4f2a-9606-b7ea45258f1d"/>
    <s v="Baidoa_HC"/>
    <x v="4"/>
    <x v="0"/>
    <n v="3"/>
    <n v="1"/>
    <n v="4"/>
    <n v="1"/>
    <x v="0"/>
  </r>
  <r>
    <s v="fdd7c507-9379-4c0a-9ff9-b085e081ea13"/>
    <s v="Baidoa_HC"/>
    <x v="4"/>
    <x v="0"/>
    <n v="3"/>
    <n v="3"/>
    <n v="1"/>
    <n v="1"/>
    <x v="0"/>
  </r>
  <r>
    <s v="f48f9f5c-0fc6-45a5-9ebf-d370df509e09"/>
    <s v="Xudur_HC"/>
    <x v="55"/>
    <x v="0"/>
    <n v="3"/>
    <n v="1"/>
    <n v="1"/>
    <n v="1"/>
    <x v="0"/>
  </r>
  <r>
    <s v="fde234ca-4946-4e84-92a3-c8a80de195fa"/>
    <s v="Baidoa_IDP"/>
    <x v="4"/>
    <x v="1"/>
    <n v="3"/>
    <n v="1"/>
    <n v="1"/>
    <n v="1"/>
    <x v="0"/>
  </r>
  <r>
    <s v="80dc9eea-f27f-4249-93d3-0852c2eb2752"/>
    <s v="Baidoa_HC"/>
    <x v="4"/>
    <x v="0"/>
    <n v="3"/>
    <n v="1"/>
    <n v="1"/>
    <n v="4"/>
    <x v="0"/>
  </r>
  <r>
    <s v="c4282bdd-f651-4b84-a522-4b5d84dd4677"/>
    <s v="Wanla_Weyn_IDP"/>
    <x v="57"/>
    <x v="1"/>
    <n v="3"/>
    <n v="1"/>
    <n v="4"/>
    <n v="1"/>
    <x v="0"/>
  </r>
  <r>
    <s v="a3042887-682f-4488-8ac4-70bd74d998a7"/>
    <s v="Waajid_IDP"/>
    <x v="53"/>
    <x v="1"/>
    <n v="3"/>
    <n v="1"/>
    <n v="4"/>
    <n v="1"/>
    <x v="0"/>
  </r>
  <r>
    <s v="a611eab6-0c62-4e46-ad48-a1db756b737f"/>
    <s v="Baidoa_IDP"/>
    <x v="4"/>
    <x v="1"/>
    <n v="3"/>
    <n v="1"/>
    <n v="4"/>
    <n v="1"/>
    <x v="0"/>
  </r>
  <r>
    <s v="432e57e1-e6fa-4044-a54c-b1553d3ab573"/>
    <s v="Xudur_IDP"/>
    <x v="55"/>
    <x v="1"/>
    <n v="3"/>
    <n v="4"/>
    <n v="1"/>
    <n v="1"/>
    <x v="0"/>
  </r>
  <r>
    <s v="4d1720b5-dccc-4e2d-88d0-9f8d3bef8e85"/>
    <s v="Afgooye_IDP"/>
    <x v="54"/>
    <x v="1"/>
    <n v="3"/>
    <n v="1"/>
    <n v="1"/>
    <n v="2"/>
    <x v="0"/>
  </r>
  <r>
    <s v="08e196a6-19f7-42c5-a0de-7932d6c61cac"/>
    <s v="Afgooye_IDP"/>
    <x v="54"/>
    <x v="1"/>
    <n v="3"/>
    <n v="1"/>
    <n v="4"/>
    <n v="1"/>
    <x v="0"/>
  </r>
  <r>
    <s v="7556774e-351d-49a2-844a-6662926a4e1e"/>
    <s v="Qoryooley_HC"/>
    <x v="8"/>
    <x v="0"/>
    <n v="3"/>
    <n v="1"/>
    <n v="1"/>
    <n v="1"/>
    <x v="0"/>
  </r>
  <r>
    <s v="be0e7aee-19fd-4c63-ae3e-c4d180309943"/>
    <s v="Diinsoor_IDP"/>
    <x v="5"/>
    <x v="1"/>
    <n v="3"/>
    <n v="2"/>
    <n v="1"/>
    <n v="1"/>
    <x v="0"/>
  </r>
  <r>
    <s v="4c7bd67b-6941-450f-aa88-a00a550caf7f"/>
    <s v="Buur_Hakaba_HC"/>
    <x v="51"/>
    <x v="0"/>
    <n v="3"/>
    <n v="1"/>
    <n v="4"/>
    <n v="3"/>
    <x v="1"/>
  </r>
  <r>
    <s v="9e963c2a-7f0f-4565-ad22-a08d33658297"/>
    <s v="Marka_HC"/>
    <x v="6"/>
    <x v="0"/>
    <n v="3"/>
    <n v="1"/>
    <n v="4"/>
    <n v="1"/>
    <x v="0"/>
  </r>
  <r>
    <s v="890c696b-134b-46ac-b8aa-7600e9eb4d53"/>
    <s v="Baidoa_IDP"/>
    <x v="4"/>
    <x v="1"/>
    <n v="3"/>
    <n v="1"/>
    <n v="1"/>
    <n v="1"/>
    <x v="0"/>
  </r>
  <r>
    <s v="8f7b699d-6028-4cc1-9439-ed50827f10bc"/>
    <s v="Afgooye_IDP"/>
    <x v="54"/>
    <x v="1"/>
    <n v="3"/>
    <n v="1"/>
    <n v="4"/>
    <n v="1"/>
    <x v="0"/>
  </r>
  <r>
    <s v="45c780f5-5a2f-464c-91fd-8852bed9ea90"/>
    <s v="Diinsoor_IDP"/>
    <x v="5"/>
    <x v="1"/>
    <n v="3"/>
    <n v="1"/>
    <n v="4"/>
    <n v="1"/>
    <x v="0"/>
  </r>
  <r>
    <s v="ca966ac3-bdcc-4301-8961-e2ed75e0d500"/>
    <s v="Xudur_IDP"/>
    <x v="55"/>
    <x v="1"/>
    <n v="3"/>
    <n v="1"/>
    <n v="1"/>
    <n v="1"/>
    <x v="0"/>
  </r>
  <r>
    <s v="65ea59df-6f4f-4f74-9622-039ded023a5a"/>
    <s v="Afgooye_IDP"/>
    <x v="54"/>
    <x v="1"/>
    <n v="2"/>
    <n v="2"/>
    <n v="1"/>
    <n v="1"/>
    <x v="0"/>
  </r>
  <r>
    <s v="cab33a33-eab2-4c0e-97be-03415075cd97"/>
    <s v="Marka_IDP"/>
    <x v="6"/>
    <x v="1"/>
    <n v="3"/>
    <n v="1"/>
    <n v="4"/>
    <n v="1"/>
    <x v="0"/>
  </r>
  <r>
    <s v="fc1e2ba0-9609-40fd-a902-aa1ebf90a3a2"/>
    <s v="Baidoa_HC"/>
    <x v="4"/>
    <x v="0"/>
    <n v="3"/>
    <n v="1"/>
    <n v="4"/>
    <n v="1"/>
    <x v="0"/>
  </r>
  <r>
    <s v="3f385eb2-b563-400e-8406-82e07b781bd2"/>
    <s v="Wanla_Weyn_IDP"/>
    <x v="57"/>
    <x v="1"/>
    <n v="3"/>
    <n v="1"/>
    <n v="1"/>
    <n v="1"/>
    <x v="0"/>
  </r>
  <r>
    <s v="2a754d0e-5290-488c-a9df-bb393ea75188"/>
    <s v="Qansax_Dheere_HC"/>
    <x v="56"/>
    <x v="0"/>
    <n v="3"/>
    <n v="1"/>
    <n v="1"/>
    <n v="1"/>
    <x v="0"/>
  </r>
  <r>
    <s v="880e0ea5-691e-4733-8245-58a29a5185dc"/>
    <s v="Marka_IDP"/>
    <x v="6"/>
    <x v="1"/>
    <n v="3"/>
    <n v="1"/>
    <n v="1"/>
    <n v="2"/>
    <x v="0"/>
  </r>
  <r>
    <s v="6b005fc2-6196-4d67-aa01-c0e903afe37e"/>
    <s v="Buur_Hakaba_HC"/>
    <x v="51"/>
    <x v="0"/>
    <n v="3"/>
    <n v="1"/>
    <n v="1"/>
    <n v="1"/>
    <x v="0"/>
  </r>
  <r>
    <s v="1062ac1b-5ba3-4f6a-a8d8-5b54530db4be"/>
    <s v="Wanla_Weyn_IDP"/>
    <x v="57"/>
    <x v="1"/>
    <n v="3"/>
    <n v="1"/>
    <n v="4"/>
    <n v="1"/>
    <x v="0"/>
  </r>
  <r>
    <s v="067d2d68-5156-4f73-895e-a99b3e599b1c"/>
    <s v="Xudur_HC"/>
    <x v="55"/>
    <x v="0"/>
    <n v="3"/>
    <n v="1"/>
    <n v="4"/>
    <n v="1"/>
    <x v="0"/>
  </r>
  <r>
    <s v="662d2a9e-cd8f-44b0-bc91-831e79fe3d17"/>
    <s v="Xudur_HC"/>
    <x v="55"/>
    <x v="0"/>
    <n v="3"/>
    <n v="1"/>
    <n v="4"/>
    <n v="1"/>
    <x v="0"/>
  </r>
  <r>
    <s v="68e6398b-5489-475e-90a2-2dda76c00fef"/>
    <s v="Ceel_Barde_IDP"/>
    <x v="52"/>
    <x v="1"/>
    <n v="3"/>
    <n v="1"/>
    <n v="4"/>
    <n v="1"/>
    <x v="0"/>
  </r>
  <r>
    <s v="dcf83646-2c90-421a-a848-7accdf48df1a"/>
    <s v="Waajid_HC"/>
    <x v="53"/>
    <x v="0"/>
    <n v="3"/>
    <n v="1"/>
    <n v="4"/>
    <n v="1"/>
    <x v="0"/>
  </r>
  <r>
    <s v="521a1de7-703f-43be-9df2-d029ad97f730"/>
    <s v="Afgooye_IDP"/>
    <x v="54"/>
    <x v="1"/>
    <n v="3"/>
    <n v="1"/>
    <n v="4"/>
    <n v="1"/>
    <x v="0"/>
  </r>
  <r>
    <s v="42fe8134-1639-4d89-8c2c-a8459f438e2e"/>
    <s v="Afgooye_IDP"/>
    <x v="54"/>
    <x v="1"/>
    <n v="3"/>
    <n v="1"/>
    <n v="4"/>
    <n v="1"/>
    <x v="0"/>
  </r>
  <r>
    <s v="9b479e46-2123-430e-9ec7-840625bc44e0"/>
    <s v="Ceel_Barde_IDP"/>
    <x v="52"/>
    <x v="1"/>
    <n v="3"/>
    <n v="1"/>
    <n v="4"/>
    <n v="1"/>
    <x v="0"/>
  </r>
  <r>
    <s v="5c20b5ce-0c55-4771-a41a-c700c0228746"/>
    <s v="Afgooye_HC"/>
    <x v="54"/>
    <x v="0"/>
    <n v="3"/>
    <n v="1"/>
    <n v="1"/>
    <n v="1"/>
    <x v="0"/>
  </r>
  <r>
    <s v="a8cadc3e92ea44b89f79d0bfc77c26d0"/>
    <s v="Waajid_HC"/>
    <x v="53"/>
    <x v="0"/>
    <n v="3"/>
    <n v="1"/>
    <n v="4"/>
    <n v="1"/>
    <x v="0"/>
  </r>
  <r>
    <s v="daffbe37-0cb4-43db-bb27-eec754c881a4"/>
    <s v="Ceel_Barde_IDP"/>
    <x v="52"/>
    <x v="1"/>
    <n v="3"/>
    <n v="1"/>
    <n v="4"/>
    <n v="1"/>
    <x v="0"/>
  </r>
  <r>
    <s v="8be819a2-0bde-457c-a269-7936ddc0ff18"/>
    <s v="Afgooye_IDP"/>
    <x v="54"/>
    <x v="1"/>
    <n v="3"/>
    <n v="1"/>
    <n v="4"/>
    <n v="1"/>
    <x v="0"/>
  </r>
  <r>
    <s v="a97bf276-699b-43cd-b10d-5c325a05bac6"/>
    <s v="Xudur_IDP"/>
    <x v="55"/>
    <x v="1"/>
    <n v="3"/>
    <n v="1"/>
    <n v="4"/>
    <n v="1"/>
    <x v="0"/>
  </r>
  <r>
    <s v="2220876b-738f-49cf-8857-c6416cf0ee54"/>
    <s v="Buur_Hakaba_HC"/>
    <x v="51"/>
    <x v="0"/>
    <n v="3"/>
    <n v="1"/>
    <n v="1"/>
    <n v="1"/>
    <x v="0"/>
  </r>
  <r>
    <s v="3d91df70-5bbf-4bf2-b912-8b4a6c8bc730"/>
    <s v="Waajid_HC"/>
    <x v="53"/>
    <x v="0"/>
    <n v="3"/>
    <n v="1"/>
    <n v="4"/>
    <n v="1"/>
    <x v="0"/>
  </r>
  <r>
    <s v="1134c244-67a7-4683-90c7-a4b7dfe34172"/>
    <s v="Waajid_HC"/>
    <x v="53"/>
    <x v="0"/>
    <n v="3"/>
    <n v="1"/>
    <n v="1"/>
    <n v="1"/>
    <x v="0"/>
  </r>
  <r>
    <s v="bed8eb0b-9f17-48c4-8613-8df7b6b246c9"/>
    <s v="Wanla_Weyn_IDP"/>
    <x v="57"/>
    <x v="1"/>
    <n v="3"/>
    <n v="1"/>
    <n v="4"/>
    <n v="1"/>
    <x v="0"/>
  </r>
  <r>
    <s v="75f1dad6-85d5-41ef-acab-a7ece299a458"/>
    <s v="Baidoa_IDP"/>
    <x v="4"/>
    <x v="1"/>
    <n v="3"/>
    <n v="2"/>
    <n v="1"/>
    <n v="1"/>
    <x v="0"/>
  </r>
  <r>
    <s v="de0fd8c4-6805-44c6-923d-aeca32be6680"/>
    <s v="Afgooye_HC"/>
    <x v="54"/>
    <x v="0"/>
    <n v="3"/>
    <n v="1"/>
    <n v="4"/>
    <n v="1"/>
    <x v="0"/>
  </r>
  <r>
    <s v="16760081-20e7-45a8-b293-bf9f631c6a12"/>
    <s v="Wanla_Weyn_IDP"/>
    <x v="57"/>
    <x v="1"/>
    <n v="3"/>
    <n v="1"/>
    <n v="1"/>
    <n v="1"/>
    <x v="0"/>
  </r>
  <r>
    <s v="0f758fb5-f7b0-495a-b9ab-5bd3dd60e674"/>
    <s v="Baidoa_IDP"/>
    <x v="4"/>
    <x v="1"/>
    <n v="3"/>
    <n v="1"/>
    <n v="1"/>
    <n v="1"/>
    <x v="0"/>
  </r>
  <r>
    <s v="bc607d9c-858f-45e2-9858-bcad47f3f971"/>
    <s v="Baidoa_HC"/>
    <x v="4"/>
    <x v="0"/>
    <n v="3"/>
    <n v="4"/>
    <n v="4"/>
    <n v="1"/>
    <x v="1"/>
  </r>
  <r>
    <s v="e05b03e9-2fa9-4b6a-9f18-8b461c0d3b2f"/>
    <s v="Baidoa_HC"/>
    <x v="4"/>
    <x v="0"/>
    <n v="3"/>
    <n v="1"/>
    <n v="1"/>
    <n v="1"/>
    <x v="0"/>
  </r>
  <r>
    <s v="6d94d2ea-2027-410d-bbfb-15c3b081f263"/>
    <s v="Marka_IDP"/>
    <x v="6"/>
    <x v="1"/>
    <n v="3"/>
    <n v="1"/>
    <n v="1"/>
    <n v="1"/>
    <x v="0"/>
  </r>
  <r>
    <s v="38e6e7ba-2457-4415-a1a0-5fa495c215e9"/>
    <s v="Afgooye_IDP"/>
    <x v="54"/>
    <x v="1"/>
    <n v="2"/>
    <n v="2"/>
    <n v="1"/>
    <n v="1"/>
    <x v="0"/>
  </r>
  <r>
    <s v="e624db68-b45b-4acb-89a6-c21b0b228fc1"/>
    <s v="Marka_IDP"/>
    <x v="6"/>
    <x v="1"/>
    <n v="3"/>
    <n v="4"/>
    <n v="4"/>
    <n v="1"/>
    <x v="1"/>
  </r>
  <r>
    <s v="ed2f030c-d2b6-4502-9ce1-da7de96d20f9"/>
    <s v="Marka_IDP"/>
    <x v="6"/>
    <x v="1"/>
    <n v="3"/>
    <n v="1"/>
    <n v="4"/>
    <n v="1"/>
    <x v="0"/>
  </r>
  <r>
    <s v="928720e4-95f4-46d0-badf-be64140dba6e"/>
    <s v="Buur_Hakaba_HC"/>
    <x v="51"/>
    <x v="0"/>
    <n v="3"/>
    <n v="1"/>
    <n v="4"/>
    <n v="1"/>
    <x v="0"/>
  </r>
  <r>
    <s v="f888923a-ca5b-44bd-84f0-66a8d6b950ef"/>
    <s v="Afgooye_IDP"/>
    <x v="54"/>
    <x v="1"/>
    <n v="3"/>
    <n v="1"/>
    <n v="1"/>
    <n v="1"/>
    <x v="0"/>
  </r>
  <r>
    <s v="8bcba48b-11ac-448b-8e11-746c3f22f5c6"/>
    <s v="Xudur_IDP"/>
    <x v="55"/>
    <x v="1"/>
    <n v="3"/>
    <n v="1"/>
    <n v="1"/>
    <n v="1"/>
    <x v="0"/>
  </r>
  <r>
    <s v="ef35006f-e278-46b3-9089-d4a494d65bcb"/>
    <s v="Waajid_IDP"/>
    <x v="53"/>
    <x v="1"/>
    <n v="3"/>
    <n v="1"/>
    <n v="4"/>
    <n v="1"/>
    <x v="0"/>
  </r>
  <r>
    <s v="840fbf12-6469-418b-9b5e-62789bb75577"/>
    <s v="Qoryooley_HC"/>
    <x v="8"/>
    <x v="0"/>
    <n v="3"/>
    <n v="1"/>
    <n v="1"/>
    <n v="1"/>
    <x v="0"/>
  </r>
  <r>
    <s v="a2b18a98-4b91-4561-a0d2-6779800da7b6"/>
    <s v="Afgooye_IDP"/>
    <x v="54"/>
    <x v="1"/>
    <n v="3"/>
    <n v="1"/>
    <n v="4"/>
    <n v="1"/>
    <x v="0"/>
  </r>
  <r>
    <s v="a5bb44e0-51e6-419c-b152-06625ee1383e"/>
    <s v="Baidoa_IDP"/>
    <x v="4"/>
    <x v="1"/>
    <n v="3"/>
    <n v="1"/>
    <n v="1"/>
    <n v="1"/>
    <x v="0"/>
  </r>
  <r>
    <s v="89453b26-6fd6-43a1-aab5-693507ff44db"/>
    <s v="Wanla_Weyn_HC"/>
    <x v="57"/>
    <x v="0"/>
    <n v="3"/>
    <n v="1"/>
    <n v="1"/>
    <n v="1"/>
    <x v="0"/>
  </r>
  <r>
    <s v="c7fc4933-f9f2-4c6d-8c07-0e28ed448e40"/>
    <s v="Qoryooley_HC"/>
    <x v="8"/>
    <x v="0"/>
    <n v="3"/>
    <n v="1"/>
    <n v="4"/>
    <n v="1"/>
    <x v="0"/>
  </r>
  <r>
    <s v="f39c85d1-c719-4567-aba7-4a2a72cd65fc"/>
    <s v="Afgooye_IDP"/>
    <x v="54"/>
    <x v="1"/>
    <n v="3"/>
    <n v="1"/>
    <n v="4"/>
    <n v="1"/>
    <x v="0"/>
  </r>
  <r>
    <s v="dc78ea08-2ca9-4baf-a16e-d48d9b889786"/>
    <s v="Baidoa_HC"/>
    <x v="4"/>
    <x v="0"/>
    <n v="3"/>
    <n v="1"/>
    <n v="4"/>
    <n v="1"/>
    <x v="0"/>
  </r>
  <r>
    <s v="66e95c19-9c4b-4a6e-a776-9482bfd5aa52"/>
    <s v="Afgooye_IDP"/>
    <x v="54"/>
    <x v="1"/>
    <n v="3"/>
    <n v="1"/>
    <n v="4"/>
    <n v="1"/>
    <x v="0"/>
  </r>
  <r>
    <s v="47cc9e00-ccca-48d1-ae1e-40cc23911030"/>
    <s v="Baidoa_IDP"/>
    <x v="4"/>
    <x v="1"/>
    <n v="3"/>
    <n v="1"/>
    <n v="4"/>
    <n v="1"/>
    <x v="0"/>
  </r>
  <r>
    <s v="4904ce31-7f58-4334-b933-97617e11a778"/>
    <s v="Diinsoor_IDP"/>
    <x v="5"/>
    <x v="1"/>
    <n v="3"/>
    <n v="1"/>
    <n v="1"/>
    <n v="1"/>
    <x v="0"/>
  </r>
  <r>
    <s v="e58b35a8-49e5-4082-b464-e954240e6d87"/>
    <s v="Ceel_Barde_IDP"/>
    <x v="52"/>
    <x v="1"/>
    <n v="2"/>
    <n v="2"/>
    <n v="1"/>
    <n v="1"/>
    <x v="0"/>
  </r>
  <r>
    <s v="6a519e17-63a1-4d37-8a01-449d153e2d87"/>
    <s v="Baidoa_IDP"/>
    <x v="4"/>
    <x v="1"/>
    <n v="3"/>
    <n v="1"/>
    <n v="4"/>
    <n v="3"/>
    <x v="1"/>
  </r>
  <r>
    <s v="9b045fa6-5be2-481b-b46e-da9f1b808ccc"/>
    <s v="Wanla_Weyn_IDP"/>
    <x v="57"/>
    <x v="1"/>
    <n v="3"/>
    <n v="1"/>
    <n v="4"/>
    <n v="1"/>
    <x v="0"/>
  </r>
  <r>
    <s v="869b4c6c-1f6c-4417-ab3a-948e79fbd733"/>
    <s v="Qoryooley_HC"/>
    <x v="8"/>
    <x v="0"/>
    <n v="3"/>
    <n v="1"/>
    <n v="1"/>
    <n v="1"/>
    <x v="0"/>
  </r>
  <r>
    <s v="94e94219-9d4c-4266-8173-3e57fcdb5e08"/>
    <s v="Qoryooley_HC"/>
    <x v="8"/>
    <x v="0"/>
    <n v="3"/>
    <n v="1"/>
    <n v="4"/>
    <n v="1"/>
    <x v="0"/>
  </r>
  <r>
    <s v="8dbb0751-3bf4-44a6-9fd5-8e64753da348"/>
    <s v="Marka_IDP"/>
    <x v="6"/>
    <x v="1"/>
    <n v="3"/>
    <n v="1"/>
    <n v="4"/>
    <n v="1"/>
    <x v="0"/>
  </r>
  <r>
    <s v="effe177b-0fd3-4567-ac98-9580cc702051"/>
    <s v="Afgooye_HC"/>
    <x v="54"/>
    <x v="0"/>
    <n v="3"/>
    <n v="1"/>
    <n v="4"/>
    <n v="1"/>
    <x v="0"/>
  </r>
  <r>
    <s v="713bf48f-9de5-4b32-978f-479b162c924e"/>
    <s v="Baidoa_IDP"/>
    <x v="4"/>
    <x v="1"/>
    <n v="3"/>
    <n v="1"/>
    <n v="4"/>
    <n v="1"/>
    <x v="0"/>
  </r>
  <r>
    <s v="17e3b875-fb49-4dfd-9218-8c3a4d550880"/>
    <s v="Xudur_IDP"/>
    <x v="55"/>
    <x v="1"/>
    <n v="3"/>
    <n v="1"/>
    <n v="4"/>
    <n v="1"/>
    <x v="0"/>
  </r>
  <r>
    <s v="a4677ed0-6a9d-4f05-a9c0-6b5f702d72b3"/>
    <s v="Marka_HC"/>
    <x v="6"/>
    <x v="0"/>
    <n v="3"/>
    <n v="1"/>
    <n v="4"/>
    <n v="1"/>
    <x v="0"/>
  </r>
  <r>
    <s v="63eef975-c763-4c51-9af0-884f3ea582d3"/>
    <s v="Afgooye_HC"/>
    <x v="54"/>
    <x v="0"/>
    <n v="1"/>
    <n v="4"/>
    <n v="4"/>
    <n v="4"/>
    <x v="1"/>
  </r>
  <r>
    <s v="655be30f-929e-461b-89ad-f8f36456c4e7"/>
    <s v="Waajid_HC"/>
    <x v="53"/>
    <x v="0"/>
    <n v="3"/>
    <n v="1"/>
    <n v="1"/>
    <n v="1"/>
    <x v="0"/>
  </r>
  <r>
    <s v="d9c14de0-a93e-43f8-b58e-374c2ea8535d"/>
    <s v="Buur_Hakaba_HC"/>
    <x v="51"/>
    <x v="0"/>
    <n v="3"/>
    <n v="1"/>
    <n v="1"/>
    <n v="1"/>
    <x v="0"/>
  </r>
  <r>
    <s v="015d0a21-8e4d-4f45-9c32-5bce0f6873bf"/>
    <s v="Buur_Hakaba_HC"/>
    <x v="51"/>
    <x v="0"/>
    <n v="3"/>
    <n v="1"/>
    <n v="1"/>
    <n v="1"/>
    <x v="0"/>
  </r>
  <r>
    <s v="d26133ef-874e-41f9-9e40-1b275950cb15"/>
    <s v="Baidoa_HC"/>
    <x v="4"/>
    <x v="0"/>
    <n v="3"/>
    <n v="1"/>
    <n v="4"/>
    <n v="1"/>
    <x v="0"/>
  </r>
  <r>
    <s v="2ced2e6c-fb14-4851-b350-5d5c1a91d6eb"/>
    <s v="Wanla_Weyn_IDP"/>
    <x v="57"/>
    <x v="1"/>
    <n v="3"/>
    <n v="1"/>
    <n v="4"/>
    <n v="1"/>
    <x v="0"/>
  </r>
  <r>
    <s v="e6e06903-1c63-49e4-b9bf-421f04934248"/>
    <s v="Afgooye_HC"/>
    <x v="54"/>
    <x v="0"/>
    <n v="3"/>
    <n v="1"/>
    <n v="1"/>
    <n v="1"/>
    <x v="0"/>
  </r>
  <r>
    <s v="3ba2c049-dfea-4c6a-bc88-fa2617e5bd2f"/>
    <s v="Wanla_Weyn_IDP"/>
    <x v="57"/>
    <x v="1"/>
    <n v="3"/>
    <n v="1"/>
    <n v="4"/>
    <n v="1"/>
    <x v="0"/>
  </r>
  <r>
    <s v="b92b278d-3143-4d84-bfbb-624286a27a88"/>
    <s v="Baidoa_HC"/>
    <x v="4"/>
    <x v="0"/>
    <n v="3"/>
    <n v="1"/>
    <n v="4"/>
    <n v="1"/>
    <x v="0"/>
  </r>
  <r>
    <s v="62d39d14-4f4f-4b38-bb29-2daae6174d1c"/>
    <s v="Baidoa_IDP"/>
    <x v="4"/>
    <x v="1"/>
    <n v="3"/>
    <n v="1"/>
    <n v="4"/>
    <n v="1"/>
    <x v="0"/>
  </r>
  <r>
    <s v="4884e7f5-f3cb-4522-95b9-c617d315acbb"/>
    <s v="Baidoa_IDP"/>
    <x v="4"/>
    <x v="1"/>
    <n v="3"/>
    <n v="1"/>
    <n v="4"/>
    <n v="1"/>
    <x v="0"/>
  </r>
  <r>
    <s v="692d3122-707c-4a0c-9be7-006b3d42aff6"/>
    <s v="Wanla_Weyn_IDP"/>
    <x v="57"/>
    <x v="1"/>
    <n v="3"/>
    <n v="1"/>
    <n v="4"/>
    <n v="1"/>
    <x v="0"/>
  </r>
  <r>
    <s v="9d78aae2-1bfd-4208-abf7-cdfdc1cb6633"/>
    <s v="Baidoa_IDP"/>
    <x v="4"/>
    <x v="1"/>
    <n v="3"/>
    <n v="1"/>
    <n v="4"/>
    <n v="1"/>
    <x v="0"/>
  </r>
  <r>
    <s v="991b4b69-b816-4378-a75b-0504abd58b5a"/>
    <s v="Baidoa_HC"/>
    <x v="4"/>
    <x v="0"/>
    <n v="1"/>
    <n v="3"/>
    <n v="1"/>
    <n v="1"/>
    <x v="0"/>
  </r>
  <r>
    <s v="6c90a7c4-fdfd-45bf-adeb-23df98135043"/>
    <s v="Qansax_Dheere_HC"/>
    <x v="56"/>
    <x v="0"/>
    <n v="3"/>
    <n v="1"/>
    <n v="1"/>
    <n v="1"/>
    <x v="0"/>
  </r>
  <r>
    <s v="7defd8ec-0567-4005-8970-744c73f9c465"/>
    <s v="Diinsoor_IDP"/>
    <x v="5"/>
    <x v="1"/>
    <n v="3"/>
    <n v="1"/>
    <n v="4"/>
    <n v="1"/>
    <x v="0"/>
  </r>
  <r>
    <s v="46107bb2-6de1-47a3-8f51-db6106817632"/>
    <s v="Baidoa_HC"/>
    <x v="4"/>
    <x v="0"/>
    <n v="3"/>
    <n v="1"/>
    <n v="1"/>
    <n v="2"/>
    <x v="0"/>
  </r>
  <r>
    <s v="53c9e6d3-8bf3-45b2-9101-bd9feca620ca"/>
    <s v="Xudur_IDP"/>
    <x v="55"/>
    <x v="1"/>
    <n v="3"/>
    <n v="1"/>
    <n v="4"/>
    <n v="1"/>
    <x v="0"/>
  </r>
  <r>
    <s v="7759be47-9778-4586-86bf-722ce3a42cdd"/>
    <s v="Marka_HC"/>
    <x v="6"/>
    <x v="0"/>
    <n v="3"/>
    <n v="1"/>
    <n v="1"/>
    <n v="1"/>
    <x v="0"/>
  </r>
  <r>
    <s v="34b7f7af-46f5-4c9f-9066-d57ccbe06bb9"/>
    <s v="Baidoa_IDP"/>
    <x v="4"/>
    <x v="1"/>
    <n v="3"/>
    <n v="1"/>
    <n v="4"/>
    <n v="1"/>
    <x v="0"/>
  </r>
  <r>
    <s v="da7339aa-4b49-4beb-b28e-22b39ac7bf1a"/>
    <s v="Baidoa_HC"/>
    <x v="4"/>
    <x v="0"/>
    <n v="3"/>
    <n v="1"/>
    <n v="4"/>
    <n v="1"/>
    <x v="0"/>
  </r>
  <r>
    <s v="65caee5e-37d4-4c0f-bbf7-386b56d95e06"/>
    <s v="Waajid_HC"/>
    <x v="53"/>
    <x v="0"/>
    <n v="3"/>
    <n v="1"/>
    <n v="4"/>
    <n v="1"/>
    <x v="0"/>
  </r>
  <r>
    <s v="b8b90a44-b41c-42c2-800a-6e85ccfaa54b"/>
    <s v="Waajid_HC"/>
    <x v="53"/>
    <x v="0"/>
    <n v="3"/>
    <n v="1"/>
    <n v="4"/>
    <n v="1"/>
    <x v="0"/>
  </r>
  <r>
    <s v="158fd9ed-887e-4527-bf47-68bcad331a44"/>
    <s v="Waajid_IDP"/>
    <x v="53"/>
    <x v="1"/>
    <n v="3"/>
    <n v="1"/>
    <n v="1"/>
    <n v="1"/>
    <x v="0"/>
  </r>
  <r>
    <s v="5c9851c9-c7a9-43e7-92bd-a55490b6fa90"/>
    <s v="Diinsoor_IDP"/>
    <x v="5"/>
    <x v="1"/>
    <n v="3"/>
    <n v="4"/>
    <n v="4"/>
    <n v="1"/>
    <x v="1"/>
  </r>
  <r>
    <s v="32ce2c10-6bf7-4759-9d75-ddeecc5013ef"/>
    <s v="Afgooye_IDP"/>
    <x v="54"/>
    <x v="1"/>
    <n v="2"/>
    <n v="4"/>
    <n v="4"/>
    <n v="3"/>
    <x v="1"/>
  </r>
  <r>
    <s v="fcfcc4c5-5197-4466-9451-8af103e29bfa"/>
    <s v="Marka_HC"/>
    <x v="6"/>
    <x v="0"/>
    <n v="3"/>
    <n v="1"/>
    <n v="1"/>
    <n v="1"/>
    <x v="0"/>
  </r>
  <r>
    <s v="47509d8a-9c6d-4b19-a5ed-166d4ec2f949"/>
    <s v="Wanla_Weyn_IDP"/>
    <x v="57"/>
    <x v="1"/>
    <n v="3"/>
    <n v="1"/>
    <n v="4"/>
    <n v="1"/>
    <x v="0"/>
  </r>
  <r>
    <s v="2002a9db-0baf-4332-a437-83f9e8ef26ab"/>
    <s v="Xudur_HC"/>
    <x v="55"/>
    <x v="0"/>
    <n v="3"/>
    <n v="1"/>
    <n v="1"/>
    <n v="1"/>
    <x v="0"/>
  </r>
  <r>
    <s v="74ff5116-0d3d-44c4-9a60-bb028f1b69b0"/>
    <s v="Wanla_Weyn_IDP"/>
    <x v="57"/>
    <x v="1"/>
    <n v="3"/>
    <n v="1"/>
    <n v="1"/>
    <n v="2"/>
    <x v="0"/>
  </r>
  <r>
    <s v="251f056f-2c96-418e-8a09-4484c5230886"/>
    <s v="Xudur_HC"/>
    <x v="55"/>
    <x v="0"/>
    <n v="3"/>
    <n v="1"/>
    <n v="4"/>
    <n v="1"/>
    <x v="0"/>
  </r>
  <r>
    <s v="ba979ac8aa104bab8c69b66479702060"/>
    <s v="Xudur_IDP"/>
    <x v="55"/>
    <x v="1"/>
    <n v="3"/>
    <n v="1"/>
    <n v="4"/>
    <n v="1"/>
    <x v="0"/>
  </r>
  <r>
    <s v="06885050-84e0-4b77-ab4e-08d1cbe56eb2"/>
    <s v="Waajid_HC"/>
    <x v="53"/>
    <x v="0"/>
    <n v="3"/>
    <n v="1"/>
    <n v="4"/>
    <n v="1"/>
    <x v="0"/>
  </r>
  <r>
    <s v="738cb56a-4c49-46b2-bb2b-927a540668b7"/>
    <s v="Diinsoor_IDP"/>
    <x v="5"/>
    <x v="1"/>
    <n v="3"/>
    <n v="1"/>
    <n v="4"/>
    <n v="1"/>
    <x v="0"/>
  </r>
  <r>
    <s v="8d134e4e-33aa-4b36-bf5e-a690161f5b53"/>
    <s v="Baidoa_IDP"/>
    <x v="4"/>
    <x v="1"/>
    <n v="3"/>
    <n v="4"/>
    <n v="4"/>
    <n v="2"/>
    <x v="1"/>
  </r>
  <r>
    <s v="dbf42a35-1444-4ef6-a490-8c8e14e06b20"/>
    <s v="Afgooye_IDP"/>
    <x v="54"/>
    <x v="1"/>
    <n v="3"/>
    <n v="1"/>
    <n v="1"/>
    <n v="1"/>
    <x v="0"/>
  </r>
  <r>
    <s v="6f761230-b47d-4ead-95cc-e55258135166"/>
    <s v="Waajid_HC"/>
    <x v="53"/>
    <x v="0"/>
    <n v="3"/>
    <n v="1"/>
    <n v="4"/>
    <n v="1"/>
    <x v="0"/>
  </r>
  <r>
    <s v="fed4e675-e7ee-4246-a94b-18c973357d65"/>
    <s v="Xudur_IDP"/>
    <x v="55"/>
    <x v="1"/>
    <n v="3"/>
    <n v="1"/>
    <n v="1"/>
    <n v="1"/>
    <x v="0"/>
  </r>
  <r>
    <s v="236c4b5a-0f0b-4fa6-a612-c249f42c45c5"/>
    <s v="Xudur_IDP"/>
    <x v="55"/>
    <x v="1"/>
    <n v="3"/>
    <n v="1"/>
    <n v="4"/>
    <n v="1"/>
    <x v="0"/>
  </r>
  <r>
    <s v="bcabccc7-fc87-4888-80c7-e73fa5e6117b"/>
    <s v="Baidoa_IDP"/>
    <x v="4"/>
    <x v="1"/>
    <n v="3"/>
    <n v="1"/>
    <n v="1"/>
    <n v="2"/>
    <x v="0"/>
  </r>
  <r>
    <s v="532bc268-37dc-4175-a3c0-e8aca147397e"/>
    <s v="Diinsoor_IDP"/>
    <x v="5"/>
    <x v="1"/>
    <n v="3"/>
    <n v="1"/>
    <n v="1"/>
    <n v="1"/>
    <x v="0"/>
  </r>
  <r>
    <s v="d97c8b46-2bca-42dc-876f-1191188f9368"/>
    <s v="Wanla_Weyn_IDP"/>
    <x v="57"/>
    <x v="1"/>
    <n v="3"/>
    <n v="1"/>
    <n v="4"/>
    <n v="1"/>
    <x v="0"/>
  </r>
  <r>
    <s v="1361c6d8-fe56-4799-9273-2d324418381e"/>
    <s v="Xudur_HC"/>
    <x v="55"/>
    <x v="0"/>
    <n v="3"/>
    <n v="1"/>
    <n v="4"/>
    <n v="1"/>
    <x v="0"/>
  </r>
  <r>
    <s v="ba7fadac-837e-47bf-8501-ebf7e0398b75"/>
    <s v="Xudur_HC"/>
    <x v="55"/>
    <x v="0"/>
    <n v="3"/>
    <n v="1"/>
    <n v="4"/>
    <n v="1"/>
    <x v="0"/>
  </r>
  <r>
    <s v="e643ae2d-8a7c-49db-a8cb-109d23eaeb2f"/>
    <s v="Diinsoor_HC"/>
    <x v="5"/>
    <x v="0"/>
    <n v="3"/>
    <n v="1"/>
    <n v="1"/>
    <n v="3"/>
    <x v="0"/>
  </r>
  <r>
    <s v="b58e2806-a5e3-4881-abe2-eb178990112b"/>
    <s v="Baidoa_IDP"/>
    <x v="4"/>
    <x v="1"/>
    <n v="2"/>
    <n v="3"/>
    <n v="1"/>
    <n v="1"/>
    <x v="0"/>
  </r>
  <r>
    <s v="d2a56f4b-0bb9-415f-b9e1-528df1e74835"/>
    <s v="Baidoa_HC"/>
    <x v="4"/>
    <x v="0"/>
    <n v="3"/>
    <n v="1"/>
    <n v="1"/>
    <n v="2"/>
    <x v="0"/>
  </r>
  <r>
    <s v="2399abb4-c1d3-42fd-970b-8362355482b9"/>
    <s v="Marka_IDP"/>
    <x v="6"/>
    <x v="1"/>
    <n v="3"/>
    <n v="1"/>
    <n v="4"/>
    <n v="1"/>
    <x v="0"/>
  </r>
  <r>
    <s v="1f93aec7-237c-4786-b1ce-7e29b8b8cf82"/>
    <s v="Xudur_IDP"/>
    <x v="55"/>
    <x v="1"/>
    <n v="3"/>
    <n v="1"/>
    <n v="4"/>
    <n v="1"/>
    <x v="0"/>
  </r>
  <r>
    <s v="a6d6549f-7114-4cdc-96e1-59d12f0d2cfb"/>
    <s v="Xudur_HC"/>
    <x v="55"/>
    <x v="0"/>
    <n v="3"/>
    <n v="1"/>
    <n v="4"/>
    <n v="1"/>
    <x v="0"/>
  </r>
  <r>
    <s v="8a119fb6-d392-4c87-b1b6-bdd346d36c7b"/>
    <s v="Baidoa_IDP"/>
    <x v="4"/>
    <x v="1"/>
    <n v="3"/>
    <n v="1"/>
    <n v="4"/>
    <n v="1"/>
    <x v="0"/>
  </r>
  <r>
    <s v="03b67f50-576e-4e93-ba8b-aa018fbd5991"/>
    <s v="Xudur_HC"/>
    <x v="55"/>
    <x v="0"/>
    <n v="1"/>
    <n v="2"/>
    <n v="1"/>
    <n v="1"/>
    <x v="3"/>
  </r>
  <r>
    <s v="0fda075e-596e-42b0-a196-cef972935b0b"/>
    <s v="Buur_Hakaba_HC"/>
    <x v="51"/>
    <x v="0"/>
    <n v="3"/>
    <n v="1"/>
    <n v="4"/>
    <n v="1"/>
    <x v="0"/>
  </r>
  <r>
    <s v="aa8374bc-2b0d-479d-96ea-f4014c71c8f7"/>
    <s v="Baidoa_IDP"/>
    <x v="4"/>
    <x v="1"/>
    <n v="3"/>
    <n v="1"/>
    <n v="4"/>
    <n v="1"/>
    <x v="0"/>
  </r>
  <r>
    <s v="b3826e60-5470-4340-8798-322deeee3655"/>
    <s v="Baidoa_IDP"/>
    <x v="4"/>
    <x v="1"/>
    <n v="3"/>
    <n v="1"/>
    <n v="4"/>
    <n v="1"/>
    <x v="0"/>
  </r>
  <r>
    <s v="84e5979e-954a-462f-8679-87658ab259e6"/>
    <s v="Diinsoor_IDP"/>
    <x v="5"/>
    <x v="1"/>
    <n v="3"/>
    <n v="1"/>
    <n v="4"/>
    <n v="1"/>
    <x v="0"/>
  </r>
  <r>
    <s v="97703a34-2fb4-4293-bf7c-9aff019bb601"/>
    <s v="Xudur_IDP"/>
    <x v="55"/>
    <x v="1"/>
    <n v="3"/>
    <n v="1"/>
    <n v="4"/>
    <n v="1"/>
    <x v="0"/>
  </r>
  <r>
    <s v="cc4d58c9-7239-4a92-bceb-bafd1fb39cb7"/>
    <s v="Waajid_IDP"/>
    <x v="53"/>
    <x v="1"/>
    <n v="3"/>
    <n v="1"/>
    <n v="4"/>
    <n v="1"/>
    <x v="0"/>
  </r>
  <r>
    <s v="9a00688b-2c7a-47ed-b0e0-32806736ba42"/>
    <s v="Xudur_IDP"/>
    <x v="55"/>
    <x v="1"/>
    <n v="3"/>
    <n v="1"/>
    <n v="4"/>
    <n v="1"/>
    <x v="0"/>
  </r>
  <r>
    <s v="dd492f01-ebe2-411d-9282-87bb03207e78"/>
    <s v="Baidoa_IDP"/>
    <x v="4"/>
    <x v="1"/>
    <n v="1"/>
    <n v="4"/>
    <n v="4"/>
    <n v="1"/>
    <x v="1"/>
  </r>
  <r>
    <s v="499739da-69ba-411f-8f81-50a9213b19be"/>
    <s v="Qoryooley_HC"/>
    <x v="8"/>
    <x v="0"/>
    <n v="3"/>
    <n v="1"/>
    <n v="1"/>
    <n v="1"/>
    <x v="0"/>
  </r>
  <r>
    <s v="51f7b62b-0554-404b-b75a-1de96c9b3735"/>
    <s v="Baidoa_IDP"/>
    <x v="4"/>
    <x v="1"/>
    <n v="3"/>
    <n v="1"/>
    <n v="1"/>
    <n v="2"/>
    <x v="0"/>
  </r>
  <r>
    <s v="07b7d453-6f44-449d-9b4a-5e9a78efd14d"/>
    <s v="Wanla_Weyn_IDP"/>
    <x v="57"/>
    <x v="1"/>
    <n v="3"/>
    <n v="1"/>
    <n v="4"/>
    <n v="1"/>
    <x v="0"/>
  </r>
  <r>
    <s v="7970af9f-bc61-4a6b-916a-825d3a89db1d"/>
    <s v="Waajid_HC"/>
    <x v="53"/>
    <x v="0"/>
    <n v="3"/>
    <n v="1"/>
    <n v="4"/>
    <n v="1"/>
    <x v="0"/>
  </r>
  <r>
    <s v="728431c6-d3bd-4fbf-ac83-5c1bfd75d909"/>
    <s v="Baidoa_IDP"/>
    <x v="4"/>
    <x v="1"/>
    <n v="3"/>
    <n v="1"/>
    <n v="4"/>
    <n v="3"/>
    <x v="1"/>
  </r>
  <r>
    <s v="3ff45bd2-871c-4275-96fd-77e718a056d6"/>
    <s v="Baidoa_HC"/>
    <x v="4"/>
    <x v="0"/>
    <n v="3"/>
    <n v="1"/>
    <n v="1"/>
    <n v="1"/>
    <x v="0"/>
  </r>
  <r>
    <s v="92a82eed-9962-44f8-acd8-324ed02957b0"/>
    <s v="Baidoa_HC"/>
    <x v="4"/>
    <x v="0"/>
    <n v="3"/>
    <n v="1"/>
    <n v="4"/>
    <n v="1"/>
    <x v="0"/>
  </r>
  <r>
    <s v="278f4e2c-5f4f-4491-9d44-ac66661edf27"/>
    <s v="Baidoa_HC"/>
    <x v="4"/>
    <x v="0"/>
    <n v="3"/>
    <n v="1"/>
    <n v="4"/>
    <n v="1"/>
    <x v="0"/>
  </r>
  <r>
    <s v="d7deda5e-99e7-4f5b-9c6d-833b42e5ef2f"/>
    <s v="Baidoa_HC"/>
    <x v="4"/>
    <x v="0"/>
    <n v="3"/>
    <n v="1"/>
    <n v="4"/>
    <n v="1"/>
    <x v="0"/>
  </r>
  <r>
    <s v="e1c0b165-c617-4029-a052-b0550f2638d0"/>
    <s v="Baidoa_IDP"/>
    <x v="4"/>
    <x v="1"/>
    <n v="3"/>
    <n v="1"/>
    <n v="1"/>
    <n v="3"/>
    <x v="0"/>
  </r>
  <r>
    <s v="fe366d01-95a6-4a01-b6aa-797344ae5356"/>
    <s v="Marka_HC"/>
    <x v="6"/>
    <x v="0"/>
    <n v="3"/>
    <n v="1"/>
    <n v="1"/>
    <n v="1"/>
    <x v="0"/>
  </r>
  <r>
    <s v="dc801da0-9e44-4b90-85df-fdbb09d00fde"/>
    <s v="Waajid_IDP"/>
    <x v="53"/>
    <x v="1"/>
    <n v="3"/>
    <n v="1"/>
    <n v="1"/>
    <n v="1"/>
    <x v="0"/>
  </r>
  <r>
    <s v="a887a29a-a5c1-4d8c-9d41-f254331c19c4"/>
    <s v="Ceel_Barde_HC"/>
    <x v="52"/>
    <x v="0"/>
    <n v="3"/>
    <n v="1"/>
    <n v="4"/>
    <n v="1"/>
    <x v="0"/>
  </r>
  <r>
    <s v="9795df8e-5a1f-499a-b4f1-fb346a2cd52b"/>
    <s v="Ceel_Barde_HC"/>
    <x v="52"/>
    <x v="0"/>
    <n v="3"/>
    <n v="1"/>
    <n v="4"/>
    <n v="1"/>
    <x v="0"/>
  </r>
  <r>
    <s v="190a9d22-6045-4678-850c-3eb9f312e33b"/>
    <s v="Waajid_HC"/>
    <x v="53"/>
    <x v="0"/>
    <n v="3"/>
    <n v="1"/>
    <n v="4"/>
    <n v="1"/>
    <x v="0"/>
  </r>
  <r>
    <s v="d3649832-3977-407e-889f-d663de8a176b"/>
    <s v="Baidoa_IDP"/>
    <x v="4"/>
    <x v="1"/>
    <n v="3"/>
    <n v="1"/>
    <n v="1"/>
    <n v="1"/>
    <x v="0"/>
  </r>
  <r>
    <s v="b77d7c76-1630-4d9e-ba2e-3c2d568182ac"/>
    <s v="Baidoa_HC"/>
    <x v="4"/>
    <x v="0"/>
    <n v="3"/>
    <n v="1"/>
    <n v="4"/>
    <n v="1"/>
    <x v="0"/>
  </r>
  <r>
    <s v="a3faacd8-ac17-4ffa-83cf-3d8240feef70"/>
    <s v="Baidoa_HC"/>
    <x v="4"/>
    <x v="0"/>
    <n v="3"/>
    <n v="1"/>
    <n v="1"/>
    <n v="1"/>
    <x v="0"/>
  </r>
  <r>
    <s v="2a608688-99d9-4402-a645-0fc783059adc"/>
    <s v="Diinsoor_IDP"/>
    <x v="5"/>
    <x v="1"/>
    <n v="3"/>
    <n v="1"/>
    <n v="4"/>
    <n v="1"/>
    <x v="0"/>
  </r>
  <r>
    <s v="a3ed3255-cd2d-4ca7-b2e7-c9bd9d539e5d"/>
    <s v="Afgooye_HC"/>
    <x v="54"/>
    <x v="0"/>
    <n v="3"/>
    <n v="1"/>
    <n v="4"/>
    <n v="1"/>
    <x v="0"/>
  </r>
  <r>
    <s v="88be4af8-612a-46fc-9ba3-c01e5f91f3ea"/>
    <s v="Waajid_IDP"/>
    <x v="53"/>
    <x v="1"/>
    <n v="3"/>
    <n v="1"/>
    <n v="4"/>
    <n v="1"/>
    <x v="0"/>
  </r>
  <r>
    <s v="9b1b8691-4063-4d45-98a0-7327fb73b269"/>
    <s v="Waajid_IDP"/>
    <x v="53"/>
    <x v="1"/>
    <n v="3"/>
    <n v="4"/>
    <n v="4"/>
    <n v="5"/>
    <x v="2"/>
  </r>
  <r>
    <s v="6ac76b10-afa0-4480-9ecb-0d2bef2d9e5c"/>
    <s v="Xudur_IDP"/>
    <x v="55"/>
    <x v="1"/>
    <n v="2"/>
    <n v="4"/>
    <n v="1"/>
    <n v="1"/>
    <x v="0"/>
  </r>
  <r>
    <s v="1cefc4bf-e83c-4672-bfa9-c759ecb06ae8"/>
    <s v="Baidoa_IDP"/>
    <x v="4"/>
    <x v="1"/>
    <n v="3"/>
    <n v="1"/>
    <n v="4"/>
    <n v="1"/>
    <x v="0"/>
  </r>
  <r>
    <s v="a3911059-d253-42fb-95bc-85a8cfd3e291"/>
    <s v="Baidoa_IDP"/>
    <x v="4"/>
    <x v="1"/>
    <n v="3"/>
    <n v="3"/>
    <n v="4"/>
    <n v="1"/>
    <x v="1"/>
  </r>
  <r>
    <s v="aa04758b-c4de-4aa0-8c36-b74d805517d3"/>
    <s v="Baidoa_HC"/>
    <x v="4"/>
    <x v="0"/>
    <n v="3"/>
    <n v="1"/>
    <n v="1"/>
    <n v="5"/>
    <x v="1"/>
  </r>
  <r>
    <s v="f566171e-0733-4430-ae3a-21c4cb11a1e4"/>
    <s v="Buur_Hakaba_HC"/>
    <x v="51"/>
    <x v="0"/>
    <n v="3"/>
    <n v="1"/>
    <n v="4"/>
    <n v="1"/>
    <x v="0"/>
  </r>
  <r>
    <s v="dec4b4af-d4cb-4608-af86-2666776b79bf"/>
    <s v="Diinsoor_HC"/>
    <x v="5"/>
    <x v="0"/>
    <n v="3"/>
    <n v="4"/>
    <n v="4"/>
    <n v="5"/>
    <x v="2"/>
  </r>
  <r>
    <s v="62c3ac2f-1d64-4504-9451-154d0a2ac915"/>
    <s v="Baidoa_IDP"/>
    <x v="4"/>
    <x v="1"/>
    <n v="3"/>
    <n v="1"/>
    <n v="1"/>
    <n v="2"/>
    <x v="0"/>
  </r>
  <r>
    <s v="872c5eae-b381-4432-b375-ee10ea9234e9"/>
    <s v="Baidoa_IDP"/>
    <x v="4"/>
    <x v="1"/>
    <n v="3"/>
    <n v="1"/>
    <n v="4"/>
    <n v="1"/>
    <x v="0"/>
  </r>
  <r>
    <s v="c6c112cf-7d94-42f6-90d2-27afcff56f7f"/>
    <s v="Baidoa_HC"/>
    <x v="4"/>
    <x v="0"/>
    <n v="3"/>
    <n v="1"/>
    <n v="4"/>
    <n v="1"/>
    <x v="0"/>
  </r>
  <r>
    <s v="dc6fb0cf-4cc5-470d-a551-f9a19f899c29"/>
    <s v="Xudur_HC"/>
    <x v="55"/>
    <x v="0"/>
    <n v="3"/>
    <n v="1"/>
    <n v="4"/>
    <n v="1"/>
    <x v="0"/>
  </r>
  <r>
    <s v="d20a282f-d6af-460b-b680-9433cb358fb2"/>
    <s v="Diinsoor_HC"/>
    <x v="5"/>
    <x v="0"/>
    <n v="3"/>
    <n v="1"/>
    <n v="4"/>
    <n v="1"/>
    <x v="0"/>
  </r>
  <r>
    <s v="b811f136-7818-4003-b091-cf3a978f78b5"/>
    <s v="Diinsoor_HC"/>
    <x v="5"/>
    <x v="0"/>
    <n v="3"/>
    <n v="1"/>
    <n v="1"/>
    <n v="1"/>
    <x v="0"/>
  </r>
  <r>
    <s v="9e11740d-8bb3-450e-850e-fac637fb6c32"/>
    <s v="Diinsoor_HC"/>
    <x v="5"/>
    <x v="0"/>
    <n v="3"/>
    <n v="1"/>
    <n v="4"/>
    <n v="1"/>
    <x v="0"/>
  </r>
  <r>
    <s v="57cd5db2-5065-4d6c-a222-5dcc500eef15"/>
    <s v="Baidoa_IDP"/>
    <x v="4"/>
    <x v="1"/>
    <n v="3"/>
    <n v="4"/>
    <n v="1"/>
    <n v="1"/>
    <x v="0"/>
  </r>
  <r>
    <s v="dcec54b7-fc51-46c6-9c5f-92dac840af15"/>
    <s v="Wanla_Weyn_HC"/>
    <x v="57"/>
    <x v="0"/>
    <n v="3"/>
    <n v="1"/>
    <n v="4"/>
    <n v="1"/>
    <x v="0"/>
  </r>
  <r>
    <s v="11a06adb-c112-4caf-bbfc-2a444ad0e560"/>
    <s v="Baidoa_HC"/>
    <x v="4"/>
    <x v="0"/>
    <n v="3"/>
    <n v="1"/>
    <n v="4"/>
    <n v="1"/>
    <x v="0"/>
  </r>
  <r>
    <s v="5c22cf70-a96b-415b-95a3-7b947467a49b"/>
    <s v="Baidoa_HC"/>
    <x v="4"/>
    <x v="0"/>
    <n v="3"/>
    <n v="1"/>
    <n v="4"/>
    <n v="1"/>
    <x v="0"/>
  </r>
  <r>
    <s v="68c27732-75c5-4915-a397-6dab0ed3b564"/>
    <s v="Baidoa_HC"/>
    <x v="4"/>
    <x v="0"/>
    <n v="3"/>
    <n v="1"/>
    <n v="4"/>
    <n v="1"/>
    <x v="0"/>
  </r>
  <r>
    <s v="2ecdba43-d4ea-4bd4-9420-00963f571f5b"/>
    <s v="Baidoa_IDP"/>
    <x v="4"/>
    <x v="1"/>
    <n v="2"/>
    <n v="2"/>
    <n v="4"/>
    <n v="1"/>
    <x v="0"/>
  </r>
  <r>
    <s v="12ac2f99-e614-4bbe-8b77-c71ad5311914"/>
    <s v="Baidoa_HC"/>
    <x v="4"/>
    <x v="0"/>
    <n v="3"/>
    <n v="3"/>
    <n v="1"/>
    <n v="1"/>
    <x v="0"/>
  </r>
  <r>
    <s v="fec8f7a7-ea4d-4e2b-a0c9-083f1062617e"/>
    <s v="Marka_IDP"/>
    <x v="6"/>
    <x v="1"/>
    <n v="3"/>
    <n v="1"/>
    <n v="4"/>
    <n v="1"/>
    <x v="0"/>
  </r>
  <r>
    <s v="50411492-1ed1-440f-9fcf-0ad3cf2fed65"/>
    <s v="Baidoa_IDP"/>
    <x v="4"/>
    <x v="1"/>
    <n v="3"/>
    <n v="1"/>
    <n v="4"/>
    <n v="1"/>
    <x v="0"/>
  </r>
  <r>
    <s v="dfe79881-3aac-40ee-800d-33b4eb405d81"/>
    <s v="Waajid_IDP"/>
    <x v="53"/>
    <x v="1"/>
    <n v="3"/>
    <n v="1"/>
    <n v="4"/>
    <n v="1"/>
    <x v="0"/>
  </r>
  <r>
    <s v="1cc334b6-24fc-43ca-8269-e44eef635079"/>
    <s v="Waajid_IDP"/>
    <x v="53"/>
    <x v="1"/>
    <n v="3"/>
    <n v="1"/>
    <n v="4"/>
    <n v="1"/>
    <x v="0"/>
  </r>
  <r>
    <s v="c4aa806b-42d0-4433-a45b-9a30dc37a287"/>
    <s v="Buur_Hakaba_HC"/>
    <x v="51"/>
    <x v="0"/>
    <n v="3"/>
    <n v="1"/>
    <n v="1"/>
    <n v="1"/>
    <x v="0"/>
  </r>
  <r>
    <s v="645a649a-33a7-44d4-94f9-27f25f8fc09d"/>
    <s v="Waajid_IDP"/>
    <x v="53"/>
    <x v="1"/>
    <n v="3"/>
    <n v="1"/>
    <n v="4"/>
    <n v="1"/>
    <x v="0"/>
  </r>
  <r>
    <s v="4678852c-5292-439d-b4f6-0fe49462f6a1"/>
    <s v="Qansax_Dheere_HC"/>
    <x v="56"/>
    <x v="0"/>
    <n v="3"/>
    <n v="1"/>
    <n v="4"/>
    <n v="1"/>
    <x v="0"/>
  </r>
  <r>
    <s v="255ecdef-8e74-4868-8354-13222802bf0e"/>
    <s v="Baidoa_IDP"/>
    <x v="4"/>
    <x v="1"/>
    <n v="3"/>
    <n v="1"/>
    <n v="4"/>
    <n v="1"/>
    <x v="0"/>
  </r>
  <r>
    <s v="e33d6b50-0a6f-44c0-b7e4-e1f31f2cf5ad"/>
    <s v="Marka_IDP"/>
    <x v="6"/>
    <x v="1"/>
    <n v="3"/>
    <n v="4"/>
    <n v="4"/>
    <n v="1"/>
    <x v="1"/>
  </r>
  <r>
    <s v="4f51c7e2-8545-46b3-864d-fc4908561590"/>
    <s v="Baidoa_HC"/>
    <x v="4"/>
    <x v="0"/>
    <n v="3"/>
    <n v="1"/>
    <n v="4"/>
    <n v="1"/>
    <x v="0"/>
  </r>
  <r>
    <s v="3386cddb-6da0-4087-8138-1ababb8e8848"/>
    <s v="Wanla_Weyn_IDP"/>
    <x v="57"/>
    <x v="1"/>
    <n v="3"/>
    <n v="1"/>
    <n v="4"/>
    <n v="1"/>
    <x v="0"/>
  </r>
  <r>
    <s v="051eed241b6b4cecb51fac14d8bbf6a6"/>
    <s v="Xudur_HC"/>
    <x v="55"/>
    <x v="0"/>
    <n v="3"/>
    <n v="1"/>
    <n v="4"/>
    <n v="1"/>
    <x v="0"/>
  </r>
  <r>
    <s v="efeab248-dab4-4ff2-8ec5-3a674e451420"/>
    <s v="Baidoa_IDP"/>
    <x v="4"/>
    <x v="1"/>
    <n v="3"/>
    <n v="1"/>
    <n v="4"/>
    <n v="1"/>
    <x v="0"/>
  </r>
  <r>
    <s v="95cd1b99-982f-4db5-abb4-75631597b925"/>
    <s v="Marka_HC"/>
    <x v="6"/>
    <x v="0"/>
    <n v="3"/>
    <n v="1"/>
    <n v="4"/>
    <n v="1"/>
    <x v="0"/>
  </r>
  <r>
    <s v="2c3f131d-d7bd-40ad-ab27-8636fd782d21"/>
    <s v="Afgooye_IDP"/>
    <x v="54"/>
    <x v="1"/>
    <n v="3"/>
    <n v="3"/>
    <n v="1"/>
    <n v="1"/>
    <x v="0"/>
  </r>
  <r>
    <s v="7e593635-ef01-473e-bc2d-4053462a0e53"/>
    <s v="Afgooye_IDP"/>
    <x v="54"/>
    <x v="1"/>
    <n v="3"/>
    <n v="1"/>
    <n v="4"/>
    <n v="1"/>
    <x v="0"/>
  </r>
  <r>
    <s v="fd9fd1ca-a4d2-4360-8d8d-ef62f288180c"/>
    <s v="Baidoa_IDP"/>
    <x v="4"/>
    <x v="1"/>
    <n v="3"/>
    <n v="1"/>
    <n v="1"/>
    <n v="1"/>
    <x v="0"/>
  </r>
  <r>
    <s v="2a4f98ce-d788-4c6d-a661-9d8b29457493"/>
    <s v="Baidoa_IDP"/>
    <x v="4"/>
    <x v="1"/>
    <n v="3"/>
    <n v="1"/>
    <n v="1"/>
    <n v="2"/>
    <x v="0"/>
  </r>
  <r>
    <s v="ab89ef78-346d-418f-9e12-9eb4d00af8d7"/>
    <s v="Waajid_HC"/>
    <x v="53"/>
    <x v="0"/>
    <n v="3"/>
    <n v="1"/>
    <n v="4"/>
    <n v="1"/>
    <x v="0"/>
  </r>
  <r>
    <s v="942c753f-7ee3-4c32-810d-03dc635e02f1"/>
    <s v="Xudur_IDP"/>
    <x v="55"/>
    <x v="1"/>
    <n v="3"/>
    <n v="1"/>
    <n v="4"/>
    <n v="1"/>
    <x v="0"/>
  </r>
  <r>
    <s v="d2fae447-86d7-42ee-a90f-0152e4452680"/>
    <s v="Qoryooley_HC"/>
    <x v="8"/>
    <x v="0"/>
    <n v="3"/>
    <n v="1"/>
    <n v="1"/>
    <n v="1"/>
    <x v="0"/>
  </r>
  <r>
    <s v="31187309-7fe8-4d53-816f-73fae6d252a2"/>
    <s v="Marka_IDP"/>
    <x v="6"/>
    <x v="1"/>
    <n v="3"/>
    <n v="1"/>
    <n v="4"/>
    <n v="1"/>
    <x v="0"/>
  </r>
  <r>
    <s v="ed04893f-f80c-4829-96fb-fe2496df5818"/>
    <s v="Baidoa_IDP"/>
    <x v="4"/>
    <x v="1"/>
    <n v="3"/>
    <n v="1"/>
    <n v="4"/>
    <n v="1"/>
    <x v="0"/>
  </r>
  <r>
    <s v="648b2545-a351-47a4-b823-ed0a90582a8a"/>
    <s v="Baidoa_HC"/>
    <x v="4"/>
    <x v="0"/>
    <n v="3"/>
    <n v="4"/>
    <n v="1"/>
    <n v="1"/>
    <x v="0"/>
  </r>
  <r>
    <s v="3be11463-e275-4754-9523-149048c71097"/>
    <s v="Marka_IDP"/>
    <x v="6"/>
    <x v="1"/>
    <n v="2"/>
    <n v="2"/>
    <n v="1"/>
    <n v="1"/>
    <x v="0"/>
  </r>
  <r>
    <s v="ba3b9c88-0cd2-4bd3-ba38-9adddf61bdcb"/>
    <s v="Baidoa_HC"/>
    <x v="4"/>
    <x v="0"/>
    <n v="3"/>
    <n v="1"/>
    <n v="4"/>
    <n v="1"/>
    <x v="0"/>
  </r>
  <r>
    <s v="6e9adceb-389c-4942-90d4-1b0c3ecc6897"/>
    <s v="Waajid_HC"/>
    <x v="53"/>
    <x v="0"/>
    <n v="3"/>
    <n v="1"/>
    <n v="4"/>
    <n v="1"/>
    <x v="0"/>
  </r>
  <r>
    <s v="a6df72cd-c73f-40cd-8bc0-d8401d9cda0c"/>
    <s v="Baidoa_HC"/>
    <x v="4"/>
    <x v="0"/>
    <n v="3"/>
    <n v="1"/>
    <n v="4"/>
    <n v="1"/>
    <x v="0"/>
  </r>
  <r>
    <s v="1cd7ff07-fbec-4a40-ac9e-1f8df05bc581"/>
    <s v="Baidoa_HC"/>
    <x v="4"/>
    <x v="0"/>
    <n v="3"/>
    <n v="1"/>
    <n v="4"/>
    <n v="1"/>
    <x v="0"/>
  </r>
  <r>
    <s v="4ead0d9a-2b4e-4ae7-b162-524bb5d4e8aa"/>
    <s v="Waajid_HC"/>
    <x v="53"/>
    <x v="0"/>
    <n v="3"/>
    <n v="1"/>
    <n v="4"/>
    <n v="1"/>
    <x v="0"/>
  </r>
  <r>
    <s v="a174f5e5-e0e6-41fa-a609-173f0a700475"/>
    <s v="Baidoa_HC"/>
    <x v="4"/>
    <x v="0"/>
    <n v="3"/>
    <n v="1"/>
    <n v="4"/>
    <n v="1"/>
    <x v="0"/>
  </r>
  <r>
    <s v="99574878-2122-4eb1-ab6f-2906ff218e0a"/>
    <s v="Baidoa_HC"/>
    <x v="4"/>
    <x v="0"/>
    <n v="3"/>
    <n v="1"/>
    <n v="4"/>
    <n v="1"/>
    <x v="0"/>
  </r>
  <r>
    <s v="24d9adc0-d39f-4197-b925-87c6b09faef7"/>
    <s v="Qoryooley_HC"/>
    <x v="8"/>
    <x v="0"/>
    <n v="3"/>
    <n v="2"/>
    <n v="1"/>
    <n v="2"/>
    <x v="0"/>
  </r>
  <r>
    <s v="cab01bb2-0e4a-4b73-806c-f62bcf419c4a"/>
    <s v="Qoryooley_HC"/>
    <x v="8"/>
    <x v="0"/>
    <n v="3"/>
    <n v="1"/>
    <n v="1"/>
    <n v="1"/>
    <x v="0"/>
  </r>
  <r>
    <s v="8f673994-915f-4a0f-af04-d351cdc09dab"/>
    <s v="Waajid_HC"/>
    <x v="53"/>
    <x v="0"/>
    <n v="3"/>
    <n v="1"/>
    <n v="1"/>
    <n v="1"/>
    <x v="0"/>
  </r>
  <r>
    <s v="8ec11932-6003-497e-8144-e05c0de3445b"/>
    <s v="Buur_Hakaba_HC"/>
    <x v="51"/>
    <x v="0"/>
    <n v="3"/>
    <n v="1"/>
    <n v="1"/>
    <n v="1"/>
    <x v="0"/>
  </r>
  <r>
    <s v="93dfe1e9-55c6-464d-a933-682220be6739"/>
    <s v="Baidoa_HC"/>
    <x v="4"/>
    <x v="0"/>
    <n v="3"/>
    <n v="1"/>
    <n v="4"/>
    <n v="1"/>
    <x v="0"/>
  </r>
  <r>
    <s v="ea1644f4-ce7c-4a28-a550-979b12100e4e"/>
    <s v="Wanla_Weyn_IDP"/>
    <x v="57"/>
    <x v="1"/>
    <n v="3"/>
    <n v="2"/>
    <n v="1"/>
    <n v="1"/>
    <x v="0"/>
  </r>
  <r>
    <s v="08e99f78-d45a-4d4b-a005-677e6f62be5b"/>
    <s v="Qansax_Dheere_HC"/>
    <x v="56"/>
    <x v="0"/>
    <n v="3"/>
    <n v="1"/>
    <n v="1"/>
    <n v="1"/>
    <x v="0"/>
  </r>
  <r>
    <s v="42516ae4-08df-4b21-9612-d8c5ff82770d"/>
    <s v="Wanla_Weyn_IDP"/>
    <x v="57"/>
    <x v="1"/>
    <n v="2"/>
    <n v="2"/>
    <n v="1"/>
    <n v="1"/>
    <x v="0"/>
  </r>
  <r>
    <s v="75c372f6-64c4-44f7-b600-95be5a92af68"/>
    <s v="Afgooye_IDP"/>
    <x v="54"/>
    <x v="1"/>
    <n v="3"/>
    <n v="1"/>
    <n v="4"/>
    <n v="1"/>
    <x v="0"/>
  </r>
  <r>
    <s v="175ec567-8013-49e6-9394-e8c26ee35b75"/>
    <s v="Diinsoor_IDP"/>
    <x v="5"/>
    <x v="1"/>
    <n v="3"/>
    <n v="1"/>
    <n v="4"/>
    <n v="1"/>
    <x v="0"/>
  </r>
  <r>
    <s v="75888a82-769d-4f74-a4fe-2860b7965cf7"/>
    <s v="Baidoa_IDP"/>
    <x v="4"/>
    <x v="1"/>
    <n v="3"/>
    <n v="1"/>
    <n v="4"/>
    <n v="1"/>
    <x v="0"/>
  </r>
  <r>
    <s v="90840a9f-d7eb-4af5-aef6-f49f400f37e8"/>
    <s v="Xudur_IDP"/>
    <x v="55"/>
    <x v="1"/>
    <n v="3"/>
    <n v="1"/>
    <n v="4"/>
    <n v="1"/>
    <x v="0"/>
  </r>
  <r>
    <s v="982bdb14-6aac-4372-99ac-24cf1acf1545"/>
    <s v="Ceel_Barde_IDP"/>
    <x v="52"/>
    <x v="1"/>
    <n v="3"/>
    <n v="1"/>
    <n v="4"/>
    <n v="1"/>
    <x v="0"/>
  </r>
  <r>
    <s v="b1ea69e4-b524-41ff-ac9d-937d90f96e31"/>
    <s v="Marka_HC"/>
    <x v="6"/>
    <x v="0"/>
    <n v="3"/>
    <n v="1"/>
    <n v="4"/>
    <n v="1"/>
    <x v="0"/>
  </r>
  <r>
    <s v="90e0bb3a-6da4-484f-958c-3253c3daa142"/>
    <s v="Waajid_IDP"/>
    <x v="53"/>
    <x v="1"/>
    <n v="3"/>
    <n v="1"/>
    <n v="4"/>
    <n v="1"/>
    <x v="0"/>
  </r>
  <r>
    <s v="024dc6eb-7e88-4d71-a705-3b5d5bd11182"/>
    <s v="Marka_HC"/>
    <x v="6"/>
    <x v="0"/>
    <n v="1"/>
    <n v="4"/>
    <n v="1"/>
    <n v="5"/>
    <x v="1"/>
  </r>
  <r>
    <s v="59751735-2823-4f53-86df-1cb0877b4e4e"/>
    <s v="Marka_HC"/>
    <x v="6"/>
    <x v="0"/>
    <n v="3"/>
    <n v="1"/>
    <n v="4"/>
    <n v="1"/>
    <x v="0"/>
  </r>
  <r>
    <s v="8027e9c7-7e58-48f0-87b2-bfb4e517d00d"/>
    <s v="Waajid_IDP"/>
    <x v="53"/>
    <x v="1"/>
    <n v="3"/>
    <n v="2"/>
    <n v="1"/>
    <n v="2"/>
    <x v="0"/>
  </r>
  <r>
    <s v="c8c2ad4b-ec1c-49a7-b344-9bac004cd059"/>
    <s v="Waajid_IDP"/>
    <x v="53"/>
    <x v="1"/>
    <n v="3"/>
    <n v="1"/>
    <n v="4"/>
    <n v="1"/>
    <x v="0"/>
  </r>
  <r>
    <s v="462e58e6-514f-4954-ad9b-3347b15baa5c"/>
    <s v="Waajid_HC"/>
    <x v="53"/>
    <x v="0"/>
    <n v="3"/>
    <n v="1"/>
    <n v="1"/>
    <n v="2"/>
    <x v="0"/>
  </r>
  <r>
    <s v="d5ff8bb7-f714-4c41-91d3-3fe88b8f914a"/>
    <s v="Waajid_HC"/>
    <x v="53"/>
    <x v="0"/>
    <n v="3"/>
    <n v="1"/>
    <n v="4"/>
    <n v="1"/>
    <x v="0"/>
  </r>
  <r>
    <s v="2a884274-5b07-4d18-a2a3-fdce39007bdb"/>
    <s v="Waajid_IDP"/>
    <x v="53"/>
    <x v="1"/>
    <n v="3"/>
    <n v="1"/>
    <n v="4"/>
    <n v="1"/>
    <x v="0"/>
  </r>
  <r>
    <s v="b019f7ad-bfee-43c3-83e8-0aa2a1b75346"/>
    <s v="Afgooye_IDP"/>
    <x v="54"/>
    <x v="1"/>
    <n v="2"/>
    <n v="3"/>
    <n v="4"/>
    <n v="1"/>
    <x v="1"/>
  </r>
  <r>
    <s v="2cf918c6-65c9-4446-8455-bb20d0b5db08"/>
    <s v="Afgooye_IDP"/>
    <x v="54"/>
    <x v="1"/>
    <n v="3"/>
    <n v="1"/>
    <n v="1"/>
    <n v="1"/>
    <x v="0"/>
  </r>
  <r>
    <s v="8ef005bf-912d-403e-b623-8159ca2dd97c"/>
    <s v="Baidoa_IDP"/>
    <x v="4"/>
    <x v="1"/>
    <n v="3"/>
    <n v="1"/>
    <n v="4"/>
    <n v="2"/>
    <x v="1"/>
  </r>
  <r>
    <s v="c0e272d0-e21c-4af8-bfe7-863bb0b76602"/>
    <s v="Ceel_Barde_HC"/>
    <x v="52"/>
    <x v="0"/>
    <n v="3"/>
    <n v="1"/>
    <n v="4"/>
    <n v="1"/>
    <x v="0"/>
  </r>
  <r>
    <s v="470b113c-825d-43fd-b639-5bd86effaa17"/>
    <s v="Baidoa_IDP"/>
    <x v="4"/>
    <x v="1"/>
    <n v="3"/>
    <n v="1"/>
    <n v="4"/>
    <n v="1"/>
    <x v="0"/>
  </r>
  <r>
    <s v="fc772d31-d191-46d5-a5bc-a58aa6166637"/>
    <s v="Ceel_Barde_HC"/>
    <x v="52"/>
    <x v="0"/>
    <n v="3"/>
    <n v="1"/>
    <n v="4"/>
    <n v="1"/>
    <x v="0"/>
  </r>
  <r>
    <s v="c2e3b308-c7c6-43dc-8e03-800fa3c6c2da"/>
    <s v="Waajid_IDP"/>
    <x v="53"/>
    <x v="1"/>
    <n v="3"/>
    <n v="1"/>
    <n v="4"/>
    <n v="5"/>
    <x v="1"/>
  </r>
  <r>
    <s v="f09ed3a9-bd67-475d-a2ce-b0ddf235ca75"/>
    <s v="Marka_HC"/>
    <x v="6"/>
    <x v="0"/>
    <n v="3"/>
    <n v="2"/>
    <n v="1"/>
    <n v="1"/>
    <x v="0"/>
  </r>
  <r>
    <s v="d7422eb5-fd33-46ae-82f6-b1c9821eef06"/>
    <s v="Marka_HC"/>
    <x v="6"/>
    <x v="0"/>
    <n v="3"/>
    <n v="1"/>
    <n v="4"/>
    <n v="1"/>
    <x v="0"/>
  </r>
  <r>
    <s v="7192bdb2-29d0-4ba3-9c59-4fb43edc2c92"/>
    <s v="Wanla_Weyn_HC"/>
    <x v="57"/>
    <x v="0"/>
    <n v="3"/>
    <n v="1"/>
    <n v="4"/>
    <n v="1"/>
    <x v="0"/>
  </r>
  <r>
    <s v="2111eef7-fda6-4fad-8207-b2db03e7b884"/>
    <s v="Waajid_IDP"/>
    <x v="53"/>
    <x v="1"/>
    <n v="3"/>
    <n v="1"/>
    <n v="4"/>
    <n v="1"/>
    <x v="0"/>
  </r>
  <r>
    <s v="7bc5ea7f-5940-4824-92aa-5e6e83e59a9f"/>
    <s v="Diinsoor_IDP"/>
    <x v="5"/>
    <x v="1"/>
    <n v="3"/>
    <n v="1"/>
    <n v="4"/>
    <n v="1"/>
    <x v="0"/>
  </r>
  <r>
    <s v="d20564a5-45b2-442a-b563-416acf181349"/>
    <s v="Marka_IDP"/>
    <x v="6"/>
    <x v="1"/>
    <n v="3"/>
    <n v="2"/>
    <n v="4"/>
    <n v="1"/>
    <x v="1"/>
  </r>
  <r>
    <s v="52c3532a-619b-4085-84a2-9d6024358c3b"/>
    <s v="Wanla_Weyn_IDP"/>
    <x v="57"/>
    <x v="1"/>
    <n v="3"/>
    <n v="1"/>
    <n v="4"/>
    <n v="1"/>
    <x v="0"/>
  </r>
  <r>
    <s v="14b03bae-2b34-48e0-9448-54b9768ed1a9"/>
    <s v="Wanla_Weyn_IDP"/>
    <x v="57"/>
    <x v="1"/>
    <n v="3"/>
    <n v="1"/>
    <n v="4"/>
    <n v="1"/>
    <x v="0"/>
  </r>
  <r>
    <s v="a196f76c-e89d-4a34-82e2-bb6ffb9b922d"/>
    <s v="Wanla_Weyn_IDP"/>
    <x v="57"/>
    <x v="1"/>
    <n v="3"/>
    <n v="1"/>
    <n v="4"/>
    <n v="1"/>
    <x v="0"/>
  </r>
  <r>
    <s v="dc46c559-a9d5-4470-8161-d4987490e779"/>
    <s v="Xudur_HC"/>
    <x v="55"/>
    <x v="0"/>
    <n v="3"/>
    <n v="3"/>
    <n v="1"/>
    <n v="1"/>
    <x v="0"/>
  </r>
  <r>
    <s v="9c65b0b3-3ced-42ea-a971-72e9fcbdc346"/>
    <s v="Marka_IDP"/>
    <x v="6"/>
    <x v="1"/>
    <n v="3"/>
    <n v="1"/>
    <n v="4"/>
    <n v="1"/>
    <x v="0"/>
  </r>
  <r>
    <s v="4ff8c575-138c-4cc8-9baf-ac0968088cdc"/>
    <s v="Wanla_Weyn_HC"/>
    <x v="57"/>
    <x v="0"/>
    <n v="3"/>
    <n v="1"/>
    <n v="4"/>
    <n v="1"/>
    <x v="0"/>
  </r>
  <r>
    <s v="1deca0af-d83a-483c-9702-cccfa3be0f97"/>
    <s v="Baidoa_IDP"/>
    <x v="4"/>
    <x v="1"/>
    <n v="3"/>
    <n v="1"/>
    <n v="4"/>
    <n v="1"/>
    <x v="0"/>
  </r>
  <r>
    <s v="1350a8c7-5131-42b7-92b4-3a2b70872d65"/>
    <s v="Xudur_IDP"/>
    <x v="55"/>
    <x v="1"/>
    <n v="3"/>
    <n v="4"/>
    <n v="1"/>
    <n v="5"/>
    <x v="1"/>
  </r>
  <r>
    <s v="65aa4e81-17d0-477f-8580-8cf7524e4c1e"/>
    <s v="Wanla_Weyn_HC"/>
    <x v="57"/>
    <x v="0"/>
    <n v="3"/>
    <n v="1"/>
    <n v="4"/>
    <n v="1"/>
    <x v="0"/>
  </r>
  <r>
    <s v="2e18fa73-40ed-42d2-9836-98bc0ff3e725"/>
    <s v="Waajid_IDP"/>
    <x v="53"/>
    <x v="1"/>
    <n v="3"/>
    <n v="1"/>
    <n v="4"/>
    <n v="1"/>
    <x v="0"/>
  </r>
  <r>
    <s v="ecd41e80-146a-4ee5-9747-2b0e1e422d98"/>
    <s v="Qansax_Dheere_HC"/>
    <x v="56"/>
    <x v="0"/>
    <n v="3"/>
    <n v="1"/>
    <n v="4"/>
    <n v="1"/>
    <x v="0"/>
  </r>
  <r>
    <s v="76bd5240-83fa-41e7-964f-e3c7bdbae260"/>
    <s v="Waajid_IDP"/>
    <x v="53"/>
    <x v="1"/>
    <n v="3"/>
    <n v="1"/>
    <n v="1"/>
    <n v="5"/>
    <x v="1"/>
  </r>
  <r>
    <s v="cb57b561-e1a4-478a-8aa5-caaca5122134"/>
    <s v="Ceel_Barde_IDP"/>
    <x v="52"/>
    <x v="1"/>
    <n v="3"/>
    <n v="1"/>
    <n v="4"/>
    <n v="3"/>
    <x v="1"/>
  </r>
  <r>
    <s v="a81f290b-f7cd-4ba8-9af7-9a7f46b40484"/>
    <s v="Ceel_Barde_IDP"/>
    <x v="52"/>
    <x v="1"/>
    <n v="3"/>
    <n v="1"/>
    <n v="4"/>
    <n v="2"/>
    <x v="1"/>
  </r>
  <r>
    <s v="ca383a41-e22a-4afa-bf41-53033ffedaec"/>
    <s v="Baidoa_HC"/>
    <x v="4"/>
    <x v="0"/>
    <n v="3"/>
    <n v="4"/>
    <n v="4"/>
    <n v="1"/>
    <x v="1"/>
  </r>
  <r>
    <s v="8dacb2e3-4b2a-4c46-95d8-d3efbb397af1"/>
    <s v="Ceel_Barde_IDP"/>
    <x v="52"/>
    <x v="1"/>
    <n v="3"/>
    <n v="1"/>
    <n v="4"/>
    <n v="1"/>
    <x v="0"/>
  </r>
  <r>
    <s v="623a219d-b8ad-4899-8455-33f6cd5f28e4"/>
    <s v="Afgooye_HC"/>
    <x v="54"/>
    <x v="0"/>
    <n v="3"/>
    <n v="1"/>
    <n v="4"/>
    <n v="1"/>
    <x v="0"/>
  </r>
  <r>
    <s v="48562ca0-451f-4836-9d75-a5a54c80f98f"/>
    <s v="Buur_Hakaba_HC"/>
    <x v="51"/>
    <x v="0"/>
    <n v="3"/>
    <n v="1"/>
    <n v="1"/>
    <n v="1"/>
    <x v="0"/>
  </r>
  <r>
    <s v="0b14b3d3-b3e4-464e-a330-111d217ef01e"/>
    <s v="Xudur_IDP"/>
    <x v="55"/>
    <x v="1"/>
    <n v="3"/>
    <n v="1"/>
    <n v="1"/>
    <n v="1"/>
    <x v="0"/>
  </r>
  <r>
    <s v="a898496f-89db-47b7-a922-04e9fc9cd2c4"/>
    <s v="Afgooye_HC"/>
    <x v="54"/>
    <x v="0"/>
    <n v="3"/>
    <n v="1"/>
    <n v="1"/>
    <n v="1"/>
    <x v="0"/>
  </r>
  <r>
    <s v="70e1623d-1d70-49a0-80e8-22dfc84a8ac1"/>
    <s v="Waajid_IDP"/>
    <x v="53"/>
    <x v="1"/>
    <n v="3"/>
    <n v="1"/>
    <n v="4"/>
    <n v="1"/>
    <x v="0"/>
  </r>
  <r>
    <s v="766934ba-8749-4c82-b809-f3dd6b21308d"/>
    <s v="Baidoa_IDP"/>
    <x v="4"/>
    <x v="1"/>
    <n v="3"/>
    <n v="1"/>
    <n v="4"/>
    <n v="1"/>
    <x v="0"/>
  </r>
  <r>
    <s v="ed72755b-8d40-4ea6-bba9-138e907cf6ba"/>
    <s v="Diinsoor_HC"/>
    <x v="5"/>
    <x v="0"/>
    <n v="3"/>
    <n v="1"/>
    <n v="4"/>
    <n v="1"/>
    <x v="0"/>
  </r>
  <r>
    <s v="feaa15f3-64ea-4b75-9aaf-5da09c660b1f"/>
    <s v="Waajid_IDP"/>
    <x v="53"/>
    <x v="1"/>
    <n v="3"/>
    <n v="1"/>
    <n v="4"/>
    <n v="1"/>
    <x v="0"/>
  </r>
  <r>
    <s v="b694a93a-ecc1-40a3-afd6-47cd5b41d162"/>
    <s v="Marka_IDP"/>
    <x v="6"/>
    <x v="1"/>
    <n v="3"/>
    <n v="1"/>
    <n v="4"/>
    <n v="1"/>
    <x v="0"/>
  </r>
  <r>
    <s v="95cd543b-4f46-43d2-9df6-7e4193d69342"/>
    <s v="Afgooye_IDP"/>
    <x v="54"/>
    <x v="1"/>
    <n v="1"/>
    <n v="3"/>
    <n v="1"/>
    <n v="1"/>
    <x v="0"/>
  </r>
  <r>
    <s v="02558268-9746-475f-aebb-6d2e0614960f"/>
    <s v="Xudur_IDP"/>
    <x v="55"/>
    <x v="1"/>
    <n v="3"/>
    <n v="1"/>
    <n v="4"/>
    <n v="1"/>
    <x v="0"/>
  </r>
  <r>
    <s v="3b9f4f8d-d753-43f4-9e88-2cecc89ed765"/>
    <s v="Waajid_IDP"/>
    <x v="53"/>
    <x v="1"/>
    <n v="3"/>
    <n v="2"/>
    <n v="4"/>
    <n v="1"/>
    <x v="1"/>
  </r>
  <r>
    <s v="48e272a3-7787-4ac9-b3cd-a40d2d04c95b"/>
    <s v="Waajid_HC"/>
    <x v="53"/>
    <x v="0"/>
    <n v="3"/>
    <n v="1"/>
    <n v="4"/>
    <n v="2"/>
    <x v="1"/>
  </r>
  <r>
    <s v="22857de1-442c-4354-9362-9fb99ec00ba1"/>
    <s v="Xudur_IDP"/>
    <x v="55"/>
    <x v="1"/>
    <n v="3"/>
    <n v="1"/>
    <n v="1"/>
    <n v="1"/>
    <x v="0"/>
  </r>
  <r>
    <s v="135a8e11-cce1-4ca0-aefc-33d918450943"/>
    <s v="Waajid_HC"/>
    <x v="53"/>
    <x v="0"/>
    <n v="3"/>
    <n v="4"/>
    <n v="1"/>
    <n v="1"/>
    <x v="0"/>
  </r>
  <r>
    <s v="c8392265-9196-42e9-bce0-773fe886b306"/>
    <s v="Waajid_HC"/>
    <x v="53"/>
    <x v="0"/>
    <n v="3"/>
    <n v="1"/>
    <n v="4"/>
    <n v="1"/>
    <x v="0"/>
  </r>
  <r>
    <s v="ec111e07-d3b6-4513-bec6-cce2527c1947"/>
    <s v="Waajid_HC"/>
    <x v="53"/>
    <x v="0"/>
    <n v="3"/>
    <n v="1"/>
    <n v="1"/>
    <n v="1"/>
    <x v="0"/>
  </r>
  <r>
    <s v="5aaa05bd-fa62-4389-bea6-84c53b21dae5"/>
    <s v="Baidoa_IDP"/>
    <x v="4"/>
    <x v="1"/>
    <n v="3"/>
    <n v="1"/>
    <n v="1"/>
    <n v="1"/>
    <x v="0"/>
  </r>
  <r>
    <s v="a47d75bd-8baf-44f2-a93f-cb4d349bf0da"/>
    <s v="Waajid_HC"/>
    <x v="53"/>
    <x v="0"/>
    <n v="3"/>
    <n v="1"/>
    <n v="4"/>
    <n v="1"/>
    <x v="0"/>
  </r>
  <r>
    <s v="eef7ed05-63e8-4ca2-87f0-bcd08109caca"/>
    <s v="Marka_HC"/>
    <x v="6"/>
    <x v="0"/>
    <n v="3"/>
    <n v="1"/>
    <n v="4"/>
    <n v="1"/>
    <x v="0"/>
  </r>
  <r>
    <s v="953e47ef-2940-46c9-b9c6-4da28ed44ae8"/>
    <s v="Afgooye_HC"/>
    <x v="54"/>
    <x v="0"/>
    <n v="3"/>
    <n v="1"/>
    <n v="1"/>
    <n v="1"/>
    <x v="0"/>
  </r>
  <r>
    <s v="bfbd036e-b307-4721-9bba-c6351ad14f0d"/>
    <s v="Baidoa_IDP"/>
    <x v="4"/>
    <x v="1"/>
    <n v="3"/>
    <n v="1"/>
    <n v="1"/>
    <n v="1"/>
    <x v="0"/>
  </r>
  <r>
    <s v="9e81708e-8456-4c26-b0b9-2c169dced7ac"/>
    <s v="Baidoa_IDP"/>
    <x v="4"/>
    <x v="1"/>
    <n v="1"/>
    <n v="2"/>
    <n v="1"/>
    <n v="1"/>
    <x v="3"/>
  </r>
  <r>
    <s v="45a0322b-36f6-4641-929b-dd2e2e314d32"/>
    <s v="Baidoa_HC"/>
    <x v="4"/>
    <x v="0"/>
    <n v="3"/>
    <n v="1"/>
    <n v="4"/>
    <n v="1"/>
    <x v="0"/>
  </r>
  <r>
    <s v="22458ae9-4975-4eda-955e-49d405bc6f38"/>
    <s v="Baidoa_IDP"/>
    <x v="4"/>
    <x v="1"/>
    <n v="1"/>
    <n v="4"/>
    <n v="1"/>
    <n v="1"/>
    <x v="0"/>
  </r>
  <r>
    <s v="4f82161c-317b-48f3-90fb-ccf8cd688f80"/>
    <s v="Ceel_Barde_HC"/>
    <x v="52"/>
    <x v="0"/>
    <n v="3"/>
    <n v="1"/>
    <n v="4"/>
    <n v="1"/>
    <x v="0"/>
  </r>
  <r>
    <s v="905b32df-a317-49b8-b07d-d3e684de9a0c"/>
    <s v="Baidoa_IDP"/>
    <x v="4"/>
    <x v="1"/>
    <n v="1"/>
    <n v="4"/>
    <n v="1"/>
    <n v="2"/>
    <x v="0"/>
  </r>
  <r>
    <s v="ce8caa05-25d6-4e11-991c-ce974d8021cc"/>
    <s v="Baidoa_IDP"/>
    <x v="4"/>
    <x v="1"/>
    <n v="3"/>
    <n v="1"/>
    <n v="1"/>
    <n v="1"/>
    <x v="0"/>
  </r>
  <r>
    <s v="e4c5cbb2-1311-415c-8985-dd5691cbe874"/>
    <s v="Ceel_Barde_HC"/>
    <x v="52"/>
    <x v="0"/>
    <n v="3"/>
    <n v="1"/>
    <n v="4"/>
    <n v="1"/>
    <x v="0"/>
  </r>
  <r>
    <s v="f5a0fb07-3ca1-4c6d-9398-14221181382f"/>
    <s v="Ceel_Barde_IDP"/>
    <x v="52"/>
    <x v="1"/>
    <n v="3"/>
    <n v="1"/>
    <n v="1"/>
    <n v="1"/>
    <x v="0"/>
  </r>
  <r>
    <s v="a5dfc187-d309-48c2-87eb-2db5ed3f8bd2"/>
    <s v="Diinsoor_IDP"/>
    <x v="5"/>
    <x v="1"/>
    <n v="3"/>
    <n v="1"/>
    <n v="1"/>
    <n v="1"/>
    <x v="0"/>
  </r>
  <r>
    <s v="179986bf-ee38-4c1b-82bd-e2f998430ae7"/>
    <s v="Baidoa_IDP"/>
    <x v="4"/>
    <x v="1"/>
    <n v="2"/>
    <n v="4"/>
    <n v="4"/>
    <n v="3"/>
    <x v="1"/>
  </r>
  <r>
    <s v="596c1890-a49d-4c84-a8a0-c8cabe178848"/>
    <s v="Baidoa_HC"/>
    <x v="4"/>
    <x v="0"/>
    <n v="3"/>
    <n v="1"/>
    <n v="4"/>
    <n v="1"/>
    <x v="0"/>
  </r>
  <r>
    <s v="dc653f14-44af-4be2-8757-ec1c724a856f"/>
    <s v="Marka_IDP"/>
    <x v="6"/>
    <x v="1"/>
    <n v="3"/>
    <n v="2"/>
    <n v="1"/>
    <n v="3"/>
    <x v="0"/>
  </r>
  <r>
    <s v="ce7de7bb-4054-473a-bfc4-2a9fc16ca071"/>
    <s v="Wanla_Weyn_HC"/>
    <x v="57"/>
    <x v="0"/>
    <n v="3"/>
    <n v="2"/>
    <n v="1"/>
    <n v="1"/>
    <x v="0"/>
  </r>
  <r>
    <s v="18991cf9-f52d-494d-9c97-cde010d9ad77"/>
    <s v="Qansax_Dheere_HC"/>
    <x v="56"/>
    <x v="0"/>
    <n v="3"/>
    <n v="1"/>
    <n v="4"/>
    <n v="1"/>
    <x v="0"/>
  </r>
  <r>
    <s v="1d1c1cdc-ea7a-4f5f-a4ea-32a1dfc7f774"/>
    <s v="Baidoa_IDP"/>
    <x v="4"/>
    <x v="1"/>
    <n v="3"/>
    <n v="1"/>
    <n v="4"/>
    <n v="1"/>
    <x v="0"/>
  </r>
  <r>
    <s v="d1f20f17-be13-48cd-ba55-75f146d83405"/>
    <s v="Waajid_HC"/>
    <x v="53"/>
    <x v="0"/>
    <n v="3"/>
    <n v="1"/>
    <n v="4"/>
    <n v="1"/>
    <x v="0"/>
  </r>
  <r>
    <s v="b7ab8668fd3b4ac79fc5716785ab63b5"/>
    <s v="Xudur_HC"/>
    <x v="55"/>
    <x v="0"/>
    <n v="3"/>
    <n v="1"/>
    <n v="4"/>
    <n v="1"/>
    <x v="0"/>
  </r>
  <r>
    <s v="cf0019f5-fd2e-44c0-807a-77bfd7af83ae"/>
    <s v="Xudur_HC"/>
    <x v="55"/>
    <x v="0"/>
    <n v="3"/>
    <n v="1"/>
    <n v="4"/>
    <n v="1"/>
    <x v="0"/>
  </r>
  <r>
    <s v="a3464809-3575-45f3-adcb-235346dc5736"/>
    <s v="Xudur_IDP"/>
    <x v="55"/>
    <x v="1"/>
    <n v="3"/>
    <n v="4"/>
    <n v="4"/>
    <n v="1"/>
    <x v="1"/>
  </r>
  <r>
    <s v="9e8fee90-0417-4e4b-b47c-19ef0bc3abd2"/>
    <s v="Afgooye_HC"/>
    <x v="54"/>
    <x v="0"/>
    <n v="3"/>
    <n v="1"/>
    <n v="4"/>
    <n v="1"/>
    <x v="0"/>
  </r>
  <r>
    <s v="3c6c14e8-71ab-4e9a-937b-e0cec884575a"/>
    <s v="Waajid_IDP"/>
    <x v="53"/>
    <x v="1"/>
    <n v="3"/>
    <n v="1"/>
    <n v="4"/>
    <n v="1"/>
    <x v="0"/>
  </r>
  <r>
    <s v="d696f474-7ce6-43c5-847a-0d3a0b882260"/>
    <s v="Marka_HC"/>
    <x v="6"/>
    <x v="0"/>
    <n v="3"/>
    <n v="1"/>
    <n v="1"/>
    <n v="1"/>
    <x v="0"/>
  </r>
  <r>
    <s v="8ca57741-979b-4a84-b2cf-2f23545fbf9e"/>
    <s v="Xudur_IDP"/>
    <x v="55"/>
    <x v="1"/>
    <n v="1"/>
    <n v="4"/>
    <n v="1"/>
    <n v="1"/>
    <x v="0"/>
  </r>
  <r>
    <s v="d8e75945-d397-4eca-a31f-7601154deefb"/>
    <s v="Qoryooley_HC"/>
    <x v="8"/>
    <x v="0"/>
    <n v="3"/>
    <n v="1"/>
    <n v="4"/>
    <n v="1"/>
    <x v="0"/>
  </r>
  <r>
    <s v="5df79397-2ffb-49ba-9ea1-34fd7a9a600d"/>
    <s v="Waajid_IDP"/>
    <x v="53"/>
    <x v="1"/>
    <n v="3"/>
    <n v="1"/>
    <n v="4"/>
    <n v="1"/>
    <x v="0"/>
  </r>
  <r>
    <s v="f2f456ac-b771-4aaf-bc29-f559c56cce16"/>
    <s v="Xudur_HC"/>
    <x v="55"/>
    <x v="0"/>
    <n v="3"/>
    <n v="1"/>
    <n v="4"/>
    <n v="3"/>
    <x v="1"/>
  </r>
  <r>
    <s v="5777dc75-f248-47df-92f8-38b9970375e7"/>
    <s v="Afgooye_HC"/>
    <x v="54"/>
    <x v="0"/>
    <n v="3"/>
    <n v="3"/>
    <n v="1"/>
    <n v="3"/>
    <x v="1"/>
  </r>
  <r>
    <s v="c9a717b3-9c86-42c9-a7b1-d6745880443b"/>
    <s v="Buur_Hakaba_HC"/>
    <x v="51"/>
    <x v="0"/>
    <n v="3"/>
    <n v="1"/>
    <n v="1"/>
    <n v="1"/>
    <x v="0"/>
  </r>
  <r>
    <s v="f16cd17b-7208-4377-8dba-54c4d118adb8"/>
    <s v="Baidoa_HC"/>
    <x v="4"/>
    <x v="0"/>
    <n v="3"/>
    <n v="2"/>
    <n v="4"/>
    <n v="1"/>
    <x v="1"/>
  </r>
  <r>
    <s v="d5a42a3f-ee06-4743-8b2f-4b65cbcdc486"/>
    <s v="Marka_IDP"/>
    <x v="6"/>
    <x v="1"/>
    <n v="3"/>
    <n v="1"/>
    <n v="4"/>
    <n v="1"/>
    <x v="0"/>
  </r>
  <r>
    <s v="8b09af0c-81ef-4ad4-bbd3-eae2675ca34b"/>
    <s v="Baidoa_IDP"/>
    <x v="4"/>
    <x v="1"/>
    <n v="3"/>
    <n v="1"/>
    <n v="4"/>
    <n v="1"/>
    <x v="0"/>
  </r>
  <r>
    <s v="a9ba221a-a21b-48c7-a0c1-d407d671bb58"/>
    <s v="Xudur_HC"/>
    <x v="55"/>
    <x v="0"/>
    <n v="3"/>
    <n v="4"/>
    <n v="4"/>
    <n v="1"/>
    <x v="1"/>
  </r>
  <r>
    <s v="04cfaa27-2492-4a0b-989c-ae2a89fb0e9d"/>
    <s v="Baidoa_IDP"/>
    <x v="4"/>
    <x v="1"/>
    <n v="3"/>
    <n v="1"/>
    <n v="1"/>
    <n v="1"/>
    <x v="0"/>
  </r>
  <r>
    <s v="9ee38e3e-d324-4ff2-a761-ac33e3288e12"/>
    <s v="Marka_HC"/>
    <x v="6"/>
    <x v="0"/>
    <n v="3"/>
    <n v="1"/>
    <n v="4"/>
    <n v="1"/>
    <x v="0"/>
  </r>
  <r>
    <s v="ba60fd04-342d-4fd7-9274-84717b9d6727"/>
    <s v="Qoryooley_HC"/>
    <x v="8"/>
    <x v="0"/>
    <n v="3"/>
    <n v="1"/>
    <n v="1"/>
    <n v="1"/>
    <x v="0"/>
  </r>
  <r>
    <s v="65f9e719-a015-40ea-bfac-c133bc4adc94"/>
    <s v="Afgooye_IDP"/>
    <x v="54"/>
    <x v="1"/>
    <n v="3"/>
    <n v="2"/>
    <n v="4"/>
    <n v="1"/>
    <x v="1"/>
  </r>
  <r>
    <s v="90a05902-645e-419d-92e1-a325804823bd"/>
    <s v="Baidoa_IDP"/>
    <x v="4"/>
    <x v="1"/>
    <n v="3"/>
    <n v="1"/>
    <n v="1"/>
    <n v="3"/>
    <x v="0"/>
  </r>
  <r>
    <s v="51730f69-4617-4383-afc8-9cf15a44a072"/>
    <s v="Baidoa_IDP"/>
    <x v="4"/>
    <x v="1"/>
    <n v="3"/>
    <n v="1"/>
    <n v="4"/>
    <n v="1"/>
    <x v="0"/>
  </r>
  <r>
    <s v="24ce76e8-9370-4b4a-bf81-243d45905da5"/>
    <s v="Baidoa_HC"/>
    <x v="4"/>
    <x v="0"/>
    <n v="3"/>
    <n v="1"/>
    <n v="1"/>
    <n v="1"/>
    <x v="0"/>
  </r>
  <r>
    <s v="1e51a279-1b65-4351-9db6-f22ff4d768bd"/>
    <s v="Wanla_Weyn_HC"/>
    <x v="57"/>
    <x v="0"/>
    <n v="3"/>
    <n v="1"/>
    <n v="1"/>
    <n v="1"/>
    <x v="0"/>
  </r>
  <r>
    <s v="ea03bed3-c2d2-483d-b542-b67df566ccca"/>
    <s v="Baidoa_IDP"/>
    <x v="4"/>
    <x v="1"/>
    <n v="3"/>
    <n v="1"/>
    <n v="4"/>
    <n v="1"/>
    <x v="0"/>
  </r>
  <r>
    <s v="f4b1fc74-6a9a-463c-8578-8184b2ed4fe5"/>
    <s v="Afgooye_HC"/>
    <x v="54"/>
    <x v="0"/>
    <n v="3"/>
    <n v="1"/>
    <n v="4"/>
    <n v="1"/>
    <x v="0"/>
  </r>
  <r>
    <s v="57f8a195-a7e2-4b73-8a63-dd64cdc30a15"/>
    <s v="Marka_HC"/>
    <x v="6"/>
    <x v="0"/>
    <n v="3"/>
    <n v="1"/>
    <n v="4"/>
    <n v="1"/>
    <x v="0"/>
  </r>
  <r>
    <s v="25836e2d-954b-482a-94dc-30dd3160f701"/>
    <s v="Waajid_IDP"/>
    <x v="53"/>
    <x v="1"/>
    <n v="3"/>
    <n v="1"/>
    <n v="4"/>
    <n v="1"/>
    <x v="0"/>
  </r>
  <r>
    <s v="9ff3c996-b249-4533-a161-bf446c100a6a"/>
    <s v="Waajid_HC"/>
    <x v="53"/>
    <x v="0"/>
    <n v="3"/>
    <n v="1"/>
    <n v="1"/>
    <n v="1"/>
    <x v="0"/>
  </r>
  <r>
    <s v="e8bed13e-17e6-4a23-a175-914f30c9f426"/>
    <s v="Baidoa_HC"/>
    <x v="4"/>
    <x v="0"/>
    <n v="3"/>
    <n v="1"/>
    <n v="1"/>
    <n v="3"/>
    <x v="0"/>
  </r>
  <r>
    <s v="ff07b789-6c57-4e4c-8883-b23311ea40c8"/>
    <s v="Baidoa_HC"/>
    <x v="4"/>
    <x v="0"/>
    <n v="3"/>
    <n v="2"/>
    <n v="1"/>
    <n v="1"/>
    <x v="0"/>
  </r>
  <r>
    <s v="3421a970-8dfc-4eb4-b185-d002af5487ca"/>
    <s v="Afgooye_HC"/>
    <x v="54"/>
    <x v="0"/>
    <n v="3"/>
    <n v="1"/>
    <n v="4"/>
    <n v="1"/>
    <x v="0"/>
  </r>
  <r>
    <s v="ce043a40-cc7f-4a69-ba3f-29322a5e2da5"/>
    <s v="Baidoa_IDP"/>
    <x v="4"/>
    <x v="1"/>
    <n v="3"/>
    <n v="1"/>
    <n v="4"/>
    <n v="1"/>
    <x v="0"/>
  </r>
  <r>
    <s v="aff2b847-72b0-4ff9-b4b0-39aec8540fce"/>
    <s v="Waajid_IDP"/>
    <x v="53"/>
    <x v="1"/>
    <n v="3"/>
    <n v="1"/>
    <n v="4"/>
    <n v="1"/>
    <x v="0"/>
  </r>
  <r>
    <s v="49c06960-df9f-482f-b3ad-07c1adb37c2c"/>
    <s v="Baidoa_IDP"/>
    <x v="4"/>
    <x v="1"/>
    <n v="3"/>
    <n v="1"/>
    <n v="4"/>
    <n v="1"/>
    <x v="0"/>
  </r>
  <r>
    <s v="0520b217-9b6a-48df-97fa-85a197ef5602"/>
    <s v="Baidoa_IDP"/>
    <x v="4"/>
    <x v="1"/>
    <n v="1"/>
    <n v="4"/>
    <n v="4"/>
    <n v="1"/>
    <x v="1"/>
  </r>
  <r>
    <s v="d6624d56-58d7-4e4e-8bdc-eb760a006030"/>
    <s v="Baidoa_IDP"/>
    <x v="4"/>
    <x v="1"/>
    <n v="3"/>
    <n v="1"/>
    <n v="4"/>
    <n v="1"/>
    <x v="0"/>
  </r>
  <r>
    <s v="28dd38ef-9a7e-42be-8d24-9ed899738883"/>
    <s v="Baidoa_HC"/>
    <x v="4"/>
    <x v="0"/>
    <n v="3"/>
    <n v="1"/>
    <n v="4"/>
    <n v="1"/>
    <x v="0"/>
  </r>
  <r>
    <s v="24050e11-881d-4448-919d-b443005b3824"/>
    <s v="Xudur_IDP"/>
    <x v="55"/>
    <x v="1"/>
    <n v="3"/>
    <n v="3"/>
    <n v="4"/>
    <n v="1"/>
    <x v="1"/>
  </r>
  <r>
    <s v="a62c2d13-76dd-4f3d-aa63-b7c1bc3318f4"/>
    <s v="Xudur_IDP"/>
    <x v="55"/>
    <x v="1"/>
    <n v="3"/>
    <n v="1"/>
    <n v="4"/>
    <n v="1"/>
    <x v="0"/>
  </r>
  <r>
    <s v="efe4482d-294a-45ab-8bbe-aee9bd44703a"/>
    <s v="Baidoa_HC"/>
    <x v="4"/>
    <x v="0"/>
    <n v="3"/>
    <n v="1"/>
    <n v="1"/>
    <n v="1"/>
    <x v="0"/>
  </r>
  <r>
    <s v="b736df1a47334de78c4de10ed0262866"/>
    <s v="Waajid_HC"/>
    <x v="53"/>
    <x v="0"/>
    <n v="3"/>
    <n v="1"/>
    <n v="4"/>
    <n v="1"/>
    <x v="0"/>
  </r>
  <r>
    <s v="a2b48144-960d-4739-a163-ee973b4d07cb"/>
    <s v="Baidoa_IDP"/>
    <x v="4"/>
    <x v="1"/>
    <n v="3"/>
    <n v="1"/>
    <n v="4"/>
    <n v="1"/>
    <x v="0"/>
  </r>
  <r>
    <s v="0ef9e066-9d62-4fbf-8d66-6d1dbafe3517"/>
    <s v="Diinsoor_HC"/>
    <x v="5"/>
    <x v="0"/>
    <n v="3"/>
    <n v="1"/>
    <n v="1"/>
    <n v="1"/>
    <x v="0"/>
  </r>
  <r>
    <s v="045c0c0b-7814-49cd-aca3-dc1d337e9a80"/>
    <s v="Waajid_IDP"/>
    <x v="53"/>
    <x v="1"/>
    <n v="3"/>
    <n v="1"/>
    <n v="4"/>
    <n v="1"/>
    <x v="0"/>
  </r>
  <r>
    <s v="8b314456-1383-4967-9f6e-2181280185be"/>
    <s v="Afgooye_HC"/>
    <x v="54"/>
    <x v="0"/>
    <n v="3"/>
    <n v="1"/>
    <n v="1"/>
    <n v="1"/>
    <x v="0"/>
  </r>
  <r>
    <s v="197f7625-4faf-4242-8772-d0c79972e13f"/>
    <s v="Marka_HC"/>
    <x v="6"/>
    <x v="0"/>
    <n v="3"/>
    <n v="1"/>
    <n v="4"/>
    <n v="1"/>
    <x v="0"/>
  </r>
  <r>
    <s v="52053d37-eb1d-4be9-8743-8a744a0612b5"/>
    <s v="Wanla_Weyn_HC"/>
    <x v="57"/>
    <x v="0"/>
    <n v="3"/>
    <n v="1"/>
    <n v="1"/>
    <n v="1"/>
    <x v="0"/>
  </r>
  <r>
    <s v="e336b28c-d553-45e7-a788-3aa5e7a22070"/>
    <s v="Waajid_IDP"/>
    <x v="53"/>
    <x v="1"/>
    <n v="3"/>
    <n v="1"/>
    <n v="1"/>
    <n v="1"/>
    <x v="0"/>
  </r>
  <r>
    <s v="fc0edf22-7eb3-4cfc-8560-269d6d65fdb2"/>
    <s v="Diinsoor_IDP"/>
    <x v="5"/>
    <x v="1"/>
    <n v="3"/>
    <n v="1"/>
    <n v="4"/>
    <n v="1"/>
    <x v="0"/>
  </r>
  <r>
    <s v="21041ab1-0f39-41fc-8ade-1b9a7b3507f3"/>
    <s v="Marka_IDP"/>
    <x v="6"/>
    <x v="1"/>
    <n v="3"/>
    <n v="1"/>
    <n v="4"/>
    <n v="1"/>
    <x v="0"/>
  </r>
  <r>
    <s v="c28c16fa-b885-4c44-a206-2b56a903687d"/>
    <s v="Afgooye_IDP"/>
    <x v="54"/>
    <x v="1"/>
    <n v="3"/>
    <n v="1"/>
    <n v="4"/>
    <n v="1"/>
    <x v="0"/>
  </r>
  <r>
    <s v="7b0d1f6c-ccae-4f7e-af83-cbf67c330f50"/>
    <s v="Waajid_HC"/>
    <x v="53"/>
    <x v="0"/>
    <n v="3"/>
    <n v="1"/>
    <n v="1"/>
    <n v="1"/>
    <x v="0"/>
  </r>
  <r>
    <s v="a283de2c-58d6-4844-bb9a-6cda54b88948"/>
    <s v="Baidoa_IDP"/>
    <x v="4"/>
    <x v="1"/>
    <n v="3"/>
    <n v="1"/>
    <n v="1"/>
    <n v="1"/>
    <x v="0"/>
  </r>
  <r>
    <s v="ef547530-650e-46bf-a2ba-9a0da5ce44a9"/>
    <s v="Waajid_HC"/>
    <x v="53"/>
    <x v="0"/>
    <n v="3"/>
    <n v="1"/>
    <n v="4"/>
    <n v="1"/>
    <x v="0"/>
  </r>
  <r>
    <s v="f8403e37-a411-4209-bcd7-422e1d80a455"/>
    <s v="Baidoa_IDP"/>
    <x v="4"/>
    <x v="1"/>
    <n v="3"/>
    <n v="1"/>
    <n v="1"/>
    <n v="1"/>
    <x v="0"/>
  </r>
  <r>
    <s v="8736551f-5410-4b4d-806f-be26a27eb6de"/>
    <s v="Ceel_Barde_IDP"/>
    <x v="52"/>
    <x v="1"/>
    <n v="3"/>
    <n v="3"/>
    <n v="1"/>
    <n v="3"/>
    <x v="1"/>
  </r>
  <r>
    <s v="905750f7-9a80-4159-b82b-bb207ee8b65a"/>
    <s v="Marka_IDP"/>
    <x v="6"/>
    <x v="1"/>
    <n v="3"/>
    <n v="1"/>
    <n v="4"/>
    <n v="1"/>
    <x v="0"/>
  </r>
  <r>
    <s v="d114e13c-362d-4b15-bf90-2964a72f7aee"/>
    <s v="Baidoa_IDP"/>
    <x v="4"/>
    <x v="1"/>
    <n v="3"/>
    <n v="1"/>
    <n v="4"/>
    <n v="1"/>
    <x v="0"/>
  </r>
  <r>
    <s v="d974fcde-28f2-44e2-a5c8-3e861719cb43"/>
    <s v="Qansax_Dheere_HC"/>
    <x v="56"/>
    <x v="0"/>
    <n v="3"/>
    <n v="1"/>
    <n v="4"/>
    <n v="1"/>
    <x v="0"/>
  </r>
  <r>
    <s v="81347ae1-8581-417a-bed7-f7c6f601bd1a"/>
    <s v="Baidoa_IDP"/>
    <x v="4"/>
    <x v="1"/>
    <n v="1"/>
    <n v="2"/>
    <n v="1"/>
    <n v="1"/>
    <x v="3"/>
  </r>
  <r>
    <s v="0faf0341-e27a-43d9-b786-cfee1882699f"/>
    <s v="Xudur_HC"/>
    <x v="55"/>
    <x v="0"/>
    <n v="3"/>
    <n v="1"/>
    <n v="4"/>
    <n v="1"/>
    <x v="0"/>
  </r>
  <r>
    <s v="635e7a1d-fb43-4860-b2df-e1a76dc45a56"/>
    <s v="Xudur_HC"/>
    <x v="55"/>
    <x v="0"/>
    <n v="3"/>
    <n v="1"/>
    <n v="4"/>
    <n v="1"/>
    <x v="0"/>
  </r>
  <r>
    <s v="8881ac1d-6ca3-42c6-a999-3615f923d89b"/>
    <s v="Baidoa_IDP"/>
    <x v="4"/>
    <x v="1"/>
    <n v="3"/>
    <n v="1"/>
    <n v="1"/>
    <n v="1"/>
    <x v="0"/>
  </r>
  <r>
    <s v="9eb7f2ee-e67e-40c2-ae80-d065d5b9c536"/>
    <s v="Waajid_HC"/>
    <x v="53"/>
    <x v="0"/>
    <n v="3"/>
    <n v="1"/>
    <n v="4"/>
    <n v="1"/>
    <x v="0"/>
  </r>
  <r>
    <s v="ef52c7f1-ea08-4057-9960-30d116266af5"/>
    <s v="Waajid_HC"/>
    <x v="53"/>
    <x v="0"/>
    <n v="3"/>
    <n v="1"/>
    <n v="4"/>
    <n v="1"/>
    <x v="0"/>
  </r>
  <r>
    <s v="26ec3a9e-fffa-4955-993f-b5b0bcb1ac7a"/>
    <s v="Baidoa_IDP"/>
    <x v="4"/>
    <x v="1"/>
    <n v="3"/>
    <n v="1"/>
    <n v="1"/>
    <n v="1"/>
    <x v="0"/>
  </r>
  <r>
    <s v="a5dfef7a-ad01-4124-84b7-0826d88bb875"/>
    <s v="Wanla_Weyn_IDP"/>
    <x v="57"/>
    <x v="1"/>
    <n v="3"/>
    <n v="1"/>
    <n v="4"/>
    <n v="1"/>
    <x v="0"/>
  </r>
  <r>
    <s v="f7423e3f-60fd-4e53-a7ea-818ecb3fffe7"/>
    <s v="Xudur_IDP"/>
    <x v="55"/>
    <x v="1"/>
    <n v="3"/>
    <n v="4"/>
    <n v="4"/>
    <n v="1"/>
    <x v="1"/>
  </r>
  <r>
    <s v="a2af115e-d1e0-40cc-8490-ba89032f0ca8"/>
    <s v="Afgooye_HC"/>
    <x v="54"/>
    <x v="0"/>
    <n v="2"/>
    <n v="3"/>
    <n v="4"/>
    <n v="1"/>
    <x v="1"/>
  </r>
  <r>
    <s v="b3810092-06b1-42ee-a66b-d6bbec6c876b"/>
    <s v="Xudur_IDP"/>
    <x v="55"/>
    <x v="1"/>
    <n v="3"/>
    <n v="4"/>
    <n v="1"/>
    <n v="5"/>
    <x v="1"/>
  </r>
  <r>
    <s v="ecbaf181-1dd1-43de-af3d-824f73371140"/>
    <s v="Baidoa_HC"/>
    <x v="4"/>
    <x v="0"/>
    <n v="3"/>
    <n v="1"/>
    <n v="4"/>
    <n v="1"/>
    <x v="0"/>
  </r>
  <r>
    <s v="dacf8103-f414-4856-baa3-3e2d24fa6b11"/>
    <s v="Xudur_IDP"/>
    <x v="55"/>
    <x v="1"/>
    <n v="3"/>
    <n v="1"/>
    <n v="4"/>
    <n v="3"/>
    <x v="1"/>
  </r>
  <r>
    <s v="c750405fb376422ead792fa051ac1b63"/>
    <s v="Ceel_Barde_IDP"/>
    <x v="52"/>
    <x v="1"/>
    <n v="3"/>
    <n v="1"/>
    <n v="4"/>
    <n v="1"/>
    <x v="0"/>
  </r>
  <r>
    <s v="4c5fa3d6-768f-45f2-91dd-e5b0dc7c5636"/>
    <s v="Waajid_IDP"/>
    <x v="53"/>
    <x v="1"/>
    <n v="3"/>
    <n v="1"/>
    <n v="4"/>
    <n v="1"/>
    <x v="0"/>
  </r>
  <r>
    <s v="cae867e1-dcbc-461f-a9ab-75a4e46be1cc"/>
    <s v="Baidoa_HC"/>
    <x v="4"/>
    <x v="0"/>
    <n v="3"/>
    <n v="1"/>
    <n v="4"/>
    <n v="1"/>
    <x v="0"/>
  </r>
  <r>
    <s v="539f1237-33e5-4ad1-9d89-69f680356fbc"/>
    <s v="Ceel_Barde_IDP"/>
    <x v="52"/>
    <x v="1"/>
    <n v="3"/>
    <n v="1"/>
    <n v="1"/>
    <n v="1"/>
    <x v="0"/>
  </r>
  <r>
    <s v="eb752984-8647-4103-b02d-a227d6e2eb50"/>
    <s v="Marka_IDP"/>
    <x v="6"/>
    <x v="1"/>
    <n v="3"/>
    <n v="1"/>
    <n v="1"/>
    <n v="1"/>
    <x v="0"/>
  </r>
  <r>
    <s v="c45be702-7973-403e-bb51-81116925daa3"/>
    <s v="Diinsoor_IDP"/>
    <x v="5"/>
    <x v="1"/>
    <n v="3"/>
    <n v="1"/>
    <n v="4"/>
    <n v="2"/>
    <x v="1"/>
  </r>
  <r>
    <s v="5c426d15-d0b2-4279-ab0d-3921a3186afe"/>
    <s v="Baidoa_HC"/>
    <x v="4"/>
    <x v="0"/>
    <n v="3"/>
    <n v="1"/>
    <n v="1"/>
    <n v="1"/>
    <x v="0"/>
  </r>
  <r>
    <s v="88acefc1-ce35-4c5e-8a3b-90069c9453dc"/>
    <s v="Diinsoor_IDP"/>
    <x v="5"/>
    <x v="1"/>
    <n v="3"/>
    <n v="1"/>
    <n v="4"/>
    <n v="1"/>
    <x v="0"/>
  </r>
  <r>
    <s v="e59bf3c6-5417-411e-800a-b822060853cf"/>
    <s v="Waajid_HC"/>
    <x v="53"/>
    <x v="0"/>
    <n v="3"/>
    <n v="1"/>
    <n v="4"/>
    <n v="1"/>
    <x v="0"/>
  </r>
  <r>
    <s v="c020cff6-536b-46bb-9c22-c003d0ef00fb"/>
    <s v="Xudur_IDP"/>
    <x v="55"/>
    <x v="1"/>
    <n v="3"/>
    <n v="1"/>
    <n v="4"/>
    <n v="1"/>
    <x v="0"/>
  </r>
  <r>
    <s v="8870372e-afa3-4cca-aba3-cb6891584b6d"/>
    <s v="Baidoa_HC"/>
    <x v="4"/>
    <x v="0"/>
    <n v="3"/>
    <n v="3"/>
    <n v="1"/>
    <n v="1"/>
    <x v="0"/>
  </r>
  <r>
    <s v="dc492e38-bc06-48c8-a64c-0529092000ab"/>
    <s v="Xudur_IDP"/>
    <x v="55"/>
    <x v="1"/>
    <n v="3"/>
    <n v="1"/>
    <n v="4"/>
    <n v="1"/>
    <x v="0"/>
  </r>
  <r>
    <s v="e3285880-ca80-449d-970c-4b90c5a04fd0"/>
    <s v="Wanla_Weyn_HC"/>
    <x v="57"/>
    <x v="0"/>
    <n v="3"/>
    <n v="1"/>
    <n v="4"/>
    <n v="1"/>
    <x v="0"/>
  </r>
  <r>
    <s v="af71fb13-c244-460c-b263-f511ad8d4cf8"/>
    <s v="Buur_Hakaba_HC"/>
    <x v="51"/>
    <x v="0"/>
    <n v="3"/>
    <n v="1"/>
    <n v="4"/>
    <n v="1"/>
    <x v="0"/>
  </r>
  <r>
    <s v="fac1875e-604c-4374-8d69-8d5ce525a6cc"/>
    <s v="Baidoa_IDP"/>
    <x v="4"/>
    <x v="1"/>
    <n v="3"/>
    <n v="1"/>
    <n v="4"/>
    <n v="3"/>
    <x v="1"/>
  </r>
  <r>
    <s v="c97af9f2-0edf-4d4a-b022-02202e06b2ec"/>
    <s v="Diinsoor_HC"/>
    <x v="5"/>
    <x v="0"/>
    <n v="3"/>
    <n v="1"/>
    <n v="1"/>
    <n v="1"/>
    <x v="0"/>
  </r>
  <r>
    <s v="df7ed82b-eddf-4d2f-85e2-4c73ec72d5da"/>
    <s v="Wanla_Weyn_IDP"/>
    <x v="57"/>
    <x v="1"/>
    <n v="3"/>
    <n v="1"/>
    <n v="4"/>
    <n v="1"/>
    <x v="0"/>
  </r>
  <r>
    <s v="1c5b20c8-db17-4317-bc07-fddfea151cd5"/>
    <s v="Baidoa_HC"/>
    <x v="4"/>
    <x v="0"/>
    <n v="3"/>
    <n v="3"/>
    <n v="1"/>
    <n v="1"/>
    <x v="0"/>
  </r>
  <r>
    <s v="d735485f-80a7-4761-b1fd-2fce213eb430"/>
    <s v="Diinsoor_IDP"/>
    <x v="5"/>
    <x v="1"/>
    <n v="3"/>
    <n v="1"/>
    <n v="4"/>
    <n v="1"/>
    <x v="0"/>
  </r>
  <r>
    <s v="f88a0056-a243-411f-a3ec-38b4843fcf57"/>
    <s v="Afgooye_IDP"/>
    <x v="54"/>
    <x v="1"/>
    <n v="3"/>
    <n v="1"/>
    <n v="4"/>
    <n v="1"/>
    <x v="0"/>
  </r>
  <r>
    <s v="8720e64c-e479-4799-9624-b50707ecd2f1"/>
    <s v="Diinsoor_IDP"/>
    <x v="5"/>
    <x v="1"/>
    <n v="3"/>
    <n v="1"/>
    <n v="4"/>
    <n v="1"/>
    <x v="0"/>
  </r>
  <r>
    <s v="b0bbed7b-ac50-40e0-bbac-96d855f0cb0c"/>
    <s v="Marka_IDP"/>
    <x v="6"/>
    <x v="1"/>
    <n v="3"/>
    <n v="1"/>
    <n v="1"/>
    <n v="1"/>
    <x v="0"/>
  </r>
  <r>
    <s v="2985fd83-e511-42a8-a873-ed0f1df4bc04"/>
    <s v="Xudur_HC"/>
    <x v="55"/>
    <x v="0"/>
    <n v="3"/>
    <n v="1"/>
    <n v="4"/>
    <n v="1"/>
    <x v="0"/>
  </r>
  <r>
    <s v="5876ce4a-740f-48df-b408-c6b1a0901758"/>
    <s v="Baidoa_IDP"/>
    <x v="4"/>
    <x v="1"/>
    <n v="3"/>
    <n v="1"/>
    <n v="4"/>
    <n v="1"/>
    <x v="0"/>
  </r>
  <r>
    <s v="170f038d-c35e-415e-8e7c-9b08202ac2c6"/>
    <s v="Buur_Hakaba_HC"/>
    <x v="51"/>
    <x v="0"/>
    <n v="3"/>
    <n v="1"/>
    <n v="1"/>
    <n v="1"/>
    <x v="0"/>
  </r>
  <r>
    <s v="a205e25a-c0f7-4404-ae8b-7892e79203f6"/>
    <s v="Ceel_Barde_HC"/>
    <x v="52"/>
    <x v="0"/>
    <n v="3"/>
    <n v="1"/>
    <n v="4"/>
    <n v="1"/>
    <x v="0"/>
  </r>
  <r>
    <s v="0cda739f-df4e-48d2-8d4c-0f48b11b0c24"/>
    <s v="Afgooye_HC"/>
    <x v="54"/>
    <x v="0"/>
    <n v="3"/>
    <n v="1"/>
    <n v="4"/>
    <n v="1"/>
    <x v="0"/>
  </r>
  <r>
    <s v="0a08eb8a-9d19-4d18-bae7-02e0f585ed29"/>
    <s v="Baidoa_IDP"/>
    <x v="4"/>
    <x v="1"/>
    <n v="3"/>
    <n v="4"/>
    <n v="4"/>
    <n v="1"/>
    <x v="1"/>
  </r>
  <r>
    <s v="d2205cc0-8ad5-4d5b-964a-fec1de74b6dc"/>
    <s v="Baidoa_IDP"/>
    <x v="4"/>
    <x v="1"/>
    <n v="3"/>
    <n v="4"/>
    <n v="1"/>
    <n v="1"/>
    <x v="0"/>
  </r>
  <r>
    <s v="18cb2737-1d65-4162-b01e-f04349a2712f"/>
    <s v="Baidoa_IDP"/>
    <x v="4"/>
    <x v="1"/>
    <n v="3"/>
    <n v="4"/>
    <n v="1"/>
    <n v="1"/>
    <x v="0"/>
  </r>
  <r>
    <s v="2cccd08d-6773-40fa-9961-8fafb90227d0"/>
    <s v="Waajid_IDP"/>
    <x v="53"/>
    <x v="1"/>
    <n v="3"/>
    <n v="1"/>
    <n v="4"/>
    <n v="1"/>
    <x v="0"/>
  </r>
  <r>
    <s v="350c4d8e-3001-4013-9efa-7a7bd7498779"/>
    <s v="Ceel_Barde_HC"/>
    <x v="52"/>
    <x v="0"/>
    <n v="3"/>
    <n v="4"/>
    <n v="4"/>
    <n v="1"/>
    <x v="1"/>
  </r>
  <r>
    <s v="0935274e-fb0a-4c96-922e-604afb5a09ca"/>
    <s v="Waajid_HC"/>
    <x v="53"/>
    <x v="0"/>
    <n v="1"/>
    <n v="4"/>
    <n v="1"/>
    <n v="3"/>
    <x v="0"/>
  </r>
  <r>
    <s v="563cad6d-e1bd-4181-a954-e5338cef3650"/>
    <s v="Ceel_Barde_HC"/>
    <x v="52"/>
    <x v="0"/>
    <n v="3"/>
    <n v="1"/>
    <n v="4"/>
    <n v="1"/>
    <x v="0"/>
  </r>
  <r>
    <s v="f1da5d92-847c-4a9d-82e0-11a770a6650b"/>
    <s v="Buur_Hakaba_HC"/>
    <x v="51"/>
    <x v="0"/>
    <n v="3"/>
    <n v="2"/>
    <n v="4"/>
    <n v="1"/>
    <x v="1"/>
  </r>
  <r>
    <s v="d376b172-b036-4911-b0f2-bc599590892a"/>
    <s v="Waajid_IDP"/>
    <x v="53"/>
    <x v="1"/>
    <n v="3"/>
    <n v="1"/>
    <n v="4"/>
    <n v="1"/>
    <x v="0"/>
  </r>
  <r>
    <s v="1428b71a-6f6b-457a-9f8e-150b0295ba1c"/>
    <s v="Afgooye_HC"/>
    <x v="54"/>
    <x v="0"/>
    <n v="3"/>
    <n v="1"/>
    <n v="4"/>
    <n v="1"/>
    <x v="0"/>
  </r>
  <r>
    <s v="e9a6ed16-688c-455f-841b-5d05029cf4a9"/>
    <s v="Xudur_IDP"/>
    <x v="55"/>
    <x v="1"/>
    <n v="3"/>
    <n v="1"/>
    <n v="4"/>
    <n v="1"/>
    <x v="0"/>
  </r>
  <r>
    <s v="4be70b1f-e0d4-4611-baac-22ccd7252bf2"/>
    <s v="Afgooye_IDP"/>
    <x v="54"/>
    <x v="1"/>
    <n v="3"/>
    <n v="1"/>
    <n v="4"/>
    <n v="1"/>
    <x v="0"/>
  </r>
  <r>
    <s v="263ca0c3-fa91-4c65-bfdd-3d8c518672ec"/>
    <s v="Afgooye_HC"/>
    <x v="54"/>
    <x v="0"/>
    <n v="3"/>
    <n v="1"/>
    <n v="1"/>
    <n v="1"/>
    <x v="0"/>
  </r>
  <r>
    <s v="70c45a73-58e3-4cc8-a459-3513a9217f06"/>
    <s v="Baidoa_IDP"/>
    <x v="4"/>
    <x v="1"/>
    <n v="3"/>
    <n v="1"/>
    <n v="1"/>
    <n v="1"/>
    <x v="0"/>
  </r>
  <r>
    <s v="57a2db4f-725c-4334-b0aa-1ca55c574aee"/>
    <s v="Baidoa_IDP"/>
    <x v="4"/>
    <x v="1"/>
    <n v="3"/>
    <n v="4"/>
    <n v="4"/>
    <n v="3"/>
    <x v="2"/>
  </r>
  <r>
    <s v="0290edc7-377b-4571-bf0a-e6082f3b6d76"/>
    <s v="Marka_HC"/>
    <x v="6"/>
    <x v="0"/>
    <n v="3"/>
    <n v="1"/>
    <n v="1"/>
    <n v="1"/>
    <x v="0"/>
  </r>
  <r>
    <s v="ae652820-baca-4155-bd60-11f64860152e"/>
    <s v="Wanla_Weyn_IDP"/>
    <x v="57"/>
    <x v="1"/>
    <n v="3"/>
    <n v="1"/>
    <n v="4"/>
    <n v="3"/>
    <x v="1"/>
  </r>
  <r>
    <s v="a580496a-c791-4a57-b2c2-026332a9c3a7"/>
    <s v="Baidoa_IDP"/>
    <x v="4"/>
    <x v="1"/>
    <n v="3"/>
    <n v="1"/>
    <n v="4"/>
    <n v="1"/>
    <x v="0"/>
  </r>
  <r>
    <s v="17833f71-b797-45a1-829d-2bd037b92bc6"/>
    <s v="Baidoa_IDP"/>
    <x v="4"/>
    <x v="1"/>
    <n v="2"/>
    <n v="2"/>
    <n v="1"/>
    <n v="1"/>
    <x v="0"/>
  </r>
  <r>
    <s v="9fedc26a-ef4d-442a-8b87-ffc4c993bfc2"/>
    <s v="Baidoa_IDP"/>
    <x v="4"/>
    <x v="1"/>
    <n v="3"/>
    <n v="1"/>
    <n v="4"/>
    <n v="1"/>
    <x v="0"/>
  </r>
  <r>
    <s v="676e611d-b1c3-48f9-90b8-daddd60dbf03"/>
    <s v="Diinsoor_HC"/>
    <x v="5"/>
    <x v="0"/>
    <n v="3"/>
    <n v="1"/>
    <n v="4"/>
    <n v="1"/>
    <x v="0"/>
  </r>
  <r>
    <s v="04cc7683-d5fe-4f8d-9b82-4871386f0713"/>
    <s v="Buur_Hakaba_HC"/>
    <x v="51"/>
    <x v="0"/>
    <n v="3"/>
    <n v="1"/>
    <n v="4"/>
    <n v="1"/>
    <x v="0"/>
  </r>
  <r>
    <s v="bd2ba304-5de4-4149-b127-e5d7eb82e0f2"/>
    <s v="Waajid_IDP"/>
    <x v="53"/>
    <x v="1"/>
    <n v="3"/>
    <n v="1"/>
    <n v="1"/>
    <n v="1"/>
    <x v="0"/>
  </r>
  <r>
    <s v="c39dbeb8-9578-4616-92c9-6a98cdc4f175"/>
    <s v="Marka_IDP"/>
    <x v="6"/>
    <x v="1"/>
    <n v="1"/>
    <n v="2"/>
    <n v="4"/>
    <n v="1"/>
    <x v="0"/>
  </r>
  <r>
    <s v="ff125bdf-bec9-4de7-b6c0-174943b72410"/>
    <s v="Baidoa_IDP"/>
    <x v="4"/>
    <x v="1"/>
    <n v="2"/>
    <n v="3"/>
    <n v="4"/>
    <n v="1"/>
    <x v="1"/>
  </r>
  <r>
    <s v="59986bb6-9682-47ad-b8ab-1a5cc40b98ca"/>
    <s v="Qoryooley_HC"/>
    <x v="8"/>
    <x v="0"/>
    <n v="3"/>
    <n v="1"/>
    <n v="1"/>
    <n v="1"/>
    <x v="0"/>
  </r>
  <r>
    <s v="e3cc3b5c-85c1-4116-97e0-6a22c5b3f6f6"/>
    <s v="Diinsoor_IDP"/>
    <x v="5"/>
    <x v="1"/>
    <n v="3"/>
    <n v="1"/>
    <n v="4"/>
    <n v="4"/>
    <x v="1"/>
  </r>
  <r>
    <s v="8439da56-207b-43a8-82c0-0c038f5d993f"/>
    <s v="Marka_HC"/>
    <x v="6"/>
    <x v="0"/>
    <n v="2"/>
    <n v="3"/>
    <n v="1"/>
    <n v="1"/>
    <x v="0"/>
  </r>
  <r>
    <s v="15930b2f-1b37-45cd-aab9-8c15d7264d44"/>
    <s v="Baidoa_IDP"/>
    <x v="4"/>
    <x v="1"/>
    <n v="3"/>
    <n v="1"/>
    <n v="1"/>
    <n v="1"/>
    <x v="0"/>
  </r>
  <r>
    <s v="7fd9ccc2-a1b7-4241-b61d-b1d7313725e2"/>
    <s v="Buur_Hakaba_HC"/>
    <x v="51"/>
    <x v="0"/>
    <n v="3"/>
    <n v="1"/>
    <n v="1"/>
    <n v="1"/>
    <x v="0"/>
  </r>
  <r>
    <s v="49b3dcf8-d072-4781-90fd-ff231edb604b"/>
    <s v="Baidoa_HC"/>
    <x v="4"/>
    <x v="0"/>
    <n v="3"/>
    <n v="1"/>
    <n v="4"/>
    <n v="1"/>
    <x v="0"/>
  </r>
  <r>
    <s v="332bcbcb-49d5-4357-bcce-13c9218ede0e"/>
    <s v="Baidoa_IDP"/>
    <x v="4"/>
    <x v="1"/>
    <n v="3"/>
    <n v="1"/>
    <n v="1"/>
    <n v="1"/>
    <x v="0"/>
  </r>
  <r>
    <s v="90fed3e7-f187-45c1-80f0-5448305ed10a"/>
    <s v="Baidoa_HC"/>
    <x v="4"/>
    <x v="0"/>
    <n v="3"/>
    <n v="1"/>
    <n v="4"/>
    <n v="1"/>
    <x v="0"/>
  </r>
  <r>
    <s v="7dacd0b8-aa16-42fe-9786-8621a4eb90d3"/>
    <s v="Wanla_Weyn_HC"/>
    <x v="57"/>
    <x v="0"/>
    <n v="3"/>
    <n v="1"/>
    <n v="4"/>
    <n v="1"/>
    <x v="0"/>
  </r>
  <r>
    <s v="1666c899-8caa-43ce-ae4b-f0cada200d39"/>
    <s v="Baidoa_HC"/>
    <x v="4"/>
    <x v="0"/>
    <n v="3"/>
    <n v="1"/>
    <n v="1"/>
    <n v="1"/>
    <x v="0"/>
  </r>
  <r>
    <s v="519b8be5-af48-4b3e-8d38-7489d3f68f61"/>
    <s v="Baidoa_HC"/>
    <x v="4"/>
    <x v="0"/>
    <n v="3"/>
    <n v="1"/>
    <n v="4"/>
    <n v="1"/>
    <x v="0"/>
  </r>
  <r>
    <s v="4771c7b3-ed19-4aa1-8ede-17127d66be86"/>
    <s v="Waajid_IDP"/>
    <x v="53"/>
    <x v="1"/>
    <n v="3"/>
    <n v="4"/>
    <n v="1"/>
    <n v="5"/>
    <x v="1"/>
  </r>
  <r>
    <s v="efc1e75fef524fee8226c2b2bb8d2e68"/>
    <s v="Waajid_IDP"/>
    <x v="53"/>
    <x v="1"/>
    <n v="3"/>
    <n v="1"/>
    <n v="4"/>
    <n v="1"/>
    <x v="0"/>
  </r>
  <r>
    <s v="4215a1ed-b3ae-423a-9010-78a59488c8e6"/>
    <s v="Baidoa_IDP"/>
    <x v="4"/>
    <x v="1"/>
    <n v="3"/>
    <n v="1"/>
    <n v="1"/>
    <n v="1"/>
    <x v="0"/>
  </r>
  <r>
    <s v="ce01201f-9b78-4e92-a961-2ab6b2912d07"/>
    <s v="Baidoa_IDP"/>
    <x v="4"/>
    <x v="1"/>
    <n v="3"/>
    <n v="1"/>
    <n v="4"/>
    <n v="1"/>
    <x v="0"/>
  </r>
  <r>
    <s v="60468e7d-4019-4884-9f09-9e6d878be26f"/>
    <s v="Ceel_Barde_HC"/>
    <x v="52"/>
    <x v="0"/>
    <n v="3"/>
    <n v="1"/>
    <n v="4"/>
    <n v="1"/>
    <x v="0"/>
  </r>
  <r>
    <s v="8ec457b8-1bb7-46ba-99d6-aa02180d446f"/>
    <s v="Waajid_IDP"/>
    <x v="53"/>
    <x v="1"/>
    <n v="3"/>
    <n v="1"/>
    <n v="4"/>
    <n v="1"/>
    <x v="0"/>
  </r>
  <r>
    <s v="c8461dbc-950c-487b-90a6-8b0e73df2864"/>
    <s v="Baidoa_HC"/>
    <x v="4"/>
    <x v="0"/>
    <n v="3"/>
    <n v="1"/>
    <n v="4"/>
    <n v="3"/>
    <x v="1"/>
  </r>
  <r>
    <s v="9bad3991-78f2-4293-abdd-30552ca958ca"/>
    <s v="Baidoa_IDP"/>
    <x v="4"/>
    <x v="1"/>
    <n v="3"/>
    <n v="1"/>
    <n v="4"/>
    <n v="4"/>
    <x v="1"/>
  </r>
  <r>
    <s v="4d8b8214-075b-4717-858d-b02c98ea33e3"/>
    <s v="Xudur_HC"/>
    <x v="55"/>
    <x v="0"/>
    <n v="3"/>
    <n v="1"/>
    <n v="4"/>
    <n v="1"/>
    <x v="0"/>
  </r>
  <r>
    <s v="cd7a68ba-2dc3-4b60-9e8e-0ca034303cd6"/>
    <s v="Xudur_HC"/>
    <x v="55"/>
    <x v="0"/>
    <n v="2"/>
    <n v="4"/>
    <n v="1"/>
    <n v="1"/>
    <x v="0"/>
  </r>
  <r>
    <s v="ba99f857-069c-4695-b7b7-cf81c148e9a8"/>
    <s v="Marka_IDP"/>
    <x v="6"/>
    <x v="1"/>
    <n v="3"/>
    <n v="1"/>
    <n v="4"/>
    <n v="1"/>
    <x v="0"/>
  </r>
  <r>
    <s v="bb41ff23-6cd7-4cbc-9240-a79a01a65ed9"/>
    <s v="Buur_Hakaba_HC"/>
    <x v="51"/>
    <x v="0"/>
    <n v="2"/>
    <n v="3"/>
    <n v="1"/>
    <n v="1"/>
    <x v="0"/>
  </r>
  <r>
    <s v="f76e5adc-0076-4bdf-850d-160f2fae982f"/>
    <s v="Buur_Hakaba_HC"/>
    <x v="51"/>
    <x v="0"/>
    <n v="3"/>
    <n v="1"/>
    <n v="4"/>
    <n v="1"/>
    <x v="0"/>
  </r>
  <r>
    <s v="24eda003-895d-4aad-b923-187d13f2f0c3"/>
    <s v="Waajid_HC"/>
    <x v="53"/>
    <x v="0"/>
    <n v="3"/>
    <n v="1"/>
    <n v="4"/>
    <n v="1"/>
    <x v="0"/>
  </r>
  <r>
    <s v="9beaacdd-6493-4405-bd2c-11a18cf32dc1"/>
    <s v="Qoryooley_HC"/>
    <x v="8"/>
    <x v="0"/>
    <n v="3"/>
    <n v="2"/>
    <n v="1"/>
    <n v="1"/>
    <x v="0"/>
  </r>
  <r>
    <s v="b85be001-399f-4974-9da7-047cf9a22f89"/>
    <s v="Marka_HC"/>
    <x v="6"/>
    <x v="0"/>
    <n v="1"/>
    <n v="4"/>
    <n v="1"/>
    <n v="3"/>
    <x v="0"/>
  </r>
  <r>
    <s v="e50bc63e-190f-4916-b6a3-53d142e18fce"/>
    <s v="Baidoa_HC"/>
    <x v="4"/>
    <x v="0"/>
    <n v="1"/>
    <n v="4"/>
    <n v="1"/>
    <n v="1"/>
    <x v="0"/>
  </r>
  <r>
    <s v="4da2c764-32d3-4825-ae1e-9c8a9b721ea5"/>
    <s v="Baidoa_HC"/>
    <x v="4"/>
    <x v="0"/>
    <n v="3"/>
    <n v="1"/>
    <n v="4"/>
    <n v="1"/>
    <x v="0"/>
  </r>
  <r>
    <s v="f2da4452-905a-498e-ab4b-614930308543"/>
    <s v="Baidoa_HC"/>
    <x v="4"/>
    <x v="0"/>
    <n v="3"/>
    <n v="1"/>
    <n v="4"/>
    <n v="1"/>
    <x v="0"/>
  </r>
  <r>
    <s v="a1026c3c-38f1-4c7e-8b37-4281ad380839"/>
    <s v="Baidoa_HC"/>
    <x v="4"/>
    <x v="0"/>
    <n v="3"/>
    <n v="1"/>
    <n v="4"/>
    <n v="1"/>
    <x v="0"/>
  </r>
  <r>
    <s v="4423cea2-0127-4f20-b3e8-bd7deea1ae42"/>
    <s v="Qansax_Dheere_HC"/>
    <x v="56"/>
    <x v="0"/>
    <n v="3"/>
    <n v="1"/>
    <n v="4"/>
    <n v="1"/>
    <x v="0"/>
  </r>
  <r>
    <s v="5c2b1495-6a3c-4a41-bbb1-559fca0c6ed9"/>
    <s v="Afgooye_HC"/>
    <x v="54"/>
    <x v="0"/>
    <n v="3"/>
    <n v="1"/>
    <n v="4"/>
    <n v="1"/>
    <x v="0"/>
  </r>
  <r>
    <s v="d917a082-552c-4a30-8449-ea2b36bc08d8"/>
    <s v="Afgooye_IDP"/>
    <x v="54"/>
    <x v="1"/>
    <n v="3"/>
    <n v="1"/>
    <n v="4"/>
    <n v="1"/>
    <x v="0"/>
  </r>
  <r>
    <s v="3945108a-c733-459d-a17d-32c0b6c53b34"/>
    <s v="Diinsoor_IDP"/>
    <x v="5"/>
    <x v="1"/>
    <n v="3"/>
    <n v="1"/>
    <n v="4"/>
    <n v="1"/>
    <x v="0"/>
  </r>
  <r>
    <s v="89e87bbb-91c1-4d06-91f1-88e80088b8a3"/>
    <s v="Baidoa_HC"/>
    <x v="4"/>
    <x v="0"/>
    <n v="3"/>
    <n v="1"/>
    <n v="4"/>
    <n v="1"/>
    <x v="0"/>
  </r>
  <r>
    <s v="60df1149-99b1-45c3-9288-0c3e8ce35dc8"/>
    <s v="Baidoa_IDP"/>
    <x v="4"/>
    <x v="1"/>
    <n v="3"/>
    <n v="1"/>
    <n v="1"/>
    <n v="4"/>
    <x v="0"/>
  </r>
  <r>
    <s v="9a5eb473-0a30-462f-9b54-225a253b98ad"/>
    <s v="Baidoa_IDP"/>
    <x v="4"/>
    <x v="1"/>
    <n v="3"/>
    <n v="1"/>
    <n v="4"/>
    <n v="2"/>
    <x v="1"/>
  </r>
  <r>
    <s v="e2b783a5-717f-416f-b9df-42c942bccddd"/>
    <s v="Waajid_HC"/>
    <x v="53"/>
    <x v="0"/>
    <n v="3"/>
    <n v="1"/>
    <n v="4"/>
    <n v="1"/>
    <x v="0"/>
  </r>
  <r>
    <s v="5f7b4c10-2164-4ed1-b08b-ca4958c21144"/>
    <s v="Baidoa_IDP"/>
    <x v="4"/>
    <x v="1"/>
    <n v="1"/>
    <n v="4"/>
    <n v="1"/>
    <n v="1"/>
    <x v="0"/>
  </r>
  <r>
    <s v="66abbae6-9251-4bd9-83a2-a2578ed883a6"/>
    <s v="Waajid_HC"/>
    <x v="53"/>
    <x v="0"/>
    <n v="3"/>
    <n v="1"/>
    <n v="4"/>
    <n v="2"/>
    <x v="1"/>
  </r>
  <r>
    <s v="ead773cb-cbdc-4254-90ea-bc2358f4a983"/>
    <s v="Baidoa_IDP"/>
    <x v="4"/>
    <x v="1"/>
    <n v="3"/>
    <n v="1"/>
    <n v="4"/>
    <n v="1"/>
    <x v="0"/>
  </r>
  <r>
    <s v="558d80b1-e9c4-4926-8b11-667942ff18a4"/>
    <s v="Xudur_IDP"/>
    <x v="55"/>
    <x v="1"/>
    <n v="1"/>
    <n v="3"/>
    <n v="1"/>
    <n v="1"/>
    <x v="0"/>
  </r>
  <r>
    <s v="d96ca533-bbfd-4b8e-847f-bf2f904b8ea1"/>
    <s v="Ceel_Barde_IDP"/>
    <x v="52"/>
    <x v="1"/>
    <n v="3"/>
    <n v="1"/>
    <n v="4"/>
    <n v="1"/>
    <x v="0"/>
  </r>
  <r>
    <s v="b7f46eaf-a234-45dc-8293-e4bacb3e6240"/>
    <s v="Waajid_IDP"/>
    <x v="53"/>
    <x v="1"/>
    <n v="3"/>
    <n v="1"/>
    <n v="4"/>
    <n v="1"/>
    <x v="0"/>
  </r>
  <r>
    <s v="2255e82f-9533-4f71-a42e-4ec910e45276"/>
    <s v="Xudur_IDP"/>
    <x v="55"/>
    <x v="1"/>
    <n v="3"/>
    <n v="3"/>
    <n v="4"/>
    <n v="1"/>
    <x v="1"/>
  </r>
  <r>
    <s v="86c618b1-888f-41f6-a5f6-9dc61cf77580"/>
    <s v="Xudur_IDP"/>
    <x v="55"/>
    <x v="1"/>
    <n v="3"/>
    <n v="1"/>
    <n v="1"/>
    <n v="1"/>
    <x v="0"/>
  </r>
  <r>
    <s v="7713ea29-d482-4c81-9c8c-5f31f87e9d1b"/>
    <s v="Baidoa_HC"/>
    <x v="4"/>
    <x v="0"/>
    <n v="3"/>
    <n v="1"/>
    <n v="1"/>
    <n v="2"/>
    <x v="0"/>
  </r>
  <r>
    <s v="b8801271-32d4-4e18-9432-76a455e1b31f"/>
    <s v="Waajid_HC"/>
    <x v="53"/>
    <x v="0"/>
    <n v="3"/>
    <n v="1"/>
    <n v="4"/>
    <n v="1"/>
    <x v="0"/>
  </r>
  <r>
    <s v="491026e5-509b-49af-919a-e839a3ecd90b"/>
    <s v="Baidoa_IDP"/>
    <x v="4"/>
    <x v="1"/>
    <n v="3"/>
    <n v="1"/>
    <n v="1"/>
    <n v="1"/>
    <x v="0"/>
  </r>
  <r>
    <s v="760d397c-cb47-4a71-beff-f4a8214dfa6f"/>
    <s v="Baidoa_IDP"/>
    <x v="4"/>
    <x v="1"/>
    <n v="3"/>
    <n v="1"/>
    <n v="1"/>
    <n v="1"/>
    <x v="0"/>
  </r>
  <r>
    <s v="4a817570-1e35-426c-9948-563dfaf566e7"/>
    <s v="Xudur_IDP"/>
    <x v="55"/>
    <x v="1"/>
    <n v="3"/>
    <n v="1"/>
    <n v="4"/>
    <n v="1"/>
    <x v="0"/>
  </r>
  <r>
    <s v="e54a356b-e661-439f-9a35-3f5c5d5bb20b"/>
    <s v="Ceel_Barde_HC"/>
    <x v="52"/>
    <x v="0"/>
    <n v="3"/>
    <n v="1"/>
    <n v="4"/>
    <n v="2"/>
    <x v="1"/>
  </r>
  <r>
    <s v="63d434ec-fdf0-447d-96ec-6e4055371267"/>
    <s v="Waajid_IDP"/>
    <x v="53"/>
    <x v="1"/>
    <n v="3"/>
    <n v="1"/>
    <n v="1"/>
    <n v="1"/>
    <x v="0"/>
  </r>
  <r>
    <s v="78f68f6a-33ab-4200-8ffe-5d57d46b4905"/>
    <s v="Ceel_Barde_HC"/>
    <x v="52"/>
    <x v="0"/>
    <n v="3"/>
    <n v="4"/>
    <n v="1"/>
    <n v="1"/>
    <x v="0"/>
  </r>
  <r>
    <s v="1eca31fe-5180-4047-936f-42ec3688a312"/>
    <s v="Waajid_IDP"/>
    <x v="53"/>
    <x v="1"/>
    <n v="3"/>
    <n v="1"/>
    <n v="4"/>
    <n v="1"/>
    <x v="0"/>
  </r>
  <r>
    <s v="1d74bc62-ecbd-412f-a110-ba001533ff4e"/>
    <s v="Waajid_IDP"/>
    <x v="53"/>
    <x v="1"/>
    <n v="3"/>
    <n v="1"/>
    <n v="4"/>
    <n v="1"/>
    <x v="0"/>
  </r>
  <r>
    <s v="61369404-492b-4e53-b2f5-e396136d6c1f"/>
    <s v="Waajid_IDP"/>
    <x v="53"/>
    <x v="1"/>
    <n v="3"/>
    <n v="1"/>
    <n v="4"/>
    <n v="1"/>
    <x v="0"/>
  </r>
  <r>
    <s v="26931bee-fd0c-4945-a19d-6ebf33e0c4b4"/>
    <s v="Marka_HC"/>
    <x v="6"/>
    <x v="0"/>
    <n v="3"/>
    <n v="1"/>
    <n v="4"/>
    <n v="1"/>
    <x v="0"/>
  </r>
  <r>
    <s v="1286637d-4403-4a31-826c-dd598c9897b8"/>
    <s v="Baidoa_IDP"/>
    <x v="4"/>
    <x v="1"/>
    <n v="3"/>
    <n v="1"/>
    <n v="1"/>
    <n v="1"/>
    <x v="0"/>
  </r>
  <r>
    <s v="293a24a4-6bce-40cc-91ad-48c83b376ab9"/>
    <s v="Waajid_IDP"/>
    <x v="53"/>
    <x v="1"/>
    <n v="3"/>
    <n v="1"/>
    <n v="4"/>
    <n v="1"/>
    <x v="0"/>
  </r>
  <r>
    <s v="86ddb125-ffc0-4615-a7ab-5d1533c39680"/>
    <s v="Ceel_Barde_HC"/>
    <x v="52"/>
    <x v="0"/>
    <n v="3"/>
    <n v="1"/>
    <n v="4"/>
    <n v="1"/>
    <x v="0"/>
  </r>
  <r>
    <s v="151b2cf9-dc6d-4ab1-8d58-31b083a02656"/>
    <s v="Waajid_IDP"/>
    <x v="53"/>
    <x v="1"/>
    <n v="3"/>
    <n v="1"/>
    <n v="4"/>
    <n v="1"/>
    <x v="0"/>
  </r>
  <r>
    <s v="fcdc958a-ab4f-4478-a002-18080c778952"/>
    <s v="Ceel_Barde_IDP"/>
    <x v="52"/>
    <x v="1"/>
    <n v="3"/>
    <n v="1"/>
    <n v="4"/>
    <n v="1"/>
    <x v="0"/>
  </r>
  <r>
    <s v="be45425c-0abd-42cb-91cf-225791ac0f02"/>
    <s v="Ceel_Barde_IDP"/>
    <x v="52"/>
    <x v="1"/>
    <n v="3"/>
    <n v="1"/>
    <n v="4"/>
    <n v="1"/>
    <x v="0"/>
  </r>
  <r>
    <s v="1028e8d3-e893-44b5-8576-0432c4e76c6a"/>
    <s v="Ceel_Barde_IDP"/>
    <x v="52"/>
    <x v="1"/>
    <n v="3"/>
    <n v="4"/>
    <n v="4"/>
    <n v="1"/>
    <x v="1"/>
  </r>
  <r>
    <s v="78d11838-d0a9-43a1-8d85-3f0b03439fa7"/>
    <s v="Ceel_Barde_IDP"/>
    <x v="52"/>
    <x v="1"/>
    <n v="3"/>
    <n v="4"/>
    <n v="1"/>
    <n v="1"/>
    <x v="0"/>
  </r>
  <r>
    <s v="796c8156-63f8-4ef7-9c7b-79f6293344b9"/>
    <s v="Ceel_Barde_IDP"/>
    <x v="52"/>
    <x v="1"/>
    <n v="3"/>
    <n v="1"/>
    <n v="4"/>
    <n v="1"/>
    <x v="0"/>
  </r>
  <r>
    <s v="206ab7f3-6a75-4212-b6e2-5c4bcb17718d"/>
    <s v="Xudur_IDP"/>
    <x v="55"/>
    <x v="1"/>
    <n v="3"/>
    <n v="1"/>
    <n v="4"/>
    <n v="1"/>
    <x v="0"/>
  </r>
  <r>
    <s v="88b2ed42-adbd-40c3-bdc4-9937a846bbd3"/>
    <s v="Xudur_HC"/>
    <x v="55"/>
    <x v="0"/>
    <n v="1"/>
    <n v="3"/>
    <n v="4"/>
    <n v="1"/>
    <x v="0"/>
  </r>
  <r>
    <s v="9c178aa3-1939-405e-bd09-9cfe9036e846"/>
    <s v="Qoryooley_HC"/>
    <x v="8"/>
    <x v="0"/>
    <n v="3"/>
    <n v="1"/>
    <n v="1"/>
    <n v="1"/>
    <x v="0"/>
  </r>
  <r>
    <s v="e821d31b-23b2-436e-975d-0db3d8525a56"/>
    <s v="Xudur_HC"/>
    <x v="55"/>
    <x v="0"/>
    <n v="3"/>
    <n v="4"/>
    <n v="1"/>
    <n v="1"/>
    <x v="0"/>
  </r>
  <r>
    <s v="66ac9d5c-c9ec-44ba-82c7-28fef087cb87"/>
    <s v="Waajid_HC"/>
    <x v="53"/>
    <x v="0"/>
    <n v="3"/>
    <n v="1"/>
    <n v="4"/>
    <n v="1"/>
    <x v="0"/>
  </r>
  <r>
    <s v="380ae789-6fdf-46c2-840a-c04974ebe190"/>
    <s v="Xudur_IDP"/>
    <x v="55"/>
    <x v="1"/>
    <n v="3"/>
    <n v="1"/>
    <n v="4"/>
    <n v="1"/>
    <x v="0"/>
  </r>
  <r>
    <s v="7fb512f9-760a-42f9-8dd7-0143f2b9bb43"/>
    <s v="Waajid_HC"/>
    <x v="53"/>
    <x v="0"/>
    <n v="3"/>
    <n v="1"/>
    <n v="1"/>
    <n v="1"/>
    <x v="0"/>
  </r>
  <r>
    <s v="46b483e8-01c1-4fc8-8c34-9cd8cfd6d97c"/>
    <s v="Waajid_HC"/>
    <x v="53"/>
    <x v="0"/>
    <n v="3"/>
    <n v="1"/>
    <n v="1"/>
    <n v="1"/>
    <x v="0"/>
  </r>
  <r>
    <s v="1c8bbd5e-983a-45ea-808f-10d036be1c78"/>
    <s v="Diinsoor_IDP"/>
    <x v="5"/>
    <x v="1"/>
    <n v="3"/>
    <n v="1"/>
    <n v="1"/>
    <n v="1"/>
    <x v="0"/>
  </r>
  <r>
    <s v="af63a92735ea4a7585ad7ea6756886fe"/>
    <s v="Waajid_HC"/>
    <x v="53"/>
    <x v="0"/>
    <n v="3"/>
    <n v="1"/>
    <n v="4"/>
    <n v="1"/>
    <x v="0"/>
  </r>
  <r>
    <s v="cb30f626-868a-4cc6-a89f-b296228bcf62"/>
    <s v="Diinsoor_IDP"/>
    <x v="5"/>
    <x v="1"/>
    <n v="3"/>
    <n v="1"/>
    <n v="1"/>
    <n v="2"/>
    <x v="0"/>
  </r>
  <r>
    <s v="653a6bfa-a45e-4f27-9ec0-2009296a8bab"/>
    <s v="Waajid_HC"/>
    <x v="53"/>
    <x v="0"/>
    <n v="3"/>
    <n v="1"/>
    <n v="4"/>
    <n v="1"/>
    <x v="0"/>
  </r>
  <r>
    <s v="e6f2c165-5df6-4732-b8a7-34c1de691879"/>
    <s v="Waajid_HC"/>
    <x v="53"/>
    <x v="0"/>
    <n v="3"/>
    <n v="1"/>
    <n v="4"/>
    <n v="1"/>
    <x v="0"/>
  </r>
  <r>
    <s v="1fafc3d8-3f3d-4643-90f5-75ed73d77b78"/>
    <s v="Waajid_HC"/>
    <x v="53"/>
    <x v="0"/>
    <n v="3"/>
    <n v="1"/>
    <n v="1"/>
    <n v="1"/>
    <x v="0"/>
  </r>
  <r>
    <s v="ae1bab1d-9ed5-4e43-ade1-d0cff71a6516"/>
    <s v="Wanla_Weyn_IDP"/>
    <x v="57"/>
    <x v="1"/>
    <n v="3"/>
    <n v="1"/>
    <n v="4"/>
    <n v="2"/>
    <x v="1"/>
  </r>
  <r>
    <s v="4af4d488-0df4-4c26-883d-934484d67c4c"/>
    <s v="Marka_IDP"/>
    <x v="6"/>
    <x v="1"/>
    <n v="3"/>
    <n v="1"/>
    <n v="4"/>
    <n v="1"/>
    <x v="0"/>
  </r>
  <r>
    <s v="36aa78de-a282-4f22-abf6-ce094859ad23"/>
    <s v="Diinsoor_IDP"/>
    <x v="5"/>
    <x v="1"/>
    <n v="3"/>
    <n v="1"/>
    <n v="4"/>
    <n v="1"/>
    <x v="0"/>
  </r>
  <r>
    <s v="fea34ae0-2eb4-418d-9639-f32216937f5c"/>
    <s v="Baidoa_HC"/>
    <x v="4"/>
    <x v="0"/>
    <n v="3"/>
    <n v="1"/>
    <n v="4"/>
    <n v="1"/>
    <x v="0"/>
  </r>
  <r>
    <s v="ca4a1efc-c994-461b-a2c6-d9f90f1d4018"/>
    <s v="Xudur_IDP"/>
    <x v="55"/>
    <x v="1"/>
    <n v="3"/>
    <n v="1"/>
    <n v="4"/>
    <n v="1"/>
    <x v="0"/>
  </r>
  <r>
    <s v="afa176a8-091d-404b-b764-28b249d51794"/>
    <s v="Marka_IDP"/>
    <x v="6"/>
    <x v="1"/>
    <n v="3"/>
    <n v="1"/>
    <n v="1"/>
    <n v="1"/>
    <x v="0"/>
  </r>
  <r>
    <s v="29ee4f36-358e-499f-929b-a5e4937bb304"/>
    <s v="Waajid_HC"/>
    <x v="53"/>
    <x v="0"/>
    <n v="3"/>
    <n v="1"/>
    <n v="4"/>
    <n v="1"/>
    <x v="0"/>
  </r>
  <r>
    <s v="73ff3563-8067-4c76-8b04-37ded72656c4"/>
    <s v="Waajid_HC"/>
    <x v="53"/>
    <x v="0"/>
    <n v="3"/>
    <n v="1"/>
    <n v="1"/>
    <n v="1"/>
    <x v="0"/>
  </r>
  <r>
    <s v="0c64520b-6bd9-4638-949a-31ca2ff9e1dd"/>
    <s v="Baidoa_IDP"/>
    <x v="4"/>
    <x v="1"/>
    <n v="1"/>
    <n v="2"/>
    <n v="1"/>
    <n v="1"/>
    <x v="3"/>
  </r>
  <r>
    <s v="4081d09d-612e-4bed-a46c-b5d292a7eccd"/>
    <s v="Baidoa_IDP"/>
    <x v="4"/>
    <x v="1"/>
    <n v="3"/>
    <n v="1"/>
    <n v="1"/>
    <n v="1"/>
    <x v="0"/>
  </r>
  <r>
    <s v="e99bc51a-e955-4c63-bce6-0216f991e3e1"/>
    <s v="Waajid_IDP"/>
    <x v="53"/>
    <x v="1"/>
    <n v="3"/>
    <n v="1"/>
    <n v="4"/>
    <n v="1"/>
    <x v="0"/>
  </r>
  <r>
    <s v="d2c47c80-6c74-48b4-9204-b937f62910a5"/>
    <s v="Waajid_IDP"/>
    <x v="53"/>
    <x v="1"/>
    <n v="3"/>
    <n v="1"/>
    <n v="4"/>
    <n v="1"/>
    <x v="0"/>
  </r>
  <r>
    <s v="3d1f87f9-d8dd-43ed-8ead-43765d733b45"/>
    <s v="Ceel_Barde_HC"/>
    <x v="52"/>
    <x v="0"/>
    <n v="3"/>
    <n v="1"/>
    <n v="4"/>
    <n v="1"/>
    <x v="0"/>
  </r>
  <r>
    <s v="0beb5554-0c79-4e3a-b61c-ba135bb0b7b1"/>
    <s v="Waajid_IDP"/>
    <x v="53"/>
    <x v="1"/>
    <n v="3"/>
    <n v="1"/>
    <n v="4"/>
    <n v="1"/>
    <x v="0"/>
  </r>
  <r>
    <s v="713c7d81-71cb-4aca-a831-2602f1e7fe48"/>
    <s v="Afgooye_HC"/>
    <x v="54"/>
    <x v="0"/>
    <n v="3"/>
    <n v="1"/>
    <n v="4"/>
    <n v="1"/>
    <x v="0"/>
  </r>
  <r>
    <s v="8e274776-41f1-4842-83c6-5d4373aa08ee"/>
    <s v="Qoryooley_HC"/>
    <x v="8"/>
    <x v="0"/>
    <n v="3"/>
    <n v="1"/>
    <n v="4"/>
    <n v="1"/>
    <x v="0"/>
  </r>
  <r>
    <s v="0860d5d1-d509-4edb-87aa-3a940b58a834"/>
    <s v="Wanla_Weyn_HC"/>
    <x v="57"/>
    <x v="0"/>
    <n v="1"/>
    <n v="4"/>
    <n v="4"/>
    <n v="3"/>
    <x v="1"/>
  </r>
  <r>
    <s v="d7323749-cb89-4d66-b514-c97e0c726c64"/>
    <s v="Baidoa_IDP"/>
    <x v="4"/>
    <x v="1"/>
    <n v="2"/>
    <n v="4"/>
    <n v="4"/>
    <n v="2"/>
    <x v="1"/>
  </r>
  <r>
    <s v="1539168b-27fd-4414-8004-5d22591ac925"/>
    <s v="Waajid_IDP"/>
    <x v="53"/>
    <x v="1"/>
    <n v="3"/>
    <n v="1"/>
    <n v="4"/>
    <n v="1"/>
    <x v="0"/>
  </r>
  <r>
    <s v="79c7b00f-f1fb-4b7c-9879-2d1f69b73d0e"/>
    <s v="Qoryooley_HC"/>
    <x v="8"/>
    <x v="0"/>
    <n v="3"/>
    <n v="1"/>
    <n v="4"/>
    <n v="1"/>
    <x v="0"/>
  </r>
  <r>
    <s v="bf92c9c3-b88e-4dc1-83be-029dd0c37853"/>
    <s v="Wanla_Weyn_HC"/>
    <x v="57"/>
    <x v="0"/>
    <n v="3"/>
    <n v="1"/>
    <n v="4"/>
    <n v="1"/>
    <x v="0"/>
  </r>
  <r>
    <s v="f8783abb-c419-4305-a756-3114dd39466b"/>
    <s v="Wanla_Weyn_IDP"/>
    <x v="57"/>
    <x v="1"/>
    <n v="3"/>
    <n v="1"/>
    <n v="4"/>
    <n v="1"/>
    <x v="0"/>
  </r>
  <r>
    <s v="01479453-585f-40bf-aed3-36bac1724a26"/>
    <s v="Qoryooley_HC"/>
    <x v="8"/>
    <x v="0"/>
    <n v="3"/>
    <n v="1"/>
    <n v="4"/>
    <n v="1"/>
    <x v="0"/>
  </r>
  <r>
    <s v="ca179c80-e451-4259-b6d3-8936fc68d389"/>
    <s v="Waajid_IDP"/>
    <x v="53"/>
    <x v="1"/>
    <n v="3"/>
    <n v="1"/>
    <n v="4"/>
    <n v="1"/>
    <x v="0"/>
  </r>
  <r>
    <s v="f17cdc1a-d39e-49af-a901-757c44d3bc85"/>
    <s v="Afgooye_IDP"/>
    <x v="54"/>
    <x v="1"/>
    <n v="3"/>
    <n v="2"/>
    <n v="4"/>
    <n v="1"/>
    <x v="1"/>
  </r>
  <r>
    <s v="23bf6334-c2a5-4b63-9799-e2e36ecd009c"/>
    <s v="Ceel_Barde_IDP"/>
    <x v="52"/>
    <x v="1"/>
    <n v="3"/>
    <n v="1"/>
    <n v="4"/>
    <n v="1"/>
    <x v="0"/>
  </r>
  <r>
    <s v="cd6289c6-cf14-4133-abd1-1bed94796a43"/>
    <s v="Ceel_Barde_IDP"/>
    <x v="52"/>
    <x v="1"/>
    <n v="3"/>
    <n v="1"/>
    <n v="4"/>
    <n v="1"/>
    <x v="0"/>
  </r>
  <r>
    <s v="efb77ec4-e057-4de0-a481-1f9945f45790"/>
    <s v="Waajid_HC"/>
    <x v="53"/>
    <x v="0"/>
    <n v="3"/>
    <n v="1"/>
    <n v="1"/>
    <n v="1"/>
    <x v="0"/>
  </r>
  <r>
    <s v="b90d5a39-8b72-4075-9c8a-968562615334"/>
    <s v="Ceel_Barde_IDP"/>
    <x v="52"/>
    <x v="1"/>
    <n v="3"/>
    <n v="1"/>
    <n v="4"/>
    <n v="1"/>
    <x v="0"/>
  </r>
  <r>
    <s v="b2e87d02-1730-437b-8485-5f461cfcf229"/>
    <s v="Buur_Hakaba_HC"/>
    <x v="51"/>
    <x v="0"/>
    <n v="3"/>
    <n v="1"/>
    <n v="1"/>
    <n v="1"/>
    <x v="0"/>
  </r>
  <r>
    <s v="d2121e33-abf2-413f-9744-38d29e157891"/>
    <s v="Baidoa_IDP"/>
    <x v="4"/>
    <x v="1"/>
    <n v="3"/>
    <n v="1"/>
    <n v="4"/>
    <n v="1"/>
    <x v="0"/>
  </r>
  <r>
    <s v="b116d33f-91e4-4e00-be14-daf088955192"/>
    <s v="Afgooye_IDP"/>
    <x v="54"/>
    <x v="1"/>
    <n v="3"/>
    <n v="1"/>
    <n v="4"/>
    <n v="1"/>
    <x v="0"/>
  </r>
  <r>
    <s v="877b3a7c-a5a4-4225-ad9f-ab21674f400a"/>
    <s v="Baidoa_HC"/>
    <x v="4"/>
    <x v="0"/>
    <n v="3"/>
    <n v="1"/>
    <n v="4"/>
    <n v="1"/>
    <x v="0"/>
  </r>
  <r>
    <s v="8b3631b4-45d9-4ca0-a7e1-21384fec4483"/>
    <s v="Baidoa_IDP"/>
    <x v="4"/>
    <x v="1"/>
    <n v="3"/>
    <n v="1"/>
    <n v="4"/>
    <n v="1"/>
    <x v="0"/>
  </r>
  <r>
    <s v="0049a46a-3fc4-4d10-9c8d-1e4366884750"/>
    <s v="Waajid_HC"/>
    <x v="53"/>
    <x v="0"/>
    <n v="3"/>
    <n v="1"/>
    <n v="4"/>
    <n v="1"/>
    <x v="0"/>
  </r>
  <r>
    <s v="c55fc419-1888-4e00-ab7a-6f9aaef17c6b"/>
    <s v="Buur_Hakaba_HC"/>
    <x v="51"/>
    <x v="0"/>
    <n v="3"/>
    <n v="1"/>
    <n v="4"/>
    <n v="1"/>
    <x v="0"/>
  </r>
  <r>
    <s v="36f9fa41-c0f7-4a02-85d2-ce5c0f371154"/>
    <s v="Marka_IDP"/>
    <x v="6"/>
    <x v="1"/>
    <n v="3"/>
    <n v="1"/>
    <n v="4"/>
    <n v="1"/>
    <x v="0"/>
  </r>
  <r>
    <s v="a7b473e4-e1d1-47f5-8598-1eba7ec22e62"/>
    <s v="Baidoa_IDP"/>
    <x v="4"/>
    <x v="1"/>
    <n v="3"/>
    <n v="1"/>
    <n v="1"/>
    <n v="1"/>
    <x v="0"/>
  </r>
  <r>
    <s v="e6810551-4ddd-4cf8-be01-892d84919261"/>
    <s v="Baidoa_IDP"/>
    <x v="4"/>
    <x v="1"/>
    <n v="3"/>
    <n v="1"/>
    <n v="4"/>
    <n v="1"/>
    <x v="0"/>
  </r>
  <r>
    <s v="84b0efcc-7853-4a6c-88de-ac5aa6f9778c"/>
    <s v="Baidoa_IDP"/>
    <x v="4"/>
    <x v="1"/>
    <n v="2"/>
    <n v="2"/>
    <n v="1"/>
    <n v="1"/>
    <x v="0"/>
  </r>
  <r>
    <s v="cf6e6b3a-7ae5-4389-9c49-3ecc5d103592"/>
    <s v="Baidoa_IDP"/>
    <x v="4"/>
    <x v="1"/>
    <n v="3"/>
    <n v="4"/>
    <n v="4"/>
    <n v="1"/>
    <x v="1"/>
  </r>
  <r>
    <s v="fb55d834-c3a8-4668-a034-4ee7d1eaa961"/>
    <s v="Baidoa_IDP"/>
    <x v="4"/>
    <x v="1"/>
    <n v="3"/>
    <n v="1"/>
    <n v="4"/>
    <n v="1"/>
    <x v="0"/>
  </r>
  <r>
    <s v="391d002d-38dd-4141-8f19-3170f3bf2529"/>
    <s v="Waajid_HC"/>
    <x v="53"/>
    <x v="0"/>
    <n v="3"/>
    <n v="1"/>
    <n v="4"/>
    <n v="1"/>
    <x v="0"/>
  </r>
  <r>
    <s v="25f2d67e-d083-408e-a460-3313d65a28ff"/>
    <s v="Baidoa_IDP"/>
    <x v="4"/>
    <x v="1"/>
    <n v="3"/>
    <n v="1"/>
    <n v="1"/>
    <n v="1"/>
    <x v="0"/>
  </r>
  <r>
    <s v="b686cd04-252a-4195-a8e3-3089844bf3e0"/>
    <s v="Baidoa_IDP"/>
    <x v="4"/>
    <x v="1"/>
    <n v="3"/>
    <n v="1"/>
    <n v="1"/>
    <n v="1"/>
    <x v="0"/>
  </r>
  <r>
    <s v="592cf1c2-9c8e-4c75-9fed-ee2d26b6dde7"/>
    <s v="Waajid_HC"/>
    <x v="53"/>
    <x v="0"/>
    <n v="3"/>
    <n v="1"/>
    <n v="4"/>
    <n v="1"/>
    <x v="0"/>
  </r>
  <r>
    <s v="87bd6ded-0d0e-46d4-9e22-cd41b1dd694c"/>
    <s v="Baidoa_IDP"/>
    <x v="4"/>
    <x v="1"/>
    <n v="3"/>
    <n v="1"/>
    <n v="4"/>
    <n v="1"/>
    <x v="0"/>
  </r>
  <r>
    <s v="43ef539d-facb-49cb-8c7a-7cf5ec3d70f6"/>
    <s v="Baidoa_HC"/>
    <x v="4"/>
    <x v="0"/>
    <n v="3"/>
    <n v="1"/>
    <n v="4"/>
    <n v="1"/>
    <x v="0"/>
  </r>
  <r>
    <s v="45ee34ef-20bd-42d0-90c3-191b1c5bbe27"/>
    <s v="Diinsoor_IDP"/>
    <x v="5"/>
    <x v="1"/>
    <n v="3"/>
    <n v="1"/>
    <n v="4"/>
    <n v="1"/>
    <x v="0"/>
  </r>
  <r>
    <s v="3ca64e6f-b59b-4be4-b5a1-c89334827325"/>
    <s v="Waajid_HC"/>
    <x v="53"/>
    <x v="0"/>
    <n v="3"/>
    <n v="1"/>
    <n v="4"/>
    <n v="1"/>
    <x v="0"/>
  </r>
  <r>
    <s v="f3317cb5-18b3-4399-bee8-d94a9d394ee5"/>
    <s v="Wanla_Weyn_IDP"/>
    <x v="57"/>
    <x v="1"/>
    <n v="3"/>
    <n v="1"/>
    <n v="4"/>
    <n v="1"/>
    <x v="0"/>
  </r>
  <r>
    <s v="9bce9f39-6545-4d5b-a65a-e86eb8a0cd17"/>
    <s v="Wanla_Weyn_IDP"/>
    <x v="57"/>
    <x v="1"/>
    <n v="1"/>
    <n v="4"/>
    <n v="1"/>
    <n v="1"/>
    <x v="0"/>
  </r>
  <r>
    <s v="b7bf5691-a75a-4b56-a3a8-8c82ef3acec8"/>
    <s v="Afgooye_IDP"/>
    <x v="54"/>
    <x v="1"/>
    <n v="3"/>
    <n v="1"/>
    <n v="4"/>
    <n v="1"/>
    <x v="0"/>
  </r>
  <r>
    <s v="7874c201-6d67-4818-bf7b-dd240718c3dc"/>
    <s v="Waajid_IDP"/>
    <x v="53"/>
    <x v="1"/>
    <n v="3"/>
    <n v="1"/>
    <n v="4"/>
    <n v="1"/>
    <x v="0"/>
  </r>
  <r>
    <s v="48d5b4ec-b650-46fd-9b89-897f2be1c1a1"/>
    <s v="Baidoa_HC"/>
    <x v="4"/>
    <x v="0"/>
    <n v="3"/>
    <n v="1"/>
    <n v="4"/>
    <n v="1"/>
    <x v="0"/>
  </r>
  <r>
    <s v="d26b51e3-74fe-4673-8de7-a55cd3efbdb2"/>
    <s v="Waajid_HC"/>
    <x v="53"/>
    <x v="0"/>
    <n v="3"/>
    <n v="1"/>
    <n v="4"/>
    <n v="1"/>
    <x v="0"/>
  </r>
  <r>
    <s v="6b279a60-1ba8-4d2f-8cf2-2fa9f1cb62fb"/>
    <s v="Waajid_IDP"/>
    <x v="53"/>
    <x v="1"/>
    <n v="3"/>
    <n v="1"/>
    <n v="4"/>
    <n v="1"/>
    <x v="0"/>
  </r>
  <r>
    <s v="cb71c3b7-9b82-43ce-8eb9-b5d6cb8dd28c"/>
    <s v="Baidoa_IDP"/>
    <x v="4"/>
    <x v="1"/>
    <n v="3"/>
    <n v="1"/>
    <n v="1"/>
    <n v="1"/>
    <x v="0"/>
  </r>
  <r>
    <s v="c67d538b-852a-4390-bf5c-06a1633859d3"/>
    <s v="Baidoa_IDP"/>
    <x v="4"/>
    <x v="1"/>
    <n v="3"/>
    <n v="1"/>
    <n v="1"/>
    <n v="2"/>
    <x v="0"/>
  </r>
  <r>
    <s v="df9df828-e029-4088-bddc-2ab3749ad8ca"/>
    <s v="Baidoa_HC"/>
    <x v="4"/>
    <x v="0"/>
    <n v="3"/>
    <n v="1"/>
    <n v="4"/>
    <n v="1"/>
    <x v="0"/>
  </r>
  <r>
    <s v="bf69964d-7c2c-45a5-af5b-d74928adc616"/>
    <s v="Baidoa_IDP"/>
    <x v="4"/>
    <x v="1"/>
    <n v="3"/>
    <n v="4"/>
    <n v="1"/>
    <n v="3"/>
    <x v="1"/>
  </r>
  <r>
    <s v="fcece2ab-c8e8-4dca-b35e-90b21079fe61"/>
    <s v="Baidoa_IDP"/>
    <x v="4"/>
    <x v="1"/>
    <n v="3"/>
    <n v="1"/>
    <n v="4"/>
    <n v="1"/>
    <x v="0"/>
  </r>
  <r>
    <s v="8391cfba-3eb6-4859-972f-52b0c0b72fb7"/>
    <s v="Baidoa_HC"/>
    <x v="4"/>
    <x v="0"/>
    <n v="3"/>
    <n v="1"/>
    <n v="4"/>
    <n v="1"/>
    <x v="0"/>
  </r>
  <r>
    <s v="e4132b97-3580-4ef0-b648-e4dfde8019ce"/>
    <s v="Baidoa_IDP"/>
    <x v="4"/>
    <x v="1"/>
    <n v="3"/>
    <n v="1"/>
    <n v="4"/>
    <n v="1"/>
    <x v="0"/>
  </r>
  <r>
    <s v="a81de68b-bb4d-4bf6-aab7-ff21b460dca2"/>
    <s v="Baidoa_IDP"/>
    <x v="4"/>
    <x v="1"/>
    <n v="3"/>
    <n v="1"/>
    <n v="4"/>
    <n v="1"/>
    <x v="0"/>
  </r>
  <r>
    <s v="8bc5c783-e987-4bc9-9b40-9d8c2d00de6e"/>
    <s v="Wanla_Weyn_IDP"/>
    <x v="57"/>
    <x v="1"/>
    <n v="1"/>
    <n v="4"/>
    <n v="1"/>
    <n v="1"/>
    <x v="0"/>
  </r>
  <r>
    <s v="5790dfba-e027-4cfc-8a26-b7f7e4233425"/>
    <s v="Xudur_IDP"/>
    <x v="55"/>
    <x v="1"/>
    <n v="3"/>
    <n v="1"/>
    <n v="1"/>
    <n v="1"/>
    <x v="0"/>
  </r>
  <r>
    <s v="59bda5d9-89b0-4d9f-98e1-5b8f16e54125"/>
    <s v="Baidoa_IDP"/>
    <x v="4"/>
    <x v="1"/>
    <n v="3"/>
    <n v="1"/>
    <n v="1"/>
    <n v="1"/>
    <x v="0"/>
  </r>
  <r>
    <s v="569ce836-449f-431c-82a0-0f1c5a10cca2"/>
    <s v="Baidoa_HC"/>
    <x v="4"/>
    <x v="0"/>
    <n v="3"/>
    <n v="1"/>
    <n v="4"/>
    <n v="1"/>
    <x v="0"/>
  </r>
  <r>
    <s v="26392f63-96d5-4d57-a8e7-8f78090e74dd"/>
    <s v="Baidoa_IDP"/>
    <x v="4"/>
    <x v="1"/>
    <n v="3"/>
    <n v="1"/>
    <n v="4"/>
    <n v="1"/>
    <x v="0"/>
  </r>
  <r>
    <s v="1fe356cf-97e5-4295-a2ac-9209bdce80db"/>
    <s v="Wanla_Weyn_HC"/>
    <x v="57"/>
    <x v="0"/>
    <n v="3"/>
    <n v="1"/>
    <n v="4"/>
    <n v="1"/>
    <x v="0"/>
  </r>
  <r>
    <s v="25e9eddb-d805-4e2e-95a0-9b5fa51419dd"/>
    <s v="Baidoa_HC"/>
    <x v="4"/>
    <x v="0"/>
    <n v="3"/>
    <n v="1"/>
    <n v="4"/>
    <n v="2"/>
    <x v="1"/>
  </r>
  <r>
    <s v="5876e6e4-f286-42ce-b6cd-63edeb7c142e"/>
    <s v="Baidoa_IDP"/>
    <x v="4"/>
    <x v="1"/>
    <n v="3"/>
    <n v="1"/>
    <n v="4"/>
    <n v="1"/>
    <x v="0"/>
  </r>
  <r>
    <s v="b144e21f-6211-4269-9267-6487021ce352"/>
    <s v="Baidoa_IDP"/>
    <x v="4"/>
    <x v="1"/>
    <n v="3"/>
    <n v="1"/>
    <n v="4"/>
    <n v="1"/>
    <x v="0"/>
  </r>
  <r>
    <s v="6312c973-c9c6-4282-8d9c-368a2782e7ae"/>
    <s v="Baidoa_IDP"/>
    <x v="4"/>
    <x v="1"/>
    <n v="3"/>
    <n v="3"/>
    <n v="1"/>
    <n v="2"/>
    <x v="0"/>
  </r>
  <r>
    <s v="9553453a-c273-40e2-b311-734dc2a72b52"/>
    <s v="Ceel_Barde_HC"/>
    <x v="52"/>
    <x v="0"/>
    <n v="3"/>
    <n v="1"/>
    <n v="1"/>
    <n v="1"/>
    <x v="0"/>
  </r>
  <r>
    <s v="ebfe2ff1-2412-436c-8a9f-4f88eced472a"/>
    <s v="Baidoa_IDP"/>
    <x v="4"/>
    <x v="1"/>
    <n v="1"/>
    <n v="3"/>
    <n v="1"/>
    <n v="1"/>
    <x v="0"/>
  </r>
  <r>
    <s v="eef0a97d-963d-4ced-8f5b-c82775a8bd12"/>
    <s v="Baidoa_IDP"/>
    <x v="4"/>
    <x v="1"/>
    <n v="3"/>
    <n v="1"/>
    <n v="4"/>
    <n v="1"/>
    <x v="0"/>
  </r>
  <r>
    <s v="12347047-64b2-4a71-8933-9372eeecfed2"/>
    <s v="Waajid_IDP"/>
    <x v="53"/>
    <x v="1"/>
    <n v="3"/>
    <n v="1"/>
    <n v="4"/>
    <n v="1"/>
    <x v="0"/>
  </r>
  <r>
    <s v="b1f57201-c1e4-4879-a913-16ad3c34d58c"/>
    <s v="Baidoa_IDP"/>
    <x v="4"/>
    <x v="1"/>
    <n v="3"/>
    <n v="1"/>
    <n v="4"/>
    <n v="1"/>
    <x v="0"/>
  </r>
  <r>
    <s v="1505caab-ccb2-4e9e-902c-ebd4873841dc"/>
    <s v="Marka_IDP"/>
    <x v="6"/>
    <x v="1"/>
    <n v="3"/>
    <n v="1"/>
    <n v="4"/>
    <n v="1"/>
    <x v="0"/>
  </r>
  <r>
    <s v="f6513a04-4ae2-47c8-be17-c8d18d5ec72a"/>
    <s v="Waajid_IDP"/>
    <x v="53"/>
    <x v="1"/>
    <n v="3"/>
    <n v="1"/>
    <n v="1"/>
    <n v="1"/>
    <x v="0"/>
  </r>
  <r>
    <s v="9da81482-3114-4d77-9b43-56f80e2097dc"/>
    <s v="Baidoa_HC"/>
    <x v="4"/>
    <x v="0"/>
    <n v="3"/>
    <n v="1"/>
    <n v="1"/>
    <n v="1"/>
    <x v="0"/>
  </r>
  <r>
    <s v="f7b8a4a6-0dac-4e2c-8a6c-c44340323f98"/>
    <s v="Ceel_Barde_IDP"/>
    <x v="52"/>
    <x v="1"/>
    <n v="3"/>
    <n v="1"/>
    <n v="4"/>
    <n v="1"/>
    <x v="0"/>
  </r>
  <r>
    <s v="edb194ae-2e51-43fc-b707-738f9b499ea9"/>
    <s v="Baidoa_HC"/>
    <x v="4"/>
    <x v="0"/>
    <n v="3"/>
    <n v="1"/>
    <n v="1"/>
    <n v="1"/>
    <x v="0"/>
  </r>
  <r>
    <s v="8fd8a061-ca8b-42c5-ac2b-bc1b6ffe87e4"/>
    <s v="Wanla_Weyn_HC"/>
    <x v="57"/>
    <x v="0"/>
    <n v="3"/>
    <n v="1"/>
    <n v="1"/>
    <n v="1"/>
    <x v="0"/>
  </r>
  <r>
    <s v="ad7796e2-388b-401e-910c-8b7fd71d0a2e"/>
    <s v="Ceel_Barde_IDP"/>
    <x v="52"/>
    <x v="1"/>
    <n v="3"/>
    <n v="1"/>
    <n v="4"/>
    <n v="1"/>
    <x v="0"/>
  </r>
  <r>
    <s v="ab258608-e7ba-4279-8829-35aaa1106800"/>
    <s v="Diinsoor_HC"/>
    <x v="5"/>
    <x v="0"/>
    <n v="3"/>
    <n v="4"/>
    <n v="1"/>
    <n v="1"/>
    <x v="0"/>
  </r>
  <r>
    <s v="6300336c-2607-4719-9394-81248aabf2b3"/>
    <s v="Wanla_Weyn_HC"/>
    <x v="57"/>
    <x v="0"/>
    <n v="3"/>
    <n v="1"/>
    <n v="4"/>
    <n v="1"/>
    <x v="0"/>
  </r>
  <r>
    <s v="76201fea-6b61-493b-bcca-75997d4ff33b"/>
    <s v="Waajid_IDP"/>
    <x v="53"/>
    <x v="1"/>
    <n v="3"/>
    <n v="4"/>
    <n v="1"/>
    <n v="5"/>
    <x v="1"/>
  </r>
  <r>
    <s v="160b775b-613f-40cd-8999-5ed0dce1d224"/>
    <s v="Baidoa_IDP"/>
    <x v="4"/>
    <x v="1"/>
    <n v="2"/>
    <n v="4"/>
    <n v="1"/>
    <n v="1"/>
    <x v="0"/>
  </r>
  <r>
    <s v="64efdfd3-e9b7-483f-aeec-ec19483d6a68"/>
    <s v="Baidoa_HC"/>
    <x v="4"/>
    <x v="0"/>
    <n v="3"/>
    <n v="1"/>
    <n v="1"/>
    <n v="1"/>
    <x v="0"/>
  </r>
  <r>
    <s v="3d8edc1f-4af4-40e1-83b9-6df1a2cfb449"/>
    <s v="Baidoa_IDP"/>
    <x v="4"/>
    <x v="1"/>
    <n v="3"/>
    <n v="1"/>
    <n v="1"/>
    <n v="3"/>
    <x v="0"/>
  </r>
  <r>
    <s v="47cb9353-0463-431c-b911-ec3b42200043"/>
    <s v="Diinsoor_IDP"/>
    <x v="5"/>
    <x v="1"/>
    <n v="3"/>
    <n v="1"/>
    <n v="1"/>
    <n v="1"/>
    <x v="0"/>
  </r>
  <r>
    <s v="59a1ad07-602d-4384-b9fe-0a5932ba1945"/>
    <s v="Marka_HC"/>
    <x v="6"/>
    <x v="0"/>
    <n v="3"/>
    <n v="1"/>
    <n v="1"/>
    <n v="1"/>
    <x v="0"/>
  </r>
  <r>
    <s v="2e6c294e-1408-416f-967c-555c03fea642"/>
    <s v="Afgooye_HC"/>
    <x v="54"/>
    <x v="0"/>
    <n v="3"/>
    <n v="3"/>
    <n v="1"/>
    <n v="1"/>
    <x v="0"/>
  </r>
  <r>
    <s v="0f7d9be6-fd58-4b07-a610-ff5b67b60923"/>
    <s v="Wanla_Weyn_IDP"/>
    <x v="57"/>
    <x v="1"/>
    <n v="3"/>
    <n v="1"/>
    <n v="4"/>
    <n v="1"/>
    <x v="0"/>
  </r>
  <r>
    <s v="66b1a448-1ef0-44af-9c80-cc4973361ebf"/>
    <s v="Baidoa_IDP"/>
    <x v="4"/>
    <x v="1"/>
    <n v="3"/>
    <n v="1"/>
    <n v="1"/>
    <n v="2"/>
    <x v="0"/>
  </r>
  <r>
    <s v="1dd14e17-fe62-41cd-8ecc-bc9482a923b2"/>
    <s v="Baidoa_IDP"/>
    <x v="4"/>
    <x v="1"/>
    <n v="3"/>
    <n v="1"/>
    <n v="4"/>
    <n v="1"/>
    <x v="0"/>
  </r>
  <r>
    <s v="97cac510-67fc-4e36-b272-82601e6a90e4"/>
    <s v="Baidoa_IDP"/>
    <x v="4"/>
    <x v="1"/>
    <n v="1"/>
    <n v="4"/>
    <n v="1"/>
    <n v="1"/>
    <x v="0"/>
  </r>
  <r>
    <s v="0ad8d832-f66a-4dc6-9478-0509e41b9465"/>
    <s v="Xudur_IDP"/>
    <x v="55"/>
    <x v="1"/>
    <n v="1"/>
    <n v="4"/>
    <n v="1"/>
    <n v="1"/>
    <x v="0"/>
  </r>
  <r>
    <s v="d61e4c3a-b143-4424-bd8c-95f283cd94a7"/>
    <s v="Xudur_HC"/>
    <x v="55"/>
    <x v="0"/>
    <n v="3"/>
    <n v="1"/>
    <n v="4"/>
    <n v="1"/>
    <x v="0"/>
  </r>
  <r>
    <s v="2b7579fc-67ff-4b2a-8661-96793b2235fc"/>
    <s v="Afgooye_IDP"/>
    <x v="54"/>
    <x v="1"/>
    <n v="3"/>
    <n v="1"/>
    <n v="4"/>
    <n v="1"/>
    <x v="0"/>
  </r>
  <r>
    <s v="7c4ea5c0-8622-487e-b863-e98f040f6c44"/>
    <s v="Marka_HC"/>
    <x v="6"/>
    <x v="0"/>
    <n v="3"/>
    <n v="1"/>
    <n v="4"/>
    <n v="1"/>
    <x v="0"/>
  </r>
  <r>
    <s v="4c7f81f5-87c0-4979-86e7-807669556121"/>
    <s v="Marka_IDP"/>
    <x v="6"/>
    <x v="1"/>
    <n v="3"/>
    <n v="1"/>
    <n v="1"/>
    <n v="1"/>
    <x v="0"/>
  </r>
  <r>
    <s v="2efec10d-7209-4572-bda4-77add56cf3f2"/>
    <s v="Qansax_Dheere_HC"/>
    <x v="56"/>
    <x v="0"/>
    <n v="3"/>
    <n v="1"/>
    <n v="4"/>
    <n v="1"/>
    <x v="0"/>
  </r>
  <r>
    <s v="91c01537-234a-4211-a976-7b230cdf8710"/>
    <s v="Afgooye_HC"/>
    <x v="54"/>
    <x v="0"/>
    <n v="3"/>
    <n v="1"/>
    <n v="4"/>
    <n v="1"/>
    <x v="0"/>
  </r>
  <r>
    <s v="7f5faa53-3c45-4e3a-af32-7eda7348b21a"/>
    <s v="Qansax_Dheere_HC"/>
    <x v="56"/>
    <x v="0"/>
    <n v="3"/>
    <n v="1"/>
    <n v="4"/>
    <n v="1"/>
    <x v="0"/>
  </r>
  <r>
    <s v="c6e8405c-7259-4303-b9f1-1cc4b7b5f94e"/>
    <s v="Baidoa_IDP"/>
    <x v="4"/>
    <x v="1"/>
    <n v="3"/>
    <n v="2"/>
    <n v="1"/>
    <n v="2"/>
    <x v="0"/>
  </r>
  <r>
    <s v="5c24c236-71eb-4f30-932b-87af46bed9e9"/>
    <s v="Afgooye_HC"/>
    <x v="54"/>
    <x v="0"/>
    <n v="3"/>
    <n v="1"/>
    <n v="1"/>
    <n v="1"/>
    <x v="0"/>
  </r>
  <r>
    <s v="428a0d93-b888-4a7b-a325-e1683d116f9e"/>
    <s v="Xudur_IDP"/>
    <x v="55"/>
    <x v="1"/>
    <n v="3"/>
    <n v="1"/>
    <n v="4"/>
    <n v="1"/>
    <x v="0"/>
  </r>
  <r>
    <s v="031e6bc9-a3c3-44ec-a27b-0c3e2f30ae1f"/>
    <s v="Waajid_HC"/>
    <x v="53"/>
    <x v="0"/>
    <n v="3"/>
    <n v="1"/>
    <n v="4"/>
    <n v="1"/>
    <x v="0"/>
  </r>
  <r>
    <s v="482545e9-ca69-4f68-9e3e-b0cd30ead769"/>
    <s v="Waajid_HC"/>
    <x v="53"/>
    <x v="0"/>
    <n v="3"/>
    <n v="1"/>
    <n v="4"/>
    <n v="1"/>
    <x v="0"/>
  </r>
  <r>
    <s v="fb9a1044-cefc-403a-a5ec-3e026174899a"/>
    <s v="Waajid_IDP"/>
    <x v="53"/>
    <x v="1"/>
    <n v="3"/>
    <n v="1"/>
    <n v="4"/>
    <n v="1"/>
    <x v="0"/>
  </r>
  <r>
    <s v="2f259da1-894b-4c74-951a-7837d9184b88"/>
    <s v="Waajid_HC"/>
    <x v="53"/>
    <x v="0"/>
    <n v="3"/>
    <n v="1"/>
    <n v="4"/>
    <n v="1"/>
    <x v="0"/>
  </r>
  <r>
    <s v="849fc8f4-4de1-4787-8cd7-c807368acf58"/>
    <s v="Xudur_IDP"/>
    <x v="55"/>
    <x v="1"/>
    <n v="3"/>
    <n v="1"/>
    <n v="4"/>
    <n v="1"/>
    <x v="0"/>
  </r>
  <r>
    <s v="97e02cbd-2ed5-4aaf-ab6d-5ebd6f2079a5"/>
    <s v="Xudur_IDP"/>
    <x v="55"/>
    <x v="1"/>
    <n v="1"/>
    <n v="4"/>
    <n v="1"/>
    <n v="1"/>
    <x v="0"/>
  </r>
  <r>
    <s v="5ab6830b-6866-48b3-9fa0-e562767cda60"/>
    <s v="Baidoa_HC"/>
    <x v="4"/>
    <x v="0"/>
    <n v="3"/>
    <n v="1"/>
    <n v="4"/>
    <n v="1"/>
    <x v="0"/>
  </r>
  <r>
    <s v="311b6019-5436-4ec5-9e57-af6600976513"/>
    <s v="Waajid_HC"/>
    <x v="53"/>
    <x v="0"/>
    <n v="3"/>
    <n v="1"/>
    <n v="4"/>
    <n v="1"/>
    <x v="0"/>
  </r>
  <r>
    <s v="7a555015-15f5-41e0-b98e-2386713c6bd4"/>
    <s v="Ceel_Barde_HC"/>
    <x v="52"/>
    <x v="0"/>
    <n v="3"/>
    <n v="1"/>
    <n v="1"/>
    <n v="2"/>
    <x v="0"/>
  </r>
  <r>
    <s v="377df22b-8ba8-40fb-9d1a-dc005517c634"/>
    <s v="Xudur_HC"/>
    <x v="55"/>
    <x v="0"/>
    <n v="3"/>
    <n v="2"/>
    <n v="1"/>
    <n v="1"/>
    <x v="0"/>
  </r>
  <r>
    <s v="96d4ff6c-c07f-4e0d-892d-f241bc7fb376"/>
    <s v="Baidoa_HC"/>
    <x v="4"/>
    <x v="0"/>
    <n v="3"/>
    <n v="4"/>
    <n v="4"/>
    <n v="1"/>
    <x v="1"/>
  </r>
  <r>
    <s v="0f60c541-95c0-43ce-aa5a-ac9d34ce7b33"/>
    <s v="Baidoa_HC"/>
    <x v="4"/>
    <x v="0"/>
    <n v="3"/>
    <n v="1"/>
    <n v="4"/>
    <n v="1"/>
    <x v="0"/>
  </r>
  <r>
    <s v="fd5a1644-0377-40e5-b6b8-88ae64479c02"/>
    <s v="Xudur_IDP"/>
    <x v="55"/>
    <x v="1"/>
    <n v="3"/>
    <n v="1"/>
    <n v="4"/>
    <n v="1"/>
    <x v="0"/>
  </r>
  <r>
    <s v="24e12077-fc87-4925-939f-b4c1d9cbb42a"/>
    <s v="Baidoa_HC"/>
    <x v="4"/>
    <x v="0"/>
    <n v="3"/>
    <n v="1"/>
    <n v="1"/>
    <n v="1"/>
    <x v="0"/>
  </r>
  <r>
    <s v="610d500d-dc9a-46bd-b06c-4a715ede3c5c"/>
    <s v="Baidoa_IDP"/>
    <x v="4"/>
    <x v="1"/>
    <n v="3"/>
    <n v="1"/>
    <n v="4"/>
    <n v="1"/>
    <x v="0"/>
  </r>
  <r>
    <s v="e238b029-eb38-4331-ad39-0aa6d6ca9ab8"/>
    <s v="Wanla_Weyn_HC"/>
    <x v="57"/>
    <x v="0"/>
    <n v="3"/>
    <n v="1"/>
    <n v="4"/>
    <n v="1"/>
    <x v="0"/>
  </r>
  <r>
    <s v="bea39b31-f2ce-4359-bd52-565722aaa1dd"/>
    <s v="Wanla_Weyn_IDP"/>
    <x v="57"/>
    <x v="1"/>
    <n v="3"/>
    <n v="1"/>
    <n v="4"/>
    <n v="1"/>
    <x v="0"/>
  </r>
  <r>
    <s v="33f9fd4a-ac15-4840-8bc3-c7a6f8737750"/>
    <s v="Baidoa_IDP"/>
    <x v="4"/>
    <x v="1"/>
    <n v="3"/>
    <n v="1"/>
    <n v="4"/>
    <n v="1"/>
    <x v="0"/>
  </r>
  <r>
    <s v="13d9b051-6282-42e0-afb1-67135d18c3af"/>
    <s v="Baidoa_HC"/>
    <x v="4"/>
    <x v="0"/>
    <n v="3"/>
    <n v="1"/>
    <n v="4"/>
    <n v="2"/>
    <x v="1"/>
  </r>
  <r>
    <s v="701bf244-e0b7-4c82-a7e6-ce1475eaa185"/>
    <s v="Xudur_IDP"/>
    <x v="55"/>
    <x v="1"/>
    <n v="3"/>
    <n v="1"/>
    <n v="4"/>
    <n v="3"/>
    <x v="1"/>
  </r>
  <r>
    <s v="91773965-d94f-4b9c-8213-f377b52551d2"/>
    <s v="Baidoa_IDP"/>
    <x v="4"/>
    <x v="1"/>
    <n v="3"/>
    <n v="1"/>
    <n v="4"/>
    <n v="1"/>
    <x v="0"/>
  </r>
  <r>
    <s v="c8b73ae4-f0bc-409b-a5bc-0bfa42d8ebcc"/>
    <s v="Wanla_Weyn_HC"/>
    <x v="57"/>
    <x v="0"/>
    <n v="3"/>
    <n v="1"/>
    <n v="1"/>
    <n v="1"/>
    <x v="0"/>
  </r>
  <r>
    <s v="d0d35e1f-d68b-4d65-9a47-d72e8ed40cbb"/>
    <s v="Marka_HC"/>
    <x v="6"/>
    <x v="0"/>
    <n v="3"/>
    <n v="1"/>
    <n v="1"/>
    <n v="1"/>
    <x v="0"/>
  </r>
  <r>
    <s v="19476df5-d013-46b6-b45e-dd9bbecfddbb"/>
    <s v="Baidoa_IDP"/>
    <x v="4"/>
    <x v="1"/>
    <n v="1"/>
    <n v="4"/>
    <n v="1"/>
    <n v="1"/>
    <x v="0"/>
  </r>
  <r>
    <s v="3037e76d-14fe-4270-b239-fe267a8ea509"/>
    <s v="Baidoa_IDP"/>
    <x v="4"/>
    <x v="1"/>
    <n v="3"/>
    <n v="1"/>
    <n v="1"/>
    <n v="1"/>
    <x v="0"/>
  </r>
  <r>
    <s v="71f6feba-c809-4c12-b388-5fc2d6e4ae4f"/>
    <s v="Buur_Hakaba_HC"/>
    <x v="51"/>
    <x v="0"/>
    <n v="3"/>
    <n v="1"/>
    <n v="4"/>
    <n v="2"/>
    <x v="1"/>
  </r>
  <r>
    <s v="35786100-76b0-41fa-b60c-72fee238c3b4"/>
    <s v="Qansax_Dheere_HC"/>
    <x v="56"/>
    <x v="0"/>
    <n v="3"/>
    <n v="1"/>
    <n v="4"/>
    <n v="1"/>
    <x v="0"/>
  </r>
  <r>
    <s v="ff7b7e73-a272-4e5e-9013-3d2c1457aa1a"/>
    <s v="Qansax_Dheere_HC"/>
    <x v="56"/>
    <x v="0"/>
    <n v="3"/>
    <n v="1"/>
    <n v="4"/>
    <n v="1"/>
    <x v="0"/>
  </r>
  <r>
    <s v="a76ba6eb-79ad-4c76-8441-322f0280f515"/>
    <s v="Wanla_Weyn_HC"/>
    <x v="57"/>
    <x v="0"/>
    <n v="3"/>
    <n v="1"/>
    <n v="4"/>
    <n v="1"/>
    <x v="0"/>
  </r>
  <r>
    <s v="493460f0-2a9b-4721-9043-3d4ce7a2dd2f"/>
    <s v="Marka_HC"/>
    <x v="6"/>
    <x v="0"/>
    <n v="3"/>
    <n v="1"/>
    <n v="1"/>
    <n v="1"/>
    <x v="0"/>
  </r>
  <r>
    <s v="dfc6acd0-f18f-4f49-8bd1-56971ab2bbbb"/>
    <s v="Baidoa_IDP"/>
    <x v="4"/>
    <x v="1"/>
    <n v="3"/>
    <n v="1"/>
    <n v="4"/>
    <n v="1"/>
    <x v="0"/>
  </r>
  <r>
    <s v="9fbe4f6a-61db-4f88-b021-bdecb76704a3"/>
    <s v="Baidoa_IDP"/>
    <x v="4"/>
    <x v="1"/>
    <n v="3"/>
    <n v="1"/>
    <n v="4"/>
    <n v="1"/>
    <x v="0"/>
  </r>
  <r>
    <s v="318061f0-9624-4878-b452-96e0489ee48e"/>
    <s v="Afgooye_HC"/>
    <x v="54"/>
    <x v="0"/>
    <n v="3"/>
    <n v="1"/>
    <n v="1"/>
    <n v="1"/>
    <x v="0"/>
  </r>
  <r>
    <s v="50394d62-fc27-4bd6-a091-3d6eeb9f2cfa"/>
    <s v="Afgooye_IDP"/>
    <x v="54"/>
    <x v="1"/>
    <n v="3"/>
    <n v="1"/>
    <n v="4"/>
    <n v="3"/>
    <x v="1"/>
  </r>
  <r>
    <s v="141ad4cb-e4a4-4ed3-8b42-388c1819e284"/>
    <s v="Wanla_Weyn_IDP"/>
    <x v="57"/>
    <x v="1"/>
    <n v="3"/>
    <n v="1"/>
    <n v="4"/>
    <n v="2"/>
    <x v="1"/>
  </r>
  <r>
    <s v="5a5335b1-ad26-411b-a360-f8bd38b737c8"/>
    <s v="Xudur_HC"/>
    <x v="55"/>
    <x v="0"/>
    <n v="3"/>
    <n v="1"/>
    <n v="1"/>
    <n v="1"/>
    <x v="0"/>
  </r>
  <r>
    <s v="e33690a1-7d4f-4390-8db4-c60bf6e3d1b5"/>
    <s v="Baidoa_HC"/>
    <x v="4"/>
    <x v="0"/>
    <n v="3"/>
    <n v="1"/>
    <n v="4"/>
    <n v="1"/>
    <x v="0"/>
  </r>
  <r>
    <s v="fc576fa4-f177-49e5-b7f5-6ed69a9cc701"/>
    <s v="Baidoa_HC"/>
    <x v="4"/>
    <x v="0"/>
    <n v="3"/>
    <n v="1"/>
    <n v="4"/>
    <n v="1"/>
    <x v="0"/>
  </r>
  <r>
    <s v="1cca3b17-42c6-4798-9f7b-e9f5746d898e"/>
    <s v="Wanla_Weyn_IDP"/>
    <x v="57"/>
    <x v="1"/>
    <n v="3"/>
    <n v="4"/>
    <n v="1"/>
    <n v="2"/>
    <x v="1"/>
  </r>
  <r>
    <s v="2964f815-0ed7-4d17-9345-6b07c4a714ee"/>
    <s v="Wanla_Weyn_IDP"/>
    <x v="57"/>
    <x v="1"/>
    <n v="3"/>
    <n v="1"/>
    <n v="4"/>
    <n v="1"/>
    <x v="0"/>
  </r>
  <r>
    <s v="3e35a98c-e0ff-4a62-8f19-04f78dc8c544"/>
    <s v="Baidoa_HC"/>
    <x v="4"/>
    <x v="0"/>
    <n v="3"/>
    <n v="1"/>
    <n v="4"/>
    <n v="1"/>
    <x v="0"/>
  </r>
  <r>
    <s v="38b47445-8f60-4906-9d83-596146f3bf74"/>
    <s v="Baidoa_IDP"/>
    <x v="4"/>
    <x v="1"/>
    <n v="3"/>
    <n v="1"/>
    <n v="4"/>
    <n v="1"/>
    <x v="0"/>
  </r>
  <r>
    <s v="24ad1452-da50-473d-9969-dd4dab58758f"/>
    <s v="Qoryooley_HC"/>
    <x v="8"/>
    <x v="0"/>
    <n v="3"/>
    <n v="1"/>
    <n v="1"/>
    <n v="1"/>
    <x v="0"/>
  </r>
  <r>
    <s v="34e176c9-4c37-4872-a10d-69945ddb2dda"/>
    <s v="Qoryooley_HC"/>
    <x v="8"/>
    <x v="0"/>
    <n v="3"/>
    <n v="1"/>
    <n v="1"/>
    <n v="1"/>
    <x v="0"/>
  </r>
  <r>
    <s v="f818b65c-e204-4ddc-81f0-9303a8757e66"/>
    <s v="Ceel_Barde_HC"/>
    <x v="52"/>
    <x v="0"/>
    <n v="3"/>
    <n v="1"/>
    <n v="4"/>
    <n v="1"/>
    <x v="0"/>
  </r>
  <r>
    <s v="c8faad02-7a36-4613-85d5-a35f1a1d9a61"/>
    <s v="Afgooye_IDP"/>
    <x v="54"/>
    <x v="1"/>
    <n v="3"/>
    <n v="1"/>
    <n v="1"/>
    <n v="2"/>
    <x v="0"/>
  </r>
  <r>
    <s v="0416bb2f-fc94-4450-b451-9f642d3b68de"/>
    <s v="Baidoa_IDP"/>
    <x v="4"/>
    <x v="1"/>
    <n v="1"/>
    <n v="2"/>
    <n v="1"/>
    <n v="1"/>
    <x v="3"/>
  </r>
  <r>
    <s v="f42b3211-face-4105-83d7-a7050c8e1b88"/>
    <s v="Xudur_HC"/>
    <x v="55"/>
    <x v="0"/>
    <n v="2"/>
    <n v="4"/>
    <n v="4"/>
    <n v="1"/>
    <x v="1"/>
  </r>
  <r>
    <s v="7c70dfce-8c58-4c99-9f2b-4324ed857244"/>
    <s v="Waajid_HC"/>
    <x v="53"/>
    <x v="0"/>
    <n v="3"/>
    <n v="3"/>
    <n v="4"/>
    <n v="3"/>
    <x v="1"/>
  </r>
  <r>
    <s v="15d282a3-4b8e-4439-b666-801d05fe4df7"/>
    <s v="Baidoa_IDP"/>
    <x v="4"/>
    <x v="1"/>
    <n v="3"/>
    <n v="1"/>
    <n v="4"/>
    <n v="1"/>
    <x v="0"/>
  </r>
  <r>
    <s v="1560cdd5-96f3-4124-bfa1-235fa80b5e52"/>
    <s v="Baidoa_HC"/>
    <x v="4"/>
    <x v="0"/>
    <n v="1"/>
    <n v="4"/>
    <n v="1"/>
    <n v="4"/>
    <x v="1"/>
  </r>
  <r>
    <s v="58000393-0d5f-40de-8c7d-c24088dfcc80"/>
    <s v="Baidoa_IDP"/>
    <x v="4"/>
    <x v="1"/>
    <n v="3"/>
    <n v="1"/>
    <n v="4"/>
    <n v="1"/>
    <x v="0"/>
  </r>
  <r>
    <s v="5d9a2da88ce64c418230d9fa1de86d4f"/>
    <s v="Waajid_IDP"/>
    <x v="53"/>
    <x v="1"/>
    <n v="3"/>
    <n v="1"/>
    <n v="4"/>
    <n v="1"/>
    <x v="0"/>
  </r>
  <r>
    <s v="603bf4ad-98db-472f-bc08-302e0e771696"/>
    <s v="Baidoa_HC"/>
    <x v="4"/>
    <x v="0"/>
    <n v="3"/>
    <n v="1"/>
    <n v="4"/>
    <n v="1"/>
    <x v="0"/>
  </r>
  <r>
    <s v="387d9afe-3309-4142-a484-8574228e99bc"/>
    <s v="Baidoa_IDP"/>
    <x v="4"/>
    <x v="1"/>
    <n v="3"/>
    <n v="1"/>
    <n v="1"/>
    <n v="1"/>
    <x v="0"/>
  </r>
  <r>
    <s v="9da34fc1-78c1-4c3c-a231-c14d8118eb02"/>
    <s v="Afgooye_IDP"/>
    <x v="54"/>
    <x v="1"/>
    <n v="3"/>
    <n v="1"/>
    <n v="1"/>
    <n v="1"/>
    <x v="0"/>
  </r>
  <r>
    <s v="85d0e87e-0587-47d9-bac7-01fcc7b8daad"/>
    <s v="Marka_IDP"/>
    <x v="6"/>
    <x v="1"/>
    <n v="3"/>
    <n v="2"/>
    <n v="4"/>
    <n v="1"/>
    <x v="1"/>
  </r>
  <r>
    <s v="f9ba6d5d-bac6-4171-9845-119b140393e3"/>
    <s v="Baidoa_IDP"/>
    <x v="4"/>
    <x v="1"/>
    <n v="1"/>
    <n v="3"/>
    <n v="1"/>
    <n v="1"/>
    <x v="0"/>
  </r>
  <r>
    <s v="e5ef0877-3e65-43d1-a598-8b8b5dfbe5ce"/>
    <s v="Baidoa_IDP"/>
    <x v="4"/>
    <x v="1"/>
    <n v="3"/>
    <n v="4"/>
    <n v="4"/>
    <n v="1"/>
    <x v="1"/>
  </r>
  <r>
    <s v="c1718668-d6ee-4e24-8d8d-12cd29be68d1"/>
    <s v="Wanla_Weyn_HC"/>
    <x v="57"/>
    <x v="0"/>
    <n v="3"/>
    <n v="1"/>
    <n v="1"/>
    <n v="1"/>
    <x v="0"/>
  </r>
  <r>
    <s v="c894927b-50b1-401f-8e45-6252b0aa8ad6"/>
    <s v="Waajid_IDP"/>
    <x v="53"/>
    <x v="1"/>
    <n v="3"/>
    <n v="1"/>
    <n v="4"/>
    <n v="1"/>
    <x v="0"/>
  </r>
  <r>
    <s v="2d632049-8de0-43d9-8038-3111872f312c"/>
    <s v="Buur_Hakaba_HC"/>
    <x v="51"/>
    <x v="0"/>
    <n v="3"/>
    <n v="1"/>
    <n v="1"/>
    <n v="1"/>
    <x v="0"/>
  </r>
  <r>
    <s v="b5edf339-0ab1-42c5-a7b6-58ccf00e459f"/>
    <s v="Waajid_IDP"/>
    <x v="53"/>
    <x v="1"/>
    <n v="3"/>
    <n v="1"/>
    <n v="4"/>
    <n v="1"/>
    <x v="0"/>
  </r>
  <r>
    <s v="333357a8-fba4-4e44-93fc-f5118946c6d2"/>
    <s v="Wanla_Weyn_HC"/>
    <x v="57"/>
    <x v="0"/>
    <n v="3"/>
    <n v="4"/>
    <n v="4"/>
    <n v="2"/>
    <x v="1"/>
  </r>
  <r>
    <s v="39d7aee0-84bf-4c13-a00d-227844d5b690"/>
    <s v="Waajid_HC"/>
    <x v="53"/>
    <x v="0"/>
    <n v="3"/>
    <n v="1"/>
    <n v="4"/>
    <n v="1"/>
    <x v="0"/>
  </r>
  <r>
    <s v="efd2144f-3012-4e71-824b-9b45daca4dcc"/>
    <s v="Baidoa_IDP"/>
    <x v="4"/>
    <x v="1"/>
    <n v="3"/>
    <n v="1"/>
    <n v="4"/>
    <n v="1"/>
    <x v="0"/>
  </r>
  <r>
    <s v="9377a31f-d3c3-4ee5-bf83-b511044b1d98"/>
    <s v="Waajid_HC"/>
    <x v="53"/>
    <x v="0"/>
    <n v="3"/>
    <n v="4"/>
    <n v="1"/>
    <n v="1"/>
    <x v="0"/>
  </r>
  <r>
    <s v="bed26cba-8e91-499f-8586-7cf9c36b5dcd"/>
    <s v="Waajid_HC"/>
    <x v="53"/>
    <x v="0"/>
    <n v="3"/>
    <n v="1"/>
    <n v="4"/>
    <n v="1"/>
    <x v="0"/>
  </r>
  <r>
    <s v="3cef8a55-45f8-41e3-a92c-47fd4523e58b"/>
    <s v="Baidoa_IDP"/>
    <x v="4"/>
    <x v="1"/>
    <n v="3"/>
    <n v="1"/>
    <n v="4"/>
    <n v="3"/>
    <x v="1"/>
  </r>
  <r>
    <s v="c315fcdc-bb47-4eaf-8618-34f634597c99"/>
    <s v="Waajid_HC"/>
    <x v="53"/>
    <x v="0"/>
    <n v="3"/>
    <n v="1"/>
    <n v="4"/>
    <n v="1"/>
    <x v="0"/>
  </r>
  <r>
    <s v="74956f2a-8a97-4826-8f7d-5ca87cf0616a"/>
    <s v="Waajid_HC"/>
    <x v="53"/>
    <x v="0"/>
    <n v="3"/>
    <n v="1"/>
    <n v="4"/>
    <n v="1"/>
    <x v="0"/>
  </r>
  <r>
    <s v="728875cf-524f-45c1-990c-769f8fb4f503"/>
    <s v="Baidoa_IDP"/>
    <x v="4"/>
    <x v="1"/>
    <n v="3"/>
    <n v="1"/>
    <n v="1"/>
    <n v="1"/>
    <x v="0"/>
  </r>
  <r>
    <s v="8a9f9bf5-346f-4e3e-bfa6-22f0c1a24408"/>
    <s v="Buur_Hakaba_HC"/>
    <x v="51"/>
    <x v="0"/>
    <n v="3"/>
    <n v="1"/>
    <n v="1"/>
    <n v="1"/>
    <x v="0"/>
  </r>
  <r>
    <s v="ef3fe474-b2f6-4d08-88c2-c8f1bf5d33e8"/>
    <s v="Waajid_IDP"/>
    <x v="53"/>
    <x v="1"/>
    <n v="3"/>
    <n v="1"/>
    <n v="4"/>
    <n v="1"/>
    <x v="0"/>
  </r>
  <r>
    <s v="e69d756a-257e-46ef-99a1-1b42dc06f1c8"/>
    <s v="Baidoa_HC"/>
    <x v="4"/>
    <x v="0"/>
    <n v="3"/>
    <n v="1"/>
    <n v="1"/>
    <n v="1"/>
    <x v="0"/>
  </r>
  <r>
    <s v="f6510335-fb5d-49d4-95ce-444d75959bc8"/>
    <s v="Xudur_HC"/>
    <x v="55"/>
    <x v="0"/>
    <n v="3"/>
    <n v="1"/>
    <n v="4"/>
    <n v="1"/>
    <x v="0"/>
  </r>
  <r>
    <s v="64889af1-cc2c-40f6-b012-be8d91e9f082"/>
    <s v="Qoryooley_HC"/>
    <x v="8"/>
    <x v="0"/>
    <n v="3"/>
    <n v="1"/>
    <n v="1"/>
    <n v="1"/>
    <x v="0"/>
  </r>
  <r>
    <s v="8bc57ea2-ab7a-48d5-a95b-d8cf3ba07493"/>
    <s v="Qoryooley_HC"/>
    <x v="8"/>
    <x v="0"/>
    <n v="3"/>
    <n v="2"/>
    <n v="4"/>
    <n v="1"/>
    <x v="1"/>
  </r>
  <r>
    <s v="022f2bba-02d3-4507-a18d-677ce8ddb33e"/>
    <s v="Marka_HC"/>
    <x v="6"/>
    <x v="0"/>
    <n v="3"/>
    <n v="1"/>
    <n v="1"/>
    <n v="1"/>
    <x v="0"/>
  </r>
  <r>
    <s v="6e4b3638-dedc-42d8-bd05-61213aabb61a"/>
    <s v="Afgooye_IDP"/>
    <x v="54"/>
    <x v="1"/>
    <n v="3"/>
    <n v="1"/>
    <n v="4"/>
    <n v="1"/>
    <x v="0"/>
  </r>
  <r>
    <s v="265a7354-9aad-408a-ba0b-161cacff266f"/>
    <s v="Baidoa_IDP"/>
    <x v="4"/>
    <x v="1"/>
    <n v="3"/>
    <n v="1"/>
    <n v="1"/>
    <n v="1"/>
    <x v="0"/>
  </r>
  <r>
    <s v="4ba47543-7d6a-46e2-894a-8bfb15d3f3a1"/>
    <s v="Wanla_Weyn_HC"/>
    <x v="57"/>
    <x v="0"/>
    <n v="3"/>
    <n v="1"/>
    <n v="1"/>
    <n v="1"/>
    <x v="0"/>
  </r>
  <r>
    <s v="ccbbaf4a-cfb1-4627-b384-1a9e7b34d771"/>
    <s v="Qansax_Dheere_HC"/>
    <x v="56"/>
    <x v="0"/>
    <n v="3"/>
    <n v="1"/>
    <n v="4"/>
    <n v="1"/>
    <x v="0"/>
  </r>
  <r>
    <s v="2c3eff06-0f8e-4d03-8f02-357b746ca77c"/>
    <s v="Waajid_IDP"/>
    <x v="53"/>
    <x v="1"/>
    <n v="3"/>
    <n v="2"/>
    <n v="1"/>
    <n v="1"/>
    <x v="0"/>
  </r>
  <r>
    <s v="d2d32e69-b4d5-458f-bd70-5cd00214c2f0"/>
    <s v="Waajid_IDP"/>
    <x v="53"/>
    <x v="1"/>
    <n v="3"/>
    <n v="1"/>
    <n v="4"/>
    <n v="1"/>
    <x v="0"/>
  </r>
  <r>
    <s v="a18c4a07-8000-4d19-8e24-d75fbb15a78c"/>
    <s v="Marka_HC"/>
    <x v="6"/>
    <x v="0"/>
    <n v="3"/>
    <n v="1"/>
    <n v="1"/>
    <n v="1"/>
    <x v="0"/>
  </r>
  <r>
    <s v="c84b7d1f-5228-4811-b891-89d0dd7fc26a"/>
    <s v="Diinsoor_IDP"/>
    <x v="5"/>
    <x v="1"/>
    <n v="3"/>
    <n v="1"/>
    <n v="4"/>
    <n v="1"/>
    <x v="0"/>
  </r>
  <r>
    <s v="4ed3e444-3969-4c7c-9d6b-bab7e4ec21dc"/>
    <s v="Afgooye_HC"/>
    <x v="54"/>
    <x v="0"/>
    <n v="3"/>
    <n v="1"/>
    <n v="4"/>
    <n v="1"/>
    <x v="0"/>
  </r>
  <r>
    <s v="256d5b08-3129-43b9-926f-0f14147fe085"/>
    <s v="Baidoa_IDP"/>
    <x v="4"/>
    <x v="1"/>
    <n v="3"/>
    <n v="1"/>
    <n v="4"/>
    <n v="1"/>
    <x v="0"/>
  </r>
  <r>
    <s v="97e53c12-9508-4990-afab-0cf099caa9b0"/>
    <s v="Wanla_Weyn_IDP"/>
    <x v="57"/>
    <x v="1"/>
    <n v="2"/>
    <n v="4"/>
    <n v="1"/>
    <n v="1"/>
    <x v="0"/>
  </r>
  <r>
    <s v="7a0d14f2-dc5b-439f-8d65-e951ce11dcf0"/>
    <s v="Baidoa_IDP"/>
    <x v="4"/>
    <x v="1"/>
    <n v="3"/>
    <n v="1"/>
    <n v="1"/>
    <n v="2"/>
    <x v="0"/>
  </r>
  <r>
    <s v="1807a01b-bf00-4d3f-b5c2-2adc85452522"/>
    <s v="Marka_IDP"/>
    <x v="6"/>
    <x v="1"/>
    <n v="3"/>
    <n v="1"/>
    <n v="4"/>
    <n v="1"/>
    <x v="0"/>
  </r>
  <r>
    <s v="bffaecfd-2a5f-4c51-becf-0a7ef5a26487"/>
    <s v="Xudur_HC"/>
    <x v="55"/>
    <x v="0"/>
    <n v="3"/>
    <n v="1"/>
    <n v="4"/>
    <n v="2"/>
    <x v="1"/>
  </r>
  <r>
    <s v="3a4b93db-30de-4960-95ab-209349d28c63"/>
    <s v="Baidoa_IDP"/>
    <x v="4"/>
    <x v="1"/>
    <n v="3"/>
    <n v="1"/>
    <n v="4"/>
    <n v="1"/>
    <x v="0"/>
  </r>
  <r>
    <s v="fe09961f-7f6e-4284-8b4a-ca92b542582c"/>
    <s v="Qansax_Dheere_HC"/>
    <x v="56"/>
    <x v="0"/>
    <n v="3"/>
    <n v="1"/>
    <n v="4"/>
    <n v="1"/>
    <x v="0"/>
  </r>
  <r>
    <s v="57a275f6-2aaf-4958-a1a5-74bafd444d3f"/>
    <s v="Baidoa_HC"/>
    <x v="4"/>
    <x v="0"/>
    <n v="3"/>
    <n v="1"/>
    <n v="4"/>
    <n v="1"/>
    <x v="0"/>
  </r>
  <r>
    <s v="72980f3c-e8a9-4180-bd1f-c62678a44505"/>
    <s v="Xudur_IDP"/>
    <x v="55"/>
    <x v="1"/>
    <n v="3"/>
    <n v="1"/>
    <n v="4"/>
    <n v="2"/>
    <x v="1"/>
  </r>
  <r>
    <s v="d2b18a7b-1421-4216-ac81-db2dc4e24835"/>
    <s v="Buur_Hakaba_HC"/>
    <x v="51"/>
    <x v="0"/>
    <n v="3"/>
    <n v="1"/>
    <n v="4"/>
    <n v="1"/>
    <x v="0"/>
  </r>
  <r>
    <s v="e2b7e57a-2a53-401a-988e-2985f8545b5f"/>
    <s v="Marka_IDP"/>
    <x v="6"/>
    <x v="1"/>
    <n v="3"/>
    <n v="1"/>
    <n v="4"/>
    <n v="1"/>
    <x v="0"/>
  </r>
  <r>
    <s v="8b8c75a0-b17b-41ac-b093-061dc651bb0d"/>
    <s v="Xudur_IDP"/>
    <x v="55"/>
    <x v="1"/>
    <n v="3"/>
    <n v="1"/>
    <n v="4"/>
    <n v="1"/>
    <x v="0"/>
  </r>
  <r>
    <s v="61fcf4e2-ca3a-47e7-9421-ff2de97ad638"/>
    <s v="Buur_Hakaba_HC"/>
    <x v="51"/>
    <x v="0"/>
    <n v="3"/>
    <n v="1"/>
    <n v="4"/>
    <n v="3"/>
    <x v="1"/>
  </r>
  <r>
    <s v="79e48074-ebe3-46ec-ac7f-5d8925848bed"/>
    <s v="Buur_Hakaba_HC"/>
    <x v="51"/>
    <x v="0"/>
    <n v="3"/>
    <n v="1"/>
    <n v="1"/>
    <n v="1"/>
    <x v="0"/>
  </r>
  <r>
    <s v="e732880e-401e-4b32-b35e-b9f1fed40265"/>
    <s v="Ceel_Barde_HC"/>
    <x v="52"/>
    <x v="0"/>
    <n v="3"/>
    <n v="1"/>
    <n v="4"/>
    <n v="1"/>
    <x v="0"/>
  </r>
  <r>
    <s v="58297f39-bf48-4b14-b933-fe2d249bc43b"/>
    <s v="Ceel_Barde_HC"/>
    <x v="52"/>
    <x v="0"/>
    <n v="3"/>
    <n v="1"/>
    <n v="4"/>
    <n v="1"/>
    <x v="0"/>
  </r>
  <r>
    <s v="0542e756-65c9-45ed-966b-8663768b3362"/>
    <s v="Baidoa_HC"/>
    <x v="4"/>
    <x v="0"/>
    <n v="3"/>
    <n v="1"/>
    <n v="4"/>
    <n v="1"/>
    <x v="0"/>
  </r>
  <r>
    <s v="5ba473c6-9ab4-41cc-b36f-a3469df49506"/>
    <s v="Baidoa_IDP"/>
    <x v="4"/>
    <x v="1"/>
    <n v="1"/>
    <n v="2"/>
    <n v="1"/>
    <n v="1"/>
    <x v="3"/>
  </r>
  <r>
    <s v="31a50e59-d9f3-4345-aabb-0fb31f955bae"/>
    <s v="Xudur_IDP"/>
    <x v="55"/>
    <x v="1"/>
    <n v="3"/>
    <n v="1"/>
    <n v="1"/>
    <n v="1"/>
    <x v="0"/>
  </r>
  <r>
    <s v="1031e0f3-d8fa-434b-8b4d-6a66ea9cce7f"/>
    <s v="Ceel_Barde_HC"/>
    <x v="52"/>
    <x v="0"/>
    <n v="3"/>
    <n v="1"/>
    <n v="4"/>
    <n v="1"/>
    <x v="0"/>
  </r>
  <r>
    <s v="d0b8c8682abd4e37aa55416c80c213c2"/>
    <s v="Ceel_Barde_HC"/>
    <x v="52"/>
    <x v="0"/>
    <n v="3"/>
    <n v="1"/>
    <n v="4"/>
    <n v="1"/>
    <x v="0"/>
  </r>
  <r>
    <s v="8cf858eb-cb61-4168-a7c0-ea88ff56dd1a"/>
    <s v="Ceel_Barde_HC"/>
    <x v="52"/>
    <x v="0"/>
    <n v="3"/>
    <n v="1"/>
    <n v="4"/>
    <n v="1"/>
    <x v="0"/>
  </r>
  <r>
    <s v="bda9861b-c0a0-4092-8c89-75385c991148"/>
    <s v="Marka_IDP"/>
    <x v="6"/>
    <x v="1"/>
    <n v="3"/>
    <n v="1"/>
    <n v="4"/>
    <n v="1"/>
    <x v="0"/>
  </r>
  <r>
    <s v="2d575421-6006-46fd-98cd-19199f710477"/>
    <s v="Baidoa_IDP"/>
    <x v="4"/>
    <x v="1"/>
    <n v="3"/>
    <n v="1"/>
    <n v="4"/>
    <n v="1"/>
    <x v="0"/>
  </r>
  <r>
    <s v="8faf3324-3622-42c1-bbbb-2b055ef7c39d"/>
    <s v="Ceel_Barde_IDP"/>
    <x v="52"/>
    <x v="1"/>
    <n v="3"/>
    <n v="1"/>
    <n v="4"/>
    <n v="1"/>
    <x v="0"/>
  </r>
  <r>
    <s v="5db3caab-fc48-44a8-825a-7e4b56ff8bf7"/>
    <s v="Wanla_Weyn_HC"/>
    <x v="57"/>
    <x v="0"/>
    <n v="3"/>
    <n v="1"/>
    <n v="1"/>
    <n v="1"/>
    <x v="0"/>
  </r>
  <r>
    <s v="149a6be2-dbb9-4f79-930c-deecaac4019a"/>
    <s v="Ceel_Barde_IDP"/>
    <x v="52"/>
    <x v="1"/>
    <n v="3"/>
    <n v="1"/>
    <n v="4"/>
    <n v="1"/>
    <x v="0"/>
  </r>
  <r>
    <s v="6dd79c66-30cf-431c-bf2f-5b6bd77d0b26"/>
    <s v="Baidoa_HC"/>
    <x v="4"/>
    <x v="0"/>
    <n v="3"/>
    <n v="4"/>
    <n v="1"/>
    <n v="1"/>
    <x v="0"/>
  </r>
  <r>
    <s v="d23bf1c4-a3ad-4840-86cf-95758810bc26"/>
    <s v="Xudur_IDP"/>
    <x v="55"/>
    <x v="1"/>
    <n v="3"/>
    <n v="1"/>
    <n v="4"/>
    <n v="1"/>
    <x v="0"/>
  </r>
  <r>
    <s v="bed0cf92-e37f-4e18-868d-a30931bf904a"/>
    <s v="Diinsoor_HC"/>
    <x v="5"/>
    <x v="0"/>
    <n v="3"/>
    <n v="1"/>
    <n v="1"/>
    <n v="3"/>
    <x v="0"/>
  </r>
  <r>
    <s v="d3b1479d-168b-4bb4-9a01-edeea7bbbdd7"/>
    <s v="Diinsoor_HC"/>
    <x v="5"/>
    <x v="0"/>
    <n v="2"/>
    <n v="4"/>
    <n v="4"/>
    <n v="1"/>
    <x v="1"/>
  </r>
  <r>
    <s v="92ec5ab0-b1fc-4863-819d-69199852201f"/>
    <s v="Afgooye_HC"/>
    <x v="54"/>
    <x v="0"/>
    <n v="3"/>
    <n v="1"/>
    <n v="4"/>
    <n v="1"/>
    <x v="0"/>
  </r>
  <r>
    <s v="0c245ba6-dd1b-4210-97de-76c57aa69619"/>
    <s v="Afgooye_IDP"/>
    <x v="54"/>
    <x v="1"/>
    <n v="1"/>
    <n v="4"/>
    <n v="1"/>
    <n v="3"/>
    <x v="0"/>
  </r>
  <r>
    <s v="dc10bf09-aae7-41ca-8365-86afd4a8a56a"/>
    <s v="Xudur_IDP"/>
    <x v="55"/>
    <x v="1"/>
    <n v="3"/>
    <n v="1"/>
    <n v="4"/>
    <n v="1"/>
    <x v="0"/>
  </r>
  <r>
    <s v="b7b53c97-84ba-4228-a842-051e9681fb97"/>
    <s v="Waajid_IDP"/>
    <x v="53"/>
    <x v="1"/>
    <n v="3"/>
    <n v="1"/>
    <n v="4"/>
    <n v="1"/>
    <x v="0"/>
  </r>
  <r>
    <s v="92d5fb36-1108-41a4-b358-1ee5aabdcd59"/>
    <s v="Xudur_HC"/>
    <x v="55"/>
    <x v="0"/>
    <n v="3"/>
    <n v="1"/>
    <n v="4"/>
    <n v="1"/>
    <x v="0"/>
  </r>
  <r>
    <s v="5c4c2c1c-14d7-45a5-89ad-f2cce717a550"/>
    <s v="Waajid_IDP"/>
    <x v="53"/>
    <x v="1"/>
    <n v="3"/>
    <n v="1"/>
    <n v="4"/>
    <n v="1"/>
    <x v="0"/>
  </r>
  <r>
    <s v="97c50237-8f29-44cc-b276-49611d129169"/>
    <s v="Xudur_HC"/>
    <x v="55"/>
    <x v="0"/>
    <n v="3"/>
    <n v="1"/>
    <n v="4"/>
    <n v="1"/>
    <x v="0"/>
  </r>
  <r>
    <s v="1791d29f-6aaf-4823-8ac5-18fcb227d282"/>
    <s v="Afgooye_HC"/>
    <x v="54"/>
    <x v="0"/>
    <n v="3"/>
    <n v="1"/>
    <n v="4"/>
    <n v="1"/>
    <x v="0"/>
  </r>
  <r>
    <s v="a827ece9-90a9-43e9-b995-9806bc8783a4"/>
    <s v="Xudur_IDP"/>
    <x v="55"/>
    <x v="1"/>
    <n v="3"/>
    <n v="1"/>
    <n v="4"/>
    <n v="4"/>
    <x v="1"/>
  </r>
  <r>
    <s v="7f8af2cf-72a3-4856-aa78-f25bc3142d5a"/>
    <s v="Baidoa_HC"/>
    <x v="4"/>
    <x v="0"/>
    <n v="3"/>
    <n v="2"/>
    <n v="1"/>
    <n v="1"/>
    <x v="0"/>
  </r>
  <r>
    <s v="d0917922-75d0-4528-8de7-e7ef1801a239"/>
    <s v="Waajid_HC"/>
    <x v="53"/>
    <x v="0"/>
    <n v="3"/>
    <n v="1"/>
    <n v="4"/>
    <n v="1"/>
    <x v="0"/>
  </r>
  <r>
    <s v="d48facb4-c0a2-4844-8bfc-8d548eeffd39"/>
    <s v="Waajid_HC"/>
    <x v="53"/>
    <x v="0"/>
    <n v="3"/>
    <n v="1"/>
    <n v="4"/>
    <n v="1"/>
    <x v="0"/>
  </r>
  <r>
    <s v="025d79eb-5643-498c-a2b8-f3b0e5cb2064"/>
    <s v="Wanla_Weyn_HC"/>
    <x v="57"/>
    <x v="0"/>
    <n v="3"/>
    <n v="1"/>
    <n v="1"/>
    <n v="1"/>
    <x v="0"/>
  </r>
  <r>
    <s v="930c225d-401b-4d05-9609-f2786f5b816e"/>
    <s v="Baidoa_IDP"/>
    <x v="4"/>
    <x v="1"/>
    <n v="3"/>
    <n v="1"/>
    <n v="4"/>
    <n v="1"/>
    <x v="0"/>
  </r>
  <r>
    <s v="7be611e3-3c65-4a7d-b47a-1975464b9525"/>
    <s v="Afgooye_HC"/>
    <x v="54"/>
    <x v="0"/>
    <n v="3"/>
    <n v="1"/>
    <n v="1"/>
    <n v="1"/>
    <x v="0"/>
  </r>
  <r>
    <s v="755fb0e4-e59d-4298-be3f-35ef8a25970c"/>
    <s v="Xudur_IDP"/>
    <x v="55"/>
    <x v="1"/>
    <n v="3"/>
    <n v="1"/>
    <n v="4"/>
    <n v="1"/>
    <x v="0"/>
  </r>
  <r>
    <s v="4d093e30-d6c5-4926-b44d-e26a42fa4c80"/>
    <s v="Xudur_IDP"/>
    <x v="55"/>
    <x v="1"/>
    <n v="3"/>
    <n v="1"/>
    <n v="4"/>
    <n v="1"/>
    <x v="0"/>
  </r>
  <r>
    <s v="154f893e-3c10-453b-a8c0-2960694f8754"/>
    <s v="Marka_IDP"/>
    <x v="6"/>
    <x v="1"/>
    <n v="3"/>
    <n v="1"/>
    <n v="4"/>
    <n v="1"/>
    <x v="0"/>
  </r>
  <r>
    <s v="1c00b18b-bc3c-4e12-8530-04abfd0bc5df"/>
    <s v="Marka_HC"/>
    <x v="6"/>
    <x v="0"/>
    <n v="3"/>
    <n v="1"/>
    <n v="4"/>
    <n v="1"/>
    <x v="0"/>
  </r>
  <r>
    <s v="77ab61ba-f9be-4ac8-b323-f94ce5ba9e7f"/>
    <s v="Baidoa_IDP"/>
    <x v="4"/>
    <x v="1"/>
    <n v="3"/>
    <n v="4"/>
    <n v="4"/>
    <n v="1"/>
    <x v="1"/>
  </r>
  <r>
    <s v="62bc9d60-fe83-4b18-a0f8-ba0ccd850c5f"/>
    <s v="Baidoa_HC"/>
    <x v="4"/>
    <x v="0"/>
    <n v="2"/>
    <n v="2"/>
    <n v="1"/>
    <n v="1"/>
    <x v="0"/>
  </r>
  <r>
    <s v="59c6c11a-6bc1-4a94-972f-0251ae3aebb5"/>
    <s v="Afgooye_IDP"/>
    <x v="54"/>
    <x v="1"/>
    <n v="3"/>
    <n v="1"/>
    <n v="1"/>
    <n v="1"/>
    <x v="0"/>
  </r>
  <r>
    <s v="5d3c0359-4ff3-46ff-8c76-b7444aafe87c"/>
    <s v="Baidoa_IDP"/>
    <x v="4"/>
    <x v="1"/>
    <n v="3"/>
    <n v="2"/>
    <n v="1"/>
    <n v="1"/>
    <x v="0"/>
  </r>
  <r>
    <s v="028529ca-fe33-4be1-9fbe-e31e3accf766"/>
    <s v="Diinsoor_IDP"/>
    <x v="5"/>
    <x v="1"/>
    <n v="3"/>
    <n v="4"/>
    <n v="1"/>
    <n v="1"/>
    <x v="0"/>
  </r>
  <r>
    <s v="d568328f-728c-459b-9c7f-760b8bfd88fa"/>
    <s v="Qoryooley_HC"/>
    <x v="8"/>
    <x v="0"/>
    <n v="3"/>
    <n v="1"/>
    <n v="1"/>
    <n v="1"/>
    <x v="0"/>
  </r>
  <r>
    <s v="499759cd-eb95-44ff-86af-7601611de9c8"/>
    <s v="Baidoa_IDP"/>
    <x v="4"/>
    <x v="1"/>
    <n v="2"/>
    <n v="4"/>
    <n v="1"/>
    <n v="1"/>
    <x v="0"/>
  </r>
  <r>
    <s v="03e4aecc-c8a2-4bf8-960e-4f9fb9f76a3b"/>
    <s v="Waajid_IDP"/>
    <x v="53"/>
    <x v="1"/>
    <n v="3"/>
    <n v="4"/>
    <n v="4"/>
    <n v="5"/>
    <x v="2"/>
  </r>
  <r>
    <s v="1244ee42-0adb-40e0-a0f0-828cd55adcbf"/>
    <s v="Qoryooley_HC"/>
    <x v="8"/>
    <x v="0"/>
    <n v="3"/>
    <n v="1"/>
    <n v="1"/>
    <n v="1"/>
    <x v="0"/>
  </r>
  <r>
    <s v="9f73bbcf-4f34-449d-8af4-50292f7aaf5c"/>
    <s v="Waajid_IDP"/>
    <x v="53"/>
    <x v="1"/>
    <n v="3"/>
    <n v="1"/>
    <n v="4"/>
    <n v="1"/>
    <x v="0"/>
  </r>
  <r>
    <s v="aa5e1abe-b8c2-47f7-a502-74059d79b116"/>
    <s v="Buur_Hakaba_HC"/>
    <x v="51"/>
    <x v="0"/>
    <n v="3"/>
    <n v="1"/>
    <n v="4"/>
    <n v="1"/>
    <x v="0"/>
  </r>
  <r>
    <s v="a808145c-6779-4c56-b4f2-4090720c9248"/>
    <s v="Ceel_Barde_HC"/>
    <x v="52"/>
    <x v="0"/>
    <n v="3"/>
    <n v="1"/>
    <n v="4"/>
    <n v="1"/>
    <x v="0"/>
  </r>
  <r>
    <s v="60cc13b8-6d3f-4b6e-adc8-8e3000c06461"/>
    <s v="Ceel_Barde_HC"/>
    <x v="52"/>
    <x v="0"/>
    <n v="3"/>
    <n v="1"/>
    <n v="4"/>
    <n v="1"/>
    <x v="0"/>
  </r>
  <r>
    <s v="4d117891-2dd6-4240-8726-1806ced69fc4"/>
    <s v="Waajid_IDP"/>
    <x v="53"/>
    <x v="1"/>
    <n v="3"/>
    <n v="1"/>
    <n v="4"/>
    <n v="1"/>
    <x v="0"/>
  </r>
  <r>
    <s v="43e189a7-44ce-42e5-adeb-8cb46f5d6aaf"/>
    <s v="Waajid_HC"/>
    <x v="53"/>
    <x v="0"/>
    <n v="3"/>
    <n v="1"/>
    <n v="4"/>
    <n v="1"/>
    <x v="0"/>
  </r>
  <r>
    <s v="0a02a7b8-1126-4d2e-8db9-8dc98d48fc97"/>
    <s v="Xudur_HC"/>
    <x v="55"/>
    <x v="0"/>
    <n v="3"/>
    <n v="1"/>
    <n v="4"/>
    <n v="1"/>
    <x v="0"/>
  </r>
  <r>
    <s v="57019860-b2c3-4323-ab71-fad656b79bff"/>
    <s v="Baidoa_IDP"/>
    <x v="4"/>
    <x v="1"/>
    <n v="3"/>
    <n v="1"/>
    <n v="4"/>
    <n v="3"/>
    <x v="1"/>
  </r>
  <r>
    <s v="9c59fd0f-12cb-4310-9af0-fb060fddf809"/>
    <s v="Diinsoor_IDP"/>
    <x v="5"/>
    <x v="1"/>
    <n v="3"/>
    <n v="1"/>
    <n v="4"/>
    <n v="1"/>
    <x v="0"/>
  </r>
  <r>
    <s v="bd3eecc0-4635-4c43-88b7-eb55eff85805"/>
    <s v="Qansax_Dheere_HC"/>
    <x v="56"/>
    <x v="0"/>
    <n v="3"/>
    <n v="1"/>
    <n v="1"/>
    <n v="1"/>
    <x v="0"/>
  </r>
  <r>
    <s v="f33d22ba-0c36-494c-9560-2cd55014e9a8"/>
    <s v="Ceel_Barde_IDP"/>
    <x v="52"/>
    <x v="1"/>
    <n v="3"/>
    <n v="1"/>
    <n v="4"/>
    <n v="1"/>
    <x v="0"/>
  </r>
  <r>
    <s v="2dd40d8c-1610-414a-983b-1dc5062cb4e7"/>
    <s v="Diinsoor_IDP"/>
    <x v="5"/>
    <x v="1"/>
    <n v="3"/>
    <n v="1"/>
    <n v="4"/>
    <n v="1"/>
    <x v="0"/>
  </r>
  <r>
    <s v="b471af62-9c97-4f21-ae7f-5f17e5b16060"/>
    <s v="Baidoa_HC"/>
    <x v="4"/>
    <x v="0"/>
    <n v="3"/>
    <n v="1"/>
    <n v="4"/>
    <n v="1"/>
    <x v="0"/>
  </r>
  <r>
    <s v="e2c1cdcf-4de1-42d8-a3da-47940efb7385"/>
    <s v="Diinsoor_IDP"/>
    <x v="5"/>
    <x v="1"/>
    <n v="3"/>
    <n v="3"/>
    <n v="4"/>
    <n v="1"/>
    <x v="1"/>
  </r>
  <r>
    <s v="ab55873d-c2c3-49d7-91f3-ce535783500a"/>
    <s v="Waajid_HC"/>
    <x v="53"/>
    <x v="0"/>
    <n v="3"/>
    <n v="1"/>
    <n v="4"/>
    <n v="1"/>
    <x v="0"/>
  </r>
  <r>
    <s v="62998a55-a1da-4209-95e7-236aa99606bc"/>
    <s v="Baidoa_HC"/>
    <x v="4"/>
    <x v="0"/>
    <n v="3"/>
    <n v="1"/>
    <n v="4"/>
    <n v="1"/>
    <x v="0"/>
  </r>
  <r>
    <s v="460f745a-b904-4985-be64-9fe7fdd2ef62"/>
    <s v="Afgooye_HC"/>
    <x v="54"/>
    <x v="0"/>
    <n v="1"/>
    <n v="4"/>
    <n v="4"/>
    <n v="1"/>
    <x v="1"/>
  </r>
  <r>
    <s v="a9b50105-a774-4fdc-9782-ec0e6acfe4fc"/>
    <s v="Ceel_Barde_HC"/>
    <x v="52"/>
    <x v="0"/>
    <n v="3"/>
    <n v="1"/>
    <n v="4"/>
    <n v="1"/>
    <x v="0"/>
  </r>
  <r>
    <s v="91d6072e-feaf-4300-84da-8eb027c9f7bd"/>
    <s v="Waajid_IDP"/>
    <x v="53"/>
    <x v="1"/>
    <n v="3"/>
    <n v="4"/>
    <n v="4"/>
    <n v="1"/>
    <x v="1"/>
  </r>
  <r>
    <s v="9264e43a-04d0-42d3-9790-9fcdf03a6794"/>
    <s v="Marka_HC"/>
    <x v="6"/>
    <x v="0"/>
    <n v="3"/>
    <n v="1"/>
    <n v="4"/>
    <n v="1"/>
    <x v="0"/>
  </r>
  <r>
    <s v="e212a826-6c68-4981-a016-8554a0dac728"/>
    <s v="Baidoa_HC"/>
    <x v="4"/>
    <x v="0"/>
    <n v="3"/>
    <n v="3"/>
    <n v="4"/>
    <n v="1"/>
    <x v="1"/>
  </r>
  <r>
    <s v="414bcd93-b8c1-4fa9-bdfd-84123e91b78c"/>
    <s v="Baidoa_HC"/>
    <x v="4"/>
    <x v="0"/>
    <n v="3"/>
    <n v="1"/>
    <n v="1"/>
    <n v="2"/>
    <x v="0"/>
  </r>
  <r>
    <s v="51393165-b202-42a8-8d48-55095c229db7"/>
    <s v="Waajid_IDP"/>
    <x v="53"/>
    <x v="1"/>
    <n v="3"/>
    <n v="1"/>
    <n v="4"/>
    <n v="1"/>
    <x v="0"/>
  </r>
  <r>
    <s v="e3d819c6-a442-405c-aa39-a15a5b75b82d"/>
    <s v="Waajid_IDP"/>
    <x v="53"/>
    <x v="1"/>
    <n v="3"/>
    <n v="1"/>
    <n v="4"/>
    <n v="1"/>
    <x v="0"/>
  </r>
  <r>
    <s v="cec5fc34-dbb6-4d20-9f98-990c564aa1ce"/>
    <s v="Baidoa_IDP"/>
    <x v="4"/>
    <x v="1"/>
    <n v="3"/>
    <n v="1"/>
    <n v="4"/>
    <n v="1"/>
    <x v="0"/>
  </r>
  <r>
    <s v="f9da8bb8-7e36-4c10-ba44-61d5984f47ca"/>
    <s v="Baidoa_IDP"/>
    <x v="4"/>
    <x v="1"/>
    <n v="3"/>
    <n v="1"/>
    <n v="4"/>
    <n v="1"/>
    <x v="0"/>
  </r>
  <r>
    <s v="abd25cdf-238c-42cb-989e-b3367a0fa753"/>
    <s v="Waajid_HC"/>
    <x v="53"/>
    <x v="0"/>
    <n v="3"/>
    <n v="1"/>
    <n v="4"/>
    <n v="1"/>
    <x v="0"/>
  </r>
  <r>
    <s v="7d7b72ff-d72d-4378-8f65-63a2db203c39"/>
    <s v="Xudur_HC"/>
    <x v="55"/>
    <x v="0"/>
    <n v="3"/>
    <n v="1"/>
    <n v="4"/>
    <n v="1"/>
    <x v="0"/>
  </r>
  <r>
    <s v="d918c08f-caab-4a28-a49e-2e7678e790b3"/>
    <s v="Baidoa_IDP"/>
    <x v="4"/>
    <x v="1"/>
    <n v="1"/>
    <n v="4"/>
    <n v="4"/>
    <n v="1"/>
    <x v="1"/>
  </r>
  <r>
    <s v="feac2ac0-de32-483c-8117-54228fc5fe13"/>
    <s v="Wanla_Weyn_IDP"/>
    <x v="57"/>
    <x v="1"/>
    <n v="2"/>
    <n v="3"/>
    <n v="1"/>
    <n v="1"/>
    <x v="0"/>
  </r>
  <r>
    <s v="ee097bb8-c986-4c2a-9f81-0ffcc3a72ead"/>
    <s v="Xudur_IDP"/>
    <x v="55"/>
    <x v="1"/>
    <n v="3"/>
    <n v="1"/>
    <n v="4"/>
    <n v="1"/>
    <x v="0"/>
  </r>
  <r>
    <s v="e7531fe9-f88e-4407-95be-5ded6153a38c"/>
    <s v="Marka_HC"/>
    <x v="6"/>
    <x v="0"/>
    <n v="3"/>
    <n v="1"/>
    <n v="1"/>
    <n v="1"/>
    <x v="0"/>
  </r>
  <r>
    <s v="3e9a14fa-103d-40cc-8677-dd106897e4fc"/>
    <s v="Baidoa_IDP"/>
    <x v="4"/>
    <x v="1"/>
    <n v="3"/>
    <n v="1"/>
    <n v="1"/>
    <n v="1"/>
    <x v="0"/>
  </r>
  <r>
    <s v="4d1b64e9-6a05-442f-9428-5f30b3989ff3"/>
    <s v="Wanla_Weyn_IDP"/>
    <x v="57"/>
    <x v="1"/>
    <n v="1"/>
    <n v="2"/>
    <n v="1"/>
    <n v="1"/>
    <x v="3"/>
  </r>
  <r>
    <s v="2192c6ed-93d3-4cea-a9e8-f6f6c5a46204"/>
    <s v="Waajid_IDP"/>
    <x v="53"/>
    <x v="1"/>
    <n v="1"/>
    <n v="2"/>
    <n v="1"/>
    <n v="2"/>
    <x v="0"/>
  </r>
  <r>
    <s v="15015df0-b559-4618-853c-c16ef5a1dd6d"/>
    <s v="Afgooye_IDP"/>
    <x v="54"/>
    <x v="1"/>
    <n v="3"/>
    <n v="1"/>
    <n v="4"/>
    <n v="1"/>
    <x v="0"/>
  </r>
  <r>
    <s v="2c1fd6b3-2ac1-43c3-86cf-9baebe1f13b0"/>
    <s v="Buur_Hakaba_HC"/>
    <x v="51"/>
    <x v="0"/>
    <n v="3"/>
    <n v="1"/>
    <n v="1"/>
    <n v="1"/>
    <x v="0"/>
  </r>
  <r>
    <s v="f441087c-a2a1-4ffd-b702-ed6234c36307"/>
    <s v="Waajid_IDP"/>
    <x v="53"/>
    <x v="1"/>
    <n v="3"/>
    <n v="1"/>
    <n v="4"/>
    <n v="1"/>
    <x v="0"/>
  </r>
  <r>
    <s v="533a08eb-62d0-41ed-bfc9-4ce7bd1d9fb2"/>
    <s v="Baidoa_HC"/>
    <x v="4"/>
    <x v="0"/>
    <n v="3"/>
    <n v="1"/>
    <n v="1"/>
    <n v="1"/>
    <x v="0"/>
  </r>
  <r>
    <s v="887e3f14-fa53-40be-9a2b-83019c353560"/>
    <s v="Baidoa_HC"/>
    <x v="4"/>
    <x v="0"/>
    <n v="3"/>
    <n v="1"/>
    <n v="4"/>
    <n v="1"/>
    <x v="0"/>
  </r>
  <r>
    <s v="0f835f87-b80d-4648-8617-70aeaa0caaff"/>
    <s v="Wanla_Weyn_HC"/>
    <x v="57"/>
    <x v="0"/>
    <n v="3"/>
    <n v="1"/>
    <n v="4"/>
    <n v="1"/>
    <x v="0"/>
  </r>
  <r>
    <s v="558742ca-8405-4617-80da-1d920e9b9cb9"/>
    <s v="Buur_Hakaba_HC"/>
    <x v="51"/>
    <x v="0"/>
    <n v="3"/>
    <n v="1"/>
    <n v="4"/>
    <n v="1"/>
    <x v="0"/>
  </r>
  <r>
    <s v="f5c6d95e-7bc9-4d7e-ac22-cbf5f02da7ce"/>
    <s v="Xudur_IDP"/>
    <x v="55"/>
    <x v="1"/>
    <n v="3"/>
    <n v="3"/>
    <n v="4"/>
    <n v="1"/>
    <x v="1"/>
  </r>
  <r>
    <s v="9c6ed1cf-f137-4454-9bf2-41d8141122fd"/>
    <s v="Baidoa_HC"/>
    <x v="4"/>
    <x v="0"/>
    <n v="3"/>
    <n v="1"/>
    <n v="1"/>
    <n v="1"/>
    <x v="0"/>
  </r>
  <r>
    <s v="e69ab1fb-8e2e-4829-a1ef-5c541f8b39cd"/>
    <s v="Wanla_Weyn_HC"/>
    <x v="57"/>
    <x v="0"/>
    <n v="3"/>
    <n v="1"/>
    <n v="1"/>
    <n v="1"/>
    <x v="0"/>
  </r>
  <r>
    <s v="c50194f4-7e4b-457e-93c1-a3cea03da413"/>
    <s v="Marka_IDP"/>
    <x v="6"/>
    <x v="1"/>
    <n v="2"/>
    <n v="4"/>
    <n v="1"/>
    <n v="1"/>
    <x v="0"/>
  </r>
  <r>
    <s v="c2ddd8c4-f610-4cf6-86c8-499ae8012ce2"/>
    <s v="Baidoa_IDP"/>
    <x v="4"/>
    <x v="1"/>
    <n v="3"/>
    <n v="1"/>
    <n v="1"/>
    <n v="1"/>
    <x v="0"/>
  </r>
  <r>
    <s v="489719df-1f61-4c93-9258-1586c631cac0"/>
    <s v="Qansax_Dheere_HC"/>
    <x v="56"/>
    <x v="0"/>
    <n v="3"/>
    <n v="1"/>
    <n v="4"/>
    <n v="1"/>
    <x v="0"/>
  </r>
  <r>
    <s v="540e456b-b2c3-4137-9f36-c7e474835a42"/>
    <s v="Diinsoor_HC"/>
    <x v="5"/>
    <x v="0"/>
    <n v="3"/>
    <n v="1"/>
    <n v="1"/>
    <n v="1"/>
    <x v="0"/>
  </r>
  <r>
    <s v="42f2eee6-869f-4921-9cf7-b404a76ebe46"/>
    <s v="Baidoa_IDP"/>
    <x v="4"/>
    <x v="1"/>
    <n v="3"/>
    <n v="1"/>
    <n v="1"/>
    <n v="1"/>
    <x v="0"/>
  </r>
  <r>
    <s v="a525ecd4-1d16-41c1-b177-21a9ef2701f3"/>
    <s v="Wanla_Weyn_IDP"/>
    <x v="57"/>
    <x v="1"/>
    <n v="1"/>
    <n v="2"/>
    <n v="1"/>
    <n v="1"/>
    <x v="3"/>
  </r>
  <r>
    <s v="331b9b72-b75a-4191-bbba-b3539822aa22"/>
    <s v="Wanla_Weyn_IDP"/>
    <x v="57"/>
    <x v="1"/>
    <n v="1"/>
    <n v="2"/>
    <n v="1"/>
    <n v="1"/>
    <x v="3"/>
  </r>
  <r>
    <s v="d17e2013-c471-4d34-b259-e36f9de9347b"/>
    <s v="Diinsoor_IDP"/>
    <x v="5"/>
    <x v="1"/>
    <n v="3"/>
    <n v="1"/>
    <n v="1"/>
    <n v="1"/>
    <x v="0"/>
  </r>
  <r>
    <s v="7712e3ae-1f05-4174-b451-5481e66ecbd9"/>
    <s v="Afgooye_IDP"/>
    <x v="54"/>
    <x v="1"/>
    <n v="2"/>
    <n v="2"/>
    <n v="1"/>
    <n v="1"/>
    <x v="0"/>
  </r>
  <r>
    <s v="552afcf8-aef6-46cd-9d20-9c5b1ec80722"/>
    <s v="Ceel_Barde_IDP"/>
    <x v="52"/>
    <x v="1"/>
    <n v="3"/>
    <n v="1"/>
    <n v="4"/>
    <n v="1"/>
    <x v="0"/>
  </r>
  <r>
    <s v="6983b430-436a-4fce-b1fc-ac117b75a0dc"/>
    <s v="Baidoa_IDP"/>
    <x v="4"/>
    <x v="1"/>
    <n v="3"/>
    <n v="1"/>
    <n v="4"/>
    <n v="2"/>
    <x v="1"/>
  </r>
  <r>
    <s v="cdc909fc-be82-405b-9cd8-9205fd5f308f"/>
    <s v="Baidoa_IDP"/>
    <x v="4"/>
    <x v="1"/>
    <n v="3"/>
    <n v="1"/>
    <n v="1"/>
    <n v="1"/>
    <x v="0"/>
  </r>
  <r>
    <s v="457f046c-9411-4ad8-9c4e-5e47b8f2fb36"/>
    <s v="Waajid_IDP"/>
    <x v="53"/>
    <x v="1"/>
    <n v="3"/>
    <n v="1"/>
    <n v="4"/>
    <n v="1"/>
    <x v="0"/>
  </r>
  <r>
    <s v="dfbca539-15ec-478b-8f16-66cf0a0b208a"/>
    <s v="Marka_HC"/>
    <x v="6"/>
    <x v="0"/>
    <n v="3"/>
    <n v="1"/>
    <n v="1"/>
    <n v="1"/>
    <x v="0"/>
  </r>
  <r>
    <s v="e68a8a24-9534-47b5-95e8-a1efa5df1bf3"/>
    <s v="Baidoa_IDP"/>
    <x v="4"/>
    <x v="1"/>
    <n v="3"/>
    <n v="1"/>
    <n v="4"/>
    <n v="1"/>
    <x v="0"/>
  </r>
  <r>
    <s v="85c35066-5eb7-4673-9238-3747a66baaf6"/>
    <s v="Baidoa_HC"/>
    <x v="4"/>
    <x v="0"/>
    <n v="3"/>
    <n v="1"/>
    <n v="1"/>
    <n v="1"/>
    <x v="0"/>
  </r>
  <r>
    <s v="8cdc68a6-cc74-4c08-9d94-e7ef2fce14e5"/>
    <s v="Baidoa_IDP"/>
    <x v="4"/>
    <x v="1"/>
    <n v="3"/>
    <n v="1"/>
    <n v="4"/>
    <n v="2"/>
    <x v="1"/>
  </r>
  <r>
    <s v="9d90520b-77eb-4346-93b1-33e4edcce703"/>
    <s v="Baidoa_IDP"/>
    <x v="4"/>
    <x v="1"/>
    <n v="3"/>
    <n v="1"/>
    <n v="4"/>
    <n v="1"/>
    <x v="0"/>
  </r>
  <r>
    <s v="869d0a04-8667-47f6-9dab-fb08656826c1"/>
    <s v="Baidoa_IDP"/>
    <x v="4"/>
    <x v="1"/>
    <n v="3"/>
    <n v="4"/>
    <n v="1"/>
    <n v="2"/>
    <x v="1"/>
  </r>
  <r>
    <s v="a630eb73-d60e-4bae-a060-35129cb1310e"/>
    <s v="Diinsoor_IDP"/>
    <x v="5"/>
    <x v="1"/>
    <n v="3"/>
    <n v="3"/>
    <n v="4"/>
    <n v="1"/>
    <x v="1"/>
  </r>
  <r>
    <s v="76021e96-168c-41a2-98db-3477a45ff5e8"/>
    <s v="Diinsoor_IDP"/>
    <x v="5"/>
    <x v="1"/>
    <n v="3"/>
    <n v="1"/>
    <n v="4"/>
    <n v="1"/>
    <x v="0"/>
  </r>
  <r>
    <s v="631174b1-ba42-48cf-aa34-b4baaae9a7ad"/>
    <s v="Marka_IDP"/>
    <x v="6"/>
    <x v="1"/>
    <n v="3"/>
    <n v="1"/>
    <n v="4"/>
    <n v="3"/>
    <x v="1"/>
  </r>
  <r>
    <s v="56b9d0fb-5021-4d59-9d19-955d3de5b0b2"/>
    <s v="Buur_Hakaba_HC"/>
    <x v="51"/>
    <x v="0"/>
    <n v="3"/>
    <n v="1"/>
    <n v="4"/>
    <n v="1"/>
    <x v="0"/>
  </r>
  <r>
    <s v="8f7dcc3d-1764-4ef4-8b25-ca6a2990db1d"/>
    <s v="Baidoa_HC"/>
    <x v="4"/>
    <x v="0"/>
    <n v="3"/>
    <n v="1"/>
    <n v="1"/>
    <n v="1"/>
    <x v="0"/>
  </r>
  <r>
    <s v="331c04a7-7ea7-4f47-9281-4a96e6a6d54c"/>
    <s v="Afgooye_IDP"/>
    <x v="54"/>
    <x v="1"/>
    <n v="3"/>
    <n v="4"/>
    <n v="4"/>
    <n v="1"/>
    <x v="1"/>
  </r>
  <r>
    <s v="4d2f7942-e26c-4b34-8f8e-ba057ab87c13"/>
    <s v="Ceel_Barde_HC"/>
    <x v="52"/>
    <x v="0"/>
    <n v="3"/>
    <n v="4"/>
    <n v="4"/>
    <n v="2"/>
    <x v="1"/>
  </r>
  <r>
    <s v="abc023d6-f66c-40c3-928b-57bd9d637e30"/>
    <s v="Waajid_HC"/>
    <x v="53"/>
    <x v="0"/>
    <n v="3"/>
    <n v="1"/>
    <n v="4"/>
    <n v="1"/>
    <x v="0"/>
  </r>
  <r>
    <s v="64c0f225-8daf-4afa-993c-c9cb229808e4"/>
    <s v="Baidoa_IDP"/>
    <x v="4"/>
    <x v="1"/>
    <n v="3"/>
    <n v="1"/>
    <n v="1"/>
    <n v="1"/>
    <x v="0"/>
  </r>
  <r>
    <s v="14b9f6aa-8486-42ec-8235-1c85f8bc1c49"/>
    <s v="Qansax_Dheere_HC"/>
    <x v="56"/>
    <x v="0"/>
    <n v="3"/>
    <n v="1"/>
    <n v="4"/>
    <n v="1"/>
    <x v="0"/>
  </r>
  <r>
    <s v="9a760c1c-1dc5-4f7e-854f-8ec6474693e9"/>
    <s v="Buur_Hakaba_HC"/>
    <x v="51"/>
    <x v="0"/>
    <n v="3"/>
    <n v="1"/>
    <n v="4"/>
    <n v="1"/>
    <x v="0"/>
  </r>
  <r>
    <s v="65666021-5672-4f40-adb2-41df7ddf5f24"/>
    <s v="Afgooye_HC"/>
    <x v="54"/>
    <x v="0"/>
    <n v="3"/>
    <n v="1"/>
    <n v="4"/>
    <n v="1"/>
    <x v="0"/>
  </r>
  <r>
    <s v="e792d5f4-9186-47e5-9cf8-882e529b75ae"/>
    <s v="Wanla_Weyn_HC"/>
    <x v="57"/>
    <x v="0"/>
    <n v="3"/>
    <n v="1"/>
    <n v="4"/>
    <n v="1"/>
    <x v="0"/>
  </r>
  <r>
    <s v="f6764466-0415-4338-81ad-b3f970e7edc3"/>
    <s v="Diinsoor_IDP"/>
    <x v="5"/>
    <x v="1"/>
    <n v="3"/>
    <n v="1"/>
    <n v="4"/>
    <n v="1"/>
    <x v="0"/>
  </r>
  <r>
    <s v="536d8740-3116-49fd-99b8-d466b93d2573"/>
    <s v="Qoryooley_HC"/>
    <x v="8"/>
    <x v="0"/>
    <n v="3"/>
    <n v="1"/>
    <n v="4"/>
    <n v="1"/>
    <x v="0"/>
  </r>
  <r>
    <s v="d2984269-471b-485c-8aee-18a88669170e"/>
    <s v="Baidoa_IDP"/>
    <x v="4"/>
    <x v="1"/>
    <n v="3"/>
    <n v="1"/>
    <n v="1"/>
    <n v="2"/>
    <x v="0"/>
  </r>
  <r>
    <s v="af584fab-435a-4587-8d35-335a3f35599b"/>
    <s v="Baidoa_HC"/>
    <x v="4"/>
    <x v="0"/>
    <n v="3"/>
    <n v="1"/>
    <n v="1"/>
    <n v="1"/>
    <x v="0"/>
  </r>
  <r>
    <s v="3eaf8822-9b2b-481c-b272-3a632cc1418d"/>
    <s v="Afgooye_IDP"/>
    <x v="54"/>
    <x v="1"/>
    <n v="2"/>
    <n v="4"/>
    <n v="4"/>
    <n v="1"/>
    <x v="1"/>
  </r>
  <r>
    <s v="03cee1f7-e567-4133-82ec-907f4bc9dba3"/>
    <s v="Baidoa_HC"/>
    <x v="4"/>
    <x v="0"/>
    <n v="3"/>
    <n v="1"/>
    <n v="1"/>
    <n v="2"/>
    <x v="0"/>
  </r>
  <r>
    <s v="e9135e03-b85f-475f-a997-5a14bf8fba84"/>
    <s v="Wanla_Weyn_IDP"/>
    <x v="57"/>
    <x v="1"/>
    <n v="1"/>
    <n v="4"/>
    <n v="1"/>
    <n v="1"/>
    <x v="0"/>
  </r>
  <r>
    <s v="d879042a-aae4-4588-b390-05deee40b98e"/>
    <s v="Baidoa_IDP"/>
    <x v="4"/>
    <x v="1"/>
    <n v="1"/>
    <n v="4"/>
    <n v="1"/>
    <n v="1"/>
    <x v="0"/>
  </r>
  <r>
    <s v="9f6d4741-6c0f-409c-9393-03bf81b249cf"/>
    <s v="Waajid_HC"/>
    <x v="53"/>
    <x v="0"/>
    <n v="3"/>
    <n v="1"/>
    <n v="4"/>
    <n v="1"/>
    <x v="0"/>
  </r>
  <r>
    <s v="c75fc833-d949-4c5d-9b31-41fd4b623432"/>
    <s v="Xudur_IDP"/>
    <x v="55"/>
    <x v="1"/>
    <n v="3"/>
    <n v="1"/>
    <n v="1"/>
    <n v="1"/>
    <x v="0"/>
  </r>
  <r>
    <s v="11e6d3b9-dd54-4713-b0c2-816e98d52dc2"/>
    <s v="Baidoa_IDP"/>
    <x v="4"/>
    <x v="1"/>
    <n v="3"/>
    <n v="1"/>
    <n v="1"/>
    <n v="1"/>
    <x v="0"/>
  </r>
  <r>
    <s v="827ebe64ea0b4985ab520aea3b83b72d"/>
    <s v="Ceel_Barde_HC"/>
    <x v="52"/>
    <x v="0"/>
    <n v="3"/>
    <n v="1"/>
    <n v="4"/>
    <n v="1"/>
    <x v="0"/>
  </r>
  <r>
    <s v="04c6c34a-7faa-4d10-8dd0-c9b63512c529"/>
    <s v="Waajid_IDP"/>
    <x v="53"/>
    <x v="1"/>
    <n v="3"/>
    <n v="1"/>
    <n v="4"/>
    <n v="1"/>
    <x v="0"/>
  </r>
  <r>
    <s v="314a8457-2bb5-4cbb-8724-9804a7ff8d15"/>
    <s v="Waajid_IDP"/>
    <x v="53"/>
    <x v="1"/>
    <n v="3"/>
    <n v="1"/>
    <n v="4"/>
    <n v="1"/>
    <x v="0"/>
  </r>
  <r>
    <s v="07ece2cd-25e8-48ef-846e-64ebe45cf248"/>
    <s v="Ceel_Barde_HC"/>
    <x v="52"/>
    <x v="0"/>
    <n v="3"/>
    <n v="1"/>
    <n v="4"/>
    <n v="1"/>
    <x v="0"/>
  </r>
  <r>
    <s v="404e97fd-db02-45d1-ac34-f1ce6b2f1834"/>
    <s v="Baidoa_IDP"/>
    <x v="4"/>
    <x v="1"/>
    <n v="3"/>
    <n v="1"/>
    <n v="1"/>
    <n v="3"/>
    <x v="0"/>
  </r>
  <r>
    <s v="66fa4191-f8fd-4b43-89df-e9be9e2cc382"/>
    <s v="Marka_IDP"/>
    <x v="6"/>
    <x v="1"/>
    <n v="3"/>
    <n v="1"/>
    <n v="4"/>
    <n v="1"/>
    <x v="0"/>
  </r>
  <r>
    <s v="8378ab93-2245-4ac6-bc42-4ca00b1e1f16"/>
    <s v="Diinsoor_IDP"/>
    <x v="5"/>
    <x v="1"/>
    <n v="3"/>
    <n v="1"/>
    <n v="1"/>
    <n v="1"/>
    <x v="0"/>
  </r>
  <r>
    <s v="14745d6e-310e-4534-bc12-58780e060c8a"/>
    <s v="Qoryooley_HC"/>
    <x v="8"/>
    <x v="0"/>
    <n v="3"/>
    <n v="1"/>
    <n v="1"/>
    <n v="1"/>
    <x v="0"/>
  </r>
  <r>
    <s v="5ca1bd47-53d1-4fb8-93fd-f341cda76677"/>
    <s v="Xudur_IDP"/>
    <x v="55"/>
    <x v="1"/>
    <n v="3"/>
    <n v="1"/>
    <n v="4"/>
    <n v="1"/>
    <x v="0"/>
  </r>
  <r>
    <s v="6f39fdff-df0c-4585-88b4-d95640d0936d"/>
    <s v="Xudur_IDP"/>
    <x v="55"/>
    <x v="1"/>
    <n v="3"/>
    <n v="1"/>
    <n v="4"/>
    <n v="1"/>
    <x v="0"/>
  </r>
  <r>
    <s v="705b4f2a-7fad-458d-88a2-1b668744160f"/>
    <s v="Xudur_IDP"/>
    <x v="55"/>
    <x v="1"/>
    <n v="3"/>
    <n v="1"/>
    <n v="1"/>
    <n v="1"/>
    <x v="0"/>
  </r>
  <r>
    <s v="2922fb7f-2019-4ed0-97c3-1b9117e064a8"/>
    <s v="Baidoa_IDP"/>
    <x v="4"/>
    <x v="1"/>
    <n v="1"/>
    <n v="4"/>
    <n v="4"/>
    <n v="4"/>
    <x v="1"/>
  </r>
  <r>
    <s v="5944881c-b02d-42b5-bce8-0561fc677ac2"/>
    <s v="Diinsoor_HC"/>
    <x v="5"/>
    <x v="0"/>
    <n v="3"/>
    <n v="1"/>
    <n v="1"/>
    <n v="1"/>
    <x v="0"/>
  </r>
  <r>
    <s v="dd4268bf-5490-49be-9f23-4beaa4f5868b"/>
    <s v="Baidoa_HC"/>
    <x v="4"/>
    <x v="0"/>
    <n v="2"/>
    <n v="4"/>
    <n v="1"/>
    <n v="1"/>
    <x v="0"/>
  </r>
  <r>
    <s v="92e9ba6c-b163-404c-9daa-e533f1212f06"/>
    <s v="Afgooye_IDP"/>
    <x v="54"/>
    <x v="1"/>
    <n v="2"/>
    <n v="3"/>
    <n v="4"/>
    <n v="1"/>
    <x v="1"/>
  </r>
  <r>
    <s v="e746bf26-b8bb-4d78-950c-9538817c2621"/>
    <s v="Diinsoor_IDP"/>
    <x v="5"/>
    <x v="1"/>
    <n v="3"/>
    <n v="1"/>
    <n v="4"/>
    <n v="1"/>
    <x v="0"/>
  </r>
  <r>
    <s v="468f6757-2e92-43e5-b11b-2f88308da3a1"/>
    <s v="Baidoa_IDP"/>
    <x v="4"/>
    <x v="1"/>
    <n v="2"/>
    <n v="4"/>
    <n v="4"/>
    <n v="2"/>
    <x v="1"/>
  </r>
  <r>
    <s v="57f929be-63da-4886-8dd3-56bbf07c64f5"/>
    <s v="Baidoa_HC"/>
    <x v="4"/>
    <x v="0"/>
    <n v="3"/>
    <n v="1"/>
    <n v="4"/>
    <n v="1"/>
    <x v="0"/>
  </r>
  <r>
    <s v="4e0f25fb-3a00-43ae-a9a4-a4f43c2fbd1c"/>
    <s v="Baidoa_HC"/>
    <x v="4"/>
    <x v="0"/>
    <n v="3"/>
    <n v="1"/>
    <n v="4"/>
    <n v="1"/>
    <x v="0"/>
  </r>
  <r>
    <s v="81f1dba7-937a-4b0d-bc43-efc043823be4"/>
    <s v="Baidoa_HC"/>
    <x v="4"/>
    <x v="0"/>
    <n v="3"/>
    <n v="1"/>
    <n v="4"/>
    <n v="1"/>
    <x v="0"/>
  </r>
  <r>
    <s v="01e46beb-7ae4-46ee-8931-3f9b49a1ee20"/>
    <s v="Baidoa_IDP"/>
    <x v="4"/>
    <x v="1"/>
    <n v="3"/>
    <n v="1"/>
    <n v="1"/>
    <n v="1"/>
    <x v="0"/>
  </r>
  <r>
    <s v="e007b73b-7424-47ec-831e-5f00f69366c1"/>
    <s v="Marka_IDP"/>
    <x v="6"/>
    <x v="1"/>
    <n v="3"/>
    <n v="1"/>
    <n v="4"/>
    <n v="1"/>
    <x v="0"/>
  </r>
  <r>
    <s v="8c9e55da-02ec-4805-bbde-d891fee2902d"/>
    <s v="Baidoa_IDP"/>
    <x v="4"/>
    <x v="1"/>
    <n v="3"/>
    <n v="2"/>
    <n v="1"/>
    <n v="1"/>
    <x v="0"/>
  </r>
  <r>
    <s v="5e818e71-eafb-4584-b2a4-5ecf7a57889d"/>
    <s v="Xudur_IDP"/>
    <x v="55"/>
    <x v="1"/>
    <n v="1"/>
    <n v="4"/>
    <n v="1"/>
    <n v="1"/>
    <x v="0"/>
  </r>
  <r>
    <s v="d8d7d92c-0ff4-4b66-aaec-833bd8aaf40e"/>
    <s v="Xudur_IDP"/>
    <x v="55"/>
    <x v="1"/>
    <n v="3"/>
    <n v="1"/>
    <n v="4"/>
    <n v="3"/>
    <x v="1"/>
  </r>
  <r>
    <s v="cf93184b-f9f5-4bc7-ac5b-406bfaafaa3a"/>
    <s v="Buur_Hakaba_HC"/>
    <x v="51"/>
    <x v="0"/>
    <n v="3"/>
    <n v="1"/>
    <n v="1"/>
    <n v="2"/>
    <x v="0"/>
  </r>
  <r>
    <s v="b60964c7-9fed-4b3b-8a20-1126993dddaf"/>
    <s v="Xudur_IDP"/>
    <x v="55"/>
    <x v="1"/>
    <n v="3"/>
    <n v="1"/>
    <n v="1"/>
    <n v="1"/>
    <x v="0"/>
  </r>
  <r>
    <s v="4694d339-6c1e-4dfc-88ad-baf197aff8f9"/>
    <s v="Waajid_HC"/>
    <x v="53"/>
    <x v="0"/>
    <n v="3"/>
    <n v="1"/>
    <n v="4"/>
    <n v="1"/>
    <x v="0"/>
  </r>
  <r>
    <s v="adfe603a-c251-48e9-a43d-5229a1aca3ab"/>
    <s v="Ceel_Barde_IDP"/>
    <x v="52"/>
    <x v="1"/>
    <n v="3"/>
    <n v="1"/>
    <n v="4"/>
    <n v="1"/>
    <x v="0"/>
  </r>
  <r>
    <s v="e6fe3f7e-a51f-4d2b-a506-c170c1ae4be6"/>
    <s v="Waajid_IDP"/>
    <x v="53"/>
    <x v="1"/>
    <n v="3"/>
    <n v="1"/>
    <n v="1"/>
    <n v="1"/>
    <x v="0"/>
  </r>
  <r>
    <s v="6a602fb9-f153-4e41-b4d4-e39083dd0497"/>
    <s v="Baidoa_HC"/>
    <x v="4"/>
    <x v="0"/>
    <n v="3"/>
    <n v="2"/>
    <n v="4"/>
    <n v="1"/>
    <x v="1"/>
  </r>
  <r>
    <s v="431dc617-58bc-4dc6-93f2-11073d28d311"/>
    <s v="Diinsoor_HC"/>
    <x v="5"/>
    <x v="0"/>
    <n v="3"/>
    <n v="1"/>
    <n v="4"/>
    <n v="3"/>
    <x v="1"/>
  </r>
  <r>
    <s v="f8edf6d1-0268-43ca-b702-8c397ebf18b1"/>
    <s v="Baidoa_IDP"/>
    <x v="4"/>
    <x v="1"/>
    <n v="3"/>
    <n v="1"/>
    <n v="1"/>
    <n v="1"/>
    <x v="0"/>
  </r>
  <r>
    <s v="2e995737-4ed5-42d7-9df9-644feeb333d2"/>
    <s v="Baidoa_IDP"/>
    <x v="4"/>
    <x v="1"/>
    <n v="3"/>
    <n v="1"/>
    <n v="4"/>
    <n v="1"/>
    <x v="0"/>
  </r>
  <r>
    <s v="0b3209de-77ce-4851-9535-0bdb704cf70b"/>
    <s v="Diinsoor_IDP"/>
    <x v="5"/>
    <x v="1"/>
    <n v="3"/>
    <n v="1"/>
    <n v="4"/>
    <n v="1"/>
    <x v="0"/>
  </r>
  <r>
    <s v="17866771-ca80-428b-8532-452dea26c252"/>
    <s v="Baidoa_IDP"/>
    <x v="4"/>
    <x v="1"/>
    <n v="3"/>
    <n v="1"/>
    <n v="4"/>
    <n v="1"/>
    <x v="0"/>
  </r>
  <r>
    <s v="5d518a8a-3c68-40d9-80d8-25dbd018a921"/>
    <s v="Afgooye_IDP"/>
    <x v="54"/>
    <x v="1"/>
    <n v="3"/>
    <n v="1"/>
    <n v="1"/>
    <n v="1"/>
    <x v="0"/>
  </r>
  <r>
    <s v="b3b5b2e8-1993-49ba-a623-b8f41da97b9d"/>
    <s v="Baidoa_IDP"/>
    <x v="4"/>
    <x v="1"/>
    <n v="3"/>
    <n v="1"/>
    <n v="1"/>
    <n v="1"/>
    <x v="0"/>
  </r>
  <r>
    <s v="efa6bb05-629e-43f1-8d67-66b2f98afe01"/>
    <s v="Baidoa_IDP"/>
    <x v="4"/>
    <x v="1"/>
    <n v="3"/>
    <n v="4"/>
    <n v="1"/>
    <n v="1"/>
    <x v="0"/>
  </r>
  <r>
    <s v="39249b9b-6062-4b14-89e1-69e19d14978b"/>
    <s v="Ceel_Barde_HC"/>
    <x v="52"/>
    <x v="0"/>
    <n v="3"/>
    <n v="1"/>
    <n v="4"/>
    <n v="1"/>
    <x v="0"/>
  </r>
  <r>
    <s v="e6a90f8b-9eba-4e3e-8ab2-ea2cd0ca5f51"/>
    <s v="Xudur_HC"/>
    <x v="55"/>
    <x v="0"/>
    <n v="3"/>
    <n v="1"/>
    <n v="4"/>
    <n v="1"/>
    <x v="0"/>
  </r>
  <r>
    <s v="305b47f8-1697-441e-bd97-c215412ce11c"/>
    <s v="Baidoa_IDP"/>
    <x v="4"/>
    <x v="1"/>
    <n v="3"/>
    <n v="1"/>
    <n v="1"/>
    <n v="1"/>
    <x v="0"/>
  </r>
  <r>
    <s v="d0edc6c1f5f141b2874bd6e8177ea97b"/>
    <s v="Ceel_Barde_IDP"/>
    <x v="52"/>
    <x v="1"/>
    <n v="3"/>
    <n v="1"/>
    <n v="4"/>
    <n v="1"/>
    <x v="0"/>
  </r>
  <r>
    <s v="629f79ab645e47bc9b44ac98b7e61307"/>
    <s v="Xudur_IDP"/>
    <x v="55"/>
    <x v="1"/>
    <n v="3"/>
    <n v="1"/>
    <n v="4"/>
    <n v="1"/>
    <x v="0"/>
  </r>
  <r>
    <s v="5663da9a-f8c9-4ec0-9ff5-c772062f1459"/>
    <s v="Xudur_HC"/>
    <x v="55"/>
    <x v="0"/>
    <n v="3"/>
    <n v="1"/>
    <n v="4"/>
    <n v="1"/>
    <x v="0"/>
  </r>
  <r>
    <s v="87ae2197-52f5-48aa-a696-8bf49b500b07"/>
    <s v="Xudur_HC"/>
    <x v="55"/>
    <x v="0"/>
    <n v="3"/>
    <n v="1"/>
    <n v="4"/>
    <n v="1"/>
    <x v="0"/>
  </r>
  <r>
    <s v="930d4b99-b506-46cc-ad74-882dd173ab09"/>
    <s v="Xudur_IDP"/>
    <x v="55"/>
    <x v="1"/>
    <n v="3"/>
    <n v="1"/>
    <n v="4"/>
    <n v="1"/>
    <x v="0"/>
  </r>
  <r>
    <s v="da80c42e-193f-4302-a963-b2ddf23a4e4a"/>
    <s v="Xudur_HC"/>
    <x v="55"/>
    <x v="0"/>
    <n v="3"/>
    <n v="1"/>
    <n v="4"/>
    <n v="1"/>
    <x v="0"/>
  </r>
  <r>
    <s v="d8046d0e-a343-47f1-a66e-b3eec83453f7"/>
    <s v="Xudur_IDP"/>
    <x v="55"/>
    <x v="1"/>
    <n v="3"/>
    <n v="1"/>
    <n v="1"/>
    <n v="1"/>
    <x v="0"/>
  </r>
  <r>
    <s v="b6618600-3ac2-4ac0-b09d-12659eaf9015"/>
    <s v="Ceel_Barde_HC"/>
    <x v="52"/>
    <x v="0"/>
    <n v="3"/>
    <n v="1"/>
    <n v="4"/>
    <n v="1"/>
    <x v="0"/>
  </r>
  <r>
    <s v="65c53772-b6c4-4ff8-a269-083ee453907e"/>
    <s v="Baidoa_HC"/>
    <x v="4"/>
    <x v="0"/>
    <n v="3"/>
    <n v="1"/>
    <n v="4"/>
    <n v="1"/>
    <x v="0"/>
  </r>
  <r>
    <s v="7589e4aa-4e47-4a91-b6d7-79f3743e8cde"/>
    <s v="Xudur_IDP"/>
    <x v="55"/>
    <x v="1"/>
    <n v="3"/>
    <n v="1"/>
    <n v="4"/>
    <n v="3"/>
    <x v="1"/>
  </r>
  <r>
    <s v="68d1ca49-d4e2-423c-85f2-cfee7a7d3bbb"/>
    <s v="Wanla_Weyn_IDP"/>
    <x v="57"/>
    <x v="1"/>
    <n v="1"/>
    <n v="2"/>
    <n v="1"/>
    <n v="1"/>
    <x v="3"/>
  </r>
  <r>
    <s v="cb69e7dd-9ff0-4601-8276-21e39998d5b8"/>
    <s v="Afgooye_IDP"/>
    <x v="54"/>
    <x v="1"/>
    <n v="3"/>
    <n v="1"/>
    <n v="4"/>
    <n v="1"/>
    <x v="0"/>
  </r>
  <r>
    <s v="ea26e94f-5d1d-43d0-9a1b-2fe495718e09"/>
    <s v="Baidoa_IDP"/>
    <x v="4"/>
    <x v="1"/>
    <n v="3"/>
    <n v="1"/>
    <n v="4"/>
    <n v="1"/>
    <x v="0"/>
  </r>
  <r>
    <s v="a5f873f6-571d-4e7f-8791-416dbf761a7d"/>
    <s v="Baidoa_IDP"/>
    <x v="4"/>
    <x v="1"/>
    <n v="3"/>
    <n v="1"/>
    <n v="1"/>
    <n v="1"/>
    <x v="0"/>
  </r>
  <r>
    <s v="4598e2e2-1ddf-4cc6-aaa2-c5557ed97f32"/>
    <s v="Waajid_IDP"/>
    <x v="53"/>
    <x v="1"/>
    <n v="3"/>
    <n v="1"/>
    <n v="4"/>
    <n v="1"/>
    <x v="0"/>
  </r>
  <r>
    <s v="a45295cd-e8e3-465d-bff1-a77e36e2a4e5"/>
    <s v="Baidoa_IDP"/>
    <x v="4"/>
    <x v="1"/>
    <n v="3"/>
    <n v="1"/>
    <n v="4"/>
    <n v="1"/>
    <x v="0"/>
  </r>
  <r>
    <s v="f1fba606-1b0b-4537-9f47-b370af39fd4d"/>
    <s v="Diinsoor_HC"/>
    <x v="5"/>
    <x v="0"/>
    <n v="3"/>
    <n v="1"/>
    <n v="4"/>
    <n v="1"/>
    <x v="0"/>
  </r>
  <r>
    <s v="c2b250f0-f68b-4c56-b58c-1f6d7b6c331c"/>
    <s v="Waajid_HC"/>
    <x v="53"/>
    <x v="0"/>
    <n v="3"/>
    <n v="1"/>
    <n v="4"/>
    <n v="1"/>
    <x v="0"/>
  </r>
  <r>
    <s v="b68b7316-a2a9-4f2c-a495-4675545cf1b9"/>
    <s v="Ceel_Barde_HC"/>
    <x v="52"/>
    <x v="0"/>
    <n v="3"/>
    <n v="1"/>
    <n v="4"/>
    <n v="1"/>
    <x v="0"/>
  </r>
  <r>
    <s v="55e83222-9e7c-4248-819c-7056956c5243"/>
    <s v="Waajid_HC"/>
    <x v="53"/>
    <x v="0"/>
    <n v="3"/>
    <n v="1"/>
    <n v="4"/>
    <n v="1"/>
    <x v="0"/>
  </r>
  <r>
    <s v="82b6dd49-6914-4ea8-b219-ea10048c1c5e"/>
    <s v="Baidoa_IDP"/>
    <x v="4"/>
    <x v="1"/>
    <n v="3"/>
    <n v="1"/>
    <n v="4"/>
    <n v="1"/>
    <x v="0"/>
  </r>
  <r>
    <s v="7163c927-c2d9-4910-849f-cb03598e0145"/>
    <s v="Waajid_HC"/>
    <x v="53"/>
    <x v="0"/>
    <n v="3"/>
    <n v="1"/>
    <n v="4"/>
    <n v="1"/>
    <x v="0"/>
  </r>
  <r>
    <s v="ee18f79c-43f3-485d-a824-42f973654a82"/>
    <s v="Wanla_Weyn_HC"/>
    <x v="57"/>
    <x v="0"/>
    <n v="3"/>
    <n v="1"/>
    <n v="1"/>
    <n v="2"/>
    <x v="0"/>
  </r>
  <r>
    <s v="44da4384-7539-4ee8-8f3c-fc784b3f7b3b"/>
    <s v="Waajid_IDP"/>
    <x v="53"/>
    <x v="1"/>
    <n v="3"/>
    <n v="1"/>
    <n v="4"/>
    <n v="1"/>
    <x v="0"/>
  </r>
  <r>
    <s v="bb6c4c9b-22b2-4a51-9aa3-4e24c7ba2690"/>
    <s v="Baidoa_IDP"/>
    <x v="4"/>
    <x v="1"/>
    <n v="3"/>
    <n v="1"/>
    <n v="4"/>
    <n v="1"/>
    <x v="0"/>
  </r>
  <r>
    <s v="383fc0b8-e468-4916-a0cb-84a6c4163b60"/>
    <s v="Waajid_IDP"/>
    <x v="53"/>
    <x v="1"/>
    <n v="3"/>
    <n v="1"/>
    <n v="1"/>
    <n v="1"/>
    <x v="0"/>
  </r>
  <r>
    <s v="41b6b4d0-25a8-4a75-ad9f-15de8ca28a3b"/>
    <s v="Marka_IDP"/>
    <x v="6"/>
    <x v="1"/>
    <n v="3"/>
    <n v="1"/>
    <n v="4"/>
    <n v="1"/>
    <x v="0"/>
  </r>
  <r>
    <s v="3549d5bb-1c5d-4436-bfd6-8feef097ec28"/>
    <s v="Waajid_IDP"/>
    <x v="53"/>
    <x v="1"/>
    <n v="3"/>
    <n v="4"/>
    <n v="4"/>
    <n v="2"/>
    <x v="1"/>
  </r>
  <r>
    <s v="6b0c12e7-bd87-4b7c-873a-dab09e1b5be5"/>
    <s v="Baidoa_IDP"/>
    <x v="4"/>
    <x v="1"/>
    <n v="3"/>
    <n v="1"/>
    <n v="4"/>
    <n v="1"/>
    <x v="0"/>
  </r>
  <r>
    <s v="ea9df083-2316-4744-8489-2d3715458221"/>
    <s v="Baidoa_IDP"/>
    <x v="4"/>
    <x v="1"/>
    <n v="3"/>
    <n v="1"/>
    <n v="4"/>
    <n v="1"/>
    <x v="0"/>
  </r>
  <r>
    <s v="9f770d4c-b8a9-4683-a25a-24bb2c5bb5a4"/>
    <s v="Baidoa_IDP"/>
    <x v="4"/>
    <x v="1"/>
    <n v="3"/>
    <n v="1"/>
    <n v="4"/>
    <n v="1"/>
    <x v="0"/>
  </r>
  <r>
    <s v="f4373dde-f0a2-4fcd-9790-dec68e652502"/>
    <s v="Baidoa_HC"/>
    <x v="4"/>
    <x v="0"/>
    <n v="3"/>
    <n v="1"/>
    <n v="4"/>
    <n v="1"/>
    <x v="0"/>
  </r>
  <r>
    <s v="99417a27-3986-4163-af0c-c2c048a1c925"/>
    <s v="Buur_Hakaba_HC"/>
    <x v="51"/>
    <x v="0"/>
    <n v="3"/>
    <n v="1"/>
    <n v="4"/>
    <n v="1"/>
    <x v="0"/>
  </r>
  <r>
    <s v="d032fd6a-3833-4de2-9b15-429df0035b98"/>
    <s v="Baidoa_IDP"/>
    <x v="4"/>
    <x v="1"/>
    <n v="3"/>
    <n v="1"/>
    <n v="4"/>
    <n v="1"/>
    <x v="0"/>
  </r>
  <r>
    <s v="a2ac9e61-9b6d-41ff-8d18-3eae6449a6c3"/>
    <s v="Baidoa_IDP"/>
    <x v="4"/>
    <x v="1"/>
    <n v="3"/>
    <n v="1"/>
    <n v="1"/>
    <n v="1"/>
    <x v="0"/>
  </r>
  <r>
    <s v="32c90143-b23c-42b9-b4e6-faa40ffc2d8b"/>
    <s v="Wanla_Weyn_HC"/>
    <x v="57"/>
    <x v="0"/>
    <n v="3"/>
    <n v="1"/>
    <n v="4"/>
    <n v="1"/>
    <x v="0"/>
  </r>
  <r>
    <s v="06bee671-31d3-4925-be3d-ec957f6a0813"/>
    <s v="Baidoa_HC"/>
    <x v="4"/>
    <x v="0"/>
    <n v="3"/>
    <n v="1"/>
    <n v="1"/>
    <n v="1"/>
    <x v="0"/>
  </r>
  <r>
    <s v="686c9409-ea3e-4f9e-833d-8791486705e7"/>
    <s v="Baidoa_IDP"/>
    <x v="4"/>
    <x v="1"/>
    <n v="3"/>
    <n v="1"/>
    <n v="4"/>
    <n v="1"/>
    <x v="0"/>
  </r>
  <r>
    <s v="6151b941-3290-4b3c-adce-12911ded4956"/>
    <s v="Diinsoor_IDP"/>
    <x v="5"/>
    <x v="1"/>
    <n v="3"/>
    <n v="1"/>
    <n v="4"/>
    <n v="1"/>
    <x v="0"/>
  </r>
  <r>
    <s v="3eab1e15-2d2c-43b5-8f91-3c3f7c29f7c1"/>
    <s v="Diinsoor_IDP"/>
    <x v="5"/>
    <x v="1"/>
    <n v="3"/>
    <n v="1"/>
    <n v="4"/>
    <n v="1"/>
    <x v="0"/>
  </r>
  <r>
    <s v="041285bb-2463-4e98-a3a6-805711fb8344"/>
    <s v="Baidoa_IDP"/>
    <x v="4"/>
    <x v="1"/>
    <n v="3"/>
    <n v="1"/>
    <n v="4"/>
    <n v="1"/>
    <x v="0"/>
  </r>
  <r>
    <s v="f4c2c8bb-82de-4ef9-813e-a5c9b140c8c0"/>
    <s v="Xudur_IDP"/>
    <x v="55"/>
    <x v="1"/>
    <n v="3"/>
    <n v="1"/>
    <n v="4"/>
    <n v="1"/>
    <x v="0"/>
  </r>
  <r>
    <s v="7967dc37-c0cb-4d8e-a100-c6623a1199df"/>
    <s v="Ceel_Barde_IDP"/>
    <x v="52"/>
    <x v="1"/>
    <n v="3"/>
    <n v="1"/>
    <n v="4"/>
    <n v="1"/>
    <x v="0"/>
  </r>
  <r>
    <s v="00f36aa6-7785-4314-bfe3-fcd15f369ecd"/>
    <s v="Baidoa_IDP"/>
    <x v="4"/>
    <x v="1"/>
    <n v="3"/>
    <n v="1"/>
    <n v="4"/>
    <n v="1"/>
    <x v="0"/>
  </r>
  <r>
    <s v="3d94fa6b-0908-420f-9197-c3754df60922"/>
    <s v="Xudur_HC"/>
    <x v="55"/>
    <x v="0"/>
    <n v="3"/>
    <n v="1"/>
    <n v="4"/>
    <n v="1"/>
    <x v="0"/>
  </r>
  <r>
    <s v="83fe1e11-8047-4b5f-bf42-5e8e54f4f958"/>
    <s v="Ceel_Barde_HC"/>
    <x v="52"/>
    <x v="0"/>
    <n v="3"/>
    <n v="1"/>
    <n v="4"/>
    <n v="1"/>
    <x v="0"/>
  </r>
  <r>
    <s v="5b50b166-452d-4c77-a3e6-e6569eebfa4a"/>
    <s v="Baidoa_IDP"/>
    <x v="4"/>
    <x v="1"/>
    <n v="2"/>
    <n v="4"/>
    <n v="1"/>
    <n v="1"/>
    <x v="0"/>
  </r>
  <r>
    <s v="1a347b24-7970-4ae5-8474-4055d2f67895"/>
    <s v="Baidoa_IDP"/>
    <x v="4"/>
    <x v="1"/>
    <n v="3"/>
    <n v="1"/>
    <n v="4"/>
    <n v="1"/>
    <x v="0"/>
  </r>
  <r>
    <s v="859fe9a1-b566-4d65-a815-c4f75434d22a"/>
    <s v="Baidoa_IDP"/>
    <x v="4"/>
    <x v="1"/>
    <n v="1"/>
    <n v="2"/>
    <n v="1"/>
    <n v="1"/>
    <x v="3"/>
  </r>
  <r>
    <s v="2e4c1144-94d9-4622-937f-ee01402c5351"/>
    <s v="Baidoa_IDP"/>
    <x v="4"/>
    <x v="1"/>
    <n v="3"/>
    <n v="1"/>
    <n v="4"/>
    <n v="1"/>
    <x v="0"/>
  </r>
  <r>
    <s v="7deedbe0-8868-4350-9e1a-fb057d0170f3"/>
    <s v="Diinsoor_IDP"/>
    <x v="5"/>
    <x v="1"/>
    <n v="3"/>
    <n v="1"/>
    <n v="4"/>
    <n v="1"/>
    <x v="0"/>
  </r>
  <r>
    <s v="e569c796-c1d4-436c-af3f-33501045c253"/>
    <s v="Wanla_Weyn_HC"/>
    <x v="57"/>
    <x v="0"/>
    <n v="3"/>
    <n v="1"/>
    <n v="1"/>
    <n v="1"/>
    <x v="0"/>
  </r>
  <r>
    <s v="4e38f460-92b6-4a5d-a199-9d966d91c7bd"/>
    <s v="Baidoa_HC"/>
    <x v="4"/>
    <x v="0"/>
    <n v="3"/>
    <n v="1"/>
    <n v="1"/>
    <n v="2"/>
    <x v="0"/>
  </r>
  <r>
    <s v="a1c0ba93-6753-4a90-8dcd-b14aed99e8a0"/>
    <s v="Marka_IDP"/>
    <x v="6"/>
    <x v="1"/>
    <n v="3"/>
    <n v="1"/>
    <n v="4"/>
    <n v="1"/>
    <x v="0"/>
  </r>
  <r>
    <s v="eda2b1b0-df03-4565-88d0-0e6836298ec6"/>
    <s v="Baidoa_HC"/>
    <x v="4"/>
    <x v="0"/>
    <n v="3"/>
    <n v="1"/>
    <n v="4"/>
    <n v="1"/>
    <x v="0"/>
  </r>
  <r>
    <s v="3f5caaa8-5ebf-4f4a-a22f-cdd249538869"/>
    <s v="Baidoa_HC"/>
    <x v="4"/>
    <x v="0"/>
    <n v="3"/>
    <n v="1"/>
    <n v="4"/>
    <n v="1"/>
    <x v="0"/>
  </r>
  <r>
    <s v="7605c82d-9b6b-46c3-be73-be8abaf518dd"/>
    <s v="Baidoa_IDP"/>
    <x v="4"/>
    <x v="1"/>
    <n v="3"/>
    <n v="1"/>
    <n v="4"/>
    <n v="1"/>
    <x v="0"/>
  </r>
  <r>
    <s v="b01c93f5-f36a-4273-ba84-20bced774d14"/>
    <s v="Baidoa_IDP"/>
    <x v="4"/>
    <x v="1"/>
    <n v="3"/>
    <n v="1"/>
    <n v="4"/>
    <n v="1"/>
    <x v="0"/>
  </r>
  <r>
    <s v="91179d10-f5be-4baf-b6e0-cbde039d87d5"/>
    <s v="Baidoa_IDP"/>
    <x v="4"/>
    <x v="1"/>
    <n v="1"/>
    <n v="4"/>
    <n v="4"/>
    <n v="3"/>
    <x v="1"/>
  </r>
  <r>
    <s v="a2696405-e0a7-4be9-96dc-ae021c963c89"/>
    <s v="Baidoa_HC"/>
    <x v="4"/>
    <x v="0"/>
    <n v="3"/>
    <n v="1"/>
    <n v="1"/>
    <n v="2"/>
    <x v="0"/>
  </r>
  <r>
    <s v="8dadf3cd-c481-4996-addc-ad445a2e4ed1"/>
    <s v="Baidoa_HC"/>
    <x v="4"/>
    <x v="0"/>
    <n v="3"/>
    <n v="1"/>
    <n v="4"/>
    <n v="3"/>
    <x v="1"/>
  </r>
  <r>
    <s v="67bc1fc7-8c29-49ac-b7d4-6f5f55802526"/>
    <s v="Baidoa_IDP"/>
    <x v="4"/>
    <x v="1"/>
    <n v="3"/>
    <n v="1"/>
    <n v="4"/>
    <n v="1"/>
    <x v="0"/>
  </r>
  <r>
    <s v="f465ecc0-993d-45a6-b6e8-220874cb58c1"/>
    <s v="Xudur_HC"/>
    <x v="55"/>
    <x v="0"/>
    <n v="3"/>
    <n v="1"/>
    <n v="4"/>
    <n v="1"/>
    <x v="0"/>
  </r>
  <r>
    <s v="cc8fb89a-3f41-4bf5-868c-f681ac8ef9f4"/>
    <s v="Xudur_HC"/>
    <x v="55"/>
    <x v="0"/>
    <n v="3"/>
    <n v="1"/>
    <n v="4"/>
    <n v="1"/>
    <x v="0"/>
  </r>
  <r>
    <s v="f0e27dcf-693e-4164-b4b5-e174caa1e634"/>
    <s v="Xudur_HC"/>
    <x v="55"/>
    <x v="0"/>
    <n v="3"/>
    <n v="1"/>
    <n v="4"/>
    <n v="1"/>
    <x v="0"/>
  </r>
  <r>
    <s v="2721a687-a36c-41ad-b80d-c1062a442366"/>
    <s v="Xudur_IDP"/>
    <x v="55"/>
    <x v="1"/>
    <n v="3"/>
    <n v="1"/>
    <n v="1"/>
    <n v="1"/>
    <x v="0"/>
  </r>
  <r>
    <s v="ba591a03-a214-4c48-9c6d-8928a7f38c7b"/>
    <s v="Xudur_IDP"/>
    <x v="55"/>
    <x v="1"/>
    <n v="3"/>
    <n v="1"/>
    <n v="4"/>
    <n v="1"/>
    <x v="0"/>
  </r>
  <r>
    <s v="df3bd75a-c10c-4c7f-a4c4-d104e0b7f855"/>
    <s v="Baidoa_IDP"/>
    <x v="4"/>
    <x v="1"/>
    <n v="3"/>
    <n v="1"/>
    <n v="1"/>
    <n v="1"/>
    <x v="0"/>
  </r>
  <r>
    <s v="2fd6bcdd-a905-40cb-8213-e9ba6ea9a3a2"/>
    <s v="Buur_Hakaba_HC"/>
    <x v="51"/>
    <x v="0"/>
    <n v="3"/>
    <n v="1"/>
    <n v="1"/>
    <n v="1"/>
    <x v="0"/>
  </r>
  <r>
    <s v="b9f2656e-ec13-4ae4-979b-f261db557524"/>
    <s v="Diinsoor_HC"/>
    <x v="5"/>
    <x v="0"/>
    <n v="3"/>
    <n v="1"/>
    <n v="4"/>
    <n v="1"/>
    <x v="0"/>
  </r>
  <r>
    <s v="e65d7339-e982-46ff-a180-c969e1c5291c"/>
    <s v="Afgooye_IDP"/>
    <x v="54"/>
    <x v="1"/>
    <n v="3"/>
    <n v="1"/>
    <n v="1"/>
    <n v="1"/>
    <x v="0"/>
  </r>
  <r>
    <s v="ad480219-dbd9-4d55-971c-c3e74f4d5fd3"/>
    <s v="Qoryooley_HC"/>
    <x v="8"/>
    <x v="0"/>
    <n v="3"/>
    <n v="1"/>
    <n v="1"/>
    <n v="1"/>
    <x v="0"/>
  </r>
  <r>
    <s v="0481d90b-c386-4849-93ac-84c5fc68961a"/>
    <s v="Diinsoor_IDP"/>
    <x v="5"/>
    <x v="1"/>
    <n v="3"/>
    <n v="1"/>
    <n v="1"/>
    <n v="1"/>
    <x v="0"/>
  </r>
  <r>
    <s v="ea01388a-9578-4f73-a2e2-d29adf1fb5b8"/>
    <s v="Xudur_IDP"/>
    <x v="55"/>
    <x v="1"/>
    <n v="1"/>
    <n v="4"/>
    <n v="1"/>
    <n v="1"/>
    <x v="0"/>
  </r>
  <r>
    <s v="886fc2dc-9a61-484f-9ac4-e54c4651bc62"/>
    <s v="Waajid_HC"/>
    <x v="53"/>
    <x v="0"/>
    <n v="3"/>
    <n v="1"/>
    <n v="4"/>
    <n v="1"/>
    <x v="0"/>
  </r>
  <r>
    <s v="68b726c1-7dcb-4e4a-89fa-a4177f898dd0"/>
    <s v="Waajid_IDP"/>
    <x v="53"/>
    <x v="1"/>
    <n v="3"/>
    <n v="1"/>
    <n v="4"/>
    <n v="1"/>
    <x v="0"/>
  </r>
  <r>
    <s v="dab5483a-421a-40d2-bc16-14df111a26a8"/>
    <s v="Waajid_HC"/>
    <x v="53"/>
    <x v="0"/>
    <n v="3"/>
    <n v="1"/>
    <n v="4"/>
    <n v="1"/>
    <x v="0"/>
  </r>
  <r>
    <s v="6b72f751-bf87-4a2a-b966-9f187d0c32bf"/>
    <s v="Waajid_IDP"/>
    <x v="53"/>
    <x v="1"/>
    <n v="3"/>
    <n v="1"/>
    <n v="4"/>
    <n v="1"/>
    <x v="0"/>
  </r>
  <r>
    <s v="97f674e3-e67b-4f31-835f-7aaaf1869d54"/>
    <s v="Waajid_IDP"/>
    <x v="53"/>
    <x v="1"/>
    <n v="3"/>
    <n v="1"/>
    <n v="4"/>
    <n v="1"/>
    <x v="0"/>
  </r>
  <r>
    <s v="f2804ac1-76bb-423d-ba23-bbeffde3f39b"/>
    <s v="Waajid_IDP"/>
    <x v="53"/>
    <x v="1"/>
    <n v="3"/>
    <n v="1"/>
    <n v="4"/>
    <n v="1"/>
    <x v="0"/>
  </r>
  <r>
    <s v="5a480066-25e8-4772-b089-b6f313682854"/>
    <s v="Waajid_HC"/>
    <x v="53"/>
    <x v="0"/>
    <n v="3"/>
    <n v="1"/>
    <n v="1"/>
    <n v="1"/>
    <x v="0"/>
  </r>
  <r>
    <s v="a3943ba4-c337-4f57-b1fc-f691b919dddf"/>
    <s v="Waajid_IDP"/>
    <x v="53"/>
    <x v="1"/>
    <n v="3"/>
    <n v="1"/>
    <n v="4"/>
    <n v="1"/>
    <x v="0"/>
  </r>
  <r>
    <s v="477d3f24-38ab-4fe6-9c76-3e4a55cd6b40"/>
    <s v="Xudur_IDP"/>
    <x v="55"/>
    <x v="1"/>
    <n v="3"/>
    <n v="1"/>
    <n v="4"/>
    <n v="1"/>
    <x v="0"/>
  </r>
  <r>
    <s v="1e2e8fcf-4b4e-45db-b0ab-2e3ee2d8e566"/>
    <s v="Baidoa_IDP"/>
    <x v="4"/>
    <x v="1"/>
    <n v="3"/>
    <n v="1"/>
    <n v="4"/>
    <n v="1"/>
    <x v="0"/>
  </r>
  <r>
    <s v="c914b317-13f1-4f15-8d03-0c113577b326"/>
    <s v="Waajid_IDP"/>
    <x v="53"/>
    <x v="1"/>
    <n v="3"/>
    <n v="1"/>
    <n v="4"/>
    <n v="1"/>
    <x v="0"/>
  </r>
  <r>
    <s v="0da8a11b-5df8-4e22-b6ec-e82f5452523a"/>
    <s v="Waajid_IDP"/>
    <x v="53"/>
    <x v="1"/>
    <n v="3"/>
    <n v="1"/>
    <n v="4"/>
    <n v="1"/>
    <x v="0"/>
  </r>
  <r>
    <s v="d1e85981-f58b-4ad1-aae2-a0d66279dabc"/>
    <s v="Baidoa_IDP"/>
    <x v="4"/>
    <x v="1"/>
    <n v="2"/>
    <n v="4"/>
    <n v="1"/>
    <n v="4"/>
    <x v="1"/>
  </r>
  <r>
    <s v="205a4207-fd98-402d-9df4-b1e8d09de98f"/>
    <s v="Qoryooley_HC"/>
    <x v="8"/>
    <x v="0"/>
    <n v="3"/>
    <n v="3"/>
    <n v="4"/>
    <n v="1"/>
    <x v="1"/>
  </r>
  <r>
    <s v="484e5613-0cc9-40cc-9e94-0db22f55fd5b"/>
    <s v="Qoryooley_HC"/>
    <x v="8"/>
    <x v="0"/>
    <n v="3"/>
    <n v="1"/>
    <n v="4"/>
    <n v="1"/>
    <x v="0"/>
  </r>
  <r>
    <s v="bc363bad-1c8f-4267-9830-ec6249cb10c8"/>
    <s v="Wanla_Weyn_HC"/>
    <x v="57"/>
    <x v="0"/>
    <n v="3"/>
    <n v="2"/>
    <n v="1"/>
    <n v="1"/>
    <x v="0"/>
  </r>
  <r>
    <s v="e492d74c-8609-4e6e-beb3-6f4ed93773cb"/>
    <s v="Wanla_Weyn_HC"/>
    <x v="57"/>
    <x v="0"/>
    <n v="3"/>
    <n v="1"/>
    <n v="1"/>
    <n v="1"/>
    <x v="0"/>
  </r>
  <r>
    <s v="52765899-9a8b-4689-aeba-f93d395664cf"/>
    <s v="Wanla_Weyn_HC"/>
    <x v="57"/>
    <x v="0"/>
    <n v="3"/>
    <n v="1"/>
    <n v="1"/>
    <n v="1"/>
    <x v="0"/>
  </r>
  <r>
    <s v="cf8b6da8-d661-487f-9b3e-9900477fb160"/>
    <s v="Wanla_Weyn_HC"/>
    <x v="57"/>
    <x v="0"/>
    <n v="3"/>
    <n v="1"/>
    <n v="1"/>
    <n v="1"/>
    <x v="0"/>
  </r>
  <r>
    <s v="c1211c4f-4823-416f-937a-b160c33c9411"/>
    <s v="Wanla_Weyn_HC"/>
    <x v="57"/>
    <x v="0"/>
    <n v="3"/>
    <n v="1"/>
    <n v="1"/>
    <n v="1"/>
    <x v="0"/>
  </r>
  <r>
    <s v="3e00ccd9-46d5-4c99-b25d-5c9e7330a4c9"/>
    <s v="Wanla_Weyn_HC"/>
    <x v="57"/>
    <x v="0"/>
    <n v="3"/>
    <n v="2"/>
    <n v="1"/>
    <n v="1"/>
    <x v="0"/>
  </r>
  <r>
    <s v="0b68a3b4-d671-499f-9e02-e0f634488d30"/>
    <s v="Marka_IDP"/>
    <x v="6"/>
    <x v="1"/>
    <n v="3"/>
    <n v="2"/>
    <n v="1"/>
    <n v="1"/>
    <x v="0"/>
  </r>
  <r>
    <s v="93b40154-230b-412d-a4b3-9abc0f1819f0"/>
    <s v="Marka_IDP"/>
    <x v="6"/>
    <x v="1"/>
    <n v="3"/>
    <n v="1"/>
    <n v="1"/>
    <n v="1"/>
    <x v="0"/>
  </r>
  <r>
    <s v="3b9579fd-f697-4fee-8396-8dc47bc853a0"/>
    <s v="Marka_IDP"/>
    <x v="6"/>
    <x v="1"/>
    <n v="3"/>
    <n v="1"/>
    <n v="1"/>
    <n v="1"/>
    <x v="0"/>
  </r>
  <r>
    <s v="33e76dd9-0fb0-4250-8149-c1ac288a4ffe"/>
    <s v="Marka_IDP"/>
    <x v="6"/>
    <x v="1"/>
    <n v="3"/>
    <n v="1"/>
    <n v="1"/>
    <n v="2"/>
    <x v="0"/>
  </r>
  <r>
    <s v="7d17dd1f-9dba-44b8-aae7-c3ba7b02fb44"/>
    <s v="Marka_IDP"/>
    <x v="6"/>
    <x v="1"/>
    <n v="3"/>
    <n v="1"/>
    <n v="1"/>
    <n v="1"/>
    <x v="0"/>
  </r>
  <r>
    <s v="744636e6-d145-4f4d-a92b-aa9b490dff7d"/>
    <s v="Qoryooley_HC"/>
    <x v="8"/>
    <x v="0"/>
    <n v="3"/>
    <n v="1"/>
    <n v="4"/>
    <n v="1"/>
    <x v="0"/>
  </r>
  <r>
    <s v="4a4af8c8-9bb3-45af-8b69-6b5ceaa990c6"/>
    <s v="Diinsoor_HC"/>
    <x v="5"/>
    <x v="0"/>
    <n v="3"/>
    <n v="1"/>
    <n v="4"/>
    <n v="1"/>
    <x v="0"/>
  </r>
  <r>
    <s v="34b68e16-867f-4c05-900d-5bdec0d3136a"/>
    <s v="Marka_IDP"/>
    <x v="6"/>
    <x v="1"/>
    <n v="3"/>
    <n v="1"/>
    <n v="4"/>
    <n v="1"/>
    <x v="0"/>
  </r>
  <r>
    <s v="6a8d5b18-4766-4811-ac07-7c61d2342e95"/>
    <s v="Marka_IDP"/>
    <x v="6"/>
    <x v="1"/>
    <n v="3"/>
    <n v="1"/>
    <n v="4"/>
    <n v="1"/>
    <x v="0"/>
  </r>
  <r>
    <s v="d940fa6d-776c-4807-93b4-d96acb38c4fa"/>
    <s v="Marka_IDP"/>
    <x v="6"/>
    <x v="1"/>
    <n v="3"/>
    <n v="1"/>
    <n v="4"/>
    <n v="1"/>
    <x v="0"/>
  </r>
  <r>
    <s v="02b5f686-08c8-4297-9e75-72224a5861da"/>
    <s v="Marka_IDP"/>
    <x v="6"/>
    <x v="1"/>
    <n v="3"/>
    <n v="1"/>
    <n v="4"/>
    <n v="1"/>
    <x v="0"/>
  </r>
  <r>
    <s v="c579195b-f8e4-4a45-8f0d-38380f440b6c"/>
    <s v="Marka_IDP"/>
    <x v="6"/>
    <x v="1"/>
    <n v="3"/>
    <n v="1"/>
    <n v="4"/>
    <n v="1"/>
    <x v="0"/>
  </r>
  <r>
    <s v="82c7c6e6-de94-4622-a3e6-ce39946b45bc"/>
    <s v="Marka_IDP"/>
    <x v="6"/>
    <x v="1"/>
    <n v="3"/>
    <n v="1"/>
    <n v="4"/>
    <n v="1"/>
    <x v="0"/>
  </r>
  <r>
    <s v="aa3de08c-880f-4483-9f64-29d0bcff9192"/>
    <s v="Diinsoor_HC"/>
    <x v="5"/>
    <x v="0"/>
    <n v="3"/>
    <n v="1"/>
    <n v="1"/>
    <n v="1"/>
    <x v="0"/>
  </r>
  <r>
    <s v="fdef03e1-bb9b-4ddd-aa30-3db897673c3b"/>
    <s v="Diinsoor_HC"/>
    <x v="5"/>
    <x v="0"/>
    <n v="3"/>
    <n v="1"/>
    <n v="1"/>
    <n v="1"/>
    <x v="0"/>
  </r>
  <r>
    <s v="c95afbfd-e6cc-4ed8-a4cc-a4c3ea4d0de4"/>
    <s v="Diinsoor_HC"/>
    <x v="5"/>
    <x v="0"/>
    <n v="3"/>
    <n v="1"/>
    <n v="1"/>
    <n v="1"/>
    <x v="0"/>
  </r>
  <r>
    <s v="4eee99c4-05fa-4f10-9a74-4e3125c7f145"/>
    <s v="Diinsoor_HC"/>
    <x v="5"/>
    <x v="0"/>
    <n v="3"/>
    <n v="1"/>
    <n v="4"/>
    <n v="1"/>
    <x v="0"/>
  </r>
  <r>
    <s v="3d344b76-4f3d-4104-99ff-25429ffd5f6a"/>
    <s v="Diinsoor_HC"/>
    <x v="5"/>
    <x v="0"/>
    <n v="3"/>
    <n v="1"/>
    <n v="1"/>
    <n v="1"/>
    <x v="0"/>
  </r>
  <r>
    <s v="397486f1-0d7e-4ea8-8d7d-6e58bb742645"/>
    <s v="Baidoa_HC"/>
    <x v="4"/>
    <x v="0"/>
    <n v="3"/>
    <n v="1"/>
    <n v="1"/>
    <n v="1"/>
    <x v="0"/>
  </r>
  <r>
    <s v="NBKlUIOJMXaHTMHANsoEFOtMEoJHvhJFVAnf"/>
    <s v="Zdummy_HC"/>
    <x v="58"/>
    <x v="0"/>
    <n v="1"/>
    <n v="1"/>
    <n v="1"/>
    <n v="1"/>
    <x v="3"/>
  </r>
  <r>
    <s v="9Px6sCPr9M7hffeVPIDyrQTOm5HMvTCohopA"/>
    <s v="Zdummy_HC"/>
    <x v="58"/>
    <x v="0"/>
    <n v="2"/>
    <n v="2"/>
    <n v="2"/>
    <n v="2"/>
    <x v="0"/>
  </r>
  <r>
    <s v="CSUwQNEU5oV3HU4NSxHoRGg0ULxKWy1bhVRR"/>
    <s v="Zdummy_HC"/>
    <x v="58"/>
    <x v="0"/>
    <n v="3"/>
    <n v="3"/>
    <n v="3"/>
    <n v="3"/>
    <x v="1"/>
  </r>
  <r>
    <s v="rWYayygqsZ6zGf0PDj8o7DEhQ0seL5DZwNr7"/>
    <s v="Zdummy_HC"/>
    <x v="58"/>
    <x v="0"/>
    <n v="4"/>
    <n v="4"/>
    <n v="4"/>
    <n v="4"/>
    <x v="2"/>
  </r>
  <r>
    <s v="z1lgpfkWXXJ4JHV7EeMsdQEdIXFqWN9xlSbZ"/>
    <s v="Zdummy_HC"/>
    <x v="58"/>
    <x v="0"/>
    <n v="5"/>
    <n v="5"/>
    <n v="5"/>
    <n v="5"/>
    <x v="4"/>
  </r>
  <r>
    <s v="SWIgdycEa19XTyy8Ud4UWCoMmuYEWtNKQfd4"/>
    <s v="Zdummy_IDP"/>
    <x v="58"/>
    <x v="1"/>
    <n v="1"/>
    <n v="1"/>
    <n v="1"/>
    <n v="1"/>
    <x v="3"/>
  </r>
  <r>
    <s v="YHrB17kdze7SOFtknjkAsPtJbKJ51gdDXtse"/>
    <s v="Zdummy_IDP"/>
    <x v="58"/>
    <x v="1"/>
    <n v="2"/>
    <n v="2"/>
    <n v="2"/>
    <n v="2"/>
    <x v="0"/>
  </r>
  <r>
    <s v="LfREVl7ClGSXwLqdppkp1Rp31pmN52Z7Mviu"/>
    <s v="Zdummy_IDP"/>
    <x v="58"/>
    <x v="1"/>
    <n v="3"/>
    <n v="3"/>
    <n v="3"/>
    <n v="3"/>
    <x v="1"/>
  </r>
  <r>
    <s v="e4PZYzwq3gR1ByBLc9hSte54Ac53ZrDXVp0V"/>
    <s v="Zdummy_IDP"/>
    <x v="58"/>
    <x v="1"/>
    <n v="4"/>
    <n v="4"/>
    <n v="4"/>
    <n v="4"/>
    <x v="2"/>
  </r>
  <r>
    <s v="axO7iRykYfO2Uebh0Ye8A2fsEbrgr2q8hCZD"/>
    <s v="Zdummy_IDP"/>
    <x v="58"/>
    <x v="1"/>
    <n v="5"/>
    <n v="5"/>
    <n v="5"/>
    <n v="5"/>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08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65" firstHeaderRow="1" firstDataRow="3" firstDataCol="1"/>
  <pivotFields count="9">
    <pivotField showAll="0"/>
    <pivotField showAll="0"/>
    <pivotField axis="axisRow" showAll="0">
      <items count="60">
        <item x="1"/>
        <item x="4"/>
        <item x="0"/>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Col" showAll="0">
      <items count="3">
        <item x="0"/>
        <item x="1"/>
        <item t="default"/>
      </items>
    </pivotField>
    <pivotField showAll="0"/>
    <pivotField showAll="0"/>
    <pivotField showAll="0"/>
    <pivotField showAll="0"/>
    <pivotField axis="axisCol" dataField="1" showAll="0" sortType="ascending">
      <items count="6">
        <item x="3"/>
        <item x="0"/>
        <item x="1"/>
        <item x="2"/>
        <item x="4"/>
        <item t="default"/>
      </items>
    </pivotField>
  </pivotFields>
  <rowFields count="1">
    <field x="2"/>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2">
    <field x="3"/>
    <field x="8"/>
  </colFields>
  <colItems count="13">
    <i>
      <x/>
      <x/>
    </i>
    <i r="1">
      <x v="1"/>
    </i>
    <i r="1">
      <x v="2"/>
    </i>
    <i r="1">
      <x v="3"/>
    </i>
    <i r="1">
      <x v="4"/>
    </i>
    <i t="default">
      <x/>
    </i>
    <i>
      <x v="1"/>
      <x/>
    </i>
    <i r="1">
      <x v="1"/>
    </i>
    <i r="1">
      <x v="2"/>
    </i>
    <i r="1">
      <x v="3"/>
    </i>
    <i r="1">
      <x v="4"/>
    </i>
    <i t="default">
      <x v="1"/>
    </i>
    <i t="grand">
      <x/>
    </i>
  </colItems>
  <dataFields count="1">
    <dataField name="Count of FINAL_HH_Score" fld="8"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6:T80" totalsRowShown="0" headerRowDxfId="39" dataDxfId="37" headerRowBorderDxfId="38" tableBorderDxfId="36">
  <autoFilter ref="A6:T80"/>
  <sortState ref="A7:T80">
    <sortCondition ref="B6:B80"/>
  </sortState>
  <tableColumns count="20">
    <tableColumn id="1" name="Region" dataDxfId="35"/>
    <tableColumn id="2" name="District" dataDxfId="34"/>
    <tableColumn id="3" name="Total population estimate" dataDxfId="33"/>
    <tableColumn id="4" name="of whom IDPs" dataDxfId="32"/>
    <tableColumn id="5" name="of whom non-displaced" dataDxfId="31"/>
    <tableColumn id="6" name="Children" dataDxfId="30"/>
    <tableColumn id="7" name="Men" dataDxfId="29"/>
    <tableColumn id="8" name="Women" dataDxfId="28"/>
    <tableColumn id="9" name="Elderly" dataDxfId="27"/>
    <tableColumn id="10" name="Subtotal - displaced" dataDxfId="26"/>
    <tableColumn id="11" name="Children2" dataDxfId="25"/>
    <tableColumn id="12" name="Men3" dataDxfId="24"/>
    <tableColumn id="13" name="Women4" dataDxfId="23"/>
    <tableColumn id="14" name="Elderly5" dataDxfId="22"/>
    <tableColumn id="15" name="Subtotal - displaced6" dataDxfId="21"/>
    <tableColumn id="16" name="Children7" dataDxfId="20"/>
    <tableColumn id="17" name="Men8" dataDxfId="19"/>
    <tableColumn id="18" name="Women9" dataDxfId="18"/>
    <tableColumn id="19" name="Elderly10" dataDxfId="17"/>
    <tableColumn id="20" name="Subtotal - displaced11"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87"/>
  <sheetViews>
    <sheetView tabSelected="1" zoomScale="120" zoomScaleNormal="120" workbookViewId="0">
      <selection activeCell="E13" sqref="E13:E86"/>
    </sheetView>
  </sheetViews>
  <sheetFormatPr defaultColWidth="9.1796875" defaultRowHeight="10.5" x14ac:dyDescent="0.25"/>
  <cols>
    <col min="1" max="1" width="5" style="45" customWidth="1"/>
    <col min="2" max="11" width="13.1796875" style="115" customWidth="1"/>
    <col min="12" max="16" width="9.1796875" style="45"/>
    <col min="17" max="17" width="78.36328125" style="45" customWidth="1"/>
    <col min="18" max="18" width="53.36328125" style="45" customWidth="1"/>
    <col min="19" max="16384" width="9.1796875" style="45"/>
  </cols>
  <sheetData>
    <row r="1" spans="2:18" x14ac:dyDescent="0.25">
      <c r="B1" s="45"/>
      <c r="C1" s="45"/>
      <c r="D1" s="45"/>
      <c r="E1" s="45"/>
      <c r="F1" s="45"/>
      <c r="G1" s="45"/>
      <c r="H1" s="45"/>
      <c r="I1" s="45"/>
      <c r="J1" s="45"/>
      <c r="K1" s="45"/>
    </row>
    <row r="2" spans="2:18" x14ac:dyDescent="0.25">
      <c r="B2" s="46"/>
      <c r="C2" s="47">
        <v>1</v>
      </c>
      <c r="D2" s="48">
        <v>2</v>
      </c>
      <c r="E2" s="49">
        <v>3</v>
      </c>
      <c r="F2" s="50">
        <v>4</v>
      </c>
      <c r="G2" s="51">
        <v>5</v>
      </c>
      <c r="H2" s="45"/>
      <c r="I2" s="45"/>
      <c r="J2" s="45"/>
      <c r="K2" s="45"/>
    </row>
    <row r="3" spans="2:18" x14ac:dyDescent="0.25">
      <c r="B3" s="52" t="s">
        <v>0</v>
      </c>
      <c r="C3" s="53" t="s">
        <v>1</v>
      </c>
      <c r="D3" s="53" t="s">
        <v>2</v>
      </c>
      <c r="E3" s="53" t="s">
        <v>3</v>
      </c>
      <c r="F3" s="53" t="s">
        <v>4</v>
      </c>
      <c r="G3" s="53" t="s">
        <v>5</v>
      </c>
      <c r="H3" s="45"/>
      <c r="I3" s="45"/>
      <c r="J3" s="45"/>
      <c r="K3" s="45"/>
    </row>
    <row r="4" spans="2:18" x14ac:dyDescent="0.25">
      <c r="B4" s="54" t="s">
        <v>6</v>
      </c>
      <c r="C4" s="55"/>
      <c r="D4" s="56" t="s">
        <v>7</v>
      </c>
      <c r="E4" s="56"/>
      <c r="F4" s="56"/>
      <c r="G4" s="57"/>
      <c r="H4" s="45"/>
      <c r="I4" s="45"/>
      <c r="J4" s="45"/>
      <c r="K4" s="45"/>
    </row>
    <row r="5" spans="2:18" x14ac:dyDescent="0.25">
      <c r="B5" s="58"/>
      <c r="C5" s="59"/>
      <c r="D5" s="60"/>
      <c r="E5" s="61" t="s">
        <v>8</v>
      </c>
      <c r="F5" s="61"/>
      <c r="G5" s="62"/>
      <c r="H5" s="45"/>
      <c r="I5" s="45"/>
      <c r="J5" s="45"/>
      <c r="K5" s="45"/>
    </row>
    <row r="6" spans="2:18" x14ac:dyDescent="0.25">
      <c r="B6" s="63"/>
      <c r="C6" s="64"/>
      <c r="D6" s="65"/>
      <c r="E6" s="66"/>
      <c r="F6" s="67" t="s">
        <v>9</v>
      </c>
      <c r="G6" s="68"/>
      <c r="H6" s="45"/>
      <c r="I6" s="45"/>
      <c r="J6" s="45"/>
      <c r="K6" s="45"/>
    </row>
    <row r="7" spans="2:18" x14ac:dyDescent="0.25">
      <c r="B7" s="69"/>
      <c r="C7" s="70"/>
      <c r="D7" s="70"/>
      <c r="E7" s="71"/>
      <c r="F7" s="72"/>
      <c r="G7" s="73" t="s">
        <v>10</v>
      </c>
      <c r="H7" s="45"/>
      <c r="I7" s="45"/>
      <c r="J7" s="45"/>
      <c r="K7" s="45"/>
    </row>
    <row r="8" spans="2:18" x14ac:dyDescent="0.25">
      <c r="B8" s="74" t="s">
        <v>11</v>
      </c>
      <c r="C8" s="269">
        <f>'C-H2R_Estimation'!BK76</f>
        <v>211353.22523332524</v>
      </c>
      <c r="D8" s="269">
        <f>'C-H2R_Estimation'!BL76</f>
        <v>13979949.728238974</v>
      </c>
      <c r="E8" s="270">
        <f>'C-H2R_Estimation'!BM76</f>
        <v>1477810.2082932161</v>
      </c>
      <c r="F8" s="270">
        <f>'C-H2R_Estimation'!BN76</f>
        <v>70064.838234481213</v>
      </c>
      <c r="G8" s="270">
        <f>'C-H2R_Estimation'!BO76</f>
        <v>0</v>
      </c>
      <c r="H8" s="45"/>
      <c r="I8" s="45"/>
      <c r="J8" s="45"/>
      <c r="K8" s="45"/>
    </row>
    <row r="9" spans="2:18" x14ac:dyDescent="0.25">
      <c r="B9" s="52" t="s">
        <v>12</v>
      </c>
      <c r="C9" s="75">
        <f>C8/'C-H2R_Estimation'!AV76</f>
        <v>1.342847925306679E-2</v>
      </c>
      <c r="D9" s="75">
        <f>D8/'C-H2R_Estimation'!AV76</f>
        <v>0.88822616582892533</v>
      </c>
      <c r="E9" s="76">
        <f>E8/'C-H2R_Estimation'!AV76</f>
        <v>9.3893735002756565E-2</v>
      </c>
      <c r="F9" s="76">
        <f>F8/'C-H2R_Estimation'!AV76</f>
        <v>4.4516199152510516E-3</v>
      </c>
      <c r="G9" s="76">
        <f>G8/'C-H2R_Estimation'!AV76</f>
        <v>0</v>
      </c>
      <c r="H9" s="45"/>
      <c r="I9" s="45"/>
      <c r="J9" s="45"/>
      <c r="K9" s="45"/>
    </row>
    <row r="10" spans="2:18" ht="11" thickBot="1" x14ac:dyDescent="0.3">
      <c r="B10" s="45"/>
      <c r="C10" s="45"/>
      <c r="D10" s="45"/>
      <c r="E10" s="45"/>
      <c r="F10" s="45"/>
      <c r="G10" s="45"/>
      <c r="H10" s="45"/>
      <c r="I10" s="45"/>
      <c r="J10" s="45"/>
      <c r="K10" s="45"/>
    </row>
    <row r="11" spans="2:18" ht="11" thickBot="1" x14ac:dyDescent="0.3">
      <c r="B11" s="77"/>
      <c r="C11" s="371" t="s">
        <v>9</v>
      </c>
      <c r="D11" s="372"/>
      <c r="E11" s="372"/>
      <c r="F11" s="78" t="s">
        <v>18</v>
      </c>
      <c r="G11" s="78"/>
      <c r="H11" s="78"/>
      <c r="I11" s="78"/>
      <c r="J11" s="78"/>
      <c r="K11" s="79"/>
      <c r="O11" s="80"/>
      <c r="P11" s="81"/>
      <c r="Q11" s="81" t="s">
        <v>13</v>
      </c>
      <c r="R11" s="82"/>
    </row>
    <row r="12" spans="2:18" ht="11" thickBot="1" x14ac:dyDescent="0.3">
      <c r="B12" s="83" t="s">
        <v>14</v>
      </c>
      <c r="C12" s="373" t="s">
        <v>15</v>
      </c>
      <c r="D12" s="373" t="s">
        <v>16</v>
      </c>
      <c r="E12" s="373" t="s">
        <v>17</v>
      </c>
      <c r="F12" s="133">
        <v>1</v>
      </c>
      <c r="G12" s="134">
        <v>2</v>
      </c>
      <c r="H12" s="135">
        <v>3</v>
      </c>
      <c r="I12" s="136">
        <v>4</v>
      </c>
      <c r="J12" s="137">
        <v>5</v>
      </c>
      <c r="K12" s="84" t="s">
        <v>160</v>
      </c>
      <c r="O12" s="85" t="s">
        <v>18</v>
      </c>
      <c r="P12" s="86" t="s">
        <v>19</v>
      </c>
      <c r="Q12" s="87" t="s">
        <v>20</v>
      </c>
      <c r="R12" s="88" t="s">
        <v>21</v>
      </c>
    </row>
    <row r="13" spans="2:18" x14ac:dyDescent="0.25">
      <c r="B13" s="89" t="s">
        <v>292</v>
      </c>
      <c r="C13" s="90">
        <f>ROUND(VLOOKUP(B13,'C-H2R_Estimation'!AU:BJ,14,FALSE),0)</f>
        <v>12487</v>
      </c>
      <c r="D13" s="126">
        <f>ROUND(VLOOKUP(B13,'C-H2R_Estimation'!AU:BJ,16,FALSE),0)</f>
        <v>12487</v>
      </c>
      <c r="E13" s="126">
        <f>ROUND(VLOOKUP(B13,'C-H2R_Estimation'!AU:BJ,15,FALSE),0)</f>
        <v>0</v>
      </c>
      <c r="F13" s="128">
        <f>VLOOKUP(B13,'C-H2R_Estimation'!AU:BJ,8,FALSE)</f>
        <v>0</v>
      </c>
      <c r="G13" s="129">
        <f>VLOOKUP(B13,'C-H2R_Estimation'!AU:BJ,9,FALSE)</f>
        <v>0.85471514960653439</v>
      </c>
      <c r="H13" s="130">
        <f>VLOOKUP(B13,'C-H2R_Estimation'!AU:BJ,10,FALSE)</f>
        <v>0.13520980554299036</v>
      </c>
      <c r="I13" s="131">
        <f>VLOOKUP(B13,'C-H2R_Estimation'!AU:BJ,11,FALSE)</f>
        <v>1.0075044850475169E-2</v>
      </c>
      <c r="J13" s="132">
        <f>VLOOKUP(B13,'C-H2R_Estimation'!AU:BJ,12,FALSE)</f>
        <v>0</v>
      </c>
      <c r="K13" s="138">
        <f>VLOOKUP(B13,'C-H2R_Estimation'!AU:BJ,13,FALSE)</f>
        <v>2</v>
      </c>
      <c r="O13" s="319">
        <v>1</v>
      </c>
      <c r="P13" s="319" t="s">
        <v>22</v>
      </c>
      <c r="Q13" s="91" t="s">
        <v>23</v>
      </c>
      <c r="R13" s="92" t="s">
        <v>24</v>
      </c>
    </row>
    <row r="14" spans="2:18" x14ac:dyDescent="0.25">
      <c r="B14" s="89" t="s">
        <v>25</v>
      </c>
      <c r="C14" s="90">
        <f>ROUND(VLOOKUP(B14,'C-H2R_Estimation'!AU:BJ,14,FALSE),0)</f>
        <v>71787</v>
      </c>
      <c r="D14" s="126">
        <f>ROUND(VLOOKUP(B14,'C-H2R_Estimation'!AU:BJ,16,FALSE),0)</f>
        <v>56392</v>
      </c>
      <c r="E14" s="126">
        <f>ROUND(VLOOKUP(B14,'C-H2R_Estimation'!AU:BJ,15,FALSE),0)</f>
        <v>15395</v>
      </c>
      <c r="F14" s="128">
        <f>VLOOKUP(B14,'C-H2R_Estimation'!AU:BJ,8,FALSE)</f>
        <v>0</v>
      </c>
      <c r="G14" s="129">
        <f>VLOOKUP(B14,'C-H2R_Estimation'!AU:BJ,9,FALSE)</f>
        <v>0.84797980578975907</v>
      </c>
      <c r="H14" s="130">
        <f>VLOOKUP(B14,'C-H2R_Estimation'!AU:BJ,10,FALSE)</f>
        <v>0.15202019421024102</v>
      </c>
      <c r="I14" s="131">
        <f>VLOOKUP(B14,'C-H2R_Estimation'!AU:BJ,11,FALSE)</f>
        <v>0</v>
      </c>
      <c r="J14" s="132">
        <f>VLOOKUP(B14,'C-H2R_Estimation'!AU:BJ,12,FALSE)</f>
        <v>0</v>
      </c>
      <c r="K14" s="138">
        <f>VLOOKUP(B14,'C-H2R_Estimation'!AU:BJ,13,FALSE)</f>
        <v>2</v>
      </c>
      <c r="O14" s="320"/>
      <c r="P14" s="320"/>
      <c r="Q14" s="91" t="s">
        <v>26</v>
      </c>
      <c r="R14" s="92" t="s">
        <v>27</v>
      </c>
    </row>
    <row r="15" spans="2:18" x14ac:dyDescent="0.25">
      <c r="B15" s="89" t="s">
        <v>28</v>
      </c>
      <c r="C15" s="90">
        <f>ROUND(VLOOKUP(B15,'C-H2R_Estimation'!AU:BJ,14,FALSE),0)</f>
        <v>13722</v>
      </c>
      <c r="D15" s="126">
        <f>ROUND(VLOOKUP(B15,'C-H2R_Estimation'!AU:BJ,16,FALSE),0)</f>
        <v>13387</v>
      </c>
      <c r="E15" s="126">
        <f>ROUND(VLOOKUP(B15,'C-H2R_Estimation'!AU:BJ,15,FALSE),0)</f>
        <v>335</v>
      </c>
      <c r="F15" s="128">
        <f>VLOOKUP(B15,'C-H2R_Estimation'!AU:BJ,8,FALSE)</f>
        <v>0</v>
      </c>
      <c r="G15" s="129">
        <f>VLOOKUP(B15,'C-H2R_Estimation'!AU:BJ,9,FALSE)</f>
        <v>0.94123778978746941</v>
      </c>
      <c r="H15" s="130">
        <f>VLOOKUP(B15,'C-H2R_Estimation'!AU:BJ,10,FALSE)</f>
        <v>5.876221021253053E-2</v>
      </c>
      <c r="I15" s="131">
        <f>VLOOKUP(B15,'C-H2R_Estimation'!AU:BJ,11,FALSE)</f>
        <v>0</v>
      </c>
      <c r="J15" s="132">
        <f>VLOOKUP(B15,'C-H2R_Estimation'!AU:BJ,12,FALSE)</f>
        <v>0</v>
      </c>
      <c r="K15" s="138">
        <f>VLOOKUP(B15,'C-H2R_Estimation'!AU:BJ,13,FALSE)</f>
        <v>2</v>
      </c>
      <c r="O15" s="320"/>
      <c r="P15" s="320"/>
      <c r="Q15" s="91" t="s">
        <v>29</v>
      </c>
      <c r="R15" s="92" t="s">
        <v>30</v>
      </c>
    </row>
    <row r="16" spans="2:18" x14ac:dyDescent="0.25">
      <c r="B16" s="89" t="s">
        <v>31</v>
      </c>
      <c r="C16" s="90">
        <f>ROUND(VLOOKUP(B16,'C-H2R_Estimation'!AU:BJ,14,FALSE),0)</f>
        <v>5564</v>
      </c>
      <c r="D16" s="126">
        <f>ROUND(VLOOKUP(B16,'C-H2R_Estimation'!AU:BJ,16,FALSE),0)</f>
        <v>4396</v>
      </c>
      <c r="E16" s="126">
        <f>ROUND(VLOOKUP(B16,'C-H2R_Estimation'!AU:BJ,15,FALSE),0)</f>
        <v>1168</v>
      </c>
      <c r="F16" s="128">
        <f>VLOOKUP(B16,'C-H2R_Estimation'!AU:BJ,8,FALSE)</f>
        <v>0</v>
      </c>
      <c r="G16" s="129">
        <f>VLOOKUP(B16,'C-H2R_Estimation'!AU:BJ,9,FALSE)</f>
        <v>0.96769866562804263</v>
      </c>
      <c r="H16" s="130">
        <f>VLOOKUP(B16,'C-H2R_Estimation'!AU:BJ,10,FALSE)</f>
        <v>3.2301334371957299E-2</v>
      </c>
      <c r="I16" s="131">
        <f>VLOOKUP(B16,'C-H2R_Estimation'!AU:BJ,11,FALSE)</f>
        <v>0</v>
      </c>
      <c r="J16" s="132">
        <f>VLOOKUP(B16,'C-H2R_Estimation'!AU:BJ,12,FALSE)</f>
        <v>0</v>
      </c>
      <c r="K16" s="138">
        <f>VLOOKUP(B16,'C-H2R_Estimation'!AU:BJ,13,FALSE)</f>
        <v>2</v>
      </c>
      <c r="O16" s="320"/>
      <c r="P16" s="320"/>
      <c r="Q16" s="93"/>
      <c r="R16" s="92" t="s">
        <v>32</v>
      </c>
    </row>
    <row r="17" spans="2:18" ht="11" thickBot="1" x14ac:dyDescent="0.3">
      <c r="B17" s="89" t="s">
        <v>33</v>
      </c>
      <c r="C17" s="90">
        <f>ROUND(VLOOKUP(B17,'C-H2R_Estimation'!AU:BJ,14,FALSE),0)</f>
        <v>7984</v>
      </c>
      <c r="D17" s="126">
        <f>ROUND(VLOOKUP(B17,'C-H2R_Estimation'!AU:BJ,16,FALSE),0)</f>
        <v>7499</v>
      </c>
      <c r="E17" s="126">
        <f>ROUND(VLOOKUP(B17,'C-H2R_Estimation'!AU:BJ,15,FALSE),0)</f>
        <v>485</v>
      </c>
      <c r="F17" s="128">
        <f>VLOOKUP(B17,'C-H2R_Estimation'!AU:BJ,8,FALSE)</f>
        <v>0</v>
      </c>
      <c r="G17" s="129">
        <f>VLOOKUP(B17,'C-H2R_Estimation'!AU:BJ,9,FALSE)</f>
        <v>0.88812758449685147</v>
      </c>
      <c r="H17" s="130">
        <f>VLOOKUP(B17,'C-H2R_Estimation'!AU:BJ,10,FALSE)</f>
        <v>0.11187241550314853</v>
      </c>
      <c r="I17" s="131">
        <f>VLOOKUP(B17,'C-H2R_Estimation'!AU:BJ,11,FALSE)</f>
        <v>0</v>
      </c>
      <c r="J17" s="132">
        <f>VLOOKUP(B17,'C-H2R_Estimation'!AU:BJ,12,FALSE)</f>
        <v>0</v>
      </c>
      <c r="K17" s="138">
        <f>VLOOKUP(B17,'C-H2R_Estimation'!AU:BJ,13,FALSE)</f>
        <v>2</v>
      </c>
      <c r="O17" s="321"/>
      <c r="P17" s="321"/>
      <c r="Q17" s="94"/>
      <c r="R17" s="95" t="s">
        <v>34</v>
      </c>
    </row>
    <row r="18" spans="2:18" x14ac:dyDescent="0.25">
      <c r="B18" s="89" t="s">
        <v>35</v>
      </c>
      <c r="C18" s="90">
        <f>ROUND(VLOOKUP(B18,'C-H2R_Estimation'!AU:BJ,14,FALSE),0)</f>
        <v>102919</v>
      </c>
      <c r="D18" s="126">
        <f>ROUND(VLOOKUP(B18,'C-H2R_Estimation'!AU:BJ,16,FALSE),0)</f>
        <v>31131</v>
      </c>
      <c r="E18" s="126">
        <f>ROUND(VLOOKUP(B18,'C-H2R_Estimation'!AU:BJ,15,FALSE),0)</f>
        <v>71788</v>
      </c>
      <c r="F18" s="128">
        <f>VLOOKUP(B18,'C-H2R_Estimation'!AU:BJ,8,FALSE)</f>
        <v>1.7792017223863508E-2</v>
      </c>
      <c r="G18" s="129">
        <f>VLOOKUP(B18,'C-H2R_Estimation'!AU:BJ,9,FALSE)</f>
        <v>0.816409722845582</v>
      </c>
      <c r="H18" s="130">
        <f>VLOOKUP(B18,'C-H2R_Estimation'!AU:BJ,10,FALSE)</f>
        <v>0.16357425777757159</v>
      </c>
      <c r="I18" s="131">
        <f>VLOOKUP(B18,'C-H2R_Estimation'!AU:BJ,11,FALSE)</f>
        <v>2.2240021529829385E-3</v>
      </c>
      <c r="J18" s="132">
        <f>VLOOKUP(B18,'C-H2R_Estimation'!AU:BJ,12,FALSE)</f>
        <v>0</v>
      </c>
      <c r="K18" s="138">
        <f>VLOOKUP(B18,'C-H2R_Estimation'!AU:BJ,13,FALSE)</f>
        <v>2</v>
      </c>
      <c r="O18" s="322">
        <v>2</v>
      </c>
      <c r="P18" s="322" t="s">
        <v>2</v>
      </c>
      <c r="Q18" s="96" t="s">
        <v>36</v>
      </c>
      <c r="R18" s="97" t="s">
        <v>37</v>
      </c>
    </row>
    <row r="19" spans="2:18" x14ac:dyDescent="0.25">
      <c r="B19" s="89" t="s">
        <v>38</v>
      </c>
      <c r="C19" s="90">
        <f>ROUND(VLOOKUP(B19,'C-H2R_Estimation'!AU:BJ,14,FALSE),0)</f>
        <v>1786</v>
      </c>
      <c r="D19" s="126">
        <f>ROUND(VLOOKUP(B19,'C-H2R_Estimation'!AU:BJ,16,FALSE),0)</f>
        <v>1731</v>
      </c>
      <c r="E19" s="126">
        <f>ROUND(VLOOKUP(B19,'C-H2R_Estimation'!AU:BJ,15,FALSE),0)</f>
        <v>55</v>
      </c>
      <c r="F19" s="128">
        <f>VLOOKUP(B19,'C-H2R_Estimation'!AU:BJ,8,FALSE)</f>
        <v>2.9551140072039111E-3</v>
      </c>
      <c r="G19" s="129">
        <f>VLOOKUP(B19,'C-H2R_Estimation'!AU:BJ,9,FALSE)</f>
        <v>0.96510917683974973</v>
      </c>
      <c r="H19" s="130">
        <f>VLOOKUP(B19,'C-H2R_Estimation'!AU:BJ,10,FALSE)</f>
        <v>3.1935709153046381E-2</v>
      </c>
      <c r="I19" s="131">
        <f>VLOOKUP(B19,'C-H2R_Estimation'!AU:BJ,11,FALSE)</f>
        <v>0</v>
      </c>
      <c r="J19" s="132">
        <f>VLOOKUP(B19,'C-H2R_Estimation'!AU:BJ,12,FALSE)</f>
        <v>0</v>
      </c>
      <c r="K19" s="138">
        <f>VLOOKUP(B19,'C-H2R_Estimation'!AU:BJ,13,FALSE)</f>
        <v>2</v>
      </c>
      <c r="O19" s="323"/>
      <c r="P19" s="323"/>
      <c r="Q19" s="96" t="s">
        <v>39</v>
      </c>
      <c r="R19" s="97" t="s">
        <v>34</v>
      </c>
    </row>
    <row r="20" spans="2:18" x14ac:dyDescent="0.25">
      <c r="B20" s="89" t="s">
        <v>40</v>
      </c>
      <c r="C20" s="90">
        <f>ROUND(VLOOKUP(B20,'C-H2R_Estimation'!AU:BJ,14,FALSE),0)</f>
        <v>55033</v>
      </c>
      <c r="D20" s="126">
        <f>ROUND(VLOOKUP(B20,'C-H2R_Estimation'!AU:BJ,16,FALSE),0)</f>
        <v>51022</v>
      </c>
      <c r="E20" s="126">
        <f>ROUND(VLOOKUP(B20,'C-H2R_Estimation'!AU:BJ,15,FALSE),0)</f>
        <v>4011</v>
      </c>
      <c r="F20" s="128">
        <f>VLOOKUP(B20,'C-H2R_Estimation'!AU:BJ,8,FALSE)</f>
        <v>0</v>
      </c>
      <c r="G20" s="129">
        <f>VLOOKUP(B20,'C-H2R_Estimation'!AU:BJ,9,FALSE)</f>
        <v>0.83553497355915685</v>
      </c>
      <c r="H20" s="130">
        <f>VLOOKUP(B20,'C-H2R_Estimation'!AU:BJ,10,FALSE)</f>
        <v>0.1554956920277219</v>
      </c>
      <c r="I20" s="131">
        <f>VLOOKUP(B20,'C-H2R_Estimation'!AU:BJ,11,FALSE)</f>
        <v>8.9693344131213971E-3</v>
      </c>
      <c r="J20" s="132">
        <f>VLOOKUP(B20,'C-H2R_Estimation'!AU:BJ,12,FALSE)</f>
        <v>0</v>
      </c>
      <c r="K20" s="138">
        <f>VLOOKUP(B20,'C-H2R_Estimation'!AU:BJ,13,FALSE)</f>
        <v>2</v>
      </c>
      <c r="O20" s="323"/>
      <c r="P20" s="323"/>
      <c r="Q20" s="96" t="s">
        <v>41</v>
      </c>
      <c r="R20" s="97" t="s">
        <v>42</v>
      </c>
    </row>
    <row r="21" spans="2:18" x14ac:dyDescent="0.25">
      <c r="B21" s="89" t="s">
        <v>43</v>
      </c>
      <c r="C21" s="90">
        <f>ROUND(VLOOKUP(B21,'C-H2R_Estimation'!AU:BJ,14,FALSE),0)</f>
        <v>310889</v>
      </c>
      <c r="D21" s="126">
        <f>ROUND(VLOOKUP(B21,'C-H2R_Estimation'!AU:BJ,16,FALSE),0)</f>
        <v>191618</v>
      </c>
      <c r="E21" s="126">
        <f>ROUND(VLOOKUP(B21,'C-H2R_Estimation'!AU:BJ,15,FALSE),0)</f>
        <v>119271</v>
      </c>
      <c r="F21" s="128">
        <f>VLOOKUP(B21,'C-H2R_Estimation'!AU:BJ,8,FALSE)</f>
        <v>1.372930145865192E-3</v>
      </c>
      <c r="G21" s="129">
        <f>VLOOKUP(B21,'C-H2R_Estimation'!AU:BJ,9,FALSE)</f>
        <v>0.88276673770748271</v>
      </c>
      <c r="H21" s="130">
        <f>VLOOKUP(B21,'C-H2R_Estimation'!AU:BJ,10,FALSE)</f>
        <v>0.10895752428204206</v>
      </c>
      <c r="I21" s="131">
        <f>VLOOKUP(B21,'C-H2R_Estimation'!AU:BJ,11,FALSE)</f>
        <v>6.90280786460995E-3</v>
      </c>
      <c r="J21" s="132">
        <f>VLOOKUP(B21,'C-H2R_Estimation'!AU:BJ,12,FALSE)</f>
        <v>0</v>
      </c>
      <c r="K21" s="138">
        <f>VLOOKUP(B21,'C-H2R_Estimation'!AU:BJ,13,FALSE)</f>
        <v>2</v>
      </c>
      <c r="O21" s="323"/>
      <c r="P21" s="323"/>
      <c r="Q21" s="96" t="s">
        <v>44</v>
      </c>
      <c r="R21" s="97" t="s">
        <v>45</v>
      </c>
    </row>
    <row r="22" spans="2:18" ht="11" thickBot="1" x14ac:dyDescent="0.3">
      <c r="B22" s="89" t="s">
        <v>142</v>
      </c>
      <c r="C22" s="90">
        <f>ROUND(VLOOKUP(B22,'C-H2R_Estimation'!AU:BJ,14,FALSE),0)</f>
        <v>1887</v>
      </c>
      <c r="D22" s="126">
        <f>ROUND(VLOOKUP(B22,'C-H2R_Estimation'!AU:BJ,16,FALSE),0)</f>
        <v>1419</v>
      </c>
      <c r="E22" s="126">
        <f>ROUND(VLOOKUP(B22,'C-H2R_Estimation'!AU:BJ,15,FALSE),0)</f>
        <v>468</v>
      </c>
      <c r="F22" s="128">
        <f>VLOOKUP(B22,'C-H2R_Estimation'!AU:BJ,8,FALSE)</f>
        <v>1.5663250120352652E-4</v>
      </c>
      <c r="G22" s="129">
        <f>VLOOKUP(B22,'C-H2R_Estimation'!AU:BJ,9,FALSE)</f>
        <v>0.95538051929289458</v>
      </c>
      <c r="H22" s="130">
        <f>VLOOKUP(B22,'C-H2R_Estimation'!AU:BJ,10,FALSE)</f>
        <v>4.3523053198680682E-2</v>
      </c>
      <c r="I22" s="131">
        <f>VLOOKUP(B22,'C-H2R_Estimation'!AU:BJ,11,FALSE)</f>
        <v>9.3979500722115889E-4</v>
      </c>
      <c r="J22" s="132">
        <f>VLOOKUP(B22,'C-H2R_Estimation'!AU:BJ,12,FALSE)</f>
        <v>0</v>
      </c>
      <c r="K22" s="138">
        <f>VLOOKUP(B22,'C-H2R_Estimation'!AU:BJ,13,FALSE)</f>
        <v>2</v>
      </c>
      <c r="O22" s="324"/>
      <c r="P22" s="324"/>
      <c r="Q22" s="98"/>
      <c r="R22" s="99" t="s">
        <v>46</v>
      </c>
    </row>
    <row r="23" spans="2:18" x14ac:dyDescent="0.25">
      <c r="B23" s="89" t="s">
        <v>47</v>
      </c>
      <c r="C23" s="90">
        <f>ROUND(VLOOKUP(B23,'C-H2R_Estimation'!AU:BJ,14,FALSE),0)</f>
        <v>6525</v>
      </c>
      <c r="D23" s="126">
        <f>ROUND(VLOOKUP(B23,'C-H2R_Estimation'!AU:BJ,16,FALSE),0)</f>
        <v>5519</v>
      </c>
      <c r="E23" s="126">
        <f>ROUND(VLOOKUP(B23,'C-H2R_Estimation'!AU:BJ,15,FALSE),0)</f>
        <v>1006</v>
      </c>
      <c r="F23" s="128">
        <f>VLOOKUP(B23,'C-H2R_Estimation'!AU:BJ,8,FALSE)</f>
        <v>0</v>
      </c>
      <c r="G23" s="129">
        <f>VLOOKUP(B23,'C-H2R_Estimation'!AU:BJ,9,FALSE)</f>
        <v>0.88088074841202257</v>
      </c>
      <c r="H23" s="130">
        <f>VLOOKUP(B23,'C-H2R_Estimation'!AU:BJ,10,FALSE)</f>
        <v>0.11911925158797755</v>
      </c>
      <c r="I23" s="131">
        <f>VLOOKUP(B23,'C-H2R_Estimation'!AU:BJ,11,FALSE)</f>
        <v>0</v>
      </c>
      <c r="J23" s="132">
        <f>VLOOKUP(B23,'C-H2R_Estimation'!AU:BJ,12,FALSE)</f>
        <v>0</v>
      </c>
      <c r="K23" s="138">
        <f>VLOOKUP(B23,'C-H2R_Estimation'!AU:BJ,13,FALSE)</f>
        <v>2</v>
      </c>
      <c r="O23" s="325">
        <v>3</v>
      </c>
      <c r="P23" s="325" t="s">
        <v>3</v>
      </c>
      <c r="Q23" s="100" t="s">
        <v>48</v>
      </c>
      <c r="R23" s="101" t="s">
        <v>49</v>
      </c>
    </row>
    <row r="24" spans="2:18" x14ac:dyDescent="0.25">
      <c r="B24" s="89" t="s">
        <v>228</v>
      </c>
      <c r="C24" s="90">
        <f>ROUND(VLOOKUP(B24,'C-H2R_Estimation'!AU:BJ,14,FALSE),0)</f>
        <v>23588</v>
      </c>
      <c r="D24" s="126">
        <f>ROUND(VLOOKUP(B24,'C-H2R_Estimation'!AU:BJ,16,FALSE),0)</f>
        <v>17779</v>
      </c>
      <c r="E24" s="126">
        <f>ROUND(VLOOKUP(B24,'C-H2R_Estimation'!AU:BJ,15,FALSE),0)</f>
        <v>5809</v>
      </c>
      <c r="F24" s="128">
        <f>VLOOKUP(B24,'C-H2R_Estimation'!AU:BJ,8,FALSE)</f>
        <v>0</v>
      </c>
      <c r="G24" s="129">
        <f>VLOOKUP(B24,'C-H2R_Estimation'!AU:BJ,9,FALSE)</f>
        <v>0.91802928877980816</v>
      </c>
      <c r="H24" s="130">
        <f>VLOOKUP(B24,'C-H2R_Estimation'!AU:BJ,10,FALSE)</f>
        <v>8.1970711220191936E-2</v>
      </c>
      <c r="I24" s="131">
        <f>VLOOKUP(B24,'C-H2R_Estimation'!AU:BJ,11,FALSE)</f>
        <v>0</v>
      </c>
      <c r="J24" s="132">
        <f>VLOOKUP(B24,'C-H2R_Estimation'!AU:BJ,12,FALSE)</f>
        <v>0</v>
      </c>
      <c r="K24" s="138">
        <f>VLOOKUP(B24,'C-H2R_Estimation'!AU:BJ,13,FALSE)</f>
        <v>2</v>
      </c>
      <c r="O24" s="326"/>
      <c r="P24" s="326"/>
      <c r="Q24" s="100" t="s">
        <v>50</v>
      </c>
      <c r="R24" s="101" t="s">
        <v>46</v>
      </c>
    </row>
    <row r="25" spans="2:18" x14ac:dyDescent="0.25">
      <c r="B25" s="89" t="s">
        <v>191</v>
      </c>
      <c r="C25" s="90">
        <f>ROUND(VLOOKUP(B25,'C-H2R_Estimation'!AU:BJ,14,FALSE),0)</f>
        <v>11118</v>
      </c>
      <c r="D25" s="126">
        <f>ROUND(VLOOKUP(B25,'C-H2R_Estimation'!AU:BJ,16,FALSE),0)</f>
        <v>9723</v>
      </c>
      <c r="E25" s="126">
        <f>ROUND(VLOOKUP(B25,'C-H2R_Estimation'!AU:BJ,15,FALSE),0)</f>
        <v>1395</v>
      </c>
      <c r="F25" s="128">
        <f>VLOOKUP(B25,'C-H2R_Estimation'!AU:BJ,8,FALSE)</f>
        <v>1.3266674161571762E-2</v>
      </c>
      <c r="G25" s="129">
        <f>VLOOKUP(B25,'C-H2R_Estimation'!AU:BJ,9,FALSE)</f>
        <v>0.91088251320977021</v>
      </c>
      <c r="H25" s="130">
        <f>VLOOKUP(B25,'C-H2R_Estimation'!AU:BJ,10,FALSE)</f>
        <v>7.5850812628658004E-2</v>
      </c>
      <c r="I25" s="131">
        <f>VLOOKUP(B25,'C-H2R_Estimation'!AU:BJ,11,FALSE)</f>
        <v>0</v>
      </c>
      <c r="J25" s="132">
        <f>VLOOKUP(B25,'C-H2R_Estimation'!AU:BJ,12,FALSE)</f>
        <v>0</v>
      </c>
      <c r="K25" s="138">
        <f>VLOOKUP(B25,'C-H2R_Estimation'!AU:BJ,13,FALSE)</f>
        <v>2</v>
      </c>
      <c r="O25" s="326"/>
      <c r="P25" s="326"/>
      <c r="Q25" s="100" t="s">
        <v>51</v>
      </c>
      <c r="R25" s="101" t="s">
        <v>42</v>
      </c>
    </row>
    <row r="26" spans="2:18" x14ac:dyDescent="0.25">
      <c r="B26" s="89" t="s">
        <v>52</v>
      </c>
      <c r="C26" s="90">
        <f>ROUND(VLOOKUP(B26,'C-H2R_Estimation'!AU:BJ,14,FALSE),0)</f>
        <v>7094</v>
      </c>
      <c r="D26" s="126">
        <f>ROUND(VLOOKUP(B26,'C-H2R_Estimation'!AU:BJ,16,FALSE),0)</f>
        <v>6324</v>
      </c>
      <c r="E26" s="126">
        <f>ROUND(VLOOKUP(B26,'C-H2R_Estimation'!AU:BJ,15,FALSE),0)</f>
        <v>770</v>
      </c>
      <c r="F26" s="128">
        <f>VLOOKUP(B26,'C-H2R_Estimation'!AU:BJ,8,FALSE)</f>
        <v>6.8609034176234748E-2</v>
      </c>
      <c r="G26" s="129">
        <f>VLOOKUP(B26,'C-H2R_Estimation'!AU:BJ,9,FALSE)</f>
        <v>0.88724899890365239</v>
      </c>
      <c r="H26" s="130">
        <f>VLOOKUP(B26,'C-H2R_Estimation'!AU:BJ,10,FALSE)</f>
        <v>4.4141966920112893E-2</v>
      </c>
      <c r="I26" s="131">
        <f>VLOOKUP(B26,'C-H2R_Estimation'!AU:BJ,11,FALSE)</f>
        <v>0</v>
      </c>
      <c r="J26" s="132">
        <f>VLOOKUP(B26,'C-H2R_Estimation'!AU:BJ,12,FALSE)</f>
        <v>0</v>
      </c>
      <c r="K26" s="138">
        <f>VLOOKUP(B26,'C-H2R_Estimation'!AU:BJ,13,FALSE)</f>
        <v>2</v>
      </c>
      <c r="O26" s="326"/>
      <c r="P26" s="326"/>
      <c r="Q26" s="102"/>
      <c r="R26" s="101" t="s">
        <v>53</v>
      </c>
    </row>
    <row r="27" spans="2:18" x14ac:dyDescent="0.25">
      <c r="B27" s="89" t="s">
        <v>54</v>
      </c>
      <c r="C27" s="90">
        <f>ROUND(VLOOKUP(B27,'C-H2R_Estimation'!AU:BJ,14,FALSE),0)</f>
        <v>12947</v>
      </c>
      <c r="D27" s="126">
        <f>ROUND(VLOOKUP(B27,'C-H2R_Estimation'!AU:BJ,16,FALSE),0)</f>
        <v>12480</v>
      </c>
      <c r="E27" s="126">
        <f>ROUND(VLOOKUP(B27,'C-H2R_Estimation'!AU:BJ,15,FALSE),0)</f>
        <v>467</v>
      </c>
      <c r="F27" s="128">
        <f>VLOOKUP(B27,'C-H2R_Estimation'!AU:BJ,8,FALSE)</f>
        <v>0.1119266770850828</v>
      </c>
      <c r="G27" s="129">
        <f>VLOOKUP(B27,'C-H2R_Estimation'!AU:BJ,9,FALSE)</f>
        <v>0.85261854680400584</v>
      </c>
      <c r="H27" s="130">
        <f>VLOOKUP(B27,'C-H2R_Estimation'!AU:BJ,10,FALSE)</f>
        <v>3.5454776110911433E-2</v>
      </c>
      <c r="I27" s="131">
        <f>VLOOKUP(B27,'C-H2R_Estimation'!AU:BJ,11,FALSE)</f>
        <v>0</v>
      </c>
      <c r="J27" s="132">
        <f>VLOOKUP(B27,'C-H2R_Estimation'!AU:BJ,12,FALSE)</f>
        <v>0</v>
      </c>
      <c r="K27" s="138">
        <f>VLOOKUP(B27,'C-H2R_Estimation'!AU:BJ,13,FALSE)</f>
        <v>2</v>
      </c>
      <c r="O27" s="326"/>
      <c r="P27" s="326"/>
      <c r="Q27" s="102"/>
      <c r="R27" s="101" t="s">
        <v>55</v>
      </c>
    </row>
    <row r="28" spans="2:18" ht="11" thickBot="1" x14ac:dyDescent="0.3">
      <c r="B28" s="89" t="s">
        <v>56</v>
      </c>
      <c r="C28" s="90">
        <f>ROUND(VLOOKUP(B28,'C-H2R_Estimation'!AU:BJ,14,FALSE),0)</f>
        <v>104719</v>
      </c>
      <c r="D28" s="126">
        <f>ROUND(VLOOKUP(B28,'C-H2R_Estimation'!AU:BJ,16,FALSE),0)</f>
        <v>70326</v>
      </c>
      <c r="E28" s="126">
        <f>ROUND(VLOOKUP(B28,'C-H2R_Estimation'!AU:BJ,15,FALSE),0)</f>
        <v>34393</v>
      </c>
      <c r="F28" s="128">
        <f>VLOOKUP(B28,'C-H2R_Estimation'!AU:BJ,8,FALSE)</f>
        <v>1.8258875089321926E-2</v>
      </c>
      <c r="G28" s="129">
        <f>VLOOKUP(B28,'C-H2R_Estimation'!AU:BJ,9,FALSE)</f>
        <v>0.82576126806630101</v>
      </c>
      <c r="H28" s="130">
        <f>VLOOKUP(B28,'C-H2R_Estimation'!AU:BJ,10,FALSE)</f>
        <v>0.15117710446764135</v>
      </c>
      <c r="I28" s="131">
        <f>VLOOKUP(B28,'C-H2R_Estimation'!AU:BJ,11,FALSE)</f>
        <v>4.8027523767357437E-3</v>
      </c>
      <c r="J28" s="132">
        <f>VLOOKUP(B28,'C-H2R_Estimation'!AU:BJ,12,FALSE)</f>
        <v>0</v>
      </c>
      <c r="K28" s="138">
        <f>VLOOKUP(B28,'C-H2R_Estimation'!AU:BJ,13,FALSE)</f>
        <v>2</v>
      </c>
      <c r="O28" s="327"/>
      <c r="P28" s="327"/>
      <c r="Q28" s="103"/>
      <c r="R28" s="104" t="s">
        <v>57</v>
      </c>
    </row>
    <row r="29" spans="2:18" x14ac:dyDescent="0.25">
      <c r="B29" s="89" t="s">
        <v>58</v>
      </c>
      <c r="C29" s="90">
        <f>ROUND(VLOOKUP(B29,'C-H2R_Estimation'!AU:BJ,14,FALSE),0)</f>
        <v>7964</v>
      </c>
      <c r="D29" s="126">
        <f>ROUND(VLOOKUP(B29,'C-H2R_Estimation'!AU:BJ,16,FALSE),0)</f>
        <v>6803</v>
      </c>
      <c r="E29" s="126">
        <f>ROUND(VLOOKUP(B29,'C-H2R_Estimation'!AU:BJ,15,FALSE),0)</f>
        <v>1161</v>
      </c>
      <c r="F29" s="128">
        <f>VLOOKUP(B29,'C-H2R_Estimation'!AU:BJ,8,FALSE)</f>
        <v>0</v>
      </c>
      <c r="G29" s="129">
        <f>VLOOKUP(B29,'C-H2R_Estimation'!AU:BJ,9,FALSE)</f>
        <v>0.93696744308988367</v>
      </c>
      <c r="H29" s="130">
        <f>VLOOKUP(B29,'C-H2R_Estimation'!AU:BJ,10,FALSE)</f>
        <v>6.3032556910116319E-2</v>
      </c>
      <c r="I29" s="131">
        <f>VLOOKUP(B29,'C-H2R_Estimation'!AU:BJ,11,FALSE)</f>
        <v>0</v>
      </c>
      <c r="J29" s="132">
        <f>VLOOKUP(B29,'C-H2R_Estimation'!AU:BJ,12,FALSE)</f>
        <v>0</v>
      </c>
      <c r="K29" s="138">
        <f>VLOOKUP(B29,'C-H2R_Estimation'!AU:BJ,13,FALSE)</f>
        <v>2</v>
      </c>
      <c r="O29" s="313">
        <v>4</v>
      </c>
      <c r="P29" s="313" t="s">
        <v>4</v>
      </c>
      <c r="Q29" s="105" t="s">
        <v>59</v>
      </c>
      <c r="R29" s="106" t="s">
        <v>60</v>
      </c>
    </row>
    <row r="30" spans="2:18" x14ac:dyDescent="0.25">
      <c r="B30" s="89" t="s">
        <v>250</v>
      </c>
      <c r="C30" s="90">
        <f>ROUND(VLOOKUP(B30,'C-H2R_Estimation'!AU:BJ,14,FALSE),0)</f>
        <v>5985</v>
      </c>
      <c r="D30" s="126">
        <f>ROUND(VLOOKUP(B30,'C-H2R_Estimation'!AU:BJ,16,FALSE),0)</f>
        <v>5693</v>
      </c>
      <c r="E30" s="126">
        <f>ROUND(VLOOKUP(B30,'C-H2R_Estimation'!AU:BJ,15,FALSE),0)</f>
        <v>292</v>
      </c>
      <c r="F30" s="128">
        <f>VLOOKUP(B30,'C-H2R_Estimation'!AU:BJ,8,FALSE)</f>
        <v>1.9469469379920204E-4</v>
      </c>
      <c r="G30" s="129">
        <f>VLOOKUP(B30,'C-H2R_Estimation'!AU:BJ,9,FALSE)</f>
        <v>0.92955972112545071</v>
      </c>
      <c r="H30" s="130">
        <f>VLOOKUP(B30,'C-H2R_Estimation'!AU:BJ,10,FALSE)</f>
        <v>7.0245584180750179E-2</v>
      </c>
      <c r="I30" s="131">
        <f>VLOOKUP(B30,'C-H2R_Estimation'!AU:BJ,11,FALSE)</f>
        <v>0</v>
      </c>
      <c r="J30" s="132">
        <f>VLOOKUP(B30,'C-H2R_Estimation'!AU:BJ,12,FALSE)</f>
        <v>0</v>
      </c>
      <c r="K30" s="138">
        <f>VLOOKUP(B30,'C-H2R_Estimation'!AU:BJ,13,FALSE)</f>
        <v>2</v>
      </c>
      <c r="O30" s="314"/>
      <c r="P30" s="314"/>
      <c r="Q30" s="105" t="s">
        <v>61</v>
      </c>
      <c r="R30" s="106" t="s">
        <v>62</v>
      </c>
    </row>
    <row r="31" spans="2:18" ht="11" thickBot="1" x14ac:dyDescent="0.3">
      <c r="B31" s="89" t="s">
        <v>63</v>
      </c>
      <c r="C31" s="90">
        <f>ROUND(VLOOKUP(B31,'C-H2R_Estimation'!AU:BJ,14,FALSE),0)</f>
        <v>14852</v>
      </c>
      <c r="D31" s="126">
        <f>ROUND(VLOOKUP(B31,'C-H2R_Estimation'!AU:BJ,16,FALSE),0)</f>
        <v>14852</v>
      </c>
      <c r="E31" s="126">
        <f>ROUND(VLOOKUP(B31,'C-H2R_Estimation'!AU:BJ,15,FALSE),0)</f>
        <v>0</v>
      </c>
      <c r="F31" s="128">
        <f>VLOOKUP(B31,'C-H2R_Estimation'!AU:BJ,8,FALSE)</f>
        <v>6.9038937903176056E-2</v>
      </c>
      <c r="G31" s="129">
        <f>VLOOKUP(B31,'C-H2R_Estimation'!AU:BJ,9,FALSE)</f>
        <v>0.89723043129560398</v>
      </c>
      <c r="H31" s="130">
        <f>VLOOKUP(B31,'C-H2R_Estimation'!AU:BJ,10,FALSE)</f>
        <v>3.373063080121997E-2</v>
      </c>
      <c r="I31" s="131">
        <f>VLOOKUP(B31,'C-H2R_Estimation'!AU:BJ,11,FALSE)</f>
        <v>0</v>
      </c>
      <c r="J31" s="132">
        <f>VLOOKUP(B31,'C-H2R_Estimation'!AU:BJ,12,FALSE)</f>
        <v>0</v>
      </c>
      <c r="K31" s="138">
        <f>VLOOKUP(B31,'C-H2R_Estimation'!AU:BJ,13,FALSE)</f>
        <v>2</v>
      </c>
      <c r="O31" s="315"/>
      <c r="P31" s="315"/>
      <c r="Q31" s="107" t="s">
        <v>64</v>
      </c>
      <c r="R31" s="108"/>
    </row>
    <row r="32" spans="2:18" x14ac:dyDescent="0.25">
      <c r="B32" s="89" t="s">
        <v>65</v>
      </c>
      <c r="C32" s="90">
        <f>ROUND(VLOOKUP(B32,'C-H2R_Estimation'!AU:BJ,14,FALSE),0)</f>
        <v>10745</v>
      </c>
      <c r="D32" s="126">
        <f>ROUND(VLOOKUP(B32,'C-H2R_Estimation'!AU:BJ,16,FALSE),0)</f>
        <v>10672</v>
      </c>
      <c r="E32" s="126">
        <f>ROUND(VLOOKUP(B32,'C-H2R_Estimation'!AU:BJ,15,FALSE),0)</f>
        <v>74</v>
      </c>
      <c r="F32" s="128">
        <f>VLOOKUP(B32,'C-H2R_Estimation'!AU:BJ,8,FALSE)</f>
        <v>0</v>
      </c>
      <c r="G32" s="129">
        <f>VLOOKUP(B32,'C-H2R_Estimation'!AU:BJ,9,FALSE)</f>
        <v>0.90247651350696578</v>
      </c>
      <c r="H32" s="130">
        <f>VLOOKUP(B32,'C-H2R_Estimation'!AU:BJ,10,FALSE)</f>
        <v>9.7523486493034287E-2</v>
      </c>
      <c r="I32" s="131">
        <f>VLOOKUP(B32,'C-H2R_Estimation'!AU:BJ,11,FALSE)</f>
        <v>0</v>
      </c>
      <c r="J32" s="132">
        <f>VLOOKUP(B32,'C-H2R_Estimation'!AU:BJ,12,FALSE)</f>
        <v>0</v>
      </c>
      <c r="K32" s="138">
        <f>VLOOKUP(B32,'C-H2R_Estimation'!AU:BJ,13,FALSE)</f>
        <v>2</v>
      </c>
      <c r="O32" s="316">
        <v>5</v>
      </c>
      <c r="P32" s="316" t="s">
        <v>5</v>
      </c>
      <c r="Q32" s="109" t="s">
        <v>66</v>
      </c>
      <c r="R32" s="110" t="s">
        <v>67</v>
      </c>
    </row>
    <row r="33" spans="2:18" x14ac:dyDescent="0.25">
      <c r="B33" s="89" t="s">
        <v>68</v>
      </c>
      <c r="C33" s="90">
        <f>ROUND(VLOOKUP(B33,'C-H2R_Estimation'!AU:BJ,14,FALSE),0)</f>
        <v>1776</v>
      </c>
      <c r="D33" s="126">
        <f>ROUND(VLOOKUP(B33,'C-H2R_Estimation'!AU:BJ,16,FALSE),0)</f>
        <v>459</v>
      </c>
      <c r="E33" s="126">
        <f>ROUND(VLOOKUP(B33,'C-H2R_Estimation'!AU:BJ,15,FALSE),0)</f>
        <v>1317</v>
      </c>
      <c r="F33" s="128">
        <f>VLOOKUP(B33,'C-H2R_Estimation'!AU:BJ,8,FALSE)</f>
        <v>0</v>
      </c>
      <c r="G33" s="129">
        <f>VLOOKUP(B33,'C-H2R_Estimation'!AU:BJ,9,FALSE)</f>
        <v>0.97844291982113862</v>
      </c>
      <c r="H33" s="130">
        <f>VLOOKUP(B33,'C-H2R_Estimation'!AU:BJ,10,FALSE)</f>
        <v>2.1557080178861522E-2</v>
      </c>
      <c r="I33" s="131">
        <f>VLOOKUP(B33,'C-H2R_Estimation'!AU:BJ,11,FALSE)</f>
        <v>0</v>
      </c>
      <c r="J33" s="132">
        <f>VLOOKUP(B33,'C-H2R_Estimation'!AU:BJ,12,FALSE)</f>
        <v>0</v>
      </c>
      <c r="K33" s="138">
        <f>VLOOKUP(B33,'C-H2R_Estimation'!AU:BJ,13,FALSE)</f>
        <v>2</v>
      </c>
      <c r="O33" s="317"/>
      <c r="P33" s="317"/>
      <c r="Q33" s="109" t="s">
        <v>69</v>
      </c>
      <c r="R33" s="110" t="s">
        <v>70</v>
      </c>
    </row>
    <row r="34" spans="2:18" x14ac:dyDescent="0.25">
      <c r="B34" s="89" t="s">
        <v>270</v>
      </c>
      <c r="C34" s="90">
        <f>ROUND(VLOOKUP(B34,'C-H2R_Estimation'!AU:BJ,14,FALSE),0)</f>
        <v>15508</v>
      </c>
      <c r="D34" s="126">
        <f>ROUND(VLOOKUP(B34,'C-H2R_Estimation'!AU:BJ,16,FALSE),0)</f>
        <v>15508</v>
      </c>
      <c r="E34" s="126">
        <f>ROUND(VLOOKUP(B34,'C-H2R_Estimation'!AU:BJ,15,FALSE),0)</f>
        <v>0</v>
      </c>
      <c r="F34" s="128">
        <f>VLOOKUP(B34,'C-H2R_Estimation'!AU:BJ,8,FALSE)</f>
        <v>0</v>
      </c>
      <c r="G34" s="129">
        <f>VLOOKUP(B34,'C-H2R_Estimation'!AU:BJ,9,FALSE)</f>
        <v>0.91025641025641024</v>
      </c>
      <c r="H34" s="130">
        <f>VLOOKUP(B34,'C-H2R_Estimation'!AU:BJ,10,FALSE)</f>
        <v>8.9743589743589744E-2</v>
      </c>
      <c r="I34" s="131">
        <f>VLOOKUP(B34,'C-H2R_Estimation'!AU:BJ,11,FALSE)</f>
        <v>0</v>
      </c>
      <c r="J34" s="132">
        <f>VLOOKUP(B34,'C-H2R_Estimation'!AU:BJ,12,FALSE)</f>
        <v>0</v>
      </c>
      <c r="K34" s="138">
        <f>VLOOKUP(B34,'C-H2R_Estimation'!AU:BJ,13,FALSE)</f>
        <v>2</v>
      </c>
      <c r="O34" s="317"/>
      <c r="P34" s="317"/>
      <c r="Q34" s="109" t="s">
        <v>71</v>
      </c>
      <c r="R34" s="110" t="s">
        <v>72</v>
      </c>
    </row>
    <row r="35" spans="2:18" x14ac:dyDescent="0.25">
      <c r="B35" s="89" t="s">
        <v>73</v>
      </c>
      <c r="C35" s="90">
        <f>ROUND(VLOOKUP(B35,'C-H2R_Estimation'!AU:BJ,14,FALSE),0)</f>
        <v>5256</v>
      </c>
      <c r="D35" s="126">
        <f>ROUND(VLOOKUP(B35,'C-H2R_Estimation'!AU:BJ,16,FALSE),0)</f>
        <v>5095</v>
      </c>
      <c r="E35" s="126">
        <f>ROUND(VLOOKUP(B35,'C-H2R_Estimation'!AU:BJ,15,FALSE),0)</f>
        <v>161</v>
      </c>
      <c r="F35" s="128">
        <f>VLOOKUP(B35,'C-H2R_Estimation'!AU:BJ,8,FALSE)</f>
        <v>0</v>
      </c>
      <c r="G35" s="129">
        <f>VLOOKUP(B35,'C-H2R_Estimation'!AU:BJ,9,FALSE)</f>
        <v>0.97070702642650519</v>
      </c>
      <c r="H35" s="130">
        <f>VLOOKUP(B35,'C-H2R_Estimation'!AU:BJ,10,FALSE)</f>
        <v>2.9292973573494772E-2</v>
      </c>
      <c r="I35" s="131">
        <f>VLOOKUP(B35,'C-H2R_Estimation'!AU:BJ,11,FALSE)</f>
        <v>0</v>
      </c>
      <c r="J35" s="132">
        <f>VLOOKUP(B35,'C-H2R_Estimation'!AU:BJ,12,FALSE)</f>
        <v>0</v>
      </c>
      <c r="K35" s="138">
        <f>VLOOKUP(B35,'C-H2R_Estimation'!AU:BJ,13,FALSE)</f>
        <v>2</v>
      </c>
      <c r="O35" s="317"/>
      <c r="P35" s="317"/>
      <c r="Q35" s="109" t="s">
        <v>74</v>
      </c>
      <c r="R35" s="111"/>
    </row>
    <row r="36" spans="2:18" ht="11" thickBot="1" x14ac:dyDescent="0.3">
      <c r="B36" s="89" t="s">
        <v>75</v>
      </c>
      <c r="C36" s="90">
        <f>ROUND(VLOOKUP(B36,'C-H2R_Estimation'!AU:BJ,14,FALSE),0)</f>
        <v>4386</v>
      </c>
      <c r="D36" s="126">
        <f>ROUND(VLOOKUP(B36,'C-H2R_Estimation'!AU:BJ,16,FALSE),0)</f>
        <v>2791</v>
      </c>
      <c r="E36" s="126">
        <f>ROUND(VLOOKUP(B36,'C-H2R_Estimation'!AU:BJ,15,FALSE),0)</f>
        <v>1595</v>
      </c>
      <c r="F36" s="128">
        <f>VLOOKUP(B36,'C-H2R_Estimation'!AU:BJ,8,FALSE)</f>
        <v>0</v>
      </c>
      <c r="G36" s="129">
        <f>VLOOKUP(B36,'C-H2R_Estimation'!AU:BJ,9,FALSE)</f>
        <v>0.96190397658440352</v>
      </c>
      <c r="H36" s="130">
        <f>VLOOKUP(B36,'C-H2R_Estimation'!AU:BJ,10,FALSE)</f>
        <v>3.8096023415596467E-2</v>
      </c>
      <c r="I36" s="131">
        <f>VLOOKUP(B36,'C-H2R_Estimation'!AU:BJ,11,FALSE)</f>
        <v>0</v>
      </c>
      <c r="J36" s="132">
        <f>VLOOKUP(B36,'C-H2R_Estimation'!AU:BJ,12,FALSE)</f>
        <v>0</v>
      </c>
      <c r="K36" s="138">
        <f>VLOOKUP(B36,'C-H2R_Estimation'!AU:BJ,13,FALSE)</f>
        <v>2</v>
      </c>
      <c r="O36" s="318"/>
      <c r="P36" s="318"/>
      <c r="Q36" s="112" t="s">
        <v>76</v>
      </c>
      <c r="R36" s="113"/>
    </row>
    <row r="37" spans="2:18" x14ac:dyDescent="0.25">
      <c r="B37" s="89" t="s">
        <v>77</v>
      </c>
      <c r="C37" s="90">
        <f>ROUND(VLOOKUP(B37,'C-H2R_Estimation'!AU:BJ,14,FALSE),0)</f>
        <v>653</v>
      </c>
      <c r="D37" s="126">
        <f>ROUND(VLOOKUP(B37,'C-H2R_Estimation'!AU:BJ,16,FALSE),0)</f>
        <v>538</v>
      </c>
      <c r="E37" s="126">
        <f>ROUND(VLOOKUP(B37,'C-H2R_Estimation'!AU:BJ,15,FALSE),0)</f>
        <v>115</v>
      </c>
      <c r="F37" s="128">
        <f>VLOOKUP(B37,'C-H2R_Estimation'!AU:BJ,8,FALSE)</f>
        <v>0</v>
      </c>
      <c r="G37" s="129">
        <f>VLOOKUP(B37,'C-H2R_Estimation'!AU:BJ,9,FALSE)</f>
        <v>0.9907896157803866</v>
      </c>
      <c r="H37" s="130">
        <f>VLOOKUP(B37,'C-H2R_Estimation'!AU:BJ,10,FALSE)</f>
        <v>9.2103842196131838E-3</v>
      </c>
      <c r="I37" s="131">
        <f>VLOOKUP(B37,'C-H2R_Estimation'!AU:BJ,11,FALSE)</f>
        <v>0</v>
      </c>
      <c r="J37" s="132">
        <f>VLOOKUP(B37,'C-H2R_Estimation'!AU:BJ,12,FALSE)</f>
        <v>0</v>
      </c>
      <c r="K37" s="138">
        <f>VLOOKUP(B37,'C-H2R_Estimation'!AU:BJ,13,FALSE)</f>
        <v>2</v>
      </c>
    </row>
    <row r="38" spans="2:18" x14ac:dyDescent="0.25">
      <c r="B38" s="89" t="s">
        <v>78</v>
      </c>
      <c r="C38" s="90">
        <f>ROUND(VLOOKUP(B38,'C-H2R_Estimation'!AU:BJ,14,FALSE),0)</f>
        <v>11972</v>
      </c>
      <c r="D38" s="126">
        <f>ROUND(VLOOKUP(B38,'C-H2R_Estimation'!AU:BJ,16,FALSE),0)</f>
        <v>9110</v>
      </c>
      <c r="E38" s="126">
        <f>ROUND(VLOOKUP(B38,'C-H2R_Estimation'!AU:BJ,15,FALSE),0)</f>
        <v>2862</v>
      </c>
      <c r="F38" s="128">
        <f>VLOOKUP(B38,'C-H2R_Estimation'!AU:BJ,8,FALSE)</f>
        <v>1.9334284157082163E-2</v>
      </c>
      <c r="G38" s="129">
        <f>VLOOKUP(B38,'C-H2R_Estimation'!AU:BJ,9,FALSE)</f>
        <v>0.83257936155590084</v>
      </c>
      <c r="H38" s="130">
        <f>VLOOKUP(B38,'C-H2R_Estimation'!AU:BJ,10,FALSE)</f>
        <v>0.1447676664237903</v>
      </c>
      <c r="I38" s="131">
        <f>VLOOKUP(B38,'C-H2R_Estimation'!AU:BJ,11,FALSE)</f>
        <v>3.3186878632266155E-3</v>
      </c>
      <c r="J38" s="132">
        <f>VLOOKUP(B38,'C-H2R_Estimation'!AU:BJ,12,FALSE)</f>
        <v>0</v>
      </c>
      <c r="K38" s="138">
        <f>VLOOKUP(B38,'C-H2R_Estimation'!AU:BJ,13,FALSE)</f>
        <v>2</v>
      </c>
    </row>
    <row r="39" spans="2:18" x14ac:dyDescent="0.25">
      <c r="B39" s="89" t="s">
        <v>79</v>
      </c>
      <c r="C39" s="90">
        <f>ROUND(VLOOKUP(B39,'C-H2R_Estimation'!AU:BJ,14,FALSE),0)</f>
        <v>1637</v>
      </c>
      <c r="D39" s="126">
        <f>ROUND(VLOOKUP(B39,'C-H2R_Estimation'!AU:BJ,16,FALSE),0)</f>
        <v>1397</v>
      </c>
      <c r="E39" s="126">
        <f>ROUND(VLOOKUP(B39,'C-H2R_Estimation'!AU:BJ,15,FALSE),0)</f>
        <v>240</v>
      </c>
      <c r="F39" s="128">
        <f>VLOOKUP(B39,'C-H2R_Estimation'!AU:BJ,8,FALSE)</f>
        <v>0</v>
      </c>
      <c r="G39" s="129">
        <f>VLOOKUP(B39,'C-H2R_Estimation'!AU:BJ,9,FALSE)</f>
        <v>0.97988410219442967</v>
      </c>
      <c r="H39" s="130">
        <f>VLOOKUP(B39,'C-H2R_Estimation'!AU:BJ,10,FALSE)</f>
        <v>2.0115897805570236E-2</v>
      </c>
      <c r="I39" s="131">
        <f>VLOOKUP(B39,'C-H2R_Estimation'!AU:BJ,11,FALSE)</f>
        <v>0</v>
      </c>
      <c r="J39" s="132">
        <f>VLOOKUP(B39,'C-H2R_Estimation'!AU:BJ,12,FALSE)</f>
        <v>0</v>
      </c>
      <c r="K39" s="138">
        <f>VLOOKUP(B39,'C-H2R_Estimation'!AU:BJ,13,FALSE)</f>
        <v>2</v>
      </c>
    </row>
    <row r="40" spans="2:18" x14ac:dyDescent="0.25">
      <c r="B40" s="89" t="s">
        <v>235</v>
      </c>
      <c r="C40" s="90">
        <f>ROUND(VLOOKUP(B40,'C-H2R_Estimation'!AU:BJ,14,FALSE),0)</f>
        <v>394</v>
      </c>
      <c r="D40" s="126">
        <f>ROUND(VLOOKUP(B40,'C-H2R_Estimation'!AU:BJ,16,FALSE),0)</f>
        <v>0</v>
      </c>
      <c r="E40" s="126">
        <f>ROUND(VLOOKUP(B40,'C-H2R_Estimation'!AU:BJ,15,FALSE),0)</f>
        <v>394</v>
      </c>
      <c r="F40" s="128">
        <f>VLOOKUP(B40,'C-H2R_Estimation'!AU:BJ,8,FALSE)</f>
        <v>9.23603933834217E-3</v>
      </c>
      <c r="G40" s="129">
        <f>VLOOKUP(B40,'C-H2R_Estimation'!AU:BJ,9,FALSE)</f>
        <v>0.98575008745355785</v>
      </c>
      <c r="H40" s="130">
        <f>VLOOKUP(B40,'C-H2R_Estimation'!AU:BJ,10,FALSE)</f>
        <v>5.0138732080999126E-3</v>
      </c>
      <c r="I40" s="131">
        <f>VLOOKUP(B40,'C-H2R_Estimation'!AU:BJ,11,FALSE)</f>
        <v>0</v>
      </c>
      <c r="J40" s="132">
        <f>VLOOKUP(B40,'C-H2R_Estimation'!AU:BJ,12,FALSE)</f>
        <v>0</v>
      </c>
      <c r="K40" s="138">
        <f>VLOOKUP(B40,'C-H2R_Estimation'!AU:BJ,13,FALSE)</f>
        <v>2</v>
      </c>
    </row>
    <row r="41" spans="2:18" x14ac:dyDescent="0.25">
      <c r="B41" s="89" t="s">
        <v>273</v>
      </c>
      <c r="C41" s="90">
        <f>ROUND(VLOOKUP(B41,'C-H2R_Estimation'!AU:BJ,14,FALSE),0)</f>
        <v>8619</v>
      </c>
      <c r="D41" s="126">
        <f>ROUND(VLOOKUP(B41,'C-H2R_Estimation'!AU:BJ,16,FALSE),0)</f>
        <v>8028</v>
      </c>
      <c r="E41" s="126">
        <f>ROUND(VLOOKUP(B41,'C-H2R_Estimation'!AU:BJ,15,FALSE),0)</f>
        <v>590</v>
      </c>
      <c r="F41" s="128">
        <f>VLOOKUP(B41,'C-H2R_Estimation'!AU:BJ,8,FALSE)</f>
        <v>0</v>
      </c>
      <c r="G41" s="129">
        <f>VLOOKUP(B41,'C-H2R_Estimation'!AU:BJ,9,FALSE)</f>
        <v>0.87918832134350755</v>
      </c>
      <c r="H41" s="130">
        <f>VLOOKUP(B41,'C-H2R_Estimation'!AU:BJ,10,FALSE)</f>
        <v>0.11943222898571368</v>
      </c>
      <c r="I41" s="131">
        <f>VLOOKUP(B41,'C-H2R_Estimation'!AU:BJ,11,FALSE)</f>
        <v>1.3794496707787616E-3</v>
      </c>
      <c r="J41" s="132">
        <f>VLOOKUP(B41,'C-H2R_Estimation'!AU:BJ,12,FALSE)</f>
        <v>0</v>
      </c>
      <c r="K41" s="138">
        <f>VLOOKUP(B41,'C-H2R_Estimation'!AU:BJ,13,FALSE)</f>
        <v>2</v>
      </c>
    </row>
    <row r="42" spans="2:18" x14ac:dyDescent="0.25">
      <c r="B42" s="89" t="s">
        <v>245</v>
      </c>
      <c r="C42" s="90">
        <f>ROUND(VLOOKUP(B42,'C-H2R_Estimation'!AU:BJ,14,FALSE),0)</f>
        <v>6023</v>
      </c>
      <c r="D42" s="126">
        <f>ROUND(VLOOKUP(B42,'C-H2R_Estimation'!AU:BJ,16,FALSE),0)</f>
        <v>4310</v>
      </c>
      <c r="E42" s="126">
        <f>ROUND(VLOOKUP(B42,'C-H2R_Estimation'!AU:BJ,15,FALSE),0)</f>
        <v>1712</v>
      </c>
      <c r="F42" s="128">
        <f>VLOOKUP(B42,'C-H2R_Estimation'!AU:BJ,8,FALSE)</f>
        <v>1.048888543806703E-3</v>
      </c>
      <c r="G42" s="129">
        <f>VLOOKUP(B42,'C-H2R_Estimation'!AU:BJ,9,FALSE)</f>
        <v>0.93343302432842445</v>
      </c>
      <c r="H42" s="130">
        <f>VLOOKUP(B42,'C-H2R_Estimation'!AU:BJ,10,FALSE)</f>
        <v>6.5518087127768743E-2</v>
      </c>
      <c r="I42" s="131">
        <f>VLOOKUP(B42,'C-H2R_Estimation'!AU:BJ,11,FALSE)</f>
        <v>0</v>
      </c>
      <c r="J42" s="132">
        <f>VLOOKUP(B42,'C-H2R_Estimation'!AU:BJ,12,FALSE)</f>
        <v>0</v>
      </c>
      <c r="K42" s="138">
        <f>VLOOKUP(B42,'C-H2R_Estimation'!AU:BJ,13,FALSE)</f>
        <v>2</v>
      </c>
    </row>
    <row r="43" spans="2:18" x14ac:dyDescent="0.25">
      <c r="B43" s="89" t="s">
        <v>281</v>
      </c>
      <c r="C43" s="90">
        <f>ROUND(VLOOKUP(B43,'C-H2R_Estimation'!AU:BJ,14,FALSE),0)</f>
        <v>5748</v>
      </c>
      <c r="D43" s="126">
        <f>ROUND(VLOOKUP(B43,'C-H2R_Estimation'!AU:BJ,16,FALSE),0)</f>
        <v>4502</v>
      </c>
      <c r="E43" s="126">
        <f>ROUND(VLOOKUP(B43,'C-H2R_Estimation'!AU:BJ,15,FALSE),0)</f>
        <v>1245</v>
      </c>
      <c r="F43" s="128">
        <f>VLOOKUP(B43,'C-H2R_Estimation'!AU:BJ,8,FALSE)</f>
        <v>7.8756168558783628E-4</v>
      </c>
      <c r="G43" s="129">
        <f>VLOOKUP(B43,'C-H2R_Estimation'!AU:BJ,9,FALSE)</f>
        <v>0.9346600968532105</v>
      </c>
      <c r="H43" s="130">
        <f>VLOOKUP(B43,'C-H2R_Estimation'!AU:BJ,10,FALSE)</f>
        <v>6.4552341461201673E-2</v>
      </c>
      <c r="I43" s="131">
        <f>VLOOKUP(B43,'C-H2R_Estimation'!AU:BJ,11,FALSE)</f>
        <v>0</v>
      </c>
      <c r="J43" s="132">
        <f>VLOOKUP(B43,'C-H2R_Estimation'!AU:BJ,12,FALSE)</f>
        <v>0</v>
      </c>
      <c r="K43" s="138">
        <f>VLOOKUP(B43,'C-H2R_Estimation'!AU:BJ,13,FALSE)</f>
        <v>2</v>
      </c>
    </row>
    <row r="44" spans="2:18" x14ac:dyDescent="0.25">
      <c r="B44" s="89" t="s">
        <v>219</v>
      </c>
      <c r="C44" s="90">
        <f>ROUND(VLOOKUP(B44,'C-H2R_Estimation'!AU:BJ,14,FALSE),0)</f>
        <v>6272</v>
      </c>
      <c r="D44" s="126">
        <f>ROUND(VLOOKUP(B44,'C-H2R_Estimation'!AU:BJ,16,FALSE),0)</f>
        <v>6231</v>
      </c>
      <c r="E44" s="126">
        <f>ROUND(VLOOKUP(B44,'C-H2R_Estimation'!AU:BJ,15,FALSE),0)</f>
        <v>41</v>
      </c>
      <c r="F44" s="128">
        <f>VLOOKUP(B44,'C-H2R_Estimation'!AU:BJ,8,FALSE)</f>
        <v>0</v>
      </c>
      <c r="G44" s="129">
        <f>VLOOKUP(B44,'C-H2R_Estimation'!AU:BJ,9,FALSE)</f>
        <v>0.92840294243203747</v>
      </c>
      <c r="H44" s="130">
        <f>VLOOKUP(B44,'C-H2R_Estimation'!AU:BJ,10,FALSE)</f>
        <v>7.1597057567962474E-2</v>
      </c>
      <c r="I44" s="131">
        <f>VLOOKUP(B44,'C-H2R_Estimation'!AU:BJ,11,FALSE)</f>
        <v>0</v>
      </c>
      <c r="J44" s="132">
        <f>VLOOKUP(B44,'C-H2R_Estimation'!AU:BJ,12,FALSE)</f>
        <v>0</v>
      </c>
      <c r="K44" s="138">
        <f>VLOOKUP(B44,'C-H2R_Estimation'!AU:BJ,13,FALSE)</f>
        <v>2</v>
      </c>
    </row>
    <row r="45" spans="2:18" x14ac:dyDescent="0.25">
      <c r="B45" s="89" t="s">
        <v>80</v>
      </c>
      <c r="C45" s="90">
        <f>ROUND(VLOOKUP(B45,'C-H2R_Estimation'!AU:BJ,14,FALSE),0)</f>
        <v>9699</v>
      </c>
      <c r="D45" s="126">
        <f>ROUND(VLOOKUP(B45,'C-H2R_Estimation'!AU:BJ,16,FALSE),0)</f>
        <v>8554</v>
      </c>
      <c r="E45" s="126">
        <f>ROUND(VLOOKUP(B45,'C-H2R_Estimation'!AU:BJ,15,FALSE),0)</f>
        <v>1145</v>
      </c>
      <c r="F45" s="128">
        <f>VLOOKUP(B45,'C-H2R_Estimation'!AU:BJ,8,FALSE)</f>
        <v>1.4250531671389415E-2</v>
      </c>
      <c r="G45" s="129">
        <f>VLOOKUP(B45,'C-H2R_Estimation'!AU:BJ,9,FALSE)</f>
        <v>0.92111659112635813</v>
      </c>
      <c r="H45" s="130">
        <f>VLOOKUP(B45,'C-H2R_Estimation'!AU:BJ,10,FALSE)</f>
        <v>6.4632877202252387E-2</v>
      </c>
      <c r="I45" s="131">
        <f>VLOOKUP(B45,'C-H2R_Estimation'!AU:BJ,11,FALSE)</f>
        <v>0</v>
      </c>
      <c r="J45" s="132">
        <f>VLOOKUP(B45,'C-H2R_Estimation'!AU:BJ,12,FALSE)</f>
        <v>0</v>
      </c>
      <c r="K45" s="138">
        <f>VLOOKUP(B45,'C-H2R_Estimation'!AU:BJ,13,FALSE)</f>
        <v>2</v>
      </c>
    </row>
    <row r="46" spans="2:18" x14ac:dyDescent="0.25">
      <c r="B46" s="89" t="s">
        <v>148</v>
      </c>
      <c r="C46" s="90">
        <f>ROUND(VLOOKUP(B46,'C-H2R_Estimation'!AU:BJ,14,FALSE),0)</f>
        <v>9047</v>
      </c>
      <c r="D46" s="126">
        <f>ROUND(VLOOKUP(B46,'C-H2R_Estimation'!AU:BJ,16,FALSE),0)</f>
        <v>6083</v>
      </c>
      <c r="E46" s="126">
        <f>ROUND(VLOOKUP(B46,'C-H2R_Estimation'!AU:BJ,15,FALSE),0)</f>
        <v>2964</v>
      </c>
      <c r="F46" s="128">
        <f>VLOOKUP(B46,'C-H2R_Estimation'!AU:BJ,8,FALSE)</f>
        <v>2.3293534257929449E-3</v>
      </c>
      <c r="G46" s="129">
        <f>VLOOKUP(B46,'C-H2R_Estimation'!AU:BJ,9,FALSE)</f>
        <v>0.95500765571783353</v>
      </c>
      <c r="H46" s="130">
        <f>VLOOKUP(B46,'C-H2R_Estimation'!AU:BJ,10,FALSE)</f>
        <v>4.2662990856373456E-2</v>
      </c>
      <c r="I46" s="131">
        <f>VLOOKUP(B46,'C-H2R_Estimation'!AU:BJ,11,FALSE)</f>
        <v>0</v>
      </c>
      <c r="J46" s="132">
        <f>VLOOKUP(B46,'C-H2R_Estimation'!AU:BJ,12,FALSE)</f>
        <v>0</v>
      </c>
      <c r="K46" s="138">
        <f>VLOOKUP(B46,'C-H2R_Estimation'!AU:BJ,13,FALSE)</f>
        <v>2</v>
      </c>
    </row>
    <row r="47" spans="2:18" x14ac:dyDescent="0.25">
      <c r="B47" s="89" t="s">
        <v>81</v>
      </c>
      <c r="C47" s="90">
        <f>ROUND(VLOOKUP(B47,'C-H2R_Estimation'!AU:BJ,14,FALSE),0)</f>
        <v>25834</v>
      </c>
      <c r="D47" s="126">
        <f>ROUND(VLOOKUP(B47,'C-H2R_Estimation'!AU:BJ,16,FALSE),0)</f>
        <v>24641</v>
      </c>
      <c r="E47" s="126">
        <f>ROUND(VLOOKUP(B47,'C-H2R_Estimation'!AU:BJ,15,FALSE),0)</f>
        <v>1194</v>
      </c>
      <c r="F47" s="128">
        <f>VLOOKUP(B47,'C-H2R_Estimation'!AU:BJ,8,FALSE)</f>
        <v>0</v>
      </c>
      <c r="G47" s="129">
        <f>VLOOKUP(B47,'C-H2R_Estimation'!AU:BJ,9,FALSE)</f>
        <v>0.82429342208793077</v>
      </c>
      <c r="H47" s="130">
        <f>VLOOKUP(B47,'C-H2R_Estimation'!AU:BJ,10,FALSE)</f>
        <v>0.13765282400413065</v>
      </c>
      <c r="I47" s="131">
        <f>VLOOKUP(B47,'C-H2R_Estimation'!AU:BJ,11,FALSE)</f>
        <v>3.8053753907938616E-2</v>
      </c>
      <c r="J47" s="132">
        <f>VLOOKUP(B47,'C-H2R_Estimation'!AU:BJ,12,FALSE)</f>
        <v>0</v>
      </c>
      <c r="K47" s="138">
        <f>VLOOKUP(B47,'C-H2R_Estimation'!AU:BJ,13,FALSE)</f>
        <v>2</v>
      </c>
    </row>
    <row r="48" spans="2:18" x14ac:dyDescent="0.25">
      <c r="B48" s="89" t="s">
        <v>82</v>
      </c>
      <c r="C48" s="90">
        <f>ROUND(VLOOKUP(B48,'C-H2R_Estimation'!AU:BJ,14,FALSE),0)</f>
        <v>8053</v>
      </c>
      <c r="D48" s="126">
        <f>ROUND(VLOOKUP(B48,'C-H2R_Estimation'!AU:BJ,16,FALSE),0)</f>
        <v>1330</v>
      </c>
      <c r="E48" s="126">
        <f>ROUND(VLOOKUP(B48,'C-H2R_Estimation'!AU:BJ,15,FALSE),0)</f>
        <v>6722</v>
      </c>
      <c r="F48" s="128">
        <f>VLOOKUP(B48,'C-H2R_Estimation'!AU:BJ,8,FALSE)</f>
        <v>0</v>
      </c>
      <c r="G48" s="129">
        <f>VLOOKUP(B48,'C-H2R_Estimation'!AU:BJ,9,FALSE)</f>
        <v>0.90563463232209929</v>
      </c>
      <c r="H48" s="130">
        <f>VLOOKUP(B48,'C-H2R_Estimation'!AU:BJ,10,FALSE)</f>
        <v>9.436536767790063E-2</v>
      </c>
      <c r="I48" s="131">
        <f>VLOOKUP(B48,'C-H2R_Estimation'!AU:BJ,11,FALSE)</f>
        <v>0</v>
      </c>
      <c r="J48" s="132">
        <f>VLOOKUP(B48,'C-H2R_Estimation'!AU:BJ,12,FALSE)</f>
        <v>0</v>
      </c>
      <c r="K48" s="138">
        <f>VLOOKUP(B48,'C-H2R_Estimation'!AU:BJ,13,FALSE)</f>
        <v>2</v>
      </c>
    </row>
    <row r="49" spans="2:11" x14ac:dyDescent="0.25">
      <c r="B49" s="89" t="s">
        <v>83</v>
      </c>
      <c r="C49" s="90">
        <f>ROUND(VLOOKUP(B49,'C-H2R_Estimation'!AU:BJ,14,FALSE),0)</f>
        <v>7823</v>
      </c>
      <c r="D49" s="126">
        <f>ROUND(VLOOKUP(B49,'C-H2R_Estimation'!AU:BJ,16,FALSE),0)</f>
        <v>5148</v>
      </c>
      <c r="E49" s="126">
        <f>ROUND(VLOOKUP(B49,'C-H2R_Estimation'!AU:BJ,15,FALSE),0)</f>
        <v>2675</v>
      </c>
      <c r="F49" s="128">
        <f>VLOOKUP(B49,'C-H2R_Estimation'!AU:BJ,8,FALSE)</f>
        <v>0</v>
      </c>
      <c r="G49" s="129">
        <f>VLOOKUP(B49,'C-H2R_Estimation'!AU:BJ,9,FALSE)</f>
        <v>0.94561383826666934</v>
      </c>
      <c r="H49" s="130">
        <f>VLOOKUP(B49,'C-H2R_Estimation'!AU:BJ,10,FALSE)</f>
        <v>5.4386161733330607E-2</v>
      </c>
      <c r="I49" s="131">
        <f>VLOOKUP(B49,'C-H2R_Estimation'!AU:BJ,11,FALSE)</f>
        <v>0</v>
      </c>
      <c r="J49" s="132">
        <f>VLOOKUP(B49,'C-H2R_Estimation'!AU:BJ,12,FALSE)</f>
        <v>0</v>
      </c>
      <c r="K49" s="138">
        <f>VLOOKUP(B49,'C-H2R_Estimation'!AU:BJ,13,FALSE)</f>
        <v>2</v>
      </c>
    </row>
    <row r="50" spans="2:11" x14ac:dyDescent="0.25">
      <c r="B50" s="89" t="s">
        <v>84</v>
      </c>
      <c r="C50" s="90">
        <f>ROUND(VLOOKUP(B50,'C-H2R_Estimation'!AU:BJ,14,FALSE),0)</f>
        <v>222207</v>
      </c>
      <c r="D50" s="126">
        <f>ROUND(VLOOKUP(B50,'C-H2R_Estimation'!AU:BJ,16,FALSE),0)</f>
        <v>191120</v>
      </c>
      <c r="E50" s="126">
        <f>ROUND(VLOOKUP(B50,'C-H2R_Estimation'!AU:BJ,15,FALSE),0)</f>
        <v>31087</v>
      </c>
      <c r="F50" s="128">
        <f>VLOOKUP(B50,'C-H2R_Estimation'!AU:BJ,8,FALSE)</f>
        <v>9.4626944903345063E-3</v>
      </c>
      <c r="G50" s="129">
        <f>VLOOKUP(B50,'C-H2R_Estimation'!AU:BJ,9,FALSE)</f>
        <v>0.6714825607587942</v>
      </c>
      <c r="H50" s="130">
        <f>VLOOKUP(B50,'C-H2R_Estimation'!AU:BJ,10,FALSE)</f>
        <v>0.2874005682653919</v>
      </c>
      <c r="I50" s="131">
        <f>VLOOKUP(B50,'C-H2R_Estimation'!AU:BJ,11,FALSE)</f>
        <v>3.1654176485479413E-2</v>
      </c>
      <c r="J50" s="132">
        <f>VLOOKUP(B50,'C-H2R_Estimation'!AU:BJ,12,FALSE)</f>
        <v>0</v>
      </c>
      <c r="K50" s="138">
        <f>VLOOKUP(B50,'C-H2R_Estimation'!AU:BJ,13,FALSE)</f>
        <v>3</v>
      </c>
    </row>
    <row r="51" spans="2:11" x14ac:dyDescent="0.25">
      <c r="B51" s="89" t="s">
        <v>85</v>
      </c>
      <c r="C51" s="90">
        <f>ROUND(VLOOKUP(B51,'C-H2R_Estimation'!AU:BJ,14,FALSE),0)</f>
        <v>25062</v>
      </c>
      <c r="D51" s="126">
        <f>ROUND(VLOOKUP(B51,'C-H2R_Estimation'!AU:BJ,16,FALSE),0)</f>
        <v>23921</v>
      </c>
      <c r="E51" s="126">
        <f>ROUND(VLOOKUP(B51,'C-H2R_Estimation'!AU:BJ,15,FALSE),0)</f>
        <v>1141</v>
      </c>
      <c r="F51" s="128">
        <f>VLOOKUP(B51,'C-H2R_Estimation'!AU:BJ,8,FALSE)</f>
        <v>4.3055348089309089E-4</v>
      </c>
      <c r="G51" s="129">
        <f>VLOOKUP(B51,'C-H2R_Estimation'!AU:BJ,9,FALSE)</f>
        <v>0.83881326967742065</v>
      </c>
      <c r="H51" s="130">
        <f>VLOOKUP(B51,'C-H2R_Estimation'!AU:BJ,10,FALSE)</f>
        <v>0.13112567594243058</v>
      </c>
      <c r="I51" s="131">
        <f>VLOOKUP(B51,'C-H2R_Estimation'!AU:BJ,11,FALSE)</f>
        <v>2.9630500899255615E-2</v>
      </c>
      <c r="J51" s="132">
        <f>VLOOKUP(B51,'C-H2R_Estimation'!AU:BJ,12,FALSE)</f>
        <v>0</v>
      </c>
      <c r="K51" s="138">
        <f>VLOOKUP(B51,'C-H2R_Estimation'!AU:BJ,13,FALSE)</f>
        <v>2</v>
      </c>
    </row>
    <row r="52" spans="2:11" x14ac:dyDescent="0.25">
      <c r="B52" s="89" t="s">
        <v>157</v>
      </c>
      <c r="C52" s="90">
        <f>ROUND(VLOOKUP(B52,'C-H2R_Estimation'!AU:BJ,14,FALSE),0)</f>
        <v>6998</v>
      </c>
      <c r="D52" s="126">
        <f>ROUND(VLOOKUP(B52,'C-H2R_Estimation'!AU:BJ,16,FALSE),0)</f>
        <v>6884</v>
      </c>
      <c r="E52" s="126">
        <f>ROUND(VLOOKUP(B52,'C-H2R_Estimation'!AU:BJ,15,FALSE),0)</f>
        <v>114</v>
      </c>
      <c r="F52" s="128">
        <f>VLOOKUP(B52,'C-H2R_Estimation'!AU:BJ,8,FALSE)</f>
        <v>0</v>
      </c>
      <c r="G52" s="129">
        <f>VLOOKUP(B52,'C-H2R_Estimation'!AU:BJ,9,FALSE)</f>
        <v>0.94420282624034901</v>
      </c>
      <c r="H52" s="130">
        <f>VLOOKUP(B52,'C-H2R_Estimation'!AU:BJ,10,FALSE)</f>
        <v>5.5797173759650938E-2</v>
      </c>
      <c r="I52" s="131">
        <f>VLOOKUP(B52,'C-H2R_Estimation'!AU:BJ,11,FALSE)</f>
        <v>0</v>
      </c>
      <c r="J52" s="132">
        <f>VLOOKUP(B52,'C-H2R_Estimation'!AU:BJ,12,FALSE)</f>
        <v>0</v>
      </c>
      <c r="K52" s="138">
        <f>VLOOKUP(B52,'C-H2R_Estimation'!AU:BJ,13,FALSE)</f>
        <v>2</v>
      </c>
    </row>
    <row r="53" spans="2:11" x14ac:dyDescent="0.25">
      <c r="B53" s="89" t="s">
        <v>144</v>
      </c>
      <c r="C53" s="90">
        <f>ROUND(VLOOKUP(B53,'C-H2R_Estimation'!AU:BJ,14,FALSE),0)</f>
        <v>10221</v>
      </c>
      <c r="D53" s="126">
        <f>ROUND(VLOOKUP(B53,'C-H2R_Estimation'!AU:BJ,16,FALSE),0)</f>
        <v>7013</v>
      </c>
      <c r="E53" s="126">
        <f>ROUND(VLOOKUP(B53,'C-H2R_Estimation'!AU:BJ,15,FALSE),0)</f>
        <v>3209</v>
      </c>
      <c r="F53" s="128">
        <f>VLOOKUP(B53,'C-H2R_Estimation'!AU:BJ,8,FALSE)</f>
        <v>0</v>
      </c>
      <c r="G53" s="129">
        <f>VLOOKUP(B53,'C-H2R_Estimation'!AU:BJ,9,FALSE)</f>
        <v>0.96356812982702578</v>
      </c>
      <c r="H53" s="130">
        <f>VLOOKUP(B53,'C-H2R_Estimation'!AU:BJ,10,FALSE)</f>
        <v>3.6431870172974182E-2</v>
      </c>
      <c r="I53" s="131">
        <f>VLOOKUP(B53,'C-H2R_Estimation'!AU:BJ,11,FALSE)</f>
        <v>0</v>
      </c>
      <c r="J53" s="132">
        <f>VLOOKUP(B53,'C-H2R_Estimation'!AU:BJ,12,FALSE)</f>
        <v>0</v>
      </c>
      <c r="K53" s="138">
        <f>VLOOKUP(B53,'C-H2R_Estimation'!AU:BJ,13,FALSE)</f>
        <v>2</v>
      </c>
    </row>
    <row r="54" spans="2:11" x14ac:dyDescent="0.25">
      <c r="B54" s="89" t="s">
        <v>86</v>
      </c>
      <c r="C54" s="90">
        <f>ROUND(VLOOKUP(B54,'C-H2R_Estimation'!AU:BJ,14,FALSE),0)</f>
        <v>3411</v>
      </c>
      <c r="D54" s="126">
        <f>ROUND(VLOOKUP(B54,'C-H2R_Estimation'!AU:BJ,16,FALSE),0)</f>
        <v>3411</v>
      </c>
      <c r="E54" s="126">
        <f>ROUND(VLOOKUP(B54,'C-H2R_Estimation'!AU:BJ,15,FALSE),0)</f>
        <v>0</v>
      </c>
      <c r="F54" s="128">
        <f>VLOOKUP(B54,'C-H2R_Estimation'!AU:BJ,8,FALSE)</f>
        <v>4.4365085598607516E-2</v>
      </c>
      <c r="G54" s="129">
        <f>VLOOKUP(B54,'C-H2R_Estimation'!AU:BJ,9,FALSE)</f>
        <v>0.93662130628770346</v>
      </c>
      <c r="H54" s="130">
        <f>VLOOKUP(B54,'C-H2R_Estimation'!AU:BJ,10,FALSE)</f>
        <v>1.9013608113688935E-2</v>
      </c>
      <c r="I54" s="131">
        <f>VLOOKUP(B54,'C-H2R_Estimation'!AU:BJ,11,FALSE)</f>
        <v>0</v>
      </c>
      <c r="J54" s="132">
        <f>VLOOKUP(B54,'C-H2R_Estimation'!AU:BJ,12,FALSE)</f>
        <v>0</v>
      </c>
      <c r="K54" s="138">
        <f>VLOOKUP(B54,'C-H2R_Estimation'!AU:BJ,13,FALSE)</f>
        <v>2</v>
      </c>
    </row>
    <row r="55" spans="2:11" x14ac:dyDescent="0.25">
      <c r="B55" s="89" t="s">
        <v>87</v>
      </c>
      <c r="C55" s="90">
        <f>ROUND(VLOOKUP(B55,'C-H2R_Estimation'!AU:BJ,14,FALSE),0)</f>
        <v>6921</v>
      </c>
      <c r="D55" s="126">
        <f>ROUND(VLOOKUP(B55,'C-H2R_Estimation'!AU:BJ,16,FALSE),0)</f>
        <v>0</v>
      </c>
      <c r="E55" s="126">
        <f>ROUND(VLOOKUP(B55,'C-H2R_Estimation'!AU:BJ,15,FALSE),0)</f>
        <v>6921</v>
      </c>
      <c r="F55" s="128">
        <f>VLOOKUP(B55,'C-H2R_Estimation'!AU:BJ,8,FALSE)</f>
        <v>5.600416636796935E-2</v>
      </c>
      <c r="G55" s="129">
        <f>VLOOKUP(B55,'C-H2R_Estimation'!AU:BJ,9,FALSE)</f>
        <v>0.93617214684327488</v>
      </c>
      <c r="H55" s="130">
        <f>VLOOKUP(B55,'C-H2R_Estimation'!AU:BJ,10,FALSE)</f>
        <v>7.8236867887557463E-3</v>
      </c>
      <c r="I55" s="131">
        <f>VLOOKUP(B55,'C-H2R_Estimation'!AU:BJ,11,FALSE)</f>
        <v>0</v>
      </c>
      <c r="J55" s="132">
        <f>VLOOKUP(B55,'C-H2R_Estimation'!AU:BJ,12,FALSE)</f>
        <v>0</v>
      </c>
      <c r="K55" s="138">
        <f>VLOOKUP(B55,'C-H2R_Estimation'!AU:BJ,13,FALSE)</f>
        <v>2</v>
      </c>
    </row>
    <row r="56" spans="2:11" x14ac:dyDescent="0.25">
      <c r="B56" s="89" t="s">
        <v>88</v>
      </c>
      <c r="C56" s="90">
        <f>ROUND(VLOOKUP(B56,'C-H2R_Estimation'!AU:BJ,14,FALSE),0)</f>
        <v>7536</v>
      </c>
      <c r="D56" s="126">
        <f>ROUND(VLOOKUP(B56,'C-H2R_Estimation'!AU:BJ,16,FALSE),0)</f>
        <v>7489</v>
      </c>
      <c r="E56" s="126">
        <f>ROUND(VLOOKUP(B56,'C-H2R_Estimation'!AU:BJ,15,FALSE),0)</f>
        <v>47</v>
      </c>
      <c r="F56" s="128">
        <f>VLOOKUP(B56,'C-H2R_Estimation'!AU:BJ,8,FALSE)</f>
        <v>3.2222245775431898E-5</v>
      </c>
      <c r="G56" s="129">
        <f>VLOOKUP(B56,'C-H2R_Estimation'!AU:BJ,9,FALSE)</f>
        <v>0.95257482134700489</v>
      </c>
      <c r="H56" s="130">
        <f>VLOOKUP(B56,'C-H2R_Estimation'!AU:BJ,10,FALSE)</f>
        <v>3.9543699223571822E-2</v>
      </c>
      <c r="I56" s="131">
        <f>VLOOKUP(B56,'C-H2R_Estimation'!AU:BJ,11,FALSE)</f>
        <v>7.849257183647939E-3</v>
      </c>
      <c r="J56" s="132">
        <f>VLOOKUP(B56,'C-H2R_Estimation'!AU:BJ,12,FALSE)</f>
        <v>0</v>
      </c>
      <c r="K56" s="138">
        <f>VLOOKUP(B56,'C-H2R_Estimation'!AU:BJ,13,FALSE)</f>
        <v>2</v>
      </c>
    </row>
    <row r="57" spans="2:11" x14ac:dyDescent="0.25">
      <c r="B57" s="89" t="s">
        <v>89</v>
      </c>
      <c r="C57" s="90">
        <f>ROUND(VLOOKUP(B57,'C-H2R_Estimation'!AU:BJ,14,FALSE),0)</f>
        <v>6652</v>
      </c>
      <c r="D57" s="126">
        <f>ROUND(VLOOKUP(B57,'C-H2R_Estimation'!AU:BJ,16,FALSE),0)</f>
        <v>6626</v>
      </c>
      <c r="E57" s="126">
        <f>ROUND(VLOOKUP(B57,'C-H2R_Estimation'!AU:BJ,15,FALSE),0)</f>
        <v>26</v>
      </c>
      <c r="F57" s="128">
        <f>VLOOKUP(B57,'C-H2R_Estimation'!AU:BJ,8,FALSE)</f>
        <v>7.9860136151948932E-6</v>
      </c>
      <c r="G57" s="129">
        <f>VLOOKUP(B57,'C-H2R_Estimation'!AU:BJ,9,FALSE)</f>
        <v>0.86930237337796934</v>
      </c>
      <c r="H57" s="130">
        <f>VLOOKUP(B57,'C-H2R_Estimation'!AU:BJ,10,FALSE)</f>
        <v>0.13064172452672418</v>
      </c>
      <c r="I57" s="131">
        <f>VLOOKUP(B57,'C-H2R_Estimation'!AU:BJ,11,FALSE)</f>
        <v>4.7916081691169352E-5</v>
      </c>
      <c r="J57" s="132">
        <f>VLOOKUP(B57,'C-H2R_Estimation'!AU:BJ,12,FALSE)</f>
        <v>0</v>
      </c>
      <c r="K57" s="138">
        <f>VLOOKUP(B57,'C-H2R_Estimation'!AU:BJ,13,FALSE)</f>
        <v>2</v>
      </c>
    </row>
    <row r="58" spans="2:11" x14ac:dyDescent="0.25">
      <c r="B58" s="89" t="s">
        <v>90</v>
      </c>
      <c r="C58" s="90">
        <f>ROUND(VLOOKUP(B58,'C-H2R_Estimation'!AU:BJ,14,FALSE),0)</f>
        <v>6046</v>
      </c>
      <c r="D58" s="126">
        <f>ROUND(VLOOKUP(B58,'C-H2R_Estimation'!AU:BJ,16,FALSE),0)</f>
        <v>5513</v>
      </c>
      <c r="E58" s="126">
        <f>ROUND(VLOOKUP(B58,'C-H2R_Estimation'!AU:BJ,15,FALSE),0)</f>
        <v>533</v>
      </c>
      <c r="F58" s="128">
        <f>VLOOKUP(B58,'C-H2R_Estimation'!AU:BJ,8,FALSE)</f>
        <v>0</v>
      </c>
      <c r="G58" s="129">
        <f>VLOOKUP(B58,'C-H2R_Estimation'!AU:BJ,9,FALSE)</f>
        <v>0.88835666833885585</v>
      </c>
      <c r="H58" s="130">
        <f>VLOOKUP(B58,'C-H2R_Estimation'!AU:BJ,10,FALSE)</f>
        <v>0.10316037996601203</v>
      </c>
      <c r="I58" s="131">
        <f>VLOOKUP(B58,'C-H2R_Estimation'!AU:BJ,11,FALSE)</f>
        <v>8.4829516951321349E-3</v>
      </c>
      <c r="J58" s="132">
        <f>VLOOKUP(B58,'C-H2R_Estimation'!AU:BJ,12,FALSE)</f>
        <v>0</v>
      </c>
      <c r="K58" s="138">
        <f>VLOOKUP(B58,'C-H2R_Estimation'!AU:BJ,13,FALSE)</f>
        <v>2</v>
      </c>
    </row>
    <row r="59" spans="2:11" x14ac:dyDescent="0.25">
      <c r="B59" s="89" t="s">
        <v>91</v>
      </c>
      <c r="C59" s="90">
        <f>ROUND(VLOOKUP(B59,'C-H2R_Estimation'!AU:BJ,14,FALSE),0)</f>
        <v>23349</v>
      </c>
      <c r="D59" s="126">
        <f>ROUND(VLOOKUP(B59,'C-H2R_Estimation'!AU:BJ,16,FALSE),0)</f>
        <v>22322</v>
      </c>
      <c r="E59" s="126">
        <f>ROUND(VLOOKUP(B59,'C-H2R_Estimation'!AU:BJ,15,FALSE),0)</f>
        <v>1028</v>
      </c>
      <c r="F59" s="128">
        <f>VLOOKUP(B59,'C-H2R_Estimation'!AU:BJ,8,FALSE)</f>
        <v>2.1602432518632163E-2</v>
      </c>
      <c r="G59" s="129">
        <f>VLOOKUP(B59,'C-H2R_Estimation'!AU:BJ,9,FALSE)</f>
        <v>0.91553142491102379</v>
      </c>
      <c r="H59" s="130">
        <f>VLOOKUP(B59,'C-H2R_Estimation'!AU:BJ,10,FALSE)</f>
        <v>5.9186610308332673E-2</v>
      </c>
      <c r="I59" s="131">
        <f>VLOOKUP(B59,'C-H2R_Estimation'!AU:BJ,11,FALSE)</f>
        <v>3.6795322620113268E-3</v>
      </c>
      <c r="J59" s="132">
        <f>VLOOKUP(B59,'C-H2R_Estimation'!AU:BJ,12,FALSE)</f>
        <v>0</v>
      </c>
      <c r="K59" s="138">
        <f>VLOOKUP(B59,'C-H2R_Estimation'!AU:BJ,13,FALSE)</f>
        <v>2</v>
      </c>
    </row>
    <row r="60" spans="2:11" x14ac:dyDescent="0.25">
      <c r="B60" s="89" t="s">
        <v>146</v>
      </c>
      <c r="C60" s="90">
        <f>ROUND(VLOOKUP(B60,'C-H2R_Estimation'!AU:BJ,14,FALSE),0)</f>
        <v>36271</v>
      </c>
      <c r="D60" s="126">
        <f>ROUND(VLOOKUP(B60,'C-H2R_Estimation'!AU:BJ,16,FALSE),0)</f>
        <v>34741</v>
      </c>
      <c r="E60" s="126">
        <f>ROUND(VLOOKUP(B60,'C-H2R_Estimation'!AU:BJ,15,FALSE),0)</f>
        <v>1530</v>
      </c>
      <c r="F60" s="128">
        <f>VLOOKUP(B60,'C-H2R_Estimation'!AU:BJ,8,FALSE)</f>
        <v>0</v>
      </c>
      <c r="G60" s="129">
        <f>VLOOKUP(B60,'C-H2R_Estimation'!AU:BJ,9,FALSE)</f>
        <v>0.77796382270527087</v>
      </c>
      <c r="H60" s="130">
        <f>VLOOKUP(B60,'C-H2R_Estimation'!AU:BJ,10,FALSE)</f>
        <v>0.2213524850988362</v>
      </c>
      <c r="I60" s="131">
        <f>VLOOKUP(B60,'C-H2R_Estimation'!AU:BJ,11,FALSE)</f>
        <v>6.836921958929714E-4</v>
      </c>
      <c r="J60" s="132">
        <f>VLOOKUP(B60,'C-H2R_Estimation'!AU:BJ,12,FALSE)</f>
        <v>0</v>
      </c>
      <c r="K60" s="138">
        <f>VLOOKUP(B60,'C-H2R_Estimation'!AU:BJ,13,FALSE)</f>
        <v>2</v>
      </c>
    </row>
    <row r="61" spans="2:11" x14ac:dyDescent="0.25">
      <c r="B61" s="89" t="s">
        <v>92</v>
      </c>
      <c r="C61" s="90">
        <f>ROUND(VLOOKUP(B61,'C-H2R_Estimation'!AU:BJ,14,FALSE),0)</f>
        <v>9494</v>
      </c>
      <c r="D61" s="126">
        <f>ROUND(VLOOKUP(B61,'C-H2R_Estimation'!AU:BJ,16,FALSE),0)</f>
        <v>7300</v>
      </c>
      <c r="E61" s="126">
        <f>ROUND(VLOOKUP(B61,'C-H2R_Estimation'!AU:BJ,15,FALSE),0)</f>
        <v>2194</v>
      </c>
      <c r="F61" s="128">
        <f>VLOOKUP(B61,'C-H2R_Estimation'!AU:BJ,8,FALSE)</f>
        <v>0</v>
      </c>
      <c r="G61" s="129">
        <f>VLOOKUP(B61,'C-H2R_Estimation'!AU:BJ,9,FALSE)</f>
        <v>0.93357700803071964</v>
      </c>
      <c r="H61" s="130">
        <f>VLOOKUP(B61,'C-H2R_Estimation'!AU:BJ,10,FALSE)</f>
        <v>6.6422991969280337E-2</v>
      </c>
      <c r="I61" s="131">
        <f>VLOOKUP(B61,'C-H2R_Estimation'!AU:BJ,11,FALSE)</f>
        <v>0</v>
      </c>
      <c r="J61" s="132">
        <f>VLOOKUP(B61,'C-H2R_Estimation'!AU:BJ,12,FALSE)</f>
        <v>0</v>
      </c>
      <c r="K61" s="138">
        <f>VLOOKUP(B61,'C-H2R_Estimation'!AU:BJ,13,FALSE)</f>
        <v>2</v>
      </c>
    </row>
    <row r="62" spans="2:11" x14ac:dyDescent="0.25">
      <c r="B62" s="89" t="s">
        <v>151</v>
      </c>
      <c r="C62" s="90">
        <f>ROUND(VLOOKUP(B62,'C-H2R_Estimation'!AU:BJ,14,FALSE),0)</f>
        <v>40906</v>
      </c>
      <c r="D62" s="126">
        <f>ROUND(VLOOKUP(B62,'C-H2R_Estimation'!AU:BJ,16,FALSE),0)</f>
        <v>38389</v>
      </c>
      <c r="E62" s="126">
        <f>ROUND(VLOOKUP(B62,'C-H2R_Estimation'!AU:BJ,15,FALSE),0)</f>
        <v>2517</v>
      </c>
      <c r="F62" s="128">
        <f>VLOOKUP(B62,'C-H2R_Estimation'!AU:BJ,8,FALSE)</f>
        <v>0</v>
      </c>
      <c r="G62" s="129">
        <f>VLOOKUP(B62,'C-H2R_Estimation'!AU:BJ,9,FALSE)</f>
        <v>0.88820410390800142</v>
      </c>
      <c r="H62" s="130">
        <f>VLOOKUP(B62,'C-H2R_Estimation'!AU:BJ,10,FALSE)</f>
        <v>0.10305289138972823</v>
      </c>
      <c r="I62" s="131">
        <f>VLOOKUP(B62,'C-H2R_Estimation'!AU:BJ,11,FALSE)</f>
        <v>8.7430047022704228E-3</v>
      </c>
      <c r="J62" s="132">
        <f>VLOOKUP(B62,'C-H2R_Estimation'!AU:BJ,12,FALSE)</f>
        <v>0</v>
      </c>
      <c r="K62" s="138">
        <f>VLOOKUP(B62,'C-H2R_Estimation'!AU:BJ,13,FALSE)</f>
        <v>2</v>
      </c>
    </row>
    <row r="63" spans="2:11" x14ac:dyDescent="0.25">
      <c r="B63" s="89" t="s">
        <v>93</v>
      </c>
      <c r="C63" s="90">
        <f>ROUND(VLOOKUP(B63,'C-H2R_Estimation'!AU:BJ,14,FALSE),0)</f>
        <v>23747</v>
      </c>
      <c r="D63" s="126">
        <f>ROUND(VLOOKUP(B63,'C-H2R_Estimation'!AU:BJ,16,FALSE),0)</f>
        <v>15514</v>
      </c>
      <c r="E63" s="126">
        <f>ROUND(VLOOKUP(B63,'C-H2R_Estimation'!AU:BJ,15,FALSE),0)</f>
        <v>8233</v>
      </c>
      <c r="F63" s="128">
        <f>VLOOKUP(B63,'C-H2R_Estimation'!AU:BJ,8,FALSE)</f>
        <v>3.5022992230533991E-2</v>
      </c>
      <c r="G63" s="129">
        <f>VLOOKUP(B63,'C-H2R_Estimation'!AU:BJ,9,FALSE)</f>
        <v>0.88678571179421417</v>
      </c>
      <c r="H63" s="130">
        <f>VLOOKUP(B63,'C-H2R_Estimation'!AU:BJ,10,FALSE)</f>
        <v>7.1547312753513448E-2</v>
      </c>
      <c r="I63" s="131">
        <f>VLOOKUP(B63,'C-H2R_Estimation'!AU:BJ,11,FALSE)</f>
        <v>6.6439832217383976E-3</v>
      </c>
      <c r="J63" s="132">
        <f>VLOOKUP(B63,'C-H2R_Estimation'!AU:BJ,12,FALSE)</f>
        <v>0</v>
      </c>
      <c r="K63" s="138">
        <f>VLOOKUP(B63,'C-H2R_Estimation'!AU:BJ,13,FALSE)</f>
        <v>2</v>
      </c>
    </row>
    <row r="64" spans="2:11" x14ac:dyDescent="0.25">
      <c r="B64" s="89" t="s">
        <v>94</v>
      </c>
      <c r="C64" s="90">
        <f>ROUND(VLOOKUP(B64,'C-H2R_Estimation'!AU:BJ,14,FALSE),0)</f>
        <v>7658</v>
      </c>
      <c r="D64" s="126">
        <f>ROUND(VLOOKUP(B64,'C-H2R_Estimation'!AU:BJ,16,FALSE),0)</f>
        <v>6515</v>
      </c>
      <c r="E64" s="126">
        <f>ROUND(VLOOKUP(B64,'C-H2R_Estimation'!AU:BJ,15,FALSE),0)</f>
        <v>1143</v>
      </c>
      <c r="F64" s="128">
        <f>VLOOKUP(B64,'C-H2R_Estimation'!AU:BJ,8,FALSE)</f>
        <v>0</v>
      </c>
      <c r="G64" s="129">
        <f>VLOOKUP(B64,'C-H2R_Estimation'!AU:BJ,9,FALSE)</f>
        <v>0.8812105835738947</v>
      </c>
      <c r="H64" s="130">
        <f>VLOOKUP(B64,'C-H2R_Estimation'!AU:BJ,10,FALSE)</f>
        <v>0.11878941642610538</v>
      </c>
      <c r="I64" s="131">
        <f>VLOOKUP(B64,'C-H2R_Estimation'!AU:BJ,11,FALSE)</f>
        <v>0</v>
      </c>
      <c r="J64" s="132">
        <f>VLOOKUP(B64,'C-H2R_Estimation'!AU:BJ,12,FALSE)</f>
        <v>0</v>
      </c>
      <c r="K64" s="138">
        <f>VLOOKUP(B64,'C-H2R_Estimation'!AU:BJ,13,FALSE)</f>
        <v>2</v>
      </c>
    </row>
    <row r="65" spans="2:11" x14ac:dyDescent="0.25">
      <c r="B65" s="89" t="s">
        <v>183</v>
      </c>
      <c r="C65" s="90">
        <f>ROUND(VLOOKUP(B65,'C-H2R_Estimation'!AU:BJ,14,FALSE),0)</f>
        <v>8694</v>
      </c>
      <c r="D65" s="126">
        <f>ROUND(VLOOKUP(B65,'C-H2R_Estimation'!AU:BJ,16,FALSE),0)</f>
        <v>2731</v>
      </c>
      <c r="E65" s="126">
        <f>ROUND(VLOOKUP(B65,'C-H2R_Estimation'!AU:BJ,15,FALSE),0)</f>
        <v>5963</v>
      </c>
      <c r="F65" s="128">
        <f>VLOOKUP(B65,'C-H2R_Estimation'!AU:BJ,8,FALSE)</f>
        <v>4.0739484220830048E-3</v>
      </c>
      <c r="G65" s="129">
        <f>VLOOKUP(B65,'C-H2R_Estimation'!AU:BJ,9,FALSE)</f>
        <v>0.95701991608061276</v>
      </c>
      <c r="H65" s="130">
        <f>VLOOKUP(B65,'C-H2R_Estimation'!AU:BJ,10,FALSE)</f>
        <v>3.8906135497304206E-2</v>
      </c>
      <c r="I65" s="131">
        <f>VLOOKUP(B65,'C-H2R_Estimation'!AU:BJ,11,FALSE)</f>
        <v>0</v>
      </c>
      <c r="J65" s="132">
        <f>VLOOKUP(B65,'C-H2R_Estimation'!AU:BJ,12,FALSE)</f>
        <v>0</v>
      </c>
      <c r="K65" s="138">
        <f>VLOOKUP(B65,'C-H2R_Estimation'!AU:BJ,13,FALSE)</f>
        <v>2</v>
      </c>
    </row>
    <row r="66" spans="2:11" x14ac:dyDescent="0.25">
      <c r="B66" s="89" t="s">
        <v>95</v>
      </c>
      <c r="C66" s="90">
        <f>ROUND(VLOOKUP(B66,'C-H2R_Estimation'!AU:BJ,14,FALSE),0)</f>
        <v>23633</v>
      </c>
      <c r="D66" s="126">
        <f>ROUND(VLOOKUP(B66,'C-H2R_Estimation'!AU:BJ,16,FALSE),0)</f>
        <v>23395</v>
      </c>
      <c r="E66" s="126">
        <f>ROUND(VLOOKUP(B66,'C-H2R_Estimation'!AU:BJ,15,FALSE),0)</f>
        <v>237</v>
      </c>
      <c r="F66" s="128">
        <f>VLOOKUP(B66,'C-H2R_Estimation'!AU:BJ,8,FALSE)</f>
        <v>6.4660068376164257E-3</v>
      </c>
      <c r="G66" s="129">
        <f>VLOOKUP(B66,'C-H2R_Estimation'!AU:BJ,9,FALSE)</f>
        <v>0.81718253526310369</v>
      </c>
      <c r="H66" s="130">
        <f>VLOOKUP(B66,'C-H2R_Estimation'!AU:BJ,10,FALSE)</f>
        <v>0.1698854510616635</v>
      </c>
      <c r="I66" s="131">
        <f>VLOOKUP(B66,'C-H2R_Estimation'!AU:BJ,11,FALSE)</f>
        <v>6.4660068376164257E-3</v>
      </c>
      <c r="J66" s="132">
        <f>VLOOKUP(B66,'C-H2R_Estimation'!AU:BJ,12,FALSE)</f>
        <v>0</v>
      </c>
      <c r="K66" s="138">
        <f>VLOOKUP(B66,'C-H2R_Estimation'!AU:BJ,13,FALSE)</f>
        <v>2</v>
      </c>
    </row>
    <row r="67" spans="2:11" x14ac:dyDescent="0.25">
      <c r="B67" s="89" t="s">
        <v>96</v>
      </c>
      <c r="C67" s="90">
        <f>ROUND(VLOOKUP(B67,'C-H2R_Estimation'!AU:BJ,14,FALSE),0)</f>
        <v>882</v>
      </c>
      <c r="D67" s="126">
        <f>ROUND(VLOOKUP(B67,'C-H2R_Estimation'!AU:BJ,16,FALSE),0)</f>
        <v>732</v>
      </c>
      <c r="E67" s="126">
        <f>ROUND(VLOOKUP(B67,'C-H2R_Estimation'!AU:BJ,15,FALSE),0)</f>
        <v>150</v>
      </c>
      <c r="F67" s="128">
        <f>VLOOKUP(B67,'C-H2R_Estimation'!AU:BJ,8,FALSE)</f>
        <v>2.406297700517597E-2</v>
      </c>
      <c r="G67" s="129">
        <f>VLOOKUP(B67,'C-H2R_Estimation'!AU:BJ,9,FALSE)</f>
        <v>0.96144114492153276</v>
      </c>
      <c r="H67" s="130">
        <f>VLOOKUP(B67,'C-H2R_Estimation'!AU:BJ,10,FALSE)</f>
        <v>1.4495878073291321E-2</v>
      </c>
      <c r="I67" s="131">
        <f>VLOOKUP(B67,'C-H2R_Estimation'!AU:BJ,11,FALSE)</f>
        <v>0</v>
      </c>
      <c r="J67" s="132">
        <f>VLOOKUP(B67,'C-H2R_Estimation'!AU:BJ,12,FALSE)</f>
        <v>0</v>
      </c>
      <c r="K67" s="138">
        <f>VLOOKUP(B67,'C-H2R_Estimation'!AU:BJ,13,FALSE)</f>
        <v>2</v>
      </c>
    </row>
    <row r="68" spans="2:11" x14ac:dyDescent="0.25">
      <c r="B68" s="89" t="s">
        <v>97</v>
      </c>
      <c r="C68" s="90">
        <f>ROUND(VLOOKUP(B68,'C-H2R_Estimation'!AU:BJ,14,FALSE),0)</f>
        <v>8233</v>
      </c>
      <c r="D68" s="126">
        <f>ROUND(VLOOKUP(B68,'C-H2R_Estimation'!AU:BJ,16,FALSE),0)</f>
        <v>6607</v>
      </c>
      <c r="E68" s="126">
        <f>ROUND(VLOOKUP(B68,'C-H2R_Estimation'!AU:BJ,15,FALSE),0)</f>
        <v>1627</v>
      </c>
      <c r="F68" s="128">
        <f>VLOOKUP(B68,'C-H2R_Estimation'!AU:BJ,8,FALSE)</f>
        <v>0</v>
      </c>
      <c r="G68" s="129">
        <f>VLOOKUP(B68,'C-H2R_Estimation'!AU:BJ,9,FALSE)</f>
        <v>0.93111095717844217</v>
      </c>
      <c r="H68" s="130">
        <f>VLOOKUP(B68,'C-H2R_Estimation'!AU:BJ,10,FALSE)</f>
        <v>6.8889042821557736E-2</v>
      </c>
      <c r="I68" s="131">
        <f>VLOOKUP(B68,'C-H2R_Estimation'!AU:BJ,11,FALSE)</f>
        <v>0</v>
      </c>
      <c r="J68" s="132">
        <f>VLOOKUP(B68,'C-H2R_Estimation'!AU:BJ,12,FALSE)</f>
        <v>0</v>
      </c>
      <c r="K68" s="138">
        <f>VLOOKUP(B68,'C-H2R_Estimation'!AU:BJ,13,FALSE)</f>
        <v>2</v>
      </c>
    </row>
    <row r="69" spans="2:11" x14ac:dyDescent="0.25">
      <c r="B69" s="89" t="s">
        <v>98</v>
      </c>
      <c r="C69" s="90">
        <f>ROUND(VLOOKUP(B69,'C-H2R_Estimation'!AU:BJ,14,FALSE),0)</f>
        <v>19513</v>
      </c>
      <c r="D69" s="126">
        <f>ROUND(VLOOKUP(B69,'C-H2R_Estimation'!AU:BJ,16,FALSE),0)</f>
        <v>18749</v>
      </c>
      <c r="E69" s="126">
        <f>ROUND(VLOOKUP(B69,'C-H2R_Estimation'!AU:BJ,15,FALSE),0)</f>
        <v>765</v>
      </c>
      <c r="F69" s="128">
        <f>VLOOKUP(B69,'C-H2R_Estimation'!AU:BJ,8,FALSE)</f>
        <v>0</v>
      </c>
      <c r="G69" s="129">
        <f>VLOOKUP(B69,'C-H2R_Estimation'!AU:BJ,9,FALSE)</f>
        <v>0.92102536816017677</v>
      </c>
      <c r="H69" s="130">
        <f>VLOOKUP(B69,'C-H2R_Estimation'!AU:BJ,10,FALSE)</f>
        <v>7.8974631839823312E-2</v>
      </c>
      <c r="I69" s="131">
        <f>VLOOKUP(B69,'C-H2R_Estimation'!AU:BJ,11,FALSE)</f>
        <v>0</v>
      </c>
      <c r="J69" s="132">
        <f>VLOOKUP(B69,'C-H2R_Estimation'!AU:BJ,12,FALSE)</f>
        <v>0</v>
      </c>
      <c r="K69" s="138">
        <f>VLOOKUP(B69,'C-H2R_Estimation'!AU:BJ,13,FALSE)</f>
        <v>2</v>
      </c>
    </row>
    <row r="70" spans="2:11" x14ac:dyDescent="0.25">
      <c r="B70" s="89" t="s">
        <v>99</v>
      </c>
      <c r="C70" s="90">
        <f>ROUND(VLOOKUP(B70,'C-H2R_Estimation'!AU:BJ,14,FALSE),0)</f>
        <v>1226</v>
      </c>
      <c r="D70" s="126">
        <f>ROUND(VLOOKUP(B70,'C-H2R_Estimation'!AU:BJ,16,FALSE),0)</f>
        <v>0</v>
      </c>
      <c r="E70" s="126">
        <f>ROUND(VLOOKUP(B70,'C-H2R_Estimation'!AU:BJ,15,FALSE),0)</f>
        <v>1226</v>
      </c>
      <c r="F70" s="128">
        <f>VLOOKUP(B70,'C-H2R_Estimation'!AU:BJ,8,FALSE)</f>
        <v>0</v>
      </c>
      <c r="G70" s="129">
        <f>VLOOKUP(B70,'C-H2R_Estimation'!AU:BJ,9,FALSE)</f>
        <v>0.98521258205896689</v>
      </c>
      <c r="H70" s="130">
        <f>VLOOKUP(B70,'C-H2R_Estimation'!AU:BJ,10,FALSE)</f>
        <v>1.4787417941033018E-2</v>
      </c>
      <c r="I70" s="131">
        <f>VLOOKUP(B70,'C-H2R_Estimation'!AU:BJ,11,FALSE)</f>
        <v>0</v>
      </c>
      <c r="J70" s="132">
        <f>VLOOKUP(B70,'C-H2R_Estimation'!AU:BJ,12,FALSE)</f>
        <v>0</v>
      </c>
      <c r="K70" s="138">
        <f>VLOOKUP(B70,'C-H2R_Estimation'!AU:BJ,13,FALSE)</f>
        <v>2</v>
      </c>
    </row>
    <row r="71" spans="2:11" x14ac:dyDescent="0.25">
      <c r="B71" s="89" t="s">
        <v>100</v>
      </c>
      <c r="C71" s="90">
        <f>ROUND(VLOOKUP(B71,'C-H2R_Estimation'!AU:BJ,14,FALSE),0)</f>
        <v>8275</v>
      </c>
      <c r="D71" s="126">
        <f>ROUND(VLOOKUP(B71,'C-H2R_Estimation'!AU:BJ,16,FALSE),0)</f>
        <v>5933</v>
      </c>
      <c r="E71" s="126">
        <f>ROUND(VLOOKUP(B71,'C-H2R_Estimation'!AU:BJ,15,FALSE),0)</f>
        <v>2341</v>
      </c>
      <c r="F71" s="128">
        <f>VLOOKUP(B71,'C-H2R_Estimation'!AU:BJ,8,FALSE)</f>
        <v>1.8819937774489252E-2</v>
      </c>
      <c r="G71" s="129">
        <f>VLOOKUP(B71,'C-H2R_Estimation'!AU:BJ,9,FALSE)</f>
        <v>0.82931840549026192</v>
      </c>
      <c r="H71" s="130">
        <f>VLOOKUP(B71,'C-H2R_Estimation'!AU:BJ,10,FALSE)</f>
        <v>0.14783317086404404</v>
      </c>
      <c r="I71" s="131">
        <f>VLOOKUP(B71,'C-H2R_Estimation'!AU:BJ,11,FALSE)</f>
        <v>4.0284858712048306E-3</v>
      </c>
      <c r="J71" s="132">
        <f>VLOOKUP(B71,'C-H2R_Estimation'!AU:BJ,12,FALSE)</f>
        <v>0</v>
      </c>
      <c r="K71" s="138">
        <f>VLOOKUP(B71,'C-H2R_Estimation'!AU:BJ,13,FALSE)</f>
        <v>2</v>
      </c>
    </row>
    <row r="72" spans="2:11" x14ac:dyDescent="0.25">
      <c r="B72" s="89" t="s">
        <v>293</v>
      </c>
      <c r="C72" s="90">
        <f>ROUND(VLOOKUP(B72,'C-H2R_Estimation'!AU:BJ,14,FALSE),0)</f>
        <v>11533</v>
      </c>
      <c r="D72" s="126">
        <f>ROUND(VLOOKUP(B72,'C-H2R_Estimation'!AU:BJ,16,FALSE),0)</f>
        <v>11533</v>
      </c>
      <c r="E72" s="126">
        <f>ROUND(VLOOKUP(B72,'C-H2R_Estimation'!AU:BJ,15,FALSE),0)</f>
        <v>0</v>
      </c>
      <c r="F72" s="128">
        <f>VLOOKUP(B72,'C-H2R_Estimation'!AU:BJ,8,FALSE)</f>
        <v>0</v>
      </c>
      <c r="G72" s="129">
        <f>VLOOKUP(B72,'C-H2R_Estimation'!AU:BJ,9,FALSE)</f>
        <v>0.9</v>
      </c>
      <c r="H72" s="130">
        <f>VLOOKUP(B72,'C-H2R_Estimation'!AU:BJ,10,FALSE)</f>
        <v>0.10000000000000002</v>
      </c>
      <c r="I72" s="131">
        <f>VLOOKUP(B72,'C-H2R_Estimation'!AU:BJ,11,FALSE)</f>
        <v>0</v>
      </c>
      <c r="J72" s="132">
        <f>VLOOKUP(B72,'C-H2R_Estimation'!AU:BJ,12,FALSE)</f>
        <v>0</v>
      </c>
      <c r="K72" s="138">
        <f>VLOOKUP(B72,'C-H2R_Estimation'!AU:BJ,13,FALSE)</f>
        <v>2</v>
      </c>
    </row>
    <row r="73" spans="2:11" x14ac:dyDescent="0.25">
      <c r="B73" s="89" t="s">
        <v>101</v>
      </c>
      <c r="C73" s="90">
        <f>ROUND(VLOOKUP(B73,'C-H2R_Estimation'!AU:BJ,14,FALSE),0)</f>
        <v>10053</v>
      </c>
      <c r="D73" s="126">
        <f>ROUND(VLOOKUP(B73,'C-H2R_Estimation'!AU:BJ,16,FALSE),0)</f>
        <v>9326</v>
      </c>
      <c r="E73" s="126">
        <f>ROUND(VLOOKUP(B73,'C-H2R_Estimation'!AU:BJ,15,FALSE),0)</f>
        <v>727</v>
      </c>
      <c r="F73" s="128">
        <f>VLOOKUP(B73,'C-H2R_Estimation'!AU:BJ,8,FALSE)</f>
        <v>0</v>
      </c>
      <c r="G73" s="129">
        <f>VLOOKUP(B73,'C-H2R_Estimation'!AU:BJ,9,FALSE)</f>
        <v>0.92948080135987676</v>
      </c>
      <c r="H73" s="130">
        <f>VLOOKUP(B73,'C-H2R_Estimation'!AU:BJ,10,FALSE)</f>
        <v>6.9668927371703493E-2</v>
      </c>
      <c r="I73" s="131">
        <f>VLOOKUP(B73,'C-H2R_Estimation'!AU:BJ,11,FALSE)</f>
        <v>8.5027126841979853E-4</v>
      </c>
      <c r="J73" s="132">
        <f>VLOOKUP(B73,'C-H2R_Estimation'!AU:BJ,12,FALSE)</f>
        <v>0</v>
      </c>
      <c r="K73" s="138">
        <f>VLOOKUP(B73,'C-H2R_Estimation'!AU:BJ,13,FALSE)</f>
        <v>2</v>
      </c>
    </row>
    <row r="74" spans="2:11" x14ac:dyDescent="0.25">
      <c r="B74" s="89" t="s">
        <v>102</v>
      </c>
      <c r="C74" s="90">
        <f>ROUND(VLOOKUP(B74,'C-H2R_Estimation'!AU:BJ,14,FALSE),0)</f>
        <v>16319</v>
      </c>
      <c r="D74" s="126">
        <f>ROUND(VLOOKUP(B74,'C-H2R_Estimation'!AU:BJ,16,FALSE),0)</f>
        <v>15619</v>
      </c>
      <c r="E74" s="126">
        <f>ROUND(VLOOKUP(B74,'C-H2R_Estimation'!AU:BJ,15,FALSE),0)</f>
        <v>700</v>
      </c>
      <c r="F74" s="128">
        <f>VLOOKUP(B74,'C-H2R_Estimation'!AU:BJ,8,FALSE)</f>
        <v>0</v>
      </c>
      <c r="G74" s="129">
        <f>VLOOKUP(B74,'C-H2R_Estimation'!AU:BJ,9,FALSE)</f>
        <v>0.87104578894229034</v>
      </c>
      <c r="H74" s="130">
        <f>VLOOKUP(B74,'C-H2R_Estimation'!AU:BJ,10,FALSE)</f>
        <v>0.12895421105770968</v>
      </c>
      <c r="I74" s="131">
        <f>VLOOKUP(B74,'C-H2R_Estimation'!AU:BJ,11,FALSE)</f>
        <v>0</v>
      </c>
      <c r="J74" s="132">
        <f>VLOOKUP(B74,'C-H2R_Estimation'!AU:BJ,12,FALSE)</f>
        <v>0</v>
      </c>
      <c r="K74" s="138">
        <f>VLOOKUP(B74,'C-H2R_Estimation'!AU:BJ,13,FALSE)</f>
        <v>2</v>
      </c>
    </row>
    <row r="75" spans="2:11" x14ac:dyDescent="0.25">
      <c r="B75" s="89" t="s">
        <v>294</v>
      </c>
      <c r="C75" s="90">
        <f>ROUND(VLOOKUP(B75,'C-H2R_Estimation'!AU:BJ,14,FALSE),0)</f>
        <v>6186</v>
      </c>
      <c r="D75" s="126">
        <f>ROUND(VLOOKUP(B75,'C-H2R_Estimation'!AU:BJ,16,FALSE),0)</f>
        <v>5892</v>
      </c>
      <c r="E75" s="126">
        <f>ROUND(VLOOKUP(B75,'C-H2R_Estimation'!AU:BJ,15,FALSE),0)</f>
        <v>294</v>
      </c>
      <c r="F75" s="128">
        <f>VLOOKUP(B75,'C-H2R_Estimation'!AU:BJ,8,FALSE)</f>
        <v>3.2874056421939887E-3</v>
      </c>
      <c r="G75" s="129">
        <f>VLOOKUP(B75,'C-H2R_Estimation'!AU:BJ,9,FALSE)</f>
        <v>0.91492648133599708</v>
      </c>
      <c r="H75" s="130">
        <f>VLOOKUP(B75,'C-H2R_Estimation'!AU:BJ,10,FALSE)</f>
        <v>8.1436749552296725E-2</v>
      </c>
      <c r="I75" s="131">
        <f>VLOOKUP(B75,'C-H2R_Estimation'!AU:BJ,11,FALSE)</f>
        <v>3.4936346951202073E-4</v>
      </c>
      <c r="J75" s="132">
        <f>VLOOKUP(B75,'C-H2R_Estimation'!AU:BJ,12,FALSE)</f>
        <v>0</v>
      </c>
      <c r="K75" s="138">
        <f>VLOOKUP(B75,'C-H2R_Estimation'!AU:BJ,13,FALSE)</f>
        <v>2</v>
      </c>
    </row>
    <row r="76" spans="2:11" x14ac:dyDescent="0.25">
      <c r="B76" s="89" t="s">
        <v>103</v>
      </c>
      <c r="C76" s="90">
        <f>ROUND(VLOOKUP(B76,'C-H2R_Estimation'!AU:BJ,14,FALSE),0)</f>
        <v>4729</v>
      </c>
      <c r="D76" s="126">
        <f>ROUND(VLOOKUP(B76,'C-H2R_Estimation'!AU:BJ,16,FALSE),0)</f>
        <v>3727</v>
      </c>
      <c r="E76" s="126">
        <f>ROUND(VLOOKUP(B76,'C-H2R_Estimation'!AU:BJ,15,FALSE),0)</f>
        <v>1002</v>
      </c>
      <c r="F76" s="128">
        <f>VLOOKUP(B76,'C-H2R_Estimation'!AU:BJ,8,FALSE)</f>
        <v>0</v>
      </c>
      <c r="G76" s="129">
        <f>VLOOKUP(B76,'C-H2R_Estimation'!AU:BJ,9,FALSE)</f>
        <v>0.95002921889441894</v>
      </c>
      <c r="H76" s="130">
        <f>VLOOKUP(B76,'C-H2R_Estimation'!AU:BJ,10,FALSE)</f>
        <v>4.9970781105580876E-2</v>
      </c>
      <c r="I76" s="131">
        <f>VLOOKUP(B76,'C-H2R_Estimation'!AU:BJ,11,FALSE)</f>
        <v>0</v>
      </c>
      <c r="J76" s="132">
        <f>VLOOKUP(B76,'C-H2R_Estimation'!AU:BJ,12,FALSE)</f>
        <v>0</v>
      </c>
      <c r="K76" s="138">
        <f>VLOOKUP(B76,'C-H2R_Estimation'!AU:BJ,13,FALSE)</f>
        <v>2</v>
      </c>
    </row>
    <row r="77" spans="2:11" x14ac:dyDescent="0.25">
      <c r="B77" s="89" t="s">
        <v>104</v>
      </c>
      <c r="C77" s="90">
        <f>ROUND(VLOOKUP(B77,'C-H2R_Estimation'!AU:BJ,14,FALSE),0)</f>
        <v>3882</v>
      </c>
      <c r="D77" s="126">
        <f>ROUND(VLOOKUP(B77,'C-H2R_Estimation'!AU:BJ,16,FALSE),0)</f>
        <v>3495</v>
      </c>
      <c r="E77" s="126">
        <f>ROUND(VLOOKUP(B77,'C-H2R_Estimation'!AU:BJ,15,FALSE),0)</f>
        <v>387</v>
      </c>
      <c r="F77" s="128">
        <f>VLOOKUP(B77,'C-H2R_Estimation'!AU:BJ,8,FALSE)</f>
        <v>0</v>
      </c>
      <c r="G77" s="129">
        <f>VLOOKUP(B77,'C-H2R_Estimation'!AU:BJ,9,FALSE)</f>
        <v>0.93866088801589176</v>
      </c>
      <c r="H77" s="130">
        <f>VLOOKUP(B77,'C-H2R_Estimation'!AU:BJ,10,FALSE)</f>
        <v>6.1339111984108199E-2</v>
      </c>
      <c r="I77" s="131">
        <f>VLOOKUP(B77,'C-H2R_Estimation'!AU:BJ,11,FALSE)</f>
        <v>0</v>
      </c>
      <c r="J77" s="132">
        <f>VLOOKUP(B77,'C-H2R_Estimation'!AU:BJ,12,FALSE)</f>
        <v>0</v>
      </c>
      <c r="K77" s="138">
        <f>VLOOKUP(B77,'C-H2R_Estimation'!AU:BJ,13,FALSE)</f>
        <v>2</v>
      </c>
    </row>
    <row r="78" spans="2:11" x14ac:dyDescent="0.25">
      <c r="B78" s="89" t="s">
        <v>105</v>
      </c>
      <c r="C78" s="90">
        <f>ROUND(VLOOKUP(B78,'C-H2R_Estimation'!AU:BJ,14,FALSE),0)</f>
        <v>5706</v>
      </c>
      <c r="D78" s="126">
        <f>ROUND(VLOOKUP(B78,'C-H2R_Estimation'!AU:BJ,16,FALSE),0)</f>
        <v>5706</v>
      </c>
      <c r="E78" s="126">
        <f>ROUND(VLOOKUP(B78,'C-H2R_Estimation'!AU:BJ,15,FALSE),0)</f>
        <v>0</v>
      </c>
      <c r="F78" s="128">
        <f>VLOOKUP(B78,'C-H2R_Estimation'!AU:BJ,8,FALSE)</f>
        <v>3.6633473608664445E-2</v>
      </c>
      <c r="G78" s="129">
        <f>VLOOKUP(B78,'C-H2R_Estimation'!AU:BJ,9,FALSE)</f>
        <v>0.91683263195667764</v>
      </c>
      <c r="H78" s="130">
        <f>VLOOKUP(B78,'C-H2R_Estimation'!AU:BJ,10,FALSE)</f>
        <v>4.6533894434657795E-2</v>
      </c>
      <c r="I78" s="131">
        <f>VLOOKUP(B78,'C-H2R_Estimation'!AU:BJ,11,FALSE)</f>
        <v>0</v>
      </c>
      <c r="J78" s="132">
        <f>VLOOKUP(B78,'C-H2R_Estimation'!AU:BJ,12,FALSE)</f>
        <v>0</v>
      </c>
      <c r="K78" s="138">
        <f>VLOOKUP(B78,'C-H2R_Estimation'!AU:BJ,13,FALSE)</f>
        <v>2</v>
      </c>
    </row>
    <row r="79" spans="2:11" x14ac:dyDescent="0.25">
      <c r="B79" s="89" t="s">
        <v>106</v>
      </c>
      <c r="C79" s="90">
        <f>ROUND(VLOOKUP(B79,'C-H2R_Estimation'!AU:BJ,14,FALSE),0)</f>
        <v>2511</v>
      </c>
      <c r="D79" s="126">
        <f>ROUND(VLOOKUP(B79,'C-H2R_Estimation'!AU:BJ,16,FALSE),0)</f>
        <v>1686</v>
      </c>
      <c r="E79" s="126">
        <f>ROUND(VLOOKUP(B79,'C-H2R_Estimation'!AU:BJ,15,FALSE),0)</f>
        <v>825</v>
      </c>
      <c r="F79" s="128">
        <f>VLOOKUP(B79,'C-H2R_Estimation'!AU:BJ,8,FALSE)</f>
        <v>0</v>
      </c>
      <c r="G79" s="129">
        <f>VLOOKUP(B79,'C-H2R_Estimation'!AU:BJ,9,FALSE)</f>
        <v>0.96802853591767091</v>
      </c>
      <c r="H79" s="130">
        <f>VLOOKUP(B79,'C-H2R_Estimation'!AU:BJ,10,FALSE)</f>
        <v>3.1792369255947119E-2</v>
      </c>
      <c r="I79" s="131">
        <f>VLOOKUP(B79,'C-H2R_Estimation'!AU:BJ,11,FALSE)</f>
        <v>1.7909482638200531E-4</v>
      </c>
      <c r="J79" s="132">
        <f>VLOOKUP(B79,'C-H2R_Estimation'!AU:BJ,12,FALSE)</f>
        <v>0</v>
      </c>
      <c r="K79" s="138">
        <f>VLOOKUP(B79,'C-H2R_Estimation'!AU:BJ,13,FALSE)</f>
        <v>2</v>
      </c>
    </row>
    <row r="80" spans="2:11" x14ac:dyDescent="0.25">
      <c r="B80" s="89" t="s">
        <v>107</v>
      </c>
      <c r="C80" s="90">
        <f>ROUND(VLOOKUP(B80,'C-H2R_Estimation'!AU:BJ,14,FALSE),0)</f>
        <v>17281</v>
      </c>
      <c r="D80" s="126">
        <f>ROUND(VLOOKUP(B80,'C-H2R_Estimation'!AU:BJ,16,FALSE),0)</f>
        <v>17133</v>
      </c>
      <c r="E80" s="126">
        <f>ROUND(VLOOKUP(B80,'C-H2R_Estimation'!AU:BJ,15,FALSE),0)</f>
        <v>148</v>
      </c>
      <c r="F80" s="128">
        <f>VLOOKUP(B80,'C-H2R_Estimation'!AU:BJ,8,FALSE)</f>
        <v>2.0809861881722516E-3</v>
      </c>
      <c r="G80" s="129">
        <f>VLOOKUP(B80,'C-H2R_Estimation'!AU:BJ,9,FALSE)</f>
        <v>0.8742321800299454</v>
      </c>
      <c r="H80" s="130">
        <f>VLOOKUP(B80,'C-H2R_Estimation'!AU:BJ,10,FALSE)</f>
        <v>0.12366258908272525</v>
      </c>
      <c r="I80" s="131">
        <f>VLOOKUP(B80,'C-H2R_Estimation'!AU:BJ,11,FALSE)</f>
        <v>2.4244699157081341E-5</v>
      </c>
      <c r="J80" s="132">
        <f>VLOOKUP(B80,'C-H2R_Estimation'!AU:BJ,12,FALSE)</f>
        <v>0</v>
      </c>
      <c r="K80" s="138">
        <f>VLOOKUP(B80,'C-H2R_Estimation'!AU:BJ,13,FALSE)</f>
        <v>2</v>
      </c>
    </row>
    <row r="81" spans="2:11" x14ac:dyDescent="0.25">
      <c r="B81" s="89" t="s">
        <v>108</v>
      </c>
      <c r="C81" s="90">
        <f>ROUND(VLOOKUP(B81,'C-H2R_Estimation'!AU:BJ,14,FALSE),0)</f>
        <v>4718</v>
      </c>
      <c r="D81" s="126">
        <f>ROUND(VLOOKUP(B81,'C-H2R_Estimation'!AU:BJ,16,FALSE),0)</f>
        <v>2271</v>
      </c>
      <c r="E81" s="126">
        <f>ROUND(VLOOKUP(B81,'C-H2R_Estimation'!AU:BJ,15,FALSE),0)</f>
        <v>2446</v>
      </c>
      <c r="F81" s="128">
        <f>VLOOKUP(B81,'C-H2R_Estimation'!AU:BJ,8,FALSE)</f>
        <v>0</v>
      </c>
      <c r="G81" s="129">
        <f>VLOOKUP(B81,'C-H2R_Estimation'!AU:BJ,9,FALSE)</f>
        <v>0.93775677742807229</v>
      </c>
      <c r="H81" s="130">
        <f>VLOOKUP(B81,'C-H2R_Estimation'!AU:BJ,10,FALSE)</f>
        <v>5.7841992971811598E-2</v>
      </c>
      <c r="I81" s="131">
        <f>VLOOKUP(B81,'C-H2R_Estimation'!AU:BJ,11,FALSE)</f>
        <v>4.4012296001160996E-3</v>
      </c>
      <c r="J81" s="132">
        <f>VLOOKUP(B81,'C-H2R_Estimation'!AU:BJ,12,FALSE)</f>
        <v>0</v>
      </c>
      <c r="K81" s="138">
        <f>VLOOKUP(B81,'C-H2R_Estimation'!AU:BJ,13,FALSE)</f>
        <v>2</v>
      </c>
    </row>
    <row r="82" spans="2:11" x14ac:dyDescent="0.25">
      <c r="B82" s="89" t="s">
        <v>203</v>
      </c>
      <c r="C82" s="90">
        <f>ROUND(VLOOKUP(B82,'C-H2R_Estimation'!AU:BJ,14,FALSE),0)</f>
        <v>19582</v>
      </c>
      <c r="D82" s="126">
        <f>ROUND(VLOOKUP(B82,'C-H2R_Estimation'!AU:BJ,16,FALSE),0)</f>
        <v>18973</v>
      </c>
      <c r="E82" s="126">
        <f>ROUND(VLOOKUP(B82,'C-H2R_Estimation'!AU:BJ,15,FALSE),0)</f>
        <v>609</v>
      </c>
      <c r="F82" s="128">
        <f>VLOOKUP(B82,'C-H2R_Estimation'!AU:BJ,8,FALSE)</f>
        <v>1.5891637223945146E-3</v>
      </c>
      <c r="G82" s="129">
        <f>VLOOKUP(B82,'C-H2R_Estimation'!AU:BJ,9,FALSE)</f>
        <v>0.9371305850014382</v>
      </c>
      <c r="H82" s="130">
        <f>VLOOKUP(B82,'C-H2R_Estimation'!AU:BJ,10,FALSE)</f>
        <v>6.1280251276167375E-2</v>
      </c>
      <c r="I82" s="131">
        <f>VLOOKUP(B82,'C-H2R_Estimation'!AU:BJ,11,FALSE)</f>
        <v>0</v>
      </c>
      <c r="J82" s="132">
        <f>VLOOKUP(B82,'C-H2R_Estimation'!AU:BJ,12,FALSE)</f>
        <v>0</v>
      </c>
      <c r="K82" s="138">
        <f>VLOOKUP(B82,'C-H2R_Estimation'!AU:BJ,13,FALSE)</f>
        <v>2</v>
      </c>
    </row>
    <row r="83" spans="2:11" x14ac:dyDescent="0.25">
      <c r="B83" s="89" t="s">
        <v>109</v>
      </c>
      <c r="C83" s="90">
        <f>ROUND(VLOOKUP(B83,'C-H2R_Estimation'!AU:BJ,14,FALSE),0)</f>
        <v>2349</v>
      </c>
      <c r="D83" s="126">
        <f>ROUND(VLOOKUP(B83,'C-H2R_Estimation'!AU:BJ,16,FALSE),0)</f>
        <v>2349</v>
      </c>
      <c r="E83" s="126">
        <f>ROUND(VLOOKUP(B83,'C-H2R_Estimation'!AU:BJ,15,FALSE),0)</f>
        <v>0</v>
      </c>
      <c r="F83" s="128">
        <f>VLOOKUP(B83,'C-H2R_Estimation'!AU:BJ,8,FALSE)</f>
        <v>0</v>
      </c>
      <c r="G83" s="129">
        <f>VLOOKUP(B83,'C-H2R_Estimation'!AU:BJ,9,FALSE)</f>
        <v>0.96610169491525422</v>
      </c>
      <c r="H83" s="130">
        <f>VLOOKUP(B83,'C-H2R_Estimation'!AU:BJ,10,FALSE)</f>
        <v>3.3898305084745763E-2</v>
      </c>
      <c r="I83" s="131">
        <f>VLOOKUP(B83,'C-H2R_Estimation'!AU:BJ,11,FALSE)</f>
        <v>0</v>
      </c>
      <c r="J83" s="132">
        <f>VLOOKUP(B83,'C-H2R_Estimation'!AU:BJ,12,FALSE)</f>
        <v>0</v>
      </c>
      <c r="K83" s="138">
        <f>VLOOKUP(B83,'C-H2R_Estimation'!AU:BJ,13,FALSE)</f>
        <v>2</v>
      </c>
    </row>
    <row r="84" spans="2:11" x14ac:dyDescent="0.25">
      <c r="B84" s="89" t="s">
        <v>110</v>
      </c>
      <c r="C84" s="90">
        <f>ROUND(VLOOKUP(B84,'C-H2R_Estimation'!AU:BJ,14,FALSE),0)</f>
        <v>5239</v>
      </c>
      <c r="D84" s="126">
        <f>ROUND(VLOOKUP(B84,'C-H2R_Estimation'!AU:BJ,16,FALSE),0)</f>
        <v>4820</v>
      </c>
      <c r="E84" s="126">
        <f>ROUND(VLOOKUP(B84,'C-H2R_Estimation'!AU:BJ,15,FALSE),0)</f>
        <v>419</v>
      </c>
      <c r="F84" s="128">
        <f>VLOOKUP(B84,'C-H2R_Estimation'!AU:BJ,8,FALSE)</f>
        <v>1.4858132853249812E-2</v>
      </c>
      <c r="G84" s="129">
        <f>VLOOKUP(B84,'C-H2R_Estimation'!AU:BJ,9,FALSE)</f>
        <v>0.92054209626684569</v>
      </c>
      <c r="H84" s="130">
        <f>VLOOKUP(B84,'C-H2R_Estimation'!AU:BJ,10,FALSE)</f>
        <v>6.4599770879904553E-2</v>
      </c>
      <c r="I84" s="131">
        <f>VLOOKUP(B84,'C-H2R_Estimation'!AU:BJ,11,FALSE)</f>
        <v>0</v>
      </c>
      <c r="J84" s="132">
        <f>VLOOKUP(B84,'C-H2R_Estimation'!AU:BJ,12,FALSE)</f>
        <v>0</v>
      </c>
      <c r="K84" s="138">
        <f>VLOOKUP(B84,'C-H2R_Estimation'!AU:BJ,13,FALSE)</f>
        <v>2</v>
      </c>
    </row>
    <row r="85" spans="2:11" x14ac:dyDescent="0.25">
      <c r="B85" s="89" t="s">
        <v>155</v>
      </c>
      <c r="C85" s="90">
        <f>ROUND(VLOOKUP(B85,'C-H2R_Estimation'!AU:BJ,14,FALSE),0)</f>
        <v>11845</v>
      </c>
      <c r="D85" s="126">
        <f>ROUND(VLOOKUP(B85,'C-H2R_Estimation'!AU:BJ,16,FALSE),0)</f>
        <v>7089</v>
      </c>
      <c r="E85" s="126">
        <f>ROUND(VLOOKUP(B85,'C-H2R_Estimation'!AU:BJ,15,FALSE),0)</f>
        <v>4756</v>
      </c>
      <c r="F85" s="128">
        <f>VLOOKUP(B85,'C-H2R_Estimation'!AU:BJ,8,FALSE)</f>
        <v>1.0413084906565761E-2</v>
      </c>
      <c r="G85" s="129">
        <f>VLOOKUP(B85,'C-H2R_Estimation'!AU:BJ,9,FALSE)</f>
        <v>0.86778824758073547</v>
      </c>
      <c r="H85" s="130">
        <f>VLOOKUP(B85,'C-H2R_Estimation'!AU:BJ,10,FALSE)</f>
        <v>0.11754587854167807</v>
      </c>
      <c r="I85" s="131">
        <f>VLOOKUP(B85,'C-H2R_Estimation'!AU:BJ,11,FALSE)</f>
        <v>4.2527889710207373E-3</v>
      </c>
      <c r="J85" s="132">
        <f>VLOOKUP(B85,'C-H2R_Estimation'!AU:BJ,12,FALSE)</f>
        <v>0</v>
      </c>
      <c r="K85" s="138">
        <f>VLOOKUP(B85,'C-H2R_Estimation'!AU:BJ,13,FALSE)</f>
        <v>2</v>
      </c>
    </row>
    <row r="86" spans="2:11" x14ac:dyDescent="0.25">
      <c r="B86" s="89" t="s">
        <v>111</v>
      </c>
      <c r="C86" s="90">
        <f>ROUND(VLOOKUP(B86,'C-H2R_Estimation'!AU:BJ,14,FALSE),0)</f>
        <v>708</v>
      </c>
      <c r="D86" s="126">
        <f>ROUND(VLOOKUP(B86,'C-H2R_Estimation'!AU:BJ,16,FALSE),0)</f>
        <v>708</v>
      </c>
      <c r="E86" s="126">
        <f>ROUND(VLOOKUP(B86,'C-H2R_Estimation'!AU:BJ,15,FALSE),0)</f>
        <v>0</v>
      </c>
      <c r="F86" s="128">
        <f>VLOOKUP(B86,'C-H2R_Estimation'!AU:BJ,8,FALSE)</f>
        <v>0</v>
      </c>
      <c r="G86" s="129">
        <f>VLOOKUP(B86,'C-H2R_Estimation'!AU:BJ,9,FALSE)</f>
        <v>0.98741075602242601</v>
      </c>
      <c r="H86" s="130">
        <f>VLOOKUP(B86,'C-H2R_Estimation'!AU:BJ,10,FALSE)</f>
        <v>1.2589243977573958E-2</v>
      </c>
      <c r="I86" s="131">
        <f>VLOOKUP(B86,'C-H2R_Estimation'!AU:BJ,11,FALSE)</f>
        <v>0</v>
      </c>
      <c r="J86" s="132">
        <f>VLOOKUP(B86,'C-H2R_Estimation'!AU:BJ,12,FALSE)</f>
        <v>0</v>
      </c>
      <c r="K86" s="138">
        <f>VLOOKUP(B86,'C-H2R_Estimation'!AU:BJ,13,FALSE)</f>
        <v>2</v>
      </c>
    </row>
    <row r="87" spans="2:11" x14ac:dyDescent="0.25">
      <c r="B87" s="114" t="s">
        <v>112</v>
      </c>
      <c r="C87" s="127">
        <f>SUM(C13:C86)</f>
        <v>1547871</v>
      </c>
      <c r="D87" s="127">
        <f>SUM(D13:D86)</f>
        <v>1180210</v>
      </c>
      <c r="E87" s="127">
        <f>SUM(E13:E86)</f>
        <v>367660</v>
      </c>
      <c r="F87" s="139"/>
      <c r="G87" s="140"/>
      <c r="H87" s="141"/>
      <c r="I87" s="142"/>
      <c r="J87" s="143"/>
      <c r="K87" s="138">
        <f>IF(J87="-","-",IF(J87&gt;=0.25,5,IF(SUM(I87:J87)&gt;=0.25,4,IF(SUM(H87:J87)&gt;=0.25,3,IF(SUM(G87:J87)&gt;=0.25,2,1)))))</f>
        <v>1</v>
      </c>
    </row>
  </sheetData>
  <mergeCells count="10">
    <mergeCell ref="O29:O31"/>
    <mergeCell ref="P29:P31"/>
    <mergeCell ref="O32:O36"/>
    <mergeCell ref="P32:P36"/>
    <mergeCell ref="O13:O17"/>
    <mergeCell ref="P13:P17"/>
    <mergeCell ref="O18:O22"/>
    <mergeCell ref="P18:P22"/>
    <mergeCell ref="O23:O28"/>
    <mergeCell ref="P23:P28"/>
  </mergeCells>
  <conditionalFormatting sqref="K87">
    <cfRule type="cellIs" dxfId="15" priority="6" operator="equal">
      <formula>5</formula>
    </cfRule>
    <cfRule type="cellIs" dxfId="14" priority="7" operator="equal">
      <formula>4</formula>
    </cfRule>
    <cfRule type="cellIs" dxfId="13" priority="8" operator="equal">
      <formula>3</formula>
    </cfRule>
    <cfRule type="cellIs" dxfId="12" priority="9" operator="equal">
      <formula>2</formula>
    </cfRule>
    <cfRule type="cellIs" dxfId="11" priority="10" operator="equal">
      <formula>1</formula>
    </cfRule>
  </conditionalFormatting>
  <conditionalFormatting sqref="K13:K86">
    <cfRule type="cellIs" dxfId="10" priority="1" operator="equal">
      <formula>5</formula>
    </cfRule>
    <cfRule type="cellIs" dxfId="9" priority="2" operator="equal">
      <formula>4</formula>
    </cfRule>
    <cfRule type="cellIs" dxfId="8" priority="3" operator="equal">
      <formula>3</formula>
    </cfRule>
    <cfRule type="cellIs" dxfId="7" priority="4" operator="equal">
      <formula>2</formula>
    </cfRule>
    <cfRule type="cellIs" dxfId="6" priority="5" operator="equal">
      <formula>1</formula>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360"/>
  <sheetViews>
    <sheetView topLeftCell="A11344" workbookViewId="0">
      <selection activeCell="I16" sqref="I16"/>
    </sheetView>
  </sheetViews>
  <sheetFormatPr defaultColWidth="8.81640625" defaultRowHeight="14.5" x14ac:dyDescent="0.35"/>
  <cols>
    <col min="1" max="1" width="7.453125" style="3" customWidth="1"/>
    <col min="2" max="3" width="14.36328125" style="44" bestFit="1" customWidth="1"/>
    <col min="4" max="4" width="13.453125" style="3" customWidth="1"/>
    <col min="5" max="5" width="8.36328125" style="3" bestFit="1" customWidth="1"/>
    <col min="6" max="7" width="6.6328125" style="116" customWidth="1"/>
    <col min="8" max="8" width="15.453125" style="116" customWidth="1"/>
    <col min="9" max="9" width="14.36328125" style="3" bestFit="1" customWidth="1"/>
    <col min="10" max="16384" width="8.81640625" style="3"/>
  </cols>
  <sheetData>
    <row r="1" spans="1:9" s="2" customFormat="1" ht="36" customHeight="1" x14ac:dyDescent="0.35">
      <c r="A1" s="4" t="s">
        <v>120</v>
      </c>
      <c r="B1" s="5" t="s">
        <v>121</v>
      </c>
      <c r="C1" s="5" t="s">
        <v>122</v>
      </c>
      <c r="D1" s="5" t="s">
        <v>123</v>
      </c>
      <c r="E1" s="6" t="s">
        <v>414</v>
      </c>
      <c r="F1" s="6" t="s">
        <v>415</v>
      </c>
      <c r="G1" s="6" t="s">
        <v>416</v>
      </c>
      <c r="H1" s="6" t="s">
        <v>417</v>
      </c>
      <c r="I1" s="1" t="s">
        <v>161</v>
      </c>
    </row>
    <row r="2" spans="1:9" x14ac:dyDescent="0.35">
      <c r="A2" s="3" t="s">
        <v>418</v>
      </c>
      <c r="B2" s="44" t="s">
        <v>288</v>
      </c>
      <c r="C2" s="44" t="s">
        <v>43</v>
      </c>
      <c r="D2" s="44" t="s">
        <v>176</v>
      </c>
      <c r="E2" s="3">
        <v>3</v>
      </c>
      <c r="F2" s="3">
        <v>1</v>
      </c>
      <c r="G2" s="3">
        <v>4</v>
      </c>
      <c r="H2" s="3">
        <v>1</v>
      </c>
      <c r="I2" s="3">
        <f>ROUND(AVERAGE(E2:H2),0)</f>
        <v>2</v>
      </c>
    </row>
    <row r="3" spans="1:9" x14ac:dyDescent="0.35">
      <c r="A3" s="3" t="s">
        <v>419</v>
      </c>
      <c r="B3" s="44" t="s">
        <v>193</v>
      </c>
      <c r="C3" s="44" t="s">
        <v>28</v>
      </c>
      <c r="D3" s="44" t="s">
        <v>176</v>
      </c>
      <c r="E3" s="3">
        <v>1</v>
      </c>
      <c r="F3" s="3">
        <v>3</v>
      </c>
      <c r="G3" s="3">
        <v>4</v>
      </c>
      <c r="H3" s="3">
        <v>1</v>
      </c>
      <c r="I3" s="3">
        <f t="shared" ref="I3:I66" si="0">ROUND(AVERAGE(E3:H3),0)</f>
        <v>2</v>
      </c>
    </row>
    <row r="4" spans="1:9" x14ac:dyDescent="0.35">
      <c r="A4" s="3" t="s">
        <v>420</v>
      </c>
      <c r="B4" s="44" t="s">
        <v>289</v>
      </c>
      <c r="C4" s="44" t="s">
        <v>43</v>
      </c>
      <c r="D4" s="44" t="s">
        <v>175</v>
      </c>
      <c r="E4" s="3">
        <v>3</v>
      </c>
      <c r="F4" s="3">
        <v>1</v>
      </c>
      <c r="G4" s="3">
        <v>4</v>
      </c>
      <c r="H4" s="3">
        <v>1</v>
      </c>
      <c r="I4" s="3">
        <f t="shared" si="0"/>
        <v>2</v>
      </c>
    </row>
    <row r="5" spans="1:9" x14ac:dyDescent="0.35">
      <c r="A5" s="3" t="s">
        <v>421</v>
      </c>
      <c r="B5" s="44" t="s">
        <v>289</v>
      </c>
      <c r="C5" s="44" t="s">
        <v>43</v>
      </c>
      <c r="D5" s="44" t="s">
        <v>175</v>
      </c>
      <c r="E5" s="3">
        <v>3</v>
      </c>
      <c r="F5" s="3">
        <v>1</v>
      </c>
      <c r="G5" s="3">
        <v>4</v>
      </c>
      <c r="H5" s="3">
        <v>1</v>
      </c>
      <c r="I5" s="3">
        <f t="shared" si="0"/>
        <v>2</v>
      </c>
    </row>
    <row r="6" spans="1:9" x14ac:dyDescent="0.35">
      <c r="A6" s="3" t="s">
        <v>422</v>
      </c>
      <c r="B6" s="44" t="s">
        <v>289</v>
      </c>
      <c r="C6" s="44" t="s">
        <v>43</v>
      </c>
      <c r="D6" s="44" t="s">
        <v>175</v>
      </c>
      <c r="E6" s="3">
        <v>3</v>
      </c>
      <c r="F6" s="3">
        <v>1</v>
      </c>
      <c r="G6" s="3">
        <v>4</v>
      </c>
      <c r="H6" s="3">
        <v>1</v>
      </c>
      <c r="I6" s="3">
        <f t="shared" si="0"/>
        <v>2</v>
      </c>
    </row>
    <row r="7" spans="1:9" x14ac:dyDescent="0.35">
      <c r="A7" s="3" t="s">
        <v>423</v>
      </c>
      <c r="B7" s="44" t="s">
        <v>289</v>
      </c>
      <c r="C7" s="44" t="s">
        <v>43</v>
      </c>
      <c r="D7" s="44" t="s">
        <v>175</v>
      </c>
      <c r="E7" s="3">
        <v>3</v>
      </c>
      <c r="F7" s="3">
        <v>1</v>
      </c>
      <c r="G7" s="3">
        <v>1</v>
      </c>
      <c r="H7" s="3">
        <v>1</v>
      </c>
      <c r="I7" s="3">
        <f t="shared" si="0"/>
        <v>2</v>
      </c>
    </row>
    <row r="8" spans="1:9" x14ac:dyDescent="0.35">
      <c r="A8" s="3" t="s">
        <v>424</v>
      </c>
      <c r="B8" s="44" t="s">
        <v>230</v>
      </c>
      <c r="C8" s="44" t="s">
        <v>228</v>
      </c>
      <c r="D8" s="44" t="s">
        <v>176</v>
      </c>
      <c r="E8" s="3">
        <v>3</v>
      </c>
      <c r="F8" s="3">
        <v>1</v>
      </c>
      <c r="G8" s="3">
        <v>4</v>
      </c>
      <c r="H8" s="3">
        <v>2</v>
      </c>
      <c r="I8" s="3">
        <f t="shared" si="0"/>
        <v>3</v>
      </c>
    </row>
    <row r="9" spans="1:9" x14ac:dyDescent="0.35">
      <c r="A9" s="3" t="s">
        <v>425</v>
      </c>
      <c r="B9" s="44" t="s">
        <v>263</v>
      </c>
      <c r="C9" s="44" t="s">
        <v>56</v>
      </c>
      <c r="D9" s="44" t="s">
        <v>175</v>
      </c>
      <c r="E9" s="3">
        <v>3</v>
      </c>
      <c r="F9" s="3">
        <v>1</v>
      </c>
      <c r="G9" s="3">
        <v>4</v>
      </c>
      <c r="H9" s="3">
        <v>1</v>
      </c>
      <c r="I9" s="3">
        <f t="shared" si="0"/>
        <v>2</v>
      </c>
    </row>
    <row r="10" spans="1:9" x14ac:dyDescent="0.35">
      <c r="A10" s="3" t="s">
        <v>426</v>
      </c>
      <c r="B10" s="44" t="s">
        <v>241</v>
      </c>
      <c r="C10" s="44" t="s">
        <v>35</v>
      </c>
      <c r="D10" s="44" t="s">
        <v>175</v>
      </c>
      <c r="E10" s="3">
        <v>2</v>
      </c>
      <c r="F10" s="3">
        <v>4</v>
      </c>
      <c r="G10" s="3">
        <v>1</v>
      </c>
      <c r="H10" s="3">
        <v>1</v>
      </c>
      <c r="I10" s="3">
        <f t="shared" si="0"/>
        <v>2</v>
      </c>
    </row>
    <row r="11" spans="1:9" x14ac:dyDescent="0.35">
      <c r="A11" s="3" t="s">
        <v>427</v>
      </c>
      <c r="B11" s="44" t="s">
        <v>241</v>
      </c>
      <c r="C11" s="44" t="s">
        <v>35</v>
      </c>
      <c r="D11" s="44" t="s">
        <v>175</v>
      </c>
      <c r="E11" s="3">
        <v>3</v>
      </c>
      <c r="F11" s="3">
        <v>1</v>
      </c>
      <c r="G11" s="3">
        <v>4</v>
      </c>
      <c r="H11" s="3">
        <v>1</v>
      </c>
      <c r="I11" s="3">
        <f t="shared" si="0"/>
        <v>2</v>
      </c>
    </row>
    <row r="12" spans="1:9" x14ac:dyDescent="0.35">
      <c r="A12" s="3" t="s">
        <v>428</v>
      </c>
      <c r="B12" s="44" t="s">
        <v>429</v>
      </c>
      <c r="C12" s="44" t="s">
        <v>81</v>
      </c>
      <c r="D12" s="44" t="s">
        <v>176</v>
      </c>
      <c r="E12" s="3">
        <v>3</v>
      </c>
      <c r="F12" s="3">
        <v>1</v>
      </c>
      <c r="G12" s="3">
        <v>4</v>
      </c>
      <c r="H12" s="3">
        <v>1</v>
      </c>
      <c r="I12" s="3">
        <f t="shared" si="0"/>
        <v>2</v>
      </c>
    </row>
    <row r="13" spans="1:9" x14ac:dyDescent="0.35">
      <c r="A13" s="3" t="s">
        <v>430</v>
      </c>
      <c r="B13" s="44" t="s">
        <v>214</v>
      </c>
      <c r="C13" s="44" t="s">
        <v>98</v>
      </c>
      <c r="D13" s="44" t="s">
        <v>176</v>
      </c>
      <c r="E13" s="3">
        <v>3</v>
      </c>
      <c r="F13" s="3">
        <v>4</v>
      </c>
      <c r="G13" s="3">
        <v>1</v>
      </c>
      <c r="H13" s="3">
        <v>1</v>
      </c>
      <c r="I13" s="3">
        <f t="shared" si="0"/>
        <v>2</v>
      </c>
    </row>
    <row r="14" spans="1:9" x14ac:dyDescent="0.35">
      <c r="A14" s="3" t="s">
        <v>431</v>
      </c>
      <c r="B14" s="44" t="s">
        <v>283</v>
      </c>
      <c r="C14" s="44" t="s">
        <v>33</v>
      </c>
      <c r="D14" s="44" t="s">
        <v>175</v>
      </c>
      <c r="E14" s="3">
        <v>3</v>
      </c>
      <c r="F14" s="3">
        <v>1</v>
      </c>
      <c r="G14" s="3">
        <v>4</v>
      </c>
      <c r="H14" s="3">
        <v>1</v>
      </c>
      <c r="I14" s="3">
        <f t="shared" si="0"/>
        <v>2</v>
      </c>
    </row>
    <row r="15" spans="1:9" x14ac:dyDescent="0.35">
      <c r="A15" s="3" t="s">
        <v>432</v>
      </c>
      <c r="B15" s="44" t="s">
        <v>283</v>
      </c>
      <c r="C15" s="44" t="s">
        <v>33</v>
      </c>
      <c r="D15" s="44" t="s">
        <v>175</v>
      </c>
      <c r="E15" s="3">
        <v>1</v>
      </c>
      <c r="F15" s="3">
        <v>4</v>
      </c>
      <c r="G15" s="3">
        <v>4</v>
      </c>
      <c r="H15" s="3">
        <v>4</v>
      </c>
      <c r="I15" s="3">
        <f t="shared" si="0"/>
        <v>3</v>
      </c>
    </row>
    <row r="16" spans="1:9" x14ac:dyDescent="0.35">
      <c r="A16" s="3" t="s">
        <v>433</v>
      </c>
      <c r="B16" s="44" t="s">
        <v>283</v>
      </c>
      <c r="C16" s="44" t="s">
        <v>33</v>
      </c>
      <c r="D16" s="44" t="s">
        <v>175</v>
      </c>
      <c r="E16" s="3">
        <v>3</v>
      </c>
      <c r="F16" s="3">
        <v>2</v>
      </c>
      <c r="G16" s="3">
        <v>4</v>
      </c>
      <c r="H16" s="3">
        <v>1</v>
      </c>
      <c r="I16" s="3">
        <f t="shared" si="0"/>
        <v>3</v>
      </c>
    </row>
    <row r="17" spans="1:9" x14ac:dyDescent="0.35">
      <c r="A17" s="3" t="s">
        <v>434</v>
      </c>
      <c r="B17" s="44" t="s">
        <v>283</v>
      </c>
      <c r="C17" s="44" t="s">
        <v>33</v>
      </c>
      <c r="D17" s="44" t="s">
        <v>175</v>
      </c>
      <c r="E17" s="3">
        <v>3</v>
      </c>
      <c r="F17" s="3">
        <v>1</v>
      </c>
      <c r="G17" s="3">
        <v>1</v>
      </c>
      <c r="H17" s="3">
        <v>1</v>
      </c>
      <c r="I17" s="3">
        <f t="shared" si="0"/>
        <v>2</v>
      </c>
    </row>
    <row r="18" spans="1:9" x14ac:dyDescent="0.35">
      <c r="A18" s="3" t="s">
        <v>435</v>
      </c>
      <c r="B18" s="44" t="s">
        <v>283</v>
      </c>
      <c r="C18" s="44" t="s">
        <v>33</v>
      </c>
      <c r="D18" s="44" t="s">
        <v>175</v>
      </c>
      <c r="E18" s="3">
        <v>2</v>
      </c>
      <c r="F18" s="3">
        <v>4</v>
      </c>
      <c r="G18" s="3">
        <v>1</v>
      </c>
      <c r="H18" s="3">
        <v>1</v>
      </c>
      <c r="I18" s="3">
        <f t="shared" si="0"/>
        <v>2</v>
      </c>
    </row>
    <row r="19" spans="1:9" x14ac:dyDescent="0.35">
      <c r="A19" s="3" t="s">
        <v>436</v>
      </c>
      <c r="B19" s="44" t="s">
        <v>284</v>
      </c>
      <c r="C19" s="44" t="s">
        <v>102</v>
      </c>
      <c r="D19" s="44" t="s">
        <v>175</v>
      </c>
      <c r="E19" s="3">
        <v>3</v>
      </c>
      <c r="F19" s="3">
        <v>2</v>
      </c>
      <c r="G19" s="3">
        <v>4</v>
      </c>
      <c r="H19" s="3">
        <v>1</v>
      </c>
      <c r="I19" s="3">
        <f t="shared" si="0"/>
        <v>3</v>
      </c>
    </row>
    <row r="20" spans="1:9" x14ac:dyDescent="0.35">
      <c r="A20" s="3" t="s">
        <v>437</v>
      </c>
      <c r="B20" s="44" t="s">
        <v>284</v>
      </c>
      <c r="C20" s="44" t="s">
        <v>102</v>
      </c>
      <c r="D20" s="44" t="s">
        <v>175</v>
      </c>
      <c r="E20" s="3">
        <v>3</v>
      </c>
      <c r="F20" s="3">
        <v>1</v>
      </c>
      <c r="G20" s="3">
        <v>1</v>
      </c>
      <c r="H20" s="3">
        <v>1</v>
      </c>
      <c r="I20" s="3">
        <f t="shared" si="0"/>
        <v>2</v>
      </c>
    </row>
    <row r="21" spans="1:9" x14ac:dyDescent="0.35">
      <c r="A21" s="3" t="s">
        <v>438</v>
      </c>
      <c r="B21" s="44" t="s">
        <v>284</v>
      </c>
      <c r="C21" s="44" t="s">
        <v>102</v>
      </c>
      <c r="D21" s="44" t="s">
        <v>175</v>
      </c>
      <c r="E21" s="3">
        <v>3</v>
      </c>
      <c r="F21" s="3">
        <v>1</v>
      </c>
      <c r="G21" s="3">
        <v>4</v>
      </c>
      <c r="H21" s="3">
        <v>2</v>
      </c>
      <c r="I21" s="3">
        <f t="shared" si="0"/>
        <v>3</v>
      </c>
    </row>
    <row r="22" spans="1:9" x14ac:dyDescent="0.35">
      <c r="A22" s="3" t="s">
        <v>439</v>
      </c>
      <c r="B22" s="44" t="s">
        <v>283</v>
      </c>
      <c r="C22" s="44" t="s">
        <v>33</v>
      </c>
      <c r="D22" s="44" t="s">
        <v>175</v>
      </c>
      <c r="E22" s="3">
        <v>3</v>
      </c>
      <c r="F22" s="3">
        <v>1</v>
      </c>
      <c r="G22" s="3">
        <v>4</v>
      </c>
      <c r="H22" s="3">
        <v>2</v>
      </c>
      <c r="I22" s="3">
        <f t="shared" si="0"/>
        <v>3</v>
      </c>
    </row>
    <row r="23" spans="1:9" x14ac:dyDescent="0.35">
      <c r="A23" s="3" t="s">
        <v>440</v>
      </c>
      <c r="B23" s="44" t="s">
        <v>283</v>
      </c>
      <c r="C23" s="44" t="s">
        <v>33</v>
      </c>
      <c r="D23" s="44" t="s">
        <v>175</v>
      </c>
      <c r="E23" s="3">
        <v>3</v>
      </c>
      <c r="F23" s="3">
        <v>1</v>
      </c>
      <c r="G23" s="3">
        <v>1</v>
      </c>
      <c r="H23" s="3">
        <v>1</v>
      </c>
      <c r="I23" s="3">
        <f t="shared" si="0"/>
        <v>2</v>
      </c>
    </row>
    <row r="24" spans="1:9" x14ac:dyDescent="0.35">
      <c r="A24" s="3" t="s">
        <v>441</v>
      </c>
      <c r="B24" s="44" t="s">
        <v>283</v>
      </c>
      <c r="C24" s="44" t="s">
        <v>33</v>
      </c>
      <c r="D24" s="44" t="s">
        <v>175</v>
      </c>
      <c r="E24" s="3">
        <v>3</v>
      </c>
      <c r="F24" s="3">
        <v>1</v>
      </c>
      <c r="G24" s="3">
        <v>4</v>
      </c>
      <c r="H24" s="3">
        <v>1</v>
      </c>
      <c r="I24" s="3">
        <f t="shared" si="0"/>
        <v>2</v>
      </c>
    </row>
    <row r="25" spans="1:9" x14ac:dyDescent="0.35">
      <c r="A25" s="3" t="s">
        <v>442</v>
      </c>
      <c r="B25" s="44" t="s">
        <v>283</v>
      </c>
      <c r="C25" s="44" t="s">
        <v>33</v>
      </c>
      <c r="D25" s="44" t="s">
        <v>175</v>
      </c>
      <c r="E25" s="3">
        <v>3</v>
      </c>
      <c r="F25" s="3">
        <v>1</v>
      </c>
      <c r="G25" s="3">
        <v>4</v>
      </c>
      <c r="H25" s="3">
        <v>1</v>
      </c>
      <c r="I25" s="3">
        <f t="shared" si="0"/>
        <v>2</v>
      </c>
    </row>
    <row r="26" spans="1:9" x14ac:dyDescent="0.35">
      <c r="A26" s="3" t="s">
        <v>443</v>
      </c>
      <c r="B26" s="44" t="s">
        <v>283</v>
      </c>
      <c r="C26" s="44" t="s">
        <v>33</v>
      </c>
      <c r="D26" s="44" t="s">
        <v>175</v>
      </c>
      <c r="E26" s="3">
        <v>3</v>
      </c>
      <c r="F26" s="3">
        <v>1</v>
      </c>
      <c r="G26" s="3">
        <v>4</v>
      </c>
      <c r="H26" s="3">
        <v>1</v>
      </c>
      <c r="I26" s="3">
        <f t="shared" si="0"/>
        <v>2</v>
      </c>
    </row>
    <row r="27" spans="1:9" x14ac:dyDescent="0.35">
      <c r="A27" s="3" t="s">
        <v>444</v>
      </c>
      <c r="B27" s="44" t="s">
        <v>283</v>
      </c>
      <c r="C27" s="44" t="s">
        <v>33</v>
      </c>
      <c r="D27" s="44" t="s">
        <v>175</v>
      </c>
      <c r="E27" s="3">
        <v>2</v>
      </c>
      <c r="F27" s="3">
        <v>4</v>
      </c>
      <c r="G27" s="3">
        <v>1</v>
      </c>
      <c r="H27" s="3">
        <v>1</v>
      </c>
      <c r="I27" s="3">
        <f t="shared" si="0"/>
        <v>2</v>
      </c>
    </row>
    <row r="28" spans="1:9" x14ac:dyDescent="0.35">
      <c r="A28" s="3" t="s">
        <v>445</v>
      </c>
      <c r="B28" s="44" t="s">
        <v>283</v>
      </c>
      <c r="C28" s="44" t="s">
        <v>33</v>
      </c>
      <c r="D28" s="44" t="s">
        <v>175</v>
      </c>
      <c r="E28" s="3">
        <v>3</v>
      </c>
      <c r="F28" s="3">
        <v>1</v>
      </c>
      <c r="G28" s="3">
        <v>4</v>
      </c>
      <c r="H28" s="3">
        <v>1</v>
      </c>
      <c r="I28" s="3">
        <f t="shared" si="0"/>
        <v>2</v>
      </c>
    </row>
    <row r="29" spans="1:9" x14ac:dyDescent="0.35">
      <c r="A29" s="3" t="s">
        <v>446</v>
      </c>
      <c r="B29" s="44" t="s">
        <v>283</v>
      </c>
      <c r="C29" s="44" t="s">
        <v>33</v>
      </c>
      <c r="D29" s="44" t="s">
        <v>175</v>
      </c>
      <c r="E29" s="3">
        <v>3</v>
      </c>
      <c r="F29" s="3">
        <v>1</v>
      </c>
      <c r="G29" s="3">
        <v>4</v>
      </c>
      <c r="H29" s="3">
        <v>3</v>
      </c>
      <c r="I29" s="3">
        <f t="shared" si="0"/>
        <v>3</v>
      </c>
    </row>
    <row r="30" spans="1:9" x14ac:dyDescent="0.35">
      <c r="A30" s="3" t="s">
        <v>447</v>
      </c>
      <c r="B30" s="44" t="s">
        <v>283</v>
      </c>
      <c r="C30" s="44" t="s">
        <v>33</v>
      </c>
      <c r="D30" s="44" t="s">
        <v>175</v>
      </c>
      <c r="E30" s="3">
        <v>3</v>
      </c>
      <c r="F30" s="3">
        <v>1</v>
      </c>
      <c r="G30" s="3">
        <v>1</v>
      </c>
      <c r="H30" s="3">
        <v>1</v>
      </c>
      <c r="I30" s="3">
        <f t="shared" si="0"/>
        <v>2</v>
      </c>
    </row>
    <row r="31" spans="1:9" x14ac:dyDescent="0.35">
      <c r="A31" s="3" t="s">
        <v>448</v>
      </c>
      <c r="B31" s="44" t="s">
        <v>283</v>
      </c>
      <c r="C31" s="44" t="s">
        <v>33</v>
      </c>
      <c r="D31" s="44" t="s">
        <v>175</v>
      </c>
      <c r="E31" s="3">
        <v>3</v>
      </c>
      <c r="F31" s="3">
        <v>3</v>
      </c>
      <c r="G31" s="3">
        <v>1</v>
      </c>
      <c r="H31" s="3">
        <v>1</v>
      </c>
      <c r="I31" s="3">
        <f t="shared" si="0"/>
        <v>2</v>
      </c>
    </row>
    <row r="32" spans="1:9" x14ac:dyDescent="0.35">
      <c r="A32" s="3" t="s">
        <v>449</v>
      </c>
      <c r="B32" s="44" t="s">
        <v>283</v>
      </c>
      <c r="C32" s="44" t="s">
        <v>33</v>
      </c>
      <c r="D32" s="44" t="s">
        <v>175</v>
      </c>
      <c r="E32" s="3">
        <v>3</v>
      </c>
      <c r="F32" s="3">
        <v>1</v>
      </c>
      <c r="G32" s="3">
        <v>4</v>
      </c>
      <c r="H32" s="3">
        <v>1</v>
      </c>
      <c r="I32" s="3">
        <f t="shared" si="0"/>
        <v>2</v>
      </c>
    </row>
    <row r="33" spans="1:9" x14ac:dyDescent="0.35">
      <c r="A33" s="3" t="s">
        <v>450</v>
      </c>
      <c r="B33" s="44" t="s">
        <v>283</v>
      </c>
      <c r="C33" s="44" t="s">
        <v>33</v>
      </c>
      <c r="D33" s="44" t="s">
        <v>175</v>
      </c>
      <c r="E33" s="3">
        <v>3</v>
      </c>
      <c r="F33" s="3">
        <v>1</v>
      </c>
      <c r="G33" s="3">
        <v>4</v>
      </c>
      <c r="H33" s="3">
        <v>1</v>
      </c>
      <c r="I33" s="3">
        <f t="shared" si="0"/>
        <v>2</v>
      </c>
    </row>
    <row r="34" spans="1:9" x14ac:dyDescent="0.35">
      <c r="A34" s="3" t="s">
        <v>451</v>
      </c>
      <c r="B34" s="44" t="s">
        <v>283</v>
      </c>
      <c r="C34" s="44" t="s">
        <v>33</v>
      </c>
      <c r="D34" s="44" t="s">
        <v>175</v>
      </c>
      <c r="E34" s="3">
        <v>3</v>
      </c>
      <c r="F34" s="3">
        <v>1</v>
      </c>
      <c r="G34" s="3">
        <v>4</v>
      </c>
      <c r="H34" s="3">
        <v>1</v>
      </c>
      <c r="I34" s="3">
        <f t="shared" si="0"/>
        <v>2</v>
      </c>
    </row>
    <row r="35" spans="1:9" x14ac:dyDescent="0.35">
      <c r="A35" s="3" t="s">
        <v>452</v>
      </c>
      <c r="B35" s="44" t="s">
        <v>283</v>
      </c>
      <c r="C35" s="44" t="s">
        <v>33</v>
      </c>
      <c r="D35" s="44" t="s">
        <v>175</v>
      </c>
      <c r="E35" s="3">
        <v>2</v>
      </c>
      <c r="F35" s="3">
        <v>2</v>
      </c>
      <c r="G35" s="3">
        <v>1</v>
      </c>
      <c r="H35" s="3">
        <v>2</v>
      </c>
      <c r="I35" s="3">
        <f t="shared" si="0"/>
        <v>2</v>
      </c>
    </row>
    <row r="36" spans="1:9" x14ac:dyDescent="0.35">
      <c r="A36" s="3" t="s">
        <v>453</v>
      </c>
      <c r="B36" s="44" t="s">
        <v>283</v>
      </c>
      <c r="C36" s="44" t="s">
        <v>33</v>
      </c>
      <c r="D36" s="44" t="s">
        <v>175</v>
      </c>
      <c r="E36" s="3">
        <v>1</v>
      </c>
      <c r="F36" s="3">
        <v>4</v>
      </c>
      <c r="G36" s="3">
        <v>1</v>
      </c>
      <c r="H36" s="3">
        <v>1</v>
      </c>
      <c r="I36" s="3">
        <f t="shared" si="0"/>
        <v>2</v>
      </c>
    </row>
    <row r="37" spans="1:9" x14ac:dyDescent="0.35">
      <c r="A37" s="3" t="s">
        <v>454</v>
      </c>
      <c r="B37" s="44" t="s">
        <v>283</v>
      </c>
      <c r="C37" s="44" t="s">
        <v>33</v>
      </c>
      <c r="D37" s="44" t="s">
        <v>175</v>
      </c>
      <c r="E37" s="3">
        <v>3</v>
      </c>
      <c r="F37" s="3">
        <v>1</v>
      </c>
      <c r="G37" s="3">
        <v>1</v>
      </c>
      <c r="H37" s="3">
        <v>1</v>
      </c>
      <c r="I37" s="3">
        <f t="shared" si="0"/>
        <v>2</v>
      </c>
    </row>
    <row r="38" spans="1:9" x14ac:dyDescent="0.35">
      <c r="A38" s="3" t="s">
        <v>455</v>
      </c>
      <c r="B38" s="44" t="s">
        <v>283</v>
      </c>
      <c r="C38" s="44" t="s">
        <v>33</v>
      </c>
      <c r="D38" s="44" t="s">
        <v>175</v>
      </c>
      <c r="E38" s="3">
        <v>3</v>
      </c>
      <c r="F38" s="3">
        <v>1</v>
      </c>
      <c r="G38" s="3">
        <v>1</v>
      </c>
      <c r="H38" s="3">
        <v>1</v>
      </c>
      <c r="I38" s="3">
        <f t="shared" si="0"/>
        <v>2</v>
      </c>
    </row>
    <row r="39" spans="1:9" x14ac:dyDescent="0.35">
      <c r="A39" s="3" t="s">
        <v>456</v>
      </c>
      <c r="B39" s="44" t="s">
        <v>283</v>
      </c>
      <c r="C39" s="44" t="s">
        <v>33</v>
      </c>
      <c r="D39" s="44" t="s">
        <v>175</v>
      </c>
      <c r="E39" s="3">
        <v>3</v>
      </c>
      <c r="F39" s="3">
        <v>1</v>
      </c>
      <c r="G39" s="3">
        <v>4</v>
      </c>
      <c r="H39" s="3">
        <v>1</v>
      </c>
      <c r="I39" s="3">
        <f t="shared" si="0"/>
        <v>2</v>
      </c>
    </row>
    <row r="40" spans="1:9" x14ac:dyDescent="0.35">
      <c r="A40" s="3" t="s">
        <v>457</v>
      </c>
      <c r="B40" s="44" t="s">
        <v>283</v>
      </c>
      <c r="C40" s="44" t="s">
        <v>33</v>
      </c>
      <c r="D40" s="44" t="s">
        <v>175</v>
      </c>
      <c r="E40" s="3">
        <v>3</v>
      </c>
      <c r="F40" s="3">
        <v>3</v>
      </c>
      <c r="G40" s="3">
        <v>4</v>
      </c>
      <c r="H40" s="3">
        <v>1</v>
      </c>
      <c r="I40" s="3">
        <f t="shared" si="0"/>
        <v>3</v>
      </c>
    </row>
    <row r="41" spans="1:9" x14ac:dyDescent="0.35">
      <c r="A41" s="3" t="s">
        <v>458</v>
      </c>
      <c r="B41" s="44" t="s">
        <v>283</v>
      </c>
      <c r="C41" s="44" t="s">
        <v>33</v>
      </c>
      <c r="D41" s="44" t="s">
        <v>175</v>
      </c>
      <c r="E41" s="3">
        <v>1</v>
      </c>
      <c r="F41" s="3">
        <v>2</v>
      </c>
      <c r="G41" s="3">
        <v>4</v>
      </c>
      <c r="H41" s="3">
        <v>1</v>
      </c>
      <c r="I41" s="3">
        <f t="shared" si="0"/>
        <v>2</v>
      </c>
    </row>
    <row r="42" spans="1:9" x14ac:dyDescent="0.35">
      <c r="A42" s="3" t="s">
        <v>459</v>
      </c>
      <c r="B42" s="44" t="s">
        <v>283</v>
      </c>
      <c r="C42" s="44" t="s">
        <v>33</v>
      </c>
      <c r="D42" s="44" t="s">
        <v>175</v>
      </c>
      <c r="E42" s="3">
        <v>2</v>
      </c>
      <c r="F42" s="3">
        <v>2</v>
      </c>
      <c r="G42" s="3">
        <v>4</v>
      </c>
      <c r="H42" s="3">
        <v>2</v>
      </c>
      <c r="I42" s="3">
        <f t="shared" si="0"/>
        <v>3</v>
      </c>
    </row>
    <row r="43" spans="1:9" x14ac:dyDescent="0.35">
      <c r="A43" s="3" t="s">
        <v>460</v>
      </c>
      <c r="B43" s="44" t="s">
        <v>283</v>
      </c>
      <c r="C43" s="44" t="s">
        <v>33</v>
      </c>
      <c r="D43" s="44" t="s">
        <v>175</v>
      </c>
      <c r="E43" s="3">
        <v>1</v>
      </c>
      <c r="F43" s="3">
        <v>4</v>
      </c>
      <c r="G43" s="3">
        <v>1</v>
      </c>
      <c r="H43" s="3">
        <v>1</v>
      </c>
      <c r="I43" s="3">
        <f t="shared" si="0"/>
        <v>2</v>
      </c>
    </row>
    <row r="44" spans="1:9" x14ac:dyDescent="0.35">
      <c r="A44" s="3" t="s">
        <v>461</v>
      </c>
      <c r="B44" s="44" t="s">
        <v>283</v>
      </c>
      <c r="C44" s="44" t="s">
        <v>33</v>
      </c>
      <c r="D44" s="44" t="s">
        <v>175</v>
      </c>
      <c r="E44" s="3">
        <v>3</v>
      </c>
      <c r="F44" s="3">
        <v>1</v>
      </c>
      <c r="G44" s="3">
        <v>4</v>
      </c>
      <c r="H44" s="3">
        <v>1</v>
      </c>
      <c r="I44" s="3">
        <f t="shared" si="0"/>
        <v>2</v>
      </c>
    </row>
    <row r="45" spans="1:9" x14ac:dyDescent="0.35">
      <c r="A45" s="3" t="s">
        <v>462</v>
      </c>
      <c r="B45" s="44" t="s">
        <v>283</v>
      </c>
      <c r="C45" s="44" t="s">
        <v>33</v>
      </c>
      <c r="D45" s="44" t="s">
        <v>175</v>
      </c>
      <c r="E45" s="3">
        <v>3</v>
      </c>
      <c r="F45" s="3">
        <v>1</v>
      </c>
      <c r="G45" s="3">
        <v>4</v>
      </c>
      <c r="H45" s="3">
        <v>1</v>
      </c>
      <c r="I45" s="3">
        <f t="shared" si="0"/>
        <v>2</v>
      </c>
    </row>
    <row r="46" spans="1:9" x14ac:dyDescent="0.35">
      <c r="A46" s="3" t="s">
        <v>463</v>
      </c>
      <c r="B46" s="44" t="s">
        <v>283</v>
      </c>
      <c r="C46" s="44" t="s">
        <v>33</v>
      </c>
      <c r="D46" s="44" t="s">
        <v>175</v>
      </c>
      <c r="E46" s="3">
        <v>3</v>
      </c>
      <c r="F46" s="3">
        <v>1</v>
      </c>
      <c r="G46" s="3">
        <v>4</v>
      </c>
      <c r="H46" s="3">
        <v>3</v>
      </c>
      <c r="I46" s="3">
        <f t="shared" si="0"/>
        <v>3</v>
      </c>
    </row>
    <row r="47" spans="1:9" x14ac:dyDescent="0.35">
      <c r="A47" s="3" t="s">
        <v>464</v>
      </c>
      <c r="B47" s="44" t="s">
        <v>283</v>
      </c>
      <c r="C47" s="44" t="s">
        <v>33</v>
      </c>
      <c r="D47" s="44" t="s">
        <v>175</v>
      </c>
      <c r="E47" s="3">
        <v>3</v>
      </c>
      <c r="F47" s="3">
        <v>2</v>
      </c>
      <c r="G47" s="3">
        <v>4</v>
      </c>
      <c r="H47" s="3">
        <v>2</v>
      </c>
      <c r="I47" s="3">
        <f t="shared" si="0"/>
        <v>3</v>
      </c>
    </row>
    <row r="48" spans="1:9" x14ac:dyDescent="0.35">
      <c r="A48" s="3" t="s">
        <v>465</v>
      </c>
      <c r="B48" s="44" t="s">
        <v>283</v>
      </c>
      <c r="C48" s="44" t="s">
        <v>33</v>
      </c>
      <c r="D48" s="44" t="s">
        <v>175</v>
      </c>
      <c r="E48" s="3">
        <v>3</v>
      </c>
      <c r="F48" s="3">
        <v>1</v>
      </c>
      <c r="G48" s="3">
        <v>4</v>
      </c>
      <c r="H48" s="3">
        <v>1</v>
      </c>
      <c r="I48" s="3">
        <f t="shared" si="0"/>
        <v>2</v>
      </c>
    </row>
    <row r="49" spans="1:9" x14ac:dyDescent="0.35">
      <c r="A49" s="3" t="s">
        <v>466</v>
      </c>
      <c r="B49" s="44" t="s">
        <v>283</v>
      </c>
      <c r="C49" s="44" t="s">
        <v>33</v>
      </c>
      <c r="D49" s="44" t="s">
        <v>175</v>
      </c>
      <c r="E49" s="3">
        <v>3</v>
      </c>
      <c r="F49" s="3">
        <v>1</v>
      </c>
      <c r="G49" s="3">
        <v>4</v>
      </c>
      <c r="H49" s="3">
        <v>1</v>
      </c>
      <c r="I49" s="3">
        <f t="shared" si="0"/>
        <v>2</v>
      </c>
    </row>
    <row r="50" spans="1:9" x14ac:dyDescent="0.35">
      <c r="A50" s="3" t="s">
        <v>467</v>
      </c>
      <c r="B50" s="44" t="s">
        <v>284</v>
      </c>
      <c r="C50" s="44" t="s">
        <v>102</v>
      </c>
      <c r="D50" s="44" t="s">
        <v>175</v>
      </c>
      <c r="E50" s="3">
        <v>3</v>
      </c>
      <c r="F50" s="3">
        <v>1</v>
      </c>
      <c r="G50" s="3">
        <v>4</v>
      </c>
      <c r="H50" s="3">
        <v>1</v>
      </c>
      <c r="I50" s="3">
        <f t="shared" si="0"/>
        <v>2</v>
      </c>
    </row>
    <row r="51" spans="1:9" x14ac:dyDescent="0.35">
      <c r="A51" s="3" t="s">
        <v>468</v>
      </c>
      <c r="B51" s="44" t="s">
        <v>284</v>
      </c>
      <c r="C51" s="44" t="s">
        <v>102</v>
      </c>
      <c r="D51" s="44" t="s">
        <v>175</v>
      </c>
      <c r="E51" s="3">
        <v>3</v>
      </c>
      <c r="F51" s="3">
        <v>1</v>
      </c>
      <c r="G51" s="3">
        <v>4</v>
      </c>
      <c r="H51" s="3">
        <v>1</v>
      </c>
      <c r="I51" s="3">
        <f t="shared" si="0"/>
        <v>2</v>
      </c>
    </row>
    <row r="52" spans="1:9" x14ac:dyDescent="0.35">
      <c r="A52" s="3" t="s">
        <v>469</v>
      </c>
      <c r="B52" s="44" t="s">
        <v>284</v>
      </c>
      <c r="C52" s="44" t="s">
        <v>102</v>
      </c>
      <c r="D52" s="44" t="s">
        <v>175</v>
      </c>
      <c r="E52" s="3">
        <v>3</v>
      </c>
      <c r="F52" s="3">
        <v>4</v>
      </c>
      <c r="G52" s="3">
        <v>4</v>
      </c>
      <c r="H52" s="3">
        <v>1</v>
      </c>
      <c r="I52" s="3">
        <f t="shared" si="0"/>
        <v>3</v>
      </c>
    </row>
    <row r="53" spans="1:9" x14ac:dyDescent="0.35">
      <c r="A53" s="3" t="s">
        <v>470</v>
      </c>
      <c r="B53" s="44" t="s">
        <v>284</v>
      </c>
      <c r="C53" s="44" t="s">
        <v>102</v>
      </c>
      <c r="D53" s="44" t="s">
        <v>175</v>
      </c>
      <c r="E53" s="3">
        <v>3</v>
      </c>
      <c r="F53" s="3">
        <v>1</v>
      </c>
      <c r="G53" s="3">
        <v>1</v>
      </c>
      <c r="H53" s="3">
        <v>1</v>
      </c>
      <c r="I53" s="3">
        <f t="shared" si="0"/>
        <v>2</v>
      </c>
    </row>
    <row r="54" spans="1:9" x14ac:dyDescent="0.35">
      <c r="A54" s="3" t="s">
        <v>471</v>
      </c>
      <c r="B54" s="44" t="s">
        <v>284</v>
      </c>
      <c r="C54" s="44" t="s">
        <v>102</v>
      </c>
      <c r="D54" s="44" t="s">
        <v>175</v>
      </c>
      <c r="E54" s="3">
        <v>3</v>
      </c>
      <c r="F54" s="3">
        <v>1</v>
      </c>
      <c r="G54" s="3">
        <v>4</v>
      </c>
      <c r="H54" s="3">
        <v>1</v>
      </c>
      <c r="I54" s="3">
        <f t="shared" si="0"/>
        <v>2</v>
      </c>
    </row>
    <row r="55" spans="1:9" x14ac:dyDescent="0.35">
      <c r="A55" s="3" t="s">
        <v>472</v>
      </c>
      <c r="B55" s="44" t="s">
        <v>284</v>
      </c>
      <c r="C55" s="44" t="s">
        <v>102</v>
      </c>
      <c r="D55" s="44" t="s">
        <v>175</v>
      </c>
      <c r="E55" s="3">
        <v>3</v>
      </c>
      <c r="F55" s="3">
        <v>1</v>
      </c>
      <c r="G55" s="3">
        <v>1</v>
      </c>
      <c r="H55" s="3">
        <v>1</v>
      </c>
      <c r="I55" s="3">
        <f t="shared" si="0"/>
        <v>2</v>
      </c>
    </row>
    <row r="56" spans="1:9" x14ac:dyDescent="0.35">
      <c r="A56" s="3" t="s">
        <v>473</v>
      </c>
      <c r="B56" s="44" t="s">
        <v>284</v>
      </c>
      <c r="C56" s="44" t="s">
        <v>102</v>
      </c>
      <c r="D56" s="44" t="s">
        <v>175</v>
      </c>
      <c r="E56" s="3">
        <v>3</v>
      </c>
      <c r="F56" s="3">
        <v>1</v>
      </c>
      <c r="G56" s="3">
        <v>1</v>
      </c>
      <c r="H56" s="3">
        <v>1</v>
      </c>
      <c r="I56" s="3">
        <f t="shared" si="0"/>
        <v>2</v>
      </c>
    </row>
    <row r="57" spans="1:9" x14ac:dyDescent="0.35">
      <c r="A57" s="3" t="s">
        <v>474</v>
      </c>
      <c r="B57" s="44" t="s">
        <v>284</v>
      </c>
      <c r="C57" s="44" t="s">
        <v>102</v>
      </c>
      <c r="D57" s="44" t="s">
        <v>175</v>
      </c>
      <c r="E57" s="3">
        <v>3</v>
      </c>
      <c r="F57" s="3">
        <v>1</v>
      </c>
      <c r="G57" s="3">
        <v>1</v>
      </c>
      <c r="H57" s="3">
        <v>1</v>
      </c>
      <c r="I57" s="3">
        <f t="shared" si="0"/>
        <v>2</v>
      </c>
    </row>
    <row r="58" spans="1:9" x14ac:dyDescent="0.35">
      <c r="A58" s="3" t="s">
        <v>475</v>
      </c>
      <c r="B58" s="44" t="s">
        <v>284</v>
      </c>
      <c r="C58" s="44" t="s">
        <v>102</v>
      </c>
      <c r="D58" s="44" t="s">
        <v>175</v>
      </c>
      <c r="E58" s="3">
        <v>3</v>
      </c>
      <c r="F58" s="3">
        <v>1</v>
      </c>
      <c r="G58" s="3">
        <v>4</v>
      </c>
      <c r="H58" s="3">
        <v>1</v>
      </c>
      <c r="I58" s="3">
        <f t="shared" si="0"/>
        <v>2</v>
      </c>
    </row>
    <row r="59" spans="1:9" x14ac:dyDescent="0.35">
      <c r="A59" s="3" t="s">
        <v>476</v>
      </c>
      <c r="B59" s="44" t="s">
        <v>284</v>
      </c>
      <c r="C59" s="44" t="s">
        <v>102</v>
      </c>
      <c r="D59" s="44" t="s">
        <v>175</v>
      </c>
      <c r="E59" s="3">
        <v>3</v>
      </c>
      <c r="F59" s="3">
        <v>1</v>
      </c>
      <c r="G59" s="3">
        <v>4</v>
      </c>
      <c r="H59" s="3">
        <v>1</v>
      </c>
      <c r="I59" s="3">
        <f t="shared" si="0"/>
        <v>2</v>
      </c>
    </row>
    <row r="60" spans="1:9" x14ac:dyDescent="0.35">
      <c r="A60" s="3" t="s">
        <v>477</v>
      </c>
      <c r="B60" s="44" t="s">
        <v>284</v>
      </c>
      <c r="C60" s="44" t="s">
        <v>102</v>
      </c>
      <c r="D60" s="44" t="s">
        <v>175</v>
      </c>
      <c r="E60" s="3">
        <v>3</v>
      </c>
      <c r="F60" s="3">
        <v>1</v>
      </c>
      <c r="G60" s="3">
        <v>4</v>
      </c>
      <c r="H60" s="3">
        <v>1</v>
      </c>
      <c r="I60" s="3">
        <f t="shared" si="0"/>
        <v>2</v>
      </c>
    </row>
    <row r="61" spans="1:9" x14ac:dyDescent="0.35">
      <c r="A61" s="3" t="s">
        <v>478</v>
      </c>
      <c r="B61" s="44" t="s">
        <v>284</v>
      </c>
      <c r="C61" s="44" t="s">
        <v>102</v>
      </c>
      <c r="D61" s="44" t="s">
        <v>175</v>
      </c>
      <c r="E61" s="3">
        <v>3</v>
      </c>
      <c r="F61" s="3">
        <v>1</v>
      </c>
      <c r="G61" s="3">
        <v>4</v>
      </c>
      <c r="H61" s="3">
        <v>1</v>
      </c>
      <c r="I61" s="3">
        <f t="shared" si="0"/>
        <v>2</v>
      </c>
    </row>
    <row r="62" spans="1:9" x14ac:dyDescent="0.35">
      <c r="A62" s="3" t="s">
        <v>479</v>
      </c>
      <c r="B62" s="44" t="s">
        <v>284</v>
      </c>
      <c r="C62" s="44" t="s">
        <v>102</v>
      </c>
      <c r="D62" s="44" t="s">
        <v>175</v>
      </c>
      <c r="E62" s="3">
        <v>3</v>
      </c>
      <c r="F62" s="3">
        <v>1</v>
      </c>
      <c r="G62" s="3">
        <v>4</v>
      </c>
      <c r="H62" s="3">
        <v>2</v>
      </c>
      <c r="I62" s="3">
        <f t="shared" si="0"/>
        <v>3</v>
      </c>
    </row>
    <row r="63" spans="1:9" x14ac:dyDescent="0.35">
      <c r="A63" s="3" t="s">
        <v>480</v>
      </c>
      <c r="B63" s="44" t="s">
        <v>284</v>
      </c>
      <c r="C63" s="44" t="s">
        <v>102</v>
      </c>
      <c r="D63" s="44" t="s">
        <v>175</v>
      </c>
      <c r="E63" s="3">
        <v>3</v>
      </c>
      <c r="F63" s="3">
        <v>1</v>
      </c>
      <c r="G63" s="3">
        <v>4</v>
      </c>
      <c r="H63" s="3">
        <v>1</v>
      </c>
      <c r="I63" s="3">
        <f t="shared" si="0"/>
        <v>2</v>
      </c>
    </row>
    <row r="64" spans="1:9" x14ac:dyDescent="0.35">
      <c r="A64" s="3" t="s">
        <v>481</v>
      </c>
      <c r="B64" s="44" t="s">
        <v>284</v>
      </c>
      <c r="C64" s="44" t="s">
        <v>102</v>
      </c>
      <c r="D64" s="44" t="s">
        <v>175</v>
      </c>
      <c r="E64" s="3">
        <v>3</v>
      </c>
      <c r="F64" s="3">
        <v>1</v>
      </c>
      <c r="G64" s="3">
        <v>4</v>
      </c>
      <c r="H64" s="3">
        <v>1</v>
      </c>
      <c r="I64" s="3">
        <f t="shared" si="0"/>
        <v>2</v>
      </c>
    </row>
    <row r="65" spans="1:9" x14ac:dyDescent="0.35">
      <c r="A65" s="3" t="s">
        <v>482</v>
      </c>
      <c r="B65" s="44" t="s">
        <v>284</v>
      </c>
      <c r="C65" s="44" t="s">
        <v>102</v>
      </c>
      <c r="D65" s="44" t="s">
        <v>175</v>
      </c>
      <c r="E65" s="3">
        <v>3</v>
      </c>
      <c r="F65" s="3">
        <v>1</v>
      </c>
      <c r="G65" s="3">
        <v>4</v>
      </c>
      <c r="H65" s="3">
        <v>1</v>
      </c>
      <c r="I65" s="3">
        <f t="shared" si="0"/>
        <v>2</v>
      </c>
    </row>
    <row r="66" spans="1:9" x14ac:dyDescent="0.35">
      <c r="A66" s="3" t="s">
        <v>483</v>
      </c>
      <c r="B66" s="44" t="s">
        <v>284</v>
      </c>
      <c r="C66" s="44" t="s">
        <v>102</v>
      </c>
      <c r="D66" s="44" t="s">
        <v>175</v>
      </c>
      <c r="E66" s="3">
        <v>3</v>
      </c>
      <c r="F66" s="3">
        <v>1</v>
      </c>
      <c r="G66" s="3">
        <v>4</v>
      </c>
      <c r="H66" s="3">
        <v>1</v>
      </c>
      <c r="I66" s="3">
        <f t="shared" si="0"/>
        <v>2</v>
      </c>
    </row>
    <row r="67" spans="1:9" x14ac:dyDescent="0.35">
      <c r="A67" s="3" t="s">
        <v>484</v>
      </c>
      <c r="B67" s="44" t="s">
        <v>284</v>
      </c>
      <c r="C67" s="44" t="s">
        <v>102</v>
      </c>
      <c r="D67" s="44" t="s">
        <v>175</v>
      </c>
      <c r="E67" s="3">
        <v>3</v>
      </c>
      <c r="F67" s="3">
        <v>1</v>
      </c>
      <c r="G67" s="3">
        <v>4</v>
      </c>
      <c r="H67" s="3">
        <v>1</v>
      </c>
      <c r="I67" s="3">
        <f t="shared" ref="I67:I130" si="1">ROUND(AVERAGE(E67:H67),0)</f>
        <v>2</v>
      </c>
    </row>
    <row r="68" spans="1:9" x14ac:dyDescent="0.35">
      <c r="A68" s="3" t="s">
        <v>485</v>
      </c>
      <c r="B68" s="44" t="s">
        <v>284</v>
      </c>
      <c r="C68" s="44" t="s">
        <v>102</v>
      </c>
      <c r="D68" s="44" t="s">
        <v>175</v>
      </c>
      <c r="E68" s="3">
        <v>3</v>
      </c>
      <c r="F68" s="3">
        <v>1</v>
      </c>
      <c r="G68" s="3">
        <v>4</v>
      </c>
      <c r="H68" s="3">
        <v>1</v>
      </c>
      <c r="I68" s="3">
        <f t="shared" si="1"/>
        <v>2</v>
      </c>
    </row>
    <row r="69" spans="1:9" x14ac:dyDescent="0.35">
      <c r="A69" s="3" t="s">
        <v>486</v>
      </c>
      <c r="B69" s="44" t="s">
        <v>284</v>
      </c>
      <c r="C69" s="44" t="s">
        <v>102</v>
      </c>
      <c r="D69" s="44" t="s">
        <v>175</v>
      </c>
      <c r="E69" s="3">
        <v>3</v>
      </c>
      <c r="F69" s="3">
        <v>1</v>
      </c>
      <c r="G69" s="3">
        <v>1</v>
      </c>
      <c r="H69" s="3">
        <v>1</v>
      </c>
      <c r="I69" s="3">
        <f t="shared" si="1"/>
        <v>2</v>
      </c>
    </row>
    <row r="70" spans="1:9" x14ac:dyDescent="0.35">
      <c r="A70" s="3" t="s">
        <v>487</v>
      </c>
      <c r="B70" s="44" t="s">
        <v>284</v>
      </c>
      <c r="C70" s="44" t="s">
        <v>102</v>
      </c>
      <c r="D70" s="44" t="s">
        <v>175</v>
      </c>
      <c r="E70" s="3">
        <v>3</v>
      </c>
      <c r="F70" s="3">
        <v>1</v>
      </c>
      <c r="G70" s="3">
        <v>4</v>
      </c>
      <c r="H70" s="3">
        <v>1</v>
      </c>
      <c r="I70" s="3">
        <f t="shared" si="1"/>
        <v>2</v>
      </c>
    </row>
    <row r="71" spans="1:9" x14ac:dyDescent="0.35">
      <c r="A71" s="3" t="s">
        <v>488</v>
      </c>
      <c r="B71" s="44" t="s">
        <v>284</v>
      </c>
      <c r="C71" s="44" t="s">
        <v>102</v>
      </c>
      <c r="D71" s="44" t="s">
        <v>175</v>
      </c>
      <c r="E71" s="3">
        <v>3</v>
      </c>
      <c r="F71" s="3">
        <v>1</v>
      </c>
      <c r="G71" s="3">
        <v>4</v>
      </c>
      <c r="H71" s="3">
        <v>1</v>
      </c>
      <c r="I71" s="3">
        <f t="shared" si="1"/>
        <v>2</v>
      </c>
    </row>
    <row r="72" spans="1:9" x14ac:dyDescent="0.35">
      <c r="A72" s="3" t="s">
        <v>489</v>
      </c>
      <c r="B72" s="44" t="s">
        <v>284</v>
      </c>
      <c r="C72" s="44" t="s">
        <v>102</v>
      </c>
      <c r="D72" s="44" t="s">
        <v>175</v>
      </c>
      <c r="E72" s="3">
        <v>3</v>
      </c>
      <c r="F72" s="3">
        <v>1</v>
      </c>
      <c r="G72" s="3">
        <v>4</v>
      </c>
      <c r="H72" s="3">
        <v>1</v>
      </c>
      <c r="I72" s="3">
        <f t="shared" si="1"/>
        <v>2</v>
      </c>
    </row>
    <row r="73" spans="1:9" x14ac:dyDescent="0.35">
      <c r="A73" s="3" t="s">
        <v>490</v>
      </c>
      <c r="B73" s="44" t="s">
        <v>284</v>
      </c>
      <c r="C73" s="44" t="s">
        <v>102</v>
      </c>
      <c r="D73" s="44" t="s">
        <v>175</v>
      </c>
      <c r="E73" s="3">
        <v>2</v>
      </c>
      <c r="F73" s="3">
        <v>4</v>
      </c>
      <c r="G73" s="3">
        <v>4</v>
      </c>
      <c r="H73" s="3">
        <v>2</v>
      </c>
      <c r="I73" s="3">
        <f t="shared" si="1"/>
        <v>3</v>
      </c>
    </row>
    <row r="74" spans="1:9" x14ac:dyDescent="0.35">
      <c r="A74" s="3" t="s">
        <v>491</v>
      </c>
      <c r="B74" s="44" t="s">
        <v>284</v>
      </c>
      <c r="C74" s="44" t="s">
        <v>102</v>
      </c>
      <c r="D74" s="44" t="s">
        <v>175</v>
      </c>
      <c r="E74" s="3">
        <v>1</v>
      </c>
      <c r="F74" s="3">
        <v>4</v>
      </c>
      <c r="G74" s="3">
        <v>4</v>
      </c>
      <c r="H74" s="3">
        <v>1</v>
      </c>
      <c r="I74" s="3">
        <f t="shared" si="1"/>
        <v>3</v>
      </c>
    </row>
    <row r="75" spans="1:9" x14ac:dyDescent="0.35">
      <c r="A75" s="3" t="s">
        <v>492</v>
      </c>
      <c r="B75" s="44" t="s">
        <v>284</v>
      </c>
      <c r="C75" s="44" t="s">
        <v>102</v>
      </c>
      <c r="D75" s="44" t="s">
        <v>175</v>
      </c>
      <c r="E75" s="3">
        <v>3</v>
      </c>
      <c r="F75" s="3">
        <v>1</v>
      </c>
      <c r="G75" s="3">
        <v>4</v>
      </c>
      <c r="H75" s="3">
        <v>1</v>
      </c>
      <c r="I75" s="3">
        <f t="shared" si="1"/>
        <v>2</v>
      </c>
    </row>
    <row r="76" spans="1:9" x14ac:dyDescent="0.35">
      <c r="A76" s="3" t="s">
        <v>493</v>
      </c>
      <c r="B76" s="44" t="s">
        <v>284</v>
      </c>
      <c r="C76" s="44" t="s">
        <v>102</v>
      </c>
      <c r="D76" s="44" t="s">
        <v>175</v>
      </c>
      <c r="E76" s="3">
        <v>3</v>
      </c>
      <c r="F76" s="3">
        <v>1</v>
      </c>
      <c r="G76" s="3">
        <v>4</v>
      </c>
      <c r="H76" s="3">
        <v>1</v>
      </c>
      <c r="I76" s="3">
        <f t="shared" si="1"/>
        <v>2</v>
      </c>
    </row>
    <row r="77" spans="1:9" x14ac:dyDescent="0.35">
      <c r="A77" s="3" t="s">
        <v>494</v>
      </c>
      <c r="B77" s="44" t="s">
        <v>284</v>
      </c>
      <c r="C77" s="44" t="s">
        <v>102</v>
      </c>
      <c r="D77" s="44" t="s">
        <v>175</v>
      </c>
      <c r="E77" s="3">
        <v>3</v>
      </c>
      <c r="F77" s="3">
        <v>1</v>
      </c>
      <c r="G77" s="3">
        <v>4</v>
      </c>
      <c r="H77" s="3">
        <v>1</v>
      </c>
      <c r="I77" s="3">
        <f t="shared" si="1"/>
        <v>2</v>
      </c>
    </row>
    <row r="78" spans="1:9" x14ac:dyDescent="0.35">
      <c r="A78" s="3" t="s">
        <v>495</v>
      </c>
      <c r="B78" s="44" t="s">
        <v>284</v>
      </c>
      <c r="C78" s="44" t="s">
        <v>102</v>
      </c>
      <c r="D78" s="44" t="s">
        <v>175</v>
      </c>
      <c r="E78" s="3">
        <v>3</v>
      </c>
      <c r="F78" s="3">
        <v>1</v>
      </c>
      <c r="G78" s="3">
        <v>4</v>
      </c>
      <c r="H78" s="3">
        <v>1</v>
      </c>
      <c r="I78" s="3">
        <f t="shared" si="1"/>
        <v>2</v>
      </c>
    </row>
    <row r="79" spans="1:9" x14ac:dyDescent="0.35">
      <c r="A79" s="3" t="s">
        <v>496</v>
      </c>
      <c r="B79" s="44" t="s">
        <v>284</v>
      </c>
      <c r="C79" s="44" t="s">
        <v>102</v>
      </c>
      <c r="D79" s="44" t="s">
        <v>175</v>
      </c>
      <c r="E79" s="3">
        <v>3</v>
      </c>
      <c r="F79" s="3">
        <v>1</v>
      </c>
      <c r="G79" s="3">
        <v>4</v>
      </c>
      <c r="H79" s="3">
        <v>1</v>
      </c>
      <c r="I79" s="3">
        <f t="shared" si="1"/>
        <v>2</v>
      </c>
    </row>
    <row r="80" spans="1:9" x14ac:dyDescent="0.35">
      <c r="A80" s="3" t="s">
        <v>497</v>
      </c>
      <c r="B80" s="44" t="s">
        <v>284</v>
      </c>
      <c r="C80" s="44" t="s">
        <v>102</v>
      </c>
      <c r="D80" s="44" t="s">
        <v>175</v>
      </c>
      <c r="E80" s="3">
        <v>3</v>
      </c>
      <c r="F80" s="3">
        <v>1</v>
      </c>
      <c r="G80" s="3">
        <v>4</v>
      </c>
      <c r="H80" s="3">
        <v>1</v>
      </c>
      <c r="I80" s="3">
        <f t="shared" si="1"/>
        <v>2</v>
      </c>
    </row>
    <row r="81" spans="1:9" x14ac:dyDescent="0.35">
      <c r="A81" s="3" t="s">
        <v>498</v>
      </c>
      <c r="B81" s="44" t="s">
        <v>284</v>
      </c>
      <c r="C81" s="44" t="s">
        <v>102</v>
      </c>
      <c r="D81" s="44" t="s">
        <v>175</v>
      </c>
      <c r="E81" s="3">
        <v>3</v>
      </c>
      <c r="F81" s="3">
        <v>1</v>
      </c>
      <c r="G81" s="3">
        <v>4</v>
      </c>
      <c r="H81" s="3">
        <v>1</v>
      </c>
      <c r="I81" s="3">
        <f t="shared" si="1"/>
        <v>2</v>
      </c>
    </row>
    <row r="82" spans="1:9" x14ac:dyDescent="0.35">
      <c r="A82" s="3" t="s">
        <v>499</v>
      </c>
      <c r="B82" s="44" t="s">
        <v>284</v>
      </c>
      <c r="C82" s="44" t="s">
        <v>102</v>
      </c>
      <c r="D82" s="44" t="s">
        <v>175</v>
      </c>
      <c r="E82" s="3">
        <v>3</v>
      </c>
      <c r="F82" s="3">
        <v>1</v>
      </c>
      <c r="G82" s="3">
        <v>4</v>
      </c>
      <c r="H82" s="3">
        <v>1</v>
      </c>
      <c r="I82" s="3">
        <f t="shared" si="1"/>
        <v>2</v>
      </c>
    </row>
    <row r="83" spans="1:9" x14ac:dyDescent="0.35">
      <c r="A83" s="3" t="s">
        <v>500</v>
      </c>
      <c r="B83" s="44" t="s">
        <v>288</v>
      </c>
      <c r="C83" s="44" t="s">
        <v>43</v>
      </c>
      <c r="D83" s="44" t="s">
        <v>176</v>
      </c>
      <c r="E83" s="3">
        <v>3</v>
      </c>
      <c r="F83" s="3">
        <v>1</v>
      </c>
      <c r="G83" s="3">
        <v>4</v>
      </c>
      <c r="H83" s="3">
        <v>1</v>
      </c>
      <c r="I83" s="3">
        <f t="shared" si="1"/>
        <v>2</v>
      </c>
    </row>
    <row r="84" spans="1:9" x14ac:dyDescent="0.35">
      <c r="A84" s="3" t="s">
        <v>501</v>
      </c>
      <c r="B84" s="44" t="s">
        <v>288</v>
      </c>
      <c r="C84" s="44" t="s">
        <v>43</v>
      </c>
      <c r="D84" s="44" t="s">
        <v>176</v>
      </c>
      <c r="E84" s="3">
        <v>3</v>
      </c>
      <c r="F84" s="3">
        <v>1</v>
      </c>
      <c r="G84" s="3">
        <v>1</v>
      </c>
      <c r="H84" s="3">
        <v>1</v>
      </c>
      <c r="I84" s="3">
        <f t="shared" si="1"/>
        <v>2</v>
      </c>
    </row>
    <row r="85" spans="1:9" x14ac:dyDescent="0.35">
      <c r="A85" s="3" t="s">
        <v>502</v>
      </c>
      <c r="B85" s="44" t="s">
        <v>288</v>
      </c>
      <c r="C85" s="44" t="s">
        <v>43</v>
      </c>
      <c r="D85" s="44" t="s">
        <v>176</v>
      </c>
      <c r="E85" s="3">
        <v>3</v>
      </c>
      <c r="F85" s="3">
        <v>1</v>
      </c>
      <c r="G85" s="3">
        <v>1</v>
      </c>
      <c r="H85" s="3">
        <v>1</v>
      </c>
      <c r="I85" s="3">
        <f t="shared" si="1"/>
        <v>2</v>
      </c>
    </row>
    <row r="86" spans="1:9" x14ac:dyDescent="0.35">
      <c r="A86" s="3" t="s">
        <v>503</v>
      </c>
      <c r="B86" s="44" t="s">
        <v>288</v>
      </c>
      <c r="C86" s="44" t="s">
        <v>43</v>
      </c>
      <c r="D86" s="44" t="s">
        <v>176</v>
      </c>
      <c r="E86" s="3">
        <v>3</v>
      </c>
      <c r="F86" s="3">
        <v>1</v>
      </c>
      <c r="G86" s="3">
        <v>4</v>
      </c>
      <c r="H86" s="3">
        <v>1</v>
      </c>
      <c r="I86" s="3">
        <f t="shared" si="1"/>
        <v>2</v>
      </c>
    </row>
    <row r="87" spans="1:9" x14ac:dyDescent="0.35">
      <c r="A87" s="3" t="s">
        <v>504</v>
      </c>
      <c r="B87" s="44" t="s">
        <v>288</v>
      </c>
      <c r="C87" s="44" t="s">
        <v>43</v>
      </c>
      <c r="D87" s="44" t="s">
        <v>176</v>
      </c>
      <c r="E87" s="3">
        <v>3</v>
      </c>
      <c r="F87" s="3">
        <v>1</v>
      </c>
      <c r="G87" s="3">
        <v>4</v>
      </c>
      <c r="H87" s="3">
        <v>1</v>
      </c>
      <c r="I87" s="3">
        <f t="shared" si="1"/>
        <v>2</v>
      </c>
    </row>
    <row r="88" spans="1:9" x14ac:dyDescent="0.35">
      <c r="A88" s="3" t="s">
        <v>505</v>
      </c>
      <c r="B88" s="44" t="s">
        <v>288</v>
      </c>
      <c r="C88" s="44" t="s">
        <v>43</v>
      </c>
      <c r="D88" s="44" t="s">
        <v>176</v>
      </c>
      <c r="E88" s="3">
        <v>3</v>
      </c>
      <c r="F88" s="3">
        <v>1</v>
      </c>
      <c r="G88" s="3">
        <v>4</v>
      </c>
      <c r="H88" s="3">
        <v>1</v>
      </c>
      <c r="I88" s="3">
        <f t="shared" si="1"/>
        <v>2</v>
      </c>
    </row>
    <row r="89" spans="1:9" x14ac:dyDescent="0.35">
      <c r="A89" s="3" t="s">
        <v>506</v>
      </c>
      <c r="B89" s="44" t="s">
        <v>288</v>
      </c>
      <c r="C89" s="44" t="s">
        <v>43</v>
      </c>
      <c r="D89" s="44" t="s">
        <v>176</v>
      </c>
      <c r="E89" s="3">
        <v>3</v>
      </c>
      <c r="F89" s="3">
        <v>1</v>
      </c>
      <c r="G89" s="3">
        <v>1</v>
      </c>
      <c r="H89" s="3">
        <v>2</v>
      </c>
      <c r="I89" s="3">
        <f t="shared" si="1"/>
        <v>2</v>
      </c>
    </row>
    <row r="90" spans="1:9" x14ac:dyDescent="0.35">
      <c r="A90" s="3" t="s">
        <v>507</v>
      </c>
      <c r="B90" s="44" t="s">
        <v>288</v>
      </c>
      <c r="C90" s="44" t="s">
        <v>43</v>
      </c>
      <c r="D90" s="44" t="s">
        <v>176</v>
      </c>
      <c r="E90" s="3">
        <v>3</v>
      </c>
      <c r="F90" s="3">
        <v>4</v>
      </c>
      <c r="G90" s="3">
        <v>4</v>
      </c>
      <c r="H90" s="3">
        <v>1</v>
      </c>
      <c r="I90" s="3">
        <f t="shared" si="1"/>
        <v>3</v>
      </c>
    </row>
    <row r="91" spans="1:9" x14ac:dyDescent="0.35">
      <c r="A91" s="3" t="s">
        <v>508</v>
      </c>
      <c r="B91" s="44" t="s">
        <v>288</v>
      </c>
      <c r="C91" s="44" t="s">
        <v>43</v>
      </c>
      <c r="D91" s="44" t="s">
        <v>176</v>
      </c>
      <c r="E91" s="3">
        <v>3</v>
      </c>
      <c r="F91" s="3">
        <v>1</v>
      </c>
      <c r="G91" s="3">
        <v>1</v>
      </c>
      <c r="H91" s="3">
        <v>1</v>
      </c>
      <c r="I91" s="3">
        <f t="shared" si="1"/>
        <v>2</v>
      </c>
    </row>
    <row r="92" spans="1:9" x14ac:dyDescent="0.35">
      <c r="A92" s="3" t="s">
        <v>509</v>
      </c>
      <c r="B92" s="44" t="s">
        <v>288</v>
      </c>
      <c r="C92" s="44" t="s">
        <v>43</v>
      </c>
      <c r="D92" s="44" t="s">
        <v>176</v>
      </c>
      <c r="E92" s="3">
        <v>3</v>
      </c>
      <c r="F92" s="3">
        <v>3</v>
      </c>
      <c r="G92" s="3">
        <v>1</v>
      </c>
      <c r="H92" s="3">
        <v>1</v>
      </c>
      <c r="I92" s="3">
        <f t="shared" si="1"/>
        <v>2</v>
      </c>
    </row>
    <row r="93" spans="1:9" x14ac:dyDescent="0.35">
      <c r="A93" s="3" t="s">
        <v>11757</v>
      </c>
      <c r="B93" s="44" t="s">
        <v>288</v>
      </c>
      <c r="C93" s="44" t="s">
        <v>43</v>
      </c>
      <c r="D93" s="44" t="s">
        <v>176</v>
      </c>
      <c r="E93" s="3">
        <v>3</v>
      </c>
      <c r="F93" s="3">
        <v>1</v>
      </c>
      <c r="G93" s="3">
        <v>4</v>
      </c>
      <c r="H93" s="3">
        <v>1</v>
      </c>
      <c r="I93" s="3">
        <f t="shared" si="1"/>
        <v>2</v>
      </c>
    </row>
    <row r="94" spans="1:9" x14ac:dyDescent="0.35">
      <c r="A94" s="3" t="s">
        <v>11758</v>
      </c>
      <c r="B94" s="44" t="s">
        <v>288</v>
      </c>
      <c r="C94" s="44" t="s">
        <v>43</v>
      </c>
      <c r="D94" s="44" t="s">
        <v>176</v>
      </c>
      <c r="E94" s="3">
        <v>3</v>
      </c>
      <c r="F94" s="3">
        <v>1</v>
      </c>
      <c r="G94" s="3">
        <v>4</v>
      </c>
      <c r="H94" s="3">
        <v>1</v>
      </c>
      <c r="I94" s="3">
        <f t="shared" si="1"/>
        <v>2</v>
      </c>
    </row>
    <row r="95" spans="1:9" x14ac:dyDescent="0.35">
      <c r="A95" s="3" t="s">
        <v>11759</v>
      </c>
      <c r="B95" s="44" t="s">
        <v>288</v>
      </c>
      <c r="C95" s="44" t="s">
        <v>43</v>
      </c>
      <c r="D95" s="44" t="s">
        <v>176</v>
      </c>
      <c r="E95" s="3">
        <v>3</v>
      </c>
      <c r="F95" s="3">
        <v>1</v>
      </c>
      <c r="G95" s="3">
        <v>4</v>
      </c>
      <c r="H95" s="3">
        <v>1</v>
      </c>
      <c r="I95" s="3">
        <f t="shared" si="1"/>
        <v>2</v>
      </c>
    </row>
    <row r="96" spans="1:9" x14ac:dyDescent="0.35">
      <c r="A96" s="3" t="s">
        <v>510</v>
      </c>
      <c r="B96" s="44" t="s">
        <v>288</v>
      </c>
      <c r="C96" s="44" t="s">
        <v>43</v>
      </c>
      <c r="D96" s="44" t="s">
        <v>176</v>
      </c>
      <c r="E96" s="3">
        <v>3</v>
      </c>
      <c r="F96" s="3">
        <v>4</v>
      </c>
      <c r="G96" s="3">
        <v>1</v>
      </c>
      <c r="H96" s="3">
        <v>5</v>
      </c>
      <c r="I96" s="3">
        <f t="shared" si="1"/>
        <v>3</v>
      </c>
    </row>
    <row r="97" spans="1:9" x14ac:dyDescent="0.35">
      <c r="A97" s="3" t="s">
        <v>511</v>
      </c>
      <c r="B97" s="44" t="s">
        <v>288</v>
      </c>
      <c r="C97" s="44" t="s">
        <v>43</v>
      </c>
      <c r="D97" s="44" t="s">
        <v>176</v>
      </c>
      <c r="E97" s="3">
        <v>3</v>
      </c>
      <c r="F97" s="3">
        <v>1</v>
      </c>
      <c r="G97" s="3">
        <v>4</v>
      </c>
      <c r="H97" s="3">
        <v>4</v>
      </c>
      <c r="I97" s="3">
        <f t="shared" si="1"/>
        <v>3</v>
      </c>
    </row>
    <row r="98" spans="1:9" x14ac:dyDescent="0.35">
      <c r="A98" s="3" t="s">
        <v>512</v>
      </c>
      <c r="B98" s="44" t="s">
        <v>288</v>
      </c>
      <c r="C98" s="44" t="s">
        <v>43</v>
      </c>
      <c r="D98" s="44" t="s">
        <v>176</v>
      </c>
      <c r="E98" s="3">
        <v>3</v>
      </c>
      <c r="F98" s="3">
        <v>1</v>
      </c>
      <c r="G98" s="3">
        <v>1</v>
      </c>
      <c r="H98" s="3">
        <v>4</v>
      </c>
      <c r="I98" s="3">
        <f t="shared" si="1"/>
        <v>2</v>
      </c>
    </row>
    <row r="99" spans="1:9" x14ac:dyDescent="0.35">
      <c r="A99" s="3" t="s">
        <v>513</v>
      </c>
      <c r="B99" s="44" t="s">
        <v>288</v>
      </c>
      <c r="C99" s="44" t="s">
        <v>43</v>
      </c>
      <c r="D99" s="44" t="s">
        <v>176</v>
      </c>
      <c r="E99" s="3">
        <v>3</v>
      </c>
      <c r="F99" s="3">
        <v>1</v>
      </c>
      <c r="G99" s="3">
        <v>1</v>
      </c>
      <c r="H99" s="3">
        <v>5</v>
      </c>
      <c r="I99" s="3">
        <f t="shared" si="1"/>
        <v>3</v>
      </c>
    </row>
    <row r="100" spans="1:9" x14ac:dyDescent="0.35">
      <c r="A100" s="3" t="s">
        <v>11760</v>
      </c>
      <c r="B100" s="44" t="s">
        <v>288</v>
      </c>
      <c r="C100" s="44" t="s">
        <v>43</v>
      </c>
      <c r="D100" s="44" t="s">
        <v>176</v>
      </c>
      <c r="E100" s="3">
        <v>3</v>
      </c>
      <c r="F100" s="3">
        <v>1</v>
      </c>
      <c r="G100" s="3">
        <v>4</v>
      </c>
      <c r="H100" s="3">
        <v>1</v>
      </c>
      <c r="I100" s="3">
        <f t="shared" si="1"/>
        <v>2</v>
      </c>
    </row>
    <row r="101" spans="1:9" x14ac:dyDescent="0.35">
      <c r="A101" s="3" t="s">
        <v>514</v>
      </c>
      <c r="B101" s="44" t="s">
        <v>288</v>
      </c>
      <c r="C101" s="44" t="s">
        <v>43</v>
      </c>
      <c r="D101" s="44" t="s">
        <v>176</v>
      </c>
      <c r="E101" s="3">
        <v>3</v>
      </c>
      <c r="F101" s="3">
        <v>3</v>
      </c>
      <c r="G101" s="3">
        <v>1</v>
      </c>
      <c r="H101" s="3">
        <v>2</v>
      </c>
      <c r="I101" s="3">
        <f t="shared" si="1"/>
        <v>2</v>
      </c>
    </row>
    <row r="102" spans="1:9" x14ac:dyDescent="0.35">
      <c r="A102" s="3" t="s">
        <v>515</v>
      </c>
      <c r="B102" s="44" t="s">
        <v>288</v>
      </c>
      <c r="C102" s="44" t="s">
        <v>43</v>
      </c>
      <c r="D102" s="44" t="s">
        <v>176</v>
      </c>
      <c r="E102" s="3">
        <v>3</v>
      </c>
      <c r="F102" s="3">
        <v>3</v>
      </c>
      <c r="G102" s="3">
        <v>1</v>
      </c>
      <c r="H102" s="3">
        <v>1</v>
      </c>
      <c r="I102" s="3">
        <f t="shared" si="1"/>
        <v>2</v>
      </c>
    </row>
    <row r="103" spans="1:9" x14ac:dyDescent="0.35">
      <c r="A103" s="3" t="s">
        <v>516</v>
      </c>
      <c r="B103" s="44" t="s">
        <v>288</v>
      </c>
      <c r="C103" s="44" t="s">
        <v>43</v>
      </c>
      <c r="D103" s="44" t="s">
        <v>176</v>
      </c>
      <c r="E103" s="3">
        <v>3</v>
      </c>
      <c r="F103" s="3">
        <v>1</v>
      </c>
      <c r="G103" s="3">
        <v>4</v>
      </c>
      <c r="H103" s="3">
        <v>1</v>
      </c>
      <c r="I103" s="3">
        <f t="shared" si="1"/>
        <v>2</v>
      </c>
    </row>
    <row r="104" spans="1:9" x14ac:dyDescent="0.35">
      <c r="A104" s="3" t="s">
        <v>517</v>
      </c>
      <c r="B104" s="44" t="s">
        <v>288</v>
      </c>
      <c r="C104" s="44" t="s">
        <v>43</v>
      </c>
      <c r="D104" s="44" t="s">
        <v>176</v>
      </c>
      <c r="E104" s="3">
        <v>3</v>
      </c>
      <c r="F104" s="3">
        <v>3</v>
      </c>
      <c r="G104" s="3">
        <v>1</v>
      </c>
      <c r="H104" s="3">
        <v>1</v>
      </c>
      <c r="I104" s="3">
        <f t="shared" si="1"/>
        <v>2</v>
      </c>
    </row>
    <row r="105" spans="1:9" x14ac:dyDescent="0.35">
      <c r="A105" s="3" t="s">
        <v>518</v>
      </c>
      <c r="B105" s="44" t="s">
        <v>288</v>
      </c>
      <c r="C105" s="44" t="s">
        <v>43</v>
      </c>
      <c r="D105" s="44" t="s">
        <v>176</v>
      </c>
      <c r="E105" s="3">
        <v>3</v>
      </c>
      <c r="F105" s="3">
        <v>1</v>
      </c>
      <c r="G105" s="3">
        <v>4</v>
      </c>
      <c r="H105" s="3">
        <v>1</v>
      </c>
      <c r="I105" s="3">
        <f t="shared" si="1"/>
        <v>2</v>
      </c>
    </row>
    <row r="106" spans="1:9" x14ac:dyDescent="0.35">
      <c r="A106" s="3" t="s">
        <v>519</v>
      </c>
      <c r="B106" s="44" t="s">
        <v>288</v>
      </c>
      <c r="C106" s="44" t="s">
        <v>43</v>
      </c>
      <c r="D106" s="44" t="s">
        <v>176</v>
      </c>
      <c r="E106" s="3">
        <v>3</v>
      </c>
      <c r="F106" s="3">
        <v>1</v>
      </c>
      <c r="G106" s="3">
        <v>4</v>
      </c>
      <c r="H106" s="3">
        <v>1</v>
      </c>
      <c r="I106" s="3">
        <f t="shared" si="1"/>
        <v>2</v>
      </c>
    </row>
    <row r="107" spans="1:9" x14ac:dyDescent="0.35">
      <c r="A107" s="3" t="s">
        <v>520</v>
      </c>
      <c r="B107" s="44" t="s">
        <v>288</v>
      </c>
      <c r="C107" s="44" t="s">
        <v>43</v>
      </c>
      <c r="D107" s="44" t="s">
        <v>176</v>
      </c>
      <c r="E107" s="3">
        <v>3</v>
      </c>
      <c r="F107" s="3">
        <v>1</v>
      </c>
      <c r="G107" s="3">
        <v>1</v>
      </c>
      <c r="H107" s="3">
        <v>1</v>
      </c>
      <c r="I107" s="3">
        <f t="shared" si="1"/>
        <v>2</v>
      </c>
    </row>
    <row r="108" spans="1:9" x14ac:dyDescent="0.35">
      <c r="A108" s="3" t="s">
        <v>521</v>
      </c>
      <c r="B108" s="44" t="s">
        <v>288</v>
      </c>
      <c r="C108" s="44" t="s">
        <v>43</v>
      </c>
      <c r="D108" s="44" t="s">
        <v>176</v>
      </c>
      <c r="E108" s="3">
        <v>3</v>
      </c>
      <c r="F108" s="3">
        <v>1</v>
      </c>
      <c r="G108" s="3">
        <v>4</v>
      </c>
      <c r="H108" s="3">
        <v>1</v>
      </c>
      <c r="I108" s="3">
        <f t="shared" si="1"/>
        <v>2</v>
      </c>
    </row>
    <row r="109" spans="1:9" x14ac:dyDescent="0.35">
      <c r="A109" s="3" t="s">
        <v>522</v>
      </c>
      <c r="B109" s="44" t="s">
        <v>288</v>
      </c>
      <c r="C109" s="44" t="s">
        <v>43</v>
      </c>
      <c r="D109" s="44" t="s">
        <v>176</v>
      </c>
      <c r="E109" s="3">
        <v>3</v>
      </c>
      <c r="F109" s="3">
        <v>1</v>
      </c>
      <c r="G109" s="3">
        <v>4</v>
      </c>
      <c r="H109" s="3">
        <v>3</v>
      </c>
      <c r="I109" s="3">
        <f t="shared" si="1"/>
        <v>3</v>
      </c>
    </row>
    <row r="110" spans="1:9" x14ac:dyDescent="0.35">
      <c r="A110" s="3" t="s">
        <v>523</v>
      </c>
      <c r="B110" s="44" t="s">
        <v>288</v>
      </c>
      <c r="C110" s="44" t="s">
        <v>43</v>
      </c>
      <c r="D110" s="44" t="s">
        <v>176</v>
      </c>
      <c r="E110" s="3">
        <v>3</v>
      </c>
      <c r="F110" s="3">
        <v>1</v>
      </c>
      <c r="G110" s="3">
        <v>4</v>
      </c>
      <c r="H110" s="3">
        <v>3</v>
      </c>
      <c r="I110" s="3">
        <f t="shared" si="1"/>
        <v>3</v>
      </c>
    </row>
    <row r="111" spans="1:9" x14ac:dyDescent="0.35">
      <c r="A111" s="3" t="s">
        <v>524</v>
      </c>
      <c r="B111" s="44" t="s">
        <v>288</v>
      </c>
      <c r="C111" s="44" t="s">
        <v>43</v>
      </c>
      <c r="D111" s="44" t="s">
        <v>176</v>
      </c>
      <c r="E111" s="3">
        <v>3</v>
      </c>
      <c r="F111" s="3">
        <v>1</v>
      </c>
      <c r="G111" s="3">
        <v>4</v>
      </c>
      <c r="H111" s="3">
        <v>3</v>
      </c>
      <c r="I111" s="3">
        <f t="shared" si="1"/>
        <v>3</v>
      </c>
    </row>
    <row r="112" spans="1:9" x14ac:dyDescent="0.35">
      <c r="A112" s="3" t="s">
        <v>525</v>
      </c>
      <c r="B112" s="44" t="s">
        <v>288</v>
      </c>
      <c r="C112" s="44" t="s">
        <v>43</v>
      </c>
      <c r="D112" s="44" t="s">
        <v>176</v>
      </c>
      <c r="E112" s="3">
        <v>3</v>
      </c>
      <c r="F112" s="3">
        <v>1</v>
      </c>
      <c r="G112" s="3">
        <v>4</v>
      </c>
      <c r="H112" s="3">
        <v>1</v>
      </c>
      <c r="I112" s="3">
        <f t="shared" si="1"/>
        <v>2</v>
      </c>
    </row>
    <row r="113" spans="1:9" x14ac:dyDescent="0.35">
      <c r="A113" s="3" t="s">
        <v>526</v>
      </c>
      <c r="B113" s="44" t="s">
        <v>288</v>
      </c>
      <c r="C113" s="44" t="s">
        <v>43</v>
      </c>
      <c r="D113" s="44" t="s">
        <v>176</v>
      </c>
      <c r="E113" s="3">
        <v>2</v>
      </c>
      <c r="F113" s="3">
        <v>4</v>
      </c>
      <c r="G113" s="3">
        <v>4</v>
      </c>
      <c r="H113" s="3">
        <v>1</v>
      </c>
      <c r="I113" s="3">
        <f t="shared" si="1"/>
        <v>3</v>
      </c>
    </row>
    <row r="114" spans="1:9" x14ac:dyDescent="0.35">
      <c r="A114" s="3" t="s">
        <v>527</v>
      </c>
      <c r="B114" s="44" t="s">
        <v>288</v>
      </c>
      <c r="C114" s="44" t="s">
        <v>43</v>
      </c>
      <c r="D114" s="44" t="s">
        <v>176</v>
      </c>
      <c r="E114" s="3">
        <v>3</v>
      </c>
      <c r="F114" s="3">
        <v>1</v>
      </c>
      <c r="G114" s="3">
        <v>4</v>
      </c>
      <c r="H114" s="3">
        <v>1</v>
      </c>
      <c r="I114" s="3">
        <f t="shared" si="1"/>
        <v>2</v>
      </c>
    </row>
    <row r="115" spans="1:9" x14ac:dyDescent="0.35">
      <c r="A115" s="3" t="s">
        <v>528</v>
      </c>
      <c r="B115" s="44" t="s">
        <v>288</v>
      </c>
      <c r="C115" s="44" t="s">
        <v>43</v>
      </c>
      <c r="D115" s="44" t="s">
        <v>176</v>
      </c>
      <c r="E115" s="3">
        <v>3</v>
      </c>
      <c r="F115" s="3">
        <v>1</v>
      </c>
      <c r="G115" s="3">
        <v>4</v>
      </c>
      <c r="H115" s="3">
        <v>1</v>
      </c>
      <c r="I115" s="3">
        <f t="shared" si="1"/>
        <v>2</v>
      </c>
    </row>
    <row r="116" spans="1:9" x14ac:dyDescent="0.35">
      <c r="A116" s="3" t="s">
        <v>529</v>
      </c>
      <c r="B116" s="44" t="s">
        <v>288</v>
      </c>
      <c r="C116" s="44" t="s">
        <v>43</v>
      </c>
      <c r="D116" s="44" t="s">
        <v>176</v>
      </c>
      <c r="E116" s="3">
        <v>3</v>
      </c>
      <c r="F116" s="3">
        <v>1</v>
      </c>
      <c r="G116" s="3">
        <v>1</v>
      </c>
      <c r="H116" s="3">
        <v>1</v>
      </c>
      <c r="I116" s="3">
        <f t="shared" si="1"/>
        <v>2</v>
      </c>
    </row>
    <row r="117" spans="1:9" x14ac:dyDescent="0.35">
      <c r="A117" s="3" t="s">
        <v>530</v>
      </c>
      <c r="B117" s="44" t="s">
        <v>288</v>
      </c>
      <c r="C117" s="44" t="s">
        <v>43</v>
      </c>
      <c r="D117" s="44" t="s">
        <v>176</v>
      </c>
      <c r="E117" s="3">
        <v>3</v>
      </c>
      <c r="F117" s="3">
        <v>1</v>
      </c>
      <c r="G117" s="3">
        <v>1</v>
      </c>
      <c r="H117" s="3">
        <v>1</v>
      </c>
      <c r="I117" s="3">
        <f t="shared" si="1"/>
        <v>2</v>
      </c>
    </row>
    <row r="118" spans="1:9" x14ac:dyDescent="0.35">
      <c r="A118" s="3" t="s">
        <v>531</v>
      </c>
      <c r="B118" s="44" t="s">
        <v>288</v>
      </c>
      <c r="C118" s="44" t="s">
        <v>43</v>
      </c>
      <c r="D118" s="44" t="s">
        <v>176</v>
      </c>
      <c r="E118" s="3">
        <v>3</v>
      </c>
      <c r="F118" s="3">
        <v>1</v>
      </c>
      <c r="G118" s="3">
        <v>4</v>
      </c>
      <c r="H118" s="3">
        <v>1</v>
      </c>
      <c r="I118" s="3">
        <f t="shared" si="1"/>
        <v>2</v>
      </c>
    </row>
    <row r="119" spans="1:9" x14ac:dyDescent="0.35">
      <c r="A119" s="3" t="s">
        <v>532</v>
      </c>
      <c r="B119" s="44" t="s">
        <v>288</v>
      </c>
      <c r="C119" s="44" t="s">
        <v>43</v>
      </c>
      <c r="D119" s="44" t="s">
        <v>176</v>
      </c>
      <c r="E119" s="3">
        <v>3</v>
      </c>
      <c r="F119" s="3">
        <v>1</v>
      </c>
      <c r="G119" s="3">
        <v>4</v>
      </c>
      <c r="H119" s="3">
        <v>1</v>
      </c>
      <c r="I119" s="3">
        <f t="shared" si="1"/>
        <v>2</v>
      </c>
    </row>
    <row r="120" spans="1:9" x14ac:dyDescent="0.35">
      <c r="A120" s="3" t="s">
        <v>533</v>
      </c>
      <c r="B120" s="44" t="s">
        <v>288</v>
      </c>
      <c r="C120" s="44" t="s">
        <v>43</v>
      </c>
      <c r="D120" s="44" t="s">
        <v>176</v>
      </c>
      <c r="E120" s="3">
        <v>3</v>
      </c>
      <c r="F120" s="3">
        <v>1</v>
      </c>
      <c r="G120" s="3">
        <v>4</v>
      </c>
      <c r="H120" s="3">
        <v>1</v>
      </c>
      <c r="I120" s="3">
        <f t="shared" si="1"/>
        <v>2</v>
      </c>
    </row>
    <row r="121" spans="1:9" x14ac:dyDescent="0.35">
      <c r="A121" s="3" t="s">
        <v>534</v>
      </c>
      <c r="B121" s="44" t="s">
        <v>288</v>
      </c>
      <c r="C121" s="44" t="s">
        <v>43</v>
      </c>
      <c r="D121" s="44" t="s">
        <v>176</v>
      </c>
      <c r="E121" s="3">
        <v>3</v>
      </c>
      <c r="F121" s="3">
        <v>1</v>
      </c>
      <c r="G121" s="3">
        <v>4</v>
      </c>
      <c r="H121" s="3">
        <v>1</v>
      </c>
      <c r="I121" s="3">
        <f t="shared" si="1"/>
        <v>2</v>
      </c>
    </row>
    <row r="122" spans="1:9" x14ac:dyDescent="0.35">
      <c r="A122" s="3" t="s">
        <v>535</v>
      </c>
      <c r="B122" s="44" t="s">
        <v>288</v>
      </c>
      <c r="C122" s="44" t="s">
        <v>43</v>
      </c>
      <c r="D122" s="44" t="s">
        <v>176</v>
      </c>
      <c r="E122" s="3">
        <v>3</v>
      </c>
      <c r="F122" s="3">
        <v>1</v>
      </c>
      <c r="G122" s="3">
        <v>4</v>
      </c>
      <c r="H122" s="3">
        <v>1</v>
      </c>
      <c r="I122" s="3">
        <f t="shared" si="1"/>
        <v>2</v>
      </c>
    </row>
    <row r="123" spans="1:9" x14ac:dyDescent="0.35">
      <c r="A123" s="3" t="s">
        <v>536</v>
      </c>
      <c r="B123" s="44" t="s">
        <v>288</v>
      </c>
      <c r="C123" s="44" t="s">
        <v>43</v>
      </c>
      <c r="D123" s="44" t="s">
        <v>176</v>
      </c>
      <c r="E123" s="3">
        <v>3</v>
      </c>
      <c r="F123" s="3">
        <v>1</v>
      </c>
      <c r="G123" s="3">
        <v>4</v>
      </c>
      <c r="H123" s="3">
        <v>1</v>
      </c>
      <c r="I123" s="3">
        <f t="shared" si="1"/>
        <v>2</v>
      </c>
    </row>
    <row r="124" spans="1:9" x14ac:dyDescent="0.35">
      <c r="A124" s="3" t="s">
        <v>537</v>
      </c>
      <c r="B124" s="44" t="s">
        <v>288</v>
      </c>
      <c r="C124" s="44" t="s">
        <v>43</v>
      </c>
      <c r="D124" s="44" t="s">
        <v>176</v>
      </c>
      <c r="E124" s="3">
        <v>3</v>
      </c>
      <c r="F124" s="3">
        <v>1</v>
      </c>
      <c r="G124" s="3">
        <v>4</v>
      </c>
      <c r="H124" s="3">
        <v>1</v>
      </c>
      <c r="I124" s="3">
        <f t="shared" si="1"/>
        <v>2</v>
      </c>
    </row>
    <row r="125" spans="1:9" x14ac:dyDescent="0.35">
      <c r="A125" s="3" t="s">
        <v>538</v>
      </c>
      <c r="B125" s="44" t="s">
        <v>288</v>
      </c>
      <c r="C125" s="44" t="s">
        <v>43</v>
      </c>
      <c r="D125" s="44" t="s">
        <v>176</v>
      </c>
      <c r="E125" s="3">
        <v>3</v>
      </c>
      <c r="F125" s="3">
        <v>1</v>
      </c>
      <c r="G125" s="3">
        <v>1</v>
      </c>
      <c r="H125" s="3">
        <v>1</v>
      </c>
      <c r="I125" s="3">
        <f t="shared" si="1"/>
        <v>2</v>
      </c>
    </row>
    <row r="126" spans="1:9" x14ac:dyDescent="0.35">
      <c r="A126" s="3" t="s">
        <v>539</v>
      </c>
      <c r="B126" s="44" t="s">
        <v>288</v>
      </c>
      <c r="C126" s="44" t="s">
        <v>43</v>
      </c>
      <c r="D126" s="44" t="s">
        <v>176</v>
      </c>
      <c r="E126" s="3">
        <v>3</v>
      </c>
      <c r="F126" s="3">
        <v>1</v>
      </c>
      <c r="G126" s="3">
        <v>1</v>
      </c>
      <c r="H126" s="3">
        <v>1</v>
      </c>
      <c r="I126" s="3">
        <f t="shared" si="1"/>
        <v>2</v>
      </c>
    </row>
    <row r="127" spans="1:9" x14ac:dyDescent="0.35">
      <c r="A127" s="3" t="s">
        <v>540</v>
      </c>
      <c r="B127" s="44" t="s">
        <v>288</v>
      </c>
      <c r="C127" s="44" t="s">
        <v>43</v>
      </c>
      <c r="D127" s="44" t="s">
        <v>176</v>
      </c>
      <c r="E127" s="3">
        <v>3</v>
      </c>
      <c r="F127" s="3">
        <v>4</v>
      </c>
      <c r="G127" s="3">
        <v>4</v>
      </c>
      <c r="H127" s="3">
        <v>3</v>
      </c>
      <c r="I127" s="3">
        <f t="shared" si="1"/>
        <v>4</v>
      </c>
    </row>
    <row r="128" spans="1:9" x14ac:dyDescent="0.35">
      <c r="A128" s="3" t="s">
        <v>541</v>
      </c>
      <c r="B128" s="44" t="s">
        <v>288</v>
      </c>
      <c r="C128" s="44" t="s">
        <v>43</v>
      </c>
      <c r="D128" s="44" t="s">
        <v>176</v>
      </c>
      <c r="E128" s="3">
        <v>3</v>
      </c>
      <c r="F128" s="3">
        <v>2</v>
      </c>
      <c r="G128" s="3">
        <v>4</v>
      </c>
      <c r="H128" s="3">
        <v>2</v>
      </c>
      <c r="I128" s="3">
        <f t="shared" si="1"/>
        <v>3</v>
      </c>
    </row>
    <row r="129" spans="1:9" x14ac:dyDescent="0.35">
      <c r="A129" s="3" t="s">
        <v>542</v>
      </c>
      <c r="B129" s="44" t="s">
        <v>288</v>
      </c>
      <c r="C129" s="44" t="s">
        <v>43</v>
      </c>
      <c r="D129" s="44" t="s">
        <v>176</v>
      </c>
      <c r="E129" s="3">
        <v>3</v>
      </c>
      <c r="F129" s="3">
        <v>1</v>
      </c>
      <c r="G129" s="3">
        <v>1</v>
      </c>
      <c r="H129" s="3">
        <v>1</v>
      </c>
      <c r="I129" s="3">
        <f t="shared" si="1"/>
        <v>2</v>
      </c>
    </row>
    <row r="130" spans="1:9" x14ac:dyDescent="0.35">
      <c r="A130" s="3" t="s">
        <v>543</v>
      </c>
      <c r="B130" s="44" t="s">
        <v>288</v>
      </c>
      <c r="C130" s="44" t="s">
        <v>43</v>
      </c>
      <c r="D130" s="44" t="s">
        <v>176</v>
      </c>
      <c r="E130" s="3">
        <v>3</v>
      </c>
      <c r="F130" s="3">
        <v>1</v>
      </c>
      <c r="G130" s="3">
        <v>4</v>
      </c>
      <c r="H130" s="3">
        <v>1</v>
      </c>
      <c r="I130" s="3">
        <f t="shared" si="1"/>
        <v>2</v>
      </c>
    </row>
    <row r="131" spans="1:9" x14ac:dyDescent="0.35">
      <c r="A131" s="3" t="s">
        <v>544</v>
      </c>
      <c r="B131" s="44" t="s">
        <v>222</v>
      </c>
      <c r="C131" s="44" t="s">
        <v>40</v>
      </c>
      <c r="D131" s="44" t="s">
        <v>176</v>
      </c>
      <c r="E131" s="3">
        <v>3</v>
      </c>
      <c r="F131" s="3">
        <v>1</v>
      </c>
      <c r="G131" s="3">
        <v>4</v>
      </c>
      <c r="H131" s="3">
        <v>1</v>
      </c>
      <c r="I131" s="3">
        <f t="shared" ref="I131:I194" si="2">ROUND(AVERAGE(E131:H131),0)</f>
        <v>2</v>
      </c>
    </row>
    <row r="132" spans="1:9" x14ac:dyDescent="0.35">
      <c r="A132" s="3" t="s">
        <v>545</v>
      </c>
      <c r="B132" s="44" t="s">
        <v>288</v>
      </c>
      <c r="C132" s="44" t="s">
        <v>43</v>
      </c>
      <c r="D132" s="44" t="s">
        <v>176</v>
      </c>
      <c r="E132" s="3">
        <v>3</v>
      </c>
      <c r="F132" s="3">
        <v>1</v>
      </c>
      <c r="G132" s="3">
        <v>4</v>
      </c>
      <c r="H132" s="3">
        <v>3</v>
      </c>
      <c r="I132" s="3">
        <f t="shared" si="2"/>
        <v>3</v>
      </c>
    </row>
    <row r="133" spans="1:9" x14ac:dyDescent="0.35">
      <c r="A133" s="3" t="s">
        <v>546</v>
      </c>
      <c r="B133" s="44" t="s">
        <v>288</v>
      </c>
      <c r="C133" s="44" t="s">
        <v>43</v>
      </c>
      <c r="D133" s="44" t="s">
        <v>176</v>
      </c>
      <c r="E133" s="3">
        <v>3</v>
      </c>
      <c r="F133" s="3">
        <v>1</v>
      </c>
      <c r="G133" s="3">
        <v>1</v>
      </c>
      <c r="H133" s="3">
        <v>1</v>
      </c>
      <c r="I133" s="3">
        <f t="shared" si="2"/>
        <v>2</v>
      </c>
    </row>
    <row r="134" spans="1:9" x14ac:dyDescent="0.35">
      <c r="A134" s="3" t="s">
        <v>547</v>
      </c>
      <c r="B134" s="44" t="s">
        <v>288</v>
      </c>
      <c r="C134" s="44" t="s">
        <v>43</v>
      </c>
      <c r="D134" s="44" t="s">
        <v>176</v>
      </c>
      <c r="E134" s="3">
        <v>3</v>
      </c>
      <c r="F134" s="3">
        <v>1</v>
      </c>
      <c r="G134" s="3">
        <v>4</v>
      </c>
      <c r="H134" s="3">
        <v>1</v>
      </c>
      <c r="I134" s="3">
        <f t="shared" si="2"/>
        <v>2</v>
      </c>
    </row>
    <row r="135" spans="1:9" x14ac:dyDescent="0.35">
      <c r="A135" s="3" t="s">
        <v>548</v>
      </c>
      <c r="B135" s="44" t="s">
        <v>288</v>
      </c>
      <c r="C135" s="44" t="s">
        <v>43</v>
      </c>
      <c r="D135" s="44" t="s">
        <v>176</v>
      </c>
      <c r="E135" s="3">
        <v>2</v>
      </c>
      <c r="F135" s="3">
        <v>4</v>
      </c>
      <c r="G135" s="3">
        <v>1</v>
      </c>
      <c r="H135" s="3">
        <v>4</v>
      </c>
      <c r="I135" s="3">
        <f t="shared" si="2"/>
        <v>3</v>
      </c>
    </row>
    <row r="136" spans="1:9" x14ac:dyDescent="0.35">
      <c r="A136" s="3" t="s">
        <v>549</v>
      </c>
      <c r="B136" s="44" t="s">
        <v>288</v>
      </c>
      <c r="C136" s="44" t="s">
        <v>43</v>
      </c>
      <c r="D136" s="44" t="s">
        <v>176</v>
      </c>
      <c r="E136" s="3">
        <v>3</v>
      </c>
      <c r="F136" s="3">
        <v>1</v>
      </c>
      <c r="G136" s="3">
        <v>1</v>
      </c>
      <c r="H136" s="3">
        <v>1</v>
      </c>
      <c r="I136" s="3">
        <f t="shared" si="2"/>
        <v>2</v>
      </c>
    </row>
    <row r="137" spans="1:9" x14ac:dyDescent="0.35">
      <c r="A137" s="3" t="s">
        <v>550</v>
      </c>
      <c r="B137" s="44" t="s">
        <v>288</v>
      </c>
      <c r="C137" s="44" t="s">
        <v>43</v>
      </c>
      <c r="D137" s="44" t="s">
        <v>176</v>
      </c>
      <c r="E137" s="3">
        <v>3</v>
      </c>
      <c r="F137" s="3">
        <v>1</v>
      </c>
      <c r="G137" s="3">
        <v>4</v>
      </c>
      <c r="H137" s="3">
        <v>1</v>
      </c>
      <c r="I137" s="3">
        <f t="shared" si="2"/>
        <v>2</v>
      </c>
    </row>
    <row r="138" spans="1:9" x14ac:dyDescent="0.35">
      <c r="A138" s="3" t="s">
        <v>551</v>
      </c>
      <c r="B138" s="44" t="s">
        <v>288</v>
      </c>
      <c r="C138" s="44" t="s">
        <v>43</v>
      </c>
      <c r="D138" s="44" t="s">
        <v>176</v>
      </c>
      <c r="E138" s="3">
        <v>3</v>
      </c>
      <c r="F138" s="3">
        <v>4</v>
      </c>
      <c r="G138" s="3">
        <v>4</v>
      </c>
      <c r="H138" s="3">
        <v>1</v>
      </c>
      <c r="I138" s="3">
        <f t="shared" si="2"/>
        <v>3</v>
      </c>
    </row>
    <row r="139" spans="1:9" x14ac:dyDescent="0.35">
      <c r="A139" s="3" t="s">
        <v>552</v>
      </c>
      <c r="B139" s="44" t="s">
        <v>288</v>
      </c>
      <c r="C139" s="44" t="s">
        <v>43</v>
      </c>
      <c r="D139" s="44" t="s">
        <v>176</v>
      </c>
      <c r="E139" s="3">
        <v>3</v>
      </c>
      <c r="F139" s="3">
        <v>1</v>
      </c>
      <c r="G139" s="3">
        <v>1</v>
      </c>
      <c r="H139" s="3">
        <v>1</v>
      </c>
      <c r="I139" s="3">
        <f t="shared" si="2"/>
        <v>2</v>
      </c>
    </row>
    <row r="140" spans="1:9" x14ac:dyDescent="0.35">
      <c r="A140" s="3" t="s">
        <v>553</v>
      </c>
      <c r="B140" s="44" t="s">
        <v>288</v>
      </c>
      <c r="C140" s="44" t="s">
        <v>43</v>
      </c>
      <c r="D140" s="44" t="s">
        <v>176</v>
      </c>
      <c r="E140" s="3">
        <v>1</v>
      </c>
      <c r="F140" s="3">
        <v>4</v>
      </c>
      <c r="G140" s="3">
        <v>1</v>
      </c>
      <c r="H140" s="3">
        <v>1</v>
      </c>
      <c r="I140" s="3">
        <f t="shared" si="2"/>
        <v>2</v>
      </c>
    </row>
    <row r="141" spans="1:9" x14ac:dyDescent="0.35">
      <c r="A141" s="3" t="s">
        <v>554</v>
      </c>
      <c r="B141" s="44" t="s">
        <v>288</v>
      </c>
      <c r="C141" s="44" t="s">
        <v>43</v>
      </c>
      <c r="D141" s="44" t="s">
        <v>176</v>
      </c>
      <c r="E141" s="3">
        <v>3</v>
      </c>
      <c r="F141" s="3">
        <v>4</v>
      </c>
      <c r="G141" s="3">
        <v>4</v>
      </c>
      <c r="H141" s="3">
        <v>3</v>
      </c>
      <c r="I141" s="3">
        <f t="shared" si="2"/>
        <v>4</v>
      </c>
    </row>
    <row r="142" spans="1:9" x14ac:dyDescent="0.35">
      <c r="A142" s="3" t="s">
        <v>555</v>
      </c>
      <c r="B142" s="44" t="s">
        <v>288</v>
      </c>
      <c r="C142" s="44" t="s">
        <v>43</v>
      </c>
      <c r="D142" s="44" t="s">
        <v>176</v>
      </c>
      <c r="E142" s="3">
        <v>3</v>
      </c>
      <c r="F142" s="3">
        <v>1</v>
      </c>
      <c r="G142" s="3">
        <v>4</v>
      </c>
      <c r="H142" s="3">
        <v>1</v>
      </c>
      <c r="I142" s="3">
        <f t="shared" si="2"/>
        <v>2</v>
      </c>
    </row>
    <row r="143" spans="1:9" x14ac:dyDescent="0.35">
      <c r="A143" s="3" t="s">
        <v>556</v>
      </c>
      <c r="B143" s="44" t="s">
        <v>288</v>
      </c>
      <c r="C143" s="44" t="s">
        <v>43</v>
      </c>
      <c r="D143" s="44" t="s">
        <v>176</v>
      </c>
      <c r="E143" s="3">
        <v>3</v>
      </c>
      <c r="F143" s="3">
        <v>1</v>
      </c>
      <c r="G143" s="3">
        <v>4</v>
      </c>
      <c r="H143" s="3">
        <v>1</v>
      </c>
      <c r="I143" s="3">
        <f t="shared" si="2"/>
        <v>2</v>
      </c>
    </row>
    <row r="144" spans="1:9" x14ac:dyDescent="0.35">
      <c r="A144" s="3" t="s">
        <v>557</v>
      </c>
      <c r="B144" s="44" t="s">
        <v>288</v>
      </c>
      <c r="C144" s="44" t="s">
        <v>43</v>
      </c>
      <c r="D144" s="44" t="s">
        <v>176</v>
      </c>
      <c r="E144" s="3">
        <v>3</v>
      </c>
      <c r="F144" s="3">
        <v>1</v>
      </c>
      <c r="G144" s="3">
        <v>4</v>
      </c>
      <c r="H144" s="3">
        <v>3</v>
      </c>
      <c r="I144" s="3">
        <f t="shared" si="2"/>
        <v>3</v>
      </c>
    </row>
    <row r="145" spans="1:9" x14ac:dyDescent="0.35">
      <c r="A145" s="3" t="s">
        <v>558</v>
      </c>
      <c r="B145" s="44" t="s">
        <v>288</v>
      </c>
      <c r="C145" s="44" t="s">
        <v>43</v>
      </c>
      <c r="D145" s="44" t="s">
        <v>176</v>
      </c>
      <c r="E145" s="3">
        <v>3</v>
      </c>
      <c r="F145" s="3">
        <v>1</v>
      </c>
      <c r="G145" s="3">
        <v>4</v>
      </c>
      <c r="H145" s="3">
        <v>3</v>
      </c>
      <c r="I145" s="3">
        <f t="shared" si="2"/>
        <v>3</v>
      </c>
    </row>
    <row r="146" spans="1:9" x14ac:dyDescent="0.35">
      <c r="A146" s="3" t="s">
        <v>559</v>
      </c>
      <c r="B146" s="44" t="s">
        <v>288</v>
      </c>
      <c r="C146" s="44" t="s">
        <v>43</v>
      </c>
      <c r="D146" s="44" t="s">
        <v>176</v>
      </c>
      <c r="E146" s="3">
        <v>3</v>
      </c>
      <c r="F146" s="3">
        <v>1</v>
      </c>
      <c r="G146" s="3">
        <v>4</v>
      </c>
      <c r="H146" s="3">
        <v>3</v>
      </c>
      <c r="I146" s="3">
        <f t="shared" si="2"/>
        <v>3</v>
      </c>
    </row>
    <row r="147" spans="1:9" x14ac:dyDescent="0.35">
      <c r="A147" s="3" t="s">
        <v>560</v>
      </c>
      <c r="B147" s="44" t="s">
        <v>288</v>
      </c>
      <c r="C147" s="44" t="s">
        <v>43</v>
      </c>
      <c r="D147" s="44" t="s">
        <v>176</v>
      </c>
      <c r="E147" s="3">
        <v>3</v>
      </c>
      <c r="F147" s="3">
        <v>1</v>
      </c>
      <c r="G147" s="3">
        <v>4</v>
      </c>
      <c r="H147" s="3">
        <v>3</v>
      </c>
      <c r="I147" s="3">
        <f t="shared" si="2"/>
        <v>3</v>
      </c>
    </row>
    <row r="148" spans="1:9" x14ac:dyDescent="0.35">
      <c r="A148" s="3" t="s">
        <v>561</v>
      </c>
      <c r="B148" s="44" t="s">
        <v>288</v>
      </c>
      <c r="C148" s="44" t="s">
        <v>43</v>
      </c>
      <c r="D148" s="44" t="s">
        <v>176</v>
      </c>
      <c r="E148" s="3">
        <v>3</v>
      </c>
      <c r="F148" s="3">
        <v>1</v>
      </c>
      <c r="G148" s="3">
        <v>4</v>
      </c>
      <c r="H148" s="3">
        <v>1</v>
      </c>
      <c r="I148" s="3">
        <f t="shared" si="2"/>
        <v>2</v>
      </c>
    </row>
    <row r="149" spans="1:9" x14ac:dyDescent="0.35">
      <c r="A149" s="3" t="s">
        <v>562</v>
      </c>
      <c r="B149" s="44" t="s">
        <v>288</v>
      </c>
      <c r="C149" s="44" t="s">
        <v>43</v>
      </c>
      <c r="D149" s="44" t="s">
        <v>176</v>
      </c>
      <c r="E149" s="3">
        <v>3</v>
      </c>
      <c r="F149" s="3">
        <v>1</v>
      </c>
      <c r="G149" s="3">
        <v>4</v>
      </c>
      <c r="H149" s="3">
        <v>1</v>
      </c>
      <c r="I149" s="3">
        <f t="shared" si="2"/>
        <v>2</v>
      </c>
    </row>
    <row r="150" spans="1:9" x14ac:dyDescent="0.35">
      <c r="A150" s="3" t="s">
        <v>563</v>
      </c>
      <c r="B150" s="44" t="s">
        <v>288</v>
      </c>
      <c r="C150" s="44" t="s">
        <v>43</v>
      </c>
      <c r="D150" s="44" t="s">
        <v>176</v>
      </c>
      <c r="E150" s="3">
        <v>1</v>
      </c>
      <c r="F150" s="3">
        <v>4</v>
      </c>
      <c r="G150" s="3">
        <v>4</v>
      </c>
      <c r="H150" s="3">
        <v>1</v>
      </c>
      <c r="I150" s="3">
        <f t="shared" si="2"/>
        <v>3</v>
      </c>
    </row>
    <row r="151" spans="1:9" x14ac:dyDescent="0.35">
      <c r="A151" s="3" t="s">
        <v>564</v>
      </c>
      <c r="B151" s="44" t="s">
        <v>288</v>
      </c>
      <c r="C151" s="44" t="s">
        <v>43</v>
      </c>
      <c r="D151" s="44" t="s">
        <v>176</v>
      </c>
      <c r="E151" s="3">
        <v>3</v>
      </c>
      <c r="F151" s="3">
        <v>4</v>
      </c>
      <c r="G151" s="3">
        <v>1</v>
      </c>
      <c r="H151" s="3">
        <v>1</v>
      </c>
      <c r="I151" s="3">
        <f t="shared" si="2"/>
        <v>2</v>
      </c>
    </row>
    <row r="152" spans="1:9" x14ac:dyDescent="0.35">
      <c r="A152" s="3" t="s">
        <v>565</v>
      </c>
      <c r="B152" s="44" t="s">
        <v>288</v>
      </c>
      <c r="C152" s="44" t="s">
        <v>43</v>
      </c>
      <c r="D152" s="44" t="s">
        <v>176</v>
      </c>
      <c r="E152" s="3">
        <v>3</v>
      </c>
      <c r="F152" s="3">
        <v>1</v>
      </c>
      <c r="G152" s="3">
        <v>1</v>
      </c>
      <c r="H152" s="3">
        <v>1</v>
      </c>
      <c r="I152" s="3">
        <f t="shared" si="2"/>
        <v>2</v>
      </c>
    </row>
    <row r="153" spans="1:9" x14ac:dyDescent="0.35">
      <c r="A153" s="3" t="s">
        <v>566</v>
      </c>
      <c r="B153" s="44" t="s">
        <v>230</v>
      </c>
      <c r="C153" s="44" t="s">
        <v>228</v>
      </c>
      <c r="D153" s="44" t="s">
        <v>176</v>
      </c>
      <c r="E153" s="3">
        <v>3</v>
      </c>
      <c r="F153" s="3">
        <v>1</v>
      </c>
      <c r="G153" s="3">
        <v>4</v>
      </c>
      <c r="H153" s="3">
        <v>1</v>
      </c>
      <c r="I153" s="3">
        <f t="shared" si="2"/>
        <v>2</v>
      </c>
    </row>
    <row r="154" spans="1:9" x14ac:dyDescent="0.35">
      <c r="A154" s="3" t="s">
        <v>567</v>
      </c>
      <c r="B154" s="44" t="s">
        <v>288</v>
      </c>
      <c r="C154" s="44" t="s">
        <v>43</v>
      </c>
      <c r="D154" s="44" t="s">
        <v>176</v>
      </c>
      <c r="E154" s="3">
        <v>1</v>
      </c>
      <c r="F154" s="3">
        <v>4</v>
      </c>
      <c r="G154" s="3">
        <v>1</v>
      </c>
      <c r="H154" s="3">
        <v>3</v>
      </c>
      <c r="I154" s="3">
        <f t="shared" si="2"/>
        <v>2</v>
      </c>
    </row>
    <row r="155" spans="1:9" x14ac:dyDescent="0.35">
      <c r="A155" s="3" t="s">
        <v>568</v>
      </c>
      <c r="B155" s="44" t="s">
        <v>288</v>
      </c>
      <c r="C155" s="44" t="s">
        <v>43</v>
      </c>
      <c r="D155" s="44" t="s">
        <v>176</v>
      </c>
      <c r="E155" s="3">
        <v>1</v>
      </c>
      <c r="F155" s="3">
        <v>4</v>
      </c>
      <c r="G155" s="3">
        <v>1</v>
      </c>
      <c r="H155" s="3">
        <v>3</v>
      </c>
      <c r="I155" s="3">
        <f t="shared" si="2"/>
        <v>2</v>
      </c>
    </row>
    <row r="156" spans="1:9" x14ac:dyDescent="0.35">
      <c r="A156" s="3" t="s">
        <v>569</v>
      </c>
      <c r="B156" s="44" t="s">
        <v>288</v>
      </c>
      <c r="C156" s="44" t="s">
        <v>43</v>
      </c>
      <c r="D156" s="44" t="s">
        <v>176</v>
      </c>
      <c r="E156" s="3">
        <v>3</v>
      </c>
      <c r="F156" s="3">
        <v>1</v>
      </c>
      <c r="G156" s="3">
        <v>1</v>
      </c>
      <c r="H156" s="3">
        <v>4</v>
      </c>
      <c r="I156" s="3">
        <f t="shared" si="2"/>
        <v>2</v>
      </c>
    </row>
    <row r="157" spans="1:9" x14ac:dyDescent="0.35">
      <c r="A157" s="3" t="s">
        <v>570</v>
      </c>
      <c r="B157" s="44" t="s">
        <v>288</v>
      </c>
      <c r="C157" s="44" t="s">
        <v>43</v>
      </c>
      <c r="D157" s="44" t="s">
        <v>176</v>
      </c>
      <c r="E157" s="3">
        <v>3</v>
      </c>
      <c r="F157" s="3">
        <v>1</v>
      </c>
      <c r="G157" s="3">
        <v>4</v>
      </c>
      <c r="H157" s="3">
        <v>1</v>
      </c>
      <c r="I157" s="3">
        <f t="shared" si="2"/>
        <v>2</v>
      </c>
    </row>
    <row r="158" spans="1:9" x14ac:dyDescent="0.35">
      <c r="A158" s="3" t="s">
        <v>571</v>
      </c>
      <c r="B158" s="44" t="s">
        <v>288</v>
      </c>
      <c r="C158" s="44" t="s">
        <v>43</v>
      </c>
      <c r="D158" s="44" t="s">
        <v>176</v>
      </c>
      <c r="E158" s="3">
        <v>3</v>
      </c>
      <c r="F158" s="3">
        <v>1</v>
      </c>
      <c r="G158" s="3">
        <v>4</v>
      </c>
      <c r="H158" s="3">
        <v>1</v>
      </c>
      <c r="I158" s="3">
        <f t="shared" si="2"/>
        <v>2</v>
      </c>
    </row>
    <row r="159" spans="1:9" x14ac:dyDescent="0.35">
      <c r="A159" s="3" t="s">
        <v>572</v>
      </c>
      <c r="B159" s="44" t="s">
        <v>288</v>
      </c>
      <c r="C159" s="44" t="s">
        <v>43</v>
      </c>
      <c r="D159" s="44" t="s">
        <v>176</v>
      </c>
      <c r="E159" s="3">
        <v>3</v>
      </c>
      <c r="F159" s="3">
        <v>1</v>
      </c>
      <c r="G159" s="3">
        <v>4</v>
      </c>
      <c r="H159" s="3">
        <v>1</v>
      </c>
      <c r="I159" s="3">
        <f t="shared" si="2"/>
        <v>2</v>
      </c>
    </row>
    <row r="160" spans="1:9" x14ac:dyDescent="0.35">
      <c r="A160" s="3" t="s">
        <v>573</v>
      </c>
      <c r="B160" s="44" t="s">
        <v>288</v>
      </c>
      <c r="C160" s="44" t="s">
        <v>43</v>
      </c>
      <c r="D160" s="44" t="s">
        <v>176</v>
      </c>
      <c r="E160" s="3">
        <v>3</v>
      </c>
      <c r="F160" s="3">
        <v>1</v>
      </c>
      <c r="G160" s="3">
        <v>1</v>
      </c>
      <c r="H160" s="3">
        <v>4</v>
      </c>
      <c r="I160" s="3">
        <f t="shared" si="2"/>
        <v>2</v>
      </c>
    </row>
    <row r="161" spans="1:9" x14ac:dyDescent="0.35">
      <c r="A161" s="3" t="s">
        <v>574</v>
      </c>
      <c r="B161" s="44" t="s">
        <v>288</v>
      </c>
      <c r="C161" s="44" t="s">
        <v>43</v>
      </c>
      <c r="D161" s="44" t="s">
        <v>176</v>
      </c>
      <c r="E161" s="3">
        <v>1</v>
      </c>
      <c r="F161" s="3">
        <v>4</v>
      </c>
      <c r="G161" s="3">
        <v>1</v>
      </c>
      <c r="H161" s="3">
        <v>3</v>
      </c>
      <c r="I161" s="3">
        <f t="shared" si="2"/>
        <v>2</v>
      </c>
    </row>
    <row r="162" spans="1:9" x14ac:dyDescent="0.35">
      <c r="A162" s="3" t="s">
        <v>575</v>
      </c>
      <c r="B162" s="44" t="s">
        <v>288</v>
      </c>
      <c r="C162" s="44" t="s">
        <v>43</v>
      </c>
      <c r="D162" s="44" t="s">
        <v>176</v>
      </c>
      <c r="E162" s="3">
        <v>3</v>
      </c>
      <c r="F162" s="3">
        <v>2</v>
      </c>
      <c r="G162" s="3">
        <v>4</v>
      </c>
      <c r="H162" s="3">
        <v>1</v>
      </c>
      <c r="I162" s="3">
        <f t="shared" si="2"/>
        <v>3</v>
      </c>
    </row>
    <row r="163" spans="1:9" x14ac:dyDescent="0.35">
      <c r="A163" s="3" t="s">
        <v>576</v>
      </c>
      <c r="B163" s="44" t="s">
        <v>288</v>
      </c>
      <c r="C163" s="44" t="s">
        <v>43</v>
      </c>
      <c r="D163" s="44" t="s">
        <v>176</v>
      </c>
      <c r="E163" s="3">
        <v>2</v>
      </c>
      <c r="F163" s="3">
        <v>3</v>
      </c>
      <c r="G163" s="3">
        <v>1</v>
      </c>
      <c r="H163" s="3">
        <v>1</v>
      </c>
      <c r="I163" s="3">
        <f t="shared" si="2"/>
        <v>2</v>
      </c>
    </row>
    <row r="164" spans="1:9" x14ac:dyDescent="0.35">
      <c r="A164" s="3" t="s">
        <v>577</v>
      </c>
      <c r="B164" s="44" t="s">
        <v>288</v>
      </c>
      <c r="C164" s="44" t="s">
        <v>43</v>
      </c>
      <c r="D164" s="44" t="s">
        <v>176</v>
      </c>
      <c r="E164" s="3">
        <v>3</v>
      </c>
      <c r="F164" s="3">
        <v>1</v>
      </c>
      <c r="G164" s="3">
        <v>4</v>
      </c>
      <c r="H164" s="3">
        <v>1</v>
      </c>
      <c r="I164" s="3">
        <f t="shared" si="2"/>
        <v>2</v>
      </c>
    </row>
    <row r="165" spans="1:9" x14ac:dyDescent="0.35">
      <c r="A165" s="3" t="s">
        <v>578</v>
      </c>
      <c r="B165" s="44" t="s">
        <v>288</v>
      </c>
      <c r="C165" s="44" t="s">
        <v>43</v>
      </c>
      <c r="D165" s="44" t="s">
        <v>176</v>
      </c>
      <c r="E165" s="3">
        <v>3</v>
      </c>
      <c r="F165" s="3">
        <v>4</v>
      </c>
      <c r="G165" s="3">
        <v>1</v>
      </c>
      <c r="H165" s="3">
        <v>1</v>
      </c>
      <c r="I165" s="3">
        <f t="shared" si="2"/>
        <v>2</v>
      </c>
    </row>
    <row r="166" spans="1:9" x14ac:dyDescent="0.35">
      <c r="A166" s="3" t="s">
        <v>579</v>
      </c>
      <c r="B166" s="44" t="s">
        <v>288</v>
      </c>
      <c r="C166" s="44" t="s">
        <v>43</v>
      </c>
      <c r="D166" s="44" t="s">
        <v>176</v>
      </c>
      <c r="E166" s="3">
        <v>1</v>
      </c>
      <c r="F166" s="3">
        <v>4</v>
      </c>
      <c r="G166" s="3">
        <v>4</v>
      </c>
      <c r="H166" s="3">
        <v>3</v>
      </c>
      <c r="I166" s="3">
        <f t="shared" si="2"/>
        <v>3</v>
      </c>
    </row>
    <row r="167" spans="1:9" x14ac:dyDescent="0.35">
      <c r="A167" s="3" t="s">
        <v>580</v>
      </c>
      <c r="B167" s="44" t="s">
        <v>288</v>
      </c>
      <c r="C167" s="44" t="s">
        <v>43</v>
      </c>
      <c r="D167" s="44" t="s">
        <v>176</v>
      </c>
      <c r="E167" s="3">
        <v>3</v>
      </c>
      <c r="F167" s="3">
        <v>1</v>
      </c>
      <c r="G167" s="3">
        <v>4</v>
      </c>
      <c r="H167" s="3">
        <v>1</v>
      </c>
      <c r="I167" s="3">
        <f t="shared" si="2"/>
        <v>2</v>
      </c>
    </row>
    <row r="168" spans="1:9" x14ac:dyDescent="0.35">
      <c r="A168" s="3" t="s">
        <v>581</v>
      </c>
      <c r="B168" s="44" t="s">
        <v>230</v>
      </c>
      <c r="C168" s="44" t="s">
        <v>228</v>
      </c>
      <c r="D168" s="44" t="s">
        <v>176</v>
      </c>
      <c r="E168" s="3">
        <v>3</v>
      </c>
      <c r="F168" s="3">
        <v>1</v>
      </c>
      <c r="G168" s="3">
        <v>1</v>
      </c>
      <c r="H168" s="3">
        <v>1</v>
      </c>
      <c r="I168" s="3">
        <f t="shared" si="2"/>
        <v>2</v>
      </c>
    </row>
    <row r="169" spans="1:9" x14ac:dyDescent="0.35">
      <c r="A169" s="3" t="s">
        <v>582</v>
      </c>
      <c r="B169" s="44" t="s">
        <v>288</v>
      </c>
      <c r="C169" s="44" t="s">
        <v>43</v>
      </c>
      <c r="D169" s="44" t="s">
        <v>176</v>
      </c>
      <c r="E169" s="3">
        <v>3</v>
      </c>
      <c r="F169" s="3">
        <v>1</v>
      </c>
      <c r="G169" s="3">
        <v>4</v>
      </c>
      <c r="H169" s="3">
        <v>1</v>
      </c>
      <c r="I169" s="3">
        <f t="shared" si="2"/>
        <v>2</v>
      </c>
    </row>
    <row r="170" spans="1:9" x14ac:dyDescent="0.35">
      <c r="A170" s="3" t="s">
        <v>583</v>
      </c>
      <c r="B170" s="44" t="s">
        <v>288</v>
      </c>
      <c r="C170" s="44" t="s">
        <v>43</v>
      </c>
      <c r="D170" s="44" t="s">
        <v>176</v>
      </c>
      <c r="E170" s="3">
        <v>3</v>
      </c>
      <c r="F170" s="3">
        <v>1</v>
      </c>
      <c r="G170" s="3">
        <v>4</v>
      </c>
      <c r="H170" s="3">
        <v>1</v>
      </c>
      <c r="I170" s="3">
        <f t="shared" si="2"/>
        <v>2</v>
      </c>
    </row>
    <row r="171" spans="1:9" x14ac:dyDescent="0.35">
      <c r="A171" s="3" t="s">
        <v>584</v>
      </c>
      <c r="B171" s="44" t="s">
        <v>288</v>
      </c>
      <c r="C171" s="44" t="s">
        <v>43</v>
      </c>
      <c r="D171" s="44" t="s">
        <v>176</v>
      </c>
      <c r="E171" s="3">
        <v>3</v>
      </c>
      <c r="F171" s="3">
        <v>1</v>
      </c>
      <c r="G171" s="3">
        <v>4</v>
      </c>
      <c r="H171" s="3">
        <v>1</v>
      </c>
      <c r="I171" s="3">
        <f t="shared" si="2"/>
        <v>2</v>
      </c>
    </row>
    <row r="172" spans="1:9" x14ac:dyDescent="0.35">
      <c r="A172" s="3" t="s">
        <v>585</v>
      </c>
      <c r="B172" s="44" t="s">
        <v>288</v>
      </c>
      <c r="C172" s="44" t="s">
        <v>43</v>
      </c>
      <c r="D172" s="44" t="s">
        <v>176</v>
      </c>
      <c r="E172" s="3">
        <v>3</v>
      </c>
      <c r="F172" s="3">
        <v>1</v>
      </c>
      <c r="G172" s="3">
        <v>4</v>
      </c>
      <c r="H172" s="3">
        <v>1</v>
      </c>
      <c r="I172" s="3">
        <f t="shared" si="2"/>
        <v>2</v>
      </c>
    </row>
    <row r="173" spans="1:9" x14ac:dyDescent="0.35">
      <c r="A173" s="3" t="s">
        <v>586</v>
      </c>
      <c r="B173" s="44" t="s">
        <v>288</v>
      </c>
      <c r="C173" s="44" t="s">
        <v>43</v>
      </c>
      <c r="D173" s="44" t="s">
        <v>176</v>
      </c>
      <c r="E173" s="3">
        <v>3</v>
      </c>
      <c r="F173" s="3">
        <v>1</v>
      </c>
      <c r="G173" s="3">
        <v>4</v>
      </c>
      <c r="H173" s="3">
        <v>1</v>
      </c>
      <c r="I173" s="3">
        <f t="shared" si="2"/>
        <v>2</v>
      </c>
    </row>
    <row r="174" spans="1:9" x14ac:dyDescent="0.35">
      <c r="A174" s="3" t="s">
        <v>587</v>
      </c>
      <c r="B174" s="44" t="s">
        <v>288</v>
      </c>
      <c r="C174" s="44" t="s">
        <v>43</v>
      </c>
      <c r="D174" s="44" t="s">
        <v>176</v>
      </c>
      <c r="E174" s="3">
        <v>3</v>
      </c>
      <c r="F174" s="3">
        <v>1</v>
      </c>
      <c r="G174" s="3">
        <v>1</v>
      </c>
      <c r="H174" s="3">
        <v>1</v>
      </c>
      <c r="I174" s="3">
        <f t="shared" si="2"/>
        <v>2</v>
      </c>
    </row>
    <row r="175" spans="1:9" x14ac:dyDescent="0.35">
      <c r="A175" s="3" t="s">
        <v>588</v>
      </c>
      <c r="B175" s="44" t="s">
        <v>230</v>
      </c>
      <c r="C175" s="44" t="s">
        <v>228</v>
      </c>
      <c r="D175" s="44" t="s">
        <v>176</v>
      </c>
      <c r="E175" s="3">
        <v>3</v>
      </c>
      <c r="F175" s="3">
        <v>1</v>
      </c>
      <c r="G175" s="3">
        <v>4</v>
      </c>
      <c r="H175" s="3">
        <v>1</v>
      </c>
      <c r="I175" s="3">
        <f t="shared" si="2"/>
        <v>2</v>
      </c>
    </row>
    <row r="176" spans="1:9" x14ac:dyDescent="0.35">
      <c r="A176" s="3" t="s">
        <v>589</v>
      </c>
      <c r="B176" s="44" t="s">
        <v>230</v>
      </c>
      <c r="C176" s="44" t="s">
        <v>228</v>
      </c>
      <c r="D176" s="44" t="s">
        <v>176</v>
      </c>
      <c r="E176" s="3">
        <v>3</v>
      </c>
      <c r="F176" s="3">
        <v>1</v>
      </c>
      <c r="G176" s="3">
        <v>1</v>
      </c>
      <c r="H176" s="3">
        <v>1</v>
      </c>
      <c r="I176" s="3">
        <f t="shared" si="2"/>
        <v>2</v>
      </c>
    </row>
    <row r="177" spans="1:9" x14ac:dyDescent="0.35">
      <c r="A177" s="3" t="s">
        <v>590</v>
      </c>
      <c r="B177" s="44" t="s">
        <v>230</v>
      </c>
      <c r="C177" s="44" t="s">
        <v>228</v>
      </c>
      <c r="D177" s="44" t="s">
        <v>176</v>
      </c>
      <c r="E177" s="3">
        <v>3</v>
      </c>
      <c r="F177" s="3">
        <v>1</v>
      </c>
      <c r="G177" s="3">
        <v>4</v>
      </c>
      <c r="H177" s="3">
        <v>1</v>
      </c>
      <c r="I177" s="3">
        <f t="shared" si="2"/>
        <v>2</v>
      </c>
    </row>
    <row r="178" spans="1:9" x14ac:dyDescent="0.35">
      <c r="A178" s="3" t="s">
        <v>591</v>
      </c>
      <c r="B178" s="44" t="s">
        <v>195</v>
      </c>
      <c r="C178" s="44" t="s">
        <v>151</v>
      </c>
      <c r="D178" s="44" t="s">
        <v>176</v>
      </c>
      <c r="E178" s="3">
        <v>2</v>
      </c>
      <c r="F178" s="3">
        <v>4</v>
      </c>
      <c r="G178" s="3">
        <v>4</v>
      </c>
      <c r="H178" s="3">
        <v>5</v>
      </c>
      <c r="I178" s="3">
        <f t="shared" si="2"/>
        <v>4</v>
      </c>
    </row>
    <row r="179" spans="1:9" x14ac:dyDescent="0.35">
      <c r="A179" s="3" t="s">
        <v>592</v>
      </c>
      <c r="B179" s="44" t="s">
        <v>593</v>
      </c>
      <c r="C179" s="44" t="s">
        <v>250</v>
      </c>
      <c r="D179" s="44" t="s">
        <v>176</v>
      </c>
      <c r="E179" s="3">
        <v>3</v>
      </c>
      <c r="F179" s="3">
        <v>1</v>
      </c>
      <c r="G179" s="3">
        <v>4</v>
      </c>
      <c r="H179" s="3">
        <v>1</v>
      </c>
      <c r="I179" s="3">
        <f t="shared" si="2"/>
        <v>2</v>
      </c>
    </row>
    <row r="180" spans="1:9" x14ac:dyDescent="0.35">
      <c r="A180" s="3" t="s">
        <v>594</v>
      </c>
      <c r="B180" s="44" t="s">
        <v>230</v>
      </c>
      <c r="C180" s="44" t="s">
        <v>228</v>
      </c>
      <c r="D180" s="44" t="s">
        <v>176</v>
      </c>
      <c r="E180" s="3">
        <v>3</v>
      </c>
      <c r="F180" s="3">
        <v>1</v>
      </c>
      <c r="G180" s="3">
        <v>4</v>
      </c>
      <c r="H180" s="3">
        <v>1</v>
      </c>
      <c r="I180" s="3">
        <f t="shared" si="2"/>
        <v>2</v>
      </c>
    </row>
    <row r="181" spans="1:9" x14ac:dyDescent="0.35">
      <c r="A181" s="3" t="s">
        <v>595</v>
      </c>
      <c r="B181" s="44" t="s">
        <v>230</v>
      </c>
      <c r="C181" s="44" t="s">
        <v>228</v>
      </c>
      <c r="D181" s="44" t="s">
        <v>176</v>
      </c>
      <c r="E181" s="3">
        <v>3</v>
      </c>
      <c r="F181" s="3">
        <v>1</v>
      </c>
      <c r="G181" s="3">
        <v>4</v>
      </c>
      <c r="H181" s="3">
        <v>1</v>
      </c>
      <c r="I181" s="3">
        <f t="shared" si="2"/>
        <v>2</v>
      </c>
    </row>
    <row r="182" spans="1:9" x14ac:dyDescent="0.35">
      <c r="A182" s="3" t="s">
        <v>596</v>
      </c>
      <c r="B182" s="44" t="s">
        <v>230</v>
      </c>
      <c r="C182" s="44" t="s">
        <v>228</v>
      </c>
      <c r="D182" s="44" t="s">
        <v>176</v>
      </c>
      <c r="E182" s="3">
        <v>3</v>
      </c>
      <c r="F182" s="3">
        <v>1</v>
      </c>
      <c r="G182" s="3">
        <v>4</v>
      </c>
      <c r="H182" s="3">
        <v>3</v>
      </c>
      <c r="I182" s="3">
        <f t="shared" si="2"/>
        <v>3</v>
      </c>
    </row>
    <row r="183" spans="1:9" x14ac:dyDescent="0.35">
      <c r="A183" s="3" t="s">
        <v>597</v>
      </c>
      <c r="B183" s="44" t="s">
        <v>288</v>
      </c>
      <c r="C183" s="44" t="s">
        <v>43</v>
      </c>
      <c r="D183" s="44" t="s">
        <v>176</v>
      </c>
      <c r="E183" s="3">
        <v>3</v>
      </c>
      <c r="F183" s="3">
        <v>3</v>
      </c>
      <c r="G183" s="3">
        <v>1</v>
      </c>
      <c r="H183" s="3">
        <v>1</v>
      </c>
      <c r="I183" s="3">
        <f t="shared" si="2"/>
        <v>2</v>
      </c>
    </row>
    <row r="184" spans="1:9" x14ac:dyDescent="0.35">
      <c r="A184" s="3" t="s">
        <v>598</v>
      </c>
      <c r="B184" s="44" t="s">
        <v>230</v>
      </c>
      <c r="C184" s="44" t="s">
        <v>228</v>
      </c>
      <c r="D184" s="44" t="s">
        <v>176</v>
      </c>
      <c r="E184" s="3">
        <v>3</v>
      </c>
      <c r="F184" s="3">
        <v>1</v>
      </c>
      <c r="G184" s="3">
        <v>1</v>
      </c>
      <c r="H184" s="3">
        <v>1</v>
      </c>
      <c r="I184" s="3">
        <f t="shared" si="2"/>
        <v>2</v>
      </c>
    </row>
    <row r="185" spans="1:9" x14ac:dyDescent="0.35">
      <c r="A185" s="3" t="s">
        <v>599</v>
      </c>
      <c r="B185" s="44" t="s">
        <v>288</v>
      </c>
      <c r="C185" s="44" t="s">
        <v>43</v>
      </c>
      <c r="D185" s="44" t="s">
        <v>176</v>
      </c>
      <c r="E185" s="3">
        <v>3</v>
      </c>
      <c r="F185" s="3">
        <v>1</v>
      </c>
      <c r="G185" s="3">
        <v>4</v>
      </c>
      <c r="H185" s="3">
        <v>3</v>
      </c>
      <c r="I185" s="3">
        <f t="shared" si="2"/>
        <v>3</v>
      </c>
    </row>
    <row r="186" spans="1:9" x14ac:dyDescent="0.35">
      <c r="A186" s="3" t="s">
        <v>600</v>
      </c>
      <c r="B186" s="44" t="s">
        <v>288</v>
      </c>
      <c r="C186" s="44" t="s">
        <v>43</v>
      </c>
      <c r="D186" s="44" t="s">
        <v>176</v>
      </c>
      <c r="E186" s="3">
        <v>3</v>
      </c>
      <c r="F186" s="3">
        <v>1</v>
      </c>
      <c r="G186" s="3">
        <v>4</v>
      </c>
      <c r="H186" s="3">
        <v>3</v>
      </c>
      <c r="I186" s="3">
        <f t="shared" si="2"/>
        <v>3</v>
      </c>
    </row>
    <row r="187" spans="1:9" x14ac:dyDescent="0.35">
      <c r="A187" s="3" t="s">
        <v>601</v>
      </c>
      <c r="B187" s="44" t="s">
        <v>288</v>
      </c>
      <c r="C187" s="44" t="s">
        <v>43</v>
      </c>
      <c r="D187" s="44" t="s">
        <v>176</v>
      </c>
      <c r="E187" s="3">
        <v>3</v>
      </c>
      <c r="F187" s="3">
        <v>1</v>
      </c>
      <c r="G187" s="3">
        <v>4</v>
      </c>
      <c r="H187" s="3">
        <v>1</v>
      </c>
      <c r="I187" s="3">
        <f t="shared" si="2"/>
        <v>2</v>
      </c>
    </row>
    <row r="188" spans="1:9" x14ac:dyDescent="0.35">
      <c r="A188" s="3" t="s">
        <v>602</v>
      </c>
      <c r="B188" s="44" t="s">
        <v>593</v>
      </c>
      <c r="C188" s="44" t="s">
        <v>250</v>
      </c>
      <c r="D188" s="44" t="s">
        <v>176</v>
      </c>
      <c r="E188" s="3">
        <v>3</v>
      </c>
      <c r="F188" s="3">
        <v>1</v>
      </c>
      <c r="G188" s="3">
        <v>4</v>
      </c>
      <c r="H188" s="3">
        <v>1</v>
      </c>
      <c r="I188" s="3">
        <f t="shared" si="2"/>
        <v>2</v>
      </c>
    </row>
    <row r="189" spans="1:9" x14ac:dyDescent="0.35">
      <c r="A189" s="3" t="s">
        <v>603</v>
      </c>
      <c r="B189" s="44" t="s">
        <v>288</v>
      </c>
      <c r="C189" s="44" t="s">
        <v>43</v>
      </c>
      <c r="D189" s="44" t="s">
        <v>176</v>
      </c>
      <c r="E189" s="3">
        <v>1</v>
      </c>
      <c r="F189" s="3">
        <v>4</v>
      </c>
      <c r="G189" s="3">
        <v>1</v>
      </c>
      <c r="H189" s="3">
        <v>2</v>
      </c>
      <c r="I189" s="3">
        <f t="shared" si="2"/>
        <v>2</v>
      </c>
    </row>
    <row r="190" spans="1:9" x14ac:dyDescent="0.35">
      <c r="A190" s="3" t="s">
        <v>604</v>
      </c>
      <c r="B190" s="44" t="s">
        <v>288</v>
      </c>
      <c r="C190" s="44" t="s">
        <v>43</v>
      </c>
      <c r="D190" s="44" t="s">
        <v>176</v>
      </c>
      <c r="E190" s="3">
        <v>3</v>
      </c>
      <c r="F190" s="3">
        <v>4</v>
      </c>
      <c r="G190" s="3">
        <v>1</v>
      </c>
      <c r="H190" s="3">
        <v>1</v>
      </c>
      <c r="I190" s="3">
        <f t="shared" si="2"/>
        <v>2</v>
      </c>
    </row>
    <row r="191" spans="1:9" x14ac:dyDescent="0.35">
      <c r="A191" s="3" t="s">
        <v>605</v>
      </c>
      <c r="B191" s="44" t="s">
        <v>288</v>
      </c>
      <c r="C191" s="44" t="s">
        <v>43</v>
      </c>
      <c r="D191" s="44" t="s">
        <v>176</v>
      </c>
      <c r="E191" s="3">
        <v>3</v>
      </c>
      <c r="F191" s="3">
        <v>4</v>
      </c>
      <c r="G191" s="3">
        <v>1</v>
      </c>
      <c r="H191" s="3">
        <v>3</v>
      </c>
      <c r="I191" s="3">
        <f t="shared" si="2"/>
        <v>3</v>
      </c>
    </row>
    <row r="192" spans="1:9" x14ac:dyDescent="0.35">
      <c r="A192" s="3" t="s">
        <v>606</v>
      </c>
      <c r="B192" s="44" t="s">
        <v>230</v>
      </c>
      <c r="C192" s="44" t="s">
        <v>228</v>
      </c>
      <c r="D192" s="44" t="s">
        <v>176</v>
      </c>
      <c r="E192" s="3">
        <v>3</v>
      </c>
      <c r="F192" s="3">
        <v>1</v>
      </c>
      <c r="G192" s="3">
        <v>4</v>
      </c>
      <c r="H192" s="3">
        <v>1</v>
      </c>
      <c r="I192" s="3">
        <f t="shared" si="2"/>
        <v>2</v>
      </c>
    </row>
    <row r="193" spans="1:9" x14ac:dyDescent="0.35">
      <c r="A193" s="3" t="s">
        <v>607</v>
      </c>
      <c r="B193" s="44" t="s">
        <v>230</v>
      </c>
      <c r="C193" s="44" t="s">
        <v>228</v>
      </c>
      <c r="D193" s="44" t="s">
        <v>176</v>
      </c>
      <c r="E193" s="3">
        <v>3</v>
      </c>
      <c r="F193" s="3">
        <v>1</v>
      </c>
      <c r="G193" s="3">
        <v>1</v>
      </c>
      <c r="H193" s="3">
        <v>1</v>
      </c>
      <c r="I193" s="3">
        <f t="shared" si="2"/>
        <v>2</v>
      </c>
    </row>
    <row r="194" spans="1:9" x14ac:dyDescent="0.35">
      <c r="A194" s="3" t="s">
        <v>608</v>
      </c>
      <c r="B194" s="44" t="s">
        <v>230</v>
      </c>
      <c r="C194" s="44" t="s">
        <v>228</v>
      </c>
      <c r="D194" s="44" t="s">
        <v>176</v>
      </c>
      <c r="E194" s="3">
        <v>3</v>
      </c>
      <c r="F194" s="3">
        <v>1</v>
      </c>
      <c r="G194" s="3">
        <v>4</v>
      </c>
      <c r="H194" s="3">
        <v>1</v>
      </c>
      <c r="I194" s="3">
        <f t="shared" si="2"/>
        <v>2</v>
      </c>
    </row>
    <row r="195" spans="1:9" x14ac:dyDescent="0.35">
      <c r="A195" s="3" t="s">
        <v>609</v>
      </c>
      <c r="B195" s="44" t="s">
        <v>230</v>
      </c>
      <c r="C195" s="44" t="s">
        <v>228</v>
      </c>
      <c r="D195" s="44" t="s">
        <v>176</v>
      </c>
      <c r="E195" s="3">
        <v>3</v>
      </c>
      <c r="F195" s="3">
        <v>1</v>
      </c>
      <c r="G195" s="3">
        <v>4</v>
      </c>
      <c r="H195" s="3">
        <v>1</v>
      </c>
      <c r="I195" s="3">
        <f t="shared" ref="I195:I258" si="3">ROUND(AVERAGE(E195:H195),0)</f>
        <v>2</v>
      </c>
    </row>
    <row r="196" spans="1:9" x14ac:dyDescent="0.35">
      <c r="A196" s="3" t="s">
        <v>610</v>
      </c>
      <c r="B196" s="44" t="s">
        <v>593</v>
      </c>
      <c r="C196" s="44" t="s">
        <v>250</v>
      </c>
      <c r="D196" s="44" t="s">
        <v>176</v>
      </c>
      <c r="E196" s="3">
        <v>3</v>
      </c>
      <c r="F196" s="3">
        <v>1</v>
      </c>
      <c r="G196" s="3">
        <v>4</v>
      </c>
      <c r="H196" s="3">
        <v>1</v>
      </c>
      <c r="I196" s="3">
        <f t="shared" si="3"/>
        <v>2</v>
      </c>
    </row>
    <row r="197" spans="1:9" x14ac:dyDescent="0.35">
      <c r="A197" s="3" t="s">
        <v>611</v>
      </c>
      <c r="B197" s="44" t="s">
        <v>230</v>
      </c>
      <c r="C197" s="44" t="s">
        <v>228</v>
      </c>
      <c r="D197" s="44" t="s">
        <v>176</v>
      </c>
      <c r="E197" s="3">
        <v>3</v>
      </c>
      <c r="F197" s="3">
        <v>1</v>
      </c>
      <c r="G197" s="3">
        <v>4</v>
      </c>
      <c r="H197" s="3">
        <v>1</v>
      </c>
      <c r="I197" s="3">
        <f t="shared" si="3"/>
        <v>2</v>
      </c>
    </row>
    <row r="198" spans="1:9" x14ac:dyDescent="0.35">
      <c r="A198" s="3" t="s">
        <v>612</v>
      </c>
      <c r="B198" s="44" t="s">
        <v>230</v>
      </c>
      <c r="C198" s="44" t="s">
        <v>228</v>
      </c>
      <c r="D198" s="44" t="s">
        <v>176</v>
      </c>
      <c r="E198" s="3">
        <v>3</v>
      </c>
      <c r="F198" s="3">
        <v>1</v>
      </c>
      <c r="G198" s="3">
        <v>1</v>
      </c>
      <c r="H198" s="3">
        <v>3</v>
      </c>
      <c r="I198" s="3">
        <f t="shared" si="3"/>
        <v>2</v>
      </c>
    </row>
    <row r="199" spans="1:9" x14ac:dyDescent="0.35">
      <c r="A199" s="3" t="s">
        <v>613</v>
      </c>
      <c r="B199" s="44" t="s">
        <v>230</v>
      </c>
      <c r="C199" s="44" t="s">
        <v>228</v>
      </c>
      <c r="D199" s="44" t="s">
        <v>176</v>
      </c>
      <c r="E199" s="3">
        <v>3</v>
      </c>
      <c r="F199" s="3">
        <v>2</v>
      </c>
      <c r="G199" s="3">
        <v>1</v>
      </c>
      <c r="H199" s="3">
        <v>1</v>
      </c>
      <c r="I199" s="3">
        <f t="shared" si="3"/>
        <v>2</v>
      </c>
    </row>
    <row r="200" spans="1:9" x14ac:dyDescent="0.35">
      <c r="A200" s="3" t="s">
        <v>614</v>
      </c>
      <c r="B200" s="44" t="s">
        <v>593</v>
      </c>
      <c r="C200" s="44" t="s">
        <v>250</v>
      </c>
      <c r="D200" s="44" t="s">
        <v>176</v>
      </c>
      <c r="E200" s="3">
        <v>3</v>
      </c>
      <c r="F200" s="3">
        <v>1</v>
      </c>
      <c r="G200" s="3">
        <v>4</v>
      </c>
      <c r="H200" s="3">
        <v>1</v>
      </c>
      <c r="I200" s="3">
        <f t="shared" si="3"/>
        <v>2</v>
      </c>
    </row>
    <row r="201" spans="1:9" x14ac:dyDescent="0.35">
      <c r="A201" s="3" t="s">
        <v>615</v>
      </c>
      <c r="B201" s="44" t="s">
        <v>288</v>
      </c>
      <c r="C201" s="44" t="s">
        <v>43</v>
      </c>
      <c r="D201" s="44" t="s">
        <v>176</v>
      </c>
      <c r="E201" s="3">
        <v>3</v>
      </c>
      <c r="F201" s="3">
        <v>1</v>
      </c>
      <c r="G201" s="3">
        <v>4</v>
      </c>
      <c r="H201" s="3">
        <v>1</v>
      </c>
      <c r="I201" s="3">
        <f t="shared" si="3"/>
        <v>2</v>
      </c>
    </row>
    <row r="202" spans="1:9" x14ac:dyDescent="0.35">
      <c r="A202" s="3" t="s">
        <v>616</v>
      </c>
      <c r="B202" s="44" t="s">
        <v>222</v>
      </c>
      <c r="C202" s="44" t="s">
        <v>40</v>
      </c>
      <c r="D202" s="44" t="s">
        <v>176</v>
      </c>
      <c r="E202" s="3">
        <v>3</v>
      </c>
      <c r="F202" s="3">
        <v>1</v>
      </c>
      <c r="G202" s="3">
        <v>1</v>
      </c>
      <c r="H202" s="3">
        <v>1</v>
      </c>
      <c r="I202" s="3">
        <f t="shared" si="3"/>
        <v>2</v>
      </c>
    </row>
    <row r="203" spans="1:9" x14ac:dyDescent="0.35">
      <c r="A203" s="3" t="s">
        <v>617</v>
      </c>
      <c r="B203" s="44" t="s">
        <v>195</v>
      </c>
      <c r="C203" s="44" t="s">
        <v>151</v>
      </c>
      <c r="D203" s="44" t="s">
        <v>176</v>
      </c>
      <c r="E203" s="3">
        <v>3</v>
      </c>
      <c r="F203" s="3">
        <v>1</v>
      </c>
      <c r="G203" s="3">
        <v>4</v>
      </c>
      <c r="H203" s="3">
        <v>1</v>
      </c>
      <c r="I203" s="3">
        <f t="shared" si="3"/>
        <v>2</v>
      </c>
    </row>
    <row r="204" spans="1:9" x14ac:dyDescent="0.35">
      <c r="A204" s="3" t="s">
        <v>618</v>
      </c>
      <c r="B204" s="44" t="s">
        <v>222</v>
      </c>
      <c r="C204" s="44" t="s">
        <v>40</v>
      </c>
      <c r="D204" s="44" t="s">
        <v>176</v>
      </c>
      <c r="E204" s="3">
        <v>3</v>
      </c>
      <c r="F204" s="3">
        <v>1</v>
      </c>
      <c r="G204" s="3">
        <v>4</v>
      </c>
      <c r="H204" s="3">
        <v>1</v>
      </c>
      <c r="I204" s="3">
        <f t="shared" si="3"/>
        <v>2</v>
      </c>
    </row>
    <row r="205" spans="1:9" x14ac:dyDescent="0.35">
      <c r="A205" s="3" t="s">
        <v>619</v>
      </c>
      <c r="B205" s="44" t="s">
        <v>222</v>
      </c>
      <c r="C205" s="44" t="s">
        <v>40</v>
      </c>
      <c r="D205" s="44" t="s">
        <v>176</v>
      </c>
      <c r="E205" s="3">
        <v>3</v>
      </c>
      <c r="F205" s="3">
        <v>1</v>
      </c>
      <c r="G205" s="3">
        <v>4</v>
      </c>
      <c r="H205" s="3">
        <v>3</v>
      </c>
      <c r="I205" s="3">
        <f t="shared" si="3"/>
        <v>3</v>
      </c>
    </row>
    <row r="206" spans="1:9" x14ac:dyDescent="0.35">
      <c r="A206" s="3" t="s">
        <v>620</v>
      </c>
      <c r="B206" s="44" t="s">
        <v>222</v>
      </c>
      <c r="C206" s="44" t="s">
        <v>40</v>
      </c>
      <c r="D206" s="44" t="s">
        <v>176</v>
      </c>
      <c r="E206" s="3">
        <v>3</v>
      </c>
      <c r="F206" s="3">
        <v>1</v>
      </c>
      <c r="G206" s="3">
        <v>4</v>
      </c>
      <c r="H206" s="3">
        <v>1</v>
      </c>
      <c r="I206" s="3">
        <f t="shared" si="3"/>
        <v>2</v>
      </c>
    </row>
    <row r="207" spans="1:9" x14ac:dyDescent="0.35">
      <c r="A207" s="3" t="s">
        <v>621</v>
      </c>
      <c r="B207" s="44" t="s">
        <v>195</v>
      </c>
      <c r="C207" s="44" t="s">
        <v>151</v>
      </c>
      <c r="D207" s="44" t="s">
        <v>176</v>
      </c>
      <c r="E207" s="3">
        <v>3</v>
      </c>
      <c r="F207" s="3">
        <v>1</v>
      </c>
      <c r="G207" s="3">
        <v>4</v>
      </c>
      <c r="H207" s="3">
        <v>1</v>
      </c>
      <c r="I207" s="3">
        <f t="shared" si="3"/>
        <v>2</v>
      </c>
    </row>
    <row r="208" spans="1:9" x14ac:dyDescent="0.35">
      <c r="A208" s="3" t="s">
        <v>622</v>
      </c>
      <c r="B208" s="44" t="s">
        <v>230</v>
      </c>
      <c r="C208" s="44" t="s">
        <v>228</v>
      </c>
      <c r="D208" s="44" t="s">
        <v>176</v>
      </c>
      <c r="E208" s="3">
        <v>3</v>
      </c>
      <c r="F208" s="3">
        <v>1</v>
      </c>
      <c r="G208" s="3">
        <v>4</v>
      </c>
      <c r="H208" s="3">
        <v>1</v>
      </c>
      <c r="I208" s="3">
        <f t="shared" si="3"/>
        <v>2</v>
      </c>
    </row>
    <row r="209" spans="1:9" x14ac:dyDescent="0.35">
      <c r="A209" s="3" t="s">
        <v>623</v>
      </c>
      <c r="B209" s="44" t="s">
        <v>230</v>
      </c>
      <c r="C209" s="44" t="s">
        <v>228</v>
      </c>
      <c r="D209" s="44" t="s">
        <v>176</v>
      </c>
      <c r="E209" s="3">
        <v>3</v>
      </c>
      <c r="F209" s="3">
        <v>1</v>
      </c>
      <c r="G209" s="3">
        <v>4</v>
      </c>
      <c r="H209" s="3">
        <v>1</v>
      </c>
      <c r="I209" s="3">
        <f t="shared" si="3"/>
        <v>2</v>
      </c>
    </row>
    <row r="210" spans="1:9" x14ac:dyDescent="0.35">
      <c r="A210" s="3" t="s">
        <v>624</v>
      </c>
      <c r="B210" s="44" t="s">
        <v>230</v>
      </c>
      <c r="C210" s="44" t="s">
        <v>228</v>
      </c>
      <c r="D210" s="44" t="s">
        <v>176</v>
      </c>
      <c r="E210" s="3">
        <v>3</v>
      </c>
      <c r="F210" s="3">
        <v>1</v>
      </c>
      <c r="G210" s="3">
        <v>4</v>
      </c>
      <c r="H210" s="3">
        <v>1</v>
      </c>
      <c r="I210" s="3">
        <f t="shared" si="3"/>
        <v>2</v>
      </c>
    </row>
    <row r="211" spans="1:9" x14ac:dyDescent="0.35">
      <c r="A211" s="3" t="s">
        <v>625</v>
      </c>
      <c r="B211" s="44" t="s">
        <v>195</v>
      </c>
      <c r="C211" s="44" t="s">
        <v>151</v>
      </c>
      <c r="D211" s="44" t="s">
        <v>176</v>
      </c>
      <c r="E211" s="3">
        <v>3</v>
      </c>
      <c r="F211" s="3">
        <v>1</v>
      </c>
      <c r="G211" s="3">
        <v>4</v>
      </c>
      <c r="H211" s="3">
        <v>1</v>
      </c>
      <c r="I211" s="3">
        <f t="shared" si="3"/>
        <v>2</v>
      </c>
    </row>
    <row r="212" spans="1:9" x14ac:dyDescent="0.35">
      <c r="A212" s="3" t="s">
        <v>626</v>
      </c>
      <c r="B212" s="44" t="s">
        <v>288</v>
      </c>
      <c r="C212" s="44" t="s">
        <v>43</v>
      </c>
      <c r="D212" s="44" t="s">
        <v>176</v>
      </c>
      <c r="E212" s="3">
        <v>3</v>
      </c>
      <c r="F212" s="3">
        <v>2</v>
      </c>
      <c r="G212" s="3">
        <v>1</v>
      </c>
      <c r="H212" s="3">
        <v>1</v>
      </c>
      <c r="I212" s="3">
        <f t="shared" si="3"/>
        <v>2</v>
      </c>
    </row>
    <row r="213" spans="1:9" x14ac:dyDescent="0.35">
      <c r="A213" s="3" t="s">
        <v>627</v>
      </c>
      <c r="B213" s="44" t="s">
        <v>288</v>
      </c>
      <c r="C213" s="44" t="s">
        <v>43</v>
      </c>
      <c r="D213" s="44" t="s">
        <v>176</v>
      </c>
      <c r="E213" s="3">
        <v>3</v>
      </c>
      <c r="F213" s="3">
        <v>3</v>
      </c>
      <c r="G213" s="3">
        <v>1</v>
      </c>
      <c r="H213" s="3">
        <v>2</v>
      </c>
      <c r="I213" s="3">
        <f t="shared" si="3"/>
        <v>2</v>
      </c>
    </row>
    <row r="214" spans="1:9" x14ac:dyDescent="0.35">
      <c r="A214" s="3" t="s">
        <v>628</v>
      </c>
      <c r="B214" s="44" t="s">
        <v>222</v>
      </c>
      <c r="C214" s="44" t="s">
        <v>40</v>
      </c>
      <c r="D214" s="44" t="s">
        <v>176</v>
      </c>
      <c r="E214" s="3">
        <v>3</v>
      </c>
      <c r="F214" s="3">
        <v>1</v>
      </c>
      <c r="G214" s="3">
        <v>1</v>
      </c>
      <c r="H214" s="3">
        <v>2</v>
      </c>
      <c r="I214" s="3">
        <f t="shared" si="3"/>
        <v>2</v>
      </c>
    </row>
    <row r="215" spans="1:9" x14ac:dyDescent="0.35">
      <c r="A215" s="3" t="s">
        <v>629</v>
      </c>
      <c r="B215" s="44" t="s">
        <v>222</v>
      </c>
      <c r="C215" s="44" t="s">
        <v>40</v>
      </c>
      <c r="D215" s="44" t="s">
        <v>176</v>
      </c>
      <c r="E215" s="3">
        <v>3</v>
      </c>
      <c r="F215" s="3">
        <v>1</v>
      </c>
      <c r="G215" s="3">
        <v>4</v>
      </c>
      <c r="H215" s="3">
        <v>1</v>
      </c>
      <c r="I215" s="3">
        <f t="shared" si="3"/>
        <v>2</v>
      </c>
    </row>
    <row r="216" spans="1:9" x14ac:dyDescent="0.35">
      <c r="A216" s="3" t="s">
        <v>630</v>
      </c>
      <c r="B216" s="44" t="s">
        <v>230</v>
      </c>
      <c r="C216" s="44" t="s">
        <v>228</v>
      </c>
      <c r="D216" s="44" t="s">
        <v>176</v>
      </c>
      <c r="E216" s="3">
        <v>3</v>
      </c>
      <c r="F216" s="3">
        <v>1</v>
      </c>
      <c r="G216" s="3">
        <v>4</v>
      </c>
      <c r="H216" s="3">
        <v>1</v>
      </c>
      <c r="I216" s="3">
        <f t="shared" si="3"/>
        <v>2</v>
      </c>
    </row>
    <row r="217" spans="1:9" x14ac:dyDescent="0.35">
      <c r="A217" s="3" t="s">
        <v>631</v>
      </c>
      <c r="B217" s="44" t="s">
        <v>195</v>
      </c>
      <c r="C217" s="44" t="s">
        <v>151</v>
      </c>
      <c r="D217" s="44" t="s">
        <v>176</v>
      </c>
      <c r="E217" s="3">
        <v>3</v>
      </c>
      <c r="F217" s="3">
        <v>1</v>
      </c>
      <c r="G217" s="3">
        <v>4</v>
      </c>
      <c r="H217" s="3">
        <v>1</v>
      </c>
      <c r="I217" s="3">
        <f t="shared" si="3"/>
        <v>2</v>
      </c>
    </row>
    <row r="218" spans="1:9" x14ac:dyDescent="0.35">
      <c r="A218" s="3" t="s">
        <v>632</v>
      </c>
      <c r="B218" s="44" t="s">
        <v>633</v>
      </c>
      <c r="C218" s="44" t="s">
        <v>77</v>
      </c>
      <c r="D218" s="44" t="s">
        <v>176</v>
      </c>
      <c r="E218" s="3">
        <v>3</v>
      </c>
      <c r="F218" s="3">
        <v>1</v>
      </c>
      <c r="G218" s="3">
        <v>1</v>
      </c>
      <c r="H218" s="3">
        <v>1</v>
      </c>
      <c r="I218" s="3">
        <f t="shared" si="3"/>
        <v>2</v>
      </c>
    </row>
    <row r="219" spans="1:9" x14ac:dyDescent="0.35">
      <c r="A219" s="3" t="s">
        <v>634</v>
      </c>
      <c r="B219" s="44" t="s">
        <v>288</v>
      </c>
      <c r="C219" s="44" t="s">
        <v>43</v>
      </c>
      <c r="D219" s="44" t="s">
        <v>176</v>
      </c>
      <c r="E219" s="3">
        <v>2</v>
      </c>
      <c r="F219" s="3">
        <v>4</v>
      </c>
      <c r="G219" s="3">
        <v>1</v>
      </c>
      <c r="H219" s="3">
        <v>3</v>
      </c>
      <c r="I219" s="3">
        <f t="shared" si="3"/>
        <v>3</v>
      </c>
    </row>
    <row r="220" spans="1:9" x14ac:dyDescent="0.35">
      <c r="A220" s="3" t="s">
        <v>635</v>
      </c>
      <c r="B220" s="44" t="s">
        <v>230</v>
      </c>
      <c r="C220" s="44" t="s">
        <v>228</v>
      </c>
      <c r="D220" s="44" t="s">
        <v>176</v>
      </c>
      <c r="E220" s="3">
        <v>3</v>
      </c>
      <c r="F220" s="3">
        <v>4</v>
      </c>
      <c r="G220" s="3">
        <v>1</v>
      </c>
      <c r="H220" s="3">
        <v>4</v>
      </c>
      <c r="I220" s="3">
        <f t="shared" si="3"/>
        <v>3</v>
      </c>
    </row>
    <row r="221" spans="1:9" x14ac:dyDescent="0.35">
      <c r="A221" s="3" t="s">
        <v>636</v>
      </c>
      <c r="B221" s="44" t="s">
        <v>230</v>
      </c>
      <c r="C221" s="44" t="s">
        <v>228</v>
      </c>
      <c r="D221" s="44" t="s">
        <v>176</v>
      </c>
      <c r="E221" s="3">
        <v>3</v>
      </c>
      <c r="F221" s="3">
        <v>1</v>
      </c>
      <c r="G221" s="3">
        <v>1</v>
      </c>
      <c r="H221" s="3">
        <v>3</v>
      </c>
      <c r="I221" s="3">
        <f t="shared" si="3"/>
        <v>2</v>
      </c>
    </row>
    <row r="222" spans="1:9" x14ac:dyDescent="0.35">
      <c r="A222" s="3" t="s">
        <v>637</v>
      </c>
      <c r="B222" s="44" t="s">
        <v>230</v>
      </c>
      <c r="C222" s="44" t="s">
        <v>228</v>
      </c>
      <c r="D222" s="44" t="s">
        <v>176</v>
      </c>
      <c r="E222" s="3">
        <v>1</v>
      </c>
      <c r="F222" s="3">
        <v>3</v>
      </c>
      <c r="G222" s="3">
        <v>1</v>
      </c>
      <c r="H222" s="3">
        <v>1</v>
      </c>
      <c r="I222" s="3">
        <f t="shared" si="3"/>
        <v>2</v>
      </c>
    </row>
    <row r="223" spans="1:9" x14ac:dyDescent="0.35">
      <c r="A223" s="3" t="s">
        <v>638</v>
      </c>
      <c r="B223" s="44" t="s">
        <v>195</v>
      </c>
      <c r="C223" s="44" t="s">
        <v>151</v>
      </c>
      <c r="D223" s="44" t="s">
        <v>176</v>
      </c>
      <c r="E223" s="3">
        <v>3</v>
      </c>
      <c r="F223" s="3">
        <v>1</v>
      </c>
      <c r="G223" s="3">
        <v>4</v>
      </c>
      <c r="H223" s="3">
        <v>1</v>
      </c>
      <c r="I223" s="3">
        <f t="shared" si="3"/>
        <v>2</v>
      </c>
    </row>
    <row r="224" spans="1:9" x14ac:dyDescent="0.35">
      <c r="A224" s="3" t="s">
        <v>639</v>
      </c>
      <c r="B224" s="44" t="s">
        <v>230</v>
      </c>
      <c r="C224" s="44" t="s">
        <v>228</v>
      </c>
      <c r="D224" s="44" t="s">
        <v>176</v>
      </c>
      <c r="E224" s="3">
        <v>3</v>
      </c>
      <c r="F224" s="3">
        <v>1</v>
      </c>
      <c r="G224" s="3">
        <v>4</v>
      </c>
      <c r="H224" s="3">
        <v>1</v>
      </c>
      <c r="I224" s="3">
        <f t="shared" si="3"/>
        <v>2</v>
      </c>
    </row>
    <row r="225" spans="1:9" x14ac:dyDescent="0.35">
      <c r="A225" s="3" t="s">
        <v>640</v>
      </c>
      <c r="B225" s="44" t="s">
        <v>230</v>
      </c>
      <c r="C225" s="44" t="s">
        <v>228</v>
      </c>
      <c r="D225" s="44" t="s">
        <v>176</v>
      </c>
      <c r="E225" s="3">
        <v>3</v>
      </c>
      <c r="F225" s="3">
        <v>1</v>
      </c>
      <c r="G225" s="3">
        <v>4</v>
      </c>
      <c r="H225" s="3">
        <v>1</v>
      </c>
      <c r="I225" s="3">
        <f t="shared" si="3"/>
        <v>2</v>
      </c>
    </row>
    <row r="226" spans="1:9" x14ac:dyDescent="0.35">
      <c r="A226" s="3" t="s">
        <v>641</v>
      </c>
      <c r="B226" s="44" t="s">
        <v>222</v>
      </c>
      <c r="C226" s="44" t="s">
        <v>40</v>
      </c>
      <c r="D226" s="44" t="s">
        <v>176</v>
      </c>
      <c r="E226" s="3">
        <v>3</v>
      </c>
      <c r="F226" s="3">
        <v>1</v>
      </c>
      <c r="G226" s="3">
        <v>4</v>
      </c>
      <c r="H226" s="3">
        <v>2</v>
      </c>
      <c r="I226" s="3">
        <f t="shared" si="3"/>
        <v>3</v>
      </c>
    </row>
    <row r="227" spans="1:9" x14ac:dyDescent="0.35">
      <c r="A227" s="3" t="s">
        <v>642</v>
      </c>
      <c r="B227" s="44" t="s">
        <v>230</v>
      </c>
      <c r="C227" s="44" t="s">
        <v>228</v>
      </c>
      <c r="D227" s="44" t="s">
        <v>176</v>
      </c>
      <c r="E227" s="3">
        <v>3</v>
      </c>
      <c r="F227" s="3">
        <v>1</v>
      </c>
      <c r="G227" s="3">
        <v>4</v>
      </c>
      <c r="H227" s="3">
        <v>1</v>
      </c>
      <c r="I227" s="3">
        <f t="shared" si="3"/>
        <v>2</v>
      </c>
    </row>
    <row r="228" spans="1:9" x14ac:dyDescent="0.35">
      <c r="A228" s="3" t="s">
        <v>643</v>
      </c>
      <c r="B228" s="44" t="s">
        <v>288</v>
      </c>
      <c r="C228" s="44" t="s">
        <v>43</v>
      </c>
      <c r="D228" s="44" t="s">
        <v>176</v>
      </c>
      <c r="E228" s="3">
        <v>3</v>
      </c>
      <c r="F228" s="3">
        <v>1</v>
      </c>
      <c r="G228" s="3">
        <v>4</v>
      </c>
      <c r="H228" s="3">
        <v>1</v>
      </c>
      <c r="I228" s="3">
        <f t="shared" si="3"/>
        <v>2</v>
      </c>
    </row>
    <row r="229" spans="1:9" x14ac:dyDescent="0.35">
      <c r="A229" s="3" t="s">
        <v>644</v>
      </c>
      <c r="B229" s="44" t="s">
        <v>288</v>
      </c>
      <c r="C229" s="44" t="s">
        <v>43</v>
      </c>
      <c r="D229" s="44" t="s">
        <v>176</v>
      </c>
      <c r="E229" s="3">
        <v>3</v>
      </c>
      <c r="F229" s="3">
        <v>1</v>
      </c>
      <c r="G229" s="3">
        <v>4</v>
      </c>
      <c r="H229" s="3">
        <v>1</v>
      </c>
      <c r="I229" s="3">
        <f t="shared" si="3"/>
        <v>2</v>
      </c>
    </row>
    <row r="230" spans="1:9" x14ac:dyDescent="0.35">
      <c r="A230" s="3" t="s">
        <v>645</v>
      </c>
      <c r="B230" s="44" t="s">
        <v>288</v>
      </c>
      <c r="C230" s="44" t="s">
        <v>43</v>
      </c>
      <c r="D230" s="44" t="s">
        <v>176</v>
      </c>
      <c r="E230" s="3">
        <v>3</v>
      </c>
      <c r="F230" s="3">
        <v>1</v>
      </c>
      <c r="G230" s="3">
        <v>4</v>
      </c>
      <c r="H230" s="3">
        <v>1</v>
      </c>
      <c r="I230" s="3">
        <f t="shared" si="3"/>
        <v>2</v>
      </c>
    </row>
    <row r="231" spans="1:9" x14ac:dyDescent="0.35">
      <c r="A231" s="3" t="s">
        <v>646</v>
      </c>
      <c r="B231" s="44" t="s">
        <v>288</v>
      </c>
      <c r="C231" s="44" t="s">
        <v>43</v>
      </c>
      <c r="D231" s="44" t="s">
        <v>176</v>
      </c>
      <c r="E231" s="3">
        <v>3</v>
      </c>
      <c r="F231" s="3">
        <v>1</v>
      </c>
      <c r="G231" s="3">
        <v>1</v>
      </c>
      <c r="H231" s="3">
        <v>1</v>
      </c>
      <c r="I231" s="3">
        <f t="shared" si="3"/>
        <v>2</v>
      </c>
    </row>
    <row r="232" spans="1:9" x14ac:dyDescent="0.35">
      <c r="A232" s="3" t="s">
        <v>647</v>
      </c>
      <c r="B232" s="44" t="s">
        <v>288</v>
      </c>
      <c r="C232" s="44" t="s">
        <v>43</v>
      </c>
      <c r="D232" s="44" t="s">
        <v>176</v>
      </c>
      <c r="E232" s="3">
        <v>3</v>
      </c>
      <c r="F232" s="3">
        <v>1</v>
      </c>
      <c r="G232" s="3">
        <v>4</v>
      </c>
      <c r="H232" s="3">
        <v>1</v>
      </c>
      <c r="I232" s="3">
        <f t="shared" si="3"/>
        <v>2</v>
      </c>
    </row>
    <row r="233" spans="1:9" x14ac:dyDescent="0.35">
      <c r="A233" s="3" t="s">
        <v>648</v>
      </c>
      <c r="B233" s="44" t="s">
        <v>288</v>
      </c>
      <c r="C233" s="44" t="s">
        <v>43</v>
      </c>
      <c r="D233" s="44" t="s">
        <v>176</v>
      </c>
      <c r="E233" s="3">
        <v>3</v>
      </c>
      <c r="F233" s="3">
        <v>1</v>
      </c>
      <c r="G233" s="3">
        <v>4</v>
      </c>
      <c r="H233" s="3">
        <v>1</v>
      </c>
      <c r="I233" s="3">
        <f t="shared" si="3"/>
        <v>2</v>
      </c>
    </row>
    <row r="234" spans="1:9" x14ac:dyDescent="0.35">
      <c r="A234" s="3" t="s">
        <v>649</v>
      </c>
      <c r="B234" s="44" t="s">
        <v>222</v>
      </c>
      <c r="C234" s="44" t="s">
        <v>40</v>
      </c>
      <c r="D234" s="44" t="s">
        <v>176</v>
      </c>
      <c r="E234" s="3">
        <v>3</v>
      </c>
      <c r="F234" s="3">
        <v>1</v>
      </c>
      <c r="G234" s="3">
        <v>4</v>
      </c>
      <c r="H234" s="3">
        <v>1</v>
      </c>
      <c r="I234" s="3">
        <f t="shared" si="3"/>
        <v>2</v>
      </c>
    </row>
    <row r="235" spans="1:9" x14ac:dyDescent="0.35">
      <c r="A235" s="3" t="s">
        <v>650</v>
      </c>
      <c r="B235" s="44" t="s">
        <v>195</v>
      </c>
      <c r="C235" s="44" t="s">
        <v>151</v>
      </c>
      <c r="D235" s="44" t="s">
        <v>176</v>
      </c>
      <c r="E235" s="3">
        <v>3</v>
      </c>
      <c r="F235" s="3">
        <v>1</v>
      </c>
      <c r="G235" s="3">
        <v>4</v>
      </c>
      <c r="H235" s="3">
        <v>1</v>
      </c>
      <c r="I235" s="3">
        <f t="shared" si="3"/>
        <v>2</v>
      </c>
    </row>
    <row r="236" spans="1:9" x14ac:dyDescent="0.35">
      <c r="A236" s="3" t="s">
        <v>651</v>
      </c>
      <c r="B236" s="44" t="s">
        <v>195</v>
      </c>
      <c r="C236" s="44" t="s">
        <v>151</v>
      </c>
      <c r="D236" s="44" t="s">
        <v>176</v>
      </c>
      <c r="E236" s="3">
        <v>3</v>
      </c>
      <c r="F236" s="3">
        <v>1</v>
      </c>
      <c r="G236" s="3">
        <v>4</v>
      </c>
      <c r="H236" s="3">
        <v>1</v>
      </c>
      <c r="I236" s="3">
        <f t="shared" si="3"/>
        <v>2</v>
      </c>
    </row>
    <row r="237" spans="1:9" x14ac:dyDescent="0.35">
      <c r="A237" s="3" t="s">
        <v>652</v>
      </c>
      <c r="B237" s="44" t="s">
        <v>222</v>
      </c>
      <c r="C237" s="44" t="s">
        <v>40</v>
      </c>
      <c r="D237" s="44" t="s">
        <v>176</v>
      </c>
      <c r="E237" s="3">
        <v>3</v>
      </c>
      <c r="F237" s="3">
        <v>1</v>
      </c>
      <c r="G237" s="3">
        <v>4</v>
      </c>
      <c r="H237" s="3">
        <v>1</v>
      </c>
      <c r="I237" s="3">
        <f t="shared" si="3"/>
        <v>2</v>
      </c>
    </row>
    <row r="238" spans="1:9" x14ac:dyDescent="0.35">
      <c r="A238" s="3" t="s">
        <v>653</v>
      </c>
      <c r="B238" s="44" t="s">
        <v>230</v>
      </c>
      <c r="C238" s="44" t="s">
        <v>228</v>
      </c>
      <c r="D238" s="44" t="s">
        <v>176</v>
      </c>
      <c r="E238" s="3">
        <v>3</v>
      </c>
      <c r="F238" s="3">
        <v>1</v>
      </c>
      <c r="G238" s="3">
        <v>4</v>
      </c>
      <c r="H238" s="3">
        <v>1</v>
      </c>
      <c r="I238" s="3">
        <f t="shared" si="3"/>
        <v>2</v>
      </c>
    </row>
    <row r="239" spans="1:9" x14ac:dyDescent="0.35">
      <c r="A239" s="3" t="s">
        <v>654</v>
      </c>
      <c r="B239" s="44" t="s">
        <v>230</v>
      </c>
      <c r="C239" s="44" t="s">
        <v>228</v>
      </c>
      <c r="D239" s="44" t="s">
        <v>176</v>
      </c>
      <c r="E239" s="3">
        <v>2</v>
      </c>
      <c r="F239" s="3">
        <v>4</v>
      </c>
      <c r="G239" s="3">
        <v>1</v>
      </c>
      <c r="H239" s="3">
        <v>1</v>
      </c>
      <c r="I239" s="3">
        <f t="shared" si="3"/>
        <v>2</v>
      </c>
    </row>
    <row r="240" spans="1:9" x14ac:dyDescent="0.35">
      <c r="A240" s="3" t="s">
        <v>655</v>
      </c>
      <c r="B240" s="44" t="s">
        <v>230</v>
      </c>
      <c r="C240" s="44" t="s">
        <v>228</v>
      </c>
      <c r="D240" s="44" t="s">
        <v>176</v>
      </c>
      <c r="E240" s="3">
        <v>1</v>
      </c>
      <c r="F240" s="3">
        <v>4</v>
      </c>
      <c r="G240" s="3">
        <v>4</v>
      </c>
      <c r="H240" s="3">
        <v>4</v>
      </c>
      <c r="I240" s="3">
        <f t="shared" si="3"/>
        <v>3</v>
      </c>
    </row>
    <row r="241" spans="1:9" x14ac:dyDescent="0.35">
      <c r="A241" s="3" t="s">
        <v>656</v>
      </c>
      <c r="B241" s="44" t="s">
        <v>222</v>
      </c>
      <c r="C241" s="44" t="s">
        <v>40</v>
      </c>
      <c r="D241" s="44" t="s">
        <v>176</v>
      </c>
      <c r="E241" s="3">
        <v>2</v>
      </c>
      <c r="F241" s="3">
        <v>2</v>
      </c>
      <c r="G241" s="3">
        <v>1</v>
      </c>
      <c r="H241" s="3">
        <v>5</v>
      </c>
      <c r="I241" s="3">
        <f t="shared" si="3"/>
        <v>3</v>
      </c>
    </row>
    <row r="242" spans="1:9" x14ac:dyDescent="0.35">
      <c r="A242" s="3" t="s">
        <v>657</v>
      </c>
      <c r="B242" s="44" t="s">
        <v>222</v>
      </c>
      <c r="C242" s="44" t="s">
        <v>40</v>
      </c>
      <c r="D242" s="44" t="s">
        <v>176</v>
      </c>
      <c r="E242" s="3">
        <v>1</v>
      </c>
      <c r="F242" s="3">
        <v>4</v>
      </c>
      <c r="G242" s="3">
        <v>1</v>
      </c>
      <c r="H242" s="3">
        <v>4</v>
      </c>
      <c r="I242" s="3">
        <f t="shared" si="3"/>
        <v>3</v>
      </c>
    </row>
    <row r="243" spans="1:9" x14ac:dyDescent="0.35">
      <c r="A243" s="3" t="s">
        <v>658</v>
      </c>
      <c r="B243" s="44" t="s">
        <v>222</v>
      </c>
      <c r="C243" s="44" t="s">
        <v>40</v>
      </c>
      <c r="D243" s="44" t="s">
        <v>176</v>
      </c>
      <c r="E243" s="3">
        <v>3</v>
      </c>
      <c r="F243" s="3">
        <v>4</v>
      </c>
      <c r="G243" s="3">
        <v>1</v>
      </c>
      <c r="H243" s="3">
        <v>1</v>
      </c>
      <c r="I243" s="3">
        <f t="shared" si="3"/>
        <v>2</v>
      </c>
    </row>
    <row r="244" spans="1:9" x14ac:dyDescent="0.35">
      <c r="A244" s="3" t="s">
        <v>659</v>
      </c>
      <c r="B244" s="44" t="s">
        <v>222</v>
      </c>
      <c r="C244" s="44" t="s">
        <v>40</v>
      </c>
      <c r="D244" s="44" t="s">
        <v>176</v>
      </c>
      <c r="E244" s="3">
        <v>1</v>
      </c>
      <c r="F244" s="3">
        <v>4</v>
      </c>
      <c r="G244" s="3">
        <v>1</v>
      </c>
      <c r="H244" s="3">
        <v>5</v>
      </c>
      <c r="I244" s="3">
        <f t="shared" si="3"/>
        <v>3</v>
      </c>
    </row>
    <row r="245" spans="1:9" x14ac:dyDescent="0.35">
      <c r="A245" s="3" t="s">
        <v>660</v>
      </c>
      <c r="B245" s="44" t="s">
        <v>222</v>
      </c>
      <c r="C245" s="44" t="s">
        <v>40</v>
      </c>
      <c r="D245" s="44" t="s">
        <v>176</v>
      </c>
      <c r="E245" s="3">
        <v>2</v>
      </c>
      <c r="F245" s="3">
        <v>4</v>
      </c>
      <c r="G245" s="3">
        <v>4</v>
      </c>
      <c r="H245" s="3">
        <v>4</v>
      </c>
      <c r="I245" s="3">
        <f t="shared" si="3"/>
        <v>4</v>
      </c>
    </row>
    <row r="246" spans="1:9" x14ac:dyDescent="0.35">
      <c r="A246" s="3" t="s">
        <v>661</v>
      </c>
      <c r="B246" s="44" t="s">
        <v>230</v>
      </c>
      <c r="C246" s="44" t="s">
        <v>228</v>
      </c>
      <c r="D246" s="44" t="s">
        <v>176</v>
      </c>
      <c r="E246" s="3">
        <v>3</v>
      </c>
      <c r="F246" s="3">
        <v>1</v>
      </c>
      <c r="G246" s="3">
        <v>4</v>
      </c>
      <c r="H246" s="3">
        <v>1</v>
      </c>
      <c r="I246" s="3">
        <f t="shared" si="3"/>
        <v>2</v>
      </c>
    </row>
    <row r="247" spans="1:9" x14ac:dyDescent="0.35">
      <c r="A247" s="3" t="s">
        <v>662</v>
      </c>
      <c r="B247" s="44" t="s">
        <v>222</v>
      </c>
      <c r="C247" s="44" t="s">
        <v>40</v>
      </c>
      <c r="D247" s="44" t="s">
        <v>176</v>
      </c>
      <c r="E247" s="3">
        <v>3</v>
      </c>
      <c r="F247" s="3">
        <v>1</v>
      </c>
      <c r="G247" s="3">
        <v>1</v>
      </c>
      <c r="H247" s="3">
        <v>3</v>
      </c>
      <c r="I247" s="3">
        <f t="shared" si="3"/>
        <v>2</v>
      </c>
    </row>
    <row r="248" spans="1:9" x14ac:dyDescent="0.35">
      <c r="A248" s="3" t="s">
        <v>663</v>
      </c>
      <c r="B248" s="44" t="s">
        <v>195</v>
      </c>
      <c r="C248" s="44" t="s">
        <v>151</v>
      </c>
      <c r="D248" s="44" t="s">
        <v>176</v>
      </c>
      <c r="E248" s="3">
        <v>3</v>
      </c>
      <c r="F248" s="3">
        <v>1</v>
      </c>
      <c r="G248" s="3">
        <v>4</v>
      </c>
      <c r="H248" s="3">
        <v>1</v>
      </c>
      <c r="I248" s="3">
        <f t="shared" si="3"/>
        <v>2</v>
      </c>
    </row>
    <row r="249" spans="1:9" x14ac:dyDescent="0.35">
      <c r="A249" s="3" t="s">
        <v>664</v>
      </c>
      <c r="B249" s="44" t="s">
        <v>195</v>
      </c>
      <c r="C249" s="44" t="s">
        <v>151</v>
      </c>
      <c r="D249" s="44" t="s">
        <v>176</v>
      </c>
      <c r="E249" s="3">
        <v>3</v>
      </c>
      <c r="F249" s="3">
        <v>1</v>
      </c>
      <c r="G249" s="3">
        <v>4</v>
      </c>
      <c r="H249" s="3">
        <v>3</v>
      </c>
      <c r="I249" s="3">
        <f t="shared" si="3"/>
        <v>3</v>
      </c>
    </row>
    <row r="250" spans="1:9" x14ac:dyDescent="0.35">
      <c r="A250" s="3" t="s">
        <v>665</v>
      </c>
      <c r="B250" s="44" t="s">
        <v>633</v>
      </c>
      <c r="C250" s="44" t="s">
        <v>77</v>
      </c>
      <c r="D250" s="44" t="s">
        <v>176</v>
      </c>
      <c r="E250" s="3">
        <v>3</v>
      </c>
      <c r="F250" s="3">
        <v>1</v>
      </c>
      <c r="G250" s="3">
        <v>4</v>
      </c>
      <c r="H250" s="3">
        <v>1</v>
      </c>
      <c r="I250" s="3">
        <f t="shared" si="3"/>
        <v>2</v>
      </c>
    </row>
    <row r="251" spans="1:9" x14ac:dyDescent="0.35">
      <c r="A251" s="3" t="s">
        <v>666</v>
      </c>
      <c r="B251" s="44" t="s">
        <v>230</v>
      </c>
      <c r="C251" s="44" t="s">
        <v>228</v>
      </c>
      <c r="D251" s="44" t="s">
        <v>176</v>
      </c>
      <c r="E251" s="3">
        <v>3</v>
      </c>
      <c r="F251" s="3">
        <v>1</v>
      </c>
      <c r="G251" s="3">
        <v>4</v>
      </c>
      <c r="H251" s="3">
        <v>1</v>
      </c>
      <c r="I251" s="3">
        <f t="shared" si="3"/>
        <v>2</v>
      </c>
    </row>
    <row r="252" spans="1:9" x14ac:dyDescent="0.35">
      <c r="A252" s="3" t="s">
        <v>667</v>
      </c>
      <c r="B252" s="44" t="s">
        <v>230</v>
      </c>
      <c r="C252" s="44" t="s">
        <v>228</v>
      </c>
      <c r="D252" s="44" t="s">
        <v>176</v>
      </c>
      <c r="E252" s="3">
        <v>3</v>
      </c>
      <c r="F252" s="3">
        <v>1</v>
      </c>
      <c r="G252" s="3">
        <v>4</v>
      </c>
      <c r="H252" s="3">
        <v>1</v>
      </c>
      <c r="I252" s="3">
        <f t="shared" si="3"/>
        <v>2</v>
      </c>
    </row>
    <row r="253" spans="1:9" x14ac:dyDescent="0.35">
      <c r="A253" s="3" t="s">
        <v>668</v>
      </c>
      <c r="B253" s="44" t="s">
        <v>230</v>
      </c>
      <c r="C253" s="44" t="s">
        <v>228</v>
      </c>
      <c r="D253" s="44" t="s">
        <v>176</v>
      </c>
      <c r="E253" s="3">
        <v>2</v>
      </c>
      <c r="F253" s="3">
        <v>4</v>
      </c>
      <c r="G253" s="3">
        <v>1</v>
      </c>
      <c r="H253" s="3">
        <v>4</v>
      </c>
      <c r="I253" s="3">
        <f t="shared" si="3"/>
        <v>3</v>
      </c>
    </row>
    <row r="254" spans="1:9" x14ac:dyDescent="0.35">
      <c r="A254" s="3" t="s">
        <v>669</v>
      </c>
      <c r="B254" s="44" t="s">
        <v>230</v>
      </c>
      <c r="C254" s="44" t="s">
        <v>228</v>
      </c>
      <c r="D254" s="44" t="s">
        <v>176</v>
      </c>
      <c r="E254" s="3">
        <v>3</v>
      </c>
      <c r="F254" s="3">
        <v>1</v>
      </c>
      <c r="G254" s="3">
        <v>4</v>
      </c>
      <c r="H254" s="3">
        <v>1</v>
      </c>
      <c r="I254" s="3">
        <f t="shared" si="3"/>
        <v>2</v>
      </c>
    </row>
    <row r="255" spans="1:9" x14ac:dyDescent="0.35">
      <c r="A255" s="3" t="s">
        <v>670</v>
      </c>
      <c r="B255" s="44" t="s">
        <v>288</v>
      </c>
      <c r="C255" s="44" t="s">
        <v>43</v>
      </c>
      <c r="D255" s="44" t="s">
        <v>176</v>
      </c>
      <c r="E255" s="3">
        <v>2</v>
      </c>
      <c r="F255" s="3">
        <v>4</v>
      </c>
      <c r="G255" s="3">
        <v>1</v>
      </c>
      <c r="H255" s="3">
        <v>1</v>
      </c>
      <c r="I255" s="3">
        <f t="shared" si="3"/>
        <v>2</v>
      </c>
    </row>
    <row r="256" spans="1:9" x14ac:dyDescent="0.35">
      <c r="A256" s="3" t="s">
        <v>671</v>
      </c>
      <c r="B256" s="44" t="s">
        <v>230</v>
      </c>
      <c r="C256" s="44" t="s">
        <v>228</v>
      </c>
      <c r="D256" s="44" t="s">
        <v>176</v>
      </c>
      <c r="E256" s="3">
        <v>3</v>
      </c>
      <c r="F256" s="3">
        <v>1</v>
      </c>
      <c r="G256" s="3">
        <v>4</v>
      </c>
      <c r="H256" s="3">
        <v>1</v>
      </c>
      <c r="I256" s="3">
        <f t="shared" si="3"/>
        <v>2</v>
      </c>
    </row>
    <row r="257" spans="1:9" x14ac:dyDescent="0.35">
      <c r="A257" s="3" t="s">
        <v>672</v>
      </c>
      <c r="B257" s="44" t="s">
        <v>230</v>
      </c>
      <c r="C257" s="44" t="s">
        <v>228</v>
      </c>
      <c r="D257" s="44" t="s">
        <v>176</v>
      </c>
      <c r="E257" s="3">
        <v>3</v>
      </c>
      <c r="F257" s="3">
        <v>1</v>
      </c>
      <c r="G257" s="3">
        <v>4</v>
      </c>
      <c r="H257" s="3">
        <v>1</v>
      </c>
      <c r="I257" s="3">
        <f t="shared" si="3"/>
        <v>2</v>
      </c>
    </row>
    <row r="258" spans="1:9" x14ac:dyDescent="0.35">
      <c r="A258" s="3" t="s">
        <v>673</v>
      </c>
      <c r="B258" s="44" t="s">
        <v>230</v>
      </c>
      <c r="C258" s="44" t="s">
        <v>228</v>
      </c>
      <c r="D258" s="44" t="s">
        <v>176</v>
      </c>
      <c r="E258" s="3">
        <v>3</v>
      </c>
      <c r="F258" s="3">
        <v>1</v>
      </c>
      <c r="G258" s="3">
        <v>4</v>
      </c>
      <c r="H258" s="3">
        <v>1</v>
      </c>
      <c r="I258" s="3">
        <f t="shared" si="3"/>
        <v>2</v>
      </c>
    </row>
    <row r="259" spans="1:9" x14ac:dyDescent="0.35">
      <c r="A259" s="3" t="s">
        <v>674</v>
      </c>
      <c r="B259" s="44" t="s">
        <v>230</v>
      </c>
      <c r="C259" s="44" t="s">
        <v>228</v>
      </c>
      <c r="D259" s="44" t="s">
        <v>176</v>
      </c>
      <c r="E259" s="3">
        <v>3</v>
      </c>
      <c r="F259" s="3">
        <v>1</v>
      </c>
      <c r="G259" s="3">
        <v>4</v>
      </c>
      <c r="H259" s="3">
        <v>1</v>
      </c>
      <c r="I259" s="3">
        <f t="shared" ref="I259:I322" si="4">ROUND(AVERAGE(E259:H259),0)</f>
        <v>2</v>
      </c>
    </row>
    <row r="260" spans="1:9" x14ac:dyDescent="0.35">
      <c r="A260" s="3" t="s">
        <v>675</v>
      </c>
      <c r="B260" s="44" t="s">
        <v>230</v>
      </c>
      <c r="C260" s="44" t="s">
        <v>228</v>
      </c>
      <c r="D260" s="44" t="s">
        <v>176</v>
      </c>
      <c r="E260" s="3">
        <v>3</v>
      </c>
      <c r="F260" s="3">
        <v>1</v>
      </c>
      <c r="G260" s="3">
        <v>4</v>
      </c>
      <c r="H260" s="3">
        <v>2</v>
      </c>
      <c r="I260" s="3">
        <f t="shared" si="4"/>
        <v>3</v>
      </c>
    </row>
    <row r="261" spans="1:9" x14ac:dyDescent="0.35">
      <c r="A261" s="3" t="s">
        <v>676</v>
      </c>
      <c r="B261" s="44" t="s">
        <v>230</v>
      </c>
      <c r="C261" s="44" t="s">
        <v>228</v>
      </c>
      <c r="D261" s="44" t="s">
        <v>176</v>
      </c>
      <c r="E261" s="3">
        <v>3</v>
      </c>
      <c r="F261" s="3">
        <v>1</v>
      </c>
      <c r="G261" s="3">
        <v>4</v>
      </c>
      <c r="H261" s="3">
        <v>1</v>
      </c>
      <c r="I261" s="3">
        <f t="shared" si="4"/>
        <v>2</v>
      </c>
    </row>
    <row r="262" spans="1:9" x14ac:dyDescent="0.35">
      <c r="A262" s="3" t="s">
        <v>677</v>
      </c>
      <c r="B262" s="44" t="s">
        <v>230</v>
      </c>
      <c r="C262" s="44" t="s">
        <v>228</v>
      </c>
      <c r="D262" s="44" t="s">
        <v>176</v>
      </c>
      <c r="E262" s="3">
        <v>3</v>
      </c>
      <c r="F262" s="3">
        <v>1</v>
      </c>
      <c r="G262" s="3">
        <v>4</v>
      </c>
      <c r="H262" s="3">
        <v>1</v>
      </c>
      <c r="I262" s="3">
        <f t="shared" si="4"/>
        <v>2</v>
      </c>
    </row>
    <row r="263" spans="1:9" x14ac:dyDescent="0.35">
      <c r="A263" s="3" t="s">
        <v>678</v>
      </c>
      <c r="B263" s="44" t="s">
        <v>288</v>
      </c>
      <c r="C263" s="44" t="s">
        <v>43</v>
      </c>
      <c r="D263" s="44" t="s">
        <v>176</v>
      </c>
      <c r="E263" s="3">
        <v>3</v>
      </c>
      <c r="F263" s="3">
        <v>1</v>
      </c>
      <c r="G263" s="3">
        <v>1</v>
      </c>
      <c r="H263" s="3">
        <v>1</v>
      </c>
      <c r="I263" s="3">
        <f t="shared" si="4"/>
        <v>2</v>
      </c>
    </row>
    <row r="264" spans="1:9" x14ac:dyDescent="0.35">
      <c r="A264" s="3" t="s">
        <v>679</v>
      </c>
      <c r="B264" s="44" t="s">
        <v>288</v>
      </c>
      <c r="C264" s="44" t="s">
        <v>43</v>
      </c>
      <c r="D264" s="44" t="s">
        <v>176</v>
      </c>
      <c r="E264" s="3">
        <v>3</v>
      </c>
      <c r="F264" s="3">
        <v>1</v>
      </c>
      <c r="G264" s="3">
        <v>4</v>
      </c>
      <c r="H264" s="3">
        <v>1</v>
      </c>
      <c r="I264" s="3">
        <f t="shared" si="4"/>
        <v>2</v>
      </c>
    </row>
    <row r="265" spans="1:9" x14ac:dyDescent="0.35">
      <c r="A265" s="3" t="s">
        <v>680</v>
      </c>
      <c r="B265" s="44" t="s">
        <v>222</v>
      </c>
      <c r="C265" s="44" t="s">
        <v>40</v>
      </c>
      <c r="D265" s="44" t="s">
        <v>176</v>
      </c>
      <c r="E265" s="3">
        <v>3</v>
      </c>
      <c r="F265" s="3">
        <v>1</v>
      </c>
      <c r="G265" s="3">
        <v>4</v>
      </c>
      <c r="H265" s="3">
        <v>1</v>
      </c>
      <c r="I265" s="3">
        <f t="shared" si="4"/>
        <v>2</v>
      </c>
    </row>
    <row r="266" spans="1:9" x14ac:dyDescent="0.35">
      <c r="A266" s="3" t="s">
        <v>681</v>
      </c>
      <c r="B266" s="44" t="s">
        <v>230</v>
      </c>
      <c r="C266" s="44" t="s">
        <v>228</v>
      </c>
      <c r="D266" s="44" t="s">
        <v>176</v>
      </c>
      <c r="E266" s="3">
        <v>3</v>
      </c>
      <c r="F266" s="3">
        <v>1</v>
      </c>
      <c r="G266" s="3">
        <v>4</v>
      </c>
      <c r="H266" s="3">
        <v>4</v>
      </c>
      <c r="I266" s="3">
        <f t="shared" si="4"/>
        <v>3</v>
      </c>
    </row>
    <row r="267" spans="1:9" x14ac:dyDescent="0.35">
      <c r="A267" s="3" t="s">
        <v>682</v>
      </c>
      <c r="B267" s="44" t="s">
        <v>230</v>
      </c>
      <c r="C267" s="44" t="s">
        <v>228</v>
      </c>
      <c r="D267" s="44" t="s">
        <v>176</v>
      </c>
      <c r="E267" s="3">
        <v>3</v>
      </c>
      <c r="F267" s="3">
        <v>4</v>
      </c>
      <c r="G267" s="3">
        <v>1</v>
      </c>
      <c r="H267" s="3">
        <v>1</v>
      </c>
      <c r="I267" s="3">
        <f t="shared" si="4"/>
        <v>2</v>
      </c>
    </row>
    <row r="268" spans="1:9" x14ac:dyDescent="0.35">
      <c r="A268" s="3" t="s">
        <v>683</v>
      </c>
      <c r="B268" s="44" t="s">
        <v>230</v>
      </c>
      <c r="C268" s="44" t="s">
        <v>228</v>
      </c>
      <c r="D268" s="44" t="s">
        <v>176</v>
      </c>
      <c r="E268" s="3">
        <v>2</v>
      </c>
      <c r="F268" s="3">
        <v>4</v>
      </c>
      <c r="G268" s="3">
        <v>1</v>
      </c>
      <c r="H268" s="3">
        <v>4</v>
      </c>
      <c r="I268" s="3">
        <f t="shared" si="4"/>
        <v>3</v>
      </c>
    </row>
    <row r="269" spans="1:9" x14ac:dyDescent="0.35">
      <c r="A269" s="3" t="s">
        <v>684</v>
      </c>
      <c r="B269" s="44" t="s">
        <v>230</v>
      </c>
      <c r="C269" s="44" t="s">
        <v>228</v>
      </c>
      <c r="D269" s="44" t="s">
        <v>176</v>
      </c>
      <c r="E269" s="3">
        <v>3</v>
      </c>
      <c r="F269" s="3">
        <v>4</v>
      </c>
      <c r="G269" s="3">
        <v>1</v>
      </c>
      <c r="H269" s="3">
        <v>2</v>
      </c>
      <c r="I269" s="3">
        <f t="shared" si="4"/>
        <v>3</v>
      </c>
    </row>
    <row r="270" spans="1:9" x14ac:dyDescent="0.35">
      <c r="A270" s="3" t="s">
        <v>685</v>
      </c>
      <c r="B270" s="44" t="s">
        <v>230</v>
      </c>
      <c r="C270" s="44" t="s">
        <v>228</v>
      </c>
      <c r="D270" s="44" t="s">
        <v>176</v>
      </c>
      <c r="E270" s="3">
        <v>3</v>
      </c>
      <c r="F270" s="3">
        <v>2</v>
      </c>
      <c r="G270" s="3">
        <v>1</v>
      </c>
      <c r="H270" s="3">
        <v>1</v>
      </c>
      <c r="I270" s="3">
        <f t="shared" si="4"/>
        <v>2</v>
      </c>
    </row>
    <row r="271" spans="1:9" x14ac:dyDescent="0.35">
      <c r="A271" s="3" t="s">
        <v>686</v>
      </c>
      <c r="B271" s="44" t="s">
        <v>230</v>
      </c>
      <c r="C271" s="44" t="s">
        <v>228</v>
      </c>
      <c r="D271" s="44" t="s">
        <v>176</v>
      </c>
      <c r="E271" s="3">
        <v>2</v>
      </c>
      <c r="F271" s="3">
        <v>4</v>
      </c>
      <c r="G271" s="3">
        <v>1</v>
      </c>
      <c r="H271" s="3">
        <v>5</v>
      </c>
      <c r="I271" s="3">
        <f t="shared" si="4"/>
        <v>3</v>
      </c>
    </row>
    <row r="272" spans="1:9" x14ac:dyDescent="0.35">
      <c r="A272" s="3" t="s">
        <v>687</v>
      </c>
      <c r="B272" s="44" t="s">
        <v>288</v>
      </c>
      <c r="C272" s="44" t="s">
        <v>43</v>
      </c>
      <c r="D272" s="44" t="s">
        <v>176</v>
      </c>
      <c r="E272" s="3">
        <v>3</v>
      </c>
      <c r="F272" s="3">
        <v>1</v>
      </c>
      <c r="G272" s="3">
        <v>4</v>
      </c>
      <c r="H272" s="3">
        <v>5</v>
      </c>
      <c r="I272" s="3">
        <f t="shared" si="4"/>
        <v>3</v>
      </c>
    </row>
    <row r="273" spans="1:9" x14ac:dyDescent="0.35">
      <c r="A273" s="3" t="s">
        <v>688</v>
      </c>
      <c r="B273" s="44" t="s">
        <v>230</v>
      </c>
      <c r="C273" s="44" t="s">
        <v>228</v>
      </c>
      <c r="D273" s="44" t="s">
        <v>176</v>
      </c>
      <c r="E273" s="3">
        <v>2</v>
      </c>
      <c r="F273" s="3">
        <v>4</v>
      </c>
      <c r="G273" s="3">
        <v>1</v>
      </c>
      <c r="H273" s="3">
        <v>4</v>
      </c>
      <c r="I273" s="3">
        <f t="shared" si="4"/>
        <v>3</v>
      </c>
    </row>
    <row r="274" spans="1:9" x14ac:dyDescent="0.35">
      <c r="A274" s="3" t="s">
        <v>689</v>
      </c>
      <c r="B274" s="44" t="s">
        <v>230</v>
      </c>
      <c r="C274" s="44" t="s">
        <v>228</v>
      </c>
      <c r="D274" s="44" t="s">
        <v>176</v>
      </c>
      <c r="E274" s="3">
        <v>2</v>
      </c>
      <c r="F274" s="3">
        <v>4</v>
      </c>
      <c r="G274" s="3">
        <v>1</v>
      </c>
      <c r="H274" s="3">
        <v>4</v>
      </c>
      <c r="I274" s="3">
        <f t="shared" si="4"/>
        <v>3</v>
      </c>
    </row>
    <row r="275" spans="1:9" x14ac:dyDescent="0.35">
      <c r="A275" s="3" t="s">
        <v>690</v>
      </c>
      <c r="B275" s="44" t="s">
        <v>222</v>
      </c>
      <c r="C275" s="44" t="s">
        <v>40</v>
      </c>
      <c r="D275" s="44" t="s">
        <v>176</v>
      </c>
      <c r="E275" s="3">
        <v>1</v>
      </c>
      <c r="F275" s="3">
        <v>4</v>
      </c>
      <c r="G275" s="3">
        <v>1</v>
      </c>
      <c r="H275" s="3">
        <v>5</v>
      </c>
      <c r="I275" s="3">
        <f t="shared" si="4"/>
        <v>3</v>
      </c>
    </row>
    <row r="276" spans="1:9" x14ac:dyDescent="0.35">
      <c r="A276" s="3" t="s">
        <v>691</v>
      </c>
      <c r="B276" s="44" t="s">
        <v>222</v>
      </c>
      <c r="C276" s="44" t="s">
        <v>40</v>
      </c>
      <c r="D276" s="44" t="s">
        <v>176</v>
      </c>
      <c r="E276" s="3">
        <v>3</v>
      </c>
      <c r="F276" s="3">
        <v>1</v>
      </c>
      <c r="G276" s="3">
        <v>4</v>
      </c>
      <c r="H276" s="3">
        <v>1</v>
      </c>
      <c r="I276" s="3">
        <f t="shared" si="4"/>
        <v>2</v>
      </c>
    </row>
    <row r="277" spans="1:9" x14ac:dyDescent="0.35">
      <c r="A277" s="3" t="s">
        <v>692</v>
      </c>
      <c r="B277" s="44" t="s">
        <v>230</v>
      </c>
      <c r="C277" s="44" t="s">
        <v>228</v>
      </c>
      <c r="D277" s="44" t="s">
        <v>176</v>
      </c>
      <c r="E277" s="3">
        <v>3</v>
      </c>
      <c r="F277" s="3">
        <v>1</v>
      </c>
      <c r="G277" s="3">
        <v>4</v>
      </c>
      <c r="H277" s="3">
        <v>1</v>
      </c>
      <c r="I277" s="3">
        <f t="shared" si="4"/>
        <v>2</v>
      </c>
    </row>
    <row r="278" spans="1:9" x14ac:dyDescent="0.35">
      <c r="A278" s="3" t="s">
        <v>693</v>
      </c>
      <c r="B278" s="44" t="s">
        <v>222</v>
      </c>
      <c r="C278" s="44" t="s">
        <v>40</v>
      </c>
      <c r="D278" s="44" t="s">
        <v>176</v>
      </c>
      <c r="E278" s="3">
        <v>3</v>
      </c>
      <c r="F278" s="3">
        <v>1</v>
      </c>
      <c r="G278" s="3">
        <v>4</v>
      </c>
      <c r="H278" s="3">
        <v>1</v>
      </c>
      <c r="I278" s="3">
        <f t="shared" si="4"/>
        <v>2</v>
      </c>
    </row>
    <row r="279" spans="1:9" x14ac:dyDescent="0.35">
      <c r="A279" s="3" t="s">
        <v>694</v>
      </c>
      <c r="B279" s="44" t="s">
        <v>230</v>
      </c>
      <c r="C279" s="44" t="s">
        <v>228</v>
      </c>
      <c r="D279" s="44" t="s">
        <v>176</v>
      </c>
      <c r="E279" s="3">
        <v>3</v>
      </c>
      <c r="F279" s="3">
        <v>1</v>
      </c>
      <c r="G279" s="3">
        <v>4</v>
      </c>
      <c r="H279" s="3">
        <v>1</v>
      </c>
      <c r="I279" s="3">
        <f t="shared" si="4"/>
        <v>2</v>
      </c>
    </row>
    <row r="280" spans="1:9" x14ac:dyDescent="0.35">
      <c r="A280" s="3" t="s">
        <v>695</v>
      </c>
      <c r="B280" s="44" t="s">
        <v>208</v>
      </c>
      <c r="C280" s="44" t="s">
        <v>151</v>
      </c>
      <c r="D280" s="44" t="s">
        <v>175</v>
      </c>
      <c r="E280" s="3">
        <v>3</v>
      </c>
      <c r="F280" s="3">
        <v>3</v>
      </c>
      <c r="G280" s="3">
        <v>4</v>
      </c>
      <c r="H280" s="3">
        <v>2</v>
      </c>
      <c r="I280" s="3">
        <f t="shared" si="4"/>
        <v>3</v>
      </c>
    </row>
    <row r="281" spans="1:9" x14ac:dyDescent="0.35">
      <c r="A281" s="3" t="s">
        <v>696</v>
      </c>
      <c r="B281" s="44" t="s">
        <v>289</v>
      </c>
      <c r="C281" s="44" t="s">
        <v>43</v>
      </c>
      <c r="D281" s="44" t="s">
        <v>175</v>
      </c>
      <c r="E281" s="3">
        <v>3</v>
      </c>
      <c r="F281" s="3">
        <v>1</v>
      </c>
      <c r="G281" s="3">
        <v>1</v>
      </c>
      <c r="H281" s="3">
        <v>1</v>
      </c>
      <c r="I281" s="3">
        <f t="shared" si="4"/>
        <v>2</v>
      </c>
    </row>
    <row r="282" spans="1:9" x14ac:dyDescent="0.35">
      <c r="A282" s="3" t="s">
        <v>697</v>
      </c>
      <c r="B282" s="44" t="s">
        <v>222</v>
      </c>
      <c r="C282" s="44" t="s">
        <v>40</v>
      </c>
      <c r="D282" s="44" t="s">
        <v>176</v>
      </c>
      <c r="E282" s="3">
        <v>3</v>
      </c>
      <c r="F282" s="3">
        <v>1</v>
      </c>
      <c r="G282" s="3">
        <v>1</v>
      </c>
      <c r="H282" s="3">
        <v>1</v>
      </c>
      <c r="I282" s="3">
        <f t="shared" si="4"/>
        <v>2</v>
      </c>
    </row>
    <row r="283" spans="1:9" x14ac:dyDescent="0.35">
      <c r="A283" s="3" t="s">
        <v>698</v>
      </c>
      <c r="B283" s="44" t="s">
        <v>230</v>
      </c>
      <c r="C283" s="44" t="s">
        <v>228</v>
      </c>
      <c r="D283" s="44" t="s">
        <v>176</v>
      </c>
      <c r="E283" s="3">
        <v>3</v>
      </c>
      <c r="F283" s="3">
        <v>1</v>
      </c>
      <c r="G283" s="3">
        <v>1</v>
      </c>
      <c r="H283" s="3">
        <v>1</v>
      </c>
      <c r="I283" s="3">
        <f t="shared" si="4"/>
        <v>2</v>
      </c>
    </row>
    <row r="284" spans="1:9" x14ac:dyDescent="0.35">
      <c r="A284" s="3" t="s">
        <v>699</v>
      </c>
      <c r="B284" s="44" t="s">
        <v>289</v>
      </c>
      <c r="C284" s="44" t="s">
        <v>43</v>
      </c>
      <c r="D284" s="44" t="s">
        <v>175</v>
      </c>
      <c r="E284" s="3">
        <v>3</v>
      </c>
      <c r="F284" s="3">
        <v>1</v>
      </c>
      <c r="G284" s="3">
        <v>4</v>
      </c>
      <c r="H284" s="3">
        <v>1</v>
      </c>
      <c r="I284" s="3">
        <f t="shared" si="4"/>
        <v>2</v>
      </c>
    </row>
    <row r="285" spans="1:9" x14ac:dyDescent="0.35">
      <c r="A285" s="3" t="s">
        <v>700</v>
      </c>
      <c r="B285" s="44" t="s">
        <v>289</v>
      </c>
      <c r="C285" s="44" t="s">
        <v>43</v>
      </c>
      <c r="D285" s="44" t="s">
        <v>175</v>
      </c>
      <c r="E285" s="3">
        <v>2</v>
      </c>
      <c r="F285" s="3">
        <v>3</v>
      </c>
      <c r="G285" s="3">
        <v>1</v>
      </c>
      <c r="H285" s="3">
        <v>1</v>
      </c>
      <c r="I285" s="3">
        <f t="shared" si="4"/>
        <v>2</v>
      </c>
    </row>
    <row r="286" spans="1:9" x14ac:dyDescent="0.35">
      <c r="A286" s="3" t="s">
        <v>701</v>
      </c>
      <c r="B286" s="44" t="s">
        <v>288</v>
      </c>
      <c r="C286" s="44" t="s">
        <v>43</v>
      </c>
      <c r="D286" s="44" t="s">
        <v>176</v>
      </c>
      <c r="E286" s="3">
        <v>3</v>
      </c>
      <c r="F286" s="3">
        <v>1</v>
      </c>
      <c r="G286" s="3">
        <v>1</v>
      </c>
      <c r="H286" s="3">
        <v>1</v>
      </c>
      <c r="I286" s="3">
        <f t="shared" si="4"/>
        <v>2</v>
      </c>
    </row>
    <row r="287" spans="1:9" x14ac:dyDescent="0.35">
      <c r="A287" s="3" t="s">
        <v>702</v>
      </c>
      <c r="B287" s="44" t="s">
        <v>289</v>
      </c>
      <c r="C287" s="44" t="s">
        <v>43</v>
      </c>
      <c r="D287" s="44" t="s">
        <v>175</v>
      </c>
      <c r="E287" s="3">
        <v>3</v>
      </c>
      <c r="F287" s="3">
        <v>1</v>
      </c>
      <c r="G287" s="3">
        <v>4</v>
      </c>
      <c r="H287" s="3">
        <v>1</v>
      </c>
      <c r="I287" s="3">
        <f t="shared" si="4"/>
        <v>2</v>
      </c>
    </row>
    <row r="288" spans="1:9" x14ac:dyDescent="0.35">
      <c r="A288" s="3" t="s">
        <v>11761</v>
      </c>
      <c r="B288" s="44" t="s">
        <v>288</v>
      </c>
      <c r="C288" s="44" t="s">
        <v>43</v>
      </c>
      <c r="D288" s="44" t="s">
        <v>176</v>
      </c>
      <c r="E288" s="3">
        <v>3</v>
      </c>
      <c r="F288" s="3">
        <v>1</v>
      </c>
      <c r="G288" s="3">
        <v>1</v>
      </c>
      <c r="H288" s="3">
        <v>1</v>
      </c>
      <c r="I288" s="3">
        <f t="shared" si="4"/>
        <v>2</v>
      </c>
    </row>
    <row r="289" spans="1:9" x14ac:dyDescent="0.35">
      <c r="A289" s="3" t="s">
        <v>703</v>
      </c>
      <c r="B289" s="44" t="s">
        <v>289</v>
      </c>
      <c r="C289" s="44" t="s">
        <v>43</v>
      </c>
      <c r="D289" s="44" t="s">
        <v>175</v>
      </c>
      <c r="E289" s="3">
        <v>3</v>
      </c>
      <c r="F289" s="3">
        <v>1</v>
      </c>
      <c r="G289" s="3">
        <v>4</v>
      </c>
      <c r="H289" s="3">
        <v>1</v>
      </c>
      <c r="I289" s="3">
        <f t="shared" si="4"/>
        <v>2</v>
      </c>
    </row>
    <row r="290" spans="1:9" x14ac:dyDescent="0.35">
      <c r="A290" s="3" t="s">
        <v>704</v>
      </c>
      <c r="B290" s="44" t="s">
        <v>288</v>
      </c>
      <c r="C290" s="44" t="s">
        <v>43</v>
      </c>
      <c r="D290" s="44" t="s">
        <v>176</v>
      </c>
      <c r="E290" s="3">
        <v>3</v>
      </c>
      <c r="F290" s="3">
        <v>1</v>
      </c>
      <c r="G290" s="3">
        <v>1</v>
      </c>
      <c r="H290" s="3">
        <v>1</v>
      </c>
      <c r="I290" s="3">
        <f t="shared" si="4"/>
        <v>2</v>
      </c>
    </row>
    <row r="291" spans="1:9" x14ac:dyDescent="0.35">
      <c r="A291" s="3" t="s">
        <v>705</v>
      </c>
      <c r="B291" s="44" t="s">
        <v>289</v>
      </c>
      <c r="C291" s="44" t="s">
        <v>43</v>
      </c>
      <c r="D291" s="44" t="s">
        <v>175</v>
      </c>
      <c r="E291" s="3">
        <v>3</v>
      </c>
      <c r="F291" s="3">
        <v>1</v>
      </c>
      <c r="G291" s="3">
        <v>1</v>
      </c>
      <c r="H291" s="3">
        <v>1</v>
      </c>
      <c r="I291" s="3">
        <f t="shared" si="4"/>
        <v>2</v>
      </c>
    </row>
    <row r="292" spans="1:9" x14ac:dyDescent="0.35">
      <c r="A292" s="3" t="s">
        <v>706</v>
      </c>
      <c r="B292" s="44" t="s">
        <v>288</v>
      </c>
      <c r="C292" s="44" t="s">
        <v>43</v>
      </c>
      <c r="D292" s="44" t="s">
        <v>176</v>
      </c>
      <c r="E292" s="3">
        <v>3</v>
      </c>
      <c r="F292" s="3">
        <v>4</v>
      </c>
      <c r="G292" s="3">
        <v>4</v>
      </c>
      <c r="H292" s="3">
        <v>1</v>
      </c>
      <c r="I292" s="3">
        <f t="shared" si="4"/>
        <v>3</v>
      </c>
    </row>
    <row r="293" spans="1:9" x14ac:dyDescent="0.35">
      <c r="A293" s="3" t="s">
        <v>707</v>
      </c>
      <c r="B293" s="44" t="s">
        <v>288</v>
      </c>
      <c r="C293" s="44" t="s">
        <v>43</v>
      </c>
      <c r="D293" s="44" t="s">
        <v>176</v>
      </c>
      <c r="E293" s="3">
        <v>1</v>
      </c>
      <c r="F293" s="3">
        <v>4</v>
      </c>
      <c r="G293" s="3">
        <v>1</v>
      </c>
      <c r="H293" s="3">
        <v>3</v>
      </c>
      <c r="I293" s="3">
        <f t="shared" si="4"/>
        <v>2</v>
      </c>
    </row>
    <row r="294" spans="1:9" x14ac:dyDescent="0.35">
      <c r="A294" s="3" t="s">
        <v>708</v>
      </c>
      <c r="B294" s="44" t="s">
        <v>288</v>
      </c>
      <c r="C294" s="44" t="s">
        <v>43</v>
      </c>
      <c r="D294" s="44" t="s">
        <v>176</v>
      </c>
      <c r="E294" s="3">
        <v>3</v>
      </c>
      <c r="F294" s="3">
        <v>1</v>
      </c>
      <c r="G294" s="3">
        <v>4</v>
      </c>
      <c r="H294" s="3">
        <v>1</v>
      </c>
      <c r="I294" s="3">
        <f t="shared" si="4"/>
        <v>2</v>
      </c>
    </row>
    <row r="295" spans="1:9" x14ac:dyDescent="0.35">
      <c r="A295" s="3" t="s">
        <v>709</v>
      </c>
      <c r="B295" s="44" t="s">
        <v>288</v>
      </c>
      <c r="C295" s="44" t="s">
        <v>43</v>
      </c>
      <c r="D295" s="44" t="s">
        <v>176</v>
      </c>
      <c r="E295" s="3">
        <v>3</v>
      </c>
      <c r="F295" s="3">
        <v>1</v>
      </c>
      <c r="G295" s="3">
        <v>4</v>
      </c>
      <c r="H295" s="3">
        <v>2</v>
      </c>
      <c r="I295" s="3">
        <f t="shared" si="4"/>
        <v>3</v>
      </c>
    </row>
    <row r="296" spans="1:9" x14ac:dyDescent="0.35">
      <c r="A296" s="3" t="s">
        <v>710</v>
      </c>
      <c r="B296" s="44" t="s">
        <v>288</v>
      </c>
      <c r="C296" s="44" t="s">
        <v>43</v>
      </c>
      <c r="D296" s="44" t="s">
        <v>176</v>
      </c>
      <c r="E296" s="3">
        <v>3</v>
      </c>
      <c r="F296" s="3">
        <v>1</v>
      </c>
      <c r="G296" s="3">
        <v>1</v>
      </c>
      <c r="H296" s="3">
        <v>1</v>
      </c>
      <c r="I296" s="3">
        <f t="shared" si="4"/>
        <v>2</v>
      </c>
    </row>
    <row r="297" spans="1:9" x14ac:dyDescent="0.35">
      <c r="A297" s="3" t="s">
        <v>711</v>
      </c>
      <c r="B297" s="44" t="s">
        <v>288</v>
      </c>
      <c r="C297" s="44" t="s">
        <v>43</v>
      </c>
      <c r="D297" s="44" t="s">
        <v>176</v>
      </c>
      <c r="E297" s="3">
        <v>3</v>
      </c>
      <c r="F297" s="3">
        <v>1</v>
      </c>
      <c r="G297" s="3">
        <v>4</v>
      </c>
      <c r="H297" s="3">
        <v>1</v>
      </c>
      <c r="I297" s="3">
        <f t="shared" si="4"/>
        <v>2</v>
      </c>
    </row>
    <row r="298" spans="1:9" x14ac:dyDescent="0.35">
      <c r="A298" s="3" t="s">
        <v>712</v>
      </c>
      <c r="B298" s="44" t="s">
        <v>288</v>
      </c>
      <c r="C298" s="44" t="s">
        <v>43</v>
      </c>
      <c r="D298" s="44" t="s">
        <v>176</v>
      </c>
      <c r="E298" s="3">
        <v>3</v>
      </c>
      <c r="F298" s="3">
        <v>1</v>
      </c>
      <c r="G298" s="3">
        <v>4</v>
      </c>
      <c r="H298" s="3">
        <v>1</v>
      </c>
      <c r="I298" s="3">
        <f t="shared" si="4"/>
        <v>2</v>
      </c>
    </row>
    <row r="299" spans="1:9" x14ac:dyDescent="0.35">
      <c r="A299" s="3" t="s">
        <v>713</v>
      </c>
      <c r="B299" s="44" t="s">
        <v>288</v>
      </c>
      <c r="C299" s="44" t="s">
        <v>43</v>
      </c>
      <c r="D299" s="44" t="s">
        <v>176</v>
      </c>
      <c r="E299" s="3">
        <v>3</v>
      </c>
      <c r="F299" s="3">
        <v>1</v>
      </c>
      <c r="G299" s="3">
        <v>4</v>
      </c>
      <c r="H299" s="3">
        <v>1</v>
      </c>
      <c r="I299" s="3">
        <f t="shared" si="4"/>
        <v>2</v>
      </c>
    </row>
    <row r="300" spans="1:9" x14ac:dyDescent="0.35">
      <c r="A300" s="3" t="s">
        <v>714</v>
      </c>
      <c r="B300" s="44" t="s">
        <v>288</v>
      </c>
      <c r="C300" s="44" t="s">
        <v>43</v>
      </c>
      <c r="D300" s="44" t="s">
        <v>176</v>
      </c>
      <c r="E300" s="3">
        <v>3</v>
      </c>
      <c r="F300" s="3">
        <v>1</v>
      </c>
      <c r="G300" s="3">
        <v>4</v>
      </c>
      <c r="H300" s="3">
        <v>1</v>
      </c>
      <c r="I300" s="3">
        <f t="shared" si="4"/>
        <v>2</v>
      </c>
    </row>
    <row r="301" spans="1:9" x14ac:dyDescent="0.35">
      <c r="A301" s="3" t="s">
        <v>715</v>
      </c>
      <c r="B301" s="44" t="s">
        <v>288</v>
      </c>
      <c r="C301" s="44" t="s">
        <v>43</v>
      </c>
      <c r="D301" s="44" t="s">
        <v>176</v>
      </c>
      <c r="E301" s="3">
        <v>3</v>
      </c>
      <c r="F301" s="3">
        <v>1</v>
      </c>
      <c r="G301" s="3">
        <v>4</v>
      </c>
      <c r="H301" s="3">
        <v>1</v>
      </c>
      <c r="I301" s="3">
        <f t="shared" si="4"/>
        <v>2</v>
      </c>
    </row>
    <row r="302" spans="1:9" x14ac:dyDescent="0.35">
      <c r="A302" s="3" t="s">
        <v>716</v>
      </c>
      <c r="B302" s="44" t="s">
        <v>288</v>
      </c>
      <c r="C302" s="44" t="s">
        <v>43</v>
      </c>
      <c r="D302" s="44" t="s">
        <v>176</v>
      </c>
      <c r="E302" s="3">
        <v>3</v>
      </c>
      <c r="F302" s="3">
        <v>1</v>
      </c>
      <c r="G302" s="3">
        <v>4</v>
      </c>
      <c r="H302" s="3">
        <v>1</v>
      </c>
      <c r="I302" s="3">
        <f t="shared" si="4"/>
        <v>2</v>
      </c>
    </row>
    <row r="303" spans="1:9" x14ac:dyDescent="0.35">
      <c r="A303" s="3" t="s">
        <v>717</v>
      </c>
      <c r="B303" s="44" t="s">
        <v>288</v>
      </c>
      <c r="C303" s="44" t="s">
        <v>43</v>
      </c>
      <c r="D303" s="44" t="s">
        <v>176</v>
      </c>
      <c r="E303" s="3">
        <v>3</v>
      </c>
      <c r="F303" s="3">
        <v>1</v>
      </c>
      <c r="G303" s="3">
        <v>4</v>
      </c>
      <c r="H303" s="3">
        <v>1</v>
      </c>
      <c r="I303" s="3">
        <f t="shared" si="4"/>
        <v>2</v>
      </c>
    </row>
    <row r="304" spans="1:9" x14ac:dyDescent="0.35">
      <c r="A304" s="3" t="s">
        <v>718</v>
      </c>
      <c r="B304" s="44" t="s">
        <v>288</v>
      </c>
      <c r="C304" s="44" t="s">
        <v>43</v>
      </c>
      <c r="D304" s="44" t="s">
        <v>176</v>
      </c>
      <c r="E304" s="3">
        <v>3</v>
      </c>
      <c r="F304" s="3">
        <v>1</v>
      </c>
      <c r="G304" s="3">
        <v>4</v>
      </c>
      <c r="H304" s="3">
        <v>1</v>
      </c>
      <c r="I304" s="3">
        <f t="shared" si="4"/>
        <v>2</v>
      </c>
    </row>
    <row r="305" spans="1:9" x14ac:dyDescent="0.35">
      <c r="A305" s="3" t="s">
        <v>719</v>
      </c>
      <c r="B305" s="44" t="s">
        <v>288</v>
      </c>
      <c r="C305" s="44" t="s">
        <v>43</v>
      </c>
      <c r="D305" s="44" t="s">
        <v>176</v>
      </c>
      <c r="E305" s="3">
        <v>3</v>
      </c>
      <c r="F305" s="3">
        <v>2</v>
      </c>
      <c r="G305" s="3">
        <v>1</v>
      </c>
      <c r="H305" s="3">
        <v>1</v>
      </c>
      <c r="I305" s="3">
        <f t="shared" si="4"/>
        <v>2</v>
      </c>
    </row>
    <row r="306" spans="1:9" x14ac:dyDescent="0.35">
      <c r="A306" s="3" t="s">
        <v>720</v>
      </c>
      <c r="B306" s="44" t="s">
        <v>288</v>
      </c>
      <c r="C306" s="44" t="s">
        <v>43</v>
      </c>
      <c r="D306" s="44" t="s">
        <v>176</v>
      </c>
      <c r="E306" s="3">
        <v>3</v>
      </c>
      <c r="F306" s="3">
        <v>2</v>
      </c>
      <c r="G306" s="3">
        <v>1</v>
      </c>
      <c r="H306" s="3">
        <v>1</v>
      </c>
      <c r="I306" s="3">
        <f t="shared" si="4"/>
        <v>2</v>
      </c>
    </row>
    <row r="307" spans="1:9" x14ac:dyDescent="0.35">
      <c r="A307" s="3" t="s">
        <v>721</v>
      </c>
      <c r="B307" s="44" t="s">
        <v>288</v>
      </c>
      <c r="C307" s="44" t="s">
        <v>43</v>
      </c>
      <c r="D307" s="44" t="s">
        <v>176</v>
      </c>
      <c r="E307" s="3">
        <v>3</v>
      </c>
      <c r="F307" s="3">
        <v>2</v>
      </c>
      <c r="G307" s="3">
        <v>4</v>
      </c>
      <c r="H307" s="3">
        <v>1</v>
      </c>
      <c r="I307" s="3">
        <f t="shared" si="4"/>
        <v>3</v>
      </c>
    </row>
    <row r="308" spans="1:9" x14ac:dyDescent="0.35">
      <c r="A308" s="3" t="s">
        <v>722</v>
      </c>
      <c r="B308" s="44" t="s">
        <v>288</v>
      </c>
      <c r="C308" s="44" t="s">
        <v>43</v>
      </c>
      <c r="D308" s="44" t="s">
        <v>176</v>
      </c>
      <c r="E308" s="3">
        <v>3</v>
      </c>
      <c r="F308" s="3">
        <v>4</v>
      </c>
      <c r="G308" s="3">
        <v>4</v>
      </c>
      <c r="H308" s="3">
        <v>1</v>
      </c>
      <c r="I308" s="3">
        <f t="shared" si="4"/>
        <v>3</v>
      </c>
    </row>
    <row r="309" spans="1:9" x14ac:dyDescent="0.35">
      <c r="A309" s="3" t="s">
        <v>723</v>
      </c>
      <c r="B309" s="44" t="s">
        <v>288</v>
      </c>
      <c r="C309" s="44" t="s">
        <v>43</v>
      </c>
      <c r="D309" s="44" t="s">
        <v>176</v>
      </c>
      <c r="E309" s="3">
        <v>2</v>
      </c>
      <c r="F309" s="3">
        <v>4</v>
      </c>
      <c r="G309" s="3">
        <v>1</v>
      </c>
      <c r="H309" s="3">
        <v>1</v>
      </c>
      <c r="I309" s="3">
        <f t="shared" si="4"/>
        <v>2</v>
      </c>
    </row>
    <row r="310" spans="1:9" x14ac:dyDescent="0.35">
      <c r="A310" s="3" t="s">
        <v>724</v>
      </c>
      <c r="B310" s="44" t="s">
        <v>288</v>
      </c>
      <c r="C310" s="44" t="s">
        <v>43</v>
      </c>
      <c r="D310" s="44" t="s">
        <v>176</v>
      </c>
      <c r="E310" s="3">
        <v>3</v>
      </c>
      <c r="F310" s="3">
        <v>1</v>
      </c>
      <c r="G310" s="3">
        <v>1</v>
      </c>
      <c r="H310" s="3">
        <v>1</v>
      </c>
      <c r="I310" s="3">
        <f t="shared" si="4"/>
        <v>2</v>
      </c>
    </row>
    <row r="311" spans="1:9" x14ac:dyDescent="0.35">
      <c r="A311" s="3" t="s">
        <v>725</v>
      </c>
      <c r="B311" s="44" t="s">
        <v>288</v>
      </c>
      <c r="C311" s="44" t="s">
        <v>43</v>
      </c>
      <c r="D311" s="44" t="s">
        <v>176</v>
      </c>
      <c r="E311" s="3">
        <v>3</v>
      </c>
      <c r="F311" s="3">
        <v>1</v>
      </c>
      <c r="G311" s="3">
        <v>4</v>
      </c>
      <c r="H311" s="3">
        <v>1</v>
      </c>
      <c r="I311" s="3">
        <f t="shared" si="4"/>
        <v>2</v>
      </c>
    </row>
    <row r="312" spans="1:9" x14ac:dyDescent="0.35">
      <c r="A312" s="3" t="s">
        <v>726</v>
      </c>
      <c r="B312" s="44" t="s">
        <v>288</v>
      </c>
      <c r="C312" s="44" t="s">
        <v>43</v>
      </c>
      <c r="D312" s="44" t="s">
        <v>176</v>
      </c>
      <c r="E312" s="3">
        <v>3</v>
      </c>
      <c r="F312" s="3">
        <v>1</v>
      </c>
      <c r="G312" s="3">
        <v>4</v>
      </c>
      <c r="H312" s="3">
        <v>1</v>
      </c>
      <c r="I312" s="3">
        <f t="shared" si="4"/>
        <v>2</v>
      </c>
    </row>
    <row r="313" spans="1:9" x14ac:dyDescent="0.35">
      <c r="A313" s="3" t="s">
        <v>727</v>
      </c>
      <c r="B313" s="44" t="s">
        <v>288</v>
      </c>
      <c r="C313" s="44" t="s">
        <v>43</v>
      </c>
      <c r="D313" s="44" t="s">
        <v>176</v>
      </c>
      <c r="E313" s="3">
        <v>3</v>
      </c>
      <c r="F313" s="3">
        <v>1</v>
      </c>
      <c r="G313" s="3">
        <v>4</v>
      </c>
      <c r="H313" s="3">
        <v>1</v>
      </c>
      <c r="I313" s="3">
        <f t="shared" si="4"/>
        <v>2</v>
      </c>
    </row>
    <row r="314" spans="1:9" x14ac:dyDescent="0.35">
      <c r="A314" s="3" t="s">
        <v>728</v>
      </c>
      <c r="B314" s="44" t="s">
        <v>288</v>
      </c>
      <c r="C314" s="44" t="s">
        <v>43</v>
      </c>
      <c r="D314" s="44" t="s">
        <v>176</v>
      </c>
      <c r="E314" s="3">
        <v>3</v>
      </c>
      <c r="F314" s="3">
        <v>1</v>
      </c>
      <c r="G314" s="3">
        <v>4</v>
      </c>
      <c r="H314" s="3">
        <v>1</v>
      </c>
      <c r="I314" s="3">
        <f t="shared" si="4"/>
        <v>2</v>
      </c>
    </row>
    <row r="315" spans="1:9" x14ac:dyDescent="0.35">
      <c r="A315" s="3" t="s">
        <v>729</v>
      </c>
      <c r="B315" s="44" t="s">
        <v>288</v>
      </c>
      <c r="C315" s="44" t="s">
        <v>43</v>
      </c>
      <c r="D315" s="44" t="s">
        <v>176</v>
      </c>
      <c r="E315" s="3">
        <v>3</v>
      </c>
      <c r="F315" s="3">
        <v>1</v>
      </c>
      <c r="G315" s="3">
        <v>4</v>
      </c>
      <c r="H315" s="3">
        <v>1</v>
      </c>
      <c r="I315" s="3">
        <f t="shared" si="4"/>
        <v>2</v>
      </c>
    </row>
    <row r="316" spans="1:9" x14ac:dyDescent="0.35">
      <c r="A316" s="3" t="s">
        <v>730</v>
      </c>
      <c r="B316" s="44" t="s">
        <v>288</v>
      </c>
      <c r="C316" s="44" t="s">
        <v>43</v>
      </c>
      <c r="D316" s="44" t="s">
        <v>176</v>
      </c>
      <c r="E316" s="3">
        <v>3</v>
      </c>
      <c r="F316" s="3">
        <v>1</v>
      </c>
      <c r="G316" s="3">
        <v>4</v>
      </c>
      <c r="H316" s="3">
        <v>1</v>
      </c>
      <c r="I316" s="3">
        <f t="shared" si="4"/>
        <v>2</v>
      </c>
    </row>
    <row r="317" spans="1:9" x14ac:dyDescent="0.35">
      <c r="A317" s="3" t="s">
        <v>731</v>
      </c>
      <c r="B317" s="44" t="s">
        <v>288</v>
      </c>
      <c r="C317" s="44" t="s">
        <v>43</v>
      </c>
      <c r="D317" s="44" t="s">
        <v>176</v>
      </c>
      <c r="E317" s="3">
        <v>3</v>
      </c>
      <c r="F317" s="3">
        <v>1</v>
      </c>
      <c r="G317" s="3">
        <v>4</v>
      </c>
      <c r="H317" s="3">
        <v>1</v>
      </c>
      <c r="I317" s="3">
        <f t="shared" si="4"/>
        <v>2</v>
      </c>
    </row>
    <row r="318" spans="1:9" x14ac:dyDescent="0.35">
      <c r="A318" s="3" t="s">
        <v>732</v>
      </c>
      <c r="B318" s="44" t="s">
        <v>288</v>
      </c>
      <c r="C318" s="44" t="s">
        <v>43</v>
      </c>
      <c r="D318" s="44" t="s">
        <v>176</v>
      </c>
      <c r="E318" s="3">
        <v>3</v>
      </c>
      <c r="F318" s="3">
        <v>4</v>
      </c>
      <c r="G318" s="3">
        <v>4</v>
      </c>
      <c r="H318" s="3">
        <v>1</v>
      </c>
      <c r="I318" s="3">
        <f t="shared" si="4"/>
        <v>3</v>
      </c>
    </row>
    <row r="319" spans="1:9" x14ac:dyDescent="0.35">
      <c r="A319" s="3" t="s">
        <v>733</v>
      </c>
      <c r="B319" s="44" t="s">
        <v>288</v>
      </c>
      <c r="C319" s="44" t="s">
        <v>43</v>
      </c>
      <c r="D319" s="44" t="s">
        <v>176</v>
      </c>
      <c r="E319" s="3">
        <v>3</v>
      </c>
      <c r="F319" s="3">
        <v>1</v>
      </c>
      <c r="G319" s="3">
        <v>4</v>
      </c>
      <c r="H319" s="3">
        <v>1</v>
      </c>
      <c r="I319" s="3">
        <f t="shared" si="4"/>
        <v>2</v>
      </c>
    </row>
    <row r="320" spans="1:9" x14ac:dyDescent="0.35">
      <c r="A320" s="3" t="s">
        <v>734</v>
      </c>
      <c r="B320" s="44" t="s">
        <v>288</v>
      </c>
      <c r="C320" s="44" t="s">
        <v>43</v>
      </c>
      <c r="D320" s="44" t="s">
        <v>176</v>
      </c>
      <c r="E320" s="3">
        <v>3</v>
      </c>
      <c r="F320" s="3">
        <v>1</v>
      </c>
      <c r="G320" s="3">
        <v>1</v>
      </c>
      <c r="H320" s="3">
        <v>1</v>
      </c>
      <c r="I320" s="3">
        <f t="shared" si="4"/>
        <v>2</v>
      </c>
    </row>
    <row r="321" spans="1:9" x14ac:dyDescent="0.35">
      <c r="A321" s="3" t="s">
        <v>735</v>
      </c>
      <c r="B321" s="44" t="s">
        <v>288</v>
      </c>
      <c r="C321" s="44" t="s">
        <v>43</v>
      </c>
      <c r="D321" s="44" t="s">
        <v>176</v>
      </c>
      <c r="E321" s="3">
        <v>3</v>
      </c>
      <c r="F321" s="3">
        <v>1</v>
      </c>
      <c r="G321" s="3">
        <v>4</v>
      </c>
      <c r="H321" s="3">
        <v>1</v>
      </c>
      <c r="I321" s="3">
        <f t="shared" si="4"/>
        <v>2</v>
      </c>
    </row>
    <row r="322" spans="1:9" x14ac:dyDescent="0.35">
      <c r="A322" s="3" t="s">
        <v>736</v>
      </c>
      <c r="B322" s="44" t="s">
        <v>288</v>
      </c>
      <c r="C322" s="44" t="s">
        <v>43</v>
      </c>
      <c r="D322" s="44" t="s">
        <v>176</v>
      </c>
      <c r="E322" s="3">
        <v>3</v>
      </c>
      <c r="F322" s="3">
        <v>1</v>
      </c>
      <c r="G322" s="3">
        <v>1</v>
      </c>
      <c r="H322" s="3">
        <v>1</v>
      </c>
      <c r="I322" s="3">
        <f t="shared" si="4"/>
        <v>2</v>
      </c>
    </row>
    <row r="323" spans="1:9" x14ac:dyDescent="0.35">
      <c r="A323" s="3" t="s">
        <v>737</v>
      </c>
      <c r="B323" s="44" t="s">
        <v>288</v>
      </c>
      <c r="C323" s="44" t="s">
        <v>43</v>
      </c>
      <c r="D323" s="44" t="s">
        <v>176</v>
      </c>
      <c r="E323" s="3">
        <v>3</v>
      </c>
      <c r="F323" s="3">
        <v>1</v>
      </c>
      <c r="G323" s="3">
        <v>1</v>
      </c>
      <c r="H323" s="3">
        <v>1</v>
      </c>
      <c r="I323" s="3">
        <f t="shared" ref="I323:I386" si="5">ROUND(AVERAGE(E323:H323),0)</f>
        <v>2</v>
      </c>
    </row>
    <row r="324" spans="1:9" x14ac:dyDescent="0.35">
      <c r="A324" s="3" t="s">
        <v>738</v>
      </c>
      <c r="B324" s="44" t="s">
        <v>288</v>
      </c>
      <c r="C324" s="44" t="s">
        <v>43</v>
      </c>
      <c r="D324" s="44" t="s">
        <v>176</v>
      </c>
      <c r="E324" s="3">
        <v>3</v>
      </c>
      <c r="F324" s="3">
        <v>1</v>
      </c>
      <c r="G324" s="3">
        <v>4</v>
      </c>
      <c r="H324" s="3">
        <v>1</v>
      </c>
      <c r="I324" s="3">
        <f t="shared" si="5"/>
        <v>2</v>
      </c>
    </row>
    <row r="325" spans="1:9" x14ac:dyDescent="0.35">
      <c r="A325" s="3" t="s">
        <v>739</v>
      </c>
      <c r="B325" s="44" t="s">
        <v>288</v>
      </c>
      <c r="C325" s="44" t="s">
        <v>43</v>
      </c>
      <c r="D325" s="44" t="s">
        <v>176</v>
      </c>
      <c r="E325" s="3">
        <v>3</v>
      </c>
      <c r="F325" s="3">
        <v>1</v>
      </c>
      <c r="G325" s="3">
        <v>4</v>
      </c>
      <c r="H325" s="3">
        <v>1</v>
      </c>
      <c r="I325" s="3">
        <f t="shared" si="5"/>
        <v>2</v>
      </c>
    </row>
    <row r="326" spans="1:9" x14ac:dyDescent="0.35">
      <c r="A326" s="3" t="s">
        <v>740</v>
      </c>
      <c r="B326" s="44" t="s">
        <v>288</v>
      </c>
      <c r="C326" s="44" t="s">
        <v>43</v>
      </c>
      <c r="D326" s="44" t="s">
        <v>176</v>
      </c>
      <c r="E326" s="3">
        <v>3</v>
      </c>
      <c r="F326" s="3">
        <v>1</v>
      </c>
      <c r="G326" s="3">
        <v>1</v>
      </c>
      <c r="H326" s="3">
        <v>1</v>
      </c>
      <c r="I326" s="3">
        <f t="shared" si="5"/>
        <v>2</v>
      </c>
    </row>
    <row r="327" spans="1:9" x14ac:dyDescent="0.35">
      <c r="A327" s="3" t="s">
        <v>741</v>
      </c>
      <c r="B327" s="44" t="s">
        <v>288</v>
      </c>
      <c r="C327" s="44" t="s">
        <v>43</v>
      </c>
      <c r="D327" s="44" t="s">
        <v>176</v>
      </c>
      <c r="E327" s="3">
        <v>3</v>
      </c>
      <c r="F327" s="3">
        <v>1</v>
      </c>
      <c r="G327" s="3">
        <v>4</v>
      </c>
      <c r="H327" s="3">
        <v>1</v>
      </c>
      <c r="I327" s="3">
        <f t="shared" si="5"/>
        <v>2</v>
      </c>
    </row>
    <row r="328" spans="1:9" x14ac:dyDescent="0.35">
      <c r="A328" s="3" t="s">
        <v>742</v>
      </c>
      <c r="B328" s="44" t="s">
        <v>288</v>
      </c>
      <c r="C328" s="44" t="s">
        <v>43</v>
      </c>
      <c r="D328" s="44" t="s">
        <v>176</v>
      </c>
      <c r="E328" s="3">
        <v>3</v>
      </c>
      <c r="F328" s="3">
        <v>1</v>
      </c>
      <c r="G328" s="3">
        <v>1</v>
      </c>
      <c r="H328" s="3">
        <v>1</v>
      </c>
      <c r="I328" s="3">
        <f t="shared" si="5"/>
        <v>2</v>
      </c>
    </row>
    <row r="329" spans="1:9" x14ac:dyDescent="0.35">
      <c r="A329" s="3" t="s">
        <v>743</v>
      </c>
      <c r="B329" s="44" t="s">
        <v>288</v>
      </c>
      <c r="C329" s="44" t="s">
        <v>43</v>
      </c>
      <c r="D329" s="44" t="s">
        <v>176</v>
      </c>
      <c r="E329" s="3">
        <v>3</v>
      </c>
      <c r="F329" s="3">
        <v>1</v>
      </c>
      <c r="G329" s="3">
        <v>4</v>
      </c>
      <c r="H329" s="3">
        <v>1</v>
      </c>
      <c r="I329" s="3">
        <f t="shared" si="5"/>
        <v>2</v>
      </c>
    </row>
    <row r="330" spans="1:9" x14ac:dyDescent="0.35">
      <c r="A330" s="3" t="s">
        <v>744</v>
      </c>
      <c r="B330" s="44" t="s">
        <v>288</v>
      </c>
      <c r="C330" s="44" t="s">
        <v>43</v>
      </c>
      <c r="D330" s="44" t="s">
        <v>176</v>
      </c>
      <c r="E330" s="3">
        <v>3</v>
      </c>
      <c r="F330" s="3">
        <v>1</v>
      </c>
      <c r="G330" s="3">
        <v>4</v>
      </c>
      <c r="H330" s="3">
        <v>1</v>
      </c>
      <c r="I330" s="3">
        <f t="shared" si="5"/>
        <v>2</v>
      </c>
    </row>
    <row r="331" spans="1:9" x14ac:dyDescent="0.35">
      <c r="A331" s="3" t="s">
        <v>745</v>
      </c>
      <c r="B331" s="44" t="s">
        <v>288</v>
      </c>
      <c r="C331" s="44" t="s">
        <v>43</v>
      </c>
      <c r="D331" s="44" t="s">
        <v>176</v>
      </c>
      <c r="E331" s="3">
        <v>3</v>
      </c>
      <c r="F331" s="3">
        <v>1</v>
      </c>
      <c r="G331" s="3">
        <v>4</v>
      </c>
      <c r="H331" s="3">
        <v>1</v>
      </c>
      <c r="I331" s="3">
        <f t="shared" si="5"/>
        <v>2</v>
      </c>
    </row>
    <row r="332" spans="1:9" x14ac:dyDescent="0.35">
      <c r="A332" s="3" t="s">
        <v>746</v>
      </c>
      <c r="B332" s="44" t="s">
        <v>288</v>
      </c>
      <c r="C332" s="44" t="s">
        <v>43</v>
      </c>
      <c r="D332" s="44" t="s">
        <v>176</v>
      </c>
      <c r="E332" s="3">
        <v>3</v>
      </c>
      <c r="F332" s="3">
        <v>1</v>
      </c>
      <c r="G332" s="3">
        <v>4</v>
      </c>
      <c r="H332" s="3">
        <v>1</v>
      </c>
      <c r="I332" s="3">
        <f t="shared" si="5"/>
        <v>2</v>
      </c>
    </row>
    <row r="333" spans="1:9" x14ac:dyDescent="0.35">
      <c r="A333" s="3" t="s">
        <v>747</v>
      </c>
      <c r="B333" s="44" t="s">
        <v>288</v>
      </c>
      <c r="C333" s="44" t="s">
        <v>43</v>
      </c>
      <c r="D333" s="44" t="s">
        <v>176</v>
      </c>
      <c r="E333" s="3">
        <v>3</v>
      </c>
      <c r="F333" s="3">
        <v>1</v>
      </c>
      <c r="G333" s="3">
        <v>4</v>
      </c>
      <c r="H333" s="3">
        <v>1</v>
      </c>
      <c r="I333" s="3">
        <f t="shared" si="5"/>
        <v>2</v>
      </c>
    </row>
    <row r="334" spans="1:9" x14ac:dyDescent="0.35">
      <c r="A334" s="3" t="s">
        <v>748</v>
      </c>
      <c r="B334" s="44" t="s">
        <v>288</v>
      </c>
      <c r="C334" s="44" t="s">
        <v>43</v>
      </c>
      <c r="D334" s="44" t="s">
        <v>176</v>
      </c>
      <c r="E334" s="3">
        <v>3</v>
      </c>
      <c r="F334" s="3">
        <v>1</v>
      </c>
      <c r="G334" s="3">
        <v>4</v>
      </c>
      <c r="H334" s="3">
        <v>1</v>
      </c>
      <c r="I334" s="3">
        <f t="shared" si="5"/>
        <v>2</v>
      </c>
    </row>
    <row r="335" spans="1:9" x14ac:dyDescent="0.35">
      <c r="A335" s="3" t="s">
        <v>749</v>
      </c>
      <c r="B335" s="44" t="s">
        <v>288</v>
      </c>
      <c r="C335" s="44" t="s">
        <v>43</v>
      </c>
      <c r="D335" s="44" t="s">
        <v>176</v>
      </c>
      <c r="E335" s="3">
        <v>3</v>
      </c>
      <c r="F335" s="3">
        <v>1</v>
      </c>
      <c r="G335" s="3">
        <v>4</v>
      </c>
      <c r="H335" s="3">
        <v>1</v>
      </c>
      <c r="I335" s="3">
        <f t="shared" si="5"/>
        <v>2</v>
      </c>
    </row>
    <row r="336" spans="1:9" x14ac:dyDescent="0.35">
      <c r="A336" s="3" t="s">
        <v>750</v>
      </c>
      <c r="B336" s="44" t="s">
        <v>288</v>
      </c>
      <c r="C336" s="44" t="s">
        <v>43</v>
      </c>
      <c r="D336" s="44" t="s">
        <v>176</v>
      </c>
      <c r="E336" s="3">
        <v>3</v>
      </c>
      <c r="F336" s="3">
        <v>1</v>
      </c>
      <c r="G336" s="3">
        <v>4</v>
      </c>
      <c r="H336" s="3">
        <v>1</v>
      </c>
      <c r="I336" s="3">
        <f t="shared" si="5"/>
        <v>2</v>
      </c>
    </row>
    <row r="337" spans="1:9" x14ac:dyDescent="0.35">
      <c r="A337" s="3" t="s">
        <v>751</v>
      </c>
      <c r="B337" s="44" t="s">
        <v>288</v>
      </c>
      <c r="C337" s="44" t="s">
        <v>43</v>
      </c>
      <c r="D337" s="44" t="s">
        <v>176</v>
      </c>
      <c r="E337" s="3">
        <v>3</v>
      </c>
      <c r="F337" s="3">
        <v>1</v>
      </c>
      <c r="G337" s="3">
        <v>4</v>
      </c>
      <c r="H337" s="3">
        <v>1</v>
      </c>
      <c r="I337" s="3">
        <f t="shared" si="5"/>
        <v>2</v>
      </c>
    </row>
    <row r="338" spans="1:9" x14ac:dyDescent="0.35">
      <c r="A338" s="3" t="s">
        <v>752</v>
      </c>
      <c r="B338" s="44" t="s">
        <v>288</v>
      </c>
      <c r="C338" s="44" t="s">
        <v>43</v>
      </c>
      <c r="D338" s="44" t="s">
        <v>176</v>
      </c>
      <c r="E338" s="3">
        <v>3</v>
      </c>
      <c r="F338" s="3">
        <v>1</v>
      </c>
      <c r="G338" s="3">
        <v>4</v>
      </c>
      <c r="H338" s="3">
        <v>1</v>
      </c>
      <c r="I338" s="3">
        <f t="shared" si="5"/>
        <v>2</v>
      </c>
    </row>
    <row r="339" spans="1:9" x14ac:dyDescent="0.35">
      <c r="A339" s="3" t="s">
        <v>753</v>
      </c>
      <c r="B339" s="44" t="s">
        <v>288</v>
      </c>
      <c r="C339" s="44" t="s">
        <v>43</v>
      </c>
      <c r="D339" s="44" t="s">
        <v>176</v>
      </c>
      <c r="E339" s="3">
        <v>3</v>
      </c>
      <c r="F339" s="3">
        <v>1</v>
      </c>
      <c r="G339" s="3">
        <v>4</v>
      </c>
      <c r="H339" s="3">
        <v>1</v>
      </c>
      <c r="I339" s="3">
        <f t="shared" si="5"/>
        <v>2</v>
      </c>
    </row>
    <row r="340" spans="1:9" x14ac:dyDescent="0.35">
      <c r="A340" s="3" t="s">
        <v>754</v>
      </c>
      <c r="B340" s="44" t="s">
        <v>288</v>
      </c>
      <c r="C340" s="44" t="s">
        <v>43</v>
      </c>
      <c r="D340" s="44" t="s">
        <v>176</v>
      </c>
      <c r="E340" s="3">
        <v>3</v>
      </c>
      <c r="F340" s="3">
        <v>1</v>
      </c>
      <c r="G340" s="3">
        <v>4</v>
      </c>
      <c r="H340" s="3">
        <v>1</v>
      </c>
      <c r="I340" s="3">
        <f t="shared" si="5"/>
        <v>2</v>
      </c>
    </row>
    <row r="341" spans="1:9" x14ac:dyDescent="0.35">
      <c r="A341" s="3" t="s">
        <v>755</v>
      </c>
      <c r="B341" s="44" t="s">
        <v>278</v>
      </c>
      <c r="C341" s="44" t="s">
        <v>148</v>
      </c>
      <c r="D341" s="44" t="s">
        <v>176</v>
      </c>
      <c r="E341" s="3">
        <v>3</v>
      </c>
      <c r="F341" s="3">
        <v>1</v>
      </c>
      <c r="G341" s="3">
        <v>4</v>
      </c>
      <c r="H341" s="3">
        <v>1</v>
      </c>
      <c r="I341" s="3">
        <f t="shared" si="5"/>
        <v>2</v>
      </c>
    </row>
    <row r="342" spans="1:9" x14ac:dyDescent="0.35">
      <c r="A342" s="3" t="s">
        <v>756</v>
      </c>
      <c r="B342" s="44" t="s">
        <v>291</v>
      </c>
      <c r="C342" s="44" t="s">
        <v>84</v>
      </c>
      <c r="D342" s="44" t="s">
        <v>176</v>
      </c>
      <c r="E342" s="3">
        <v>3</v>
      </c>
      <c r="F342" s="3">
        <v>1</v>
      </c>
      <c r="G342" s="3">
        <v>4</v>
      </c>
      <c r="H342" s="3">
        <v>1</v>
      </c>
      <c r="I342" s="3">
        <f t="shared" si="5"/>
        <v>2</v>
      </c>
    </row>
    <row r="343" spans="1:9" x14ac:dyDescent="0.35">
      <c r="A343" s="3" t="s">
        <v>757</v>
      </c>
      <c r="B343" s="44" t="s">
        <v>196</v>
      </c>
      <c r="C343" s="44" t="s">
        <v>88</v>
      </c>
      <c r="D343" s="44" t="s">
        <v>176</v>
      </c>
      <c r="E343" s="3">
        <v>3</v>
      </c>
      <c r="F343" s="3">
        <v>1</v>
      </c>
      <c r="G343" s="3">
        <v>1</v>
      </c>
      <c r="H343" s="3">
        <v>1</v>
      </c>
      <c r="I343" s="3">
        <f t="shared" si="5"/>
        <v>2</v>
      </c>
    </row>
    <row r="344" spans="1:9" x14ac:dyDescent="0.35">
      <c r="A344" s="3" t="s">
        <v>758</v>
      </c>
      <c r="B344" s="44" t="s">
        <v>289</v>
      </c>
      <c r="C344" s="44" t="s">
        <v>43</v>
      </c>
      <c r="D344" s="44" t="s">
        <v>175</v>
      </c>
      <c r="E344" s="3">
        <v>3</v>
      </c>
      <c r="F344" s="3">
        <v>1</v>
      </c>
      <c r="G344" s="3">
        <v>4</v>
      </c>
      <c r="H344" s="3">
        <v>1</v>
      </c>
      <c r="I344" s="3">
        <f t="shared" si="5"/>
        <v>2</v>
      </c>
    </row>
    <row r="345" spans="1:9" x14ac:dyDescent="0.35">
      <c r="A345" s="3" t="s">
        <v>759</v>
      </c>
      <c r="B345" s="44" t="s">
        <v>289</v>
      </c>
      <c r="C345" s="44" t="s">
        <v>43</v>
      </c>
      <c r="D345" s="44" t="s">
        <v>175</v>
      </c>
      <c r="E345" s="3">
        <v>3</v>
      </c>
      <c r="F345" s="3">
        <v>1</v>
      </c>
      <c r="G345" s="3">
        <v>4</v>
      </c>
      <c r="H345" s="3">
        <v>1</v>
      </c>
      <c r="I345" s="3">
        <f t="shared" si="5"/>
        <v>2</v>
      </c>
    </row>
    <row r="346" spans="1:9" x14ac:dyDescent="0.35">
      <c r="A346" s="3" t="s">
        <v>760</v>
      </c>
      <c r="B346" s="44" t="s">
        <v>278</v>
      </c>
      <c r="C346" s="44" t="s">
        <v>148</v>
      </c>
      <c r="D346" s="44" t="s">
        <v>176</v>
      </c>
      <c r="E346" s="3">
        <v>3</v>
      </c>
      <c r="F346" s="3">
        <v>1</v>
      </c>
      <c r="G346" s="3">
        <v>4</v>
      </c>
      <c r="H346" s="3">
        <v>1</v>
      </c>
      <c r="I346" s="3">
        <f t="shared" si="5"/>
        <v>2</v>
      </c>
    </row>
    <row r="347" spans="1:9" x14ac:dyDescent="0.35">
      <c r="A347" s="3" t="s">
        <v>761</v>
      </c>
      <c r="B347" s="44" t="s">
        <v>289</v>
      </c>
      <c r="C347" s="44" t="s">
        <v>43</v>
      </c>
      <c r="D347" s="44" t="s">
        <v>175</v>
      </c>
      <c r="E347" s="3">
        <v>3</v>
      </c>
      <c r="F347" s="3">
        <v>1</v>
      </c>
      <c r="G347" s="3">
        <v>4</v>
      </c>
      <c r="H347" s="3">
        <v>1</v>
      </c>
      <c r="I347" s="3">
        <f t="shared" si="5"/>
        <v>2</v>
      </c>
    </row>
    <row r="348" spans="1:9" x14ac:dyDescent="0.35">
      <c r="A348" s="3" t="s">
        <v>762</v>
      </c>
      <c r="B348" s="44" t="s">
        <v>208</v>
      </c>
      <c r="C348" s="44" t="s">
        <v>151</v>
      </c>
      <c r="D348" s="44" t="s">
        <v>175</v>
      </c>
      <c r="E348" s="3">
        <v>3</v>
      </c>
      <c r="F348" s="3">
        <v>1</v>
      </c>
      <c r="G348" s="3">
        <v>1</v>
      </c>
      <c r="H348" s="3">
        <v>3</v>
      </c>
      <c r="I348" s="3">
        <f t="shared" si="5"/>
        <v>2</v>
      </c>
    </row>
    <row r="349" spans="1:9" x14ac:dyDescent="0.35">
      <c r="A349" s="3" t="s">
        <v>763</v>
      </c>
      <c r="B349" s="44" t="s">
        <v>291</v>
      </c>
      <c r="C349" s="44" t="s">
        <v>84</v>
      </c>
      <c r="D349" s="44" t="s">
        <v>176</v>
      </c>
      <c r="E349" s="3">
        <v>3</v>
      </c>
      <c r="F349" s="3">
        <v>1</v>
      </c>
      <c r="G349" s="3">
        <v>4</v>
      </c>
      <c r="H349" s="3">
        <v>1</v>
      </c>
      <c r="I349" s="3">
        <f t="shared" si="5"/>
        <v>2</v>
      </c>
    </row>
    <row r="350" spans="1:9" x14ac:dyDescent="0.35">
      <c r="A350" s="3" t="s">
        <v>764</v>
      </c>
      <c r="B350" s="44" t="s">
        <v>291</v>
      </c>
      <c r="C350" s="44" t="s">
        <v>84</v>
      </c>
      <c r="D350" s="44" t="s">
        <v>176</v>
      </c>
      <c r="E350" s="3">
        <v>3</v>
      </c>
      <c r="F350" s="3">
        <v>1</v>
      </c>
      <c r="G350" s="3">
        <v>4</v>
      </c>
      <c r="H350" s="3">
        <v>1</v>
      </c>
      <c r="I350" s="3">
        <f t="shared" si="5"/>
        <v>2</v>
      </c>
    </row>
    <row r="351" spans="1:9" x14ac:dyDescent="0.35">
      <c r="A351" s="3" t="s">
        <v>765</v>
      </c>
      <c r="B351" s="44" t="s">
        <v>291</v>
      </c>
      <c r="C351" s="44" t="s">
        <v>84</v>
      </c>
      <c r="D351" s="44" t="s">
        <v>176</v>
      </c>
      <c r="E351" s="3">
        <v>3</v>
      </c>
      <c r="F351" s="3">
        <v>3</v>
      </c>
      <c r="G351" s="3">
        <v>4</v>
      </c>
      <c r="H351" s="3">
        <v>1</v>
      </c>
      <c r="I351" s="3">
        <f t="shared" si="5"/>
        <v>3</v>
      </c>
    </row>
    <row r="352" spans="1:9" x14ac:dyDescent="0.35">
      <c r="A352" s="3" t="s">
        <v>766</v>
      </c>
      <c r="B352" s="44" t="s">
        <v>291</v>
      </c>
      <c r="C352" s="44" t="s">
        <v>84</v>
      </c>
      <c r="D352" s="44" t="s">
        <v>176</v>
      </c>
      <c r="E352" s="3">
        <v>3</v>
      </c>
      <c r="F352" s="3">
        <v>3</v>
      </c>
      <c r="G352" s="3">
        <v>4</v>
      </c>
      <c r="H352" s="3">
        <v>1</v>
      </c>
      <c r="I352" s="3">
        <f t="shared" si="5"/>
        <v>3</v>
      </c>
    </row>
    <row r="353" spans="1:9" x14ac:dyDescent="0.35">
      <c r="A353" s="3" t="s">
        <v>767</v>
      </c>
      <c r="B353" s="44" t="s">
        <v>291</v>
      </c>
      <c r="C353" s="44" t="s">
        <v>84</v>
      </c>
      <c r="D353" s="44" t="s">
        <v>176</v>
      </c>
      <c r="E353" s="3">
        <v>1</v>
      </c>
      <c r="F353" s="3">
        <v>3</v>
      </c>
      <c r="G353" s="3">
        <v>1</v>
      </c>
      <c r="H353" s="3">
        <v>1</v>
      </c>
      <c r="I353" s="3">
        <f t="shared" si="5"/>
        <v>2</v>
      </c>
    </row>
    <row r="354" spans="1:9" x14ac:dyDescent="0.35">
      <c r="A354" s="3" t="s">
        <v>768</v>
      </c>
      <c r="B354" s="44" t="s">
        <v>196</v>
      </c>
      <c r="C354" s="44" t="s">
        <v>88</v>
      </c>
      <c r="D354" s="44" t="s">
        <v>176</v>
      </c>
      <c r="E354" s="3">
        <v>3</v>
      </c>
      <c r="F354" s="3">
        <v>1</v>
      </c>
      <c r="G354" s="3">
        <v>4</v>
      </c>
      <c r="H354" s="3">
        <v>1</v>
      </c>
      <c r="I354" s="3">
        <f t="shared" si="5"/>
        <v>2</v>
      </c>
    </row>
    <row r="355" spans="1:9" x14ac:dyDescent="0.35">
      <c r="A355" s="3" t="s">
        <v>769</v>
      </c>
      <c r="B355" s="44" t="s">
        <v>196</v>
      </c>
      <c r="C355" s="44" t="s">
        <v>88</v>
      </c>
      <c r="D355" s="44" t="s">
        <v>176</v>
      </c>
      <c r="E355" s="3">
        <v>3</v>
      </c>
      <c r="F355" s="3">
        <v>1</v>
      </c>
      <c r="G355" s="3">
        <v>4</v>
      </c>
      <c r="H355" s="3">
        <v>1</v>
      </c>
      <c r="I355" s="3">
        <f t="shared" si="5"/>
        <v>2</v>
      </c>
    </row>
    <row r="356" spans="1:9" x14ac:dyDescent="0.35">
      <c r="A356" s="3" t="s">
        <v>770</v>
      </c>
      <c r="B356" s="44" t="s">
        <v>291</v>
      </c>
      <c r="C356" s="44" t="s">
        <v>84</v>
      </c>
      <c r="D356" s="44" t="s">
        <v>176</v>
      </c>
      <c r="E356" s="3">
        <v>3</v>
      </c>
      <c r="F356" s="3">
        <v>1</v>
      </c>
      <c r="G356" s="3">
        <v>4</v>
      </c>
      <c r="H356" s="3">
        <v>1</v>
      </c>
      <c r="I356" s="3">
        <f t="shared" si="5"/>
        <v>2</v>
      </c>
    </row>
    <row r="357" spans="1:9" x14ac:dyDescent="0.35">
      <c r="A357" s="3" t="s">
        <v>771</v>
      </c>
      <c r="B357" s="44" t="s">
        <v>278</v>
      </c>
      <c r="C357" s="44" t="s">
        <v>148</v>
      </c>
      <c r="D357" s="44" t="s">
        <v>176</v>
      </c>
      <c r="E357" s="3">
        <v>3</v>
      </c>
      <c r="F357" s="3">
        <v>1</v>
      </c>
      <c r="G357" s="3">
        <v>4</v>
      </c>
      <c r="H357" s="3">
        <v>1</v>
      </c>
      <c r="I357" s="3">
        <f t="shared" si="5"/>
        <v>2</v>
      </c>
    </row>
    <row r="358" spans="1:9" x14ac:dyDescent="0.35">
      <c r="A358" s="3" t="s">
        <v>772</v>
      </c>
      <c r="B358" s="44" t="s">
        <v>196</v>
      </c>
      <c r="C358" s="44" t="s">
        <v>88</v>
      </c>
      <c r="D358" s="44" t="s">
        <v>176</v>
      </c>
      <c r="E358" s="3">
        <v>3</v>
      </c>
      <c r="F358" s="3">
        <v>1</v>
      </c>
      <c r="G358" s="3">
        <v>4</v>
      </c>
      <c r="H358" s="3">
        <v>1</v>
      </c>
      <c r="I358" s="3">
        <f t="shared" si="5"/>
        <v>2</v>
      </c>
    </row>
    <row r="359" spans="1:9" x14ac:dyDescent="0.35">
      <c r="A359" s="3" t="s">
        <v>773</v>
      </c>
      <c r="B359" s="44" t="s">
        <v>196</v>
      </c>
      <c r="C359" s="44" t="s">
        <v>88</v>
      </c>
      <c r="D359" s="44" t="s">
        <v>176</v>
      </c>
      <c r="E359" s="3">
        <v>3</v>
      </c>
      <c r="F359" s="3">
        <v>1</v>
      </c>
      <c r="G359" s="3">
        <v>4</v>
      </c>
      <c r="H359" s="3">
        <v>1</v>
      </c>
      <c r="I359" s="3">
        <f t="shared" si="5"/>
        <v>2</v>
      </c>
    </row>
    <row r="360" spans="1:9" x14ac:dyDescent="0.35">
      <c r="A360" s="3" t="s">
        <v>774</v>
      </c>
      <c r="B360" s="44" t="s">
        <v>196</v>
      </c>
      <c r="C360" s="44" t="s">
        <v>88</v>
      </c>
      <c r="D360" s="44" t="s">
        <v>176</v>
      </c>
      <c r="E360" s="3">
        <v>3</v>
      </c>
      <c r="F360" s="3">
        <v>1</v>
      </c>
      <c r="G360" s="3">
        <v>1</v>
      </c>
      <c r="H360" s="3">
        <v>1</v>
      </c>
      <c r="I360" s="3">
        <f t="shared" si="5"/>
        <v>2</v>
      </c>
    </row>
    <row r="361" spans="1:9" x14ac:dyDescent="0.35">
      <c r="A361" s="3" t="s">
        <v>775</v>
      </c>
      <c r="B361" s="44" t="s">
        <v>278</v>
      </c>
      <c r="C361" s="44" t="s">
        <v>148</v>
      </c>
      <c r="D361" s="44" t="s">
        <v>176</v>
      </c>
      <c r="E361" s="3">
        <v>3</v>
      </c>
      <c r="F361" s="3">
        <v>1</v>
      </c>
      <c r="G361" s="3">
        <v>4</v>
      </c>
      <c r="H361" s="3">
        <v>1</v>
      </c>
      <c r="I361" s="3">
        <f t="shared" si="5"/>
        <v>2</v>
      </c>
    </row>
    <row r="362" spans="1:9" x14ac:dyDescent="0.35">
      <c r="A362" s="3" t="s">
        <v>776</v>
      </c>
      <c r="B362" s="44" t="s">
        <v>291</v>
      </c>
      <c r="C362" s="44" t="s">
        <v>84</v>
      </c>
      <c r="D362" s="44" t="s">
        <v>176</v>
      </c>
      <c r="E362" s="3">
        <v>3</v>
      </c>
      <c r="F362" s="3">
        <v>1</v>
      </c>
      <c r="G362" s="3">
        <v>1</v>
      </c>
      <c r="H362" s="3">
        <v>4</v>
      </c>
      <c r="I362" s="3">
        <f t="shared" si="5"/>
        <v>2</v>
      </c>
    </row>
    <row r="363" spans="1:9" x14ac:dyDescent="0.35">
      <c r="A363" s="3" t="s">
        <v>777</v>
      </c>
      <c r="B363" s="44" t="s">
        <v>291</v>
      </c>
      <c r="C363" s="44" t="s">
        <v>84</v>
      </c>
      <c r="D363" s="44" t="s">
        <v>176</v>
      </c>
      <c r="E363" s="3">
        <v>3</v>
      </c>
      <c r="F363" s="3">
        <v>2</v>
      </c>
      <c r="G363" s="3">
        <v>4</v>
      </c>
      <c r="H363" s="3">
        <v>4</v>
      </c>
      <c r="I363" s="3">
        <f t="shared" si="5"/>
        <v>3</v>
      </c>
    </row>
    <row r="364" spans="1:9" x14ac:dyDescent="0.35">
      <c r="A364" s="3" t="s">
        <v>778</v>
      </c>
      <c r="B364" s="44" t="s">
        <v>291</v>
      </c>
      <c r="C364" s="44" t="s">
        <v>84</v>
      </c>
      <c r="D364" s="44" t="s">
        <v>176</v>
      </c>
      <c r="E364" s="3">
        <v>3</v>
      </c>
      <c r="F364" s="3">
        <v>3</v>
      </c>
      <c r="G364" s="3">
        <v>1</v>
      </c>
      <c r="H364" s="3">
        <v>4</v>
      </c>
      <c r="I364" s="3">
        <f t="shared" si="5"/>
        <v>3</v>
      </c>
    </row>
    <row r="365" spans="1:9" x14ac:dyDescent="0.35">
      <c r="A365" s="3" t="s">
        <v>779</v>
      </c>
      <c r="B365" s="44" t="s">
        <v>291</v>
      </c>
      <c r="C365" s="44" t="s">
        <v>84</v>
      </c>
      <c r="D365" s="44" t="s">
        <v>176</v>
      </c>
      <c r="E365" s="3">
        <v>3</v>
      </c>
      <c r="F365" s="3">
        <v>2</v>
      </c>
      <c r="G365" s="3">
        <v>1</v>
      </c>
      <c r="H365" s="3">
        <v>3</v>
      </c>
      <c r="I365" s="3">
        <f t="shared" si="5"/>
        <v>2</v>
      </c>
    </row>
    <row r="366" spans="1:9" x14ac:dyDescent="0.35">
      <c r="A366" s="3" t="s">
        <v>780</v>
      </c>
      <c r="B366" s="44" t="s">
        <v>291</v>
      </c>
      <c r="C366" s="44" t="s">
        <v>84</v>
      </c>
      <c r="D366" s="44" t="s">
        <v>176</v>
      </c>
      <c r="E366" s="3">
        <v>1</v>
      </c>
      <c r="F366" s="3">
        <v>4</v>
      </c>
      <c r="G366" s="3">
        <v>4</v>
      </c>
      <c r="H366" s="3">
        <v>1</v>
      </c>
      <c r="I366" s="3">
        <f t="shared" si="5"/>
        <v>3</v>
      </c>
    </row>
    <row r="367" spans="1:9" x14ac:dyDescent="0.35">
      <c r="A367" s="3" t="s">
        <v>781</v>
      </c>
      <c r="B367" s="44" t="s">
        <v>189</v>
      </c>
      <c r="C367" s="44" t="s">
        <v>75</v>
      </c>
      <c r="D367" s="44" t="s">
        <v>176</v>
      </c>
      <c r="E367" s="3">
        <v>3</v>
      </c>
      <c r="F367" s="3">
        <v>3</v>
      </c>
      <c r="G367" s="3">
        <v>4</v>
      </c>
      <c r="H367" s="3">
        <v>1</v>
      </c>
      <c r="I367" s="3">
        <f t="shared" si="5"/>
        <v>3</v>
      </c>
    </row>
    <row r="368" spans="1:9" x14ac:dyDescent="0.35">
      <c r="A368" s="3" t="s">
        <v>782</v>
      </c>
      <c r="B368" s="44" t="s">
        <v>208</v>
      </c>
      <c r="C368" s="44" t="s">
        <v>151</v>
      </c>
      <c r="D368" s="44" t="s">
        <v>175</v>
      </c>
      <c r="E368" s="3">
        <v>3</v>
      </c>
      <c r="F368" s="3">
        <v>1</v>
      </c>
      <c r="G368" s="3">
        <v>4</v>
      </c>
      <c r="H368" s="3">
        <v>1</v>
      </c>
      <c r="I368" s="3">
        <f t="shared" si="5"/>
        <v>2</v>
      </c>
    </row>
    <row r="369" spans="1:9" x14ac:dyDescent="0.35">
      <c r="A369" s="3" t="s">
        <v>783</v>
      </c>
      <c r="B369" s="44" t="s">
        <v>189</v>
      </c>
      <c r="C369" s="44" t="s">
        <v>75</v>
      </c>
      <c r="D369" s="44" t="s">
        <v>176</v>
      </c>
      <c r="E369" s="3">
        <v>3</v>
      </c>
      <c r="F369" s="3">
        <v>1</v>
      </c>
      <c r="G369" s="3">
        <v>4</v>
      </c>
      <c r="H369" s="3">
        <v>1</v>
      </c>
      <c r="I369" s="3">
        <f t="shared" si="5"/>
        <v>2</v>
      </c>
    </row>
    <row r="370" spans="1:9" x14ac:dyDescent="0.35">
      <c r="A370" s="3" t="s">
        <v>784</v>
      </c>
      <c r="B370" s="44" t="s">
        <v>289</v>
      </c>
      <c r="C370" s="44" t="s">
        <v>43</v>
      </c>
      <c r="D370" s="44" t="s">
        <v>175</v>
      </c>
      <c r="E370" s="3">
        <v>3</v>
      </c>
      <c r="F370" s="3">
        <v>1</v>
      </c>
      <c r="G370" s="3">
        <v>1</v>
      </c>
      <c r="H370" s="3">
        <v>1</v>
      </c>
      <c r="I370" s="3">
        <f t="shared" si="5"/>
        <v>2</v>
      </c>
    </row>
    <row r="371" spans="1:9" x14ac:dyDescent="0.35">
      <c r="A371" s="3" t="s">
        <v>785</v>
      </c>
      <c r="B371" s="44" t="s">
        <v>196</v>
      </c>
      <c r="C371" s="44" t="s">
        <v>88</v>
      </c>
      <c r="D371" s="44" t="s">
        <v>176</v>
      </c>
      <c r="E371" s="3">
        <v>3</v>
      </c>
      <c r="F371" s="3">
        <v>1</v>
      </c>
      <c r="G371" s="3">
        <v>4</v>
      </c>
      <c r="H371" s="3">
        <v>1</v>
      </c>
      <c r="I371" s="3">
        <f t="shared" si="5"/>
        <v>2</v>
      </c>
    </row>
    <row r="372" spans="1:9" x14ac:dyDescent="0.35">
      <c r="A372" s="3" t="s">
        <v>786</v>
      </c>
      <c r="B372" s="44" t="s">
        <v>196</v>
      </c>
      <c r="C372" s="44" t="s">
        <v>88</v>
      </c>
      <c r="D372" s="44" t="s">
        <v>176</v>
      </c>
      <c r="E372" s="3">
        <v>3</v>
      </c>
      <c r="F372" s="3">
        <v>1</v>
      </c>
      <c r="G372" s="3">
        <v>4</v>
      </c>
      <c r="H372" s="3">
        <v>1</v>
      </c>
      <c r="I372" s="3">
        <f t="shared" si="5"/>
        <v>2</v>
      </c>
    </row>
    <row r="373" spans="1:9" x14ac:dyDescent="0.35">
      <c r="A373" s="3" t="s">
        <v>787</v>
      </c>
      <c r="B373" s="44" t="s">
        <v>289</v>
      </c>
      <c r="C373" s="44" t="s">
        <v>43</v>
      </c>
      <c r="D373" s="44" t="s">
        <v>175</v>
      </c>
      <c r="E373" s="3">
        <v>3</v>
      </c>
      <c r="F373" s="3">
        <v>1</v>
      </c>
      <c r="G373" s="3">
        <v>1</v>
      </c>
      <c r="H373" s="3">
        <v>2</v>
      </c>
      <c r="I373" s="3">
        <f t="shared" si="5"/>
        <v>2</v>
      </c>
    </row>
    <row r="374" spans="1:9" x14ac:dyDescent="0.35">
      <c r="A374" s="3" t="s">
        <v>788</v>
      </c>
      <c r="B374" s="44" t="s">
        <v>278</v>
      </c>
      <c r="C374" s="44" t="s">
        <v>148</v>
      </c>
      <c r="D374" s="44" t="s">
        <v>176</v>
      </c>
      <c r="E374" s="3">
        <v>3</v>
      </c>
      <c r="F374" s="3">
        <v>1</v>
      </c>
      <c r="G374" s="3">
        <v>4</v>
      </c>
      <c r="H374" s="3">
        <v>1</v>
      </c>
      <c r="I374" s="3">
        <f t="shared" si="5"/>
        <v>2</v>
      </c>
    </row>
    <row r="375" spans="1:9" x14ac:dyDescent="0.35">
      <c r="A375" s="3" t="s">
        <v>789</v>
      </c>
      <c r="B375" s="44" t="s">
        <v>278</v>
      </c>
      <c r="C375" s="44" t="s">
        <v>148</v>
      </c>
      <c r="D375" s="44" t="s">
        <v>176</v>
      </c>
      <c r="E375" s="3">
        <v>3</v>
      </c>
      <c r="F375" s="3">
        <v>1</v>
      </c>
      <c r="G375" s="3">
        <v>4</v>
      </c>
      <c r="H375" s="3">
        <v>1</v>
      </c>
      <c r="I375" s="3">
        <f t="shared" si="5"/>
        <v>2</v>
      </c>
    </row>
    <row r="376" spans="1:9" x14ac:dyDescent="0.35">
      <c r="A376" s="3" t="s">
        <v>790</v>
      </c>
      <c r="B376" s="44" t="s">
        <v>278</v>
      </c>
      <c r="C376" s="44" t="s">
        <v>148</v>
      </c>
      <c r="D376" s="44" t="s">
        <v>176</v>
      </c>
      <c r="E376" s="3">
        <v>3</v>
      </c>
      <c r="F376" s="3">
        <v>1</v>
      </c>
      <c r="G376" s="3">
        <v>4</v>
      </c>
      <c r="H376" s="3">
        <v>1</v>
      </c>
      <c r="I376" s="3">
        <f t="shared" si="5"/>
        <v>2</v>
      </c>
    </row>
    <row r="377" spans="1:9" x14ac:dyDescent="0.35">
      <c r="A377" s="3" t="s">
        <v>791</v>
      </c>
      <c r="B377" s="44" t="s">
        <v>291</v>
      </c>
      <c r="C377" s="44" t="s">
        <v>84</v>
      </c>
      <c r="D377" s="44" t="s">
        <v>176</v>
      </c>
      <c r="E377" s="3">
        <v>3</v>
      </c>
      <c r="F377" s="3">
        <v>4</v>
      </c>
      <c r="G377" s="3">
        <v>4</v>
      </c>
      <c r="H377" s="3">
        <v>1</v>
      </c>
      <c r="I377" s="3">
        <f t="shared" si="5"/>
        <v>3</v>
      </c>
    </row>
    <row r="378" spans="1:9" x14ac:dyDescent="0.35">
      <c r="A378" s="3" t="s">
        <v>792</v>
      </c>
      <c r="B378" s="44" t="s">
        <v>291</v>
      </c>
      <c r="C378" s="44" t="s">
        <v>84</v>
      </c>
      <c r="D378" s="44" t="s">
        <v>176</v>
      </c>
      <c r="E378" s="3">
        <v>3</v>
      </c>
      <c r="F378" s="3">
        <v>1</v>
      </c>
      <c r="G378" s="3">
        <v>1</v>
      </c>
      <c r="H378" s="3">
        <v>1</v>
      </c>
      <c r="I378" s="3">
        <f t="shared" si="5"/>
        <v>2</v>
      </c>
    </row>
    <row r="379" spans="1:9" x14ac:dyDescent="0.35">
      <c r="A379" s="3" t="s">
        <v>793</v>
      </c>
      <c r="B379" s="44" t="s">
        <v>196</v>
      </c>
      <c r="C379" s="44" t="s">
        <v>88</v>
      </c>
      <c r="D379" s="44" t="s">
        <v>176</v>
      </c>
      <c r="E379" s="3">
        <v>3</v>
      </c>
      <c r="F379" s="3">
        <v>1</v>
      </c>
      <c r="G379" s="3">
        <v>4</v>
      </c>
      <c r="H379" s="3">
        <v>1</v>
      </c>
      <c r="I379" s="3">
        <f t="shared" si="5"/>
        <v>2</v>
      </c>
    </row>
    <row r="380" spans="1:9" x14ac:dyDescent="0.35">
      <c r="A380" s="3" t="s">
        <v>794</v>
      </c>
      <c r="B380" s="44" t="s">
        <v>196</v>
      </c>
      <c r="C380" s="44" t="s">
        <v>88</v>
      </c>
      <c r="D380" s="44" t="s">
        <v>176</v>
      </c>
      <c r="E380" s="3">
        <v>3</v>
      </c>
      <c r="F380" s="3">
        <v>1</v>
      </c>
      <c r="G380" s="3">
        <v>4</v>
      </c>
      <c r="H380" s="3">
        <v>1</v>
      </c>
      <c r="I380" s="3">
        <f t="shared" si="5"/>
        <v>2</v>
      </c>
    </row>
    <row r="381" spans="1:9" x14ac:dyDescent="0.35">
      <c r="A381" s="3" t="s">
        <v>795</v>
      </c>
      <c r="B381" s="44" t="s">
        <v>196</v>
      </c>
      <c r="C381" s="44" t="s">
        <v>88</v>
      </c>
      <c r="D381" s="44" t="s">
        <v>176</v>
      </c>
      <c r="E381" s="3">
        <v>3</v>
      </c>
      <c r="F381" s="3">
        <v>2</v>
      </c>
      <c r="G381" s="3">
        <v>4</v>
      </c>
      <c r="H381" s="3">
        <v>1</v>
      </c>
      <c r="I381" s="3">
        <f t="shared" si="5"/>
        <v>3</v>
      </c>
    </row>
    <row r="382" spans="1:9" x14ac:dyDescent="0.35">
      <c r="A382" s="3" t="s">
        <v>796</v>
      </c>
      <c r="B382" s="44" t="s">
        <v>291</v>
      </c>
      <c r="C382" s="44" t="s">
        <v>84</v>
      </c>
      <c r="D382" s="44" t="s">
        <v>176</v>
      </c>
      <c r="E382" s="3">
        <v>3</v>
      </c>
      <c r="F382" s="3">
        <v>3</v>
      </c>
      <c r="G382" s="3">
        <v>4</v>
      </c>
      <c r="H382" s="3">
        <v>1</v>
      </c>
      <c r="I382" s="3">
        <f t="shared" si="5"/>
        <v>3</v>
      </c>
    </row>
    <row r="383" spans="1:9" x14ac:dyDescent="0.35">
      <c r="A383" s="3" t="s">
        <v>797</v>
      </c>
      <c r="B383" s="44" t="s">
        <v>291</v>
      </c>
      <c r="C383" s="44" t="s">
        <v>84</v>
      </c>
      <c r="D383" s="44" t="s">
        <v>176</v>
      </c>
      <c r="E383" s="3">
        <v>3</v>
      </c>
      <c r="F383" s="3">
        <v>1</v>
      </c>
      <c r="G383" s="3">
        <v>4</v>
      </c>
      <c r="H383" s="3">
        <v>4</v>
      </c>
      <c r="I383" s="3">
        <f t="shared" si="5"/>
        <v>3</v>
      </c>
    </row>
    <row r="384" spans="1:9" x14ac:dyDescent="0.35">
      <c r="A384" s="3" t="s">
        <v>798</v>
      </c>
      <c r="B384" s="44" t="s">
        <v>278</v>
      </c>
      <c r="C384" s="44" t="s">
        <v>148</v>
      </c>
      <c r="D384" s="44" t="s">
        <v>176</v>
      </c>
      <c r="E384" s="3">
        <v>3</v>
      </c>
      <c r="F384" s="3">
        <v>1</v>
      </c>
      <c r="G384" s="3">
        <v>4</v>
      </c>
      <c r="H384" s="3">
        <v>1</v>
      </c>
      <c r="I384" s="3">
        <f t="shared" si="5"/>
        <v>2</v>
      </c>
    </row>
    <row r="385" spans="1:9" x14ac:dyDescent="0.35">
      <c r="A385" s="3" t="s">
        <v>799</v>
      </c>
      <c r="B385" s="44" t="s">
        <v>189</v>
      </c>
      <c r="C385" s="44" t="s">
        <v>75</v>
      </c>
      <c r="D385" s="44" t="s">
        <v>176</v>
      </c>
      <c r="E385" s="3">
        <v>3</v>
      </c>
      <c r="F385" s="3">
        <v>1</v>
      </c>
      <c r="G385" s="3">
        <v>4</v>
      </c>
      <c r="H385" s="3">
        <v>1</v>
      </c>
      <c r="I385" s="3">
        <f t="shared" si="5"/>
        <v>2</v>
      </c>
    </row>
    <row r="386" spans="1:9" x14ac:dyDescent="0.35">
      <c r="A386" s="3" t="s">
        <v>800</v>
      </c>
      <c r="B386" s="44" t="s">
        <v>289</v>
      </c>
      <c r="C386" s="44" t="s">
        <v>43</v>
      </c>
      <c r="D386" s="44" t="s">
        <v>175</v>
      </c>
      <c r="E386" s="3">
        <v>3</v>
      </c>
      <c r="F386" s="3">
        <v>1</v>
      </c>
      <c r="G386" s="3">
        <v>4</v>
      </c>
      <c r="H386" s="3">
        <v>2</v>
      </c>
      <c r="I386" s="3">
        <f t="shared" si="5"/>
        <v>3</v>
      </c>
    </row>
    <row r="387" spans="1:9" x14ac:dyDescent="0.35">
      <c r="A387" s="3" t="s">
        <v>801</v>
      </c>
      <c r="B387" s="44" t="s">
        <v>196</v>
      </c>
      <c r="C387" s="44" t="s">
        <v>88</v>
      </c>
      <c r="D387" s="44" t="s">
        <v>176</v>
      </c>
      <c r="E387" s="3">
        <v>3</v>
      </c>
      <c r="F387" s="3">
        <v>1</v>
      </c>
      <c r="G387" s="3">
        <v>4</v>
      </c>
      <c r="H387" s="3">
        <v>1</v>
      </c>
      <c r="I387" s="3">
        <f t="shared" ref="I387:I450" si="6">ROUND(AVERAGE(E387:H387),0)</f>
        <v>2</v>
      </c>
    </row>
    <row r="388" spans="1:9" x14ac:dyDescent="0.35">
      <c r="A388" s="3" t="s">
        <v>802</v>
      </c>
      <c r="B388" s="44" t="s">
        <v>278</v>
      </c>
      <c r="C388" s="44" t="s">
        <v>148</v>
      </c>
      <c r="D388" s="44" t="s">
        <v>176</v>
      </c>
      <c r="E388" s="3">
        <v>3</v>
      </c>
      <c r="F388" s="3">
        <v>1</v>
      </c>
      <c r="G388" s="3">
        <v>4</v>
      </c>
      <c r="H388" s="3">
        <v>1</v>
      </c>
      <c r="I388" s="3">
        <f t="shared" si="6"/>
        <v>2</v>
      </c>
    </row>
    <row r="389" spans="1:9" x14ac:dyDescent="0.35">
      <c r="A389" s="3" t="s">
        <v>803</v>
      </c>
      <c r="B389" s="44" t="s">
        <v>289</v>
      </c>
      <c r="C389" s="44" t="s">
        <v>43</v>
      </c>
      <c r="D389" s="44" t="s">
        <v>175</v>
      </c>
      <c r="E389" s="3">
        <v>3</v>
      </c>
      <c r="F389" s="3">
        <v>1</v>
      </c>
      <c r="G389" s="3">
        <v>4</v>
      </c>
      <c r="H389" s="3">
        <v>2</v>
      </c>
      <c r="I389" s="3">
        <f t="shared" si="6"/>
        <v>3</v>
      </c>
    </row>
    <row r="390" spans="1:9" x14ac:dyDescent="0.35">
      <c r="A390" s="3" t="s">
        <v>804</v>
      </c>
      <c r="B390" s="44" t="s">
        <v>189</v>
      </c>
      <c r="C390" s="44" t="s">
        <v>75</v>
      </c>
      <c r="D390" s="44" t="s">
        <v>176</v>
      </c>
      <c r="E390" s="3">
        <v>3</v>
      </c>
      <c r="F390" s="3">
        <v>1</v>
      </c>
      <c r="G390" s="3">
        <v>4</v>
      </c>
      <c r="H390" s="3">
        <v>1</v>
      </c>
      <c r="I390" s="3">
        <f t="shared" si="6"/>
        <v>2</v>
      </c>
    </row>
    <row r="391" spans="1:9" x14ac:dyDescent="0.35">
      <c r="A391" s="3" t="s">
        <v>805</v>
      </c>
      <c r="B391" s="44" t="s">
        <v>278</v>
      </c>
      <c r="C391" s="44" t="s">
        <v>148</v>
      </c>
      <c r="D391" s="44" t="s">
        <v>176</v>
      </c>
      <c r="E391" s="3">
        <v>3</v>
      </c>
      <c r="F391" s="3">
        <v>1</v>
      </c>
      <c r="G391" s="3">
        <v>4</v>
      </c>
      <c r="H391" s="3">
        <v>1</v>
      </c>
      <c r="I391" s="3">
        <f t="shared" si="6"/>
        <v>2</v>
      </c>
    </row>
    <row r="392" spans="1:9" x14ac:dyDescent="0.35">
      <c r="A392" s="3" t="s">
        <v>806</v>
      </c>
      <c r="B392" s="44" t="s">
        <v>289</v>
      </c>
      <c r="C392" s="44" t="s">
        <v>43</v>
      </c>
      <c r="D392" s="44" t="s">
        <v>175</v>
      </c>
      <c r="E392" s="3">
        <v>3</v>
      </c>
      <c r="F392" s="3">
        <v>1</v>
      </c>
      <c r="G392" s="3">
        <v>4</v>
      </c>
      <c r="H392" s="3">
        <v>1</v>
      </c>
      <c r="I392" s="3">
        <f t="shared" si="6"/>
        <v>2</v>
      </c>
    </row>
    <row r="393" spans="1:9" x14ac:dyDescent="0.35">
      <c r="A393" s="3" t="s">
        <v>807</v>
      </c>
      <c r="B393" s="44" t="s">
        <v>278</v>
      </c>
      <c r="C393" s="44" t="s">
        <v>148</v>
      </c>
      <c r="D393" s="44" t="s">
        <v>176</v>
      </c>
      <c r="E393" s="3">
        <v>3</v>
      </c>
      <c r="F393" s="3">
        <v>1</v>
      </c>
      <c r="G393" s="3">
        <v>4</v>
      </c>
      <c r="H393" s="3">
        <v>1</v>
      </c>
      <c r="I393" s="3">
        <f t="shared" si="6"/>
        <v>2</v>
      </c>
    </row>
    <row r="394" spans="1:9" x14ac:dyDescent="0.35">
      <c r="A394" s="3" t="s">
        <v>808</v>
      </c>
      <c r="B394" s="44" t="s">
        <v>278</v>
      </c>
      <c r="C394" s="44" t="s">
        <v>148</v>
      </c>
      <c r="D394" s="44" t="s">
        <v>176</v>
      </c>
      <c r="E394" s="3">
        <v>3</v>
      </c>
      <c r="F394" s="3">
        <v>1</v>
      </c>
      <c r="G394" s="3">
        <v>4</v>
      </c>
      <c r="H394" s="3">
        <v>1</v>
      </c>
      <c r="I394" s="3">
        <f t="shared" si="6"/>
        <v>2</v>
      </c>
    </row>
    <row r="395" spans="1:9" x14ac:dyDescent="0.35">
      <c r="A395" s="3" t="s">
        <v>809</v>
      </c>
      <c r="B395" s="44" t="s">
        <v>289</v>
      </c>
      <c r="C395" s="44" t="s">
        <v>43</v>
      </c>
      <c r="D395" s="44" t="s">
        <v>175</v>
      </c>
      <c r="E395" s="3">
        <v>3</v>
      </c>
      <c r="F395" s="3">
        <v>1</v>
      </c>
      <c r="G395" s="3">
        <v>4</v>
      </c>
      <c r="H395" s="3">
        <v>1</v>
      </c>
      <c r="I395" s="3">
        <f t="shared" si="6"/>
        <v>2</v>
      </c>
    </row>
    <row r="396" spans="1:9" x14ac:dyDescent="0.35">
      <c r="A396" s="3" t="s">
        <v>810</v>
      </c>
      <c r="B396" s="44" t="s">
        <v>278</v>
      </c>
      <c r="C396" s="44" t="s">
        <v>148</v>
      </c>
      <c r="D396" s="44" t="s">
        <v>176</v>
      </c>
      <c r="E396" s="3">
        <v>3</v>
      </c>
      <c r="F396" s="3">
        <v>1</v>
      </c>
      <c r="G396" s="3">
        <v>4</v>
      </c>
      <c r="H396" s="3">
        <v>1</v>
      </c>
      <c r="I396" s="3">
        <f t="shared" si="6"/>
        <v>2</v>
      </c>
    </row>
    <row r="397" spans="1:9" x14ac:dyDescent="0.35">
      <c r="A397" s="3" t="s">
        <v>811</v>
      </c>
      <c r="B397" s="44" t="s">
        <v>278</v>
      </c>
      <c r="C397" s="44" t="s">
        <v>148</v>
      </c>
      <c r="D397" s="44" t="s">
        <v>176</v>
      </c>
      <c r="E397" s="3">
        <v>3</v>
      </c>
      <c r="F397" s="3">
        <v>1</v>
      </c>
      <c r="G397" s="3">
        <v>4</v>
      </c>
      <c r="H397" s="3">
        <v>1</v>
      </c>
      <c r="I397" s="3">
        <f t="shared" si="6"/>
        <v>2</v>
      </c>
    </row>
    <row r="398" spans="1:9" x14ac:dyDescent="0.35">
      <c r="A398" s="3" t="s">
        <v>812</v>
      </c>
      <c r="B398" s="44" t="s">
        <v>278</v>
      </c>
      <c r="C398" s="44" t="s">
        <v>148</v>
      </c>
      <c r="D398" s="44" t="s">
        <v>176</v>
      </c>
      <c r="E398" s="3">
        <v>3</v>
      </c>
      <c r="F398" s="3">
        <v>1</v>
      </c>
      <c r="G398" s="3">
        <v>4</v>
      </c>
      <c r="H398" s="3">
        <v>1</v>
      </c>
      <c r="I398" s="3">
        <f t="shared" si="6"/>
        <v>2</v>
      </c>
    </row>
    <row r="399" spans="1:9" x14ac:dyDescent="0.35">
      <c r="A399" s="3" t="s">
        <v>813</v>
      </c>
      <c r="B399" s="44" t="s">
        <v>196</v>
      </c>
      <c r="C399" s="44" t="s">
        <v>88</v>
      </c>
      <c r="D399" s="44" t="s">
        <v>176</v>
      </c>
      <c r="E399" s="3">
        <v>3</v>
      </c>
      <c r="F399" s="3">
        <v>1</v>
      </c>
      <c r="G399" s="3">
        <v>4</v>
      </c>
      <c r="H399" s="3">
        <v>1</v>
      </c>
      <c r="I399" s="3">
        <f t="shared" si="6"/>
        <v>2</v>
      </c>
    </row>
    <row r="400" spans="1:9" x14ac:dyDescent="0.35">
      <c r="A400" s="3" t="s">
        <v>814</v>
      </c>
      <c r="B400" s="44" t="s">
        <v>291</v>
      </c>
      <c r="C400" s="44" t="s">
        <v>84</v>
      </c>
      <c r="D400" s="44" t="s">
        <v>176</v>
      </c>
      <c r="E400" s="3">
        <v>3</v>
      </c>
      <c r="F400" s="3">
        <v>1</v>
      </c>
      <c r="G400" s="3">
        <v>4</v>
      </c>
      <c r="H400" s="3">
        <v>1</v>
      </c>
      <c r="I400" s="3">
        <f t="shared" si="6"/>
        <v>2</v>
      </c>
    </row>
    <row r="401" spans="1:9" x14ac:dyDescent="0.35">
      <c r="A401" s="3" t="s">
        <v>815</v>
      </c>
      <c r="B401" s="44" t="s">
        <v>278</v>
      </c>
      <c r="C401" s="44" t="s">
        <v>148</v>
      </c>
      <c r="D401" s="44" t="s">
        <v>176</v>
      </c>
      <c r="E401" s="3">
        <v>3</v>
      </c>
      <c r="F401" s="3">
        <v>1</v>
      </c>
      <c r="G401" s="3">
        <v>4</v>
      </c>
      <c r="H401" s="3">
        <v>1</v>
      </c>
      <c r="I401" s="3">
        <f t="shared" si="6"/>
        <v>2</v>
      </c>
    </row>
    <row r="402" spans="1:9" x14ac:dyDescent="0.35">
      <c r="A402" s="3" t="s">
        <v>816</v>
      </c>
      <c r="B402" s="44" t="s">
        <v>289</v>
      </c>
      <c r="C402" s="44" t="s">
        <v>43</v>
      </c>
      <c r="D402" s="44" t="s">
        <v>175</v>
      </c>
      <c r="E402" s="3">
        <v>3</v>
      </c>
      <c r="F402" s="3">
        <v>1</v>
      </c>
      <c r="G402" s="3">
        <v>4</v>
      </c>
      <c r="H402" s="3">
        <v>1</v>
      </c>
      <c r="I402" s="3">
        <f t="shared" si="6"/>
        <v>2</v>
      </c>
    </row>
    <row r="403" spans="1:9" x14ac:dyDescent="0.35">
      <c r="A403" s="3" t="s">
        <v>817</v>
      </c>
      <c r="B403" s="44" t="s">
        <v>289</v>
      </c>
      <c r="C403" s="44" t="s">
        <v>43</v>
      </c>
      <c r="D403" s="44" t="s">
        <v>175</v>
      </c>
      <c r="E403" s="3">
        <v>3</v>
      </c>
      <c r="F403" s="3">
        <v>1</v>
      </c>
      <c r="G403" s="3">
        <v>4</v>
      </c>
      <c r="H403" s="3">
        <v>1</v>
      </c>
      <c r="I403" s="3">
        <f t="shared" si="6"/>
        <v>2</v>
      </c>
    </row>
    <row r="404" spans="1:9" x14ac:dyDescent="0.35">
      <c r="A404" s="3" t="s">
        <v>818</v>
      </c>
      <c r="B404" s="44" t="s">
        <v>291</v>
      </c>
      <c r="C404" s="44" t="s">
        <v>84</v>
      </c>
      <c r="D404" s="44" t="s">
        <v>176</v>
      </c>
      <c r="E404" s="3">
        <v>3</v>
      </c>
      <c r="F404" s="3">
        <v>1</v>
      </c>
      <c r="G404" s="3">
        <v>4</v>
      </c>
      <c r="H404" s="3">
        <v>1</v>
      </c>
      <c r="I404" s="3">
        <f t="shared" si="6"/>
        <v>2</v>
      </c>
    </row>
    <row r="405" spans="1:9" x14ac:dyDescent="0.35">
      <c r="A405" s="3" t="s">
        <v>819</v>
      </c>
      <c r="B405" s="44" t="s">
        <v>278</v>
      </c>
      <c r="C405" s="44" t="s">
        <v>148</v>
      </c>
      <c r="D405" s="44" t="s">
        <v>176</v>
      </c>
      <c r="E405" s="3">
        <v>3</v>
      </c>
      <c r="F405" s="3">
        <v>1</v>
      </c>
      <c r="G405" s="3">
        <v>4</v>
      </c>
      <c r="H405" s="3">
        <v>1</v>
      </c>
      <c r="I405" s="3">
        <f t="shared" si="6"/>
        <v>2</v>
      </c>
    </row>
    <row r="406" spans="1:9" x14ac:dyDescent="0.35">
      <c r="A406" s="3" t="s">
        <v>820</v>
      </c>
      <c r="B406" s="44" t="s">
        <v>196</v>
      </c>
      <c r="C406" s="44" t="s">
        <v>88</v>
      </c>
      <c r="D406" s="44" t="s">
        <v>176</v>
      </c>
      <c r="E406" s="3">
        <v>3</v>
      </c>
      <c r="F406" s="3">
        <v>1</v>
      </c>
      <c r="G406" s="3">
        <v>4</v>
      </c>
      <c r="H406" s="3">
        <v>1</v>
      </c>
      <c r="I406" s="3">
        <f t="shared" si="6"/>
        <v>2</v>
      </c>
    </row>
    <row r="407" spans="1:9" x14ac:dyDescent="0.35">
      <c r="A407" s="3" t="s">
        <v>821</v>
      </c>
      <c r="B407" s="44" t="s">
        <v>289</v>
      </c>
      <c r="C407" s="44" t="s">
        <v>43</v>
      </c>
      <c r="D407" s="44" t="s">
        <v>175</v>
      </c>
      <c r="E407" s="3">
        <v>3</v>
      </c>
      <c r="F407" s="3">
        <v>4</v>
      </c>
      <c r="G407" s="3">
        <v>1</v>
      </c>
      <c r="H407" s="3">
        <v>5</v>
      </c>
      <c r="I407" s="3">
        <f t="shared" si="6"/>
        <v>3</v>
      </c>
    </row>
    <row r="408" spans="1:9" x14ac:dyDescent="0.35">
      <c r="A408" s="3" t="s">
        <v>822</v>
      </c>
      <c r="B408" s="44" t="s">
        <v>278</v>
      </c>
      <c r="C408" s="44" t="s">
        <v>148</v>
      </c>
      <c r="D408" s="44" t="s">
        <v>176</v>
      </c>
      <c r="E408" s="3">
        <v>3</v>
      </c>
      <c r="F408" s="3">
        <v>1</v>
      </c>
      <c r="G408" s="3">
        <v>4</v>
      </c>
      <c r="H408" s="3">
        <v>1</v>
      </c>
      <c r="I408" s="3">
        <f t="shared" si="6"/>
        <v>2</v>
      </c>
    </row>
    <row r="409" spans="1:9" x14ac:dyDescent="0.35">
      <c r="A409" s="3" t="s">
        <v>823</v>
      </c>
      <c r="B409" s="44" t="s">
        <v>278</v>
      </c>
      <c r="C409" s="44" t="s">
        <v>148</v>
      </c>
      <c r="D409" s="44" t="s">
        <v>176</v>
      </c>
      <c r="E409" s="3">
        <v>3</v>
      </c>
      <c r="F409" s="3">
        <v>1</v>
      </c>
      <c r="G409" s="3">
        <v>4</v>
      </c>
      <c r="H409" s="3">
        <v>1</v>
      </c>
      <c r="I409" s="3">
        <f t="shared" si="6"/>
        <v>2</v>
      </c>
    </row>
    <row r="410" spans="1:9" x14ac:dyDescent="0.35">
      <c r="A410" s="3" t="s">
        <v>824</v>
      </c>
      <c r="B410" s="44" t="s">
        <v>196</v>
      </c>
      <c r="C410" s="44" t="s">
        <v>88</v>
      </c>
      <c r="D410" s="44" t="s">
        <v>176</v>
      </c>
      <c r="E410" s="3">
        <v>3</v>
      </c>
      <c r="F410" s="3">
        <v>1</v>
      </c>
      <c r="G410" s="3">
        <v>4</v>
      </c>
      <c r="H410" s="3">
        <v>1</v>
      </c>
      <c r="I410" s="3">
        <f t="shared" si="6"/>
        <v>2</v>
      </c>
    </row>
    <row r="411" spans="1:9" x14ac:dyDescent="0.35">
      <c r="A411" s="3" t="s">
        <v>825</v>
      </c>
      <c r="B411" s="44" t="s">
        <v>196</v>
      </c>
      <c r="C411" s="44" t="s">
        <v>88</v>
      </c>
      <c r="D411" s="44" t="s">
        <v>176</v>
      </c>
      <c r="E411" s="3">
        <v>3</v>
      </c>
      <c r="F411" s="3">
        <v>1</v>
      </c>
      <c r="G411" s="3">
        <v>4</v>
      </c>
      <c r="H411" s="3">
        <v>1</v>
      </c>
      <c r="I411" s="3">
        <f t="shared" si="6"/>
        <v>2</v>
      </c>
    </row>
    <row r="412" spans="1:9" x14ac:dyDescent="0.35">
      <c r="A412" s="3" t="s">
        <v>826</v>
      </c>
      <c r="B412" s="44" t="s">
        <v>196</v>
      </c>
      <c r="C412" s="44" t="s">
        <v>88</v>
      </c>
      <c r="D412" s="44" t="s">
        <v>176</v>
      </c>
      <c r="E412" s="3">
        <v>3</v>
      </c>
      <c r="F412" s="3">
        <v>1</v>
      </c>
      <c r="G412" s="3">
        <v>1</v>
      </c>
      <c r="H412" s="3">
        <v>1</v>
      </c>
      <c r="I412" s="3">
        <f t="shared" si="6"/>
        <v>2</v>
      </c>
    </row>
    <row r="413" spans="1:9" x14ac:dyDescent="0.35">
      <c r="A413" s="3" t="s">
        <v>827</v>
      </c>
      <c r="B413" s="44" t="s">
        <v>196</v>
      </c>
      <c r="C413" s="44" t="s">
        <v>88</v>
      </c>
      <c r="D413" s="44" t="s">
        <v>176</v>
      </c>
      <c r="E413" s="3">
        <v>3</v>
      </c>
      <c r="F413" s="3">
        <v>1</v>
      </c>
      <c r="G413" s="3">
        <v>4</v>
      </c>
      <c r="H413" s="3">
        <v>1</v>
      </c>
      <c r="I413" s="3">
        <f t="shared" si="6"/>
        <v>2</v>
      </c>
    </row>
    <row r="414" spans="1:9" x14ac:dyDescent="0.35">
      <c r="A414" s="3" t="s">
        <v>828</v>
      </c>
      <c r="B414" s="44" t="s">
        <v>289</v>
      </c>
      <c r="C414" s="44" t="s">
        <v>43</v>
      </c>
      <c r="D414" s="44" t="s">
        <v>175</v>
      </c>
      <c r="E414" s="3">
        <v>2</v>
      </c>
      <c r="F414" s="3">
        <v>4</v>
      </c>
      <c r="G414" s="3">
        <v>1</v>
      </c>
      <c r="H414" s="3">
        <v>2</v>
      </c>
      <c r="I414" s="3">
        <f t="shared" si="6"/>
        <v>2</v>
      </c>
    </row>
    <row r="415" spans="1:9" x14ac:dyDescent="0.35">
      <c r="A415" s="3" t="s">
        <v>829</v>
      </c>
      <c r="B415" s="44" t="s">
        <v>289</v>
      </c>
      <c r="C415" s="44" t="s">
        <v>43</v>
      </c>
      <c r="D415" s="44" t="s">
        <v>175</v>
      </c>
      <c r="E415" s="3">
        <v>3</v>
      </c>
      <c r="F415" s="3">
        <v>1</v>
      </c>
      <c r="G415" s="3">
        <v>4</v>
      </c>
      <c r="H415" s="3">
        <v>1</v>
      </c>
      <c r="I415" s="3">
        <f t="shared" si="6"/>
        <v>2</v>
      </c>
    </row>
    <row r="416" spans="1:9" x14ac:dyDescent="0.35">
      <c r="A416" s="3" t="s">
        <v>830</v>
      </c>
      <c r="B416" s="44" t="s">
        <v>291</v>
      </c>
      <c r="C416" s="44" t="s">
        <v>84</v>
      </c>
      <c r="D416" s="44" t="s">
        <v>176</v>
      </c>
      <c r="E416" s="3">
        <v>3</v>
      </c>
      <c r="F416" s="3">
        <v>3</v>
      </c>
      <c r="G416" s="3">
        <v>4</v>
      </c>
      <c r="H416" s="3">
        <v>1</v>
      </c>
      <c r="I416" s="3">
        <f t="shared" si="6"/>
        <v>3</v>
      </c>
    </row>
    <row r="417" spans="1:9" x14ac:dyDescent="0.35">
      <c r="A417" s="3" t="s">
        <v>831</v>
      </c>
      <c r="B417" s="44" t="s">
        <v>189</v>
      </c>
      <c r="C417" s="44" t="s">
        <v>75</v>
      </c>
      <c r="D417" s="44" t="s">
        <v>176</v>
      </c>
      <c r="E417" s="3">
        <v>3</v>
      </c>
      <c r="F417" s="3">
        <v>1</v>
      </c>
      <c r="G417" s="3">
        <v>4</v>
      </c>
      <c r="H417" s="3">
        <v>1</v>
      </c>
      <c r="I417" s="3">
        <f t="shared" si="6"/>
        <v>2</v>
      </c>
    </row>
    <row r="418" spans="1:9" x14ac:dyDescent="0.35">
      <c r="A418" s="3" t="s">
        <v>832</v>
      </c>
      <c r="B418" s="44" t="s">
        <v>289</v>
      </c>
      <c r="C418" s="44" t="s">
        <v>43</v>
      </c>
      <c r="D418" s="44" t="s">
        <v>175</v>
      </c>
      <c r="E418" s="3">
        <v>3</v>
      </c>
      <c r="F418" s="3">
        <v>1</v>
      </c>
      <c r="G418" s="3">
        <v>1</v>
      </c>
      <c r="H418" s="3">
        <v>5</v>
      </c>
      <c r="I418" s="3">
        <f t="shared" si="6"/>
        <v>3</v>
      </c>
    </row>
    <row r="419" spans="1:9" x14ac:dyDescent="0.35">
      <c r="A419" s="3" t="s">
        <v>833</v>
      </c>
      <c r="B419" s="44" t="s">
        <v>291</v>
      </c>
      <c r="C419" s="44" t="s">
        <v>84</v>
      </c>
      <c r="D419" s="44" t="s">
        <v>176</v>
      </c>
      <c r="E419" s="3">
        <v>3</v>
      </c>
      <c r="F419" s="3">
        <v>1</v>
      </c>
      <c r="G419" s="3">
        <v>4</v>
      </c>
      <c r="H419" s="3">
        <v>1</v>
      </c>
      <c r="I419" s="3">
        <f t="shared" si="6"/>
        <v>2</v>
      </c>
    </row>
    <row r="420" spans="1:9" x14ac:dyDescent="0.35">
      <c r="A420" s="3" t="s">
        <v>834</v>
      </c>
      <c r="B420" s="44" t="s">
        <v>278</v>
      </c>
      <c r="C420" s="44" t="s">
        <v>148</v>
      </c>
      <c r="D420" s="44" t="s">
        <v>176</v>
      </c>
      <c r="E420" s="3">
        <v>3</v>
      </c>
      <c r="F420" s="3">
        <v>1</v>
      </c>
      <c r="G420" s="3">
        <v>4</v>
      </c>
      <c r="H420" s="3">
        <v>1</v>
      </c>
      <c r="I420" s="3">
        <f t="shared" si="6"/>
        <v>2</v>
      </c>
    </row>
    <row r="421" spans="1:9" x14ac:dyDescent="0.35">
      <c r="A421" s="3" t="s">
        <v>835</v>
      </c>
      <c r="B421" s="44" t="s">
        <v>189</v>
      </c>
      <c r="C421" s="44" t="s">
        <v>75</v>
      </c>
      <c r="D421" s="44" t="s">
        <v>176</v>
      </c>
      <c r="E421" s="3">
        <v>3</v>
      </c>
      <c r="F421" s="3">
        <v>1</v>
      </c>
      <c r="G421" s="3">
        <v>4</v>
      </c>
      <c r="H421" s="3">
        <v>1</v>
      </c>
      <c r="I421" s="3">
        <f t="shared" si="6"/>
        <v>2</v>
      </c>
    </row>
    <row r="422" spans="1:9" x14ac:dyDescent="0.35">
      <c r="A422" s="3" t="s">
        <v>836</v>
      </c>
      <c r="B422" s="44" t="s">
        <v>291</v>
      </c>
      <c r="C422" s="44" t="s">
        <v>84</v>
      </c>
      <c r="D422" s="44" t="s">
        <v>176</v>
      </c>
      <c r="E422" s="3">
        <v>3</v>
      </c>
      <c r="F422" s="3">
        <v>1</v>
      </c>
      <c r="G422" s="3">
        <v>4</v>
      </c>
      <c r="H422" s="3">
        <v>1</v>
      </c>
      <c r="I422" s="3">
        <f t="shared" si="6"/>
        <v>2</v>
      </c>
    </row>
    <row r="423" spans="1:9" x14ac:dyDescent="0.35">
      <c r="A423" s="3" t="s">
        <v>837</v>
      </c>
      <c r="B423" s="44" t="s">
        <v>291</v>
      </c>
      <c r="C423" s="44" t="s">
        <v>84</v>
      </c>
      <c r="D423" s="44" t="s">
        <v>176</v>
      </c>
      <c r="E423" s="3">
        <v>3</v>
      </c>
      <c r="F423" s="3">
        <v>1</v>
      </c>
      <c r="G423" s="3">
        <v>4</v>
      </c>
      <c r="H423" s="3">
        <v>1</v>
      </c>
      <c r="I423" s="3">
        <f t="shared" si="6"/>
        <v>2</v>
      </c>
    </row>
    <row r="424" spans="1:9" x14ac:dyDescent="0.35">
      <c r="A424" s="3" t="s">
        <v>838</v>
      </c>
      <c r="B424" s="44" t="s">
        <v>196</v>
      </c>
      <c r="C424" s="44" t="s">
        <v>88</v>
      </c>
      <c r="D424" s="44" t="s">
        <v>176</v>
      </c>
      <c r="E424" s="3">
        <v>3</v>
      </c>
      <c r="F424" s="3">
        <v>1</v>
      </c>
      <c r="G424" s="3">
        <v>4</v>
      </c>
      <c r="H424" s="3">
        <v>1</v>
      </c>
      <c r="I424" s="3">
        <f t="shared" si="6"/>
        <v>2</v>
      </c>
    </row>
    <row r="425" spans="1:9" x14ac:dyDescent="0.35">
      <c r="A425" s="3" t="s">
        <v>839</v>
      </c>
      <c r="B425" s="44" t="s">
        <v>289</v>
      </c>
      <c r="C425" s="44" t="s">
        <v>43</v>
      </c>
      <c r="D425" s="44" t="s">
        <v>175</v>
      </c>
      <c r="E425" s="3">
        <v>3</v>
      </c>
      <c r="F425" s="3">
        <v>1</v>
      </c>
      <c r="G425" s="3">
        <v>4</v>
      </c>
      <c r="H425" s="3">
        <v>4</v>
      </c>
      <c r="I425" s="3">
        <f t="shared" si="6"/>
        <v>3</v>
      </c>
    </row>
    <row r="426" spans="1:9" x14ac:dyDescent="0.35">
      <c r="A426" s="3" t="s">
        <v>840</v>
      </c>
      <c r="B426" s="44" t="s">
        <v>196</v>
      </c>
      <c r="C426" s="44" t="s">
        <v>88</v>
      </c>
      <c r="D426" s="44" t="s">
        <v>176</v>
      </c>
      <c r="E426" s="3">
        <v>3</v>
      </c>
      <c r="F426" s="3">
        <v>1</v>
      </c>
      <c r="G426" s="3">
        <v>4</v>
      </c>
      <c r="H426" s="3">
        <v>1</v>
      </c>
      <c r="I426" s="3">
        <f t="shared" si="6"/>
        <v>2</v>
      </c>
    </row>
    <row r="427" spans="1:9" x14ac:dyDescent="0.35">
      <c r="A427" s="3" t="s">
        <v>841</v>
      </c>
      <c r="B427" s="44" t="s">
        <v>196</v>
      </c>
      <c r="C427" s="44" t="s">
        <v>88</v>
      </c>
      <c r="D427" s="44" t="s">
        <v>176</v>
      </c>
      <c r="E427" s="3">
        <v>3</v>
      </c>
      <c r="F427" s="3">
        <v>2</v>
      </c>
      <c r="G427" s="3">
        <v>1</v>
      </c>
      <c r="H427" s="3">
        <v>1</v>
      </c>
      <c r="I427" s="3">
        <f t="shared" si="6"/>
        <v>2</v>
      </c>
    </row>
    <row r="428" spans="1:9" x14ac:dyDescent="0.35">
      <c r="A428" s="3" t="s">
        <v>842</v>
      </c>
      <c r="B428" s="44" t="s">
        <v>291</v>
      </c>
      <c r="C428" s="44" t="s">
        <v>84</v>
      </c>
      <c r="D428" s="44" t="s">
        <v>176</v>
      </c>
      <c r="E428" s="3">
        <v>3</v>
      </c>
      <c r="F428" s="3">
        <v>3</v>
      </c>
      <c r="G428" s="3">
        <v>4</v>
      </c>
      <c r="H428" s="3">
        <v>1</v>
      </c>
      <c r="I428" s="3">
        <f t="shared" si="6"/>
        <v>3</v>
      </c>
    </row>
    <row r="429" spans="1:9" x14ac:dyDescent="0.35">
      <c r="A429" s="3" t="s">
        <v>843</v>
      </c>
      <c r="B429" s="44" t="s">
        <v>289</v>
      </c>
      <c r="C429" s="44" t="s">
        <v>43</v>
      </c>
      <c r="D429" s="44" t="s">
        <v>175</v>
      </c>
      <c r="E429" s="3">
        <v>3</v>
      </c>
      <c r="F429" s="3">
        <v>1</v>
      </c>
      <c r="G429" s="3">
        <v>1</v>
      </c>
      <c r="H429" s="3">
        <v>4</v>
      </c>
      <c r="I429" s="3">
        <f t="shared" si="6"/>
        <v>2</v>
      </c>
    </row>
    <row r="430" spans="1:9" x14ac:dyDescent="0.35">
      <c r="A430" s="3" t="s">
        <v>844</v>
      </c>
      <c r="B430" s="44" t="s">
        <v>196</v>
      </c>
      <c r="C430" s="44" t="s">
        <v>88</v>
      </c>
      <c r="D430" s="44" t="s">
        <v>176</v>
      </c>
      <c r="E430" s="3">
        <v>3</v>
      </c>
      <c r="F430" s="3">
        <v>1</v>
      </c>
      <c r="G430" s="3">
        <v>1</v>
      </c>
      <c r="H430" s="3">
        <v>1</v>
      </c>
      <c r="I430" s="3">
        <f t="shared" si="6"/>
        <v>2</v>
      </c>
    </row>
    <row r="431" spans="1:9" x14ac:dyDescent="0.35">
      <c r="A431" s="3" t="s">
        <v>845</v>
      </c>
      <c r="B431" s="44" t="s">
        <v>196</v>
      </c>
      <c r="C431" s="44" t="s">
        <v>88</v>
      </c>
      <c r="D431" s="44" t="s">
        <v>176</v>
      </c>
      <c r="E431" s="3">
        <v>3</v>
      </c>
      <c r="F431" s="3">
        <v>2</v>
      </c>
      <c r="G431" s="3">
        <v>1</v>
      </c>
      <c r="H431" s="3">
        <v>1</v>
      </c>
      <c r="I431" s="3">
        <f t="shared" si="6"/>
        <v>2</v>
      </c>
    </row>
    <row r="432" spans="1:9" x14ac:dyDescent="0.35">
      <c r="A432" s="3" t="s">
        <v>846</v>
      </c>
      <c r="B432" s="44" t="s">
        <v>289</v>
      </c>
      <c r="C432" s="44" t="s">
        <v>43</v>
      </c>
      <c r="D432" s="44" t="s">
        <v>175</v>
      </c>
      <c r="E432" s="3">
        <v>3</v>
      </c>
      <c r="F432" s="3">
        <v>1</v>
      </c>
      <c r="G432" s="3">
        <v>4</v>
      </c>
      <c r="H432" s="3">
        <v>1</v>
      </c>
      <c r="I432" s="3">
        <f t="shared" si="6"/>
        <v>2</v>
      </c>
    </row>
    <row r="433" spans="1:9" x14ac:dyDescent="0.35">
      <c r="A433" s="3" t="s">
        <v>847</v>
      </c>
      <c r="B433" s="44" t="s">
        <v>289</v>
      </c>
      <c r="C433" s="44" t="s">
        <v>43</v>
      </c>
      <c r="D433" s="44" t="s">
        <v>175</v>
      </c>
      <c r="E433" s="3">
        <v>3</v>
      </c>
      <c r="F433" s="3">
        <v>1</v>
      </c>
      <c r="G433" s="3">
        <v>4</v>
      </c>
      <c r="H433" s="3">
        <v>1</v>
      </c>
      <c r="I433" s="3">
        <f t="shared" si="6"/>
        <v>2</v>
      </c>
    </row>
    <row r="434" spans="1:9" x14ac:dyDescent="0.35">
      <c r="A434" s="3" t="s">
        <v>848</v>
      </c>
      <c r="B434" s="44" t="s">
        <v>196</v>
      </c>
      <c r="C434" s="44" t="s">
        <v>88</v>
      </c>
      <c r="D434" s="44" t="s">
        <v>176</v>
      </c>
      <c r="E434" s="3">
        <v>3</v>
      </c>
      <c r="F434" s="3">
        <v>1</v>
      </c>
      <c r="G434" s="3">
        <v>4</v>
      </c>
      <c r="H434" s="3">
        <v>1</v>
      </c>
      <c r="I434" s="3">
        <f t="shared" si="6"/>
        <v>2</v>
      </c>
    </row>
    <row r="435" spans="1:9" x14ac:dyDescent="0.35">
      <c r="A435" s="3" t="s">
        <v>849</v>
      </c>
      <c r="B435" s="44" t="s">
        <v>196</v>
      </c>
      <c r="C435" s="44" t="s">
        <v>88</v>
      </c>
      <c r="D435" s="44" t="s">
        <v>176</v>
      </c>
      <c r="E435" s="3">
        <v>3</v>
      </c>
      <c r="F435" s="3">
        <v>1</v>
      </c>
      <c r="G435" s="3">
        <v>4</v>
      </c>
      <c r="H435" s="3">
        <v>1</v>
      </c>
      <c r="I435" s="3">
        <f t="shared" si="6"/>
        <v>2</v>
      </c>
    </row>
    <row r="436" spans="1:9" x14ac:dyDescent="0.35">
      <c r="A436" s="3" t="s">
        <v>850</v>
      </c>
      <c r="B436" s="44" t="s">
        <v>289</v>
      </c>
      <c r="C436" s="44" t="s">
        <v>43</v>
      </c>
      <c r="D436" s="44" t="s">
        <v>175</v>
      </c>
      <c r="E436" s="3">
        <v>3</v>
      </c>
      <c r="F436" s="3">
        <v>1</v>
      </c>
      <c r="G436" s="3">
        <v>4</v>
      </c>
      <c r="H436" s="3">
        <v>1</v>
      </c>
      <c r="I436" s="3">
        <f t="shared" si="6"/>
        <v>2</v>
      </c>
    </row>
    <row r="437" spans="1:9" x14ac:dyDescent="0.35">
      <c r="A437" s="3" t="s">
        <v>851</v>
      </c>
      <c r="B437" s="44" t="s">
        <v>238</v>
      </c>
      <c r="C437" s="44" t="s">
        <v>85</v>
      </c>
      <c r="D437" s="44" t="s">
        <v>176</v>
      </c>
      <c r="E437" s="3">
        <v>3</v>
      </c>
      <c r="F437" s="3">
        <v>1</v>
      </c>
      <c r="G437" s="3">
        <v>4</v>
      </c>
      <c r="H437" s="3">
        <v>1</v>
      </c>
      <c r="I437" s="3">
        <f t="shared" si="6"/>
        <v>2</v>
      </c>
    </row>
    <row r="438" spans="1:9" x14ac:dyDescent="0.35">
      <c r="A438" s="3" t="s">
        <v>852</v>
      </c>
      <c r="B438" s="44" t="s">
        <v>221</v>
      </c>
      <c r="C438" s="44" t="s">
        <v>146</v>
      </c>
      <c r="D438" s="44" t="s">
        <v>176</v>
      </c>
      <c r="E438" s="3">
        <v>3</v>
      </c>
      <c r="F438" s="3">
        <v>1</v>
      </c>
      <c r="G438" s="3">
        <v>1</v>
      </c>
      <c r="H438" s="3">
        <v>1</v>
      </c>
      <c r="I438" s="3">
        <f t="shared" si="6"/>
        <v>2</v>
      </c>
    </row>
    <row r="439" spans="1:9" x14ac:dyDescent="0.35">
      <c r="A439" s="3" t="s">
        <v>853</v>
      </c>
      <c r="B439" s="44" t="s">
        <v>221</v>
      </c>
      <c r="C439" s="44" t="s">
        <v>146</v>
      </c>
      <c r="D439" s="44" t="s">
        <v>176</v>
      </c>
      <c r="E439" s="3">
        <v>3</v>
      </c>
      <c r="F439" s="3">
        <v>1</v>
      </c>
      <c r="G439" s="3">
        <v>1</v>
      </c>
      <c r="H439" s="3">
        <v>1</v>
      </c>
      <c r="I439" s="3">
        <f t="shared" si="6"/>
        <v>2</v>
      </c>
    </row>
    <row r="440" spans="1:9" x14ac:dyDescent="0.35">
      <c r="A440" s="3" t="s">
        <v>854</v>
      </c>
      <c r="B440" s="44" t="s">
        <v>221</v>
      </c>
      <c r="C440" s="44" t="s">
        <v>146</v>
      </c>
      <c r="D440" s="44" t="s">
        <v>176</v>
      </c>
      <c r="E440" s="3">
        <v>3</v>
      </c>
      <c r="F440" s="3">
        <v>1</v>
      </c>
      <c r="G440" s="3">
        <v>1</v>
      </c>
      <c r="H440" s="3">
        <v>1</v>
      </c>
      <c r="I440" s="3">
        <f t="shared" si="6"/>
        <v>2</v>
      </c>
    </row>
    <row r="441" spans="1:9" x14ac:dyDescent="0.35">
      <c r="A441" s="3" t="s">
        <v>855</v>
      </c>
      <c r="B441" s="44" t="s">
        <v>221</v>
      </c>
      <c r="C441" s="44" t="s">
        <v>146</v>
      </c>
      <c r="D441" s="44" t="s">
        <v>176</v>
      </c>
      <c r="E441" s="3">
        <v>3</v>
      </c>
      <c r="F441" s="3">
        <v>4</v>
      </c>
      <c r="G441" s="3">
        <v>4</v>
      </c>
      <c r="H441" s="3">
        <v>1</v>
      </c>
      <c r="I441" s="3">
        <f t="shared" si="6"/>
        <v>3</v>
      </c>
    </row>
    <row r="442" spans="1:9" x14ac:dyDescent="0.35">
      <c r="A442" s="3" t="s">
        <v>856</v>
      </c>
      <c r="B442" s="44" t="s">
        <v>221</v>
      </c>
      <c r="C442" s="44" t="s">
        <v>146</v>
      </c>
      <c r="D442" s="44" t="s">
        <v>176</v>
      </c>
      <c r="E442" s="3">
        <v>3</v>
      </c>
      <c r="F442" s="3">
        <v>4</v>
      </c>
      <c r="G442" s="3">
        <v>4</v>
      </c>
      <c r="H442" s="3">
        <v>1</v>
      </c>
      <c r="I442" s="3">
        <f t="shared" si="6"/>
        <v>3</v>
      </c>
    </row>
    <row r="443" spans="1:9" x14ac:dyDescent="0.35">
      <c r="A443" s="3" t="s">
        <v>857</v>
      </c>
      <c r="B443" s="44" t="s">
        <v>221</v>
      </c>
      <c r="C443" s="44" t="s">
        <v>146</v>
      </c>
      <c r="D443" s="44" t="s">
        <v>176</v>
      </c>
      <c r="E443" s="3">
        <v>3</v>
      </c>
      <c r="F443" s="3">
        <v>1</v>
      </c>
      <c r="G443" s="3">
        <v>1</v>
      </c>
      <c r="H443" s="3">
        <v>1</v>
      </c>
      <c r="I443" s="3">
        <f t="shared" si="6"/>
        <v>2</v>
      </c>
    </row>
    <row r="444" spans="1:9" x14ac:dyDescent="0.35">
      <c r="A444" s="3" t="s">
        <v>858</v>
      </c>
      <c r="B444" s="44" t="s">
        <v>238</v>
      </c>
      <c r="C444" s="44" t="s">
        <v>85</v>
      </c>
      <c r="D444" s="44" t="s">
        <v>176</v>
      </c>
      <c r="E444" s="3">
        <v>3</v>
      </c>
      <c r="F444" s="3">
        <v>1</v>
      </c>
      <c r="G444" s="3">
        <v>4</v>
      </c>
      <c r="H444" s="3">
        <v>1</v>
      </c>
      <c r="I444" s="3">
        <f t="shared" si="6"/>
        <v>2</v>
      </c>
    </row>
    <row r="445" spans="1:9" x14ac:dyDescent="0.35">
      <c r="A445" s="3" t="s">
        <v>859</v>
      </c>
      <c r="B445" s="44" t="s">
        <v>238</v>
      </c>
      <c r="C445" s="44" t="s">
        <v>85</v>
      </c>
      <c r="D445" s="44" t="s">
        <v>176</v>
      </c>
      <c r="E445" s="3">
        <v>1</v>
      </c>
      <c r="F445" s="3">
        <v>4</v>
      </c>
      <c r="G445" s="3">
        <v>1</v>
      </c>
      <c r="H445" s="3">
        <v>1</v>
      </c>
      <c r="I445" s="3">
        <f t="shared" si="6"/>
        <v>2</v>
      </c>
    </row>
    <row r="446" spans="1:9" x14ac:dyDescent="0.35">
      <c r="A446" s="3" t="s">
        <v>860</v>
      </c>
      <c r="B446" s="44" t="s">
        <v>238</v>
      </c>
      <c r="C446" s="44" t="s">
        <v>85</v>
      </c>
      <c r="D446" s="44" t="s">
        <v>176</v>
      </c>
      <c r="E446" s="3">
        <v>1</v>
      </c>
      <c r="F446" s="3">
        <v>4</v>
      </c>
      <c r="G446" s="3">
        <v>1</v>
      </c>
      <c r="H446" s="3">
        <v>1</v>
      </c>
      <c r="I446" s="3">
        <f t="shared" si="6"/>
        <v>2</v>
      </c>
    </row>
    <row r="447" spans="1:9" x14ac:dyDescent="0.35">
      <c r="A447" s="3" t="s">
        <v>861</v>
      </c>
      <c r="B447" s="44" t="s">
        <v>238</v>
      </c>
      <c r="C447" s="44" t="s">
        <v>85</v>
      </c>
      <c r="D447" s="44" t="s">
        <v>176</v>
      </c>
      <c r="E447" s="3">
        <v>3</v>
      </c>
      <c r="F447" s="3">
        <v>3</v>
      </c>
      <c r="G447" s="3">
        <v>1</v>
      </c>
      <c r="H447" s="3">
        <v>1</v>
      </c>
      <c r="I447" s="3">
        <f t="shared" si="6"/>
        <v>2</v>
      </c>
    </row>
    <row r="448" spans="1:9" x14ac:dyDescent="0.35">
      <c r="A448" s="3" t="s">
        <v>862</v>
      </c>
      <c r="B448" s="44" t="s">
        <v>238</v>
      </c>
      <c r="C448" s="44" t="s">
        <v>85</v>
      </c>
      <c r="D448" s="44" t="s">
        <v>176</v>
      </c>
      <c r="E448" s="3">
        <v>3</v>
      </c>
      <c r="F448" s="3">
        <v>1</v>
      </c>
      <c r="G448" s="3">
        <v>1</v>
      </c>
      <c r="H448" s="3">
        <v>1</v>
      </c>
      <c r="I448" s="3">
        <f t="shared" si="6"/>
        <v>2</v>
      </c>
    </row>
    <row r="449" spans="1:9" x14ac:dyDescent="0.35">
      <c r="A449" s="3" t="s">
        <v>863</v>
      </c>
      <c r="B449" s="44" t="s">
        <v>208</v>
      </c>
      <c r="C449" s="44" t="s">
        <v>151</v>
      </c>
      <c r="D449" s="44" t="s">
        <v>175</v>
      </c>
      <c r="E449" s="3">
        <v>3</v>
      </c>
      <c r="F449" s="3">
        <v>1</v>
      </c>
      <c r="G449" s="3">
        <v>1</v>
      </c>
      <c r="H449" s="3">
        <v>1</v>
      </c>
      <c r="I449" s="3">
        <f t="shared" si="6"/>
        <v>2</v>
      </c>
    </row>
    <row r="450" spans="1:9" x14ac:dyDescent="0.35">
      <c r="A450" s="3" t="s">
        <v>864</v>
      </c>
      <c r="B450" s="44" t="s">
        <v>221</v>
      </c>
      <c r="C450" s="44" t="s">
        <v>146</v>
      </c>
      <c r="D450" s="44" t="s">
        <v>176</v>
      </c>
      <c r="E450" s="3">
        <v>3</v>
      </c>
      <c r="F450" s="3">
        <v>1</v>
      </c>
      <c r="G450" s="3">
        <v>4</v>
      </c>
      <c r="H450" s="3">
        <v>1</v>
      </c>
      <c r="I450" s="3">
        <f t="shared" si="6"/>
        <v>2</v>
      </c>
    </row>
    <row r="451" spans="1:9" x14ac:dyDescent="0.35">
      <c r="A451" s="3" t="s">
        <v>865</v>
      </c>
      <c r="B451" s="44" t="s">
        <v>238</v>
      </c>
      <c r="C451" s="44" t="s">
        <v>85</v>
      </c>
      <c r="D451" s="44" t="s">
        <v>176</v>
      </c>
      <c r="E451" s="3">
        <v>3</v>
      </c>
      <c r="F451" s="3">
        <v>1</v>
      </c>
      <c r="G451" s="3">
        <v>4</v>
      </c>
      <c r="H451" s="3">
        <v>1</v>
      </c>
      <c r="I451" s="3">
        <f t="shared" ref="I451:I514" si="7">ROUND(AVERAGE(E451:H451),0)</f>
        <v>2</v>
      </c>
    </row>
    <row r="452" spans="1:9" x14ac:dyDescent="0.35">
      <c r="A452" s="3" t="s">
        <v>866</v>
      </c>
      <c r="B452" s="44" t="s">
        <v>221</v>
      </c>
      <c r="C452" s="44" t="s">
        <v>146</v>
      </c>
      <c r="D452" s="44" t="s">
        <v>176</v>
      </c>
      <c r="E452" s="3">
        <v>3</v>
      </c>
      <c r="F452" s="3">
        <v>1</v>
      </c>
      <c r="G452" s="3">
        <v>4</v>
      </c>
      <c r="H452" s="3">
        <v>1</v>
      </c>
      <c r="I452" s="3">
        <f t="shared" si="7"/>
        <v>2</v>
      </c>
    </row>
    <row r="453" spans="1:9" x14ac:dyDescent="0.35">
      <c r="A453" s="3" t="s">
        <v>867</v>
      </c>
      <c r="B453" s="44" t="s">
        <v>221</v>
      </c>
      <c r="C453" s="44" t="s">
        <v>146</v>
      </c>
      <c r="D453" s="44" t="s">
        <v>176</v>
      </c>
      <c r="E453" s="3">
        <v>3</v>
      </c>
      <c r="F453" s="3">
        <v>2</v>
      </c>
      <c r="G453" s="3">
        <v>4</v>
      </c>
      <c r="H453" s="3">
        <v>1</v>
      </c>
      <c r="I453" s="3">
        <f t="shared" si="7"/>
        <v>3</v>
      </c>
    </row>
    <row r="454" spans="1:9" x14ac:dyDescent="0.35">
      <c r="A454" s="3" t="s">
        <v>868</v>
      </c>
      <c r="B454" s="44" t="s">
        <v>221</v>
      </c>
      <c r="C454" s="44" t="s">
        <v>146</v>
      </c>
      <c r="D454" s="44" t="s">
        <v>176</v>
      </c>
      <c r="E454" s="3">
        <v>3</v>
      </c>
      <c r="F454" s="3">
        <v>1</v>
      </c>
      <c r="G454" s="3">
        <v>4</v>
      </c>
      <c r="H454" s="3">
        <v>1</v>
      </c>
      <c r="I454" s="3">
        <f t="shared" si="7"/>
        <v>2</v>
      </c>
    </row>
    <row r="455" spans="1:9" x14ac:dyDescent="0.35">
      <c r="A455" s="3" t="s">
        <v>869</v>
      </c>
      <c r="B455" s="44" t="s">
        <v>238</v>
      </c>
      <c r="C455" s="44" t="s">
        <v>85</v>
      </c>
      <c r="D455" s="44" t="s">
        <v>176</v>
      </c>
      <c r="E455" s="3">
        <v>2</v>
      </c>
      <c r="F455" s="3">
        <v>4</v>
      </c>
      <c r="G455" s="3">
        <v>1</v>
      </c>
      <c r="H455" s="3">
        <v>4</v>
      </c>
      <c r="I455" s="3">
        <f t="shared" si="7"/>
        <v>3</v>
      </c>
    </row>
    <row r="456" spans="1:9" x14ac:dyDescent="0.35">
      <c r="A456" s="3" t="s">
        <v>870</v>
      </c>
      <c r="B456" s="44" t="s">
        <v>221</v>
      </c>
      <c r="C456" s="44" t="s">
        <v>146</v>
      </c>
      <c r="D456" s="44" t="s">
        <v>176</v>
      </c>
      <c r="E456" s="3">
        <v>3</v>
      </c>
      <c r="F456" s="3">
        <v>1</v>
      </c>
      <c r="G456" s="3">
        <v>1</v>
      </c>
      <c r="H456" s="3">
        <v>1</v>
      </c>
      <c r="I456" s="3">
        <f t="shared" si="7"/>
        <v>2</v>
      </c>
    </row>
    <row r="457" spans="1:9" x14ac:dyDescent="0.35">
      <c r="A457" s="3" t="s">
        <v>871</v>
      </c>
      <c r="B457" s="44" t="s">
        <v>221</v>
      </c>
      <c r="C457" s="44" t="s">
        <v>146</v>
      </c>
      <c r="D457" s="44" t="s">
        <v>176</v>
      </c>
      <c r="E457" s="3">
        <v>3</v>
      </c>
      <c r="F457" s="3">
        <v>2</v>
      </c>
      <c r="G457" s="3">
        <v>4</v>
      </c>
      <c r="H457" s="3">
        <v>1</v>
      </c>
      <c r="I457" s="3">
        <f t="shared" si="7"/>
        <v>3</v>
      </c>
    </row>
    <row r="458" spans="1:9" x14ac:dyDescent="0.35">
      <c r="A458" s="3" t="s">
        <v>872</v>
      </c>
      <c r="B458" s="44" t="s">
        <v>289</v>
      </c>
      <c r="C458" s="44" t="s">
        <v>43</v>
      </c>
      <c r="D458" s="44" t="s">
        <v>175</v>
      </c>
      <c r="E458" s="3">
        <v>3</v>
      </c>
      <c r="F458" s="3">
        <v>1</v>
      </c>
      <c r="G458" s="3">
        <v>1</v>
      </c>
      <c r="H458" s="3">
        <v>1</v>
      </c>
      <c r="I458" s="3">
        <f t="shared" si="7"/>
        <v>2</v>
      </c>
    </row>
    <row r="459" spans="1:9" x14ac:dyDescent="0.35">
      <c r="A459" s="3" t="s">
        <v>873</v>
      </c>
      <c r="B459" s="44" t="s">
        <v>238</v>
      </c>
      <c r="C459" s="44" t="s">
        <v>85</v>
      </c>
      <c r="D459" s="44" t="s">
        <v>176</v>
      </c>
      <c r="E459" s="3">
        <v>3</v>
      </c>
      <c r="F459" s="3">
        <v>1</v>
      </c>
      <c r="G459" s="3">
        <v>4</v>
      </c>
      <c r="H459" s="3">
        <v>2</v>
      </c>
      <c r="I459" s="3">
        <f t="shared" si="7"/>
        <v>3</v>
      </c>
    </row>
    <row r="460" spans="1:9" x14ac:dyDescent="0.35">
      <c r="A460" s="3" t="s">
        <v>874</v>
      </c>
      <c r="B460" s="44" t="s">
        <v>221</v>
      </c>
      <c r="C460" s="44" t="s">
        <v>146</v>
      </c>
      <c r="D460" s="44" t="s">
        <v>176</v>
      </c>
      <c r="E460" s="3">
        <v>3</v>
      </c>
      <c r="F460" s="3">
        <v>1</v>
      </c>
      <c r="G460" s="3">
        <v>4</v>
      </c>
      <c r="H460" s="3">
        <v>1</v>
      </c>
      <c r="I460" s="3">
        <f t="shared" si="7"/>
        <v>2</v>
      </c>
    </row>
    <row r="461" spans="1:9" x14ac:dyDescent="0.35">
      <c r="A461" s="3" t="s">
        <v>875</v>
      </c>
      <c r="B461" s="44" t="s">
        <v>238</v>
      </c>
      <c r="C461" s="44" t="s">
        <v>85</v>
      </c>
      <c r="D461" s="44" t="s">
        <v>176</v>
      </c>
      <c r="E461" s="3">
        <v>3</v>
      </c>
      <c r="F461" s="3">
        <v>1</v>
      </c>
      <c r="G461" s="3">
        <v>4</v>
      </c>
      <c r="H461" s="3">
        <v>1</v>
      </c>
      <c r="I461" s="3">
        <f t="shared" si="7"/>
        <v>2</v>
      </c>
    </row>
    <row r="462" spans="1:9" x14ac:dyDescent="0.35">
      <c r="A462" s="3" t="s">
        <v>876</v>
      </c>
      <c r="B462" s="44" t="s">
        <v>221</v>
      </c>
      <c r="C462" s="44" t="s">
        <v>146</v>
      </c>
      <c r="D462" s="44" t="s">
        <v>176</v>
      </c>
      <c r="E462" s="3">
        <v>3</v>
      </c>
      <c r="F462" s="3">
        <v>1</v>
      </c>
      <c r="G462" s="3">
        <v>4</v>
      </c>
      <c r="H462" s="3">
        <v>1</v>
      </c>
      <c r="I462" s="3">
        <f t="shared" si="7"/>
        <v>2</v>
      </c>
    </row>
    <row r="463" spans="1:9" x14ac:dyDescent="0.35">
      <c r="A463" s="3" t="s">
        <v>877</v>
      </c>
      <c r="B463" s="44" t="s">
        <v>238</v>
      </c>
      <c r="C463" s="44" t="s">
        <v>85</v>
      </c>
      <c r="D463" s="44" t="s">
        <v>176</v>
      </c>
      <c r="E463" s="3">
        <v>3</v>
      </c>
      <c r="F463" s="3">
        <v>1</v>
      </c>
      <c r="G463" s="3">
        <v>1</v>
      </c>
      <c r="H463" s="3">
        <v>1</v>
      </c>
      <c r="I463" s="3">
        <f t="shared" si="7"/>
        <v>2</v>
      </c>
    </row>
    <row r="464" spans="1:9" x14ac:dyDescent="0.35">
      <c r="A464" s="3" t="s">
        <v>878</v>
      </c>
      <c r="B464" s="44" t="s">
        <v>238</v>
      </c>
      <c r="C464" s="44" t="s">
        <v>85</v>
      </c>
      <c r="D464" s="44" t="s">
        <v>176</v>
      </c>
      <c r="E464" s="3">
        <v>3</v>
      </c>
      <c r="F464" s="3">
        <v>1</v>
      </c>
      <c r="G464" s="3">
        <v>4</v>
      </c>
      <c r="H464" s="3">
        <v>1</v>
      </c>
      <c r="I464" s="3">
        <f t="shared" si="7"/>
        <v>2</v>
      </c>
    </row>
    <row r="465" spans="1:9" x14ac:dyDescent="0.35">
      <c r="A465" s="3" t="s">
        <v>879</v>
      </c>
      <c r="B465" s="44" t="s">
        <v>289</v>
      </c>
      <c r="C465" s="44" t="s">
        <v>43</v>
      </c>
      <c r="D465" s="44" t="s">
        <v>175</v>
      </c>
      <c r="E465" s="3">
        <v>3</v>
      </c>
      <c r="F465" s="3">
        <v>1</v>
      </c>
      <c r="G465" s="3">
        <v>4</v>
      </c>
      <c r="H465" s="3">
        <v>1</v>
      </c>
      <c r="I465" s="3">
        <f t="shared" si="7"/>
        <v>2</v>
      </c>
    </row>
    <row r="466" spans="1:9" x14ac:dyDescent="0.35">
      <c r="A466" s="3" t="s">
        <v>880</v>
      </c>
      <c r="B466" s="44" t="s">
        <v>238</v>
      </c>
      <c r="C466" s="44" t="s">
        <v>85</v>
      </c>
      <c r="D466" s="44" t="s">
        <v>176</v>
      </c>
      <c r="E466" s="3">
        <v>3</v>
      </c>
      <c r="F466" s="3">
        <v>1</v>
      </c>
      <c r="G466" s="3">
        <v>4</v>
      </c>
      <c r="H466" s="3">
        <v>1</v>
      </c>
      <c r="I466" s="3">
        <f t="shared" si="7"/>
        <v>2</v>
      </c>
    </row>
    <row r="467" spans="1:9" x14ac:dyDescent="0.35">
      <c r="A467" s="3" t="s">
        <v>881</v>
      </c>
      <c r="B467" s="44" t="s">
        <v>238</v>
      </c>
      <c r="C467" s="44" t="s">
        <v>85</v>
      </c>
      <c r="D467" s="44" t="s">
        <v>176</v>
      </c>
      <c r="E467" s="3">
        <v>3</v>
      </c>
      <c r="F467" s="3">
        <v>1</v>
      </c>
      <c r="G467" s="3">
        <v>4</v>
      </c>
      <c r="H467" s="3">
        <v>1</v>
      </c>
      <c r="I467" s="3">
        <f t="shared" si="7"/>
        <v>2</v>
      </c>
    </row>
    <row r="468" spans="1:9" x14ac:dyDescent="0.35">
      <c r="A468" s="3" t="s">
        <v>882</v>
      </c>
      <c r="B468" s="44" t="s">
        <v>289</v>
      </c>
      <c r="C468" s="44" t="s">
        <v>43</v>
      </c>
      <c r="D468" s="44" t="s">
        <v>175</v>
      </c>
      <c r="E468" s="3">
        <v>3</v>
      </c>
      <c r="F468" s="3">
        <v>1</v>
      </c>
      <c r="G468" s="3">
        <v>4</v>
      </c>
      <c r="H468" s="3">
        <v>1</v>
      </c>
      <c r="I468" s="3">
        <f t="shared" si="7"/>
        <v>2</v>
      </c>
    </row>
    <row r="469" spans="1:9" x14ac:dyDescent="0.35">
      <c r="A469" s="3" t="s">
        <v>883</v>
      </c>
      <c r="B469" s="44" t="s">
        <v>238</v>
      </c>
      <c r="C469" s="44" t="s">
        <v>85</v>
      </c>
      <c r="D469" s="44" t="s">
        <v>176</v>
      </c>
      <c r="E469" s="3">
        <v>1</v>
      </c>
      <c r="F469" s="3">
        <v>4</v>
      </c>
      <c r="G469" s="3">
        <v>4</v>
      </c>
      <c r="H469" s="3">
        <v>1</v>
      </c>
      <c r="I469" s="3">
        <f t="shared" si="7"/>
        <v>3</v>
      </c>
    </row>
    <row r="470" spans="1:9" x14ac:dyDescent="0.35">
      <c r="A470" s="3" t="s">
        <v>884</v>
      </c>
      <c r="B470" s="44" t="s">
        <v>221</v>
      </c>
      <c r="C470" s="44" t="s">
        <v>146</v>
      </c>
      <c r="D470" s="44" t="s">
        <v>176</v>
      </c>
      <c r="E470" s="3">
        <v>3</v>
      </c>
      <c r="F470" s="3">
        <v>1</v>
      </c>
      <c r="G470" s="3">
        <v>4</v>
      </c>
      <c r="H470" s="3">
        <v>1</v>
      </c>
      <c r="I470" s="3">
        <f t="shared" si="7"/>
        <v>2</v>
      </c>
    </row>
    <row r="471" spans="1:9" x14ac:dyDescent="0.35">
      <c r="A471" s="3" t="s">
        <v>885</v>
      </c>
      <c r="B471" s="44" t="s">
        <v>221</v>
      </c>
      <c r="C471" s="44" t="s">
        <v>146</v>
      </c>
      <c r="D471" s="44" t="s">
        <v>176</v>
      </c>
      <c r="E471" s="3">
        <v>3</v>
      </c>
      <c r="F471" s="3">
        <v>3</v>
      </c>
      <c r="G471" s="3">
        <v>4</v>
      </c>
      <c r="H471" s="3">
        <v>1</v>
      </c>
      <c r="I471" s="3">
        <f t="shared" si="7"/>
        <v>3</v>
      </c>
    </row>
    <row r="472" spans="1:9" x14ac:dyDescent="0.35">
      <c r="A472" s="3" t="s">
        <v>886</v>
      </c>
      <c r="B472" s="44" t="s">
        <v>221</v>
      </c>
      <c r="C472" s="44" t="s">
        <v>146</v>
      </c>
      <c r="D472" s="44" t="s">
        <v>176</v>
      </c>
      <c r="E472" s="3">
        <v>3</v>
      </c>
      <c r="F472" s="3">
        <v>3</v>
      </c>
      <c r="G472" s="3">
        <v>4</v>
      </c>
      <c r="H472" s="3">
        <v>1</v>
      </c>
      <c r="I472" s="3">
        <f t="shared" si="7"/>
        <v>3</v>
      </c>
    </row>
    <row r="473" spans="1:9" x14ac:dyDescent="0.35">
      <c r="A473" s="3" t="s">
        <v>887</v>
      </c>
      <c r="B473" s="44" t="s">
        <v>221</v>
      </c>
      <c r="C473" s="44" t="s">
        <v>146</v>
      </c>
      <c r="D473" s="44" t="s">
        <v>176</v>
      </c>
      <c r="E473" s="3">
        <v>3</v>
      </c>
      <c r="F473" s="3">
        <v>1</v>
      </c>
      <c r="G473" s="3">
        <v>4</v>
      </c>
      <c r="H473" s="3">
        <v>1</v>
      </c>
      <c r="I473" s="3">
        <f t="shared" si="7"/>
        <v>2</v>
      </c>
    </row>
    <row r="474" spans="1:9" x14ac:dyDescent="0.35">
      <c r="A474" s="3" t="s">
        <v>888</v>
      </c>
      <c r="B474" s="44" t="s">
        <v>221</v>
      </c>
      <c r="C474" s="44" t="s">
        <v>146</v>
      </c>
      <c r="D474" s="44" t="s">
        <v>176</v>
      </c>
      <c r="E474" s="3">
        <v>3</v>
      </c>
      <c r="F474" s="3">
        <v>2</v>
      </c>
      <c r="G474" s="3">
        <v>4</v>
      </c>
      <c r="H474" s="3">
        <v>1</v>
      </c>
      <c r="I474" s="3">
        <f t="shared" si="7"/>
        <v>3</v>
      </c>
    </row>
    <row r="475" spans="1:9" x14ac:dyDescent="0.35">
      <c r="A475" s="3" t="s">
        <v>889</v>
      </c>
      <c r="B475" s="44" t="s">
        <v>221</v>
      </c>
      <c r="C475" s="44" t="s">
        <v>146</v>
      </c>
      <c r="D475" s="44" t="s">
        <v>176</v>
      </c>
      <c r="E475" s="3">
        <v>3</v>
      </c>
      <c r="F475" s="3">
        <v>1</v>
      </c>
      <c r="G475" s="3">
        <v>4</v>
      </c>
      <c r="H475" s="3">
        <v>1</v>
      </c>
      <c r="I475" s="3">
        <f t="shared" si="7"/>
        <v>2</v>
      </c>
    </row>
    <row r="476" spans="1:9" x14ac:dyDescent="0.35">
      <c r="A476" s="3" t="s">
        <v>890</v>
      </c>
      <c r="B476" s="44" t="s">
        <v>238</v>
      </c>
      <c r="C476" s="44" t="s">
        <v>85</v>
      </c>
      <c r="D476" s="44" t="s">
        <v>176</v>
      </c>
      <c r="E476" s="3">
        <v>2</v>
      </c>
      <c r="F476" s="3">
        <v>4</v>
      </c>
      <c r="G476" s="3">
        <v>1</v>
      </c>
      <c r="H476" s="3">
        <v>1</v>
      </c>
      <c r="I476" s="3">
        <f t="shared" si="7"/>
        <v>2</v>
      </c>
    </row>
    <row r="477" spans="1:9" x14ac:dyDescent="0.35">
      <c r="A477" s="3" t="s">
        <v>891</v>
      </c>
      <c r="B477" s="44" t="s">
        <v>291</v>
      </c>
      <c r="C477" s="44" t="s">
        <v>84</v>
      </c>
      <c r="D477" s="44" t="s">
        <v>176</v>
      </c>
      <c r="E477" s="3">
        <v>3</v>
      </c>
      <c r="F477" s="3">
        <v>1</v>
      </c>
      <c r="G477" s="3">
        <v>1</v>
      </c>
      <c r="H477" s="3">
        <v>1</v>
      </c>
      <c r="I477" s="3">
        <f t="shared" si="7"/>
        <v>2</v>
      </c>
    </row>
    <row r="478" spans="1:9" x14ac:dyDescent="0.35">
      <c r="A478" s="3" t="s">
        <v>892</v>
      </c>
      <c r="B478" s="44" t="s">
        <v>291</v>
      </c>
      <c r="C478" s="44" t="s">
        <v>84</v>
      </c>
      <c r="D478" s="44" t="s">
        <v>176</v>
      </c>
      <c r="E478" s="3">
        <v>1</v>
      </c>
      <c r="F478" s="3">
        <v>4</v>
      </c>
      <c r="G478" s="3">
        <v>1</v>
      </c>
      <c r="H478" s="3">
        <v>1</v>
      </c>
      <c r="I478" s="3">
        <f t="shared" si="7"/>
        <v>2</v>
      </c>
    </row>
    <row r="479" spans="1:9" x14ac:dyDescent="0.35">
      <c r="A479" s="3" t="s">
        <v>893</v>
      </c>
      <c r="B479" s="44" t="s">
        <v>291</v>
      </c>
      <c r="C479" s="44" t="s">
        <v>84</v>
      </c>
      <c r="D479" s="44" t="s">
        <v>176</v>
      </c>
      <c r="E479" s="3">
        <v>3</v>
      </c>
      <c r="F479" s="3">
        <v>1</v>
      </c>
      <c r="G479" s="3">
        <v>1</v>
      </c>
      <c r="H479" s="3">
        <v>1</v>
      </c>
      <c r="I479" s="3">
        <f t="shared" si="7"/>
        <v>2</v>
      </c>
    </row>
    <row r="480" spans="1:9" x14ac:dyDescent="0.35">
      <c r="A480" s="3" t="s">
        <v>894</v>
      </c>
      <c r="B480" s="44" t="s">
        <v>221</v>
      </c>
      <c r="C480" s="44" t="s">
        <v>146</v>
      </c>
      <c r="D480" s="44" t="s">
        <v>176</v>
      </c>
      <c r="E480" s="3">
        <v>3</v>
      </c>
      <c r="F480" s="3">
        <v>1</v>
      </c>
      <c r="G480" s="3">
        <v>1</v>
      </c>
      <c r="H480" s="3">
        <v>3</v>
      </c>
      <c r="I480" s="3">
        <f t="shared" si="7"/>
        <v>2</v>
      </c>
    </row>
    <row r="481" spans="1:9" x14ac:dyDescent="0.35">
      <c r="A481" s="3" t="s">
        <v>895</v>
      </c>
      <c r="B481" s="44" t="s">
        <v>289</v>
      </c>
      <c r="C481" s="44" t="s">
        <v>43</v>
      </c>
      <c r="D481" s="44" t="s">
        <v>175</v>
      </c>
      <c r="E481" s="3">
        <v>3</v>
      </c>
      <c r="F481" s="3">
        <v>1</v>
      </c>
      <c r="G481" s="3">
        <v>4</v>
      </c>
      <c r="H481" s="3">
        <v>1</v>
      </c>
      <c r="I481" s="3">
        <f t="shared" si="7"/>
        <v>2</v>
      </c>
    </row>
    <row r="482" spans="1:9" x14ac:dyDescent="0.35">
      <c r="A482" s="3" t="s">
        <v>896</v>
      </c>
      <c r="B482" s="44" t="s">
        <v>291</v>
      </c>
      <c r="C482" s="44" t="s">
        <v>84</v>
      </c>
      <c r="D482" s="44" t="s">
        <v>176</v>
      </c>
      <c r="E482" s="3">
        <v>3</v>
      </c>
      <c r="F482" s="3">
        <v>1</v>
      </c>
      <c r="G482" s="3">
        <v>4</v>
      </c>
      <c r="H482" s="3">
        <v>1</v>
      </c>
      <c r="I482" s="3">
        <f t="shared" si="7"/>
        <v>2</v>
      </c>
    </row>
    <row r="483" spans="1:9" x14ac:dyDescent="0.35">
      <c r="A483" s="3" t="s">
        <v>897</v>
      </c>
      <c r="B483" s="44" t="s">
        <v>221</v>
      </c>
      <c r="C483" s="44" t="s">
        <v>146</v>
      </c>
      <c r="D483" s="44" t="s">
        <v>176</v>
      </c>
      <c r="E483" s="3">
        <v>3</v>
      </c>
      <c r="F483" s="3">
        <v>1</v>
      </c>
      <c r="G483" s="3">
        <v>1</v>
      </c>
      <c r="H483" s="3">
        <v>1</v>
      </c>
      <c r="I483" s="3">
        <f t="shared" si="7"/>
        <v>2</v>
      </c>
    </row>
    <row r="484" spans="1:9" x14ac:dyDescent="0.35">
      <c r="A484" s="3" t="s">
        <v>898</v>
      </c>
      <c r="B484" s="44" t="s">
        <v>221</v>
      </c>
      <c r="C484" s="44" t="s">
        <v>146</v>
      </c>
      <c r="D484" s="44" t="s">
        <v>176</v>
      </c>
      <c r="E484" s="3">
        <v>3</v>
      </c>
      <c r="F484" s="3">
        <v>3</v>
      </c>
      <c r="G484" s="3">
        <v>4</v>
      </c>
      <c r="H484" s="3">
        <v>1</v>
      </c>
      <c r="I484" s="3">
        <f t="shared" si="7"/>
        <v>3</v>
      </c>
    </row>
    <row r="485" spans="1:9" x14ac:dyDescent="0.35">
      <c r="A485" s="3" t="s">
        <v>899</v>
      </c>
      <c r="B485" s="44" t="s">
        <v>221</v>
      </c>
      <c r="C485" s="44" t="s">
        <v>146</v>
      </c>
      <c r="D485" s="44" t="s">
        <v>176</v>
      </c>
      <c r="E485" s="3">
        <v>3</v>
      </c>
      <c r="F485" s="3">
        <v>1</v>
      </c>
      <c r="G485" s="3">
        <v>4</v>
      </c>
      <c r="H485" s="3">
        <v>1</v>
      </c>
      <c r="I485" s="3">
        <f t="shared" si="7"/>
        <v>2</v>
      </c>
    </row>
    <row r="486" spans="1:9" x14ac:dyDescent="0.35">
      <c r="A486" s="3" t="s">
        <v>900</v>
      </c>
      <c r="B486" s="44" t="s">
        <v>238</v>
      </c>
      <c r="C486" s="44" t="s">
        <v>85</v>
      </c>
      <c r="D486" s="44" t="s">
        <v>176</v>
      </c>
      <c r="E486" s="3">
        <v>3</v>
      </c>
      <c r="F486" s="3">
        <v>1</v>
      </c>
      <c r="G486" s="3">
        <v>4</v>
      </c>
      <c r="H486" s="3">
        <v>1</v>
      </c>
      <c r="I486" s="3">
        <f t="shared" si="7"/>
        <v>2</v>
      </c>
    </row>
    <row r="487" spans="1:9" x14ac:dyDescent="0.35">
      <c r="A487" s="3" t="s">
        <v>901</v>
      </c>
      <c r="B487" s="44" t="s">
        <v>221</v>
      </c>
      <c r="C487" s="44" t="s">
        <v>146</v>
      </c>
      <c r="D487" s="44" t="s">
        <v>176</v>
      </c>
      <c r="E487" s="3">
        <v>3</v>
      </c>
      <c r="F487" s="3">
        <v>1</v>
      </c>
      <c r="G487" s="3">
        <v>4</v>
      </c>
      <c r="H487" s="3">
        <v>1</v>
      </c>
      <c r="I487" s="3">
        <f t="shared" si="7"/>
        <v>2</v>
      </c>
    </row>
    <row r="488" spans="1:9" x14ac:dyDescent="0.35">
      <c r="A488" s="3" t="s">
        <v>902</v>
      </c>
      <c r="B488" s="44" t="s">
        <v>291</v>
      </c>
      <c r="C488" s="44" t="s">
        <v>84</v>
      </c>
      <c r="D488" s="44" t="s">
        <v>176</v>
      </c>
      <c r="E488" s="3">
        <v>3</v>
      </c>
      <c r="F488" s="3">
        <v>1</v>
      </c>
      <c r="G488" s="3">
        <v>4</v>
      </c>
      <c r="H488" s="3">
        <v>1</v>
      </c>
      <c r="I488" s="3">
        <f t="shared" si="7"/>
        <v>2</v>
      </c>
    </row>
    <row r="489" spans="1:9" x14ac:dyDescent="0.35">
      <c r="A489" s="3" t="s">
        <v>903</v>
      </c>
      <c r="B489" s="44" t="s">
        <v>291</v>
      </c>
      <c r="C489" s="44" t="s">
        <v>84</v>
      </c>
      <c r="D489" s="44" t="s">
        <v>176</v>
      </c>
      <c r="E489" s="3">
        <v>3</v>
      </c>
      <c r="F489" s="3">
        <v>1</v>
      </c>
      <c r="G489" s="3">
        <v>4</v>
      </c>
      <c r="H489" s="3">
        <v>1</v>
      </c>
      <c r="I489" s="3">
        <f t="shared" si="7"/>
        <v>2</v>
      </c>
    </row>
    <row r="490" spans="1:9" x14ac:dyDescent="0.35">
      <c r="A490" s="3" t="s">
        <v>904</v>
      </c>
      <c r="B490" s="44" t="s">
        <v>291</v>
      </c>
      <c r="C490" s="44" t="s">
        <v>84</v>
      </c>
      <c r="D490" s="44" t="s">
        <v>176</v>
      </c>
      <c r="E490" s="3">
        <v>3</v>
      </c>
      <c r="F490" s="3">
        <v>1</v>
      </c>
      <c r="G490" s="3">
        <v>4</v>
      </c>
      <c r="H490" s="3">
        <v>1</v>
      </c>
      <c r="I490" s="3">
        <f t="shared" si="7"/>
        <v>2</v>
      </c>
    </row>
    <row r="491" spans="1:9" x14ac:dyDescent="0.35">
      <c r="A491" s="3" t="s">
        <v>905</v>
      </c>
      <c r="B491" s="44" t="s">
        <v>221</v>
      </c>
      <c r="C491" s="44" t="s">
        <v>146</v>
      </c>
      <c r="D491" s="44" t="s">
        <v>176</v>
      </c>
      <c r="E491" s="3">
        <v>3</v>
      </c>
      <c r="F491" s="3">
        <v>1</v>
      </c>
      <c r="G491" s="3">
        <v>4</v>
      </c>
      <c r="H491" s="3">
        <v>1</v>
      </c>
      <c r="I491" s="3">
        <f t="shared" si="7"/>
        <v>2</v>
      </c>
    </row>
    <row r="492" spans="1:9" x14ac:dyDescent="0.35">
      <c r="A492" s="3" t="s">
        <v>906</v>
      </c>
      <c r="B492" s="44" t="s">
        <v>289</v>
      </c>
      <c r="C492" s="44" t="s">
        <v>43</v>
      </c>
      <c r="D492" s="44" t="s">
        <v>175</v>
      </c>
      <c r="E492" s="3">
        <v>2</v>
      </c>
      <c r="F492" s="3">
        <v>4</v>
      </c>
      <c r="G492" s="3">
        <v>1</v>
      </c>
      <c r="H492" s="3">
        <v>2</v>
      </c>
      <c r="I492" s="3">
        <f t="shared" si="7"/>
        <v>2</v>
      </c>
    </row>
    <row r="493" spans="1:9" x14ac:dyDescent="0.35">
      <c r="A493" s="3" t="s">
        <v>907</v>
      </c>
      <c r="B493" s="44" t="s">
        <v>289</v>
      </c>
      <c r="C493" s="44" t="s">
        <v>43</v>
      </c>
      <c r="D493" s="44" t="s">
        <v>175</v>
      </c>
      <c r="E493" s="3">
        <v>3</v>
      </c>
      <c r="F493" s="3">
        <v>1</v>
      </c>
      <c r="G493" s="3">
        <v>1</v>
      </c>
      <c r="H493" s="3">
        <v>2</v>
      </c>
      <c r="I493" s="3">
        <f t="shared" si="7"/>
        <v>2</v>
      </c>
    </row>
    <row r="494" spans="1:9" x14ac:dyDescent="0.35">
      <c r="A494" s="3" t="s">
        <v>908</v>
      </c>
      <c r="B494" s="44" t="s">
        <v>221</v>
      </c>
      <c r="C494" s="44" t="s">
        <v>146</v>
      </c>
      <c r="D494" s="44" t="s">
        <v>176</v>
      </c>
      <c r="E494" s="3">
        <v>3</v>
      </c>
      <c r="F494" s="3">
        <v>1</v>
      </c>
      <c r="G494" s="3">
        <v>1</v>
      </c>
      <c r="H494" s="3">
        <v>1</v>
      </c>
      <c r="I494" s="3">
        <f t="shared" si="7"/>
        <v>2</v>
      </c>
    </row>
    <row r="495" spans="1:9" x14ac:dyDescent="0.35">
      <c r="A495" s="3" t="s">
        <v>909</v>
      </c>
      <c r="B495" s="44" t="s">
        <v>238</v>
      </c>
      <c r="C495" s="44" t="s">
        <v>85</v>
      </c>
      <c r="D495" s="44" t="s">
        <v>176</v>
      </c>
      <c r="E495" s="3">
        <v>3</v>
      </c>
      <c r="F495" s="3">
        <v>1</v>
      </c>
      <c r="G495" s="3">
        <v>1</v>
      </c>
      <c r="H495" s="3">
        <v>1</v>
      </c>
      <c r="I495" s="3">
        <f t="shared" si="7"/>
        <v>2</v>
      </c>
    </row>
    <row r="496" spans="1:9" x14ac:dyDescent="0.35">
      <c r="A496" s="3" t="s">
        <v>910</v>
      </c>
      <c r="B496" s="44" t="s">
        <v>221</v>
      </c>
      <c r="C496" s="44" t="s">
        <v>146</v>
      </c>
      <c r="D496" s="44" t="s">
        <v>176</v>
      </c>
      <c r="E496" s="3">
        <v>3</v>
      </c>
      <c r="F496" s="3">
        <v>1</v>
      </c>
      <c r="G496" s="3">
        <v>4</v>
      </c>
      <c r="H496" s="3">
        <v>1</v>
      </c>
      <c r="I496" s="3">
        <f t="shared" si="7"/>
        <v>2</v>
      </c>
    </row>
    <row r="497" spans="1:9" x14ac:dyDescent="0.35">
      <c r="A497" s="3" t="s">
        <v>911</v>
      </c>
      <c r="B497" s="44" t="s">
        <v>221</v>
      </c>
      <c r="C497" s="44" t="s">
        <v>146</v>
      </c>
      <c r="D497" s="44" t="s">
        <v>176</v>
      </c>
      <c r="E497" s="3">
        <v>3</v>
      </c>
      <c r="F497" s="3">
        <v>1</v>
      </c>
      <c r="G497" s="3">
        <v>4</v>
      </c>
      <c r="H497" s="3">
        <v>1</v>
      </c>
      <c r="I497" s="3">
        <f t="shared" si="7"/>
        <v>2</v>
      </c>
    </row>
    <row r="498" spans="1:9" x14ac:dyDescent="0.35">
      <c r="A498" s="3" t="s">
        <v>912</v>
      </c>
      <c r="B498" s="44" t="s">
        <v>289</v>
      </c>
      <c r="C498" s="44" t="s">
        <v>43</v>
      </c>
      <c r="D498" s="44" t="s">
        <v>175</v>
      </c>
      <c r="E498" s="3">
        <v>3</v>
      </c>
      <c r="F498" s="3">
        <v>1</v>
      </c>
      <c r="G498" s="3">
        <v>4</v>
      </c>
      <c r="H498" s="3">
        <v>1</v>
      </c>
      <c r="I498" s="3">
        <f t="shared" si="7"/>
        <v>2</v>
      </c>
    </row>
    <row r="499" spans="1:9" x14ac:dyDescent="0.35">
      <c r="A499" s="3" t="s">
        <v>913</v>
      </c>
      <c r="B499" s="44" t="s">
        <v>291</v>
      </c>
      <c r="C499" s="44" t="s">
        <v>84</v>
      </c>
      <c r="D499" s="44" t="s">
        <v>176</v>
      </c>
      <c r="E499" s="3">
        <v>1</v>
      </c>
      <c r="F499" s="3">
        <v>2</v>
      </c>
      <c r="G499" s="3">
        <v>1</v>
      </c>
      <c r="H499" s="3">
        <v>1</v>
      </c>
      <c r="I499" s="3">
        <f t="shared" si="7"/>
        <v>1</v>
      </c>
    </row>
    <row r="500" spans="1:9" x14ac:dyDescent="0.35">
      <c r="A500" s="3" t="s">
        <v>914</v>
      </c>
      <c r="B500" s="44" t="s">
        <v>291</v>
      </c>
      <c r="C500" s="44" t="s">
        <v>84</v>
      </c>
      <c r="D500" s="44" t="s">
        <v>176</v>
      </c>
      <c r="E500" s="3">
        <v>3</v>
      </c>
      <c r="F500" s="3">
        <v>1</v>
      </c>
      <c r="G500" s="3">
        <v>4</v>
      </c>
      <c r="H500" s="3">
        <v>1</v>
      </c>
      <c r="I500" s="3">
        <f t="shared" si="7"/>
        <v>2</v>
      </c>
    </row>
    <row r="501" spans="1:9" x14ac:dyDescent="0.35">
      <c r="A501" s="3" t="s">
        <v>915</v>
      </c>
      <c r="B501" s="44" t="s">
        <v>291</v>
      </c>
      <c r="C501" s="44" t="s">
        <v>84</v>
      </c>
      <c r="D501" s="44" t="s">
        <v>176</v>
      </c>
      <c r="E501" s="3">
        <v>3</v>
      </c>
      <c r="F501" s="3">
        <v>1</v>
      </c>
      <c r="G501" s="3">
        <v>4</v>
      </c>
      <c r="H501" s="3">
        <v>1</v>
      </c>
      <c r="I501" s="3">
        <f t="shared" si="7"/>
        <v>2</v>
      </c>
    </row>
    <row r="502" spans="1:9" x14ac:dyDescent="0.35">
      <c r="A502" s="3" t="s">
        <v>916</v>
      </c>
      <c r="B502" s="44" t="s">
        <v>291</v>
      </c>
      <c r="C502" s="44" t="s">
        <v>84</v>
      </c>
      <c r="D502" s="44" t="s">
        <v>176</v>
      </c>
      <c r="E502" s="3">
        <v>3</v>
      </c>
      <c r="F502" s="3">
        <v>3</v>
      </c>
      <c r="G502" s="3">
        <v>4</v>
      </c>
      <c r="H502" s="3">
        <v>1</v>
      </c>
      <c r="I502" s="3">
        <f t="shared" si="7"/>
        <v>3</v>
      </c>
    </row>
    <row r="503" spans="1:9" x14ac:dyDescent="0.35">
      <c r="A503" s="3" t="s">
        <v>917</v>
      </c>
      <c r="B503" s="44" t="s">
        <v>291</v>
      </c>
      <c r="C503" s="44" t="s">
        <v>84</v>
      </c>
      <c r="D503" s="44" t="s">
        <v>176</v>
      </c>
      <c r="E503" s="3">
        <v>3</v>
      </c>
      <c r="F503" s="3">
        <v>4</v>
      </c>
      <c r="G503" s="3">
        <v>4</v>
      </c>
      <c r="H503" s="3">
        <v>1</v>
      </c>
      <c r="I503" s="3">
        <f t="shared" si="7"/>
        <v>3</v>
      </c>
    </row>
    <row r="504" spans="1:9" x14ac:dyDescent="0.35">
      <c r="A504" s="3" t="s">
        <v>918</v>
      </c>
      <c r="B504" s="44" t="s">
        <v>291</v>
      </c>
      <c r="C504" s="44" t="s">
        <v>84</v>
      </c>
      <c r="D504" s="44" t="s">
        <v>176</v>
      </c>
      <c r="E504" s="3">
        <v>3</v>
      </c>
      <c r="F504" s="3">
        <v>1</v>
      </c>
      <c r="G504" s="3">
        <v>4</v>
      </c>
      <c r="H504" s="3">
        <v>1</v>
      </c>
      <c r="I504" s="3">
        <f t="shared" si="7"/>
        <v>2</v>
      </c>
    </row>
    <row r="505" spans="1:9" x14ac:dyDescent="0.35">
      <c r="A505" s="3" t="s">
        <v>919</v>
      </c>
      <c r="B505" s="44" t="s">
        <v>291</v>
      </c>
      <c r="C505" s="44" t="s">
        <v>84</v>
      </c>
      <c r="D505" s="44" t="s">
        <v>176</v>
      </c>
      <c r="E505" s="3">
        <v>3</v>
      </c>
      <c r="F505" s="3">
        <v>1</v>
      </c>
      <c r="G505" s="3">
        <v>4</v>
      </c>
      <c r="H505" s="3">
        <v>1</v>
      </c>
      <c r="I505" s="3">
        <f t="shared" si="7"/>
        <v>2</v>
      </c>
    </row>
    <row r="506" spans="1:9" x14ac:dyDescent="0.35">
      <c r="A506" s="3" t="s">
        <v>920</v>
      </c>
      <c r="B506" s="44" t="s">
        <v>238</v>
      </c>
      <c r="C506" s="44" t="s">
        <v>85</v>
      </c>
      <c r="D506" s="44" t="s">
        <v>176</v>
      </c>
      <c r="E506" s="3">
        <v>3</v>
      </c>
      <c r="F506" s="3">
        <v>1</v>
      </c>
      <c r="G506" s="3">
        <v>4</v>
      </c>
      <c r="H506" s="3">
        <v>1</v>
      </c>
      <c r="I506" s="3">
        <f t="shared" si="7"/>
        <v>2</v>
      </c>
    </row>
    <row r="507" spans="1:9" x14ac:dyDescent="0.35">
      <c r="A507" s="3" t="s">
        <v>921</v>
      </c>
      <c r="B507" s="44" t="s">
        <v>291</v>
      </c>
      <c r="C507" s="44" t="s">
        <v>84</v>
      </c>
      <c r="D507" s="44" t="s">
        <v>176</v>
      </c>
      <c r="E507" s="3">
        <v>3</v>
      </c>
      <c r="F507" s="3">
        <v>1</v>
      </c>
      <c r="G507" s="3">
        <v>4</v>
      </c>
      <c r="H507" s="3">
        <v>1</v>
      </c>
      <c r="I507" s="3">
        <f t="shared" si="7"/>
        <v>2</v>
      </c>
    </row>
    <row r="508" spans="1:9" x14ac:dyDescent="0.35">
      <c r="A508" s="3" t="s">
        <v>922</v>
      </c>
      <c r="B508" s="44" t="s">
        <v>291</v>
      </c>
      <c r="C508" s="44" t="s">
        <v>84</v>
      </c>
      <c r="D508" s="44" t="s">
        <v>176</v>
      </c>
      <c r="E508" s="3">
        <v>3</v>
      </c>
      <c r="F508" s="3">
        <v>1</v>
      </c>
      <c r="G508" s="3">
        <v>4</v>
      </c>
      <c r="H508" s="3">
        <v>1</v>
      </c>
      <c r="I508" s="3">
        <f t="shared" si="7"/>
        <v>2</v>
      </c>
    </row>
    <row r="509" spans="1:9" x14ac:dyDescent="0.35">
      <c r="A509" s="3" t="s">
        <v>923</v>
      </c>
      <c r="B509" s="44" t="s">
        <v>221</v>
      </c>
      <c r="C509" s="44" t="s">
        <v>146</v>
      </c>
      <c r="D509" s="44" t="s">
        <v>176</v>
      </c>
      <c r="E509" s="3">
        <v>2</v>
      </c>
      <c r="F509" s="3">
        <v>4</v>
      </c>
      <c r="G509" s="3">
        <v>1</v>
      </c>
      <c r="H509" s="3">
        <v>1</v>
      </c>
      <c r="I509" s="3">
        <f t="shared" si="7"/>
        <v>2</v>
      </c>
    </row>
    <row r="510" spans="1:9" x14ac:dyDescent="0.35">
      <c r="A510" s="3" t="s">
        <v>924</v>
      </c>
      <c r="B510" s="44" t="s">
        <v>291</v>
      </c>
      <c r="C510" s="44" t="s">
        <v>84</v>
      </c>
      <c r="D510" s="44" t="s">
        <v>176</v>
      </c>
      <c r="E510" s="3">
        <v>2</v>
      </c>
      <c r="F510" s="3">
        <v>4</v>
      </c>
      <c r="G510" s="3">
        <v>1</v>
      </c>
      <c r="H510" s="3">
        <v>3</v>
      </c>
      <c r="I510" s="3">
        <f t="shared" si="7"/>
        <v>3</v>
      </c>
    </row>
    <row r="511" spans="1:9" x14ac:dyDescent="0.35">
      <c r="A511" s="3" t="s">
        <v>925</v>
      </c>
      <c r="B511" s="44" t="s">
        <v>221</v>
      </c>
      <c r="C511" s="44" t="s">
        <v>146</v>
      </c>
      <c r="D511" s="44" t="s">
        <v>176</v>
      </c>
      <c r="E511" s="3">
        <v>3</v>
      </c>
      <c r="F511" s="3">
        <v>1</v>
      </c>
      <c r="G511" s="3">
        <v>4</v>
      </c>
      <c r="H511" s="3">
        <v>1</v>
      </c>
      <c r="I511" s="3">
        <f t="shared" si="7"/>
        <v>2</v>
      </c>
    </row>
    <row r="512" spans="1:9" x14ac:dyDescent="0.35">
      <c r="A512" s="3" t="s">
        <v>926</v>
      </c>
      <c r="B512" s="44" t="s">
        <v>291</v>
      </c>
      <c r="C512" s="44" t="s">
        <v>84</v>
      </c>
      <c r="D512" s="44" t="s">
        <v>176</v>
      </c>
      <c r="E512" s="3">
        <v>1</v>
      </c>
      <c r="F512" s="3">
        <v>4</v>
      </c>
      <c r="G512" s="3">
        <v>1</v>
      </c>
      <c r="H512" s="3">
        <v>1</v>
      </c>
      <c r="I512" s="3">
        <f t="shared" si="7"/>
        <v>2</v>
      </c>
    </row>
    <row r="513" spans="1:9" x14ac:dyDescent="0.35">
      <c r="A513" s="3" t="s">
        <v>927</v>
      </c>
      <c r="B513" s="44" t="s">
        <v>291</v>
      </c>
      <c r="C513" s="44" t="s">
        <v>84</v>
      </c>
      <c r="D513" s="44" t="s">
        <v>176</v>
      </c>
      <c r="E513" s="3">
        <v>1</v>
      </c>
      <c r="F513" s="3">
        <v>4</v>
      </c>
      <c r="G513" s="3">
        <v>1</v>
      </c>
      <c r="H513" s="3">
        <v>1</v>
      </c>
      <c r="I513" s="3">
        <f t="shared" si="7"/>
        <v>2</v>
      </c>
    </row>
    <row r="514" spans="1:9" x14ac:dyDescent="0.35">
      <c r="A514" s="3" t="s">
        <v>928</v>
      </c>
      <c r="B514" s="44" t="s">
        <v>289</v>
      </c>
      <c r="C514" s="44" t="s">
        <v>43</v>
      </c>
      <c r="D514" s="44" t="s">
        <v>175</v>
      </c>
      <c r="E514" s="3">
        <v>3</v>
      </c>
      <c r="F514" s="3">
        <v>3</v>
      </c>
      <c r="G514" s="3">
        <v>4</v>
      </c>
      <c r="H514" s="3">
        <v>4</v>
      </c>
      <c r="I514" s="3">
        <f t="shared" si="7"/>
        <v>4</v>
      </c>
    </row>
    <row r="515" spans="1:9" x14ac:dyDescent="0.35">
      <c r="A515" s="3" t="s">
        <v>929</v>
      </c>
      <c r="B515" s="44" t="s">
        <v>291</v>
      </c>
      <c r="C515" s="44" t="s">
        <v>84</v>
      </c>
      <c r="D515" s="44" t="s">
        <v>176</v>
      </c>
      <c r="E515" s="3">
        <v>3</v>
      </c>
      <c r="F515" s="3">
        <v>1</v>
      </c>
      <c r="G515" s="3">
        <v>4</v>
      </c>
      <c r="H515" s="3">
        <v>1</v>
      </c>
      <c r="I515" s="3">
        <f t="shared" ref="I515:I578" si="8">ROUND(AVERAGE(E515:H515),0)</f>
        <v>2</v>
      </c>
    </row>
    <row r="516" spans="1:9" x14ac:dyDescent="0.35">
      <c r="A516" s="3" t="s">
        <v>930</v>
      </c>
      <c r="B516" s="44" t="s">
        <v>221</v>
      </c>
      <c r="C516" s="44" t="s">
        <v>146</v>
      </c>
      <c r="D516" s="44" t="s">
        <v>176</v>
      </c>
      <c r="E516" s="3">
        <v>3</v>
      </c>
      <c r="F516" s="3">
        <v>4</v>
      </c>
      <c r="G516" s="3">
        <v>1</v>
      </c>
      <c r="H516" s="3">
        <v>1</v>
      </c>
      <c r="I516" s="3">
        <f t="shared" si="8"/>
        <v>2</v>
      </c>
    </row>
    <row r="517" spans="1:9" x14ac:dyDescent="0.35">
      <c r="A517" s="3" t="s">
        <v>931</v>
      </c>
      <c r="B517" s="44" t="s">
        <v>221</v>
      </c>
      <c r="C517" s="44" t="s">
        <v>146</v>
      </c>
      <c r="D517" s="44" t="s">
        <v>176</v>
      </c>
      <c r="E517" s="3">
        <v>3</v>
      </c>
      <c r="F517" s="3">
        <v>1</v>
      </c>
      <c r="G517" s="3">
        <v>4</v>
      </c>
      <c r="H517" s="3">
        <v>1</v>
      </c>
      <c r="I517" s="3">
        <f t="shared" si="8"/>
        <v>2</v>
      </c>
    </row>
    <row r="518" spans="1:9" x14ac:dyDescent="0.35">
      <c r="A518" s="3" t="s">
        <v>932</v>
      </c>
      <c r="B518" s="44" t="s">
        <v>221</v>
      </c>
      <c r="C518" s="44" t="s">
        <v>146</v>
      </c>
      <c r="D518" s="44" t="s">
        <v>176</v>
      </c>
      <c r="E518" s="3">
        <v>3</v>
      </c>
      <c r="F518" s="3">
        <v>4</v>
      </c>
      <c r="G518" s="3">
        <v>4</v>
      </c>
      <c r="H518" s="3">
        <v>1</v>
      </c>
      <c r="I518" s="3">
        <f t="shared" si="8"/>
        <v>3</v>
      </c>
    </row>
    <row r="519" spans="1:9" x14ac:dyDescent="0.35">
      <c r="A519" s="3" t="s">
        <v>933</v>
      </c>
      <c r="B519" s="44" t="s">
        <v>221</v>
      </c>
      <c r="C519" s="44" t="s">
        <v>146</v>
      </c>
      <c r="D519" s="44" t="s">
        <v>176</v>
      </c>
      <c r="E519" s="3">
        <v>3</v>
      </c>
      <c r="F519" s="3">
        <v>1</v>
      </c>
      <c r="G519" s="3">
        <v>4</v>
      </c>
      <c r="H519" s="3">
        <v>1</v>
      </c>
      <c r="I519" s="3">
        <f t="shared" si="8"/>
        <v>2</v>
      </c>
    </row>
    <row r="520" spans="1:9" x14ac:dyDescent="0.35">
      <c r="A520" s="3" t="s">
        <v>934</v>
      </c>
      <c r="B520" s="44" t="s">
        <v>221</v>
      </c>
      <c r="C520" s="44" t="s">
        <v>146</v>
      </c>
      <c r="D520" s="44" t="s">
        <v>176</v>
      </c>
      <c r="E520" s="3">
        <v>3</v>
      </c>
      <c r="F520" s="3">
        <v>1</v>
      </c>
      <c r="G520" s="3">
        <v>4</v>
      </c>
      <c r="H520" s="3">
        <v>1</v>
      </c>
      <c r="I520" s="3">
        <f t="shared" si="8"/>
        <v>2</v>
      </c>
    </row>
    <row r="521" spans="1:9" x14ac:dyDescent="0.35">
      <c r="A521" s="3" t="s">
        <v>935</v>
      </c>
      <c r="B521" s="44" t="s">
        <v>221</v>
      </c>
      <c r="C521" s="44" t="s">
        <v>146</v>
      </c>
      <c r="D521" s="44" t="s">
        <v>176</v>
      </c>
      <c r="E521" s="3">
        <v>3</v>
      </c>
      <c r="F521" s="3">
        <v>1</v>
      </c>
      <c r="G521" s="3">
        <v>4</v>
      </c>
      <c r="H521" s="3">
        <v>1</v>
      </c>
      <c r="I521" s="3">
        <f t="shared" si="8"/>
        <v>2</v>
      </c>
    </row>
    <row r="522" spans="1:9" x14ac:dyDescent="0.35">
      <c r="A522" s="3" t="s">
        <v>936</v>
      </c>
      <c r="B522" s="44" t="s">
        <v>289</v>
      </c>
      <c r="C522" s="44" t="s">
        <v>43</v>
      </c>
      <c r="D522" s="44" t="s">
        <v>175</v>
      </c>
      <c r="E522" s="3">
        <v>3</v>
      </c>
      <c r="F522" s="3">
        <v>1</v>
      </c>
      <c r="G522" s="3">
        <v>4</v>
      </c>
      <c r="H522" s="3">
        <v>1</v>
      </c>
      <c r="I522" s="3">
        <f t="shared" si="8"/>
        <v>2</v>
      </c>
    </row>
    <row r="523" spans="1:9" x14ac:dyDescent="0.35">
      <c r="A523" s="3" t="s">
        <v>937</v>
      </c>
      <c r="B523" s="44" t="s">
        <v>188</v>
      </c>
      <c r="C523" s="44" t="s">
        <v>93</v>
      </c>
      <c r="D523" s="44" t="s">
        <v>176</v>
      </c>
      <c r="E523" s="3">
        <v>3</v>
      </c>
      <c r="F523" s="3">
        <v>1</v>
      </c>
      <c r="G523" s="3">
        <v>1</v>
      </c>
      <c r="H523" s="3">
        <v>1</v>
      </c>
      <c r="I523" s="3">
        <f t="shared" si="8"/>
        <v>2</v>
      </c>
    </row>
    <row r="524" spans="1:9" x14ac:dyDescent="0.35">
      <c r="A524" s="3" t="s">
        <v>938</v>
      </c>
      <c r="B524" s="44" t="s">
        <v>289</v>
      </c>
      <c r="C524" s="44" t="s">
        <v>43</v>
      </c>
      <c r="D524" s="44" t="s">
        <v>175</v>
      </c>
      <c r="E524" s="3">
        <v>3</v>
      </c>
      <c r="F524" s="3">
        <v>1</v>
      </c>
      <c r="G524" s="3">
        <v>1</v>
      </c>
      <c r="H524" s="3">
        <v>1</v>
      </c>
      <c r="I524" s="3">
        <f t="shared" si="8"/>
        <v>2</v>
      </c>
    </row>
    <row r="525" spans="1:9" x14ac:dyDescent="0.35">
      <c r="A525" s="3" t="s">
        <v>939</v>
      </c>
      <c r="B525" s="44" t="s">
        <v>262</v>
      </c>
      <c r="C525" s="44" t="s">
        <v>31</v>
      </c>
      <c r="D525" s="44" t="s">
        <v>176</v>
      </c>
      <c r="E525" s="3">
        <v>3</v>
      </c>
      <c r="F525" s="3">
        <v>1</v>
      </c>
      <c r="G525" s="3">
        <v>4</v>
      </c>
      <c r="H525" s="3">
        <v>1</v>
      </c>
      <c r="I525" s="3">
        <f t="shared" si="8"/>
        <v>2</v>
      </c>
    </row>
    <row r="526" spans="1:9" x14ac:dyDescent="0.35">
      <c r="A526" s="3" t="s">
        <v>940</v>
      </c>
      <c r="B526" s="44" t="s">
        <v>289</v>
      </c>
      <c r="C526" s="44" t="s">
        <v>43</v>
      </c>
      <c r="D526" s="44" t="s">
        <v>175</v>
      </c>
      <c r="E526" s="3">
        <v>3</v>
      </c>
      <c r="F526" s="3">
        <v>1</v>
      </c>
      <c r="G526" s="3">
        <v>1</v>
      </c>
      <c r="H526" s="3">
        <v>1</v>
      </c>
      <c r="I526" s="3">
        <f t="shared" si="8"/>
        <v>2</v>
      </c>
    </row>
    <row r="527" spans="1:9" x14ac:dyDescent="0.35">
      <c r="A527" s="3" t="s">
        <v>941</v>
      </c>
      <c r="B527" s="44" t="s">
        <v>188</v>
      </c>
      <c r="C527" s="44" t="s">
        <v>93</v>
      </c>
      <c r="D527" s="44" t="s">
        <v>176</v>
      </c>
      <c r="E527" s="3">
        <v>1</v>
      </c>
      <c r="F527" s="3">
        <v>4</v>
      </c>
      <c r="G527" s="3">
        <v>1</v>
      </c>
      <c r="H527" s="3">
        <v>1</v>
      </c>
      <c r="I527" s="3">
        <f t="shared" si="8"/>
        <v>2</v>
      </c>
    </row>
    <row r="528" spans="1:9" x14ac:dyDescent="0.35">
      <c r="A528" s="3" t="s">
        <v>942</v>
      </c>
      <c r="B528" s="44" t="s">
        <v>223</v>
      </c>
      <c r="C528" s="44" t="s">
        <v>157</v>
      </c>
      <c r="D528" s="44" t="s">
        <v>176</v>
      </c>
      <c r="E528" s="3">
        <v>3</v>
      </c>
      <c r="F528" s="3">
        <v>1</v>
      </c>
      <c r="G528" s="3">
        <v>1</v>
      </c>
      <c r="H528" s="3">
        <v>1</v>
      </c>
      <c r="I528" s="3">
        <f t="shared" si="8"/>
        <v>2</v>
      </c>
    </row>
    <row r="529" spans="1:9" x14ac:dyDescent="0.35">
      <c r="A529" s="3" t="s">
        <v>943</v>
      </c>
      <c r="B529" s="44" t="s">
        <v>190</v>
      </c>
      <c r="C529" s="44" t="s">
        <v>191</v>
      </c>
      <c r="D529" s="44" t="s">
        <v>176</v>
      </c>
      <c r="E529" s="3">
        <v>2</v>
      </c>
      <c r="F529" s="3">
        <v>1</v>
      </c>
      <c r="G529" s="3">
        <v>1</v>
      </c>
      <c r="H529" s="3">
        <v>1</v>
      </c>
      <c r="I529" s="3">
        <f t="shared" si="8"/>
        <v>1</v>
      </c>
    </row>
    <row r="530" spans="1:9" x14ac:dyDescent="0.35">
      <c r="A530" s="3" t="s">
        <v>944</v>
      </c>
      <c r="B530" s="44" t="s">
        <v>289</v>
      </c>
      <c r="C530" s="44" t="s">
        <v>43</v>
      </c>
      <c r="D530" s="44" t="s">
        <v>175</v>
      </c>
      <c r="E530" s="3">
        <v>3</v>
      </c>
      <c r="F530" s="3">
        <v>1</v>
      </c>
      <c r="G530" s="3">
        <v>4</v>
      </c>
      <c r="H530" s="3">
        <v>1</v>
      </c>
      <c r="I530" s="3">
        <f t="shared" si="8"/>
        <v>2</v>
      </c>
    </row>
    <row r="531" spans="1:9" x14ac:dyDescent="0.35">
      <c r="A531" s="3" t="s">
        <v>945</v>
      </c>
      <c r="B531" s="44" t="s">
        <v>236</v>
      </c>
      <c r="C531" s="44" t="s">
        <v>219</v>
      </c>
      <c r="D531" s="44" t="s">
        <v>176</v>
      </c>
      <c r="E531" s="3">
        <v>3</v>
      </c>
      <c r="F531" s="3">
        <v>1</v>
      </c>
      <c r="G531" s="3">
        <v>1</v>
      </c>
      <c r="H531" s="3">
        <v>1</v>
      </c>
      <c r="I531" s="3">
        <f t="shared" si="8"/>
        <v>2</v>
      </c>
    </row>
    <row r="532" spans="1:9" x14ac:dyDescent="0.35">
      <c r="A532" s="3" t="s">
        <v>946</v>
      </c>
      <c r="B532" s="44" t="s">
        <v>289</v>
      </c>
      <c r="C532" s="44" t="s">
        <v>43</v>
      </c>
      <c r="D532" s="44" t="s">
        <v>175</v>
      </c>
      <c r="E532" s="3">
        <v>3</v>
      </c>
      <c r="F532" s="3">
        <v>1</v>
      </c>
      <c r="G532" s="3">
        <v>4</v>
      </c>
      <c r="H532" s="3">
        <v>1</v>
      </c>
      <c r="I532" s="3">
        <f t="shared" si="8"/>
        <v>2</v>
      </c>
    </row>
    <row r="533" spans="1:9" x14ac:dyDescent="0.35">
      <c r="A533" s="3" t="s">
        <v>947</v>
      </c>
      <c r="B533" s="44" t="s">
        <v>209</v>
      </c>
      <c r="C533" s="44" t="s">
        <v>82</v>
      </c>
      <c r="D533" s="44" t="s">
        <v>176</v>
      </c>
      <c r="E533" s="3">
        <v>3</v>
      </c>
      <c r="F533" s="3">
        <v>1</v>
      </c>
      <c r="G533" s="3">
        <v>1</v>
      </c>
      <c r="H533" s="3">
        <v>1</v>
      </c>
      <c r="I533" s="3">
        <f t="shared" si="8"/>
        <v>2</v>
      </c>
    </row>
    <row r="534" spans="1:9" x14ac:dyDescent="0.35">
      <c r="A534" s="3" t="s">
        <v>948</v>
      </c>
      <c r="B534" s="44" t="s">
        <v>236</v>
      </c>
      <c r="C534" s="44" t="s">
        <v>219</v>
      </c>
      <c r="D534" s="44" t="s">
        <v>176</v>
      </c>
      <c r="E534" s="3">
        <v>3</v>
      </c>
      <c r="F534" s="3">
        <v>1</v>
      </c>
      <c r="G534" s="3">
        <v>1</v>
      </c>
      <c r="H534" s="3">
        <v>1</v>
      </c>
      <c r="I534" s="3">
        <f t="shared" si="8"/>
        <v>2</v>
      </c>
    </row>
    <row r="535" spans="1:9" x14ac:dyDescent="0.35">
      <c r="A535" s="3" t="s">
        <v>949</v>
      </c>
      <c r="B535" s="44" t="s">
        <v>289</v>
      </c>
      <c r="C535" s="44" t="s">
        <v>43</v>
      </c>
      <c r="D535" s="44" t="s">
        <v>175</v>
      </c>
      <c r="E535" s="3">
        <v>3</v>
      </c>
      <c r="F535" s="3">
        <v>1</v>
      </c>
      <c r="G535" s="3">
        <v>1</v>
      </c>
      <c r="H535" s="3">
        <v>4</v>
      </c>
      <c r="I535" s="3">
        <f t="shared" si="8"/>
        <v>2</v>
      </c>
    </row>
    <row r="536" spans="1:9" x14ac:dyDescent="0.35">
      <c r="A536" s="3" t="s">
        <v>950</v>
      </c>
      <c r="B536" s="44" t="s">
        <v>289</v>
      </c>
      <c r="C536" s="44" t="s">
        <v>43</v>
      </c>
      <c r="D536" s="44" t="s">
        <v>175</v>
      </c>
      <c r="E536" s="3">
        <v>1</v>
      </c>
      <c r="F536" s="3">
        <v>4</v>
      </c>
      <c r="G536" s="3">
        <v>1</v>
      </c>
      <c r="H536" s="3">
        <v>3</v>
      </c>
      <c r="I536" s="3">
        <f t="shared" si="8"/>
        <v>2</v>
      </c>
    </row>
    <row r="537" spans="1:9" x14ac:dyDescent="0.35">
      <c r="A537" s="3" t="s">
        <v>951</v>
      </c>
      <c r="B537" s="44" t="s">
        <v>289</v>
      </c>
      <c r="C537" s="44" t="s">
        <v>43</v>
      </c>
      <c r="D537" s="44" t="s">
        <v>175</v>
      </c>
      <c r="E537" s="3">
        <v>2</v>
      </c>
      <c r="F537" s="3">
        <v>4</v>
      </c>
      <c r="G537" s="3">
        <v>1</v>
      </c>
      <c r="H537" s="3">
        <v>3</v>
      </c>
      <c r="I537" s="3">
        <f t="shared" si="8"/>
        <v>3</v>
      </c>
    </row>
    <row r="538" spans="1:9" x14ac:dyDescent="0.35">
      <c r="A538" s="3" t="s">
        <v>952</v>
      </c>
      <c r="B538" s="44" t="s">
        <v>236</v>
      </c>
      <c r="C538" s="44" t="s">
        <v>219</v>
      </c>
      <c r="D538" s="44" t="s">
        <v>176</v>
      </c>
      <c r="E538" s="3">
        <v>3</v>
      </c>
      <c r="F538" s="3">
        <v>1</v>
      </c>
      <c r="G538" s="3">
        <v>1</v>
      </c>
      <c r="H538" s="3">
        <v>1</v>
      </c>
      <c r="I538" s="3">
        <f t="shared" si="8"/>
        <v>2</v>
      </c>
    </row>
    <row r="539" spans="1:9" x14ac:dyDescent="0.35">
      <c r="A539" s="3" t="s">
        <v>953</v>
      </c>
      <c r="B539" s="44" t="s">
        <v>289</v>
      </c>
      <c r="C539" s="44" t="s">
        <v>43</v>
      </c>
      <c r="D539" s="44" t="s">
        <v>175</v>
      </c>
      <c r="E539" s="3">
        <v>3</v>
      </c>
      <c r="F539" s="3">
        <v>1</v>
      </c>
      <c r="G539" s="3">
        <v>4</v>
      </c>
      <c r="H539" s="3">
        <v>5</v>
      </c>
      <c r="I539" s="3">
        <f t="shared" si="8"/>
        <v>3</v>
      </c>
    </row>
    <row r="540" spans="1:9" x14ac:dyDescent="0.35">
      <c r="A540" s="3" t="s">
        <v>954</v>
      </c>
      <c r="B540" s="44" t="s">
        <v>193</v>
      </c>
      <c r="C540" s="44" t="s">
        <v>28</v>
      </c>
      <c r="D540" s="44" t="s">
        <v>176</v>
      </c>
      <c r="E540" s="3">
        <v>3</v>
      </c>
      <c r="F540" s="3">
        <v>1</v>
      </c>
      <c r="G540" s="3">
        <v>4</v>
      </c>
      <c r="H540" s="3">
        <v>1</v>
      </c>
      <c r="I540" s="3">
        <f t="shared" si="8"/>
        <v>2</v>
      </c>
    </row>
    <row r="541" spans="1:9" x14ac:dyDescent="0.35">
      <c r="A541" s="3" t="s">
        <v>955</v>
      </c>
      <c r="B541" s="44" t="s">
        <v>193</v>
      </c>
      <c r="C541" s="44" t="s">
        <v>28</v>
      </c>
      <c r="D541" s="44" t="s">
        <v>176</v>
      </c>
      <c r="E541" s="3">
        <v>3</v>
      </c>
      <c r="F541" s="3">
        <v>4</v>
      </c>
      <c r="G541" s="3">
        <v>1</v>
      </c>
      <c r="H541" s="3">
        <v>1</v>
      </c>
      <c r="I541" s="3">
        <f t="shared" si="8"/>
        <v>2</v>
      </c>
    </row>
    <row r="542" spans="1:9" x14ac:dyDescent="0.35">
      <c r="A542" s="3" t="s">
        <v>956</v>
      </c>
      <c r="B542" s="44" t="s">
        <v>209</v>
      </c>
      <c r="C542" s="44" t="s">
        <v>82</v>
      </c>
      <c r="D542" s="44" t="s">
        <v>176</v>
      </c>
      <c r="E542" s="3">
        <v>3</v>
      </c>
      <c r="F542" s="3">
        <v>3</v>
      </c>
      <c r="G542" s="3">
        <v>1</v>
      </c>
      <c r="H542" s="3">
        <v>1</v>
      </c>
      <c r="I542" s="3">
        <f t="shared" si="8"/>
        <v>2</v>
      </c>
    </row>
    <row r="543" spans="1:9" x14ac:dyDescent="0.35">
      <c r="A543" s="3" t="s">
        <v>957</v>
      </c>
      <c r="B543" s="44" t="s">
        <v>289</v>
      </c>
      <c r="C543" s="44" t="s">
        <v>43</v>
      </c>
      <c r="D543" s="44" t="s">
        <v>175</v>
      </c>
      <c r="E543" s="3">
        <v>3</v>
      </c>
      <c r="F543" s="3">
        <v>1</v>
      </c>
      <c r="G543" s="3">
        <v>1</v>
      </c>
      <c r="H543" s="3">
        <v>1</v>
      </c>
      <c r="I543" s="3">
        <f t="shared" si="8"/>
        <v>2</v>
      </c>
    </row>
    <row r="544" spans="1:9" x14ac:dyDescent="0.35">
      <c r="A544" s="3" t="s">
        <v>958</v>
      </c>
      <c r="B544" s="44" t="s">
        <v>289</v>
      </c>
      <c r="C544" s="44" t="s">
        <v>43</v>
      </c>
      <c r="D544" s="44" t="s">
        <v>175</v>
      </c>
      <c r="E544" s="3">
        <v>3</v>
      </c>
      <c r="F544" s="3">
        <v>1</v>
      </c>
      <c r="G544" s="3">
        <v>4</v>
      </c>
      <c r="H544" s="3">
        <v>1</v>
      </c>
      <c r="I544" s="3">
        <f t="shared" si="8"/>
        <v>2</v>
      </c>
    </row>
    <row r="545" spans="1:9" x14ac:dyDescent="0.35">
      <c r="A545" s="3" t="s">
        <v>959</v>
      </c>
      <c r="B545" s="44" t="s">
        <v>193</v>
      </c>
      <c r="C545" s="44" t="s">
        <v>28</v>
      </c>
      <c r="D545" s="44" t="s">
        <v>176</v>
      </c>
      <c r="E545" s="3">
        <v>3</v>
      </c>
      <c r="F545" s="3">
        <v>1</v>
      </c>
      <c r="G545" s="3">
        <v>1</v>
      </c>
      <c r="H545" s="3">
        <v>1</v>
      </c>
      <c r="I545" s="3">
        <f t="shared" si="8"/>
        <v>2</v>
      </c>
    </row>
    <row r="546" spans="1:9" x14ac:dyDescent="0.35">
      <c r="A546" s="3" t="s">
        <v>11762</v>
      </c>
      <c r="B546" s="44" t="s">
        <v>289</v>
      </c>
      <c r="C546" s="44" t="s">
        <v>43</v>
      </c>
      <c r="D546" s="44" t="s">
        <v>175</v>
      </c>
      <c r="E546" s="3">
        <v>3</v>
      </c>
      <c r="F546" s="3">
        <v>1</v>
      </c>
      <c r="G546" s="3">
        <v>1</v>
      </c>
      <c r="H546" s="3">
        <v>1</v>
      </c>
      <c r="I546" s="3">
        <f t="shared" si="8"/>
        <v>2</v>
      </c>
    </row>
    <row r="547" spans="1:9" x14ac:dyDescent="0.35">
      <c r="A547" s="3" t="s">
        <v>960</v>
      </c>
      <c r="B547" s="44" t="s">
        <v>289</v>
      </c>
      <c r="C547" s="44" t="s">
        <v>43</v>
      </c>
      <c r="D547" s="44" t="s">
        <v>175</v>
      </c>
      <c r="E547" s="3">
        <v>3</v>
      </c>
      <c r="F547" s="3">
        <v>1</v>
      </c>
      <c r="G547" s="3">
        <v>4</v>
      </c>
      <c r="H547" s="3">
        <v>1</v>
      </c>
      <c r="I547" s="3">
        <f t="shared" si="8"/>
        <v>2</v>
      </c>
    </row>
    <row r="548" spans="1:9" x14ac:dyDescent="0.35">
      <c r="A548" s="3" t="s">
        <v>11763</v>
      </c>
      <c r="B548" s="44" t="s">
        <v>289</v>
      </c>
      <c r="C548" s="44" t="s">
        <v>43</v>
      </c>
      <c r="D548" s="44" t="s">
        <v>175</v>
      </c>
      <c r="E548" s="3">
        <v>3</v>
      </c>
      <c r="F548" s="3">
        <v>1</v>
      </c>
      <c r="G548" s="3">
        <v>4</v>
      </c>
      <c r="H548" s="3">
        <v>1</v>
      </c>
      <c r="I548" s="3">
        <f t="shared" si="8"/>
        <v>2</v>
      </c>
    </row>
    <row r="549" spans="1:9" x14ac:dyDescent="0.35">
      <c r="A549" s="3" t="s">
        <v>961</v>
      </c>
      <c r="B549" s="44" t="s">
        <v>188</v>
      </c>
      <c r="C549" s="44" t="s">
        <v>93</v>
      </c>
      <c r="D549" s="44" t="s">
        <v>176</v>
      </c>
      <c r="E549" s="3">
        <v>3</v>
      </c>
      <c r="F549" s="3">
        <v>1</v>
      </c>
      <c r="G549" s="3">
        <v>4</v>
      </c>
      <c r="H549" s="3">
        <v>1</v>
      </c>
      <c r="I549" s="3">
        <f t="shared" si="8"/>
        <v>2</v>
      </c>
    </row>
    <row r="550" spans="1:9" x14ac:dyDescent="0.35">
      <c r="A550" s="3" t="s">
        <v>962</v>
      </c>
      <c r="B550" s="44" t="s">
        <v>210</v>
      </c>
      <c r="C550" s="44" t="s">
        <v>97</v>
      </c>
      <c r="D550" s="44" t="s">
        <v>176</v>
      </c>
      <c r="E550" s="3">
        <v>3</v>
      </c>
      <c r="F550" s="3">
        <v>1</v>
      </c>
      <c r="G550" s="3">
        <v>1</v>
      </c>
      <c r="H550" s="3">
        <v>1</v>
      </c>
      <c r="I550" s="3">
        <f t="shared" si="8"/>
        <v>2</v>
      </c>
    </row>
    <row r="551" spans="1:9" x14ac:dyDescent="0.35">
      <c r="A551" s="3" t="s">
        <v>963</v>
      </c>
      <c r="B551" s="44" t="s">
        <v>188</v>
      </c>
      <c r="C551" s="44" t="s">
        <v>93</v>
      </c>
      <c r="D551" s="44" t="s">
        <v>176</v>
      </c>
      <c r="E551" s="3">
        <v>3</v>
      </c>
      <c r="F551" s="3">
        <v>3</v>
      </c>
      <c r="G551" s="3">
        <v>1</v>
      </c>
      <c r="H551" s="3">
        <v>1</v>
      </c>
      <c r="I551" s="3">
        <f t="shared" si="8"/>
        <v>2</v>
      </c>
    </row>
    <row r="552" spans="1:9" x14ac:dyDescent="0.35">
      <c r="A552" s="3" t="s">
        <v>964</v>
      </c>
      <c r="B552" s="44" t="s">
        <v>188</v>
      </c>
      <c r="C552" s="44" t="s">
        <v>93</v>
      </c>
      <c r="D552" s="44" t="s">
        <v>176</v>
      </c>
      <c r="E552" s="3">
        <v>3</v>
      </c>
      <c r="F552" s="3">
        <v>3</v>
      </c>
      <c r="G552" s="3">
        <v>1</v>
      </c>
      <c r="H552" s="3">
        <v>1</v>
      </c>
      <c r="I552" s="3">
        <f t="shared" si="8"/>
        <v>2</v>
      </c>
    </row>
    <row r="553" spans="1:9" x14ac:dyDescent="0.35">
      <c r="A553" s="3" t="s">
        <v>965</v>
      </c>
      <c r="B553" s="44" t="s">
        <v>188</v>
      </c>
      <c r="C553" s="44" t="s">
        <v>93</v>
      </c>
      <c r="D553" s="44" t="s">
        <v>176</v>
      </c>
      <c r="E553" s="3">
        <v>3</v>
      </c>
      <c r="F553" s="3">
        <v>1</v>
      </c>
      <c r="G553" s="3">
        <v>1</v>
      </c>
      <c r="H553" s="3">
        <v>1</v>
      </c>
      <c r="I553" s="3">
        <f t="shared" si="8"/>
        <v>2</v>
      </c>
    </row>
    <row r="554" spans="1:9" x14ac:dyDescent="0.35">
      <c r="A554" s="3" t="s">
        <v>966</v>
      </c>
      <c r="B554" s="44" t="s">
        <v>193</v>
      </c>
      <c r="C554" s="44" t="s">
        <v>28</v>
      </c>
      <c r="D554" s="44" t="s">
        <v>176</v>
      </c>
      <c r="E554" s="3">
        <v>3</v>
      </c>
      <c r="F554" s="3">
        <v>4</v>
      </c>
      <c r="G554" s="3">
        <v>1</v>
      </c>
      <c r="H554" s="3">
        <v>1</v>
      </c>
      <c r="I554" s="3">
        <f t="shared" si="8"/>
        <v>2</v>
      </c>
    </row>
    <row r="555" spans="1:9" x14ac:dyDescent="0.35">
      <c r="A555" s="3" t="s">
        <v>967</v>
      </c>
      <c r="B555" s="44" t="s">
        <v>193</v>
      </c>
      <c r="C555" s="44" t="s">
        <v>28</v>
      </c>
      <c r="D555" s="44" t="s">
        <v>176</v>
      </c>
      <c r="E555" s="3">
        <v>3</v>
      </c>
      <c r="F555" s="3">
        <v>1</v>
      </c>
      <c r="G555" s="3">
        <v>4</v>
      </c>
      <c r="H555" s="3">
        <v>1</v>
      </c>
      <c r="I555" s="3">
        <f t="shared" si="8"/>
        <v>2</v>
      </c>
    </row>
    <row r="556" spans="1:9" x14ac:dyDescent="0.35">
      <c r="A556" s="3" t="s">
        <v>968</v>
      </c>
      <c r="B556" s="44" t="s">
        <v>239</v>
      </c>
      <c r="C556" s="44" t="s">
        <v>33</v>
      </c>
      <c r="D556" s="44" t="s">
        <v>176</v>
      </c>
      <c r="E556" s="3">
        <v>3</v>
      </c>
      <c r="F556" s="3">
        <v>1</v>
      </c>
      <c r="G556" s="3">
        <v>4</v>
      </c>
      <c r="H556" s="3">
        <v>1</v>
      </c>
      <c r="I556" s="3">
        <f t="shared" si="8"/>
        <v>2</v>
      </c>
    </row>
    <row r="557" spans="1:9" x14ac:dyDescent="0.35">
      <c r="A557" s="3" t="s">
        <v>11764</v>
      </c>
      <c r="B557" s="44" t="s">
        <v>289</v>
      </c>
      <c r="C557" s="44" t="s">
        <v>43</v>
      </c>
      <c r="D557" s="44" t="s">
        <v>175</v>
      </c>
      <c r="E557" s="3">
        <v>3</v>
      </c>
      <c r="F557" s="3">
        <v>1</v>
      </c>
      <c r="G557" s="3">
        <v>4</v>
      </c>
      <c r="H557" s="3">
        <v>1</v>
      </c>
      <c r="I557" s="3">
        <f t="shared" si="8"/>
        <v>2</v>
      </c>
    </row>
    <row r="558" spans="1:9" x14ac:dyDescent="0.35">
      <c r="A558" s="3" t="s">
        <v>11765</v>
      </c>
      <c r="B558" s="44" t="s">
        <v>289</v>
      </c>
      <c r="C558" s="44" t="s">
        <v>43</v>
      </c>
      <c r="D558" s="44" t="s">
        <v>175</v>
      </c>
      <c r="E558" s="3">
        <v>3</v>
      </c>
      <c r="F558" s="3">
        <v>1</v>
      </c>
      <c r="G558" s="3">
        <v>4</v>
      </c>
      <c r="H558" s="3">
        <v>1</v>
      </c>
      <c r="I558" s="3">
        <f t="shared" si="8"/>
        <v>2</v>
      </c>
    </row>
    <row r="559" spans="1:9" x14ac:dyDescent="0.35">
      <c r="A559" s="3" t="s">
        <v>969</v>
      </c>
      <c r="B559" s="44" t="s">
        <v>210</v>
      </c>
      <c r="C559" s="44" t="s">
        <v>97</v>
      </c>
      <c r="D559" s="44" t="s">
        <v>176</v>
      </c>
      <c r="E559" s="3">
        <v>3</v>
      </c>
      <c r="F559" s="3">
        <v>1</v>
      </c>
      <c r="G559" s="3">
        <v>1</v>
      </c>
      <c r="H559" s="3">
        <v>1</v>
      </c>
      <c r="I559" s="3">
        <f t="shared" si="8"/>
        <v>2</v>
      </c>
    </row>
    <row r="560" spans="1:9" x14ac:dyDescent="0.35">
      <c r="A560" s="3" t="s">
        <v>970</v>
      </c>
      <c r="B560" s="44" t="s">
        <v>236</v>
      </c>
      <c r="C560" s="44" t="s">
        <v>219</v>
      </c>
      <c r="D560" s="44" t="s">
        <v>176</v>
      </c>
      <c r="E560" s="3">
        <v>3</v>
      </c>
      <c r="F560" s="3">
        <v>1</v>
      </c>
      <c r="G560" s="3">
        <v>1</v>
      </c>
      <c r="H560" s="3">
        <v>1</v>
      </c>
      <c r="I560" s="3">
        <f t="shared" si="8"/>
        <v>2</v>
      </c>
    </row>
    <row r="561" spans="1:9" x14ac:dyDescent="0.35">
      <c r="A561" s="3" t="s">
        <v>971</v>
      </c>
      <c r="B561" s="44" t="s">
        <v>262</v>
      </c>
      <c r="C561" s="44" t="s">
        <v>31</v>
      </c>
      <c r="D561" s="44" t="s">
        <v>176</v>
      </c>
      <c r="E561" s="3">
        <v>3</v>
      </c>
      <c r="F561" s="3">
        <v>1</v>
      </c>
      <c r="G561" s="3">
        <v>1</v>
      </c>
      <c r="H561" s="3">
        <v>1</v>
      </c>
      <c r="I561" s="3">
        <f t="shared" si="8"/>
        <v>2</v>
      </c>
    </row>
    <row r="562" spans="1:9" x14ac:dyDescent="0.35">
      <c r="A562" s="3" t="s">
        <v>972</v>
      </c>
      <c r="B562" s="44" t="s">
        <v>209</v>
      </c>
      <c r="C562" s="44" t="s">
        <v>82</v>
      </c>
      <c r="D562" s="44" t="s">
        <v>176</v>
      </c>
      <c r="E562" s="3">
        <v>3</v>
      </c>
      <c r="F562" s="3">
        <v>1</v>
      </c>
      <c r="G562" s="3">
        <v>1</v>
      </c>
      <c r="H562" s="3">
        <v>1</v>
      </c>
      <c r="I562" s="3">
        <f t="shared" si="8"/>
        <v>2</v>
      </c>
    </row>
    <row r="563" spans="1:9" x14ac:dyDescent="0.35">
      <c r="A563" s="3" t="s">
        <v>973</v>
      </c>
      <c r="B563" s="44" t="s">
        <v>289</v>
      </c>
      <c r="C563" s="44" t="s">
        <v>43</v>
      </c>
      <c r="D563" s="44" t="s">
        <v>175</v>
      </c>
      <c r="E563" s="3">
        <v>3</v>
      </c>
      <c r="F563" s="3">
        <v>1</v>
      </c>
      <c r="G563" s="3">
        <v>1</v>
      </c>
      <c r="H563" s="3">
        <v>1</v>
      </c>
      <c r="I563" s="3">
        <f t="shared" si="8"/>
        <v>2</v>
      </c>
    </row>
    <row r="564" spans="1:9" x14ac:dyDescent="0.35">
      <c r="A564" s="3" t="s">
        <v>974</v>
      </c>
      <c r="B564" s="44" t="s">
        <v>188</v>
      </c>
      <c r="C564" s="44" t="s">
        <v>93</v>
      </c>
      <c r="D564" s="44" t="s">
        <v>176</v>
      </c>
      <c r="E564" s="3">
        <v>3</v>
      </c>
      <c r="F564" s="3">
        <v>1</v>
      </c>
      <c r="G564" s="3">
        <v>1</v>
      </c>
      <c r="H564" s="3">
        <v>1</v>
      </c>
      <c r="I564" s="3">
        <f t="shared" si="8"/>
        <v>2</v>
      </c>
    </row>
    <row r="565" spans="1:9" x14ac:dyDescent="0.35">
      <c r="A565" s="3" t="s">
        <v>975</v>
      </c>
      <c r="B565" s="44" t="s">
        <v>210</v>
      </c>
      <c r="C565" s="44" t="s">
        <v>97</v>
      </c>
      <c r="D565" s="44" t="s">
        <v>176</v>
      </c>
      <c r="E565" s="3">
        <v>3</v>
      </c>
      <c r="F565" s="3">
        <v>4</v>
      </c>
      <c r="G565" s="3">
        <v>4</v>
      </c>
      <c r="H565" s="3">
        <v>2</v>
      </c>
      <c r="I565" s="3">
        <f t="shared" si="8"/>
        <v>3</v>
      </c>
    </row>
    <row r="566" spans="1:9" x14ac:dyDescent="0.35">
      <c r="A566" s="3" t="s">
        <v>976</v>
      </c>
      <c r="B566" s="44" t="s">
        <v>190</v>
      </c>
      <c r="C566" s="44" t="s">
        <v>191</v>
      </c>
      <c r="D566" s="44" t="s">
        <v>176</v>
      </c>
      <c r="E566" s="3">
        <v>3</v>
      </c>
      <c r="F566" s="3">
        <v>1</v>
      </c>
      <c r="G566" s="3">
        <v>1</v>
      </c>
      <c r="H566" s="3">
        <v>1</v>
      </c>
      <c r="I566" s="3">
        <f t="shared" si="8"/>
        <v>2</v>
      </c>
    </row>
    <row r="567" spans="1:9" x14ac:dyDescent="0.35">
      <c r="A567" s="3" t="s">
        <v>977</v>
      </c>
      <c r="B567" s="44" t="s">
        <v>289</v>
      </c>
      <c r="C567" s="44" t="s">
        <v>43</v>
      </c>
      <c r="D567" s="44" t="s">
        <v>175</v>
      </c>
      <c r="E567" s="3">
        <v>3</v>
      </c>
      <c r="F567" s="3">
        <v>1</v>
      </c>
      <c r="G567" s="3">
        <v>4</v>
      </c>
      <c r="H567" s="3">
        <v>3</v>
      </c>
      <c r="I567" s="3">
        <f t="shared" si="8"/>
        <v>3</v>
      </c>
    </row>
    <row r="568" spans="1:9" x14ac:dyDescent="0.35">
      <c r="A568" s="3" t="s">
        <v>978</v>
      </c>
      <c r="B568" s="44" t="s">
        <v>188</v>
      </c>
      <c r="C568" s="44" t="s">
        <v>93</v>
      </c>
      <c r="D568" s="44" t="s">
        <v>176</v>
      </c>
      <c r="E568" s="3">
        <v>1</v>
      </c>
      <c r="F568" s="3">
        <v>2</v>
      </c>
      <c r="G568" s="3">
        <v>1</v>
      </c>
      <c r="H568" s="3">
        <v>1</v>
      </c>
      <c r="I568" s="3">
        <f t="shared" si="8"/>
        <v>1</v>
      </c>
    </row>
    <row r="569" spans="1:9" x14ac:dyDescent="0.35">
      <c r="A569" s="3" t="s">
        <v>979</v>
      </c>
      <c r="B569" s="44" t="s">
        <v>289</v>
      </c>
      <c r="C569" s="44" t="s">
        <v>43</v>
      </c>
      <c r="D569" s="44" t="s">
        <v>175</v>
      </c>
      <c r="E569" s="3">
        <v>3</v>
      </c>
      <c r="F569" s="3">
        <v>1</v>
      </c>
      <c r="G569" s="3">
        <v>4</v>
      </c>
      <c r="H569" s="3">
        <v>3</v>
      </c>
      <c r="I569" s="3">
        <f t="shared" si="8"/>
        <v>3</v>
      </c>
    </row>
    <row r="570" spans="1:9" x14ac:dyDescent="0.35">
      <c r="A570" s="3" t="s">
        <v>980</v>
      </c>
      <c r="B570" s="44" t="s">
        <v>236</v>
      </c>
      <c r="C570" s="44" t="s">
        <v>219</v>
      </c>
      <c r="D570" s="44" t="s">
        <v>176</v>
      </c>
      <c r="E570" s="3">
        <v>3</v>
      </c>
      <c r="F570" s="3">
        <v>1</v>
      </c>
      <c r="G570" s="3">
        <v>1</v>
      </c>
      <c r="H570" s="3">
        <v>1</v>
      </c>
      <c r="I570" s="3">
        <f t="shared" si="8"/>
        <v>2</v>
      </c>
    </row>
    <row r="571" spans="1:9" x14ac:dyDescent="0.35">
      <c r="A571" s="3" t="s">
        <v>981</v>
      </c>
      <c r="B571" s="44" t="s">
        <v>239</v>
      </c>
      <c r="C571" s="44" t="s">
        <v>33</v>
      </c>
      <c r="D571" s="44" t="s">
        <v>176</v>
      </c>
      <c r="E571" s="3">
        <v>3</v>
      </c>
      <c r="F571" s="3">
        <v>1</v>
      </c>
      <c r="G571" s="3">
        <v>4</v>
      </c>
      <c r="H571" s="3">
        <v>1</v>
      </c>
      <c r="I571" s="3">
        <f t="shared" si="8"/>
        <v>2</v>
      </c>
    </row>
    <row r="572" spans="1:9" x14ac:dyDescent="0.35">
      <c r="A572" s="3" t="s">
        <v>982</v>
      </c>
      <c r="B572" s="44" t="s">
        <v>289</v>
      </c>
      <c r="C572" s="44" t="s">
        <v>43</v>
      </c>
      <c r="D572" s="44" t="s">
        <v>175</v>
      </c>
      <c r="E572" s="3">
        <v>3</v>
      </c>
      <c r="F572" s="3">
        <v>1</v>
      </c>
      <c r="G572" s="3">
        <v>4</v>
      </c>
      <c r="H572" s="3">
        <v>3</v>
      </c>
      <c r="I572" s="3">
        <f t="shared" si="8"/>
        <v>3</v>
      </c>
    </row>
    <row r="573" spans="1:9" x14ac:dyDescent="0.35">
      <c r="A573" s="3" t="s">
        <v>983</v>
      </c>
      <c r="B573" s="44" t="s">
        <v>223</v>
      </c>
      <c r="C573" s="44" t="s">
        <v>157</v>
      </c>
      <c r="D573" s="44" t="s">
        <v>176</v>
      </c>
      <c r="E573" s="3">
        <v>3</v>
      </c>
      <c r="F573" s="3">
        <v>1</v>
      </c>
      <c r="G573" s="3">
        <v>4</v>
      </c>
      <c r="H573" s="3">
        <v>1</v>
      </c>
      <c r="I573" s="3">
        <f t="shared" si="8"/>
        <v>2</v>
      </c>
    </row>
    <row r="574" spans="1:9" x14ac:dyDescent="0.35">
      <c r="A574" s="3" t="s">
        <v>984</v>
      </c>
      <c r="B574" s="44" t="s">
        <v>289</v>
      </c>
      <c r="C574" s="44" t="s">
        <v>43</v>
      </c>
      <c r="D574" s="44" t="s">
        <v>175</v>
      </c>
      <c r="E574" s="3">
        <v>3</v>
      </c>
      <c r="F574" s="3">
        <v>1</v>
      </c>
      <c r="G574" s="3">
        <v>4</v>
      </c>
      <c r="H574" s="3">
        <v>3</v>
      </c>
      <c r="I574" s="3">
        <f t="shared" si="8"/>
        <v>3</v>
      </c>
    </row>
    <row r="575" spans="1:9" x14ac:dyDescent="0.35">
      <c r="A575" s="3" t="s">
        <v>985</v>
      </c>
      <c r="B575" s="44" t="s">
        <v>193</v>
      </c>
      <c r="C575" s="44" t="s">
        <v>28</v>
      </c>
      <c r="D575" s="44" t="s">
        <v>176</v>
      </c>
      <c r="E575" s="3">
        <v>3</v>
      </c>
      <c r="F575" s="3">
        <v>1</v>
      </c>
      <c r="G575" s="3">
        <v>4</v>
      </c>
      <c r="H575" s="3">
        <v>1</v>
      </c>
      <c r="I575" s="3">
        <f t="shared" si="8"/>
        <v>2</v>
      </c>
    </row>
    <row r="576" spans="1:9" x14ac:dyDescent="0.35">
      <c r="A576" s="3" t="s">
        <v>986</v>
      </c>
      <c r="B576" s="44" t="s">
        <v>239</v>
      </c>
      <c r="C576" s="44" t="s">
        <v>33</v>
      </c>
      <c r="D576" s="44" t="s">
        <v>176</v>
      </c>
      <c r="E576" s="3">
        <v>3</v>
      </c>
      <c r="F576" s="3">
        <v>1</v>
      </c>
      <c r="G576" s="3">
        <v>4</v>
      </c>
      <c r="H576" s="3">
        <v>1</v>
      </c>
      <c r="I576" s="3">
        <f t="shared" si="8"/>
        <v>2</v>
      </c>
    </row>
    <row r="577" spans="1:9" x14ac:dyDescent="0.35">
      <c r="A577" s="3" t="s">
        <v>987</v>
      </c>
      <c r="B577" s="44" t="s">
        <v>289</v>
      </c>
      <c r="C577" s="44" t="s">
        <v>43</v>
      </c>
      <c r="D577" s="44" t="s">
        <v>175</v>
      </c>
      <c r="E577" s="3">
        <v>2</v>
      </c>
      <c r="F577" s="3">
        <v>4</v>
      </c>
      <c r="G577" s="3">
        <v>4</v>
      </c>
      <c r="H577" s="3">
        <v>5</v>
      </c>
      <c r="I577" s="3">
        <f t="shared" si="8"/>
        <v>4</v>
      </c>
    </row>
    <row r="578" spans="1:9" x14ac:dyDescent="0.35">
      <c r="A578" s="3" t="s">
        <v>988</v>
      </c>
      <c r="B578" s="44" t="s">
        <v>190</v>
      </c>
      <c r="C578" s="44" t="s">
        <v>191</v>
      </c>
      <c r="D578" s="44" t="s">
        <v>176</v>
      </c>
      <c r="E578" s="3">
        <v>3</v>
      </c>
      <c r="F578" s="3">
        <v>1</v>
      </c>
      <c r="G578" s="3">
        <v>1</v>
      </c>
      <c r="H578" s="3">
        <v>1</v>
      </c>
      <c r="I578" s="3">
        <f t="shared" si="8"/>
        <v>2</v>
      </c>
    </row>
    <row r="579" spans="1:9" x14ac:dyDescent="0.35">
      <c r="A579" s="3" t="s">
        <v>989</v>
      </c>
      <c r="B579" s="44" t="s">
        <v>190</v>
      </c>
      <c r="C579" s="44" t="s">
        <v>191</v>
      </c>
      <c r="D579" s="44" t="s">
        <v>176</v>
      </c>
      <c r="E579" s="3">
        <v>3</v>
      </c>
      <c r="F579" s="3">
        <v>1</v>
      </c>
      <c r="G579" s="3">
        <v>4</v>
      </c>
      <c r="H579" s="3">
        <v>1</v>
      </c>
      <c r="I579" s="3">
        <f t="shared" ref="I579:I642" si="9">ROUND(AVERAGE(E579:H579),0)</f>
        <v>2</v>
      </c>
    </row>
    <row r="580" spans="1:9" x14ac:dyDescent="0.35">
      <c r="A580" s="3" t="s">
        <v>990</v>
      </c>
      <c r="B580" s="44" t="s">
        <v>262</v>
      </c>
      <c r="C580" s="44" t="s">
        <v>31</v>
      </c>
      <c r="D580" s="44" t="s">
        <v>176</v>
      </c>
      <c r="E580" s="3">
        <v>3</v>
      </c>
      <c r="F580" s="3">
        <v>2</v>
      </c>
      <c r="G580" s="3">
        <v>1</v>
      </c>
      <c r="H580" s="3">
        <v>1</v>
      </c>
      <c r="I580" s="3">
        <f t="shared" si="9"/>
        <v>2</v>
      </c>
    </row>
    <row r="581" spans="1:9" x14ac:dyDescent="0.35">
      <c r="A581" s="3" t="s">
        <v>991</v>
      </c>
      <c r="B581" s="44" t="s">
        <v>223</v>
      </c>
      <c r="C581" s="44" t="s">
        <v>157</v>
      </c>
      <c r="D581" s="44" t="s">
        <v>176</v>
      </c>
      <c r="E581" s="3">
        <v>3</v>
      </c>
      <c r="F581" s="3">
        <v>1</v>
      </c>
      <c r="G581" s="3">
        <v>4</v>
      </c>
      <c r="H581" s="3">
        <v>1</v>
      </c>
      <c r="I581" s="3">
        <f t="shared" si="9"/>
        <v>2</v>
      </c>
    </row>
    <row r="582" spans="1:9" x14ac:dyDescent="0.35">
      <c r="A582" s="3" t="s">
        <v>992</v>
      </c>
      <c r="B582" s="44" t="s">
        <v>262</v>
      </c>
      <c r="C582" s="44" t="s">
        <v>31</v>
      </c>
      <c r="D582" s="44" t="s">
        <v>176</v>
      </c>
      <c r="E582" s="3">
        <v>3</v>
      </c>
      <c r="F582" s="3">
        <v>1</v>
      </c>
      <c r="G582" s="3">
        <v>1</v>
      </c>
      <c r="H582" s="3">
        <v>1</v>
      </c>
      <c r="I582" s="3">
        <f t="shared" si="9"/>
        <v>2</v>
      </c>
    </row>
    <row r="583" spans="1:9" x14ac:dyDescent="0.35">
      <c r="A583" s="3" t="s">
        <v>993</v>
      </c>
      <c r="B583" s="44" t="s">
        <v>210</v>
      </c>
      <c r="C583" s="44" t="s">
        <v>97</v>
      </c>
      <c r="D583" s="44" t="s">
        <v>176</v>
      </c>
      <c r="E583" s="3">
        <v>3</v>
      </c>
      <c r="F583" s="3">
        <v>1</v>
      </c>
      <c r="G583" s="3">
        <v>1</v>
      </c>
      <c r="H583" s="3">
        <v>1</v>
      </c>
      <c r="I583" s="3">
        <f t="shared" si="9"/>
        <v>2</v>
      </c>
    </row>
    <row r="584" spans="1:9" x14ac:dyDescent="0.35">
      <c r="A584" s="3" t="s">
        <v>994</v>
      </c>
      <c r="B584" s="44" t="s">
        <v>209</v>
      </c>
      <c r="C584" s="44" t="s">
        <v>82</v>
      </c>
      <c r="D584" s="44" t="s">
        <v>176</v>
      </c>
      <c r="E584" s="3">
        <v>3</v>
      </c>
      <c r="F584" s="3">
        <v>1</v>
      </c>
      <c r="G584" s="3">
        <v>1</v>
      </c>
      <c r="H584" s="3">
        <v>1</v>
      </c>
      <c r="I584" s="3">
        <f t="shared" si="9"/>
        <v>2</v>
      </c>
    </row>
    <row r="585" spans="1:9" x14ac:dyDescent="0.35">
      <c r="A585" s="3" t="s">
        <v>995</v>
      </c>
      <c r="B585" s="44" t="s">
        <v>289</v>
      </c>
      <c r="C585" s="44" t="s">
        <v>43</v>
      </c>
      <c r="D585" s="44" t="s">
        <v>175</v>
      </c>
      <c r="E585" s="3">
        <v>3</v>
      </c>
      <c r="F585" s="3">
        <v>4</v>
      </c>
      <c r="G585" s="3">
        <v>4</v>
      </c>
      <c r="H585" s="3">
        <v>3</v>
      </c>
      <c r="I585" s="3">
        <f t="shared" si="9"/>
        <v>4</v>
      </c>
    </row>
    <row r="586" spans="1:9" x14ac:dyDescent="0.35">
      <c r="A586" s="3" t="s">
        <v>11766</v>
      </c>
      <c r="B586" s="44" t="s">
        <v>289</v>
      </c>
      <c r="C586" s="44" t="s">
        <v>43</v>
      </c>
      <c r="D586" s="44" t="s">
        <v>175</v>
      </c>
      <c r="E586" s="3">
        <v>1</v>
      </c>
      <c r="F586" s="3">
        <v>4</v>
      </c>
      <c r="G586" s="3">
        <v>1</v>
      </c>
      <c r="H586" s="3">
        <v>1</v>
      </c>
      <c r="I586" s="3">
        <f t="shared" si="9"/>
        <v>2</v>
      </c>
    </row>
    <row r="587" spans="1:9" x14ac:dyDescent="0.35">
      <c r="A587" s="3" t="s">
        <v>996</v>
      </c>
      <c r="B587" s="44" t="s">
        <v>289</v>
      </c>
      <c r="C587" s="44" t="s">
        <v>43</v>
      </c>
      <c r="D587" s="44" t="s">
        <v>175</v>
      </c>
      <c r="E587" s="3">
        <v>3</v>
      </c>
      <c r="F587" s="3">
        <v>1</v>
      </c>
      <c r="G587" s="3">
        <v>4</v>
      </c>
      <c r="H587" s="3">
        <v>1</v>
      </c>
      <c r="I587" s="3">
        <f t="shared" si="9"/>
        <v>2</v>
      </c>
    </row>
    <row r="588" spans="1:9" x14ac:dyDescent="0.35">
      <c r="A588" s="3" t="s">
        <v>997</v>
      </c>
      <c r="B588" s="44" t="s">
        <v>289</v>
      </c>
      <c r="C588" s="44" t="s">
        <v>43</v>
      </c>
      <c r="D588" s="44" t="s">
        <v>175</v>
      </c>
      <c r="E588" s="3">
        <v>3</v>
      </c>
      <c r="F588" s="3">
        <v>1</v>
      </c>
      <c r="G588" s="3">
        <v>4</v>
      </c>
      <c r="H588" s="3">
        <v>1</v>
      </c>
      <c r="I588" s="3">
        <f t="shared" si="9"/>
        <v>2</v>
      </c>
    </row>
    <row r="589" spans="1:9" x14ac:dyDescent="0.35">
      <c r="A589" s="3" t="s">
        <v>998</v>
      </c>
      <c r="B589" s="44" t="s">
        <v>289</v>
      </c>
      <c r="C589" s="44" t="s">
        <v>43</v>
      </c>
      <c r="D589" s="44" t="s">
        <v>175</v>
      </c>
      <c r="E589" s="3">
        <v>3</v>
      </c>
      <c r="F589" s="3">
        <v>1</v>
      </c>
      <c r="G589" s="3">
        <v>4</v>
      </c>
      <c r="H589" s="3">
        <v>1</v>
      </c>
      <c r="I589" s="3">
        <f t="shared" si="9"/>
        <v>2</v>
      </c>
    </row>
    <row r="590" spans="1:9" x14ac:dyDescent="0.35">
      <c r="A590" s="3" t="s">
        <v>999</v>
      </c>
      <c r="B590" s="44" t="s">
        <v>289</v>
      </c>
      <c r="C590" s="44" t="s">
        <v>43</v>
      </c>
      <c r="D590" s="44" t="s">
        <v>175</v>
      </c>
      <c r="E590" s="3">
        <v>3</v>
      </c>
      <c r="F590" s="3">
        <v>4</v>
      </c>
      <c r="G590" s="3">
        <v>1</v>
      </c>
      <c r="H590" s="3">
        <v>2</v>
      </c>
      <c r="I590" s="3">
        <f t="shared" si="9"/>
        <v>3</v>
      </c>
    </row>
    <row r="591" spans="1:9" x14ac:dyDescent="0.35">
      <c r="A591" s="3" t="s">
        <v>1000</v>
      </c>
      <c r="B591" s="44" t="s">
        <v>188</v>
      </c>
      <c r="C591" s="44" t="s">
        <v>93</v>
      </c>
      <c r="D591" s="44" t="s">
        <v>176</v>
      </c>
      <c r="E591" s="3">
        <v>3</v>
      </c>
      <c r="F591" s="3">
        <v>1</v>
      </c>
      <c r="G591" s="3">
        <v>4</v>
      </c>
      <c r="H591" s="3">
        <v>1</v>
      </c>
      <c r="I591" s="3">
        <f t="shared" si="9"/>
        <v>2</v>
      </c>
    </row>
    <row r="592" spans="1:9" x14ac:dyDescent="0.35">
      <c r="A592" s="3" t="s">
        <v>1001</v>
      </c>
      <c r="B592" s="44" t="s">
        <v>210</v>
      </c>
      <c r="C592" s="44" t="s">
        <v>97</v>
      </c>
      <c r="D592" s="44" t="s">
        <v>176</v>
      </c>
      <c r="E592" s="3">
        <v>3</v>
      </c>
      <c r="F592" s="3">
        <v>1</v>
      </c>
      <c r="G592" s="3">
        <v>1</v>
      </c>
      <c r="H592" s="3">
        <v>1</v>
      </c>
      <c r="I592" s="3">
        <f t="shared" si="9"/>
        <v>2</v>
      </c>
    </row>
    <row r="593" spans="1:9" x14ac:dyDescent="0.35">
      <c r="A593" s="3" t="s">
        <v>1002</v>
      </c>
      <c r="B593" s="44" t="s">
        <v>289</v>
      </c>
      <c r="C593" s="44" t="s">
        <v>43</v>
      </c>
      <c r="D593" s="44" t="s">
        <v>175</v>
      </c>
      <c r="E593" s="3">
        <v>3</v>
      </c>
      <c r="F593" s="3">
        <v>1</v>
      </c>
      <c r="G593" s="3">
        <v>1</v>
      </c>
      <c r="H593" s="3">
        <v>2</v>
      </c>
      <c r="I593" s="3">
        <f t="shared" si="9"/>
        <v>2</v>
      </c>
    </row>
    <row r="594" spans="1:9" x14ac:dyDescent="0.35">
      <c r="A594" s="3" t="s">
        <v>1003</v>
      </c>
      <c r="B594" s="44" t="s">
        <v>223</v>
      </c>
      <c r="C594" s="44" t="s">
        <v>157</v>
      </c>
      <c r="D594" s="44" t="s">
        <v>176</v>
      </c>
      <c r="E594" s="3">
        <v>3</v>
      </c>
      <c r="F594" s="3">
        <v>1</v>
      </c>
      <c r="G594" s="3">
        <v>1</v>
      </c>
      <c r="H594" s="3">
        <v>1</v>
      </c>
      <c r="I594" s="3">
        <f t="shared" si="9"/>
        <v>2</v>
      </c>
    </row>
    <row r="595" spans="1:9" x14ac:dyDescent="0.35">
      <c r="A595" s="3" t="s">
        <v>1004</v>
      </c>
      <c r="B595" s="44" t="s">
        <v>262</v>
      </c>
      <c r="C595" s="44" t="s">
        <v>31</v>
      </c>
      <c r="D595" s="44" t="s">
        <v>176</v>
      </c>
      <c r="E595" s="3">
        <v>3</v>
      </c>
      <c r="F595" s="3">
        <v>1</v>
      </c>
      <c r="G595" s="3">
        <v>1</v>
      </c>
      <c r="H595" s="3">
        <v>1</v>
      </c>
      <c r="I595" s="3">
        <f t="shared" si="9"/>
        <v>2</v>
      </c>
    </row>
    <row r="596" spans="1:9" x14ac:dyDescent="0.35">
      <c r="A596" s="3" t="s">
        <v>1005</v>
      </c>
      <c r="B596" s="44" t="s">
        <v>223</v>
      </c>
      <c r="C596" s="44" t="s">
        <v>157</v>
      </c>
      <c r="D596" s="44" t="s">
        <v>176</v>
      </c>
      <c r="E596" s="3">
        <v>3</v>
      </c>
      <c r="F596" s="3">
        <v>1</v>
      </c>
      <c r="G596" s="3">
        <v>1</v>
      </c>
      <c r="H596" s="3">
        <v>1</v>
      </c>
      <c r="I596" s="3">
        <f t="shared" si="9"/>
        <v>2</v>
      </c>
    </row>
    <row r="597" spans="1:9" x14ac:dyDescent="0.35">
      <c r="A597" s="3" t="s">
        <v>1006</v>
      </c>
      <c r="B597" s="44" t="s">
        <v>289</v>
      </c>
      <c r="C597" s="44" t="s">
        <v>43</v>
      </c>
      <c r="D597" s="44" t="s">
        <v>175</v>
      </c>
      <c r="E597" s="3">
        <v>3</v>
      </c>
      <c r="F597" s="3">
        <v>4</v>
      </c>
      <c r="G597" s="3">
        <v>1</v>
      </c>
      <c r="H597" s="3">
        <v>1</v>
      </c>
      <c r="I597" s="3">
        <f t="shared" si="9"/>
        <v>2</v>
      </c>
    </row>
    <row r="598" spans="1:9" x14ac:dyDescent="0.35">
      <c r="A598" s="3" t="s">
        <v>1007</v>
      </c>
      <c r="B598" s="44" t="s">
        <v>289</v>
      </c>
      <c r="C598" s="44" t="s">
        <v>43</v>
      </c>
      <c r="D598" s="44" t="s">
        <v>175</v>
      </c>
      <c r="E598" s="3">
        <v>3</v>
      </c>
      <c r="F598" s="3">
        <v>1</v>
      </c>
      <c r="G598" s="3">
        <v>4</v>
      </c>
      <c r="H598" s="3">
        <v>1</v>
      </c>
      <c r="I598" s="3">
        <f t="shared" si="9"/>
        <v>2</v>
      </c>
    </row>
    <row r="599" spans="1:9" x14ac:dyDescent="0.35">
      <c r="A599" s="3" t="s">
        <v>1008</v>
      </c>
      <c r="B599" s="44" t="s">
        <v>236</v>
      </c>
      <c r="C599" s="44" t="s">
        <v>219</v>
      </c>
      <c r="D599" s="44" t="s">
        <v>176</v>
      </c>
      <c r="E599" s="3">
        <v>3</v>
      </c>
      <c r="F599" s="3">
        <v>1</v>
      </c>
      <c r="G599" s="3">
        <v>1</v>
      </c>
      <c r="H599" s="3">
        <v>1</v>
      </c>
      <c r="I599" s="3">
        <f t="shared" si="9"/>
        <v>2</v>
      </c>
    </row>
    <row r="600" spans="1:9" x14ac:dyDescent="0.35">
      <c r="A600" s="3" t="s">
        <v>1009</v>
      </c>
      <c r="B600" s="44" t="s">
        <v>190</v>
      </c>
      <c r="C600" s="44" t="s">
        <v>191</v>
      </c>
      <c r="D600" s="44" t="s">
        <v>176</v>
      </c>
      <c r="E600" s="3">
        <v>1</v>
      </c>
      <c r="F600" s="3">
        <v>4</v>
      </c>
      <c r="G600" s="3">
        <v>4</v>
      </c>
      <c r="H600" s="3">
        <v>1</v>
      </c>
      <c r="I600" s="3">
        <f t="shared" si="9"/>
        <v>3</v>
      </c>
    </row>
    <row r="601" spans="1:9" x14ac:dyDescent="0.35">
      <c r="A601" s="3" t="s">
        <v>1010</v>
      </c>
      <c r="B601" s="44" t="s">
        <v>190</v>
      </c>
      <c r="C601" s="44" t="s">
        <v>191</v>
      </c>
      <c r="D601" s="44" t="s">
        <v>176</v>
      </c>
      <c r="E601" s="3">
        <v>3</v>
      </c>
      <c r="F601" s="3">
        <v>1</v>
      </c>
      <c r="G601" s="3">
        <v>4</v>
      </c>
      <c r="H601" s="3">
        <v>1</v>
      </c>
      <c r="I601" s="3">
        <f t="shared" si="9"/>
        <v>2</v>
      </c>
    </row>
    <row r="602" spans="1:9" x14ac:dyDescent="0.35">
      <c r="A602" s="3" t="s">
        <v>1011</v>
      </c>
      <c r="B602" s="44" t="s">
        <v>190</v>
      </c>
      <c r="C602" s="44" t="s">
        <v>191</v>
      </c>
      <c r="D602" s="44" t="s">
        <v>176</v>
      </c>
      <c r="E602" s="3">
        <v>3</v>
      </c>
      <c r="F602" s="3">
        <v>2</v>
      </c>
      <c r="G602" s="3">
        <v>1</v>
      </c>
      <c r="H602" s="3">
        <v>1</v>
      </c>
      <c r="I602" s="3">
        <f t="shared" si="9"/>
        <v>2</v>
      </c>
    </row>
    <row r="603" spans="1:9" x14ac:dyDescent="0.35">
      <c r="A603" s="3" t="s">
        <v>1012</v>
      </c>
      <c r="B603" s="44" t="s">
        <v>188</v>
      </c>
      <c r="C603" s="44" t="s">
        <v>93</v>
      </c>
      <c r="D603" s="44" t="s">
        <v>176</v>
      </c>
      <c r="E603" s="3">
        <v>3</v>
      </c>
      <c r="F603" s="3">
        <v>2</v>
      </c>
      <c r="G603" s="3">
        <v>1</v>
      </c>
      <c r="H603" s="3">
        <v>1</v>
      </c>
      <c r="I603" s="3">
        <f t="shared" si="9"/>
        <v>2</v>
      </c>
    </row>
    <row r="604" spans="1:9" x14ac:dyDescent="0.35">
      <c r="A604" s="3" t="s">
        <v>1013</v>
      </c>
      <c r="B604" s="44" t="s">
        <v>223</v>
      </c>
      <c r="C604" s="44" t="s">
        <v>157</v>
      </c>
      <c r="D604" s="44" t="s">
        <v>176</v>
      </c>
      <c r="E604" s="3">
        <v>3</v>
      </c>
      <c r="F604" s="3">
        <v>1</v>
      </c>
      <c r="G604" s="3">
        <v>4</v>
      </c>
      <c r="H604" s="3">
        <v>1</v>
      </c>
      <c r="I604" s="3">
        <f t="shared" si="9"/>
        <v>2</v>
      </c>
    </row>
    <row r="605" spans="1:9" x14ac:dyDescent="0.35">
      <c r="A605" s="3" t="s">
        <v>1014</v>
      </c>
      <c r="B605" s="44" t="s">
        <v>289</v>
      </c>
      <c r="C605" s="44" t="s">
        <v>43</v>
      </c>
      <c r="D605" s="44" t="s">
        <v>175</v>
      </c>
      <c r="E605" s="3">
        <v>3</v>
      </c>
      <c r="F605" s="3">
        <v>1</v>
      </c>
      <c r="G605" s="3">
        <v>4</v>
      </c>
      <c r="H605" s="3">
        <v>1</v>
      </c>
      <c r="I605" s="3">
        <f t="shared" si="9"/>
        <v>2</v>
      </c>
    </row>
    <row r="606" spans="1:9" x14ac:dyDescent="0.35">
      <c r="A606" s="3" t="s">
        <v>1015</v>
      </c>
      <c r="B606" s="44" t="s">
        <v>236</v>
      </c>
      <c r="C606" s="44" t="s">
        <v>219</v>
      </c>
      <c r="D606" s="44" t="s">
        <v>176</v>
      </c>
      <c r="E606" s="3">
        <v>3</v>
      </c>
      <c r="F606" s="3">
        <v>1</v>
      </c>
      <c r="G606" s="3">
        <v>1</v>
      </c>
      <c r="H606" s="3">
        <v>1</v>
      </c>
      <c r="I606" s="3">
        <f t="shared" si="9"/>
        <v>2</v>
      </c>
    </row>
    <row r="607" spans="1:9" x14ac:dyDescent="0.35">
      <c r="A607" s="3" t="s">
        <v>1016</v>
      </c>
      <c r="B607" s="44" t="s">
        <v>190</v>
      </c>
      <c r="C607" s="44" t="s">
        <v>191</v>
      </c>
      <c r="D607" s="44" t="s">
        <v>176</v>
      </c>
      <c r="E607" s="3">
        <v>3</v>
      </c>
      <c r="F607" s="3">
        <v>1</v>
      </c>
      <c r="G607" s="3">
        <v>4</v>
      </c>
      <c r="H607" s="3">
        <v>1</v>
      </c>
      <c r="I607" s="3">
        <f t="shared" si="9"/>
        <v>2</v>
      </c>
    </row>
    <row r="608" spans="1:9" x14ac:dyDescent="0.35">
      <c r="A608" s="3" t="s">
        <v>1017</v>
      </c>
      <c r="B608" s="44" t="s">
        <v>190</v>
      </c>
      <c r="C608" s="44" t="s">
        <v>191</v>
      </c>
      <c r="D608" s="44" t="s">
        <v>176</v>
      </c>
      <c r="E608" s="3">
        <v>3</v>
      </c>
      <c r="F608" s="3">
        <v>1</v>
      </c>
      <c r="G608" s="3">
        <v>4</v>
      </c>
      <c r="H608" s="3">
        <v>1</v>
      </c>
      <c r="I608" s="3">
        <f t="shared" si="9"/>
        <v>2</v>
      </c>
    </row>
    <row r="609" spans="1:9" x14ac:dyDescent="0.35">
      <c r="A609" s="3" t="s">
        <v>1018</v>
      </c>
      <c r="B609" s="44" t="s">
        <v>262</v>
      </c>
      <c r="C609" s="44" t="s">
        <v>31</v>
      </c>
      <c r="D609" s="44" t="s">
        <v>176</v>
      </c>
      <c r="E609" s="3">
        <v>3</v>
      </c>
      <c r="F609" s="3">
        <v>1</v>
      </c>
      <c r="G609" s="3">
        <v>4</v>
      </c>
      <c r="H609" s="3">
        <v>1</v>
      </c>
      <c r="I609" s="3">
        <f t="shared" si="9"/>
        <v>2</v>
      </c>
    </row>
    <row r="610" spans="1:9" x14ac:dyDescent="0.35">
      <c r="A610" s="3" t="s">
        <v>1019</v>
      </c>
      <c r="B610" s="44" t="s">
        <v>188</v>
      </c>
      <c r="C610" s="44" t="s">
        <v>93</v>
      </c>
      <c r="D610" s="44" t="s">
        <v>176</v>
      </c>
      <c r="E610" s="3">
        <v>3</v>
      </c>
      <c r="F610" s="3">
        <v>2</v>
      </c>
      <c r="G610" s="3">
        <v>1</v>
      </c>
      <c r="H610" s="3">
        <v>1</v>
      </c>
      <c r="I610" s="3">
        <f t="shared" si="9"/>
        <v>2</v>
      </c>
    </row>
    <row r="611" spans="1:9" x14ac:dyDescent="0.35">
      <c r="A611" s="3" t="s">
        <v>1020</v>
      </c>
      <c r="B611" s="44" t="s">
        <v>209</v>
      </c>
      <c r="C611" s="44" t="s">
        <v>82</v>
      </c>
      <c r="D611" s="44" t="s">
        <v>176</v>
      </c>
      <c r="E611" s="3">
        <v>3</v>
      </c>
      <c r="F611" s="3">
        <v>1</v>
      </c>
      <c r="G611" s="3">
        <v>1</v>
      </c>
      <c r="H611" s="3">
        <v>1</v>
      </c>
      <c r="I611" s="3">
        <f t="shared" si="9"/>
        <v>2</v>
      </c>
    </row>
    <row r="612" spans="1:9" x14ac:dyDescent="0.35">
      <c r="A612" s="3" t="s">
        <v>1021</v>
      </c>
      <c r="B612" s="44" t="s">
        <v>209</v>
      </c>
      <c r="C612" s="44" t="s">
        <v>82</v>
      </c>
      <c r="D612" s="44" t="s">
        <v>176</v>
      </c>
      <c r="E612" s="3">
        <v>3</v>
      </c>
      <c r="F612" s="3">
        <v>1</v>
      </c>
      <c r="G612" s="3">
        <v>1</v>
      </c>
      <c r="H612" s="3">
        <v>1</v>
      </c>
      <c r="I612" s="3">
        <f t="shared" si="9"/>
        <v>2</v>
      </c>
    </row>
    <row r="613" spans="1:9" x14ac:dyDescent="0.35">
      <c r="A613" s="3" t="s">
        <v>1022</v>
      </c>
      <c r="B613" s="44" t="s">
        <v>210</v>
      </c>
      <c r="C613" s="44" t="s">
        <v>97</v>
      </c>
      <c r="D613" s="44" t="s">
        <v>176</v>
      </c>
      <c r="E613" s="3">
        <v>3</v>
      </c>
      <c r="F613" s="3">
        <v>1</v>
      </c>
      <c r="G613" s="3">
        <v>1</v>
      </c>
      <c r="H613" s="3">
        <v>1</v>
      </c>
      <c r="I613" s="3">
        <f t="shared" si="9"/>
        <v>2</v>
      </c>
    </row>
    <row r="614" spans="1:9" x14ac:dyDescent="0.35">
      <c r="A614" s="3" t="s">
        <v>1023</v>
      </c>
      <c r="B614" s="44" t="s">
        <v>289</v>
      </c>
      <c r="C614" s="44" t="s">
        <v>43</v>
      </c>
      <c r="D614" s="44" t="s">
        <v>175</v>
      </c>
      <c r="E614" s="3">
        <v>3</v>
      </c>
      <c r="F614" s="3">
        <v>3</v>
      </c>
      <c r="G614" s="3">
        <v>1</v>
      </c>
      <c r="H614" s="3">
        <v>2</v>
      </c>
      <c r="I614" s="3">
        <f t="shared" si="9"/>
        <v>2</v>
      </c>
    </row>
    <row r="615" spans="1:9" x14ac:dyDescent="0.35">
      <c r="A615" s="3" t="s">
        <v>1024</v>
      </c>
      <c r="B615" s="44" t="s">
        <v>223</v>
      </c>
      <c r="C615" s="44" t="s">
        <v>157</v>
      </c>
      <c r="D615" s="44" t="s">
        <v>176</v>
      </c>
      <c r="E615" s="3">
        <v>3</v>
      </c>
      <c r="F615" s="3">
        <v>1</v>
      </c>
      <c r="G615" s="3">
        <v>1</v>
      </c>
      <c r="H615" s="3">
        <v>1</v>
      </c>
      <c r="I615" s="3">
        <f t="shared" si="9"/>
        <v>2</v>
      </c>
    </row>
    <row r="616" spans="1:9" x14ac:dyDescent="0.35">
      <c r="A616" s="3" t="s">
        <v>1025</v>
      </c>
      <c r="B616" s="44" t="s">
        <v>188</v>
      </c>
      <c r="C616" s="44" t="s">
        <v>93</v>
      </c>
      <c r="D616" s="44" t="s">
        <v>176</v>
      </c>
      <c r="E616" s="3">
        <v>1</v>
      </c>
      <c r="F616" s="3">
        <v>3</v>
      </c>
      <c r="G616" s="3">
        <v>1</v>
      </c>
      <c r="H616" s="3">
        <v>2</v>
      </c>
      <c r="I616" s="3">
        <f t="shared" si="9"/>
        <v>2</v>
      </c>
    </row>
    <row r="617" spans="1:9" x14ac:dyDescent="0.35">
      <c r="A617" s="3" t="s">
        <v>1026</v>
      </c>
      <c r="B617" s="44" t="s">
        <v>223</v>
      </c>
      <c r="C617" s="44" t="s">
        <v>157</v>
      </c>
      <c r="D617" s="44" t="s">
        <v>176</v>
      </c>
      <c r="E617" s="3">
        <v>3</v>
      </c>
      <c r="F617" s="3">
        <v>1</v>
      </c>
      <c r="G617" s="3">
        <v>1</v>
      </c>
      <c r="H617" s="3">
        <v>1</v>
      </c>
      <c r="I617" s="3">
        <f t="shared" si="9"/>
        <v>2</v>
      </c>
    </row>
    <row r="618" spans="1:9" x14ac:dyDescent="0.35">
      <c r="A618" s="3" t="s">
        <v>1027</v>
      </c>
      <c r="B618" s="44" t="s">
        <v>223</v>
      </c>
      <c r="C618" s="44" t="s">
        <v>157</v>
      </c>
      <c r="D618" s="44" t="s">
        <v>176</v>
      </c>
      <c r="E618" s="3">
        <v>2</v>
      </c>
      <c r="F618" s="3">
        <v>2</v>
      </c>
      <c r="G618" s="3">
        <v>4</v>
      </c>
      <c r="H618" s="3">
        <v>2</v>
      </c>
      <c r="I618" s="3">
        <f t="shared" si="9"/>
        <v>3</v>
      </c>
    </row>
    <row r="619" spans="1:9" x14ac:dyDescent="0.35">
      <c r="A619" s="3" t="s">
        <v>1028</v>
      </c>
      <c r="B619" s="44" t="s">
        <v>188</v>
      </c>
      <c r="C619" s="44" t="s">
        <v>93</v>
      </c>
      <c r="D619" s="44" t="s">
        <v>176</v>
      </c>
      <c r="E619" s="3">
        <v>3</v>
      </c>
      <c r="F619" s="3">
        <v>1</v>
      </c>
      <c r="G619" s="3">
        <v>4</v>
      </c>
      <c r="H619" s="3">
        <v>1</v>
      </c>
      <c r="I619" s="3">
        <f t="shared" si="9"/>
        <v>2</v>
      </c>
    </row>
    <row r="620" spans="1:9" x14ac:dyDescent="0.35">
      <c r="A620" s="3" t="s">
        <v>1029</v>
      </c>
      <c r="B620" s="44" t="s">
        <v>236</v>
      </c>
      <c r="C620" s="44" t="s">
        <v>219</v>
      </c>
      <c r="D620" s="44" t="s">
        <v>176</v>
      </c>
      <c r="E620" s="3">
        <v>3</v>
      </c>
      <c r="F620" s="3">
        <v>1</v>
      </c>
      <c r="G620" s="3">
        <v>1</v>
      </c>
      <c r="H620" s="3">
        <v>1</v>
      </c>
      <c r="I620" s="3">
        <f t="shared" si="9"/>
        <v>2</v>
      </c>
    </row>
    <row r="621" spans="1:9" x14ac:dyDescent="0.35">
      <c r="A621" s="3" t="s">
        <v>1030</v>
      </c>
      <c r="B621" s="44" t="s">
        <v>236</v>
      </c>
      <c r="C621" s="44" t="s">
        <v>219</v>
      </c>
      <c r="D621" s="44" t="s">
        <v>176</v>
      </c>
      <c r="E621" s="3">
        <v>3</v>
      </c>
      <c r="F621" s="3">
        <v>1</v>
      </c>
      <c r="G621" s="3">
        <v>1</v>
      </c>
      <c r="H621" s="3">
        <v>1</v>
      </c>
      <c r="I621" s="3">
        <f t="shared" si="9"/>
        <v>2</v>
      </c>
    </row>
    <row r="622" spans="1:9" x14ac:dyDescent="0.35">
      <c r="A622" s="3" t="s">
        <v>1031</v>
      </c>
      <c r="B622" s="44" t="s">
        <v>289</v>
      </c>
      <c r="C622" s="44" t="s">
        <v>43</v>
      </c>
      <c r="D622" s="44" t="s">
        <v>175</v>
      </c>
      <c r="E622" s="3">
        <v>3</v>
      </c>
      <c r="F622" s="3">
        <v>1</v>
      </c>
      <c r="G622" s="3">
        <v>1</v>
      </c>
      <c r="H622" s="3">
        <v>3</v>
      </c>
      <c r="I622" s="3">
        <f t="shared" si="9"/>
        <v>2</v>
      </c>
    </row>
    <row r="623" spans="1:9" x14ac:dyDescent="0.35">
      <c r="A623" s="3" t="s">
        <v>1032</v>
      </c>
      <c r="B623" s="44" t="s">
        <v>210</v>
      </c>
      <c r="C623" s="44" t="s">
        <v>97</v>
      </c>
      <c r="D623" s="44" t="s">
        <v>176</v>
      </c>
      <c r="E623" s="3">
        <v>3</v>
      </c>
      <c r="F623" s="3">
        <v>1</v>
      </c>
      <c r="G623" s="3">
        <v>1</v>
      </c>
      <c r="H623" s="3">
        <v>1</v>
      </c>
      <c r="I623" s="3">
        <f t="shared" si="9"/>
        <v>2</v>
      </c>
    </row>
    <row r="624" spans="1:9" x14ac:dyDescent="0.35">
      <c r="A624" s="3" t="s">
        <v>1033</v>
      </c>
      <c r="B624" s="44" t="s">
        <v>226</v>
      </c>
      <c r="C624" s="44" t="s">
        <v>40</v>
      </c>
      <c r="D624" s="44" t="s">
        <v>175</v>
      </c>
      <c r="E624" s="3">
        <v>3</v>
      </c>
      <c r="F624" s="3">
        <v>1</v>
      </c>
      <c r="G624" s="3">
        <v>4</v>
      </c>
      <c r="H624" s="3">
        <v>1</v>
      </c>
      <c r="I624" s="3">
        <f t="shared" si="9"/>
        <v>2</v>
      </c>
    </row>
    <row r="625" spans="1:9" x14ac:dyDescent="0.35">
      <c r="A625" s="3" t="s">
        <v>1034</v>
      </c>
      <c r="B625" s="44" t="s">
        <v>227</v>
      </c>
      <c r="C625" s="44" t="s">
        <v>228</v>
      </c>
      <c r="D625" s="44" t="s">
        <v>175</v>
      </c>
      <c r="E625" s="3">
        <v>3</v>
      </c>
      <c r="F625" s="3">
        <v>1</v>
      </c>
      <c r="G625" s="3">
        <v>4</v>
      </c>
      <c r="H625" s="3">
        <v>1</v>
      </c>
      <c r="I625" s="3">
        <f t="shared" si="9"/>
        <v>2</v>
      </c>
    </row>
    <row r="626" spans="1:9" x14ac:dyDescent="0.35">
      <c r="A626" s="3" t="s">
        <v>1035</v>
      </c>
      <c r="B626" s="44" t="s">
        <v>262</v>
      </c>
      <c r="C626" s="44" t="s">
        <v>31</v>
      </c>
      <c r="D626" s="44" t="s">
        <v>176</v>
      </c>
      <c r="E626" s="3">
        <v>3</v>
      </c>
      <c r="F626" s="3">
        <v>1</v>
      </c>
      <c r="G626" s="3">
        <v>1</v>
      </c>
      <c r="H626" s="3">
        <v>1</v>
      </c>
      <c r="I626" s="3">
        <f t="shared" si="9"/>
        <v>2</v>
      </c>
    </row>
    <row r="627" spans="1:9" x14ac:dyDescent="0.35">
      <c r="A627" s="3" t="s">
        <v>1036</v>
      </c>
      <c r="B627" s="44" t="s">
        <v>236</v>
      </c>
      <c r="C627" s="44" t="s">
        <v>219</v>
      </c>
      <c r="D627" s="44" t="s">
        <v>176</v>
      </c>
      <c r="E627" s="3">
        <v>3</v>
      </c>
      <c r="F627" s="3">
        <v>1</v>
      </c>
      <c r="G627" s="3">
        <v>1</v>
      </c>
      <c r="H627" s="3">
        <v>1</v>
      </c>
      <c r="I627" s="3">
        <f t="shared" si="9"/>
        <v>2</v>
      </c>
    </row>
    <row r="628" spans="1:9" x14ac:dyDescent="0.35">
      <c r="A628" s="3" t="s">
        <v>1037</v>
      </c>
      <c r="B628" s="44" t="s">
        <v>209</v>
      </c>
      <c r="C628" s="44" t="s">
        <v>82</v>
      </c>
      <c r="D628" s="44" t="s">
        <v>176</v>
      </c>
      <c r="E628" s="3">
        <v>3</v>
      </c>
      <c r="F628" s="3">
        <v>1</v>
      </c>
      <c r="G628" s="3">
        <v>1</v>
      </c>
      <c r="H628" s="3">
        <v>1</v>
      </c>
      <c r="I628" s="3">
        <f t="shared" si="9"/>
        <v>2</v>
      </c>
    </row>
    <row r="629" spans="1:9" x14ac:dyDescent="0.35">
      <c r="A629" s="3" t="s">
        <v>1038</v>
      </c>
      <c r="B629" s="44" t="s">
        <v>190</v>
      </c>
      <c r="C629" s="44" t="s">
        <v>191</v>
      </c>
      <c r="D629" s="44" t="s">
        <v>176</v>
      </c>
      <c r="E629" s="3">
        <v>3</v>
      </c>
      <c r="F629" s="3">
        <v>2</v>
      </c>
      <c r="G629" s="3">
        <v>1</v>
      </c>
      <c r="H629" s="3">
        <v>1</v>
      </c>
      <c r="I629" s="3">
        <f t="shared" si="9"/>
        <v>2</v>
      </c>
    </row>
    <row r="630" spans="1:9" x14ac:dyDescent="0.35">
      <c r="A630" s="3" t="s">
        <v>1039</v>
      </c>
      <c r="B630" s="44" t="s">
        <v>188</v>
      </c>
      <c r="C630" s="44" t="s">
        <v>93</v>
      </c>
      <c r="D630" s="44" t="s">
        <v>176</v>
      </c>
      <c r="E630" s="3">
        <v>2</v>
      </c>
      <c r="F630" s="3">
        <v>2</v>
      </c>
      <c r="G630" s="3">
        <v>1</v>
      </c>
      <c r="H630" s="3">
        <v>1</v>
      </c>
      <c r="I630" s="3">
        <f t="shared" si="9"/>
        <v>2</v>
      </c>
    </row>
    <row r="631" spans="1:9" x14ac:dyDescent="0.35">
      <c r="A631" s="3" t="s">
        <v>1040</v>
      </c>
      <c r="B631" s="44" t="s">
        <v>236</v>
      </c>
      <c r="C631" s="44" t="s">
        <v>219</v>
      </c>
      <c r="D631" s="44" t="s">
        <v>176</v>
      </c>
      <c r="E631" s="3">
        <v>3</v>
      </c>
      <c r="F631" s="3">
        <v>1</v>
      </c>
      <c r="G631" s="3">
        <v>1</v>
      </c>
      <c r="H631" s="3">
        <v>1</v>
      </c>
      <c r="I631" s="3">
        <f t="shared" si="9"/>
        <v>2</v>
      </c>
    </row>
    <row r="632" spans="1:9" x14ac:dyDescent="0.35">
      <c r="A632" s="3" t="s">
        <v>1041</v>
      </c>
      <c r="B632" s="44" t="s">
        <v>289</v>
      </c>
      <c r="C632" s="44" t="s">
        <v>43</v>
      </c>
      <c r="D632" s="44" t="s">
        <v>175</v>
      </c>
      <c r="E632" s="3">
        <v>3</v>
      </c>
      <c r="F632" s="3">
        <v>4</v>
      </c>
      <c r="G632" s="3">
        <v>1</v>
      </c>
      <c r="H632" s="3">
        <v>3</v>
      </c>
      <c r="I632" s="3">
        <f t="shared" si="9"/>
        <v>3</v>
      </c>
    </row>
    <row r="633" spans="1:9" x14ac:dyDescent="0.35">
      <c r="A633" s="3" t="s">
        <v>1042</v>
      </c>
      <c r="B633" s="44" t="s">
        <v>289</v>
      </c>
      <c r="C633" s="44" t="s">
        <v>43</v>
      </c>
      <c r="D633" s="44" t="s">
        <v>175</v>
      </c>
      <c r="E633" s="3">
        <v>3</v>
      </c>
      <c r="F633" s="3">
        <v>4</v>
      </c>
      <c r="G633" s="3">
        <v>1</v>
      </c>
      <c r="H633" s="3">
        <v>4</v>
      </c>
      <c r="I633" s="3">
        <f t="shared" si="9"/>
        <v>3</v>
      </c>
    </row>
    <row r="634" spans="1:9" x14ac:dyDescent="0.35">
      <c r="A634" s="3" t="s">
        <v>1043</v>
      </c>
      <c r="B634" s="44" t="s">
        <v>289</v>
      </c>
      <c r="C634" s="44" t="s">
        <v>43</v>
      </c>
      <c r="D634" s="44" t="s">
        <v>175</v>
      </c>
      <c r="E634" s="3">
        <v>3</v>
      </c>
      <c r="F634" s="3">
        <v>1</v>
      </c>
      <c r="G634" s="3">
        <v>4</v>
      </c>
      <c r="H634" s="3">
        <v>1</v>
      </c>
      <c r="I634" s="3">
        <f t="shared" si="9"/>
        <v>2</v>
      </c>
    </row>
    <row r="635" spans="1:9" x14ac:dyDescent="0.35">
      <c r="A635" s="3" t="s">
        <v>1044</v>
      </c>
      <c r="B635" s="44" t="s">
        <v>193</v>
      </c>
      <c r="C635" s="44" t="s">
        <v>28</v>
      </c>
      <c r="D635" s="44" t="s">
        <v>176</v>
      </c>
      <c r="E635" s="3">
        <v>3</v>
      </c>
      <c r="F635" s="3">
        <v>1</v>
      </c>
      <c r="G635" s="3">
        <v>4</v>
      </c>
      <c r="H635" s="3">
        <v>1</v>
      </c>
      <c r="I635" s="3">
        <f t="shared" si="9"/>
        <v>2</v>
      </c>
    </row>
    <row r="636" spans="1:9" x14ac:dyDescent="0.35">
      <c r="A636" s="3" t="s">
        <v>1045</v>
      </c>
      <c r="B636" s="44" t="s">
        <v>193</v>
      </c>
      <c r="C636" s="44" t="s">
        <v>28</v>
      </c>
      <c r="D636" s="44" t="s">
        <v>176</v>
      </c>
      <c r="E636" s="3">
        <v>3</v>
      </c>
      <c r="F636" s="3">
        <v>1</v>
      </c>
      <c r="G636" s="3">
        <v>1</v>
      </c>
      <c r="H636" s="3">
        <v>1</v>
      </c>
      <c r="I636" s="3">
        <f t="shared" si="9"/>
        <v>2</v>
      </c>
    </row>
    <row r="637" spans="1:9" x14ac:dyDescent="0.35">
      <c r="A637" s="3" t="s">
        <v>1046</v>
      </c>
      <c r="B637" s="44" t="s">
        <v>289</v>
      </c>
      <c r="C637" s="44" t="s">
        <v>43</v>
      </c>
      <c r="D637" s="44" t="s">
        <v>175</v>
      </c>
      <c r="E637" s="3">
        <v>3</v>
      </c>
      <c r="F637" s="3">
        <v>4</v>
      </c>
      <c r="G637" s="3">
        <v>4</v>
      </c>
      <c r="H637" s="3">
        <v>5</v>
      </c>
      <c r="I637" s="3">
        <f t="shared" si="9"/>
        <v>4</v>
      </c>
    </row>
    <row r="638" spans="1:9" x14ac:dyDescent="0.35">
      <c r="A638" s="3" t="s">
        <v>1047</v>
      </c>
      <c r="B638" s="44" t="s">
        <v>223</v>
      </c>
      <c r="C638" s="44" t="s">
        <v>157</v>
      </c>
      <c r="D638" s="44" t="s">
        <v>176</v>
      </c>
      <c r="E638" s="3">
        <v>3</v>
      </c>
      <c r="F638" s="3">
        <v>1</v>
      </c>
      <c r="G638" s="3">
        <v>1</v>
      </c>
      <c r="H638" s="3">
        <v>1</v>
      </c>
      <c r="I638" s="3">
        <f t="shared" si="9"/>
        <v>2</v>
      </c>
    </row>
    <row r="639" spans="1:9" x14ac:dyDescent="0.35">
      <c r="A639" s="3" t="s">
        <v>1048</v>
      </c>
      <c r="B639" s="44" t="s">
        <v>289</v>
      </c>
      <c r="C639" s="44" t="s">
        <v>43</v>
      </c>
      <c r="D639" s="44" t="s">
        <v>175</v>
      </c>
      <c r="E639" s="3">
        <v>1</v>
      </c>
      <c r="F639" s="3">
        <v>4</v>
      </c>
      <c r="G639" s="3">
        <v>1</v>
      </c>
      <c r="H639" s="3">
        <v>1</v>
      </c>
      <c r="I639" s="3">
        <f t="shared" si="9"/>
        <v>2</v>
      </c>
    </row>
    <row r="640" spans="1:9" x14ac:dyDescent="0.35">
      <c r="A640" s="3" t="s">
        <v>1049</v>
      </c>
      <c r="B640" s="44" t="s">
        <v>210</v>
      </c>
      <c r="C640" s="44" t="s">
        <v>97</v>
      </c>
      <c r="D640" s="44" t="s">
        <v>176</v>
      </c>
      <c r="E640" s="3">
        <v>3</v>
      </c>
      <c r="F640" s="3">
        <v>2</v>
      </c>
      <c r="G640" s="3">
        <v>1</v>
      </c>
      <c r="H640" s="3">
        <v>1</v>
      </c>
      <c r="I640" s="3">
        <f t="shared" si="9"/>
        <v>2</v>
      </c>
    </row>
    <row r="641" spans="1:9" x14ac:dyDescent="0.35">
      <c r="A641" s="3" t="s">
        <v>1050</v>
      </c>
      <c r="B641" s="44" t="s">
        <v>236</v>
      </c>
      <c r="C641" s="44" t="s">
        <v>219</v>
      </c>
      <c r="D641" s="44" t="s">
        <v>176</v>
      </c>
      <c r="E641" s="3">
        <v>3</v>
      </c>
      <c r="F641" s="3">
        <v>1</v>
      </c>
      <c r="G641" s="3">
        <v>1</v>
      </c>
      <c r="H641" s="3">
        <v>1</v>
      </c>
      <c r="I641" s="3">
        <f t="shared" si="9"/>
        <v>2</v>
      </c>
    </row>
    <row r="642" spans="1:9" x14ac:dyDescent="0.35">
      <c r="A642" s="3" t="s">
        <v>1051</v>
      </c>
      <c r="B642" s="44" t="s">
        <v>223</v>
      </c>
      <c r="C642" s="44" t="s">
        <v>157</v>
      </c>
      <c r="D642" s="44" t="s">
        <v>176</v>
      </c>
      <c r="E642" s="3">
        <v>3</v>
      </c>
      <c r="F642" s="3">
        <v>1</v>
      </c>
      <c r="G642" s="3">
        <v>4</v>
      </c>
      <c r="H642" s="3">
        <v>1</v>
      </c>
      <c r="I642" s="3">
        <f t="shared" si="9"/>
        <v>2</v>
      </c>
    </row>
    <row r="643" spans="1:9" x14ac:dyDescent="0.35">
      <c r="A643" s="3" t="s">
        <v>1052</v>
      </c>
      <c r="B643" s="44" t="s">
        <v>289</v>
      </c>
      <c r="C643" s="44" t="s">
        <v>43</v>
      </c>
      <c r="D643" s="44" t="s">
        <v>175</v>
      </c>
      <c r="E643" s="3">
        <v>3</v>
      </c>
      <c r="F643" s="3">
        <v>1</v>
      </c>
      <c r="G643" s="3">
        <v>4</v>
      </c>
      <c r="H643" s="3">
        <v>3</v>
      </c>
      <c r="I643" s="3">
        <f t="shared" ref="I643:I706" si="10">ROUND(AVERAGE(E643:H643),0)</f>
        <v>3</v>
      </c>
    </row>
    <row r="644" spans="1:9" x14ac:dyDescent="0.35">
      <c r="A644" s="3" t="s">
        <v>1053</v>
      </c>
      <c r="B644" s="44" t="s">
        <v>289</v>
      </c>
      <c r="C644" s="44" t="s">
        <v>43</v>
      </c>
      <c r="D644" s="44" t="s">
        <v>175</v>
      </c>
      <c r="E644" s="3">
        <v>3</v>
      </c>
      <c r="F644" s="3">
        <v>1</v>
      </c>
      <c r="G644" s="3">
        <v>1</v>
      </c>
      <c r="H644" s="3">
        <v>3</v>
      </c>
      <c r="I644" s="3">
        <f t="shared" si="10"/>
        <v>2</v>
      </c>
    </row>
    <row r="645" spans="1:9" x14ac:dyDescent="0.35">
      <c r="A645" s="3" t="s">
        <v>1054</v>
      </c>
      <c r="B645" s="44" t="s">
        <v>289</v>
      </c>
      <c r="C645" s="44" t="s">
        <v>43</v>
      </c>
      <c r="D645" s="44" t="s">
        <v>175</v>
      </c>
      <c r="E645" s="3">
        <v>3</v>
      </c>
      <c r="F645" s="3">
        <v>1</v>
      </c>
      <c r="G645" s="3">
        <v>1</v>
      </c>
      <c r="H645" s="3">
        <v>3</v>
      </c>
      <c r="I645" s="3">
        <f t="shared" si="10"/>
        <v>2</v>
      </c>
    </row>
    <row r="646" spans="1:9" x14ac:dyDescent="0.35">
      <c r="A646" s="3" t="s">
        <v>1055</v>
      </c>
      <c r="B646" s="44" t="s">
        <v>223</v>
      </c>
      <c r="C646" s="44" t="s">
        <v>157</v>
      </c>
      <c r="D646" s="44" t="s">
        <v>176</v>
      </c>
      <c r="E646" s="3">
        <v>3</v>
      </c>
      <c r="F646" s="3">
        <v>1</v>
      </c>
      <c r="G646" s="3">
        <v>4</v>
      </c>
      <c r="H646" s="3">
        <v>1</v>
      </c>
      <c r="I646" s="3">
        <f t="shared" si="10"/>
        <v>2</v>
      </c>
    </row>
    <row r="647" spans="1:9" x14ac:dyDescent="0.35">
      <c r="A647" s="3" t="s">
        <v>1056</v>
      </c>
      <c r="B647" s="44" t="s">
        <v>289</v>
      </c>
      <c r="C647" s="44" t="s">
        <v>43</v>
      </c>
      <c r="D647" s="44" t="s">
        <v>175</v>
      </c>
      <c r="E647" s="3">
        <v>3</v>
      </c>
      <c r="F647" s="3">
        <v>1</v>
      </c>
      <c r="G647" s="3">
        <v>4</v>
      </c>
      <c r="H647" s="3">
        <v>1</v>
      </c>
      <c r="I647" s="3">
        <f t="shared" si="10"/>
        <v>2</v>
      </c>
    </row>
    <row r="648" spans="1:9" x14ac:dyDescent="0.35">
      <c r="A648" s="3" t="s">
        <v>1057</v>
      </c>
      <c r="B648" s="44" t="s">
        <v>289</v>
      </c>
      <c r="C648" s="44" t="s">
        <v>43</v>
      </c>
      <c r="D648" s="44" t="s">
        <v>175</v>
      </c>
      <c r="E648" s="3">
        <v>3</v>
      </c>
      <c r="F648" s="3">
        <v>1</v>
      </c>
      <c r="G648" s="3">
        <v>4</v>
      </c>
      <c r="H648" s="3">
        <v>3</v>
      </c>
      <c r="I648" s="3">
        <f t="shared" si="10"/>
        <v>3</v>
      </c>
    </row>
    <row r="649" spans="1:9" x14ac:dyDescent="0.35">
      <c r="A649" s="3" t="s">
        <v>1058</v>
      </c>
      <c r="B649" s="44" t="s">
        <v>188</v>
      </c>
      <c r="C649" s="44" t="s">
        <v>93</v>
      </c>
      <c r="D649" s="44" t="s">
        <v>176</v>
      </c>
      <c r="E649" s="3">
        <v>3</v>
      </c>
      <c r="F649" s="3">
        <v>1</v>
      </c>
      <c r="G649" s="3">
        <v>4</v>
      </c>
      <c r="H649" s="3">
        <v>1</v>
      </c>
      <c r="I649" s="3">
        <f t="shared" si="10"/>
        <v>2</v>
      </c>
    </row>
    <row r="650" spans="1:9" x14ac:dyDescent="0.35">
      <c r="A650" s="3" t="s">
        <v>1059</v>
      </c>
      <c r="B650" s="44" t="s">
        <v>289</v>
      </c>
      <c r="C650" s="44" t="s">
        <v>43</v>
      </c>
      <c r="D650" s="44" t="s">
        <v>175</v>
      </c>
      <c r="E650" s="3">
        <v>3</v>
      </c>
      <c r="F650" s="3">
        <v>1</v>
      </c>
      <c r="G650" s="3">
        <v>4</v>
      </c>
      <c r="H650" s="3">
        <v>1</v>
      </c>
      <c r="I650" s="3">
        <f t="shared" si="10"/>
        <v>2</v>
      </c>
    </row>
    <row r="651" spans="1:9" x14ac:dyDescent="0.35">
      <c r="A651" s="3" t="s">
        <v>1060</v>
      </c>
      <c r="B651" s="44" t="s">
        <v>289</v>
      </c>
      <c r="C651" s="44" t="s">
        <v>43</v>
      </c>
      <c r="D651" s="44" t="s">
        <v>175</v>
      </c>
      <c r="E651" s="3">
        <v>3</v>
      </c>
      <c r="F651" s="3">
        <v>1</v>
      </c>
      <c r="G651" s="3">
        <v>4</v>
      </c>
      <c r="H651" s="3">
        <v>1</v>
      </c>
      <c r="I651" s="3">
        <f t="shared" si="10"/>
        <v>2</v>
      </c>
    </row>
    <row r="652" spans="1:9" x14ac:dyDescent="0.35">
      <c r="A652" s="3" t="s">
        <v>1061</v>
      </c>
      <c r="B652" s="44" t="s">
        <v>223</v>
      </c>
      <c r="C652" s="44" t="s">
        <v>157</v>
      </c>
      <c r="D652" s="44" t="s">
        <v>176</v>
      </c>
      <c r="E652" s="3">
        <v>3</v>
      </c>
      <c r="F652" s="3">
        <v>1</v>
      </c>
      <c r="G652" s="3">
        <v>1</v>
      </c>
      <c r="H652" s="3">
        <v>1</v>
      </c>
      <c r="I652" s="3">
        <f t="shared" si="10"/>
        <v>2</v>
      </c>
    </row>
    <row r="653" spans="1:9" x14ac:dyDescent="0.35">
      <c r="A653" s="3" t="s">
        <v>1062</v>
      </c>
      <c r="B653" s="44" t="s">
        <v>223</v>
      </c>
      <c r="C653" s="44" t="s">
        <v>157</v>
      </c>
      <c r="D653" s="44" t="s">
        <v>176</v>
      </c>
      <c r="E653" s="3">
        <v>3</v>
      </c>
      <c r="F653" s="3">
        <v>1</v>
      </c>
      <c r="G653" s="3">
        <v>1</v>
      </c>
      <c r="H653" s="3">
        <v>1</v>
      </c>
      <c r="I653" s="3">
        <f t="shared" si="10"/>
        <v>2</v>
      </c>
    </row>
    <row r="654" spans="1:9" x14ac:dyDescent="0.35">
      <c r="A654" s="3" t="s">
        <v>1063</v>
      </c>
      <c r="B654" s="44" t="s">
        <v>289</v>
      </c>
      <c r="C654" s="44" t="s">
        <v>43</v>
      </c>
      <c r="D654" s="44" t="s">
        <v>175</v>
      </c>
      <c r="E654" s="3">
        <v>3</v>
      </c>
      <c r="F654" s="3">
        <v>1</v>
      </c>
      <c r="G654" s="3">
        <v>4</v>
      </c>
      <c r="H654" s="3">
        <v>4</v>
      </c>
      <c r="I654" s="3">
        <f t="shared" si="10"/>
        <v>3</v>
      </c>
    </row>
    <row r="655" spans="1:9" x14ac:dyDescent="0.35">
      <c r="A655" s="3" t="s">
        <v>1064</v>
      </c>
      <c r="B655" s="44" t="s">
        <v>223</v>
      </c>
      <c r="C655" s="44" t="s">
        <v>157</v>
      </c>
      <c r="D655" s="44" t="s">
        <v>176</v>
      </c>
      <c r="E655" s="3">
        <v>2</v>
      </c>
      <c r="F655" s="3">
        <v>2</v>
      </c>
      <c r="G655" s="3">
        <v>1</v>
      </c>
      <c r="H655" s="3">
        <v>1</v>
      </c>
      <c r="I655" s="3">
        <f t="shared" si="10"/>
        <v>2</v>
      </c>
    </row>
    <row r="656" spans="1:9" x14ac:dyDescent="0.35">
      <c r="A656" s="3" t="s">
        <v>1065</v>
      </c>
      <c r="B656" s="44" t="s">
        <v>289</v>
      </c>
      <c r="C656" s="44" t="s">
        <v>43</v>
      </c>
      <c r="D656" s="44" t="s">
        <v>175</v>
      </c>
      <c r="E656" s="3">
        <v>3</v>
      </c>
      <c r="F656" s="3">
        <v>1</v>
      </c>
      <c r="G656" s="3">
        <v>1</v>
      </c>
      <c r="H656" s="3">
        <v>3</v>
      </c>
      <c r="I656" s="3">
        <f t="shared" si="10"/>
        <v>2</v>
      </c>
    </row>
    <row r="657" spans="1:9" x14ac:dyDescent="0.35">
      <c r="A657" s="3" t="s">
        <v>1066</v>
      </c>
      <c r="B657" s="44" t="s">
        <v>188</v>
      </c>
      <c r="C657" s="44" t="s">
        <v>93</v>
      </c>
      <c r="D657" s="44" t="s">
        <v>176</v>
      </c>
      <c r="E657" s="3">
        <v>3</v>
      </c>
      <c r="F657" s="3">
        <v>1</v>
      </c>
      <c r="G657" s="3">
        <v>4</v>
      </c>
      <c r="H657" s="3">
        <v>1</v>
      </c>
      <c r="I657" s="3">
        <f t="shared" si="10"/>
        <v>2</v>
      </c>
    </row>
    <row r="658" spans="1:9" x14ac:dyDescent="0.35">
      <c r="A658" s="3" t="s">
        <v>1067</v>
      </c>
      <c r="B658" s="44" t="s">
        <v>289</v>
      </c>
      <c r="C658" s="44" t="s">
        <v>43</v>
      </c>
      <c r="D658" s="44" t="s">
        <v>175</v>
      </c>
      <c r="E658" s="3">
        <v>3</v>
      </c>
      <c r="F658" s="3">
        <v>4</v>
      </c>
      <c r="G658" s="3">
        <v>1</v>
      </c>
      <c r="H658" s="3">
        <v>5</v>
      </c>
      <c r="I658" s="3">
        <f t="shared" si="10"/>
        <v>3</v>
      </c>
    </row>
    <row r="659" spans="1:9" x14ac:dyDescent="0.35">
      <c r="A659" s="3" t="s">
        <v>1068</v>
      </c>
      <c r="B659" s="44" t="s">
        <v>223</v>
      </c>
      <c r="C659" s="44" t="s">
        <v>157</v>
      </c>
      <c r="D659" s="44" t="s">
        <v>176</v>
      </c>
      <c r="E659" s="3">
        <v>3</v>
      </c>
      <c r="F659" s="3">
        <v>1</v>
      </c>
      <c r="G659" s="3">
        <v>1</v>
      </c>
      <c r="H659" s="3">
        <v>1</v>
      </c>
      <c r="I659" s="3">
        <f t="shared" si="10"/>
        <v>2</v>
      </c>
    </row>
    <row r="660" spans="1:9" x14ac:dyDescent="0.35">
      <c r="A660" s="3" t="s">
        <v>1069</v>
      </c>
      <c r="B660" s="44" t="s">
        <v>193</v>
      </c>
      <c r="C660" s="44" t="s">
        <v>28</v>
      </c>
      <c r="D660" s="44" t="s">
        <v>176</v>
      </c>
      <c r="E660" s="3">
        <v>3</v>
      </c>
      <c r="F660" s="3">
        <v>1</v>
      </c>
      <c r="G660" s="3">
        <v>1</v>
      </c>
      <c r="H660" s="3">
        <v>1</v>
      </c>
      <c r="I660" s="3">
        <f t="shared" si="10"/>
        <v>2</v>
      </c>
    </row>
    <row r="661" spans="1:9" x14ac:dyDescent="0.35">
      <c r="A661" s="3" t="s">
        <v>1070</v>
      </c>
      <c r="B661" s="44" t="s">
        <v>188</v>
      </c>
      <c r="C661" s="44" t="s">
        <v>93</v>
      </c>
      <c r="D661" s="44" t="s">
        <v>176</v>
      </c>
      <c r="E661" s="3">
        <v>3</v>
      </c>
      <c r="F661" s="3">
        <v>1</v>
      </c>
      <c r="G661" s="3">
        <v>4</v>
      </c>
      <c r="H661" s="3">
        <v>1</v>
      </c>
      <c r="I661" s="3">
        <f t="shared" si="10"/>
        <v>2</v>
      </c>
    </row>
    <row r="662" spans="1:9" x14ac:dyDescent="0.35">
      <c r="A662" s="3" t="s">
        <v>1071</v>
      </c>
      <c r="B662" s="44" t="s">
        <v>236</v>
      </c>
      <c r="C662" s="44" t="s">
        <v>219</v>
      </c>
      <c r="D662" s="44" t="s">
        <v>176</v>
      </c>
      <c r="E662" s="3">
        <v>3</v>
      </c>
      <c r="F662" s="3">
        <v>1</v>
      </c>
      <c r="G662" s="3">
        <v>4</v>
      </c>
      <c r="H662" s="3">
        <v>1</v>
      </c>
      <c r="I662" s="3">
        <f t="shared" si="10"/>
        <v>2</v>
      </c>
    </row>
    <row r="663" spans="1:9" x14ac:dyDescent="0.35">
      <c r="A663" s="3" t="s">
        <v>1072</v>
      </c>
      <c r="B663" s="44" t="s">
        <v>236</v>
      </c>
      <c r="C663" s="44" t="s">
        <v>219</v>
      </c>
      <c r="D663" s="44" t="s">
        <v>176</v>
      </c>
      <c r="E663" s="3">
        <v>3</v>
      </c>
      <c r="F663" s="3">
        <v>1</v>
      </c>
      <c r="G663" s="3">
        <v>1</v>
      </c>
      <c r="H663" s="3">
        <v>1</v>
      </c>
      <c r="I663" s="3">
        <f t="shared" si="10"/>
        <v>2</v>
      </c>
    </row>
    <row r="664" spans="1:9" x14ac:dyDescent="0.35">
      <c r="A664" s="3" t="s">
        <v>1073</v>
      </c>
      <c r="B664" s="44" t="s">
        <v>289</v>
      </c>
      <c r="C664" s="44" t="s">
        <v>43</v>
      </c>
      <c r="D664" s="44" t="s">
        <v>175</v>
      </c>
      <c r="E664" s="3">
        <v>2</v>
      </c>
      <c r="F664" s="3">
        <v>4</v>
      </c>
      <c r="G664" s="3">
        <v>1</v>
      </c>
      <c r="H664" s="3">
        <v>5</v>
      </c>
      <c r="I664" s="3">
        <f t="shared" si="10"/>
        <v>3</v>
      </c>
    </row>
    <row r="665" spans="1:9" x14ac:dyDescent="0.35">
      <c r="A665" s="3" t="s">
        <v>11767</v>
      </c>
      <c r="B665" s="44" t="s">
        <v>289</v>
      </c>
      <c r="C665" s="44" t="s">
        <v>43</v>
      </c>
      <c r="D665" s="44" t="s">
        <v>175</v>
      </c>
      <c r="E665" s="3">
        <v>3</v>
      </c>
      <c r="F665" s="3">
        <v>1</v>
      </c>
      <c r="G665" s="3">
        <v>4</v>
      </c>
      <c r="H665" s="3">
        <v>1</v>
      </c>
      <c r="I665" s="3">
        <f t="shared" si="10"/>
        <v>2</v>
      </c>
    </row>
    <row r="666" spans="1:9" x14ac:dyDescent="0.35">
      <c r="A666" s="3" t="s">
        <v>1074</v>
      </c>
      <c r="B666" s="44" t="s">
        <v>209</v>
      </c>
      <c r="C666" s="44" t="s">
        <v>82</v>
      </c>
      <c r="D666" s="44" t="s">
        <v>176</v>
      </c>
      <c r="E666" s="3">
        <v>3</v>
      </c>
      <c r="F666" s="3">
        <v>1</v>
      </c>
      <c r="G666" s="3">
        <v>1</v>
      </c>
      <c r="H666" s="3">
        <v>1</v>
      </c>
      <c r="I666" s="3">
        <f t="shared" si="10"/>
        <v>2</v>
      </c>
    </row>
    <row r="667" spans="1:9" x14ac:dyDescent="0.35">
      <c r="A667" s="3" t="s">
        <v>1075</v>
      </c>
      <c r="B667" s="44" t="s">
        <v>188</v>
      </c>
      <c r="C667" s="44" t="s">
        <v>93</v>
      </c>
      <c r="D667" s="44" t="s">
        <v>176</v>
      </c>
      <c r="E667" s="3">
        <v>1</v>
      </c>
      <c r="F667" s="3">
        <v>2</v>
      </c>
      <c r="G667" s="3">
        <v>1</v>
      </c>
      <c r="H667" s="3">
        <v>1</v>
      </c>
      <c r="I667" s="3">
        <f t="shared" si="10"/>
        <v>1</v>
      </c>
    </row>
    <row r="668" spans="1:9" x14ac:dyDescent="0.35">
      <c r="A668" s="3" t="s">
        <v>1076</v>
      </c>
      <c r="B668" s="44" t="s">
        <v>289</v>
      </c>
      <c r="C668" s="44" t="s">
        <v>43</v>
      </c>
      <c r="D668" s="44" t="s">
        <v>175</v>
      </c>
      <c r="E668" s="3">
        <v>2</v>
      </c>
      <c r="F668" s="3">
        <v>4</v>
      </c>
      <c r="G668" s="3">
        <v>4</v>
      </c>
      <c r="H668" s="3">
        <v>4</v>
      </c>
      <c r="I668" s="3">
        <f t="shared" si="10"/>
        <v>4</v>
      </c>
    </row>
    <row r="669" spans="1:9" x14ac:dyDescent="0.35">
      <c r="A669" s="3" t="s">
        <v>1077</v>
      </c>
      <c r="B669" s="44" t="s">
        <v>289</v>
      </c>
      <c r="C669" s="44" t="s">
        <v>43</v>
      </c>
      <c r="D669" s="44" t="s">
        <v>175</v>
      </c>
      <c r="E669" s="3">
        <v>3</v>
      </c>
      <c r="F669" s="3">
        <v>4</v>
      </c>
      <c r="G669" s="3">
        <v>4</v>
      </c>
      <c r="H669" s="3">
        <v>2</v>
      </c>
      <c r="I669" s="3">
        <f t="shared" si="10"/>
        <v>3</v>
      </c>
    </row>
    <row r="670" spans="1:9" x14ac:dyDescent="0.35">
      <c r="A670" s="3" t="s">
        <v>1078</v>
      </c>
      <c r="B670" s="44" t="s">
        <v>190</v>
      </c>
      <c r="C670" s="44" t="s">
        <v>191</v>
      </c>
      <c r="D670" s="44" t="s">
        <v>176</v>
      </c>
      <c r="E670" s="3">
        <v>3</v>
      </c>
      <c r="F670" s="3">
        <v>1</v>
      </c>
      <c r="G670" s="3">
        <v>1</v>
      </c>
      <c r="H670" s="3">
        <v>1</v>
      </c>
      <c r="I670" s="3">
        <f t="shared" si="10"/>
        <v>2</v>
      </c>
    </row>
    <row r="671" spans="1:9" x14ac:dyDescent="0.35">
      <c r="A671" s="3" t="s">
        <v>1079</v>
      </c>
      <c r="B671" s="44" t="s">
        <v>289</v>
      </c>
      <c r="C671" s="44" t="s">
        <v>43</v>
      </c>
      <c r="D671" s="44" t="s">
        <v>175</v>
      </c>
      <c r="E671" s="3">
        <v>3</v>
      </c>
      <c r="F671" s="3">
        <v>1</v>
      </c>
      <c r="G671" s="3">
        <v>4</v>
      </c>
      <c r="H671" s="3">
        <v>1</v>
      </c>
      <c r="I671" s="3">
        <f t="shared" si="10"/>
        <v>2</v>
      </c>
    </row>
    <row r="672" spans="1:9" x14ac:dyDescent="0.35">
      <c r="A672" s="3" t="s">
        <v>1080</v>
      </c>
      <c r="B672" s="44" t="s">
        <v>209</v>
      </c>
      <c r="C672" s="44" t="s">
        <v>82</v>
      </c>
      <c r="D672" s="44" t="s">
        <v>176</v>
      </c>
      <c r="E672" s="3">
        <v>3</v>
      </c>
      <c r="F672" s="3">
        <v>1</v>
      </c>
      <c r="G672" s="3">
        <v>1</v>
      </c>
      <c r="H672" s="3">
        <v>1</v>
      </c>
      <c r="I672" s="3">
        <f t="shared" si="10"/>
        <v>2</v>
      </c>
    </row>
    <row r="673" spans="1:9" x14ac:dyDescent="0.35">
      <c r="A673" s="3" t="s">
        <v>1081</v>
      </c>
      <c r="B673" s="44" t="s">
        <v>236</v>
      </c>
      <c r="C673" s="44" t="s">
        <v>219</v>
      </c>
      <c r="D673" s="44" t="s">
        <v>176</v>
      </c>
      <c r="E673" s="3">
        <v>3</v>
      </c>
      <c r="F673" s="3">
        <v>1</v>
      </c>
      <c r="G673" s="3">
        <v>4</v>
      </c>
      <c r="H673" s="3">
        <v>1</v>
      </c>
      <c r="I673" s="3">
        <f t="shared" si="10"/>
        <v>2</v>
      </c>
    </row>
    <row r="674" spans="1:9" x14ac:dyDescent="0.35">
      <c r="A674" s="3" t="s">
        <v>1082</v>
      </c>
      <c r="B674" s="44" t="s">
        <v>289</v>
      </c>
      <c r="C674" s="44" t="s">
        <v>43</v>
      </c>
      <c r="D674" s="44" t="s">
        <v>175</v>
      </c>
      <c r="E674" s="3">
        <v>3</v>
      </c>
      <c r="F674" s="3">
        <v>1</v>
      </c>
      <c r="G674" s="3">
        <v>1</v>
      </c>
      <c r="H674" s="3">
        <v>1</v>
      </c>
      <c r="I674" s="3">
        <f t="shared" si="10"/>
        <v>2</v>
      </c>
    </row>
    <row r="675" spans="1:9" x14ac:dyDescent="0.35">
      <c r="A675" s="3" t="s">
        <v>1083</v>
      </c>
      <c r="B675" s="44" t="s">
        <v>239</v>
      </c>
      <c r="C675" s="44" t="s">
        <v>33</v>
      </c>
      <c r="D675" s="44" t="s">
        <v>176</v>
      </c>
      <c r="E675" s="3">
        <v>3</v>
      </c>
      <c r="F675" s="3">
        <v>1</v>
      </c>
      <c r="G675" s="3">
        <v>4</v>
      </c>
      <c r="H675" s="3">
        <v>1</v>
      </c>
      <c r="I675" s="3">
        <f t="shared" si="10"/>
        <v>2</v>
      </c>
    </row>
    <row r="676" spans="1:9" x14ac:dyDescent="0.35">
      <c r="A676" s="3" t="s">
        <v>1084</v>
      </c>
      <c r="B676" s="44" t="s">
        <v>239</v>
      </c>
      <c r="C676" s="44" t="s">
        <v>33</v>
      </c>
      <c r="D676" s="44" t="s">
        <v>176</v>
      </c>
      <c r="E676" s="3">
        <v>3</v>
      </c>
      <c r="F676" s="3">
        <v>1</v>
      </c>
      <c r="G676" s="3">
        <v>1</v>
      </c>
      <c r="H676" s="3">
        <v>1</v>
      </c>
      <c r="I676" s="3">
        <f t="shared" si="10"/>
        <v>2</v>
      </c>
    </row>
    <row r="677" spans="1:9" x14ac:dyDescent="0.35">
      <c r="A677" s="3" t="s">
        <v>1085</v>
      </c>
      <c r="B677" s="44" t="s">
        <v>289</v>
      </c>
      <c r="C677" s="44" t="s">
        <v>43</v>
      </c>
      <c r="D677" s="44" t="s">
        <v>175</v>
      </c>
      <c r="E677" s="3">
        <v>3</v>
      </c>
      <c r="F677" s="3">
        <v>3</v>
      </c>
      <c r="G677" s="3">
        <v>1</v>
      </c>
      <c r="H677" s="3">
        <v>1</v>
      </c>
      <c r="I677" s="3">
        <f t="shared" si="10"/>
        <v>2</v>
      </c>
    </row>
    <row r="678" spans="1:9" x14ac:dyDescent="0.35">
      <c r="A678" s="3" t="s">
        <v>1086</v>
      </c>
      <c r="B678" s="44" t="s">
        <v>236</v>
      </c>
      <c r="C678" s="44" t="s">
        <v>219</v>
      </c>
      <c r="D678" s="44" t="s">
        <v>176</v>
      </c>
      <c r="E678" s="3">
        <v>3</v>
      </c>
      <c r="F678" s="3">
        <v>1</v>
      </c>
      <c r="G678" s="3">
        <v>1</v>
      </c>
      <c r="H678" s="3">
        <v>1</v>
      </c>
      <c r="I678" s="3">
        <f t="shared" si="10"/>
        <v>2</v>
      </c>
    </row>
    <row r="679" spans="1:9" x14ac:dyDescent="0.35">
      <c r="A679" s="3" t="s">
        <v>1087</v>
      </c>
      <c r="B679" s="44" t="s">
        <v>289</v>
      </c>
      <c r="C679" s="44" t="s">
        <v>43</v>
      </c>
      <c r="D679" s="44" t="s">
        <v>175</v>
      </c>
      <c r="E679" s="3">
        <v>3</v>
      </c>
      <c r="F679" s="3">
        <v>2</v>
      </c>
      <c r="G679" s="3">
        <v>4</v>
      </c>
      <c r="H679" s="3">
        <v>1</v>
      </c>
      <c r="I679" s="3">
        <f t="shared" si="10"/>
        <v>3</v>
      </c>
    </row>
    <row r="680" spans="1:9" x14ac:dyDescent="0.35">
      <c r="A680" s="3" t="s">
        <v>1088</v>
      </c>
      <c r="B680" s="44" t="s">
        <v>210</v>
      </c>
      <c r="C680" s="44" t="s">
        <v>97</v>
      </c>
      <c r="D680" s="44" t="s">
        <v>176</v>
      </c>
      <c r="E680" s="3">
        <v>3</v>
      </c>
      <c r="F680" s="3">
        <v>1</v>
      </c>
      <c r="G680" s="3">
        <v>4</v>
      </c>
      <c r="H680" s="3">
        <v>1</v>
      </c>
      <c r="I680" s="3">
        <f t="shared" si="10"/>
        <v>2</v>
      </c>
    </row>
    <row r="681" spans="1:9" x14ac:dyDescent="0.35">
      <c r="A681" s="3" t="s">
        <v>1089</v>
      </c>
      <c r="B681" s="44" t="s">
        <v>289</v>
      </c>
      <c r="C681" s="44" t="s">
        <v>43</v>
      </c>
      <c r="D681" s="44" t="s">
        <v>175</v>
      </c>
      <c r="E681" s="3">
        <v>3</v>
      </c>
      <c r="F681" s="3">
        <v>1</v>
      </c>
      <c r="G681" s="3">
        <v>4</v>
      </c>
      <c r="H681" s="3">
        <v>1</v>
      </c>
      <c r="I681" s="3">
        <f t="shared" si="10"/>
        <v>2</v>
      </c>
    </row>
    <row r="682" spans="1:9" x14ac:dyDescent="0.35">
      <c r="A682" s="3" t="s">
        <v>1090</v>
      </c>
      <c r="B682" s="44" t="s">
        <v>289</v>
      </c>
      <c r="C682" s="44" t="s">
        <v>43</v>
      </c>
      <c r="D682" s="44" t="s">
        <v>175</v>
      </c>
      <c r="E682" s="3">
        <v>3</v>
      </c>
      <c r="F682" s="3">
        <v>1</v>
      </c>
      <c r="G682" s="3">
        <v>1</v>
      </c>
      <c r="H682" s="3">
        <v>1</v>
      </c>
      <c r="I682" s="3">
        <f t="shared" si="10"/>
        <v>2</v>
      </c>
    </row>
    <row r="683" spans="1:9" x14ac:dyDescent="0.35">
      <c r="A683" s="3" t="s">
        <v>1091</v>
      </c>
      <c r="B683" s="44" t="s">
        <v>289</v>
      </c>
      <c r="C683" s="44" t="s">
        <v>43</v>
      </c>
      <c r="D683" s="44" t="s">
        <v>175</v>
      </c>
      <c r="E683" s="3">
        <v>3</v>
      </c>
      <c r="F683" s="3">
        <v>1</v>
      </c>
      <c r="G683" s="3">
        <v>4</v>
      </c>
      <c r="H683" s="3">
        <v>3</v>
      </c>
      <c r="I683" s="3">
        <f t="shared" si="10"/>
        <v>3</v>
      </c>
    </row>
    <row r="684" spans="1:9" x14ac:dyDescent="0.35">
      <c r="A684" s="3" t="s">
        <v>1092</v>
      </c>
      <c r="B684" s="44" t="s">
        <v>289</v>
      </c>
      <c r="C684" s="44" t="s">
        <v>43</v>
      </c>
      <c r="D684" s="44" t="s">
        <v>175</v>
      </c>
      <c r="E684" s="3">
        <v>3</v>
      </c>
      <c r="F684" s="3">
        <v>1</v>
      </c>
      <c r="G684" s="3">
        <v>4</v>
      </c>
      <c r="H684" s="3">
        <v>1</v>
      </c>
      <c r="I684" s="3">
        <f t="shared" si="10"/>
        <v>2</v>
      </c>
    </row>
    <row r="685" spans="1:9" x14ac:dyDescent="0.35">
      <c r="A685" s="3" t="s">
        <v>1093</v>
      </c>
      <c r="B685" s="44" t="s">
        <v>289</v>
      </c>
      <c r="C685" s="44" t="s">
        <v>43</v>
      </c>
      <c r="D685" s="44" t="s">
        <v>175</v>
      </c>
      <c r="E685" s="3">
        <v>1</v>
      </c>
      <c r="F685" s="3">
        <v>4</v>
      </c>
      <c r="G685" s="3">
        <v>1</v>
      </c>
      <c r="H685" s="3">
        <v>5</v>
      </c>
      <c r="I685" s="3">
        <f t="shared" si="10"/>
        <v>3</v>
      </c>
    </row>
    <row r="686" spans="1:9" x14ac:dyDescent="0.35">
      <c r="A686" s="3" t="s">
        <v>1094</v>
      </c>
      <c r="B686" s="44" t="s">
        <v>262</v>
      </c>
      <c r="C686" s="44" t="s">
        <v>31</v>
      </c>
      <c r="D686" s="44" t="s">
        <v>176</v>
      </c>
      <c r="E686" s="3">
        <v>3</v>
      </c>
      <c r="F686" s="3">
        <v>1</v>
      </c>
      <c r="G686" s="3">
        <v>4</v>
      </c>
      <c r="H686" s="3">
        <v>1</v>
      </c>
      <c r="I686" s="3">
        <f t="shared" si="10"/>
        <v>2</v>
      </c>
    </row>
    <row r="687" spans="1:9" x14ac:dyDescent="0.35">
      <c r="A687" s="3" t="s">
        <v>1095</v>
      </c>
      <c r="B687" s="44" t="s">
        <v>289</v>
      </c>
      <c r="C687" s="44" t="s">
        <v>43</v>
      </c>
      <c r="D687" s="44" t="s">
        <v>175</v>
      </c>
      <c r="E687" s="3">
        <v>1</v>
      </c>
      <c r="F687" s="3">
        <v>4</v>
      </c>
      <c r="G687" s="3">
        <v>1</v>
      </c>
      <c r="H687" s="3">
        <v>5</v>
      </c>
      <c r="I687" s="3">
        <f t="shared" si="10"/>
        <v>3</v>
      </c>
    </row>
    <row r="688" spans="1:9" x14ac:dyDescent="0.35">
      <c r="A688" s="3" t="s">
        <v>1096</v>
      </c>
      <c r="B688" s="44" t="s">
        <v>289</v>
      </c>
      <c r="C688" s="44" t="s">
        <v>43</v>
      </c>
      <c r="D688" s="44" t="s">
        <v>175</v>
      </c>
      <c r="E688" s="3">
        <v>3</v>
      </c>
      <c r="F688" s="3">
        <v>3</v>
      </c>
      <c r="G688" s="3">
        <v>1</v>
      </c>
      <c r="H688" s="3">
        <v>1</v>
      </c>
      <c r="I688" s="3">
        <f t="shared" si="10"/>
        <v>2</v>
      </c>
    </row>
    <row r="689" spans="1:9" x14ac:dyDescent="0.35">
      <c r="A689" s="3" t="s">
        <v>1097</v>
      </c>
      <c r="B689" s="44" t="s">
        <v>223</v>
      </c>
      <c r="C689" s="44" t="s">
        <v>157</v>
      </c>
      <c r="D689" s="44" t="s">
        <v>176</v>
      </c>
      <c r="E689" s="3">
        <v>3</v>
      </c>
      <c r="F689" s="3">
        <v>1</v>
      </c>
      <c r="G689" s="3">
        <v>1</v>
      </c>
      <c r="H689" s="3">
        <v>1</v>
      </c>
      <c r="I689" s="3">
        <f t="shared" si="10"/>
        <v>2</v>
      </c>
    </row>
    <row r="690" spans="1:9" x14ac:dyDescent="0.35">
      <c r="A690" s="3" t="s">
        <v>1098</v>
      </c>
      <c r="B690" s="44" t="s">
        <v>289</v>
      </c>
      <c r="C690" s="44" t="s">
        <v>43</v>
      </c>
      <c r="D690" s="44" t="s">
        <v>175</v>
      </c>
      <c r="E690" s="3">
        <v>3</v>
      </c>
      <c r="F690" s="3">
        <v>2</v>
      </c>
      <c r="G690" s="3">
        <v>4</v>
      </c>
      <c r="H690" s="3">
        <v>2</v>
      </c>
      <c r="I690" s="3">
        <f t="shared" si="10"/>
        <v>3</v>
      </c>
    </row>
    <row r="691" spans="1:9" x14ac:dyDescent="0.35">
      <c r="A691" s="3" t="s">
        <v>1099</v>
      </c>
      <c r="B691" s="44" t="s">
        <v>188</v>
      </c>
      <c r="C691" s="44" t="s">
        <v>93</v>
      </c>
      <c r="D691" s="44" t="s">
        <v>176</v>
      </c>
      <c r="E691" s="3">
        <v>3</v>
      </c>
      <c r="F691" s="3">
        <v>1</v>
      </c>
      <c r="G691" s="3">
        <v>4</v>
      </c>
      <c r="H691" s="3">
        <v>1</v>
      </c>
      <c r="I691" s="3">
        <f t="shared" si="10"/>
        <v>2</v>
      </c>
    </row>
    <row r="692" spans="1:9" x14ac:dyDescent="0.35">
      <c r="A692" s="3" t="s">
        <v>1100</v>
      </c>
      <c r="B692" s="44" t="s">
        <v>190</v>
      </c>
      <c r="C692" s="44" t="s">
        <v>191</v>
      </c>
      <c r="D692" s="44" t="s">
        <v>176</v>
      </c>
      <c r="E692" s="3">
        <v>3</v>
      </c>
      <c r="F692" s="3">
        <v>1</v>
      </c>
      <c r="G692" s="3">
        <v>1</v>
      </c>
      <c r="H692" s="3">
        <v>1</v>
      </c>
      <c r="I692" s="3">
        <f t="shared" si="10"/>
        <v>2</v>
      </c>
    </row>
    <row r="693" spans="1:9" x14ac:dyDescent="0.35">
      <c r="A693" s="3" t="s">
        <v>1101</v>
      </c>
      <c r="B693" s="44" t="s">
        <v>188</v>
      </c>
      <c r="C693" s="44" t="s">
        <v>93</v>
      </c>
      <c r="D693" s="44" t="s">
        <v>176</v>
      </c>
      <c r="E693" s="3">
        <v>3</v>
      </c>
      <c r="F693" s="3">
        <v>1</v>
      </c>
      <c r="G693" s="3">
        <v>4</v>
      </c>
      <c r="H693" s="3">
        <v>1</v>
      </c>
      <c r="I693" s="3">
        <f t="shared" si="10"/>
        <v>2</v>
      </c>
    </row>
    <row r="694" spans="1:9" x14ac:dyDescent="0.35">
      <c r="A694" s="3" t="s">
        <v>1102</v>
      </c>
      <c r="B694" s="44" t="s">
        <v>289</v>
      </c>
      <c r="C694" s="44" t="s">
        <v>43</v>
      </c>
      <c r="D694" s="44" t="s">
        <v>175</v>
      </c>
      <c r="E694" s="3">
        <v>3</v>
      </c>
      <c r="F694" s="3">
        <v>4</v>
      </c>
      <c r="G694" s="3">
        <v>1</v>
      </c>
      <c r="H694" s="3">
        <v>1</v>
      </c>
      <c r="I694" s="3">
        <f t="shared" si="10"/>
        <v>2</v>
      </c>
    </row>
    <row r="695" spans="1:9" x14ac:dyDescent="0.35">
      <c r="A695" s="3" t="s">
        <v>1103</v>
      </c>
      <c r="B695" s="44" t="s">
        <v>188</v>
      </c>
      <c r="C695" s="44" t="s">
        <v>93</v>
      </c>
      <c r="D695" s="44" t="s">
        <v>176</v>
      </c>
      <c r="E695" s="3">
        <v>3</v>
      </c>
      <c r="F695" s="3">
        <v>2</v>
      </c>
      <c r="G695" s="3">
        <v>4</v>
      </c>
      <c r="H695" s="3">
        <v>1</v>
      </c>
      <c r="I695" s="3">
        <f t="shared" si="10"/>
        <v>3</v>
      </c>
    </row>
    <row r="696" spans="1:9" x14ac:dyDescent="0.35">
      <c r="A696" s="3" t="s">
        <v>1104</v>
      </c>
      <c r="B696" s="44" t="s">
        <v>193</v>
      </c>
      <c r="C696" s="44" t="s">
        <v>28</v>
      </c>
      <c r="D696" s="44" t="s">
        <v>176</v>
      </c>
      <c r="E696" s="3">
        <v>3</v>
      </c>
      <c r="F696" s="3">
        <v>1</v>
      </c>
      <c r="G696" s="3">
        <v>4</v>
      </c>
      <c r="H696" s="3">
        <v>1</v>
      </c>
      <c r="I696" s="3">
        <f t="shared" si="10"/>
        <v>2</v>
      </c>
    </row>
    <row r="697" spans="1:9" x14ac:dyDescent="0.35">
      <c r="A697" s="3" t="s">
        <v>1105</v>
      </c>
      <c r="B697" s="44" t="s">
        <v>188</v>
      </c>
      <c r="C697" s="44" t="s">
        <v>93</v>
      </c>
      <c r="D697" s="44" t="s">
        <v>176</v>
      </c>
      <c r="E697" s="3">
        <v>1</v>
      </c>
      <c r="F697" s="3">
        <v>4</v>
      </c>
      <c r="G697" s="3">
        <v>1</v>
      </c>
      <c r="H697" s="3">
        <v>1</v>
      </c>
      <c r="I697" s="3">
        <f t="shared" si="10"/>
        <v>2</v>
      </c>
    </row>
    <row r="698" spans="1:9" x14ac:dyDescent="0.35">
      <c r="A698" s="3" t="s">
        <v>1106</v>
      </c>
      <c r="B698" s="44" t="s">
        <v>190</v>
      </c>
      <c r="C698" s="44" t="s">
        <v>191</v>
      </c>
      <c r="D698" s="44" t="s">
        <v>176</v>
      </c>
      <c r="E698" s="3">
        <v>3</v>
      </c>
      <c r="F698" s="3">
        <v>1</v>
      </c>
      <c r="G698" s="3">
        <v>4</v>
      </c>
      <c r="H698" s="3">
        <v>1</v>
      </c>
      <c r="I698" s="3">
        <f t="shared" si="10"/>
        <v>2</v>
      </c>
    </row>
    <row r="699" spans="1:9" x14ac:dyDescent="0.35">
      <c r="A699" s="3" t="s">
        <v>1107</v>
      </c>
      <c r="B699" s="44" t="s">
        <v>289</v>
      </c>
      <c r="C699" s="44" t="s">
        <v>43</v>
      </c>
      <c r="D699" s="44" t="s">
        <v>175</v>
      </c>
      <c r="E699" s="3">
        <v>3</v>
      </c>
      <c r="F699" s="3">
        <v>1</v>
      </c>
      <c r="G699" s="3">
        <v>4</v>
      </c>
      <c r="H699" s="3">
        <v>1</v>
      </c>
      <c r="I699" s="3">
        <f t="shared" si="10"/>
        <v>2</v>
      </c>
    </row>
    <row r="700" spans="1:9" x14ac:dyDescent="0.35">
      <c r="A700" s="3" t="s">
        <v>1108</v>
      </c>
      <c r="B700" s="44" t="s">
        <v>289</v>
      </c>
      <c r="C700" s="44" t="s">
        <v>43</v>
      </c>
      <c r="D700" s="44" t="s">
        <v>175</v>
      </c>
      <c r="E700" s="3">
        <v>3</v>
      </c>
      <c r="F700" s="3">
        <v>1</v>
      </c>
      <c r="G700" s="3">
        <v>4</v>
      </c>
      <c r="H700" s="3">
        <v>1</v>
      </c>
      <c r="I700" s="3">
        <f t="shared" si="10"/>
        <v>2</v>
      </c>
    </row>
    <row r="701" spans="1:9" x14ac:dyDescent="0.35">
      <c r="A701" s="3" t="s">
        <v>1109</v>
      </c>
      <c r="B701" s="44" t="s">
        <v>210</v>
      </c>
      <c r="C701" s="44" t="s">
        <v>97</v>
      </c>
      <c r="D701" s="44" t="s">
        <v>176</v>
      </c>
      <c r="E701" s="3">
        <v>3</v>
      </c>
      <c r="F701" s="3">
        <v>1</v>
      </c>
      <c r="G701" s="3">
        <v>4</v>
      </c>
      <c r="H701" s="3">
        <v>1</v>
      </c>
      <c r="I701" s="3">
        <f t="shared" si="10"/>
        <v>2</v>
      </c>
    </row>
    <row r="702" spans="1:9" x14ac:dyDescent="0.35">
      <c r="A702" s="3" t="s">
        <v>1110</v>
      </c>
      <c r="B702" s="44" t="s">
        <v>236</v>
      </c>
      <c r="C702" s="44" t="s">
        <v>219</v>
      </c>
      <c r="D702" s="44" t="s">
        <v>176</v>
      </c>
      <c r="E702" s="3">
        <v>3</v>
      </c>
      <c r="F702" s="3">
        <v>1</v>
      </c>
      <c r="G702" s="3">
        <v>1</v>
      </c>
      <c r="H702" s="3">
        <v>1</v>
      </c>
      <c r="I702" s="3">
        <f t="shared" si="10"/>
        <v>2</v>
      </c>
    </row>
    <row r="703" spans="1:9" x14ac:dyDescent="0.35">
      <c r="A703" s="3" t="s">
        <v>1111</v>
      </c>
      <c r="B703" s="44" t="s">
        <v>188</v>
      </c>
      <c r="C703" s="44" t="s">
        <v>93</v>
      </c>
      <c r="D703" s="44" t="s">
        <v>176</v>
      </c>
      <c r="E703" s="3">
        <v>1</v>
      </c>
      <c r="F703" s="3">
        <v>4</v>
      </c>
      <c r="G703" s="3">
        <v>1</v>
      </c>
      <c r="H703" s="3">
        <v>3</v>
      </c>
      <c r="I703" s="3">
        <f t="shared" si="10"/>
        <v>2</v>
      </c>
    </row>
    <row r="704" spans="1:9" x14ac:dyDescent="0.35">
      <c r="A704" s="3" t="s">
        <v>1112</v>
      </c>
      <c r="B704" s="44" t="s">
        <v>188</v>
      </c>
      <c r="C704" s="44" t="s">
        <v>93</v>
      </c>
      <c r="D704" s="44" t="s">
        <v>176</v>
      </c>
      <c r="E704" s="3">
        <v>3</v>
      </c>
      <c r="F704" s="3">
        <v>1</v>
      </c>
      <c r="G704" s="3">
        <v>1</v>
      </c>
      <c r="H704" s="3">
        <v>1</v>
      </c>
      <c r="I704" s="3">
        <f t="shared" si="10"/>
        <v>2</v>
      </c>
    </row>
    <row r="705" spans="1:9" x14ac:dyDescent="0.35">
      <c r="A705" s="3" t="s">
        <v>1113</v>
      </c>
      <c r="B705" s="44" t="s">
        <v>188</v>
      </c>
      <c r="C705" s="44" t="s">
        <v>93</v>
      </c>
      <c r="D705" s="44" t="s">
        <v>176</v>
      </c>
      <c r="E705" s="3">
        <v>1</v>
      </c>
      <c r="F705" s="3">
        <v>4</v>
      </c>
      <c r="G705" s="3">
        <v>1</v>
      </c>
      <c r="H705" s="3">
        <v>1</v>
      </c>
      <c r="I705" s="3">
        <f t="shared" si="10"/>
        <v>2</v>
      </c>
    </row>
    <row r="706" spans="1:9" x14ac:dyDescent="0.35">
      <c r="A706" s="3" t="s">
        <v>1114</v>
      </c>
      <c r="B706" s="44" t="s">
        <v>188</v>
      </c>
      <c r="C706" s="44" t="s">
        <v>93</v>
      </c>
      <c r="D706" s="44" t="s">
        <v>176</v>
      </c>
      <c r="E706" s="3">
        <v>1</v>
      </c>
      <c r="F706" s="3">
        <v>4</v>
      </c>
      <c r="G706" s="3">
        <v>4</v>
      </c>
      <c r="H706" s="3">
        <v>1</v>
      </c>
      <c r="I706" s="3">
        <f t="shared" si="10"/>
        <v>3</v>
      </c>
    </row>
    <row r="707" spans="1:9" x14ac:dyDescent="0.35">
      <c r="A707" s="3" t="s">
        <v>1115</v>
      </c>
      <c r="B707" s="44" t="s">
        <v>188</v>
      </c>
      <c r="C707" s="44" t="s">
        <v>93</v>
      </c>
      <c r="D707" s="44" t="s">
        <v>176</v>
      </c>
      <c r="E707" s="3">
        <v>3</v>
      </c>
      <c r="F707" s="3">
        <v>2</v>
      </c>
      <c r="G707" s="3">
        <v>1</v>
      </c>
      <c r="H707" s="3">
        <v>1</v>
      </c>
      <c r="I707" s="3">
        <f t="shared" ref="I707:I770" si="11">ROUND(AVERAGE(E707:H707),0)</f>
        <v>2</v>
      </c>
    </row>
    <row r="708" spans="1:9" x14ac:dyDescent="0.35">
      <c r="A708" s="3" t="s">
        <v>1116</v>
      </c>
      <c r="B708" s="44" t="s">
        <v>223</v>
      </c>
      <c r="C708" s="44" t="s">
        <v>157</v>
      </c>
      <c r="D708" s="44" t="s">
        <v>176</v>
      </c>
      <c r="E708" s="3">
        <v>3</v>
      </c>
      <c r="F708" s="3">
        <v>1</v>
      </c>
      <c r="G708" s="3">
        <v>1</v>
      </c>
      <c r="H708" s="3">
        <v>1</v>
      </c>
      <c r="I708" s="3">
        <f t="shared" si="11"/>
        <v>2</v>
      </c>
    </row>
    <row r="709" spans="1:9" x14ac:dyDescent="0.35">
      <c r="A709" s="3" t="s">
        <v>1117</v>
      </c>
      <c r="B709" s="44" t="s">
        <v>188</v>
      </c>
      <c r="C709" s="44" t="s">
        <v>93</v>
      </c>
      <c r="D709" s="44" t="s">
        <v>176</v>
      </c>
      <c r="E709" s="3">
        <v>3</v>
      </c>
      <c r="F709" s="3">
        <v>1</v>
      </c>
      <c r="G709" s="3">
        <v>1</v>
      </c>
      <c r="H709" s="3">
        <v>1</v>
      </c>
      <c r="I709" s="3">
        <f t="shared" si="11"/>
        <v>2</v>
      </c>
    </row>
    <row r="710" spans="1:9" x14ac:dyDescent="0.35">
      <c r="A710" s="3" t="s">
        <v>1118</v>
      </c>
      <c r="B710" s="44" t="s">
        <v>289</v>
      </c>
      <c r="C710" s="44" t="s">
        <v>43</v>
      </c>
      <c r="D710" s="44" t="s">
        <v>175</v>
      </c>
      <c r="E710" s="3">
        <v>3</v>
      </c>
      <c r="F710" s="3">
        <v>1</v>
      </c>
      <c r="G710" s="3">
        <v>4</v>
      </c>
      <c r="H710" s="3">
        <v>1</v>
      </c>
      <c r="I710" s="3">
        <f t="shared" si="11"/>
        <v>2</v>
      </c>
    </row>
    <row r="711" spans="1:9" x14ac:dyDescent="0.35">
      <c r="A711" s="3" t="s">
        <v>1119</v>
      </c>
      <c r="B711" s="44" t="s">
        <v>188</v>
      </c>
      <c r="C711" s="44" t="s">
        <v>93</v>
      </c>
      <c r="D711" s="44" t="s">
        <v>176</v>
      </c>
      <c r="E711" s="3">
        <v>3</v>
      </c>
      <c r="F711" s="3">
        <v>3</v>
      </c>
      <c r="G711" s="3">
        <v>4</v>
      </c>
      <c r="H711" s="3">
        <v>1</v>
      </c>
      <c r="I711" s="3">
        <f t="shared" si="11"/>
        <v>3</v>
      </c>
    </row>
    <row r="712" spans="1:9" x14ac:dyDescent="0.35">
      <c r="A712" s="3" t="s">
        <v>1120</v>
      </c>
      <c r="B712" s="44" t="s">
        <v>236</v>
      </c>
      <c r="C712" s="44" t="s">
        <v>219</v>
      </c>
      <c r="D712" s="44" t="s">
        <v>176</v>
      </c>
      <c r="E712" s="3">
        <v>3</v>
      </c>
      <c r="F712" s="3">
        <v>1</v>
      </c>
      <c r="G712" s="3">
        <v>1</v>
      </c>
      <c r="H712" s="3">
        <v>1</v>
      </c>
      <c r="I712" s="3">
        <f t="shared" si="11"/>
        <v>2</v>
      </c>
    </row>
    <row r="713" spans="1:9" x14ac:dyDescent="0.35">
      <c r="A713" s="3" t="s">
        <v>1121</v>
      </c>
      <c r="B713" s="44" t="s">
        <v>289</v>
      </c>
      <c r="C713" s="44" t="s">
        <v>43</v>
      </c>
      <c r="D713" s="44" t="s">
        <v>175</v>
      </c>
      <c r="E713" s="3">
        <v>3</v>
      </c>
      <c r="F713" s="3">
        <v>1</v>
      </c>
      <c r="G713" s="3">
        <v>4</v>
      </c>
      <c r="H713" s="3">
        <v>1</v>
      </c>
      <c r="I713" s="3">
        <f t="shared" si="11"/>
        <v>2</v>
      </c>
    </row>
    <row r="714" spans="1:9" x14ac:dyDescent="0.35">
      <c r="A714" s="3" t="s">
        <v>1122</v>
      </c>
      <c r="B714" s="44" t="s">
        <v>227</v>
      </c>
      <c r="C714" s="44" t="s">
        <v>228</v>
      </c>
      <c r="D714" s="44" t="s">
        <v>175</v>
      </c>
      <c r="E714" s="3">
        <v>3</v>
      </c>
      <c r="F714" s="3">
        <v>1</v>
      </c>
      <c r="G714" s="3">
        <v>4</v>
      </c>
      <c r="H714" s="3">
        <v>1</v>
      </c>
      <c r="I714" s="3">
        <f t="shared" si="11"/>
        <v>2</v>
      </c>
    </row>
    <row r="715" spans="1:9" x14ac:dyDescent="0.35">
      <c r="A715" s="3" t="s">
        <v>1123</v>
      </c>
      <c r="B715" s="44" t="s">
        <v>188</v>
      </c>
      <c r="C715" s="44" t="s">
        <v>93</v>
      </c>
      <c r="D715" s="44" t="s">
        <v>176</v>
      </c>
      <c r="E715" s="3">
        <v>1</v>
      </c>
      <c r="F715" s="3">
        <v>2</v>
      </c>
      <c r="G715" s="3">
        <v>1</v>
      </c>
      <c r="H715" s="3">
        <v>1</v>
      </c>
      <c r="I715" s="3">
        <f t="shared" si="11"/>
        <v>1</v>
      </c>
    </row>
    <row r="716" spans="1:9" x14ac:dyDescent="0.35">
      <c r="A716" s="3" t="s">
        <v>1124</v>
      </c>
      <c r="B716" s="44" t="s">
        <v>188</v>
      </c>
      <c r="C716" s="44" t="s">
        <v>93</v>
      </c>
      <c r="D716" s="44" t="s">
        <v>176</v>
      </c>
      <c r="E716" s="3">
        <v>3</v>
      </c>
      <c r="F716" s="3">
        <v>1</v>
      </c>
      <c r="G716" s="3">
        <v>1</v>
      </c>
      <c r="H716" s="3">
        <v>1</v>
      </c>
      <c r="I716" s="3">
        <f t="shared" si="11"/>
        <v>2</v>
      </c>
    </row>
    <row r="717" spans="1:9" x14ac:dyDescent="0.35">
      <c r="A717" s="3" t="s">
        <v>1125</v>
      </c>
      <c r="B717" s="44" t="s">
        <v>227</v>
      </c>
      <c r="C717" s="44" t="s">
        <v>228</v>
      </c>
      <c r="D717" s="44" t="s">
        <v>175</v>
      </c>
      <c r="E717" s="3">
        <v>3</v>
      </c>
      <c r="F717" s="3">
        <v>1</v>
      </c>
      <c r="G717" s="3">
        <v>4</v>
      </c>
      <c r="H717" s="3">
        <v>1</v>
      </c>
      <c r="I717" s="3">
        <f t="shared" si="11"/>
        <v>2</v>
      </c>
    </row>
    <row r="718" spans="1:9" x14ac:dyDescent="0.35">
      <c r="A718" s="3" t="s">
        <v>1126</v>
      </c>
      <c r="B718" s="44" t="s">
        <v>227</v>
      </c>
      <c r="C718" s="44" t="s">
        <v>228</v>
      </c>
      <c r="D718" s="44" t="s">
        <v>175</v>
      </c>
      <c r="E718" s="3">
        <v>3</v>
      </c>
      <c r="F718" s="3">
        <v>1</v>
      </c>
      <c r="G718" s="3">
        <v>4</v>
      </c>
      <c r="H718" s="3">
        <v>1</v>
      </c>
      <c r="I718" s="3">
        <f t="shared" si="11"/>
        <v>2</v>
      </c>
    </row>
    <row r="719" spans="1:9" x14ac:dyDescent="0.35">
      <c r="A719" s="3" t="s">
        <v>1127</v>
      </c>
      <c r="B719" s="44" t="s">
        <v>188</v>
      </c>
      <c r="C719" s="44" t="s">
        <v>93</v>
      </c>
      <c r="D719" s="44" t="s">
        <v>176</v>
      </c>
      <c r="E719" s="3">
        <v>2</v>
      </c>
      <c r="F719" s="3">
        <v>3</v>
      </c>
      <c r="G719" s="3">
        <v>1</v>
      </c>
      <c r="H719" s="3">
        <v>1</v>
      </c>
      <c r="I719" s="3">
        <f t="shared" si="11"/>
        <v>2</v>
      </c>
    </row>
    <row r="720" spans="1:9" x14ac:dyDescent="0.35">
      <c r="A720" s="3" t="s">
        <v>1128</v>
      </c>
      <c r="B720" s="44" t="s">
        <v>289</v>
      </c>
      <c r="C720" s="44" t="s">
        <v>43</v>
      </c>
      <c r="D720" s="44" t="s">
        <v>175</v>
      </c>
      <c r="E720" s="3">
        <v>3</v>
      </c>
      <c r="F720" s="3">
        <v>1</v>
      </c>
      <c r="G720" s="3">
        <v>4</v>
      </c>
      <c r="H720" s="3">
        <v>1</v>
      </c>
      <c r="I720" s="3">
        <f t="shared" si="11"/>
        <v>2</v>
      </c>
    </row>
    <row r="721" spans="1:9" x14ac:dyDescent="0.35">
      <c r="A721" s="3" t="s">
        <v>1129</v>
      </c>
      <c r="B721" s="44" t="s">
        <v>239</v>
      </c>
      <c r="C721" s="44" t="s">
        <v>33</v>
      </c>
      <c r="D721" s="44" t="s">
        <v>176</v>
      </c>
      <c r="E721" s="3">
        <v>3</v>
      </c>
      <c r="F721" s="3">
        <v>2</v>
      </c>
      <c r="G721" s="3">
        <v>1</v>
      </c>
      <c r="H721" s="3">
        <v>1</v>
      </c>
      <c r="I721" s="3">
        <f t="shared" si="11"/>
        <v>2</v>
      </c>
    </row>
    <row r="722" spans="1:9" x14ac:dyDescent="0.35">
      <c r="A722" s="3" t="s">
        <v>1130</v>
      </c>
      <c r="B722" s="44" t="s">
        <v>188</v>
      </c>
      <c r="C722" s="44" t="s">
        <v>93</v>
      </c>
      <c r="D722" s="44" t="s">
        <v>176</v>
      </c>
      <c r="E722" s="3">
        <v>1</v>
      </c>
      <c r="F722" s="3">
        <v>2</v>
      </c>
      <c r="G722" s="3">
        <v>1</v>
      </c>
      <c r="H722" s="3">
        <v>1</v>
      </c>
      <c r="I722" s="3">
        <f t="shared" si="11"/>
        <v>1</v>
      </c>
    </row>
    <row r="723" spans="1:9" x14ac:dyDescent="0.35">
      <c r="A723" s="3" t="s">
        <v>1131</v>
      </c>
      <c r="B723" s="44" t="s">
        <v>227</v>
      </c>
      <c r="C723" s="44" t="s">
        <v>228</v>
      </c>
      <c r="D723" s="44" t="s">
        <v>175</v>
      </c>
      <c r="E723" s="3">
        <v>3</v>
      </c>
      <c r="F723" s="3">
        <v>1</v>
      </c>
      <c r="G723" s="3">
        <v>1</v>
      </c>
      <c r="H723" s="3">
        <v>1</v>
      </c>
      <c r="I723" s="3">
        <f t="shared" si="11"/>
        <v>2</v>
      </c>
    </row>
    <row r="724" spans="1:9" x14ac:dyDescent="0.35">
      <c r="A724" s="3" t="s">
        <v>1132</v>
      </c>
      <c r="B724" s="44" t="s">
        <v>236</v>
      </c>
      <c r="C724" s="44" t="s">
        <v>219</v>
      </c>
      <c r="D724" s="44" t="s">
        <v>176</v>
      </c>
      <c r="E724" s="3">
        <v>3</v>
      </c>
      <c r="F724" s="3">
        <v>1</v>
      </c>
      <c r="G724" s="3">
        <v>1</v>
      </c>
      <c r="H724" s="3">
        <v>1</v>
      </c>
      <c r="I724" s="3">
        <f t="shared" si="11"/>
        <v>2</v>
      </c>
    </row>
    <row r="725" spans="1:9" x14ac:dyDescent="0.35">
      <c r="A725" s="3" t="s">
        <v>1133</v>
      </c>
      <c r="B725" s="44" t="s">
        <v>227</v>
      </c>
      <c r="C725" s="44" t="s">
        <v>228</v>
      </c>
      <c r="D725" s="44" t="s">
        <v>175</v>
      </c>
      <c r="E725" s="3">
        <v>3</v>
      </c>
      <c r="F725" s="3">
        <v>1</v>
      </c>
      <c r="G725" s="3">
        <v>4</v>
      </c>
      <c r="H725" s="3">
        <v>5</v>
      </c>
      <c r="I725" s="3">
        <f t="shared" si="11"/>
        <v>3</v>
      </c>
    </row>
    <row r="726" spans="1:9" x14ac:dyDescent="0.35">
      <c r="A726" s="3" t="s">
        <v>1134</v>
      </c>
      <c r="B726" s="44" t="s">
        <v>188</v>
      </c>
      <c r="C726" s="44" t="s">
        <v>93</v>
      </c>
      <c r="D726" s="44" t="s">
        <v>176</v>
      </c>
      <c r="E726" s="3">
        <v>2</v>
      </c>
      <c r="F726" s="3">
        <v>4</v>
      </c>
      <c r="G726" s="3">
        <v>1</v>
      </c>
      <c r="H726" s="3">
        <v>1</v>
      </c>
      <c r="I726" s="3">
        <f t="shared" si="11"/>
        <v>2</v>
      </c>
    </row>
    <row r="727" spans="1:9" x14ac:dyDescent="0.35">
      <c r="A727" s="3" t="s">
        <v>1135</v>
      </c>
      <c r="B727" s="44" t="s">
        <v>190</v>
      </c>
      <c r="C727" s="44" t="s">
        <v>191</v>
      </c>
      <c r="D727" s="44" t="s">
        <v>176</v>
      </c>
      <c r="E727" s="3">
        <v>3</v>
      </c>
      <c r="F727" s="3">
        <v>1</v>
      </c>
      <c r="G727" s="3">
        <v>4</v>
      </c>
      <c r="H727" s="3">
        <v>1</v>
      </c>
      <c r="I727" s="3">
        <f t="shared" si="11"/>
        <v>2</v>
      </c>
    </row>
    <row r="728" spans="1:9" x14ac:dyDescent="0.35">
      <c r="A728" s="3" t="s">
        <v>1136</v>
      </c>
      <c r="B728" s="44" t="s">
        <v>227</v>
      </c>
      <c r="C728" s="44" t="s">
        <v>228</v>
      </c>
      <c r="D728" s="44" t="s">
        <v>175</v>
      </c>
      <c r="E728" s="3">
        <v>3</v>
      </c>
      <c r="F728" s="3">
        <v>1</v>
      </c>
      <c r="G728" s="3">
        <v>4</v>
      </c>
      <c r="H728" s="3">
        <v>1</v>
      </c>
      <c r="I728" s="3">
        <f t="shared" si="11"/>
        <v>2</v>
      </c>
    </row>
    <row r="729" spans="1:9" x14ac:dyDescent="0.35">
      <c r="A729" s="3" t="s">
        <v>1137</v>
      </c>
      <c r="B729" s="44" t="s">
        <v>223</v>
      </c>
      <c r="C729" s="44" t="s">
        <v>157</v>
      </c>
      <c r="D729" s="44" t="s">
        <v>176</v>
      </c>
      <c r="E729" s="3">
        <v>3</v>
      </c>
      <c r="F729" s="3">
        <v>1</v>
      </c>
      <c r="G729" s="3">
        <v>1</v>
      </c>
      <c r="H729" s="3">
        <v>1</v>
      </c>
      <c r="I729" s="3">
        <f t="shared" si="11"/>
        <v>2</v>
      </c>
    </row>
    <row r="730" spans="1:9" x14ac:dyDescent="0.35">
      <c r="A730" s="3" t="s">
        <v>1138</v>
      </c>
      <c r="B730" s="44" t="s">
        <v>236</v>
      </c>
      <c r="C730" s="44" t="s">
        <v>219</v>
      </c>
      <c r="D730" s="44" t="s">
        <v>176</v>
      </c>
      <c r="E730" s="3">
        <v>3</v>
      </c>
      <c r="F730" s="3">
        <v>1</v>
      </c>
      <c r="G730" s="3">
        <v>1</v>
      </c>
      <c r="H730" s="3">
        <v>1</v>
      </c>
      <c r="I730" s="3">
        <f t="shared" si="11"/>
        <v>2</v>
      </c>
    </row>
    <row r="731" spans="1:9" x14ac:dyDescent="0.35">
      <c r="A731" s="3" t="s">
        <v>1139</v>
      </c>
      <c r="B731" s="44" t="s">
        <v>210</v>
      </c>
      <c r="C731" s="44" t="s">
        <v>97</v>
      </c>
      <c r="D731" s="44" t="s">
        <v>176</v>
      </c>
      <c r="E731" s="3">
        <v>3</v>
      </c>
      <c r="F731" s="3">
        <v>1</v>
      </c>
      <c r="G731" s="3">
        <v>1</v>
      </c>
      <c r="H731" s="3">
        <v>1</v>
      </c>
      <c r="I731" s="3">
        <f t="shared" si="11"/>
        <v>2</v>
      </c>
    </row>
    <row r="732" spans="1:9" x14ac:dyDescent="0.35">
      <c r="A732" s="3" t="s">
        <v>1140</v>
      </c>
      <c r="B732" s="44" t="s">
        <v>262</v>
      </c>
      <c r="C732" s="44" t="s">
        <v>31</v>
      </c>
      <c r="D732" s="44" t="s">
        <v>176</v>
      </c>
      <c r="E732" s="3">
        <v>3</v>
      </c>
      <c r="F732" s="3">
        <v>1</v>
      </c>
      <c r="G732" s="3">
        <v>1</v>
      </c>
      <c r="H732" s="3">
        <v>1</v>
      </c>
      <c r="I732" s="3">
        <f t="shared" si="11"/>
        <v>2</v>
      </c>
    </row>
    <row r="733" spans="1:9" x14ac:dyDescent="0.35">
      <c r="A733" s="3" t="s">
        <v>1141</v>
      </c>
      <c r="B733" s="44" t="s">
        <v>188</v>
      </c>
      <c r="C733" s="44" t="s">
        <v>93</v>
      </c>
      <c r="D733" s="44" t="s">
        <v>176</v>
      </c>
      <c r="E733" s="3">
        <v>2</v>
      </c>
      <c r="F733" s="3">
        <v>4</v>
      </c>
      <c r="G733" s="3">
        <v>4</v>
      </c>
      <c r="H733" s="3">
        <v>4</v>
      </c>
      <c r="I733" s="3">
        <f t="shared" si="11"/>
        <v>4</v>
      </c>
    </row>
    <row r="734" spans="1:9" x14ac:dyDescent="0.35">
      <c r="A734" s="3" t="s">
        <v>1142</v>
      </c>
      <c r="B734" s="44" t="s">
        <v>188</v>
      </c>
      <c r="C734" s="44" t="s">
        <v>93</v>
      </c>
      <c r="D734" s="44" t="s">
        <v>176</v>
      </c>
      <c r="E734" s="3">
        <v>3</v>
      </c>
      <c r="F734" s="3">
        <v>1</v>
      </c>
      <c r="G734" s="3">
        <v>4</v>
      </c>
      <c r="H734" s="3">
        <v>1</v>
      </c>
      <c r="I734" s="3">
        <f t="shared" si="11"/>
        <v>2</v>
      </c>
    </row>
    <row r="735" spans="1:9" x14ac:dyDescent="0.35">
      <c r="A735" s="3" t="s">
        <v>1143</v>
      </c>
      <c r="B735" s="44" t="s">
        <v>227</v>
      </c>
      <c r="C735" s="44" t="s">
        <v>228</v>
      </c>
      <c r="D735" s="44" t="s">
        <v>175</v>
      </c>
      <c r="E735" s="3">
        <v>3</v>
      </c>
      <c r="F735" s="3">
        <v>1</v>
      </c>
      <c r="G735" s="3">
        <v>4</v>
      </c>
      <c r="H735" s="3">
        <v>1</v>
      </c>
      <c r="I735" s="3">
        <f t="shared" si="11"/>
        <v>2</v>
      </c>
    </row>
    <row r="736" spans="1:9" x14ac:dyDescent="0.35">
      <c r="A736" s="3" t="s">
        <v>1144</v>
      </c>
      <c r="B736" s="44" t="s">
        <v>227</v>
      </c>
      <c r="C736" s="44" t="s">
        <v>228</v>
      </c>
      <c r="D736" s="44" t="s">
        <v>175</v>
      </c>
      <c r="E736" s="3">
        <v>3</v>
      </c>
      <c r="F736" s="3">
        <v>1</v>
      </c>
      <c r="G736" s="3">
        <v>4</v>
      </c>
      <c r="H736" s="3">
        <v>1</v>
      </c>
      <c r="I736" s="3">
        <f t="shared" si="11"/>
        <v>2</v>
      </c>
    </row>
    <row r="737" spans="1:9" x14ac:dyDescent="0.35">
      <c r="A737" s="3" t="s">
        <v>1145</v>
      </c>
      <c r="B737" s="44" t="s">
        <v>188</v>
      </c>
      <c r="C737" s="44" t="s">
        <v>93</v>
      </c>
      <c r="D737" s="44" t="s">
        <v>176</v>
      </c>
      <c r="E737" s="3">
        <v>3</v>
      </c>
      <c r="F737" s="3">
        <v>1</v>
      </c>
      <c r="G737" s="3">
        <v>4</v>
      </c>
      <c r="H737" s="3">
        <v>1</v>
      </c>
      <c r="I737" s="3">
        <f t="shared" si="11"/>
        <v>2</v>
      </c>
    </row>
    <row r="738" spans="1:9" x14ac:dyDescent="0.35">
      <c r="A738" s="3" t="s">
        <v>1146</v>
      </c>
      <c r="B738" s="44" t="s">
        <v>227</v>
      </c>
      <c r="C738" s="44" t="s">
        <v>228</v>
      </c>
      <c r="D738" s="44" t="s">
        <v>175</v>
      </c>
      <c r="E738" s="3">
        <v>3</v>
      </c>
      <c r="F738" s="3">
        <v>1</v>
      </c>
      <c r="G738" s="3">
        <v>4</v>
      </c>
      <c r="H738" s="3">
        <v>1</v>
      </c>
      <c r="I738" s="3">
        <f t="shared" si="11"/>
        <v>2</v>
      </c>
    </row>
    <row r="739" spans="1:9" x14ac:dyDescent="0.35">
      <c r="A739" s="3" t="s">
        <v>1147</v>
      </c>
      <c r="B739" s="44" t="s">
        <v>227</v>
      </c>
      <c r="C739" s="44" t="s">
        <v>228</v>
      </c>
      <c r="D739" s="44" t="s">
        <v>175</v>
      </c>
      <c r="E739" s="3">
        <v>3</v>
      </c>
      <c r="F739" s="3">
        <v>1</v>
      </c>
      <c r="G739" s="3">
        <v>4</v>
      </c>
      <c r="H739" s="3">
        <v>1</v>
      </c>
      <c r="I739" s="3">
        <f t="shared" si="11"/>
        <v>2</v>
      </c>
    </row>
    <row r="740" spans="1:9" x14ac:dyDescent="0.35">
      <c r="A740" s="3" t="s">
        <v>1148</v>
      </c>
      <c r="B740" s="44" t="s">
        <v>289</v>
      </c>
      <c r="C740" s="44" t="s">
        <v>43</v>
      </c>
      <c r="D740" s="44" t="s">
        <v>175</v>
      </c>
      <c r="E740" s="3">
        <v>3</v>
      </c>
      <c r="F740" s="3">
        <v>1</v>
      </c>
      <c r="G740" s="3">
        <v>4</v>
      </c>
      <c r="H740" s="3">
        <v>3</v>
      </c>
      <c r="I740" s="3">
        <f t="shared" si="11"/>
        <v>3</v>
      </c>
    </row>
    <row r="741" spans="1:9" x14ac:dyDescent="0.35">
      <c r="A741" s="3" t="s">
        <v>1149</v>
      </c>
      <c r="B741" s="44" t="s">
        <v>227</v>
      </c>
      <c r="C741" s="44" t="s">
        <v>228</v>
      </c>
      <c r="D741" s="44" t="s">
        <v>175</v>
      </c>
      <c r="E741" s="3">
        <v>3</v>
      </c>
      <c r="F741" s="3">
        <v>1</v>
      </c>
      <c r="G741" s="3">
        <v>4</v>
      </c>
      <c r="H741" s="3">
        <v>1</v>
      </c>
      <c r="I741" s="3">
        <f t="shared" si="11"/>
        <v>2</v>
      </c>
    </row>
    <row r="742" spans="1:9" x14ac:dyDescent="0.35">
      <c r="A742" s="3" t="s">
        <v>1150</v>
      </c>
      <c r="B742" s="44" t="s">
        <v>227</v>
      </c>
      <c r="C742" s="44" t="s">
        <v>228</v>
      </c>
      <c r="D742" s="44" t="s">
        <v>175</v>
      </c>
      <c r="E742" s="3">
        <v>3</v>
      </c>
      <c r="F742" s="3">
        <v>1</v>
      </c>
      <c r="G742" s="3">
        <v>4</v>
      </c>
      <c r="H742" s="3">
        <v>1</v>
      </c>
      <c r="I742" s="3">
        <f t="shared" si="11"/>
        <v>2</v>
      </c>
    </row>
    <row r="743" spans="1:9" x14ac:dyDescent="0.35">
      <c r="A743" s="3" t="s">
        <v>1151</v>
      </c>
      <c r="B743" s="44" t="s">
        <v>208</v>
      </c>
      <c r="C743" s="44" t="s">
        <v>151</v>
      </c>
      <c r="D743" s="44" t="s">
        <v>175</v>
      </c>
      <c r="E743" s="3">
        <v>3</v>
      </c>
      <c r="F743" s="3">
        <v>1</v>
      </c>
      <c r="G743" s="3">
        <v>4</v>
      </c>
      <c r="H743" s="3">
        <v>1</v>
      </c>
      <c r="I743" s="3">
        <f t="shared" si="11"/>
        <v>2</v>
      </c>
    </row>
    <row r="744" spans="1:9" x14ac:dyDescent="0.35">
      <c r="A744" s="3" t="s">
        <v>1152</v>
      </c>
      <c r="B744" s="44" t="s">
        <v>227</v>
      </c>
      <c r="C744" s="44" t="s">
        <v>228</v>
      </c>
      <c r="D744" s="44" t="s">
        <v>175</v>
      </c>
      <c r="E744" s="3">
        <v>3</v>
      </c>
      <c r="F744" s="3">
        <v>1</v>
      </c>
      <c r="G744" s="3">
        <v>4</v>
      </c>
      <c r="H744" s="3">
        <v>1</v>
      </c>
      <c r="I744" s="3">
        <f t="shared" si="11"/>
        <v>2</v>
      </c>
    </row>
    <row r="745" spans="1:9" x14ac:dyDescent="0.35">
      <c r="A745" s="3" t="s">
        <v>1153</v>
      </c>
      <c r="B745" s="44" t="s">
        <v>227</v>
      </c>
      <c r="C745" s="44" t="s">
        <v>228</v>
      </c>
      <c r="D745" s="44" t="s">
        <v>175</v>
      </c>
      <c r="E745" s="3">
        <v>3</v>
      </c>
      <c r="F745" s="3">
        <v>3</v>
      </c>
      <c r="G745" s="3">
        <v>4</v>
      </c>
      <c r="H745" s="3">
        <v>1</v>
      </c>
      <c r="I745" s="3">
        <f t="shared" si="11"/>
        <v>3</v>
      </c>
    </row>
    <row r="746" spans="1:9" x14ac:dyDescent="0.35">
      <c r="A746" s="3" t="s">
        <v>1154</v>
      </c>
      <c r="B746" s="44" t="s">
        <v>227</v>
      </c>
      <c r="C746" s="44" t="s">
        <v>228</v>
      </c>
      <c r="D746" s="44" t="s">
        <v>175</v>
      </c>
      <c r="E746" s="3">
        <v>3</v>
      </c>
      <c r="F746" s="3">
        <v>1</v>
      </c>
      <c r="G746" s="3">
        <v>4</v>
      </c>
      <c r="H746" s="3">
        <v>1</v>
      </c>
      <c r="I746" s="3">
        <f t="shared" si="11"/>
        <v>2</v>
      </c>
    </row>
    <row r="747" spans="1:9" x14ac:dyDescent="0.35">
      <c r="A747" s="3" t="s">
        <v>1155</v>
      </c>
      <c r="B747" s="44" t="s">
        <v>190</v>
      </c>
      <c r="C747" s="44" t="s">
        <v>191</v>
      </c>
      <c r="D747" s="44" t="s">
        <v>176</v>
      </c>
      <c r="E747" s="3">
        <v>3</v>
      </c>
      <c r="F747" s="3">
        <v>2</v>
      </c>
      <c r="G747" s="3">
        <v>1</v>
      </c>
      <c r="H747" s="3">
        <v>1</v>
      </c>
      <c r="I747" s="3">
        <f t="shared" si="11"/>
        <v>2</v>
      </c>
    </row>
    <row r="748" spans="1:9" x14ac:dyDescent="0.35">
      <c r="A748" s="3" t="s">
        <v>1156</v>
      </c>
      <c r="B748" s="44" t="s">
        <v>193</v>
      </c>
      <c r="C748" s="44" t="s">
        <v>28</v>
      </c>
      <c r="D748" s="44" t="s">
        <v>176</v>
      </c>
      <c r="E748" s="3">
        <v>3</v>
      </c>
      <c r="F748" s="3">
        <v>1</v>
      </c>
      <c r="G748" s="3">
        <v>4</v>
      </c>
      <c r="H748" s="3">
        <v>1</v>
      </c>
      <c r="I748" s="3">
        <f t="shared" si="11"/>
        <v>2</v>
      </c>
    </row>
    <row r="749" spans="1:9" x14ac:dyDescent="0.35">
      <c r="A749" s="3" t="s">
        <v>1157</v>
      </c>
      <c r="B749" s="44" t="s">
        <v>223</v>
      </c>
      <c r="C749" s="44" t="s">
        <v>157</v>
      </c>
      <c r="D749" s="44" t="s">
        <v>176</v>
      </c>
      <c r="E749" s="3">
        <v>3</v>
      </c>
      <c r="F749" s="3">
        <v>1</v>
      </c>
      <c r="G749" s="3">
        <v>4</v>
      </c>
      <c r="H749" s="3">
        <v>1</v>
      </c>
      <c r="I749" s="3">
        <f t="shared" si="11"/>
        <v>2</v>
      </c>
    </row>
    <row r="750" spans="1:9" x14ac:dyDescent="0.35">
      <c r="A750" s="3" t="s">
        <v>1158</v>
      </c>
      <c r="B750" s="44" t="s">
        <v>223</v>
      </c>
      <c r="C750" s="44" t="s">
        <v>157</v>
      </c>
      <c r="D750" s="44" t="s">
        <v>176</v>
      </c>
      <c r="E750" s="3">
        <v>3</v>
      </c>
      <c r="F750" s="3">
        <v>1</v>
      </c>
      <c r="G750" s="3">
        <v>1</v>
      </c>
      <c r="H750" s="3">
        <v>1</v>
      </c>
      <c r="I750" s="3">
        <f t="shared" si="11"/>
        <v>2</v>
      </c>
    </row>
    <row r="751" spans="1:9" x14ac:dyDescent="0.35">
      <c r="A751" s="3" t="s">
        <v>1159</v>
      </c>
      <c r="B751" s="44" t="s">
        <v>227</v>
      </c>
      <c r="C751" s="44" t="s">
        <v>228</v>
      </c>
      <c r="D751" s="44" t="s">
        <v>175</v>
      </c>
      <c r="E751" s="3">
        <v>3</v>
      </c>
      <c r="F751" s="3">
        <v>1</v>
      </c>
      <c r="G751" s="3">
        <v>4</v>
      </c>
      <c r="H751" s="3">
        <v>1</v>
      </c>
      <c r="I751" s="3">
        <f t="shared" si="11"/>
        <v>2</v>
      </c>
    </row>
    <row r="752" spans="1:9" x14ac:dyDescent="0.35">
      <c r="A752" s="3" t="s">
        <v>1160</v>
      </c>
      <c r="B752" s="44" t="s">
        <v>236</v>
      </c>
      <c r="C752" s="44" t="s">
        <v>219</v>
      </c>
      <c r="D752" s="44" t="s">
        <v>176</v>
      </c>
      <c r="E752" s="3">
        <v>3</v>
      </c>
      <c r="F752" s="3">
        <v>1</v>
      </c>
      <c r="G752" s="3">
        <v>1</v>
      </c>
      <c r="H752" s="3">
        <v>1</v>
      </c>
      <c r="I752" s="3">
        <f t="shared" si="11"/>
        <v>2</v>
      </c>
    </row>
    <row r="753" spans="1:9" x14ac:dyDescent="0.35">
      <c r="A753" s="3" t="s">
        <v>1161</v>
      </c>
      <c r="B753" s="44" t="s">
        <v>289</v>
      </c>
      <c r="C753" s="44" t="s">
        <v>43</v>
      </c>
      <c r="D753" s="44" t="s">
        <v>175</v>
      </c>
      <c r="E753" s="3">
        <v>3</v>
      </c>
      <c r="F753" s="3">
        <v>1</v>
      </c>
      <c r="G753" s="3">
        <v>4</v>
      </c>
      <c r="H753" s="3">
        <v>1</v>
      </c>
      <c r="I753" s="3">
        <f t="shared" si="11"/>
        <v>2</v>
      </c>
    </row>
    <row r="754" spans="1:9" x14ac:dyDescent="0.35">
      <c r="A754" s="3" t="s">
        <v>1162</v>
      </c>
      <c r="B754" s="44" t="s">
        <v>223</v>
      </c>
      <c r="C754" s="44" t="s">
        <v>157</v>
      </c>
      <c r="D754" s="44" t="s">
        <v>176</v>
      </c>
      <c r="E754" s="3">
        <v>3</v>
      </c>
      <c r="F754" s="3">
        <v>1</v>
      </c>
      <c r="G754" s="3">
        <v>4</v>
      </c>
      <c r="H754" s="3">
        <v>1</v>
      </c>
      <c r="I754" s="3">
        <f t="shared" si="11"/>
        <v>2</v>
      </c>
    </row>
    <row r="755" spans="1:9" x14ac:dyDescent="0.35">
      <c r="A755" s="3" t="s">
        <v>1163</v>
      </c>
      <c r="B755" s="44" t="s">
        <v>236</v>
      </c>
      <c r="C755" s="44" t="s">
        <v>219</v>
      </c>
      <c r="D755" s="44" t="s">
        <v>176</v>
      </c>
      <c r="E755" s="3">
        <v>3</v>
      </c>
      <c r="F755" s="3">
        <v>1</v>
      </c>
      <c r="G755" s="3">
        <v>1</v>
      </c>
      <c r="H755" s="3">
        <v>1</v>
      </c>
      <c r="I755" s="3">
        <f t="shared" si="11"/>
        <v>2</v>
      </c>
    </row>
    <row r="756" spans="1:9" x14ac:dyDescent="0.35">
      <c r="A756" s="3" t="s">
        <v>1164</v>
      </c>
      <c r="B756" s="44" t="s">
        <v>188</v>
      </c>
      <c r="C756" s="44" t="s">
        <v>93</v>
      </c>
      <c r="D756" s="44" t="s">
        <v>176</v>
      </c>
      <c r="E756" s="3">
        <v>3</v>
      </c>
      <c r="F756" s="3">
        <v>1</v>
      </c>
      <c r="G756" s="3">
        <v>4</v>
      </c>
      <c r="H756" s="3">
        <v>1</v>
      </c>
      <c r="I756" s="3">
        <f t="shared" si="11"/>
        <v>2</v>
      </c>
    </row>
    <row r="757" spans="1:9" x14ac:dyDescent="0.35">
      <c r="A757" s="3" t="s">
        <v>1165</v>
      </c>
      <c r="B757" s="44" t="s">
        <v>188</v>
      </c>
      <c r="C757" s="44" t="s">
        <v>93</v>
      </c>
      <c r="D757" s="44" t="s">
        <v>176</v>
      </c>
      <c r="E757" s="3">
        <v>3</v>
      </c>
      <c r="F757" s="3">
        <v>1</v>
      </c>
      <c r="G757" s="3">
        <v>4</v>
      </c>
      <c r="H757" s="3">
        <v>1</v>
      </c>
      <c r="I757" s="3">
        <f t="shared" si="11"/>
        <v>2</v>
      </c>
    </row>
    <row r="758" spans="1:9" x14ac:dyDescent="0.35">
      <c r="A758" s="3" t="s">
        <v>1166</v>
      </c>
      <c r="B758" s="44" t="s">
        <v>289</v>
      </c>
      <c r="C758" s="44" t="s">
        <v>43</v>
      </c>
      <c r="D758" s="44" t="s">
        <v>175</v>
      </c>
      <c r="E758" s="3">
        <v>3</v>
      </c>
      <c r="F758" s="3">
        <v>1</v>
      </c>
      <c r="G758" s="3">
        <v>4</v>
      </c>
      <c r="H758" s="3">
        <v>1</v>
      </c>
      <c r="I758" s="3">
        <f t="shared" si="11"/>
        <v>2</v>
      </c>
    </row>
    <row r="759" spans="1:9" x14ac:dyDescent="0.35">
      <c r="A759" s="3" t="s">
        <v>1167</v>
      </c>
      <c r="B759" s="44" t="s">
        <v>223</v>
      </c>
      <c r="C759" s="44" t="s">
        <v>157</v>
      </c>
      <c r="D759" s="44" t="s">
        <v>176</v>
      </c>
      <c r="E759" s="3">
        <v>3</v>
      </c>
      <c r="F759" s="3">
        <v>1</v>
      </c>
      <c r="G759" s="3">
        <v>1</v>
      </c>
      <c r="H759" s="3">
        <v>1</v>
      </c>
      <c r="I759" s="3">
        <f t="shared" si="11"/>
        <v>2</v>
      </c>
    </row>
    <row r="760" spans="1:9" x14ac:dyDescent="0.35">
      <c r="A760" s="3" t="s">
        <v>1168</v>
      </c>
      <c r="B760" s="44" t="s">
        <v>227</v>
      </c>
      <c r="C760" s="44" t="s">
        <v>228</v>
      </c>
      <c r="D760" s="44" t="s">
        <v>175</v>
      </c>
      <c r="E760" s="3">
        <v>3</v>
      </c>
      <c r="F760" s="3">
        <v>1</v>
      </c>
      <c r="G760" s="3">
        <v>4</v>
      </c>
      <c r="H760" s="3">
        <v>1</v>
      </c>
      <c r="I760" s="3">
        <f t="shared" si="11"/>
        <v>2</v>
      </c>
    </row>
    <row r="761" spans="1:9" x14ac:dyDescent="0.35">
      <c r="A761" s="3" t="s">
        <v>1169</v>
      </c>
      <c r="B761" s="44" t="s">
        <v>226</v>
      </c>
      <c r="C761" s="44" t="s">
        <v>40</v>
      </c>
      <c r="D761" s="44" t="s">
        <v>175</v>
      </c>
      <c r="E761" s="3">
        <v>3</v>
      </c>
      <c r="F761" s="3">
        <v>1</v>
      </c>
      <c r="G761" s="3">
        <v>4</v>
      </c>
      <c r="H761" s="3">
        <v>1</v>
      </c>
      <c r="I761" s="3">
        <f t="shared" si="11"/>
        <v>2</v>
      </c>
    </row>
    <row r="762" spans="1:9" x14ac:dyDescent="0.35">
      <c r="A762" s="3" t="s">
        <v>1170</v>
      </c>
      <c r="B762" s="44" t="s">
        <v>208</v>
      </c>
      <c r="C762" s="44" t="s">
        <v>151</v>
      </c>
      <c r="D762" s="44" t="s">
        <v>175</v>
      </c>
      <c r="E762" s="3">
        <v>3</v>
      </c>
      <c r="F762" s="3">
        <v>1</v>
      </c>
      <c r="G762" s="3">
        <v>4</v>
      </c>
      <c r="H762" s="3">
        <v>1</v>
      </c>
      <c r="I762" s="3">
        <f t="shared" si="11"/>
        <v>2</v>
      </c>
    </row>
    <row r="763" spans="1:9" x14ac:dyDescent="0.35">
      <c r="A763" s="3" t="s">
        <v>1171</v>
      </c>
      <c r="B763" s="44" t="s">
        <v>190</v>
      </c>
      <c r="C763" s="44" t="s">
        <v>191</v>
      </c>
      <c r="D763" s="44" t="s">
        <v>176</v>
      </c>
      <c r="E763" s="3">
        <v>3</v>
      </c>
      <c r="F763" s="3">
        <v>1</v>
      </c>
      <c r="G763" s="3">
        <v>4</v>
      </c>
      <c r="H763" s="3">
        <v>1</v>
      </c>
      <c r="I763" s="3">
        <f t="shared" si="11"/>
        <v>2</v>
      </c>
    </row>
    <row r="764" spans="1:9" x14ac:dyDescent="0.35">
      <c r="A764" s="3" t="s">
        <v>1172</v>
      </c>
      <c r="B764" s="44" t="s">
        <v>227</v>
      </c>
      <c r="C764" s="44" t="s">
        <v>228</v>
      </c>
      <c r="D764" s="44" t="s">
        <v>175</v>
      </c>
      <c r="E764" s="3">
        <v>3</v>
      </c>
      <c r="F764" s="3">
        <v>2</v>
      </c>
      <c r="G764" s="3">
        <v>1</v>
      </c>
      <c r="H764" s="3">
        <v>1</v>
      </c>
      <c r="I764" s="3">
        <f t="shared" si="11"/>
        <v>2</v>
      </c>
    </row>
    <row r="765" spans="1:9" x14ac:dyDescent="0.35">
      <c r="A765" s="3" t="s">
        <v>1173</v>
      </c>
      <c r="B765" s="44" t="s">
        <v>226</v>
      </c>
      <c r="C765" s="44" t="s">
        <v>40</v>
      </c>
      <c r="D765" s="44" t="s">
        <v>175</v>
      </c>
      <c r="E765" s="3">
        <v>3</v>
      </c>
      <c r="F765" s="3">
        <v>1</v>
      </c>
      <c r="G765" s="3">
        <v>4</v>
      </c>
      <c r="H765" s="3">
        <v>1</v>
      </c>
      <c r="I765" s="3">
        <f t="shared" si="11"/>
        <v>2</v>
      </c>
    </row>
    <row r="766" spans="1:9" x14ac:dyDescent="0.35">
      <c r="A766" s="3" t="s">
        <v>1174</v>
      </c>
      <c r="B766" s="44" t="s">
        <v>236</v>
      </c>
      <c r="C766" s="44" t="s">
        <v>219</v>
      </c>
      <c r="D766" s="44" t="s">
        <v>176</v>
      </c>
      <c r="E766" s="3">
        <v>3</v>
      </c>
      <c r="F766" s="3">
        <v>1</v>
      </c>
      <c r="G766" s="3">
        <v>1</v>
      </c>
      <c r="H766" s="3">
        <v>1</v>
      </c>
      <c r="I766" s="3">
        <f t="shared" si="11"/>
        <v>2</v>
      </c>
    </row>
    <row r="767" spans="1:9" x14ac:dyDescent="0.35">
      <c r="A767" s="3" t="s">
        <v>1175</v>
      </c>
      <c r="B767" s="44" t="s">
        <v>226</v>
      </c>
      <c r="C767" s="44" t="s">
        <v>40</v>
      </c>
      <c r="D767" s="44" t="s">
        <v>175</v>
      </c>
      <c r="E767" s="3">
        <v>3</v>
      </c>
      <c r="F767" s="3">
        <v>1</v>
      </c>
      <c r="G767" s="3">
        <v>4</v>
      </c>
      <c r="H767" s="3">
        <v>3</v>
      </c>
      <c r="I767" s="3">
        <f t="shared" si="11"/>
        <v>3</v>
      </c>
    </row>
    <row r="768" spans="1:9" x14ac:dyDescent="0.35">
      <c r="A768" s="3" t="s">
        <v>1176</v>
      </c>
      <c r="B768" s="44" t="s">
        <v>226</v>
      </c>
      <c r="C768" s="44" t="s">
        <v>40</v>
      </c>
      <c r="D768" s="44" t="s">
        <v>175</v>
      </c>
      <c r="E768" s="3">
        <v>3</v>
      </c>
      <c r="F768" s="3">
        <v>1</v>
      </c>
      <c r="G768" s="3">
        <v>4</v>
      </c>
      <c r="H768" s="3">
        <v>2</v>
      </c>
      <c r="I768" s="3">
        <f t="shared" si="11"/>
        <v>3</v>
      </c>
    </row>
    <row r="769" spans="1:9" x14ac:dyDescent="0.35">
      <c r="A769" s="3" t="s">
        <v>1177</v>
      </c>
      <c r="B769" s="44" t="s">
        <v>188</v>
      </c>
      <c r="C769" s="44" t="s">
        <v>93</v>
      </c>
      <c r="D769" s="44" t="s">
        <v>176</v>
      </c>
      <c r="E769" s="3">
        <v>3</v>
      </c>
      <c r="F769" s="3">
        <v>1</v>
      </c>
      <c r="G769" s="3">
        <v>4</v>
      </c>
      <c r="H769" s="3">
        <v>1</v>
      </c>
      <c r="I769" s="3">
        <f t="shared" si="11"/>
        <v>2</v>
      </c>
    </row>
    <row r="770" spans="1:9" x14ac:dyDescent="0.35">
      <c r="A770" s="3" t="s">
        <v>1178</v>
      </c>
      <c r="B770" s="44" t="s">
        <v>188</v>
      </c>
      <c r="C770" s="44" t="s">
        <v>93</v>
      </c>
      <c r="D770" s="44" t="s">
        <v>176</v>
      </c>
      <c r="E770" s="3">
        <v>3</v>
      </c>
      <c r="F770" s="3">
        <v>1</v>
      </c>
      <c r="G770" s="3">
        <v>4</v>
      </c>
      <c r="H770" s="3">
        <v>1</v>
      </c>
      <c r="I770" s="3">
        <f t="shared" si="11"/>
        <v>2</v>
      </c>
    </row>
    <row r="771" spans="1:9" x14ac:dyDescent="0.35">
      <c r="A771" s="3" t="s">
        <v>1179</v>
      </c>
      <c r="B771" s="44" t="s">
        <v>209</v>
      </c>
      <c r="C771" s="44" t="s">
        <v>82</v>
      </c>
      <c r="D771" s="44" t="s">
        <v>176</v>
      </c>
      <c r="E771" s="3">
        <v>3</v>
      </c>
      <c r="F771" s="3">
        <v>1</v>
      </c>
      <c r="G771" s="3">
        <v>1</v>
      </c>
      <c r="H771" s="3">
        <v>1</v>
      </c>
      <c r="I771" s="3">
        <f t="shared" ref="I771:I834" si="12">ROUND(AVERAGE(E771:H771),0)</f>
        <v>2</v>
      </c>
    </row>
    <row r="772" spans="1:9" x14ac:dyDescent="0.35">
      <c r="A772" s="3" t="s">
        <v>1180</v>
      </c>
      <c r="B772" s="44" t="s">
        <v>289</v>
      </c>
      <c r="C772" s="44" t="s">
        <v>43</v>
      </c>
      <c r="D772" s="44" t="s">
        <v>175</v>
      </c>
      <c r="E772" s="3">
        <v>3</v>
      </c>
      <c r="F772" s="3">
        <v>1</v>
      </c>
      <c r="G772" s="3">
        <v>4</v>
      </c>
      <c r="H772" s="3">
        <v>1</v>
      </c>
      <c r="I772" s="3">
        <f t="shared" si="12"/>
        <v>2</v>
      </c>
    </row>
    <row r="773" spans="1:9" x14ac:dyDescent="0.35">
      <c r="A773" s="3" t="s">
        <v>1181</v>
      </c>
      <c r="B773" s="44" t="s">
        <v>262</v>
      </c>
      <c r="C773" s="44" t="s">
        <v>31</v>
      </c>
      <c r="D773" s="44" t="s">
        <v>176</v>
      </c>
      <c r="E773" s="3">
        <v>3</v>
      </c>
      <c r="F773" s="3">
        <v>2</v>
      </c>
      <c r="G773" s="3">
        <v>1</v>
      </c>
      <c r="H773" s="3">
        <v>1</v>
      </c>
      <c r="I773" s="3">
        <f t="shared" si="12"/>
        <v>2</v>
      </c>
    </row>
    <row r="774" spans="1:9" x14ac:dyDescent="0.35">
      <c r="A774" s="3" t="s">
        <v>1182</v>
      </c>
      <c r="B774" s="44" t="s">
        <v>188</v>
      </c>
      <c r="C774" s="44" t="s">
        <v>93</v>
      </c>
      <c r="D774" s="44" t="s">
        <v>176</v>
      </c>
      <c r="E774" s="3">
        <v>3</v>
      </c>
      <c r="F774" s="3">
        <v>1</v>
      </c>
      <c r="G774" s="3">
        <v>1</v>
      </c>
      <c r="H774" s="3">
        <v>1</v>
      </c>
      <c r="I774" s="3">
        <f t="shared" si="12"/>
        <v>2</v>
      </c>
    </row>
    <row r="775" spans="1:9" x14ac:dyDescent="0.35">
      <c r="A775" s="3" t="s">
        <v>1183</v>
      </c>
      <c r="B775" s="44" t="s">
        <v>193</v>
      </c>
      <c r="C775" s="44" t="s">
        <v>28</v>
      </c>
      <c r="D775" s="44" t="s">
        <v>176</v>
      </c>
      <c r="E775" s="3">
        <v>3</v>
      </c>
      <c r="F775" s="3">
        <v>1</v>
      </c>
      <c r="G775" s="3">
        <v>4</v>
      </c>
      <c r="H775" s="3">
        <v>1</v>
      </c>
      <c r="I775" s="3">
        <f t="shared" si="12"/>
        <v>2</v>
      </c>
    </row>
    <row r="776" spans="1:9" x14ac:dyDescent="0.35">
      <c r="A776" s="3" t="s">
        <v>1184</v>
      </c>
      <c r="B776" s="44" t="s">
        <v>193</v>
      </c>
      <c r="C776" s="44" t="s">
        <v>28</v>
      </c>
      <c r="D776" s="44" t="s">
        <v>176</v>
      </c>
      <c r="E776" s="3">
        <v>3</v>
      </c>
      <c r="F776" s="3">
        <v>1</v>
      </c>
      <c r="G776" s="3">
        <v>4</v>
      </c>
      <c r="H776" s="3">
        <v>1</v>
      </c>
      <c r="I776" s="3">
        <f t="shared" si="12"/>
        <v>2</v>
      </c>
    </row>
    <row r="777" spans="1:9" x14ac:dyDescent="0.35">
      <c r="A777" s="3" t="s">
        <v>1185</v>
      </c>
      <c r="B777" s="44" t="s">
        <v>226</v>
      </c>
      <c r="C777" s="44" t="s">
        <v>40</v>
      </c>
      <c r="D777" s="44" t="s">
        <v>175</v>
      </c>
      <c r="E777" s="3">
        <v>3</v>
      </c>
      <c r="F777" s="3">
        <v>1</v>
      </c>
      <c r="G777" s="3">
        <v>4</v>
      </c>
      <c r="H777" s="3">
        <v>1</v>
      </c>
      <c r="I777" s="3">
        <f t="shared" si="12"/>
        <v>2</v>
      </c>
    </row>
    <row r="778" spans="1:9" x14ac:dyDescent="0.35">
      <c r="A778" s="3" t="s">
        <v>1186</v>
      </c>
      <c r="B778" s="44" t="s">
        <v>209</v>
      </c>
      <c r="C778" s="44" t="s">
        <v>82</v>
      </c>
      <c r="D778" s="44" t="s">
        <v>176</v>
      </c>
      <c r="E778" s="3">
        <v>3</v>
      </c>
      <c r="F778" s="3">
        <v>1</v>
      </c>
      <c r="G778" s="3">
        <v>1</v>
      </c>
      <c r="H778" s="3">
        <v>1</v>
      </c>
      <c r="I778" s="3">
        <f t="shared" si="12"/>
        <v>2</v>
      </c>
    </row>
    <row r="779" spans="1:9" x14ac:dyDescent="0.35">
      <c r="A779" s="3" t="s">
        <v>1187</v>
      </c>
      <c r="B779" s="44" t="s">
        <v>262</v>
      </c>
      <c r="C779" s="44" t="s">
        <v>31</v>
      </c>
      <c r="D779" s="44" t="s">
        <v>176</v>
      </c>
      <c r="E779" s="3">
        <v>3</v>
      </c>
      <c r="F779" s="3">
        <v>1</v>
      </c>
      <c r="G779" s="3">
        <v>1</v>
      </c>
      <c r="H779" s="3">
        <v>1</v>
      </c>
      <c r="I779" s="3">
        <f t="shared" si="12"/>
        <v>2</v>
      </c>
    </row>
    <row r="780" spans="1:9" x14ac:dyDescent="0.35">
      <c r="A780" s="3" t="s">
        <v>1188</v>
      </c>
      <c r="B780" s="44" t="s">
        <v>262</v>
      </c>
      <c r="C780" s="44" t="s">
        <v>31</v>
      </c>
      <c r="D780" s="44" t="s">
        <v>176</v>
      </c>
      <c r="E780" s="3">
        <v>3</v>
      </c>
      <c r="F780" s="3">
        <v>1</v>
      </c>
      <c r="G780" s="3">
        <v>1</v>
      </c>
      <c r="H780" s="3">
        <v>1</v>
      </c>
      <c r="I780" s="3">
        <f t="shared" si="12"/>
        <v>2</v>
      </c>
    </row>
    <row r="781" spans="1:9" x14ac:dyDescent="0.35">
      <c r="A781" s="3" t="s">
        <v>1189</v>
      </c>
      <c r="B781" s="44" t="s">
        <v>208</v>
      </c>
      <c r="C781" s="44" t="s">
        <v>151</v>
      </c>
      <c r="D781" s="44" t="s">
        <v>175</v>
      </c>
      <c r="E781" s="3">
        <v>3</v>
      </c>
      <c r="F781" s="3">
        <v>1</v>
      </c>
      <c r="G781" s="3">
        <v>4</v>
      </c>
      <c r="H781" s="3">
        <v>1</v>
      </c>
      <c r="I781" s="3">
        <f t="shared" si="12"/>
        <v>2</v>
      </c>
    </row>
    <row r="782" spans="1:9" x14ac:dyDescent="0.35">
      <c r="A782" s="3" t="s">
        <v>1190</v>
      </c>
      <c r="B782" s="44" t="s">
        <v>226</v>
      </c>
      <c r="C782" s="44" t="s">
        <v>40</v>
      </c>
      <c r="D782" s="44" t="s">
        <v>175</v>
      </c>
      <c r="E782" s="3">
        <v>3</v>
      </c>
      <c r="F782" s="3">
        <v>1</v>
      </c>
      <c r="G782" s="3">
        <v>4</v>
      </c>
      <c r="H782" s="3">
        <v>1</v>
      </c>
      <c r="I782" s="3">
        <f t="shared" si="12"/>
        <v>2</v>
      </c>
    </row>
    <row r="783" spans="1:9" x14ac:dyDescent="0.35">
      <c r="A783" s="3" t="s">
        <v>1191</v>
      </c>
      <c r="B783" s="44" t="s">
        <v>226</v>
      </c>
      <c r="C783" s="44" t="s">
        <v>40</v>
      </c>
      <c r="D783" s="44" t="s">
        <v>175</v>
      </c>
      <c r="E783" s="3">
        <v>3</v>
      </c>
      <c r="F783" s="3">
        <v>1</v>
      </c>
      <c r="G783" s="3">
        <v>4</v>
      </c>
      <c r="H783" s="3">
        <v>1</v>
      </c>
      <c r="I783" s="3">
        <f t="shared" si="12"/>
        <v>2</v>
      </c>
    </row>
    <row r="784" spans="1:9" x14ac:dyDescent="0.35">
      <c r="A784" s="3" t="s">
        <v>1192</v>
      </c>
      <c r="B784" s="44" t="s">
        <v>193</v>
      </c>
      <c r="C784" s="44" t="s">
        <v>28</v>
      </c>
      <c r="D784" s="44" t="s">
        <v>176</v>
      </c>
      <c r="E784" s="3">
        <v>3</v>
      </c>
      <c r="F784" s="3">
        <v>1</v>
      </c>
      <c r="G784" s="3">
        <v>4</v>
      </c>
      <c r="H784" s="3">
        <v>1</v>
      </c>
      <c r="I784" s="3">
        <f t="shared" si="12"/>
        <v>2</v>
      </c>
    </row>
    <row r="785" spans="1:9" x14ac:dyDescent="0.35">
      <c r="A785" s="3" t="s">
        <v>1193</v>
      </c>
      <c r="B785" s="44" t="s">
        <v>226</v>
      </c>
      <c r="C785" s="44" t="s">
        <v>40</v>
      </c>
      <c r="D785" s="44" t="s">
        <v>175</v>
      </c>
      <c r="E785" s="3">
        <v>3</v>
      </c>
      <c r="F785" s="3">
        <v>1</v>
      </c>
      <c r="G785" s="3">
        <v>4</v>
      </c>
      <c r="H785" s="3">
        <v>1</v>
      </c>
      <c r="I785" s="3">
        <f t="shared" si="12"/>
        <v>2</v>
      </c>
    </row>
    <row r="786" spans="1:9" x14ac:dyDescent="0.35">
      <c r="A786" s="3" t="s">
        <v>1194</v>
      </c>
      <c r="B786" s="44" t="s">
        <v>188</v>
      </c>
      <c r="C786" s="44" t="s">
        <v>93</v>
      </c>
      <c r="D786" s="44" t="s">
        <v>176</v>
      </c>
      <c r="E786" s="3">
        <v>3</v>
      </c>
      <c r="F786" s="3">
        <v>1</v>
      </c>
      <c r="G786" s="3">
        <v>1</v>
      </c>
      <c r="H786" s="3">
        <v>1</v>
      </c>
      <c r="I786" s="3">
        <f t="shared" si="12"/>
        <v>2</v>
      </c>
    </row>
    <row r="787" spans="1:9" x14ac:dyDescent="0.35">
      <c r="A787" s="3" t="s">
        <v>1195</v>
      </c>
      <c r="B787" s="44" t="s">
        <v>236</v>
      </c>
      <c r="C787" s="44" t="s">
        <v>219</v>
      </c>
      <c r="D787" s="44" t="s">
        <v>176</v>
      </c>
      <c r="E787" s="3">
        <v>3</v>
      </c>
      <c r="F787" s="3">
        <v>1</v>
      </c>
      <c r="G787" s="3">
        <v>1</v>
      </c>
      <c r="H787" s="3">
        <v>1</v>
      </c>
      <c r="I787" s="3">
        <f t="shared" si="12"/>
        <v>2</v>
      </c>
    </row>
    <row r="788" spans="1:9" x14ac:dyDescent="0.35">
      <c r="A788" s="3" t="s">
        <v>1196</v>
      </c>
      <c r="B788" s="44" t="s">
        <v>223</v>
      </c>
      <c r="C788" s="44" t="s">
        <v>157</v>
      </c>
      <c r="D788" s="44" t="s">
        <v>176</v>
      </c>
      <c r="E788" s="3">
        <v>3</v>
      </c>
      <c r="F788" s="3">
        <v>2</v>
      </c>
      <c r="G788" s="3">
        <v>1</v>
      </c>
      <c r="H788" s="3">
        <v>1</v>
      </c>
      <c r="I788" s="3">
        <f t="shared" si="12"/>
        <v>2</v>
      </c>
    </row>
    <row r="789" spans="1:9" x14ac:dyDescent="0.35">
      <c r="A789" s="3" t="s">
        <v>1197</v>
      </c>
      <c r="B789" s="44" t="s">
        <v>262</v>
      </c>
      <c r="C789" s="44" t="s">
        <v>31</v>
      </c>
      <c r="D789" s="44" t="s">
        <v>176</v>
      </c>
      <c r="E789" s="3">
        <v>3</v>
      </c>
      <c r="F789" s="3">
        <v>1</v>
      </c>
      <c r="G789" s="3">
        <v>1</v>
      </c>
      <c r="H789" s="3">
        <v>1</v>
      </c>
      <c r="I789" s="3">
        <f t="shared" si="12"/>
        <v>2</v>
      </c>
    </row>
    <row r="790" spans="1:9" x14ac:dyDescent="0.35">
      <c r="A790" s="3" t="s">
        <v>1198</v>
      </c>
      <c r="B790" s="44" t="s">
        <v>236</v>
      </c>
      <c r="C790" s="44" t="s">
        <v>219</v>
      </c>
      <c r="D790" s="44" t="s">
        <v>176</v>
      </c>
      <c r="E790" s="3">
        <v>3</v>
      </c>
      <c r="F790" s="3">
        <v>1</v>
      </c>
      <c r="G790" s="3">
        <v>1</v>
      </c>
      <c r="H790" s="3">
        <v>1</v>
      </c>
      <c r="I790" s="3">
        <f t="shared" si="12"/>
        <v>2</v>
      </c>
    </row>
    <row r="791" spans="1:9" x14ac:dyDescent="0.35">
      <c r="A791" s="3" t="s">
        <v>1199</v>
      </c>
      <c r="B791" s="44" t="s">
        <v>227</v>
      </c>
      <c r="C791" s="44" t="s">
        <v>228</v>
      </c>
      <c r="D791" s="44" t="s">
        <v>175</v>
      </c>
      <c r="E791" s="3">
        <v>3</v>
      </c>
      <c r="F791" s="3">
        <v>1</v>
      </c>
      <c r="G791" s="3">
        <v>4</v>
      </c>
      <c r="H791" s="3">
        <v>4</v>
      </c>
      <c r="I791" s="3">
        <f t="shared" si="12"/>
        <v>3</v>
      </c>
    </row>
    <row r="792" spans="1:9" x14ac:dyDescent="0.35">
      <c r="A792" s="3" t="s">
        <v>1200</v>
      </c>
      <c r="B792" s="44" t="s">
        <v>227</v>
      </c>
      <c r="C792" s="44" t="s">
        <v>228</v>
      </c>
      <c r="D792" s="44" t="s">
        <v>175</v>
      </c>
      <c r="E792" s="3">
        <v>3</v>
      </c>
      <c r="F792" s="3">
        <v>1</v>
      </c>
      <c r="G792" s="3">
        <v>4</v>
      </c>
      <c r="H792" s="3">
        <v>1</v>
      </c>
      <c r="I792" s="3">
        <f t="shared" si="12"/>
        <v>2</v>
      </c>
    </row>
    <row r="793" spans="1:9" x14ac:dyDescent="0.35">
      <c r="A793" s="3" t="s">
        <v>1201</v>
      </c>
      <c r="B793" s="44" t="s">
        <v>262</v>
      </c>
      <c r="C793" s="44" t="s">
        <v>31</v>
      </c>
      <c r="D793" s="44" t="s">
        <v>176</v>
      </c>
      <c r="E793" s="3">
        <v>3</v>
      </c>
      <c r="F793" s="3">
        <v>1</v>
      </c>
      <c r="G793" s="3">
        <v>4</v>
      </c>
      <c r="H793" s="3">
        <v>1</v>
      </c>
      <c r="I793" s="3">
        <f t="shared" si="12"/>
        <v>2</v>
      </c>
    </row>
    <row r="794" spans="1:9" x14ac:dyDescent="0.35">
      <c r="A794" s="3" t="s">
        <v>1202</v>
      </c>
      <c r="B794" s="44" t="s">
        <v>208</v>
      </c>
      <c r="C794" s="44" t="s">
        <v>151</v>
      </c>
      <c r="D794" s="44" t="s">
        <v>175</v>
      </c>
      <c r="E794" s="3">
        <v>3</v>
      </c>
      <c r="F794" s="3">
        <v>1</v>
      </c>
      <c r="G794" s="3">
        <v>4</v>
      </c>
      <c r="H794" s="3">
        <v>1</v>
      </c>
      <c r="I794" s="3">
        <f t="shared" si="12"/>
        <v>2</v>
      </c>
    </row>
    <row r="795" spans="1:9" x14ac:dyDescent="0.35">
      <c r="A795" s="3" t="s">
        <v>1203</v>
      </c>
      <c r="B795" s="44" t="s">
        <v>208</v>
      </c>
      <c r="C795" s="44" t="s">
        <v>151</v>
      </c>
      <c r="D795" s="44" t="s">
        <v>175</v>
      </c>
      <c r="E795" s="3">
        <v>3</v>
      </c>
      <c r="F795" s="3">
        <v>3</v>
      </c>
      <c r="G795" s="3">
        <v>4</v>
      </c>
      <c r="H795" s="3">
        <v>2</v>
      </c>
      <c r="I795" s="3">
        <f t="shared" si="12"/>
        <v>3</v>
      </c>
    </row>
    <row r="796" spans="1:9" x14ac:dyDescent="0.35">
      <c r="A796" s="3" t="s">
        <v>1204</v>
      </c>
      <c r="B796" s="44" t="s">
        <v>208</v>
      </c>
      <c r="C796" s="44" t="s">
        <v>151</v>
      </c>
      <c r="D796" s="44" t="s">
        <v>175</v>
      </c>
      <c r="E796" s="3">
        <v>3</v>
      </c>
      <c r="F796" s="3">
        <v>1</v>
      </c>
      <c r="G796" s="3">
        <v>4</v>
      </c>
      <c r="H796" s="3">
        <v>2</v>
      </c>
      <c r="I796" s="3">
        <f t="shared" si="12"/>
        <v>3</v>
      </c>
    </row>
    <row r="797" spans="1:9" x14ac:dyDescent="0.35">
      <c r="A797" s="3" t="s">
        <v>1205</v>
      </c>
      <c r="B797" s="44" t="s">
        <v>289</v>
      </c>
      <c r="C797" s="44" t="s">
        <v>43</v>
      </c>
      <c r="D797" s="44" t="s">
        <v>175</v>
      </c>
      <c r="E797" s="3">
        <v>3</v>
      </c>
      <c r="F797" s="3">
        <v>4</v>
      </c>
      <c r="G797" s="3">
        <v>4</v>
      </c>
      <c r="H797" s="3">
        <v>1</v>
      </c>
      <c r="I797" s="3">
        <f t="shared" si="12"/>
        <v>3</v>
      </c>
    </row>
    <row r="798" spans="1:9" x14ac:dyDescent="0.35">
      <c r="A798" s="3" t="s">
        <v>1206</v>
      </c>
      <c r="B798" s="44" t="s">
        <v>236</v>
      </c>
      <c r="C798" s="44" t="s">
        <v>219</v>
      </c>
      <c r="D798" s="44" t="s">
        <v>176</v>
      </c>
      <c r="E798" s="3">
        <v>3</v>
      </c>
      <c r="F798" s="3">
        <v>1</v>
      </c>
      <c r="G798" s="3">
        <v>1</v>
      </c>
      <c r="H798" s="3">
        <v>1</v>
      </c>
      <c r="I798" s="3">
        <f t="shared" si="12"/>
        <v>2</v>
      </c>
    </row>
    <row r="799" spans="1:9" x14ac:dyDescent="0.35">
      <c r="A799" s="3" t="s">
        <v>1207</v>
      </c>
      <c r="B799" s="44" t="s">
        <v>208</v>
      </c>
      <c r="C799" s="44" t="s">
        <v>151</v>
      </c>
      <c r="D799" s="44" t="s">
        <v>175</v>
      </c>
      <c r="E799" s="3">
        <v>3</v>
      </c>
      <c r="F799" s="3">
        <v>4</v>
      </c>
      <c r="G799" s="3">
        <v>1</v>
      </c>
      <c r="H799" s="3">
        <v>5</v>
      </c>
      <c r="I799" s="3">
        <f t="shared" si="12"/>
        <v>3</v>
      </c>
    </row>
    <row r="800" spans="1:9" x14ac:dyDescent="0.35">
      <c r="A800" s="3" t="s">
        <v>1208</v>
      </c>
      <c r="B800" s="44" t="s">
        <v>227</v>
      </c>
      <c r="C800" s="44" t="s">
        <v>228</v>
      </c>
      <c r="D800" s="44" t="s">
        <v>175</v>
      </c>
      <c r="E800" s="3">
        <v>3</v>
      </c>
      <c r="F800" s="3">
        <v>1</v>
      </c>
      <c r="G800" s="3">
        <v>4</v>
      </c>
      <c r="H800" s="3">
        <v>1</v>
      </c>
      <c r="I800" s="3">
        <f t="shared" si="12"/>
        <v>2</v>
      </c>
    </row>
    <row r="801" spans="1:9" x14ac:dyDescent="0.35">
      <c r="A801" s="3" t="s">
        <v>1209</v>
      </c>
      <c r="B801" s="44" t="s">
        <v>262</v>
      </c>
      <c r="C801" s="44" t="s">
        <v>31</v>
      </c>
      <c r="D801" s="44" t="s">
        <v>176</v>
      </c>
      <c r="E801" s="3">
        <v>3</v>
      </c>
      <c r="F801" s="3">
        <v>1</v>
      </c>
      <c r="G801" s="3">
        <v>4</v>
      </c>
      <c r="H801" s="3">
        <v>1</v>
      </c>
      <c r="I801" s="3">
        <f t="shared" si="12"/>
        <v>2</v>
      </c>
    </row>
    <row r="802" spans="1:9" x14ac:dyDescent="0.35">
      <c r="A802" s="3" t="s">
        <v>1210</v>
      </c>
      <c r="B802" s="44" t="s">
        <v>227</v>
      </c>
      <c r="C802" s="44" t="s">
        <v>228</v>
      </c>
      <c r="D802" s="44" t="s">
        <v>175</v>
      </c>
      <c r="E802" s="3">
        <v>3</v>
      </c>
      <c r="F802" s="3">
        <v>1</v>
      </c>
      <c r="G802" s="3">
        <v>4</v>
      </c>
      <c r="H802" s="3">
        <v>1</v>
      </c>
      <c r="I802" s="3">
        <f t="shared" si="12"/>
        <v>2</v>
      </c>
    </row>
    <row r="803" spans="1:9" x14ac:dyDescent="0.35">
      <c r="A803" s="3" t="s">
        <v>1211</v>
      </c>
      <c r="B803" s="44" t="s">
        <v>226</v>
      </c>
      <c r="C803" s="44" t="s">
        <v>40</v>
      </c>
      <c r="D803" s="44" t="s">
        <v>175</v>
      </c>
      <c r="E803" s="3">
        <v>3</v>
      </c>
      <c r="F803" s="3">
        <v>1</v>
      </c>
      <c r="G803" s="3">
        <v>1</v>
      </c>
      <c r="H803" s="3">
        <v>1</v>
      </c>
      <c r="I803" s="3">
        <f t="shared" si="12"/>
        <v>2</v>
      </c>
    </row>
    <row r="804" spans="1:9" x14ac:dyDescent="0.35">
      <c r="A804" s="3" t="s">
        <v>1212</v>
      </c>
      <c r="B804" s="44" t="s">
        <v>227</v>
      </c>
      <c r="C804" s="44" t="s">
        <v>228</v>
      </c>
      <c r="D804" s="44" t="s">
        <v>175</v>
      </c>
      <c r="E804" s="3">
        <v>3</v>
      </c>
      <c r="F804" s="3">
        <v>1</v>
      </c>
      <c r="G804" s="3">
        <v>4</v>
      </c>
      <c r="H804" s="3">
        <v>4</v>
      </c>
      <c r="I804" s="3">
        <f t="shared" si="12"/>
        <v>3</v>
      </c>
    </row>
    <row r="805" spans="1:9" x14ac:dyDescent="0.35">
      <c r="A805" s="3" t="s">
        <v>1213</v>
      </c>
      <c r="B805" s="44" t="s">
        <v>227</v>
      </c>
      <c r="C805" s="44" t="s">
        <v>228</v>
      </c>
      <c r="D805" s="44" t="s">
        <v>175</v>
      </c>
      <c r="E805" s="3">
        <v>3</v>
      </c>
      <c r="F805" s="3">
        <v>1</v>
      </c>
      <c r="G805" s="3">
        <v>1</v>
      </c>
      <c r="H805" s="3">
        <v>4</v>
      </c>
      <c r="I805" s="3">
        <f t="shared" si="12"/>
        <v>2</v>
      </c>
    </row>
    <row r="806" spans="1:9" x14ac:dyDescent="0.35">
      <c r="A806" s="3" t="s">
        <v>1214</v>
      </c>
      <c r="B806" s="44" t="s">
        <v>223</v>
      </c>
      <c r="C806" s="44" t="s">
        <v>157</v>
      </c>
      <c r="D806" s="44" t="s">
        <v>176</v>
      </c>
      <c r="E806" s="3">
        <v>3</v>
      </c>
      <c r="F806" s="3">
        <v>1</v>
      </c>
      <c r="G806" s="3">
        <v>4</v>
      </c>
      <c r="H806" s="3">
        <v>1</v>
      </c>
      <c r="I806" s="3">
        <f t="shared" si="12"/>
        <v>2</v>
      </c>
    </row>
    <row r="807" spans="1:9" x14ac:dyDescent="0.35">
      <c r="A807" s="3" t="s">
        <v>1215</v>
      </c>
      <c r="B807" s="44" t="s">
        <v>227</v>
      </c>
      <c r="C807" s="44" t="s">
        <v>228</v>
      </c>
      <c r="D807" s="44" t="s">
        <v>175</v>
      </c>
      <c r="E807" s="3">
        <v>3</v>
      </c>
      <c r="F807" s="3">
        <v>1</v>
      </c>
      <c r="G807" s="3">
        <v>4</v>
      </c>
      <c r="H807" s="3">
        <v>1</v>
      </c>
      <c r="I807" s="3">
        <f t="shared" si="12"/>
        <v>2</v>
      </c>
    </row>
    <row r="808" spans="1:9" x14ac:dyDescent="0.35">
      <c r="A808" s="3" t="s">
        <v>1216</v>
      </c>
      <c r="B808" s="44" t="s">
        <v>227</v>
      </c>
      <c r="C808" s="44" t="s">
        <v>228</v>
      </c>
      <c r="D808" s="44" t="s">
        <v>175</v>
      </c>
      <c r="E808" s="3">
        <v>3</v>
      </c>
      <c r="F808" s="3">
        <v>1</v>
      </c>
      <c r="G808" s="3">
        <v>4</v>
      </c>
      <c r="H808" s="3">
        <v>1</v>
      </c>
      <c r="I808" s="3">
        <f t="shared" si="12"/>
        <v>2</v>
      </c>
    </row>
    <row r="809" spans="1:9" x14ac:dyDescent="0.35">
      <c r="A809" s="3" t="s">
        <v>1217</v>
      </c>
      <c r="B809" s="44" t="s">
        <v>190</v>
      </c>
      <c r="C809" s="44" t="s">
        <v>191</v>
      </c>
      <c r="D809" s="44" t="s">
        <v>176</v>
      </c>
      <c r="E809" s="3">
        <v>3</v>
      </c>
      <c r="F809" s="3">
        <v>1</v>
      </c>
      <c r="G809" s="3">
        <v>1</v>
      </c>
      <c r="H809" s="3">
        <v>1</v>
      </c>
      <c r="I809" s="3">
        <f t="shared" si="12"/>
        <v>2</v>
      </c>
    </row>
    <row r="810" spans="1:9" x14ac:dyDescent="0.35">
      <c r="A810" s="3" t="s">
        <v>1218</v>
      </c>
      <c r="B810" s="44" t="s">
        <v>236</v>
      </c>
      <c r="C810" s="44" t="s">
        <v>219</v>
      </c>
      <c r="D810" s="44" t="s">
        <v>176</v>
      </c>
      <c r="E810" s="3">
        <v>3</v>
      </c>
      <c r="F810" s="3">
        <v>1</v>
      </c>
      <c r="G810" s="3">
        <v>1</v>
      </c>
      <c r="H810" s="3">
        <v>1</v>
      </c>
      <c r="I810" s="3">
        <f t="shared" si="12"/>
        <v>2</v>
      </c>
    </row>
    <row r="811" spans="1:9" x14ac:dyDescent="0.35">
      <c r="A811" s="3" t="s">
        <v>1219</v>
      </c>
      <c r="B811" s="44" t="s">
        <v>209</v>
      </c>
      <c r="C811" s="44" t="s">
        <v>82</v>
      </c>
      <c r="D811" s="44" t="s">
        <v>176</v>
      </c>
      <c r="E811" s="3">
        <v>3</v>
      </c>
      <c r="F811" s="3">
        <v>1</v>
      </c>
      <c r="G811" s="3">
        <v>1</v>
      </c>
      <c r="H811" s="3">
        <v>1</v>
      </c>
      <c r="I811" s="3">
        <f t="shared" si="12"/>
        <v>2</v>
      </c>
    </row>
    <row r="812" spans="1:9" x14ac:dyDescent="0.35">
      <c r="A812" s="3" t="s">
        <v>1220</v>
      </c>
      <c r="B812" s="44" t="s">
        <v>193</v>
      </c>
      <c r="C812" s="44" t="s">
        <v>28</v>
      </c>
      <c r="D812" s="44" t="s">
        <v>176</v>
      </c>
      <c r="E812" s="3">
        <v>3</v>
      </c>
      <c r="F812" s="3">
        <v>1</v>
      </c>
      <c r="G812" s="3">
        <v>1</v>
      </c>
      <c r="H812" s="3">
        <v>1</v>
      </c>
      <c r="I812" s="3">
        <f t="shared" si="12"/>
        <v>2</v>
      </c>
    </row>
    <row r="813" spans="1:9" x14ac:dyDescent="0.35">
      <c r="A813" s="3" t="s">
        <v>1221</v>
      </c>
      <c r="B813" s="44" t="s">
        <v>193</v>
      </c>
      <c r="C813" s="44" t="s">
        <v>28</v>
      </c>
      <c r="D813" s="44" t="s">
        <v>176</v>
      </c>
      <c r="E813" s="3">
        <v>3</v>
      </c>
      <c r="F813" s="3">
        <v>1</v>
      </c>
      <c r="G813" s="3">
        <v>1</v>
      </c>
      <c r="H813" s="3">
        <v>1</v>
      </c>
      <c r="I813" s="3">
        <f t="shared" si="12"/>
        <v>2</v>
      </c>
    </row>
    <row r="814" spans="1:9" x14ac:dyDescent="0.35">
      <c r="A814" s="3" t="s">
        <v>1222</v>
      </c>
      <c r="B814" s="44" t="s">
        <v>193</v>
      </c>
      <c r="C814" s="44" t="s">
        <v>28</v>
      </c>
      <c r="D814" s="44" t="s">
        <v>176</v>
      </c>
      <c r="E814" s="3">
        <v>3</v>
      </c>
      <c r="F814" s="3">
        <v>1</v>
      </c>
      <c r="G814" s="3">
        <v>1</v>
      </c>
      <c r="H814" s="3">
        <v>1</v>
      </c>
      <c r="I814" s="3">
        <f t="shared" si="12"/>
        <v>2</v>
      </c>
    </row>
    <row r="815" spans="1:9" x14ac:dyDescent="0.35">
      <c r="A815" s="3" t="s">
        <v>1223</v>
      </c>
      <c r="B815" s="44" t="s">
        <v>190</v>
      </c>
      <c r="C815" s="44" t="s">
        <v>191</v>
      </c>
      <c r="D815" s="44" t="s">
        <v>176</v>
      </c>
      <c r="E815" s="3">
        <v>3</v>
      </c>
      <c r="F815" s="3">
        <v>1</v>
      </c>
      <c r="G815" s="3">
        <v>1</v>
      </c>
      <c r="H815" s="3">
        <v>1</v>
      </c>
      <c r="I815" s="3">
        <f t="shared" si="12"/>
        <v>2</v>
      </c>
    </row>
    <row r="816" spans="1:9" x14ac:dyDescent="0.35">
      <c r="A816" s="3" t="s">
        <v>1224</v>
      </c>
      <c r="B816" s="44" t="s">
        <v>190</v>
      </c>
      <c r="C816" s="44" t="s">
        <v>191</v>
      </c>
      <c r="D816" s="44" t="s">
        <v>176</v>
      </c>
      <c r="E816" s="3">
        <v>3</v>
      </c>
      <c r="F816" s="3">
        <v>1</v>
      </c>
      <c r="G816" s="3">
        <v>1</v>
      </c>
      <c r="H816" s="3">
        <v>1</v>
      </c>
      <c r="I816" s="3">
        <f t="shared" si="12"/>
        <v>2</v>
      </c>
    </row>
    <row r="817" spans="1:9" x14ac:dyDescent="0.35">
      <c r="A817" s="3" t="s">
        <v>1225</v>
      </c>
      <c r="B817" s="44" t="s">
        <v>227</v>
      </c>
      <c r="C817" s="44" t="s">
        <v>228</v>
      </c>
      <c r="D817" s="44" t="s">
        <v>175</v>
      </c>
      <c r="E817" s="3">
        <v>3</v>
      </c>
      <c r="F817" s="3">
        <v>1</v>
      </c>
      <c r="G817" s="3">
        <v>4</v>
      </c>
      <c r="H817" s="3">
        <v>1</v>
      </c>
      <c r="I817" s="3">
        <f t="shared" si="12"/>
        <v>2</v>
      </c>
    </row>
    <row r="818" spans="1:9" x14ac:dyDescent="0.35">
      <c r="A818" s="3" t="s">
        <v>1226</v>
      </c>
      <c r="B818" s="44" t="s">
        <v>243</v>
      </c>
      <c r="C818" s="44" t="s">
        <v>65</v>
      </c>
      <c r="D818" s="44" t="s">
        <v>176</v>
      </c>
      <c r="E818" s="3">
        <v>3</v>
      </c>
      <c r="F818" s="3">
        <v>3</v>
      </c>
      <c r="G818" s="3">
        <v>4</v>
      </c>
      <c r="H818" s="3">
        <v>1</v>
      </c>
      <c r="I818" s="3">
        <f t="shared" si="12"/>
        <v>3</v>
      </c>
    </row>
    <row r="819" spans="1:9" x14ac:dyDescent="0.35">
      <c r="A819" s="3" t="s">
        <v>1227</v>
      </c>
      <c r="B819" s="44" t="s">
        <v>243</v>
      </c>
      <c r="C819" s="44" t="s">
        <v>65</v>
      </c>
      <c r="D819" s="44" t="s">
        <v>176</v>
      </c>
      <c r="E819" s="3">
        <v>3</v>
      </c>
      <c r="F819" s="3">
        <v>1</v>
      </c>
      <c r="G819" s="3">
        <v>1</v>
      </c>
      <c r="H819" s="3">
        <v>1</v>
      </c>
      <c r="I819" s="3">
        <f t="shared" si="12"/>
        <v>2</v>
      </c>
    </row>
    <row r="820" spans="1:9" x14ac:dyDescent="0.35">
      <c r="A820" s="3" t="s">
        <v>1228</v>
      </c>
      <c r="B820" s="44" t="s">
        <v>266</v>
      </c>
      <c r="C820" s="44" t="s">
        <v>144</v>
      </c>
      <c r="D820" s="44" t="s">
        <v>176</v>
      </c>
      <c r="E820" s="3">
        <v>3</v>
      </c>
      <c r="F820" s="3">
        <v>1</v>
      </c>
      <c r="G820" s="3">
        <v>1</v>
      </c>
      <c r="H820" s="3">
        <v>1</v>
      </c>
      <c r="I820" s="3">
        <f t="shared" si="12"/>
        <v>2</v>
      </c>
    </row>
    <row r="821" spans="1:9" x14ac:dyDescent="0.35">
      <c r="A821" s="3" t="s">
        <v>1229</v>
      </c>
      <c r="B821" s="44" t="s">
        <v>216</v>
      </c>
      <c r="C821" s="44" t="s">
        <v>142</v>
      </c>
      <c r="D821" s="44" t="s">
        <v>176</v>
      </c>
      <c r="E821" s="3">
        <v>3</v>
      </c>
      <c r="F821" s="3">
        <v>1</v>
      </c>
      <c r="G821" s="3">
        <v>1</v>
      </c>
      <c r="H821" s="3">
        <v>1</v>
      </c>
      <c r="I821" s="3">
        <f t="shared" si="12"/>
        <v>2</v>
      </c>
    </row>
    <row r="822" spans="1:9" x14ac:dyDescent="0.35">
      <c r="A822" s="3" t="s">
        <v>1230</v>
      </c>
      <c r="B822" s="44" t="s">
        <v>216</v>
      </c>
      <c r="C822" s="44" t="s">
        <v>142</v>
      </c>
      <c r="D822" s="44" t="s">
        <v>176</v>
      </c>
      <c r="E822" s="3">
        <v>3</v>
      </c>
      <c r="F822" s="3">
        <v>1</v>
      </c>
      <c r="G822" s="3">
        <v>1</v>
      </c>
      <c r="H822" s="3">
        <v>1</v>
      </c>
      <c r="I822" s="3">
        <f t="shared" si="12"/>
        <v>2</v>
      </c>
    </row>
    <row r="823" spans="1:9" x14ac:dyDescent="0.35">
      <c r="A823" s="3" t="s">
        <v>1231</v>
      </c>
      <c r="B823" s="44" t="s">
        <v>266</v>
      </c>
      <c r="C823" s="44" t="s">
        <v>144</v>
      </c>
      <c r="D823" s="44" t="s">
        <v>176</v>
      </c>
      <c r="E823" s="3">
        <v>3</v>
      </c>
      <c r="F823" s="3">
        <v>1</v>
      </c>
      <c r="G823" s="3">
        <v>1</v>
      </c>
      <c r="H823" s="3">
        <v>1</v>
      </c>
      <c r="I823" s="3">
        <f t="shared" si="12"/>
        <v>2</v>
      </c>
    </row>
    <row r="824" spans="1:9" x14ac:dyDescent="0.35">
      <c r="A824" s="3" t="s">
        <v>1232</v>
      </c>
      <c r="B824" s="44" t="s">
        <v>266</v>
      </c>
      <c r="C824" s="44" t="s">
        <v>144</v>
      </c>
      <c r="D824" s="44" t="s">
        <v>176</v>
      </c>
      <c r="E824" s="3">
        <v>3</v>
      </c>
      <c r="F824" s="3">
        <v>1</v>
      </c>
      <c r="G824" s="3">
        <v>1</v>
      </c>
      <c r="H824" s="3">
        <v>1</v>
      </c>
      <c r="I824" s="3">
        <f t="shared" si="12"/>
        <v>2</v>
      </c>
    </row>
    <row r="825" spans="1:9" x14ac:dyDescent="0.35">
      <c r="A825" s="3" t="s">
        <v>1233</v>
      </c>
      <c r="B825" s="44" t="s">
        <v>266</v>
      </c>
      <c r="C825" s="44" t="s">
        <v>144</v>
      </c>
      <c r="D825" s="44" t="s">
        <v>176</v>
      </c>
      <c r="E825" s="3">
        <v>3</v>
      </c>
      <c r="F825" s="3">
        <v>1</v>
      </c>
      <c r="G825" s="3">
        <v>1</v>
      </c>
      <c r="H825" s="3">
        <v>1</v>
      </c>
      <c r="I825" s="3">
        <f t="shared" si="12"/>
        <v>2</v>
      </c>
    </row>
    <row r="826" spans="1:9" x14ac:dyDescent="0.35">
      <c r="A826" s="3" t="s">
        <v>1234</v>
      </c>
      <c r="B826" s="44" t="s">
        <v>208</v>
      </c>
      <c r="C826" s="44" t="s">
        <v>151</v>
      </c>
      <c r="D826" s="44" t="s">
        <v>175</v>
      </c>
      <c r="E826" s="3">
        <v>3</v>
      </c>
      <c r="F826" s="3">
        <v>1</v>
      </c>
      <c r="G826" s="3">
        <v>4</v>
      </c>
      <c r="H826" s="3">
        <v>1</v>
      </c>
      <c r="I826" s="3">
        <f t="shared" si="12"/>
        <v>2</v>
      </c>
    </row>
    <row r="827" spans="1:9" x14ac:dyDescent="0.35">
      <c r="A827" s="3" t="s">
        <v>1235</v>
      </c>
      <c r="B827" s="44" t="s">
        <v>226</v>
      </c>
      <c r="C827" s="44" t="s">
        <v>40</v>
      </c>
      <c r="D827" s="44" t="s">
        <v>175</v>
      </c>
      <c r="E827" s="3">
        <v>3</v>
      </c>
      <c r="F827" s="3">
        <v>1</v>
      </c>
      <c r="G827" s="3">
        <v>4</v>
      </c>
      <c r="H827" s="3">
        <v>1</v>
      </c>
      <c r="I827" s="3">
        <f t="shared" si="12"/>
        <v>2</v>
      </c>
    </row>
    <row r="828" spans="1:9" x14ac:dyDescent="0.35">
      <c r="A828" s="3" t="s">
        <v>1236</v>
      </c>
      <c r="B828" s="44" t="s">
        <v>266</v>
      </c>
      <c r="C828" s="44" t="s">
        <v>144</v>
      </c>
      <c r="D828" s="44" t="s">
        <v>176</v>
      </c>
      <c r="E828" s="3">
        <v>3</v>
      </c>
      <c r="F828" s="3">
        <v>1</v>
      </c>
      <c r="G828" s="3">
        <v>1</v>
      </c>
      <c r="H828" s="3">
        <v>1</v>
      </c>
      <c r="I828" s="3">
        <f t="shared" si="12"/>
        <v>2</v>
      </c>
    </row>
    <row r="829" spans="1:9" x14ac:dyDescent="0.35">
      <c r="A829" s="3" t="s">
        <v>1237</v>
      </c>
      <c r="B829" s="44" t="s">
        <v>268</v>
      </c>
      <c r="C829" s="44" t="s">
        <v>101</v>
      </c>
      <c r="D829" s="44" t="s">
        <v>176</v>
      </c>
      <c r="E829" s="3">
        <v>3</v>
      </c>
      <c r="F829" s="3">
        <v>1</v>
      </c>
      <c r="G829" s="3">
        <v>1</v>
      </c>
      <c r="H829" s="3">
        <v>1</v>
      </c>
      <c r="I829" s="3">
        <f t="shared" si="12"/>
        <v>2</v>
      </c>
    </row>
    <row r="830" spans="1:9" x14ac:dyDescent="0.35">
      <c r="A830" s="3" t="s">
        <v>1238</v>
      </c>
      <c r="B830" s="44" t="s">
        <v>226</v>
      </c>
      <c r="C830" s="44" t="s">
        <v>40</v>
      </c>
      <c r="D830" s="44" t="s">
        <v>175</v>
      </c>
      <c r="E830" s="3">
        <v>3</v>
      </c>
      <c r="F830" s="3">
        <v>1</v>
      </c>
      <c r="G830" s="3">
        <v>4</v>
      </c>
      <c r="H830" s="3">
        <v>1</v>
      </c>
      <c r="I830" s="3">
        <f t="shared" si="12"/>
        <v>2</v>
      </c>
    </row>
    <row r="831" spans="1:9" x14ac:dyDescent="0.35">
      <c r="A831" s="3" t="s">
        <v>1239</v>
      </c>
      <c r="B831" s="44" t="s">
        <v>216</v>
      </c>
      <c r="C831" s="44" t="s">
        <v>142</v>
      </c>
      <c r="D831" s="44" t="s">
        <v>176</v>
      </c>
      <c r="E831" s="3">
        <v>3</v>
      </c>
      <c r="F831" s="3">
        <v>2</v>
      </c>
      <c r="G831" s="3">
        <v>1</v>
      </c>
      <c r="H831" s="3">
        <v>1</v>
      </c>
      <c r="I831" s="3">
        <f t="shared" si="12"/>
        <v>2</v>
      </c>
    </row>
    <row r="832" spans="1:9" x14ac:dyDescent="0.35">
      <c r="A832" s="3" t="s">
        <v>1240</v>
      </c>
      <c r="B832" s="44" t="s">
        <v>268</v>
      </c>
      <c r="C832" s="44" t="s">
        <v>101</v>
      </c>
      <c r="D832" s="44" t="s">
        <v>176</v>
      </c>
      <c r="E832" s="3">
        <v>3</v>
      </c>
      <c r="F832" s="3">
        <v>1</v>
      </c>
      <c r="G832" s="3">
        <v>1</v>
      </c>
      <c r="H832" s="3">
        <v>1</v>
      </c>
      <c r="I832" s="3">
        <f t="shared" si="12"/>
        <v>2</v>
      </c>
    </row>
    <row r="833" spans="1:9" x14ac:dyDescent="0.35">
      <c r="A833" s="3" t="s">
        <v>1241</v>
      </c>
      <c r="B833" s="44" t="s">
        <v>268</v>
      </c>
      <c r="C833" s="44" t="s">
        <v>101</v>
      </c>
      <c r="D833" s="44" t="s">
        <v>176</v>
      </c>
      <c r="E833" s="3">
        <v>3</v>
      </c>
      <c r="F833" s="3">
        <v>1</v>
      </c>
      <c r="G833" s="3">
        <v>1</v>
      </c>
      <c r="H833" s="3">
        <v>1</v>
      </c>
      <c r="I833" s="3">
        <f t="shared" si="12"/>
        <v>2</v>
      </c>
    </row>
    <row r="834" spans="1:9" x14ac:dyDescent="0.35">
      <c r="A834" s="3" t="s">
        <v>1242</v>
      </c>
      <c r="B834" s="44" t="s">
        <v>226</v>
      </c>
      <c r="C834" s="44" t="s">
        <v>40</v>
      </c>
      <c r="D834" s="44" t="s">
        <v>175</v>
      </c>
      <c r="E834" s="3">
        <v>3</v>
      </c>
      <c r="F834" s="3">
        <v>1</v>
      </c>
      <c r="G834" s="3">
        <v>4</v>
      </c>
      <c r="H834" s="3">
        <v>1</v>
      </c>
      <c r="I834" s="3">
        <f t="shared" si="12"/>
        <v>2</v>
      </c>
    </row>
    <row r="835" spans="1:9" x14ac:dyDescent="0.35">
      <c r="A835" s="3" t="s">
        <v>1243</v>
      </c>
      <c r="B835" s="44" t="s">
        <v>268</v>
      </c>
      <c r="C835" s="44" t="s">
        <v>101</v>
      </c>
      <c r="D835" s="44" t="s">
        <v>176</v>
      </c>
      <c r="E835" s="3">
        <v>3</v>
      </c>
      <c r="F835" s="3">
        <v>1</v>
      </c>
      <c r="G835" s="3">
        <v>1</v>
      </c>
      <c r="H835" s="3">
        <v>1</v>
      </c>
      <c r="I835" s="3">
        <f t="shared" ref="I835:I898" si="13">ROUND(AVERAGE(E835:H835),0)</f>
        <v>2</v>
      </c>
    </row>
    <row r="836" spans="1:9" x14ac:dyDescent="0.35">
      <c r="A836" s="3" t="s">
        <v>1244</v>
      </c>
      <c r="B836" s="44" t="s">
        <v>226</v>
      </c>
      <c r="C836" s="44" t="s">
        <v>40</v>
      </c>
      <c r="D836" s="44" t="s">
        <v>175</v>
      </c>
      <c r="E836" s="3">
        <v>3</v>
      </c>
      <c r="F836" s="3">
        <v>1</v>
      </c>
      <c r="G836" s="3">
        <v>4</v>
      </c>
      <c r="H836" s="3">
        <v>1</v>
      </c>
      <c r="I836" s="3">
        <f t="shared" si="13"/>
        <v>2</v>
      </c>
    </row>
    <row r="837" spans="1:9" x14ac:dyDescent="0.35">
      <c r="A837" s="3" t="s">
        <v>1245</v>
      </c>
      <c r="B837" s="44" t="s">
        <v>268</v>
      </c>
      <c r="C837" s="44" t="s">
        <v>101</v>
      </c>
      <c r="D837" s="44" t="s">
        <v>176</v>
      </c>
      <c r="E837" s="3">
        <v>3</v>
      </c>
      <c r="F837" s="3">
        <v>1</v>
      </c>
      <c r="G837" s="3">
        <v>1</v>
      </c>
      <c r="H837" s="3">
        <v>1</v>
      </c>
      <c r="I837" s="3">
        <f t="shared" si="13"/>
        <v>2</v>
      </c>
    </row>
    <row r="838" spans="1:9" x14ac:dyDescent="0.35">
      <c r="A838" s="3" t="s">
        <v>1246</v>
      </c>
      <c r="B838" s="44" t="s">
        <v>216</v>
      </c>
      <c r="C838" s="44" t="s">
        <v>142</v>
      </c>
      <c r="D838" s="44" t="s">
        <v>176</v>
      </c>
      <c r="E838" s="3">
        <v>2</v>
      </c>
      <c r="F838" s="3">
        <v>4</v>
      </c>
      <c r="G838" s="3">
        <v>1</v>
      </c>
      <c r="H838" s="3">
        <v>1</v>
      </c>
      <c r="I838" s="3">
        <f t="shared" si="13"/>
        <v>2</v>
      </c>
    </row>
    <row r="839" spans="1:9" x14ac:dyDescent="0.35">
      <c r="A839" s="3" t="s">
        <v>1247</v>
      </c>
      <c r="B839" s="44" t="s">
        <v>266</v>
      </c>
      <c r="C839" s="44" t="s">
        <v>144</v>
      </c>
      <c r="D839" s="44" t="s">
        <v>176</v>
      </c>
      <c r="E839" s="3">
        <v>3</v>
      </c>
      <c r="F839" s="3">
        <v>2</v>
      </c>
      <c r="G839" s="3">
        <v>4</v>
      </c>
      <c r="H839" s="3">
        <v>2</v>
      </c>
      <c r="I839" s="3">
        <f t="shared" si="13"/>
        <v>3</v>
      </c>
    </row>
    <row r="840" spans="1:9" x14ac:dyDescent="0.35">
      <c r="A840" s="3" t="s">
        <v>1248</v>
      </c>
      <c r="B840" s="44" t="s">
        <v>266</v>
      </c>
      <c r="C840" s="44" t="s">
        <v>144</v>
      </c>
      <c r="D840" s="44" t="s">
        <v>176</v>
      </c>
      <c r="E840" s="3">
        <v>1</v>
      </c>
      <c r="F840" s="3">
        <v>2</v>
      </c>
      <c r="G840" s="3">
        <v>1</v>
      </c>
      <c r="H840" s="3">
        <v>2</v>
      </c>
      <c r="I840" s="3">
        <f t="shared" si="13"/>
        <v>2</v>
      </c>
    </row>
    <row r="841" spans="1:9" x14ac:dyDescent="0.35">
      <c r="A841" s="3" t="s">
        <v>1249</v>
      </c>
      <c r="B841" s="44" t="s">
        <v>266</v>
      </c>
      <c r="C841" s="44" t="s">
        <v>144</v>
      </c>
      <c r="D841" s="44" t="s">
        <v>176</v>
      </c>
      <c r="E841" s="3">
        <v>3</v>
      </c>
      <c r="F841" s="3">
        <v>1</v>
      </c>
      <c r="G841" s="3">
        <v>1</v>
      </c>
      <c r="H841" s="3">
        <v>1</v>
      </c>
      <c r="I841" s="3">
        <f t="shared" si="13"/>
        <v>2</v>
      </c>
    </row>
    <row r="842" spans="1:9" x14ac:dyDescent="0.35">
      <c r="A842" s="3" t="s">
        <v>1250</v>
      </c>
      <c r="B842" s="44" t="s">
        <v>266</v>
      </c>
      <c r="C842" s="44" t="s">
        <v>144</v>
      </c>
      <c r="D842" s="44" t="s">
        <v>176</v>
      </c>
      <c r="E842" s="3">
        <v>3</v>
      </c>
      <c r="F842" s="3">
        <v>1</v>
      </c>
      <c r="G842" s="3">
        <v>1</v>
      </c>
      <c r="H842" s="3">
        <v>1</v>
      </c>
      <c r="I842" s="3">
        <f t="shared" si="13"/>
        <v>2</v>
      </c>
    </row>
    <row r="843" spans="1:9" x14ac:dyDescent="0.35">
      <c r="A843" s="3" t="s">
        <v>1251</v>
      </c>
      <c r="B843" s="44" t="s">
        <v>266</v>
      </c>
      <c r="C843" s="44" t="s">
        <v>144</v>
      </c>
      <c r="D843" s="44" t="s">
        <v>176</v>
      </c>
      <c r="E843" s="3">
        <v>3</v>
      </c>
      <c r="F843" s="3">
        <v>1</v>
      </c>
      <c r="G843" s="3">
        <v>4</v>
      </c>
      <c r="H843" s="3">
        <v>1</v>
      </c>
      <c r="I843" s="3">
        <f t="shared" si="13"/>
        <v>2</v>
      </c>
    </row>
    <row r="844" spans="1:9" x14ac:dyDescent="0.35">
      <c r="A844" s="3" t="s">
        <v>1252</v>
      </c>
      <c r="B844" s="44" t="s">
        <v>266</v>
      </c>
      <c r="C844" s="44" t="s">
        <v>144</v>
      </c>
      <c r="D844" s="44" t="s">
        <v>176</v>
      </c>
      <c r="E844" s="3">
        <v>3</v>
      </c>
      <c r="F844" s="3">
        <v>1</v>
      </c>
      <c r="G844" s="3">
        <v>4</v>
      </c>
      <c r="H844" s="3">
        <v>1</v>
      </c>
      <c r="I844" s="3">
        <f t="shared" si="13"/>
        <v>2</v>
      </c>
    </row>
    <row r="845" spans="1:9" x14ac:dyDescent="0.35">
      <c r="A845" s="3" t="s">
        <v>1253</v>
      </c>
      <c r="B845" s="44" t="s">
        <v>266</v>
      </c>
      <c r="C845" s="44" t="s">
        <v>144</v>
      </c>
      <c r="D845" s="44" t="s">
        <v>176</v>
      </c>
      <c r="E845" s="3">
        <v>3</v>
      </c>
      <c r="F845" s="3">
        <v>1</v>
      </c>
      <c r="G845" s="3">
        <v>4</v>
      </c>
      <c r="H845" s="3">
        <v>1</v>
      </c>
      <c r="I845" s="3">
        <f t="shared" si="13"/>
        <v>2</v>
      </c>
    </row>
    <row r="846" spans="1:9" x14ac:dyDescent="0.35">
      <c r="A846" s="3" t="s">
        <v>1254</v>
      </c>
      <c r="B846" s="44" t="s">
        <v>243</v>
      </c>
      <c r="C846" s="44" t="s">
        <v>65</v>
      </c>
      <c r="D846" s="44" t="s">
        <v>176</v>
      </c>
      <c r="E846" s="3">
        <v>3</v>
      </c>
      <c r="F846" s="3">
        <v>1</v>
      </c>
      <c r="G846" s="3">
        <v>1</v>
      </c>
      <c r="H846" s="3">
        <v>1</v>
      </c>
      <c r="I846" s="3">
        <f t="shared" si="13"/>
        <v>2</v>
      </c>
    </row>
    <row r="847" spans="1:9" x14ac:dyDescent="0.35">
      <c r="A847" s="3" t="s">
        <v>1255</v>
      </c>
      <c r="B847" s="44" t="s">
        <v>289</v>
      </c>
      <c r="C847" s="44" t="s">
        <v>43</v>
      </c>
      <c r="D847" s="44" t="s">
        <v>175</v>
      </c>
      <c r="E847" s="3">
        <v>3</v>
      </c>
      <c r="F847" s="3">
        <v>1</v>
      </c>
      <c r="G847" s="3">
        <v>4</v>
      </c>
      <c r="H847" s="3">
        <v>1</v>
      </c>
      <c r="I847" s="3">
        <f t="shared" si="13"/>
        <v>2</v>
      </c>
    </row>
    <row r="848" spans="1:9" x14ac:dyDescent="0.35">
      <c r="A848" s="3" t="s">
        <v>1256</v>
      </c>
      <c r="B848" s="44" t="s">
        <v>227</v>
      </c>
      <c r="C848" s="44" t="s">
        <v>228</v>
      </c>
      <c r="D848" s="44" t="s">
        <v>175</v>
      </c>
      <c r="E848" s="3">
        <v>3</v>
      </c>
      <c r="F848" s="3">
        <v>1</v>
      </c>
      <c r="G848" s="3">
        <v>4</v>
      </c>
      <c r="H848" s="3">
        <v>1</v>
      </c>
      <c r="I848" s="3">
        <f t="shared" si="13"/>
        <v>2</v>
      </c>
    </row>
    <row r="849" spans="1:9" x14ac:dyDescent="0.35">
      <c r="A849" s="3" t="s">
        <v>1257</v>
      </c>
      <c r="B849" s="44" t="s">
        <v>266</v>
      </c>
      <c r="C849" s="44" t="s">
        <v>144</v>
      </c>
      <c r="D849" s="44" t="s">
        <v>176</v>
      </c>
      <c r="E849" s="3">
        <v>3</v>
      </c>
      <c r="F849" s="3">
        <v>1</v>
      </c>
      <c r="G849" s="3">
        <v>4</v>
      </c>
      <c r="H849" s="3">
        <v>1</v>
      </c>
      <c r="I849" s="3">
        <f t="shared" si="13"/>
        <v>2</v>
      </c>
    </row>
    <row r="850" spans="1:9" x14ac:dyDescent="0.35">
      <c r="A850" s="3" t="s">
        <v>1258</v>
      </c>
      <c r="B850" s="44" t="s">
        <v>289</v>
      </c>
      <c r="C850" s="44" t="s">
        <v>43</v>
      </c>
      <c r="D850" s="44" t="s">
        <v>175</v>
      </c>
      <c r="E850" s="3">
        <v>3</v>
      </c>
      <c r="F850" s="3">
        <v>3</v>
      </c>
      <c r="G850" s="3">
        <v>1</v>
      </c>
      <c r="H850" s="3">
        <v>1</v>
      </c>
      <c r="I850" s="3">
        <f t="shared" si="13"/>
        <v>2</v>
      </c>
    </row>
    <row r="851" spans="1:9" x14ac:dyDescent="0.35">
      <c r="A851" s="3" t="s">
        <v>1259</v>
      </c>
      <c r="B851" s="44" t="s">
        <v>266</v>
      </c>
      <c r="C851" s="44" t="s">
        <v>144</v>
      </c>
      <c r="D851" s="44" t="s">
        <v>176</v>
      </c>
      <c r="E851" s="3">
        <v>3</v>
      </c>
      <c r="F851" s="3">
        <v>1</v>
      </c>
      <c r="G851" s="3">
        <v>1</v>
      </c>
      <c r="H851" s="3">
        <v>1</v>
      </c>
      <c r="I851" s="3">
        <f t="shared" si="13"/>
        <v>2</v>
      </c>
    </row>
    <row r="852" spans="1:9" x14ac:dyDescent="0.35">
      <c r="A852" s="3" t="s">
        <v>1260</v>
      </c>
      <c r="B852" s="44" t="s">
        <v>266</v>
      </c>
      <c r="C852" s="44" t="s">
        <v>144</v>
      </c>
      <c r="D852" s="44" t="s">
        <v>176</v>
      </c>
      <c r="E852" s="3">
        <v>3</v>
      </c>
      <c r="F852" s="3">
        <v>1</v>
      </c>
      <c r="G852" s="3">
        <v>4</v>
      </c>
      <c r="H852" s="3">
        <v>1</v>
      </c>
      <c r="I852" s="3">
        <f t="shared" si="13"/>
        <v>2</v>
      </c>
    </row>
    <row r="853" spans="1:9" x14ac:dyDescent="0.35">
      <c r="A853" s="3" t="s">
        <v>1261</v>
      </c>
      <c r="B853" s="44" t="s">
        <v>266</v>
      </c>
      <c r="C853" s="44" t="s">
        <v>144</v>
      </c>
      <c r="D853" s="44" t="s">
        <v>176</v>
      </c>
      <c r="E853" s="3">
        <v>3</v>
      </c>
      <c r="F853" s="3">
        <v>1</v>
      </c>
      <c r="G853" s="3">
        <v>4</v>
      </c>
      <c r="H853" s="3">
        <v>1</v>
      </c>
      <c r="I853" s="3">
        <f t="shared" si="13"/>
        <v>2</v>
      </c>
    </row>
    <row r="854" spans="1:9" x14ac:dyDescent="0.35">
      <c r="A854" s="3" t="s">
        <v>1262</v>
      </c>
      <c r="B854" s="44" t="s">
        <v>268</v>
      </c>
      <c r="C854" s="44" t="s">
        <v>101</v>
      </c>
      <c r="D854" s="44" t="s">
        <v>176</v>
      </c>
      <c r="E854" s="3">
        <v>3</v>
      </c>
      <c r="F854" s="3">
        <v>1</v>
      </c>
      <c r="G854" s="3">
        <v>4</v>
      </c>
      <c r="H854" s="3">
        <v>1</v>
      </c>
      <c r="I854" s="3">
        <f t="shared" si="13"/>
        <v>2</v>
      </c>
    </row>
    <row r="855" spans="1:9" x14ac:dyDescent="0.35">
      <c r="A855" s="3" t="s">
        <v>1263</v>
      </c>
      <c r="B855" s="44" t="s">
        <v>243</v>
      </c>
      <c r="C855" s="44" t="s">
        <v>65</v>
      </c>
      <c r="D855" s="44" t="s">
        <v>176</v>
      </c>
      <c r="E855" s="3">
        <v>3</v>
      </c>
      <c r="F855" s="3">
        <v>1</v>
      </c>
      <c r="G855" s="3">
        <v>1</v>
      </c>
      <c r="H855" s="3">
        <v>1</v>
      </c>
      <c r="I855" s="3">
        <f t="shared" si="13"/>
        <v>2</v>
      </c>
    </row>
    <row r="856" spans="1:9" x14ac:dyDescent="0.35">
      <c r="A856" s="3" t="s">
        <v>1264</v>
      </c>
      <c r="B856" s="44" t="s">
        <v>243</v>
      </c>
      <c r="C856" s="44" t="s">
        <v>65</v>
      </c>
      <c r="D856" s="44" t="s">
        <v>176</v>
      </c>
      <c r="E856" s="3">
        <v>3</v>
      </c>
      <c r="F856" s="3">
        <v>2</v>
      </c>
      <c r="G856" s="3">
        <v>4</v>
      </c>
      <c r="H856" s="3">
        <v>1</v>
      </c>
      <c r="I856" s="3">
        <f t="shared" si="13"/>
        <v>3</v>
      </c>
    </row>
    <row r="857" spans="1:9" x14ac:dyDescent="0.35">
      <c r="A857" s="3" t="s">
        <v>1265</v>
      </c>
      <c r="B857" s="44" t="s">
        <v>243</v>
      </c>
      <c r="C857" s="44" t="s">
        <v>65</v>
      </c>
      <c r="D857" s="44" t="s">
        <v>176</v>
      </c>
      <c r="E857" s="3">
        <v>3</v>
      </c>
      <c r="F857" s="3">
        <v>2</v>
      </c>
      <c r="G857" s="3">
        <v>4</v>
      </c>
      <c r="H857" s="3">
        <v>1</v>
      </c>
      <c r="I857" s="3">
        <f t="shared" si="13"/>
        <v>3</v>
      </c>
    </row>
    <row r="858" spans="1:9" x14ac:dyDescent="0.35">
      <c r="A858" s="3" t="s">
        <v>1266</v>
      </c>
      <c r="B858" s="44" t="s">
        <v>243</v>
      </c>
      <c r="C858" s="44" t="s">
        <v>65</v>
      </c>
      <c r="D858" s="44" t="s">
        <v>176</v>
      </c>
      <c r="E858" s="3">
        <v>3</v>
      </c>
      <c r="F858" s="3">
        <v>1</v>
      </c>
      <c r="G858" s="3">
        <v>1</v>
      </c>
      <c r="H858" s="3">
        <v>1</v>
      </c>
      <c r="I858" s="3">
        <f t="shared" si="13"/>
        <v>2</v>
      </c>
    </row>
    <row r="859" spans="1:9" x14ac:dyDescent="0.35">
      <c r="A859" s="3" t="s">
        <v>1267</v>
      </c>
      <c r="B859" s="44" t="s">
        <v>243</v>
      </c>
      <c r="C859" s="44" t="s">
        <v>65</v>
      </c>
      <c r="D859" s="44" t="s">
        <v>176</v>
      </c>
      <c r="E859" s="3">
        <v>3</v>
      </c>
      <c r="F859" s="3">
        <v>1</v>
      </c>
      <c r="G859" s="3">
        <v>4</v>
      </c>
      <c r="H859" s="3">
        <v>1</v>
      </c>
      <c r="I859" s="3">
        <f t="shared" si="13"/>
        <v>2</v>
      </c>
    </row>
    <row r="860" spans="1:9" x14ac:dyDescent="0.35">
      <c r="A860" s="3" t="s">
        <v>1268</v>
      </c>
      <c r="B860" s="44" t="s">
        <v>243</v>
      </c>
      <c r="C860" s="44" t="s">
        <v>65</v>
      </c>
      <c r="D860" s="44" t="s">
        <v>176</v>
      </c>
      <c r="E860" s="3">
        <v>3</v>
      </c>
      <c r="F860" s="3">
        <v>1</v>
      </c>
      <c r="G860" s="3">
        <v>4</v>
      </c>
      <c r="H860" s="3">
        <v>1</v>
      </c>
      <c r="I860" s="3">
        <f t="shared" si="13"/>
        <v>2</v>
      </c>
    </row>
    <row r="861" spans="1:9" x14ac:dyDescent="0.35">
      <c r="A861" s="3" t="s">
        <v>1269</v>
      </c>
      <c r="B861" s="44" t="s">
        <v>243</v>
      </c>
      <c r="C861" s="44" t="s">
        <v>65</v>
      </c>
      <c r="D861" s="44" t="s">
        <v>176</v>
      </c>
      <c r="E861" s="3">
        <v>3</v>
      </c>
      <c r="F861" s="3">
        <v>1</v>
      </c>
      <c r="G861" s="3">
        <v>4</v>
      </c>
      <c r="H861" s="3">
        <v>1</v>
      </c>
      <c r="I861" s="3">
        <f t="shared" si="13"/>
        <v>2</v>
      </c>
    </row>
    <row r="862" spans="1:9" x14ac:dyDescent="0.35">
      <c r="A862" s="3" t="s">
        <v>1270</v>
      </c>
      <c r="B862" s="44" t="s">
        <v>243</v>
      </c>
      <c r="C862" s="44" t="s">
        <v>65</v>
      </c>
      <c r="D862" s="44" t="s">
        <v>176</v>
      </c>
      <c r="E862" s="3">
        <v>3</v>
      </c>
      <c r="F862" s="3">
        <v>1</v>
      </c>
      <c r="G862" s="3">
        <v>4</v>
      </c>
      <c r="H862" s="3">
        <v>1</v>
      </c>
      <c r="I862" s="3">
        <f t="shared" si="13"/>
        <v>2</v>
      </c>
    </row>
    <row r="863" spans="1:9" x14ac:dyDescent="0.35">
      <c r="A863" s="3" t="s">
        <v>1271</v>
      </c>
      <c r="B863" s="44" t="s">
        <v>243</v>
      </c>
      <c r="C863" s="44" t="s">
        <v>65</v>
      </c>
      <c r="D863" s="44" t="s">
        <v>176</v>
      </c>
      <c r="E863" s="3">
        <v>3</v>
      </c>
      <c r="F863" s="3">
        <v>1</v>
      </c>
      <c r="G863" s="3">
        <v>4</v>
      </c>
      <c r="H863" s="3">
        <v>1</v>
      </c>
      <c r="I863" s="3">
        <f t="shared" si="13"/>
        <v>2</v>
      </c>
    </row>
    <row r="864" spans="1:9" x14ac:dyDescent="0.35">
      <c r="A864" s="3" t="s">
        <v>1272</v>
      </c>
      <c r="B864" s="44" t="s">
        <v>243</v>
      </c>
      <c r="C864" s="44" t="s">
        <v>65</v>
      </c>
      <c r="D864" s="44" t="s">
        <v>176</v>
      </c>
      <c r="E864" s="3">
        <v>3</v>
      </c>
      <c r="F864" s="3">
        <v>1</v>
      </c>
      <c r="G864" s="3">
        <v>4</v>
      </c>
      <c r="H864" s="3">
        <v>1</v>
      </c>
      <c r="I864" s="3">
        <f t="shared" si="13"/>
        <v>2</v>
      </c>
    </row>
    <row r="865" spans="1:9" x14ac:dyDescent="0.35">
      <c r="A865" s="3" t="s">
        <v>1273</v>
      </c>
      <c r="B865" s="44" t="s">
        <v>243</v>
      </c>
      <c r="C865" s="44" t="s">
        <v>65</v>
      </c>
      <c r="D865" s="44" t="s">
        <v>176</v>
      </c>
      <c r="E865" s="3">
        <v>3</v>
      </c>
      <c r="F865" s="3">
        <v>1</v>
      </c>
      <c r="G865" s="3">
        <v>4</v>
      </c>
      <c r="H865" s="3">
        <v>1</v>
      </c>
      <c r="I865" s="3">
        <f t="shared" si="13"/>
        <v>2</v>
      </c>
    </row>
    <row r="866" spans="1:9" x14ac:dyDescent="0.35">
      <c r="A866" s="3" t="s">
        <v>1274</v>
      </c>
      <c r="B866" s="44" t="s">
        <v>243</v>
      </c>
      <c r="C866" s="44" t="s">
        <v>65</v>
      </c>
      <c r="D866" s="44" t="s">
        <v>176</v>
      </c>
      <c r="E866" s="3">
        <v>3</v>
      </c>
      <c r="F866" s="3">
        <v>1</v>
      </c>
      <c r="G866" s="3">
        <v>4</v>
      </c>
      <c r="H866" s="3">
        <v>1</v>
      </c>
      <c r="I866" s="3">
        <f t="shared" si="13"/>
        <v>2</v>
      </c>
    </row>
    <row r="867" spans="1:9" x14ac:dyDescent="0.35">
      <c r="A867" s="3" t="s">
        <v>1275</v>
      </c>
      <c r="B867" s="44" t="s">
        <v>233</v>
      </c>
      <c r="C867" s="44" t="s">
        <v>83</v>
      </c>
      <c r="D867" s="44" t="s">
        <v>176</v>
      </c>
      <c r="E867" s="3">
        <v>3</v>
      </c>
      <c r="F867" s="3">
        <v>1</v>
      </c>
      <c r="G867" s="3">
        <v>4</v>
      </c>
      <c r="H867" s="3">
        <v>1</v>
      </c>
      <c r="I867" s="3">
        <f t="shared" si="13"/>
        <v>2</v>
      </c>
    </row>
    <row r="868" spans="1:9" x14ac:dyDescent="0.35">
      <c r="A868" s="3" t="s">
        <v>1276</v>
      </c>
      <c r="B868" s="44" t="s">
        <v>233</v>
      </c>
      <c r="C868" s="44" t="s">
        <v>83</v>
      </c>
      <c r="D868" s="44" t="s">
        <v>176</v>
      </c>
      <c r="E868" s="3">
        <v>3</v>
      </c>
      <c r="F868" s="3">
        <v>1</v>
      </c>
      <c r="G868" s="3">
        <v>1</v>
      </c>
      <c r="H868" s="3">
        <v>1</v>
      </c>
      <c r="I868" s="3">
        <f t="shared" si="13"/>
        <v>2</v>
      </c>
    </row>
    <row r="869" spans="1:9" x14ac:dyDescent="0.35">
      <c r="A869" s="3" t="s">
        <v>1277</v>
      </c>
      <c r="B869" s="44" t="s">
        <v>268</v>
      </c>
      <c r="C869" s="44" t="s">
        <v>101</v>
      </c>
      <c r="D869" s="44" t="s">
        <v>176</v>
      </c>
      <c r="E869" s="3">
        <v>3</v>
      </c>
      <c r="F869" s="3">
        <v>1</v>
      </c>
      <c r="G869" s="3">
        <v>4</v>
      </c>
      <c r="H869" s="3">
        <v>1</v>
      </c>
      <c r="I869" s="3">
        <f t="shared" si="13"/>
        <v>2</v>
      </c>
    </row>
    <row r="870" spans="1:9" x14ac:dyDescent="0.35">
      <c r="A870" s="3" t="s">
        <v>1278</v>
      </c>
      <c r="B870" s="44" t="s">
        <v>233</v>
      </c>
      <c r="C870" s="44" t="s">
        <v>83</v>
      </c>
      <c r="D870" s="44" t="s">
        <v>176</v>
      </c>
      <c r="E870" s="3">
        <v>3</v>
      </c>
      <c r="F870" s="3">
        <v>1</v>
      </c>
      <c r="G870" s="3">
        <v>4</v>
      </c>
      <c r="H870" s="3">
        <v>1</v>
      </c>
      <c r="I870" s="3">
        <f t="shared" si="13"/>
        <v>2</v>
      </c>
    </row>
    <row r="871" spans="1:9" x14ac:dyDescent="0.35">
      <c r="A871" s="3" t="s">
        <v>1279</v>
      </c>
      <c r="B871" s="44" t="s">
        <v>233</v>
      </c>
      <c r="C871" s="44" t="s">
        <v>83</v>
      </c>
      <c r="D871" s="44" t="s">
        <v>176</v>
      </c>
      <c r="E871" s="3">
        <v>3</v>
      </c>
      <c r="F871" s="3">
        <v>1</v>
      </c>
      <c r="G871" s="3">
        <v>4</v>
      </c>
      <c r="H871" s="3">
        <v>1</v>
      </c>
      <c r="I871" s="3">
        <f t="shared" si="13"/>
        <v>2</v>
      </c>
    </row>
    <row r="872" spans="1:9" x14ac:dyDescent="0.35">
      <c r="A872" s="3" t="s">
        <v>1280</v>
      </c>
      <c r="B872" s="44" t="s">
        <v>233</v>
      </c>
      <c r="C872" s="44" t="s">
        <v>83</v>
      </c>
      <c r="D872" s="44" t="s">
        <v>176</v>
      </c>
      <c r="E872" s="3">
        <v>3</v>
      </c>
      <c r="F872" s="3">
        <v>1</v>
      </c>
      <c r="G872" s="3">
        <v>4</v>
      </c>
      <c r="H872" s="3">
        <v>1</v>
      </c>
      <c r="I872" s="3">
        <f t="shared" si="13"/>
        <v>2</v>
      </c>
    </row>
    <row r="873" spans="1:9" x14ac:dyDescent="0.35">
      <c r="A873" s="3" t="s">
        <v>1281</v>
      </c>
      <c r="B873" s="44" t="s">
        <v>233</v>
      </c>
      <c r="C873" s="44" t="s">
        <v>83</v>
      </c>
      <c r="D873" s="44" t="s">
        <v>176</v>
      </c>
      <c r="E873" s="3">
        <v>3</v>
      </c>
      <c r="F873" s="3">
        <v>1</v>
      </c>
      <c r="G873" s="3">
        <v>4</v>
      </c>
      <c r="H873" s="3">
        <v>1</v>
      </c>
      <c r="I873" s="3">
        <f t="shared" si="13"/>
        <v>2</v>
      </c>
    </row>
    <row r="874" spans="1:9" x14ac:dyDescent="0.35">
      <c r="A874" s="3" t="s">
        <v>1282</v>
      </c>
      <c r="B874" s="44" t="s">
        <v>233</v>
      </c>
      <c r="C874" s="44" t="s">
        <v>83</v>
      </c>
      <c r="D874" s="44" t="s">
        <v>176</v>
      </c>
      <c r="E874" s="3">
        <v>3</v>
      </c>
      <c r="F874" s="3">
        <v>1</v>
      </c>
      <c r="G874" s="3">
        <v>4</v>
      </c>
      <c r="H874" s="3">
        <v>1</v>
      </c>
      <c r="I874" s="3">
        <f t="shared" si="13"/>
        <v>2</v>
      </c>
    </row>
    <row r="875" spans="1:9" x14ac:dyDescent="0.35">
      <c r="A875" s="3" t="s">
        <v>1283</v>
      </c>
      <c r="B875" s="44" t="s">
        <v>233</v>
      </c>
      <c r="C875" s="44" t="s">
        <v>83</v>
      </c>
      <c r="D875" s="44" t="s">
        <v>176</v>
      </c>
      <c r="E875" s="3">
        <v>3</v>
      </c>
      <c r="F875" s="3">
        <v>1</v>
      </c>
      <c r="G875" s="3">
        <v>4</v>
      </c>
      <c r="H875" s="3">
        <v>1</v>
      </c>
      <c r="I875" s="3">
        <f t="shared" si="13"/>
        <v>2</v>
      </c>
    </row>
    <row r="876" spans="1:9" x14ac:dyDescent="0.35">
      <c r="A876" s="3" t="s">
        <v>1284</v>
      </c>
      <c r="B876" s="44" t="s">
        <v>290</v>
      </c>
      <c r="C876" s="44" t="s">
        <v>84</v>
      </c>
      <c r="D876" s="44" t="s">
        <v>175</v>
      </c>
      <c r="E876" s="3">
        <v>3</v>
      </c>
      <c r="F876" s="3">
        <v>3</v>
      </c>
      <c r="G876" s="3">
        <v>4</v>
      </c>
      <c r="H876" s="3">
        <v>1</v>
      </c>
      <c r="I876" s="3">
        <f t="shared" si="13"/>
        <v>3</v>
      </c>
    </row>
    <row r="877" spans="1:9" x14ac:dyDescent="0.35">
      <c r="A877" s="3" t="s">
        <v>1285</v>
      </c>
      <c r="B877" s="44" t="s">
        <v>266</v>
      </c>
      <c r="C877" s="44" t="s">
        <v>144</v>
      </c>
      <c r="D877" s="44" t="s">
        <v>176</v>
      </c>
      <c r="E877" s="3">
        <v>3</v>
      </c>
      <c r="F877" s="3">
        <v>1</v>
      </c>
      <c r="G877" s="3">
        <v>1</v>
      </c>
      <c r="H877" s="3">
        <v>1</v>
      </c>
      <c r="I877" s="3">
        <f t="shared" si="13"/>
        <v>2</v>
      </c>
    </row>
    <row r="878" spans="1:9" x14ac:dyDescent="0.35">
      <c r="A878" s="3" t="s">
        <v>1286</v>
      </c>
      <c r="B878" s="44" t="s">
        <v>290</v>
      </c>
      <c r="C878" s="44" t="s">
        <v>84</v>
      </c>
      <c r="D878" s="44" t="s">
        <v>175</v>
      </c>
      <c r="E878" s="3">
        <v>3</v>
      </c>
      <c r="F878" s="3">
        <v>1</v>
      </c>
      <c r="G878" s="3">
        <v>4</v>
      </c>
      <c r="H878" s="3">
        <v>1</v>
      </c>
      <c r="I878" s="3">
        <f t="shared" si="13"/>
        <v>2</v>
      </c>
    </row>
    <row r="879" spans="1:9" x14ac:dyDescent="0.35">
      <c r="A879" s="3" t="s">
        <v>1287</v>
      </c>
      <c r="B879" s="44" t="s">
        <v>266</v>
      </c>
      <c r="C879" s="44" t="s">
        <v>144</v>
      </c>
      <c r="D879" s="44" t="s">
        <v>176</v>
      </c>
      <c r="E879" s="3">
        <v>3</v>
      </c>
      <c r="F879" s="3">
        <v>1</v>
      </c>
      <c r="G879" s="3">
        <v>1</v>
      </c>
      <c r="H879" s="3">
        <v>1</v>
      </c>
      <c r="I879" s="3">
        <f t="shared" si="13"/>
        <v>2</v>
      </c>
    </row>
    <row r="880" spans="1:9" x14ac:dyDescent="0.35">
      <c r="A880" s="3" t="s">
        <v>1288</v>
      </c>
      <c r="B880" s="44" t="s">
        <v>268</v>
      </c>
      <c r="C880" s="44" t="s">
        <v>101</v>
      </c>
      <c r="D880" s="44" t="s">
        <v>176</v>
      </c>
      <c r="E880" s="3">
        <v>3</v>
      </c>
      <c r="F880" s="3">
        <v>1</v>
      </c>
      <c r="G880" s="3">
        <v>4</v>
      </c>
      <c r="H880" s="3">
        <v>1</v>
      </c>
      <c r="I880" s="3">
        <f t="shared" si="13"/>
        <v>2</v>
      </c>
    </row>
    <row r="881" spans="1:9" x14ac:dyDescent="0.35">
      <c r="A881" s="3" t="s">
        <v>1289</v>
      </c>
      <c r="B881" s="44" t="s">
        <v>268</v>
      </c>
      <c r="C881" s="44" t="s">
        <v>101</v>
      </c>
      <c r="D881" s="44" t="s">
        <v>176</v>
      </c>
      <c r="E881" s="3">
        <v>3</v>
      </c>
      <c r="F881" s="3">
        <v>1</v>
      </c>
      <c r="G881" s="3">
        <v>4</v>
      </c>
      <c r="H881" s="3">
        <v>1</v>
      </c>
      <c r="I881" s="3">
        <f t="shared" si="13"/>
        <v>2</v>
      </c>
    </row>
    <row r="882" spans="1:9" x14ac:dyDescent="0.35">
      <c r="A882" s="3" t="s">
        <v>1290</v>
      </c>
      <c r="B882" s="44" t="s">
        <v>268</v>
      </c>
      <c r="C882" s="44" t="s">
        <v>101</v>
      </c>
      <c r="D882" s="44" t="s">
        <v>176</v>
      </c>
      <c r="E882" s="3">
        <v>3</v>
      </c>
      <c r="F882" s="3">
        <v>1</v>
      </c>
      <c r="G882" s="3">
        <v>4</v>
      </c>
      <c r="H882" s="3">
        <v>1</v>
      </c>
      <c r="I882" s="3">
        <f t="shared" si="13"/>
        <v>2</v>
      </c>
    </row>
    <row r="883" spans="1:9" x14ac:dyDescent="0.35">
      <c r="A883" s="3" t="s">
        <v>1291</v>
      </c>
      <c r="B883" s="44" t="s">
        <v>268</v>
      </c>
      <c r="C883" s="44" t="s">
        <v>101</v>
      </c>
      <c r="D883" s="44" t="s">
        <v>176</v>
      </c>
      <c r="E883" s="3">
        <v>3</v>
      </c>
      <c r="F883" s="3">
        <v>1</v>
      </c>
      <c r="G883" s="3">
        <v>4</v>
      </c>
      <c r="H883" s="3">
        <v>1</v>
      </c>
      <c r="I883" s="3">
        <f t="shared" si="13"/>
        <v>2</v>
      </c>
    </row>
    <row r="884" spans="1:9" x14ac:dyDescent="0.35">
      <c r="A884" s="3" t="s">
        <v>1292</v>
      </c>
      <c r="B884" s="44" t="s">
        <v>216</v>
      </c>
      <c r="C884" s="44" t="s">
        <v>142</v>
      </c>
      <c r="D884" s="44" t="s">
        <v>176</v>
      </c>
      <c r="E884" s="3">
        <v>3</v>
      </c>
      <c r="F884" s="3">
        <v>1</v>
      </c>
      <c r="G884" s="3">
        <v>4</v>
      </c>
      <c r="H884" s="3">
        <v>1</v>
      </c>
      <c r="I884" s="3">
        <f t="shared" si="13"/>
        <v>2</v>
      </c>
    </row>
    <row r="885" spans="1:9" x14ac:dyDescent="0.35">
      <c r="A885" s="3" t="s">
        <v>1293</v>
      </c>
      <c r="B885" s="44" t="s">
        <v>261</v>
      </c>
      <c r="C885" s="44" t="s">
        <v>56</v>
      </c>
      <c r="D885" s="44" t="s">
        <v>176</v>
      </c>
      <c r="E885" s="3">
        <v>3</v>
      </c>
      <c r="F885" s="3">
        <v>1</v>
      </c>
      <c r="G885" s="3">
        <v>4</v>
      </c>
      <c r="H885" s="3">
        <v>1</v>
      </c>
      <c r="I885" s="3">
        <f t="shared" si="13"/>
        <v>2</v>
      </c>
    </row>
    <row r="886" spans="1:9" x14ac:dyDescent="0.35">
      <c r="A886" s="3" t="s">
        <v>1294</v>
      </c>
      <c r="B886" s="44" t="s">
        <v>260</v>
      </c>
      <c r="C886" s="44" t="s">
        <v>89</v>
      </c>
      <c r="D886" s="44" t="s">
        <v>176</v>
      </c>
      <c r="E886" s="3">
        <v>3</v>
      </c>
      <c r="F886" s="3">
        <v>1</v>
      </c>
      <c r="G886" s="3">
        <v>4</v>
      </c>
      <c r="H886" s="3">
        <v>1</v>
      </c>
      <c r="I886" s="3">
        <f t="shared" si="13"/>
        <v>2</v>
      </c>
    </row>
    <row r="887" spans="1:9" x14ac:dyDescent="0.35">
      <c r="A887" s="3" t="s">
        <v>1295</v>
      </c>
      <c r="B887" s="44" t="s">
        <v>290</v>
      </c>
      <c r="C887" s="44" t="s">
        <v>84</v>
      </c>
      <c r="D887" s="44" t="s">
        <v>175</v>
      </c>
      <c r="E887" s="3">
        <v>3</v>
      </c>
      <c r="F887" s="3">
        <v>1</v>
      </c>
      <c r="G887" s="3">
        <v>1</v>
      </c>
      <c r="H887" s="3">
        <v>1</v>
      </c>
      <c r="I887" s="3">
        <f t="shared" si="13"/>
        <v>2</v>
      </c>
    </row>
    <row r="888" spans="1:9" x14ac:dyDescent="0.35">
      <c r="A888" s="3" t="s">
        <v>1296</v>
      </c>
      <c r="B888" s="44" t="s">
        <v>260</v>
      </c>
      <c r="C888" s="44" t="s">
        <v>89</v>
      </c>
      <c r="D888" s="44" t="s">
        <v>176</v>
      </c>
      <c r="E888" s="3">
        <v>3</v>
      </c>
      <c r="F888" s="3">
        <v>1</v>
      </c>
      <c r="G888" s="3">
        <v>4</v>
      </c>
      <c r="H888" s="3">
        <v>1</v>
      </c>
      <c r="I888" s="3">
        <f t="shared" si="13"/>
        <v>2</v>
      </c>
    </row>
    <row r="889" spans="1:9" x14ac:dyDescent="0.35">
      <c r="A889" s="3" t="s">
        <v>1297</v>
      </c>
      <c r="B889" s="44" t="s">
        <v>268</v>
      </c>
      <c r="C889" s="44" t="s">
        <v>101</v>
      </c>
      <c r="D889" s="44" t="s">
        <v>176</v>
      </c>
      <c r="E889" s="3">
        <v>3</v>
      </c>
      <c r="F889" s="3">
        <v>1</v>
      </c>
      <c r="G889" s="3">
        <v>4</v>
      </c>
      <c r="H889" s="3">
        <v>1</v>
      </c>
      <c r="I889" s="3">
        <f t="shared" si="13"/>
        <v>2</v>
      </c>
    </row>
    <row r="890" spans="1:9" x14ac:dyDescent="0.35">
      <c r="A890" s="3" t="s">
        <v>1298</v>
      </c>
      <c r="B890" s="44" t="s">
        <v>268</v>
      </c>
      <c r="C890" s="44" t="s">
        <v>101</v>
      </c>
      <c r="D890" s="44" t="s">
        <v>176</v>
      </c>
      <c r="E890" s="3">
        <v>3</v>
      </c>
      <c r="F890" s="3">
        <v>1</v>
      </c>
      <c r="G890" s="3">
        <v>4</v>
      </c>
      <c r="H890" s="3">
        <v>1</v>
      </c>
      <c r="I890" s="3">
        <f t="shared" si="13"/>
        <v>2</v>
      </c>
    </row>
    <row r="891" spans="1:9" x14ac:dyDescent="0.35">
      <c r="A891" s="3" t="s">
        <v>1299</v>
      </c>
      <c r="B891" s="44" t="s">
        <v>260</v>
      </c>
      <c r="C891" s="44" t="s">
        <v>89</v>
      </c>
      <c r="D891" s="44" t="s">
        <v>176</v>
      </c>
      <c r="E891" s="3">
        <v>3</v>
      </c>
      <c r="F891" s="3">
        <v>2</v>
      </c>
      <c r="G891" s="3">
        <v>4</v>
      </c>
      <c r="H891" s="3">
        <v>2</v>
      </c>
      <c r="I891" s="3">
        <f t="shared" si="13"/>
        <v>3</v>
      </c>
    </row>
    <row r="892" spans="1:9" x14ac:dyDescent="0.35">
      <c r="A892" s="3" t="s">
        <v>1300</v>
      </c>
      <c r="B892" s="44" t="s">
        <v>204</v>
      </c>
      <c r="C892" s="44" t="s">
        <v>73</v>
      </c>
      <c r="D892" s="44" t="s">
        <v>175</v>
      </c>
      <c r="E892" s="3">
        <v>3</v>
      </c>
      <c r="F892" s="3">
        <v>1</v>
      </c>
      <c r="G892" s="3">
        <v>4</v>
      </c>
      <c r="H892" s="3">
        <v>1</v>
      </c>
      <c r="I892" s="3">
        <f t="shared" si="13"/>
        <v>2</v>
      </c>
    </row>
    <row r="893" spans="1:9" x14ac:dyDescent="0.35">
      <c r="A893" s="3" t="s">
        <v>1301</v>
      </c>
      <c r="B893" s="44" t="s">
        <v>260</v>
      </c>
      <c r="C893" s="44" t="s">
        <v>89</v>
      </c>
      <c r="D893" s="44" t="s">
        <v>176</v>
      </c>
      <c r="E893" s="3">
        <v>3</v>
      </c>
      <c r="F893" s="3">
        <v>1</v>
      </c>
      <c r="G893" s="3">
        <v>4</v>
      </c>
      <c r="H893" s="3">
        <v>1</v>
      </c>
      <c r="I893" s="3">
        <f t="shared" si="13"/>
        <v>2</v>
      </c>
    </row>
    <row r="894" spans="1:9" x14ac:dyDescent="0.35">
      <c r="A894" s="3" t="s">
        <v>1302</v>
      </c>
      <c r="B894" s="44" t="s">
        <v>260</v>
      </c>
      <c r="C894" s="44" t="s">
        <v>89</v>
      </c>
      <c r="D894" s="44" t="s">
        <v>176</v>
      </c>
      <c r="E894" s="3">
        <v>3</v>
      </c>
      <c r="F894" s="3">
        <v>1</v>
      </c>
      <c r="G894" s="3">
        <v>4</v>
      </c>
      <c r="H894" s="3">
        <v>1</v>
      </c>
      <c r="I894" s="3">
        <f t="shared" si="13"/>
        <v>2</v>
      </c>
    </row>
    <row r="895" spans="1:9" x14ac:dyDescent="0.35">
      <c r="A895" s="3" t="s">
        <v>1303</v>
      </c>
      <c r="B895" s="44" t="s">
        <v>261</v>
      </c>
      <c r="C895" s="44" t="s">
        <v>56</v>
      </c>
      <c r="D895" s="44" t="s">
        <v>176</v>
      </c>
      <c r="E895" s="3">
        <v>3</v>
      </c>
      <c r="F895" s="3">
        <v>1</v>
      </c>
      <c r="G895" s="3">
        <v>4</v>
      </c>
      <c r="H895" s="3">
        <v>1</v>
      </c>
      <c r="I895" s="3">
        <f t="shared" si="13"/>
        <v>2</v>
      </c>
    </row>
    <row r="896" spans="1:9" x14ac:dyDescent="0.35">
      <c r="A896" s="3" t="s">
        <v>1304</v>
      </c>
      <c r="B896" s="44" t="s">
        <v>260</v>
      </c>
      <c r="C896" s="44" t="s">
        <v>89</v>
      </c>
      <c r="D896" s="44" t="s">
        <v>176</v>
      </c>
      <c r="E896" s="3">
        <v>3</v>
      </c>
      <c r="F896" s="3">
        <v>1</v>
      </c>
      <c r="G896" s="3">
        <v>4</v>
      </c>
      <c r="H896" s="3">
        <v>1</v>
      </c>
      <c r="I896" s="3">
        <f t="shared" si="13"/>
        <v>2</v>
      </c>
    </row>
    <row r="897" spans="1:9" x14ac:dyDescent="0.35">
      <c r="A897" s="3" t="s">
        <v>1305</v>
      </c>
      <c r="B897" s="44" t="s">
        <v>260</v>
      </c>
      <c r="C897" s="44" t="s">
        <v>89</v>
      </c>
      <c r="D897" s="44" t="s">
        <v>176</v>
      </c>
      <c r="E897" s="3">
        <v>3</v>
      </c>
      <c r="F897" s="3">
        <v>1</v>
      </c>
      <c r="G897" s="3">
        <v>4</v>
      </c>
      <c r="H897" s="3">
        <v>2</v>
      </c>
      <c r="I897" s="3">
        <f t="shared" si="13"/>
        <v>3</v>
      </c>
    </row>
    <row r="898" spans="1:9" x14ac:dyDescent="0.35">
      <c r="A898" s="3" t="s">
        <v>1306</v>
      </c>
      <c r="B898" s="44" t="s">
        <v>204</v>
      </c>
      <c r="C898" s="44" t="s">
        <v>73</v>
      </c>
      <c r="D898" s="44" t="s">
        <v>175</v>
      </c>
      <c r="E898" s="3">
        <v>3</v>
      </c>
      <c r="F898" s="3">
        <v>1</v>
      </c>
      <c r="G898" s="3">
        <v>4</v>
      </c>
      <c r="H898" s="3">
        <v>1</v>
      </c>
      <c r="I898" s="3">
        <f t="shared" si="13"/>
        <v>2</v>
      </c>
    </row>
    <row r="899" spans="1:9" x14ac:dyDescent="0.35">
      <c r="A899" s="3" t="s">
        <v>1307</v>
      </c>
      <c r="B899" s="44" t="s">
        <v>261</v>
      </c>
      <c r="C899" s="44" t="s">
        <v>56</v>
      </c>
      <c r="D899" s="44" t="s">
        <v>176</v>
      </c>
      <c r="E899" s="3">
        <v>3</v>
      </c>
      <c r="F899" s="3">
        <v>1</v>
      </c>
      <c r="G899" s="3">
        <v>4</v>
      </c>
      <c r="H899" s="3">
        <v>1</v>
      </c>
      <c r="I899" s="3">
        <f t="shared" ref="I899:I962" si="14">ROUND(AVERAGE(E899:H899),0)</f>
        <v>2</v>
      </c>
    </row>
    <row r="900" spans="1:9" x14ac:dyDescent="0.35">
      <c r="A900" s="3" t="s">
        <v>1308</v>
      </c>
      <c r="B900" s="44" t="s">
        <v>261</v>
      </c>
      <c r="C900" s="44" t="s">
        <v>56</v>
      </c>
      <c r="D900" s="44" t="s">
        <v>176</v>
      </c>
      <c r="E900" s="3">
        <v>3</v>
      </c>
      <c r="F900" s="3">
        <v>1</v>
      </c>
      <c r="G900" s="3">
        <v>4</v>
      </c>
      <c r="H900" s="3">
        <v>1</v>
      </c>
      <c r="I900" s="3">
        <f t="shared" si="14"/>
        <v>2</v>
      </c>
    </row>
    <row r="901" spans="1:9" x14ac:dyDescent="0.35">
      <c r="A901" s="3" t="s">
        <v>1309</v>
      </c>
      <c r="B901" s="44" t="s">
        <v>261</v>
      </c>
      <c r="C901" s="44" t="s">
        <v>56</v>
      </c>
      <c r="D901" s="44" t="s">
        <v>176</v>
      </c>
      <c r="E901" s="3">
        <v>3</v>
      </c>
      <c r="F901" s="3">
        <v>1</v>
      </c>
      <c r="G901" s="3">
        <v>4</v>
      </c>
      <c r="H901" s="3">
        <v>1</v>
      </c>
      <c r="I901" s="3">
        <f t="shared" si="14"/>
        <v>2</v>
      </c>
    </row>
    <row r="902" spans="1:9" x14ac:dyDescent="0.35">
      <c r="A902" s="3" t="s">
        <v>1310</v>
      </c>
      <c r="B902" s="44" t="s">
        <v>261</v>
      </c>
      <c r="C902" s="44" t="s">
        <v>56</v>
      </c>
      <c r="D902" s="44" t="s">
        <v>176</v>
      </c>
      <c r="E902" s="3">
        <v>1</v>
      </c>
      <c r="F902" s="3">
        <v>4</v>
      </c>
      <c r="G902" s="3">
        <v>1</v>
      </c>
      <c r="H902" s="3">
        <v>1</v>
      </c>
      <c r="I902" s="3">
        <f t="shared" si="14"/>
        <v>2</v>
      </c>
    </row>
    <row r="903" spans="1:9" x14ac:dyDescent="0.35">
      <c r="A903" s="3" t="s">
        <v>1311</v>
      </c>
      <c r="B903" s="44" t="s">
        <v>216</v>
      </c>
      <c r="C903" s="44" t="s">
        <v>142</v>
      </c>
      <c r="D903" s="44" t="s">
        <v>176</v>
      </c>
      <c r="E903" s="3">
        <v>2</v>
      </c>
      <c r="F903" s="3">
        <v>4</v>
      </c>
      <c r="G903" s="3">
        <v>1</v>
      </c>
      <c r="H903" s="3">
        <v>4</v>
      </c>
      <c r="I903" s="3">
        <f t="shared" si="14"/>
        <v>3</v>
      </c>
    </row>
    <row r="904" spans="1:9" x14ac:dyDescent="0.35">
      <c r="A904" s="3" t="s">
        <v>1312</v>
      </c>
      <c r="B904" s="44" t="s">
        <v>216</v>
      </c>
      <c r="C904" s="44" t="s">
        <v>142</v>
      </c>
      <c r="D904" s="44" t="s">
        <v>176</v>
      </c>
      <c r="E904" s="3">
        <v>2</v>
      </c>
      <c r="F904" s="3">
        <v>3</v>
      </c>
      <c r="G904" s="3">
        <v>1</v>
      </c>
      <c r="H904" s="3">
        <v>3</v>
      </c>
      <c r="I904" s="3">
        <f t="shared" si="14"/>
        <v>2</v>
      </c>
    </row>
    <row r="905" spans="1:9" x14ac:dyDescent="0.35">
      <c r="A905" s="3" t="s">
        <v>1313</v>
      </c>
      <c r="B905" s="44" t="s">
        <v>216</v>
      </c>
      <c r="C905" s="44" t="s">
        <v>142</v>
      </c>
      <c r="D905" s="44" t="s">
        <v>176</v>
      </c>
      <c r="E905" s="3">
        <v>3</v>
      </c>
      <c r="F905" s="3">
        <v>4</v>
      </c>
      <c r="G905" s="3">
        <v>4</v>
      </c>
      <c r="H905" s="3">
        <v>1</v>
      </c>
      <c r="I905" s="3">
        <f t="shared" si="14"/>
        <v>3</v>
      </c>
    </row>
    <row r="906" spans="1:9" x14ac:dyDescent="0.35">
      <c r="A906" s="3" t="s">
        <v>1314</v>
      </c>
      <c r="B906" s="44" t="s">
        <v>290</v>
      </c>
      <c r="C906" s="44" t="s">
        <v>84</v>
      </c>
      <c r="D906" s="44" t="s">
        <v>175</v>
      </c>
      <c r="E906" s="3">
        <v>1</v>
      </c>
      <c r="F906" s="3">
        <v>3</v>
      </c>
      <c r="G906" s="3">
        <v>4</v>
      </c>
      <c r="H906" s="3">
        <v>1</v>
      </c>
      <c r="I906" s="3">
        <f t="shared" si="14"/>
        <v>2</v>
      </c>
    </row>
    <row r="907" spans="1:9" x14ac:dyDescent="0.35">
      <c r="A907" s="3" t="s">
        <v>1315</v>
      </c>
      <c r="B907" s="44" t="s">
        <v>261</v>
      </c>
      <c r="C907" s="44" t="s">
        <v>56</v>
      </c>
      <c r="D907" s="44" t="s">
        <v>176</v>
      </c>
      <c r="E907" s="3">
        <v>3</v>
      </c>
      <c r="F907" s="3">
        <v>1</v>
      </c>
      <c r="G907" s="3">
        <v>4</v>
      </c>
      <c r="H907" s="3">
        <v>1</v>
      </c>
      <c r="I907" s="3">
        <f t="shared" si="14"/>
        <v>2</v>
      </c>
    </row>
    <row r="908" spans="1:9" x14ac:dyDescent="0.35">
      <c r="A908" s="3" t="s">
        <v>1316</v>
      </c>
      <c r="B908" s="44" t="s">
        <v>216</v>
      </c>
      <c r="C908" s="44" t="s">
        <v>142</v>
      </c>
      <c r="D908" s="44" t="s">
        <v>176</v>
      </c>
      <c r="E908" s="3">
        <v>3</v>
      </c>
      <c r="F908" s="3">
        <v>1</v>
      </c>
      <c r="G908" s="3">
        <v>1</v>
      </c>
      <c r="H908" s="3">
        <v>1</v>
      </c>
      <c r="I908" s="3">
        <f t="shared" si="14"/>
        <v>2</v>
      </c>
    </row>
    <row r="909" spans="1:9" x14ac:dyDescent="0.35">
      <c r="A909" s="3" t="s">
        <v>1317</v>
      </c>
      <c r="B909" s="44" t="s">
        <v>242</v>
      </c>
      <c r="C909" s="44" t="s">
        <v>148</v>
      </c>
      <c r="D909" s="44" t="s">
        <v>175</v>
      </c>
      <c r="E909" s="3">
        <v>3</v>
      </c>
      <c r="F909" s="3">
        <v>1</v>
      </c>
      <c r="G909" s="3">
        <v>4</v>
      </c>
      <c r="H909" s="3">
        <v>1</v>
      </c>
      <c r="I909" s="3">
        <f t="shared" si="14"/>
        <v>2</v>
      </c>
    </row>
    <row r="910" spans="1:9" x14ac:dyDescent="0.35">
      <c r="A910" s="3" t="s">
        <v>1318</v>
      </c>
      <c r="B910" s="44" t="s">
        <v>268</v>
      </c>
      <c r="C910" s="44" t="s">
        <v>101</v>
      </c>
      <c r="D910" s="44" t="s">
        <v>176</v>
      </c>
      <c r="E910" s="3">
        <v>3</v>
      </c>
      <c r="F910" s="3">
        <v>1</v>
      </c>
      <c r="G910" s="3">
        <v>1</v>
      </c>
      <c r="H910" s="3">
        <v>1</v>
      </c>
      <c r="I910" s="3">
        <f t="shared" si="14"/>
        <v>2</v>
      </c>
    </row>
    <row r="911" spans="1:9" x14ac:dyDescent="0.35">
      <c r="A911" s="3" t="s">
        <v>1319</v>
      </c>
      <c r="B911" s="44" t="s">
        <v>261</v>
      </c>
      <c r="C911" s="44" t="s">
        <v>56</v>
      </c>
      <c r="D911" s="44" t="s">
        <v>176</v>
      </c>
      <c r="E911" s="3">
        <v>3</v>
      </c>
      <c r="F911" s="3">
        <v>2</v>
      </c>
      <c r="G911" s="3">
        <v>1</v>
      </c>
      <c r="H911" s="3">
        <v>1</v>
      </c>
      <c r="I911" s="3">
        <f t="shared" si="14"/>
        <v>2</v>
      </c>
    </row>
    <row r="912" spans="1:9" x14ac:dyDescent="0.35">
      <c r="A912" s="3" t="s">
        <v>1320</v>
      </c>
      <c r="B912" s="44" t="s">
        <v>261</v>
      </c>
      <c r="C912" s="44" t="s">
        <v>56</v>
      </c>
      <c r="D912" s="44" t="s">
        <v>176</v>
      </c>
      <c r="E912" s="3">
        <v>3</v>
      </c>
      <c r="F912" s="3">
        <v>2</v>
      </c>
      <c r="G912" s="3">
        <v>4</v>
      </c>
      <c r="H912" s="3">
        <v>1</v>
      </c>
      <c r="I912" s="3">
        <f t="shared" si="14"/>
        <v>3</v>
      </c>
    </row>
    <row r="913" spans="1:9" x14ac:dyDescent="0.35">
      <c r="A913" s="3" t="s">
        <v>1321</v>
      </c>
      <c r="B913" s="44" t="s">
        <v>216</v>
      </c>
      <c r="C913" s="44" t="s">
        <v>142</v>
      </c>
      <c r="D913" s="44" t="s">
        <v>176</v>
      </c>
      <c r="E913" s="3">
        <v>3</v>
      </c>
      <c r="F913" s="3">
        <v>1</v>
      </c>
      <c r="G913" s="3">
        <v>1</v>
      </c>
      <c r="H913" s="3">
        <v>1</v>
      </c>
      <c r="I913" s="3">
        <f t="shared" si="14"/>
        <v>2</v>
      </c>
    </row>
    <row r="914" spans="1:9" x14ac:dyDescent="0.35">
      <c r="A914" s="3" t="s">
        <v>1322</v>
      </c>
      <c r="B914" s="44" t="s">
        <v>290</v>
      </c>
      <c r="C914" s="44" t="s">
        <v>84</v>
      </c>
      <c r="D914" s="44" t="s">
        <v>175</v>
      </c>
      <c r="E914" s="3">
        <v>3</v>
      </c>
      <c r="F914" s="3">
        <v>1</v>
      </c>
      <c r="G914" s="3">
        <v>1</v>
      </c>
      <c r="H914" s="3">
        <v>1</v>
      </c>
      <c r="I914" s="3">
        <f t="shared" si="14"/>
        <v>2</v>
      </c>
    </row>
    <row r="915" spans="1:9" x14ac:dyDescent="0.35">
      <c r="A915" s="3" t="s">
        <v>1323</v>
      </c>
      <c r="B915" s="44" t="s">
        <v>261</v>
      </c>
      <c r="C915" s="44" t="s">
        <v>56</v>
      </c>
      <c r="D915" s="44" t="s">
        <v>176</v>
      </c>
      <c r="E915" s="3">
        <v>1</v>
      </c>
      <c r="F915" s="3">
        <v>3</v>
      </c>
      <c r="G915" s="3">
        <v>4</v>
      </c>
      <c r="H915" s="3">
        <v>1</v>
      </c>
      <c r="I915" s="3">
        <f t="shared" si="14"/>
        <v>2</v>
      </c>
    </row>
    <row r="916" spans="1:9" x14ac:dyDescent="0.35">
      <c r="A916" s="3" t="s">
        <v>1324</v>
      </c>
      <c r="B916" s="44" t="s">
        <v>260</v>
      </c>
      <c r="C916" s="44" t="s">
        <v>89</v>
      </c>
      <c r="D916" s="44" t="s">
        <v>176</v>
      </c>
      <c r="E916" s="3">
        <v>3</v>
      </c>
      <c r="F916" s="3">
        <v>2</v>
      </c>
      <c r="G916" s="3">
        <v>4</v>
      </c>
      <c r="H916" s="3">
        <v>1</v>
      </c>
      <c r="I916" s="3">
        <f t="shared" si="14"/>
        <v>3</v>
      </c>
    </row>
    <row r="917" spans="1:9" x14ac:dyDescent="0.35">
      <c r="A917" s="3" t="s">
        <v>1325</v>
      </c>
      <c r="B917" s="44" t="s">
        <v>216</v>
      </c>
      <c r="C917" s="44" t="s">
        <v>142</v>
      </c>
      <c r="D917" s="44" t="s">
        <v>176</v>
      </c>
      <c r="E917" s="3">
        <v>3</v>
      </c>
      <c r="F917" s="3">
        <v>1</v>
      </c>
      <c r="G917" s="3">
        <v>1</v>
      </c>
      <c r="H917" s="3">
        <v>1</v>
      </c>
      <c r="I917" s="3">
        <f t="shared" si="14"/>
        <v>2</v>
      </c>
    </row>
    <row r="918" spans="1:9" x14ac:dyDescent="0.35">
      <c r="A918" s="3" t="s">
        <v>1326</v>
      </c>
      <c r="B918" s="44" t="s">
        <v>261</v>
      </c>
      <c r="C918" s="44" t="s">
        <v>56</v>
      </c>
      <c r="D918" s="44" t="s">
        <v>176</v>
      </c>
      <c r="E918" s="3">
        <v>3</v>
      </c>
      <c r="F918" s="3">
        <v>4</v>
      </c>
      <c r="G918" s="3">
        <v>1</v>
      </c>
      <c r="H918" s="3">
        <v>1</v>
      </c>
      <c r="I918" s="3">
        <f t="shared" si="14"/>
        <v>2</v>
      </c>
    </row>
    <row r="919" spans="1:9" x14ac:dyDescent="0.35">
      <c r="A919" s="3" t="s">
        <v>1327</v>
      </c>
      <c r="B919" s="44" t="s">
        <v>261</v>
      </c>
      <c r="C919" s="44" t="s">
        <v>56</v>
      </c>
      <c r="D919" s="44" t="s">
        <v>176</v>
      </c>
      <c r="E919" s="3">
        <v>3</v>
      </c>
      <c r="F919" s="3">
        <v>4</v>
      </c>
      <c r="G919" s="3">
        <v>1</v>
      </c>
      <c r="H919" s="3">
        <v>1</v>
      </c>
      <c r="I919" s="3">
        <f t="shared" si="14"/>
        <v>2</v>
      </c>
    </row>
    <row r="920" spans="1:9" x14ac:dyDescent="0.35">
      <c r="A920" s="3" t="s">
        <v>1328</v>
      </c>
      <c r="B920" s="44" t="s">
        <v>268</v>
      </c>
      <c r="C920" s="44" t="s">
        <v>101</v>
      </c>
      <c r="D920" s="44" t="s">
        <v>176</v>
      </c>
      <c r="E920" s="3">
        <v>3</v>
      </c>
      <c r="F920" s="3">
        <v>1</v>
      </c>
      <c r="G920" s="3">
        <v>1</v>
      </c>
      <c r="H920" s="3">
        <v>1</v>
      </c>
      <c r="I920" s="3">
        <f t="shared" si="14"/>
        <v>2</v>
      </c>
    </row>
    <row r="921" spans="1:9" x14ac:dyDescent="0.35">
      <c r="A921" s="3" t="s">
        <v>1329</v>
      </c>
      <c r="B921" s="44" t="s">
        <v>261</v>
      </c>
      <c r="C921" s="44" t="s">
        <v>56</v>
      </c>
      <c r="D921" s="44" t="s">
        <v>176</v>
      </c>
      <c r="E921" s="3">
        <v>3</v>
      </c>
      <c r="F921" s="3">
        <v>1</v>
      </c>
      <c r="G921" s="3">
        <v>1</v>
      </c>
      <c r="H921" s="3">
        <v>1</v>
      </c>
      <c r="I921" s="3">
        <f t="shared" si="14"/>
        <v>2</v>
      </c>
    </row>
    <row r="922" spans="1:9" x14ac:dyDescent="0.35">
      <c r="A922" s="3" t="s">
        <v>1330</v>
      </c>
      <c r="B922" s="44" t="s">
        <v>204</v>
      </c>
      <c r="C922" s="44" t="s">
        <v>73</v>
      </c>
      <c r="D922" s="44" t="s">
        <v>175</v>
      </c>
      <c r="E922" s="3">
        <v>3</v>
      </c>
      <c r="F922" s="3">
        <v>1</v>
      </c>
      <c r="G922" s="3">
        <v>4</v>
      </c>
      <c r="H922" s="3">
        <v>1</v>
      </c>
      <c r="I922" s="3">
        <f t="shared" si="14"/>
        <v>2</v>
      </c>
    </row>
    <row r="923" spans="1:9" x14ac:dyDescent="0.35">
      <c r="A923" s="3" t="s">
        <v>1331</v>
      </c>
      <c r="B923" s="44" t="s">
        <v>204</v>
      </c>
      <c r="C923" s="44" t="s">
        <v>73</v>
      </c>
      <c r="D923" s="44" t="s">
        <v>175</v>
      </c>
      <c r="E923" s="3">
        <v>3</v>
      </c>
      <c r="F923" s="3">
        <v>1</v>
      </c>
      <c r="G923" s="3">
        <v>4</v>
      </c>
      <c r="H923" s="3">
        <v>1</v>
      </c>
      <c r="I923" s="3">
        <f t="shared" si="14"/>
        <v>2</v>
      </c>
    </row>
    <row r="924" spans="1:9" x14ac:dyDescent="0.35">
      <c r="A924" s="3" t="s">
        <v>1332</v>
      </c>
      <c r="B924" s="44" t="s">
        <v>204</v>
      </c>
      <c r="C924" s="44" t="s">
        <v>73</v>
      </c>
      <c r="D924" s="44" t="s">
        <v>175</v>
      </c>
      <c r="E924" s="3">
        <v>3</v>
      </c>
      <c r="F924" s="3">
        <v>1</v>
      </c>
      <c r="G924" s="3">
        <v>4</v>
      </c>
      <c r="H924" s="3">
        <v>1</v>
      </c>
      <c r="I924" s="3">
        <f t="shared" si="14"/>
        <v>2</v>
      </c>
    </row>
    <row r="925" spans="1:9" x14ac:dyDescent="0.35">
      <c r="A925" s="3" t="s">
        <v>1333</v>
      </c>
      <c r="B925" s="44" t="s">
        <v>261</v>
      </c>
      <c r="C925" s="44" t="s">
        <v>56</v>
      </c>
      <c r="D925" s="44" t="s">
        <v>176</v>
      </c>
      <c r="E925" s="3">
        <v>1</v>
      </c>
      <c r="F925" s="3">
        <v>1</v>
      </c>
      <c r="G925" s="3">
        <v>1</v>
      </c>
      <c r="H925" s="3">
        <v>1</v>
      </c>
      <c r="I925" s="3">
        <f t="shared" si="14"/>
        <v>1</v>
      </c>
    </row>
    <row r="926" spans="1:9" x14ac:dyDescent="0.35">
      <c r="A926" s="3" t="s">
        <v>1334</v>
      </c>
      <c r="B926" s="44" t="s">
        <v>261</v>
      </c>
      <c r="C926" s="44" t="s">
        <v>56</v>
      </c>
      <c r="D926" s="44" t="s">
        <v>176</v>
      </c>
      <c r="E926" s="3">
        <v>3</v>
      </c>
      <c r="F926" s="3">
        <v>2</v>
      </c>
      <c r="G926" s="3">
        <v>1</v>
      </c>
      <c r="H926" s="3">
        <v>1</v>
      </c>
      <c r="I926" s="3">
        <f t="shared" si="14"/>
        <v>2</v>
      </c>
    </row>
    <row r="927" spans="1:9" x14ac:dyDescent="0.35">
      <c r="A927" s="3" t="s">
        <v>1335</v>
      </c>
      <c r="B927" s="44" t="s">
        <v>204</v>
      </c>
      <c r="C927" s="44" t="s">
        <v>73</v>
      </c>
      <c r="D927" s="44" t="s">
        <v>175</v>
      </c>
      <c r="E927" s="3">
        <v>3</v>
      </c>
      <c r="F927" s="3">
        <v>1</v>
      </c>
      <c r="G927" s="3">
        <v>1</v>
      </c>
      <c r="H927" s="3">
        <v>1</v>
      </c>
      <c r="I927" s="3">
        <f t="shared" si="14"/>
        <v>2</v>
      </c>
    </row>
    <row r="928" spans="1:9" x14ac:dyDescent="0.35">
      <c r="A928" s="3" t="s">
        <v>1336</v>
      </c>
      <c r="B928" s="44" t="s">
        <v>290</v>
      </c>
      <c r="C928" s="44" t="s">
        <v>84</v>
      </c>
      <c r="D928" s="44" t="s">
        <v>175</v>
      </c>
      <c r="E928" s="3">
        <v>3</v>
      </c>
      <c r="F928" s="3">
        <v>1</v>
      </c>
      <c r="G928" s="3">
        <v>4</v>
      </c>
      <c r="H928" s="3">
        <v>1</v>
      </c>
      <c r="I928" s="3">
        <f t="shared" si="14"/>
        <v>2</v>
      </c>
    </row>
    <row r="929" spans="1:9" x14ac:dyDescent="0.35">
      <c r="A929" s="3" t="s">
        <v>1337</v>
      </c>
      <c r="B929" s="44" t="s">
        <v>242</v>
      </c>
      <c r="C929" s="44" t="s">
        <v>148</v>
      </c>
      <c r="D929" s="44" t="s">
        <v>175</v>
      </c>
      <c r="E929" s="3">
        <v>3</v>
      </c>
      <c r="F929" s="3">
        <v>1</v>
      </c>
      <c r="G929" s="3">
        <v>4</v>
      </c>
      <c r="H929" s="3">
        <v>1</v>
      </c>
      <c r="I929" s="3">
        <f t="shared" si="14"/>
        <v>2</v>
      </c>
    </row>
    <row r="930" spans="1:9" x14ac:dyDescent="0.35">
      <c r="A930" s="3" t="s">
        <v>1338</v>
      </c>
      <c r="B930" s="44" t="s">
        <v>290</v>
      </c>
      <c r="C930" s="44" t="s">
        <v>84</v>
      </c>
      <c r="D930" s="44" t="s">
        <v>175</v>
      </c>
      <c r="E930" s="3">
        <v>3</v>
      </c>
      <c r="F930" s="3">
        <v>1</v>
      </c>
      <c r="G930" s="3">
        <v>1</v>
      </c>
      <c r="H930" s="3">
        <v>1</v>
      </c>
      <c r="I930" s="3">
        <f t="shared" si="14"/>
        <v>2</v>
      </c>
    </row>
    <row r="931" spans="1:9" x14ac:dyDescent="0.35">
      <c r="A931" s="3" t="s">
        <v>1339</v>
      </c>
      <c r="B931" s="44" t="s">
        <v>290</v>
      </c>
      <c r="C931" s="44" t="s">
        <v>84</v>
      </c>
      <c r="D931" s="44" t="s">
        <v>175</v>
      </c>
      <c r="E931" s="3">
        <v>3</v>
      </c>
      <c r="F931" s="3">
        <v>1</v>
      </c>
      <c r="G931" s="3">
        <v>4</v>
      </c>
      <c r="H931" s="3">
        <v>1</v>
      </c>
      <c r="I931" s="3">
        <f t="shared" si="14"/>
        <v>2</v>
      </c>
    </row>
    <row r="932" spans="1:9" x14ac:dyDescent="0.35">
      <c r="A932" s="3" t="s">
        <v>1340</v>
      </c>
      <c r="B932" s="44" t="s">
        <v>290</v>
      </c>
      <c r="C932" s="44" t="s">
        <v>84</v>
      </c>
      <c r="D932" s="44" t="s">
        <v>175</v>
      </c>
      <c r="E932" s="3">
        <v>3</v>
      </c>
      <c r="F932" s="3">
        <v>1</v>
      </c>
      <c r="G932" s="3">
        <v>4</v>
      </c>
      <c r="H932" s="3">
        <v>1</v>
      </c>
      <c r="I932" s="3">
        <f t="shared" si="14"/>
        <v>2</v>
      </c>
    </row>
    <row r="933" spans="1:9" x14ac:dyDescent="0.35">
      <c r="A933" s="3" t="s">
        <v>1341</v>
      </c>
      <c r="B933" s="44" t="s">
        <v>204</v>
      </c>
      <c r="C933" s="44" t="s">
        <v>73</v>
      </c>
      <c r="D933" s="44" t="s">
        <v>175</v>
      </c>
      <c r="E933" s="3">
        <v>3</v>
      </c>
      <c r="F933" s="3">
        <v>1</v>
      </c>
      <c r="G933" s="3">
        <v>1</v>
      </c>
      <c r="H933" s="3">
        <v>1</v>
      </c>
      <c r="I933" s="3">
        <f t="shared" si="14"/>
        <v>2</v>
      </c>
    </row>
    <row r="934" spans="1:9" x14ac:dyDescent="0.35">
      <c r="A934" s="3" t="s">
        <v>1342</v>
      </c>
      <c r="B934" s="44" t="s">
        <v>242</v>
      </c>
      <c r="C934" s="44" t="s">
        <v>148</v>
      </c>
      <c r="D934" s="44" t="s">
        <v>175</v>
      </c>
      <c r="E934" s="3">
        <v>3</v>
      </c>
      <c r="F934" s="3">
        <v>1</v>
      </c>
      <c r="G934" s="3">
        <v>4</v>
      </c>
      <c r="H934" s="3">
        <v>1</v>
      </c>
      <c r="I934" s="3">
        <f t="shared" si="14"/>
        <v>2</v>
      </c>
    </row>
    <row r="935" spans="1:9" x14ac:dyDescent="0.35">
      <c r="A935" s="3" t="s">
        <v>1343</v>
      </c>
      <c r="B935" s="44" t="s">
        <v>246</v>
      </c>
      <c r="C935" s="44" t="s">
        <v>75</v>
      </c>
      <c r="D935" s="44" t="s">
        <v>175</v>
      </c>
      <c r="E935" s="3">
        <v>3</v>
      </c>
      <c r="F935" s="3">
        <v>1</v>
      </c>
      <c r="G935" s="3">
        <v>4</v>
      </c>
      <c r="H935" s="3">
        <v>1</v>
      </c>
      <c r="I935" s="3">
        <f t="shared" si="14"/>
        <v>2</v>
      </c>
    </row>
    <row r="936" spans="1:9" x14ac:dyDescent="0.35">
      <c r="A936" s="3" t="s">
        <v>1344</v>
      </c>
      <c r="B936" s="44" t="s">
        <v>261</v>
      </c>
      <c r="C936" s="44" t="s">
        <v>56</v>
      </c>
      <c r="D936" s="44" t="s">
        <v>176</v>
      </c>
      <c r="E936" s="3">
        <v>3</v>
      </c>
      <c r="F936" s="3">
        <v>1</v>
      </c>
      <c r="G936" s="3">
        <v>4</v>
      </c>
      <c r="H936" s="3">
        <v>3</v>
      </c>
      <c r="I936" s="3">
        <f t="shared" si="14"/>
        <v>3</v>
      </c>
    </row>
    <row r="937" spans="1:9" x14ac:dyDescent="0.35">
      <c r="A937" s="3" t="s">
        <v>1345</v>
      </c>
      <c r="B937" s="44" t="s">
        <v>261</v>
      </c>
      <c r="C937" s="44" t="s">
        <v>56</v>
      </c>
      <c r="D937" s="44" t="s">
        <v>176</v>
      </c>
      <c r="E937" s="3">
        <v>3</v>
      </c>
      <c r="F937" s="3">
        <v>4</v>
      </c>
      <c r="G937" s="3">
        <v>1</v>
      </c>
      <c r="H937" s="3">
        <v>1</v>
      </c>
      <c r="I937" s="3">
        <f t="shared" si="14"/>
        <v>2</v>
      </c>
    </row>
    <row r="938" spans="1:9" x14ac:dyDescent="0.35">
      <c r="A938" s="3" t="s">
        <v>1346</v>
      </c>
      <c r="B938" s="44" t="s">
        <v>261</v>
      </c>
      <c r="C938" s="44" t="s">
        <v>56</v>
      </c>
      <c r="D938" s="44" t="s">
        <v>176</v>
      </c>
      <c r="E938" s="3">
        <v>2</v>
      </c>
      <c r="F938" s="3">
        <v>1</v>
      </c>
      <c r="G938" s="3">
        <v>4</v>
      </c>
      <c r="H938" s="3">
        <v>1</v>
      </c>
      <c r="I938" s="3">
        <f t="shared" si="14"/>
        <v>2</v>
      </c>
    </row>
    <row r="939" spans="1:9" x14ac:dyDescent="0.35">
      <c r="A939" s="3" t="s">
        <v>1347</v>
      </c>
      <c r="B939" s="44" t="s">
        <v>261</v>
      </c>
      <c r="C939" s="44" t="s">
        <v>56</v>
      </c>
      <c r="D939" s="44" t="s">
        <v>176</v>
      </c>
      <c r="E939" s="3">
        <v>1</v>
      </c>
      <c r="F939" s="3">
        <v>1</v>
      </c>
      <c r="G939" s="3">
        <v>1</v>
      </c>
      <c r="H939" s="3">
        <v>1</v>
      </c>
      <c r="I939" s="3">
        <f t="shared" si="14"/>
        <v>1</v>
      </c>
    </row>
    <row r="940" spans="1:9" x14ac:dyDescent="0.35">
      <c r="A940" s="3" t="s">
        <v>1348</v>
      </c>
      <c r="B940" s="44" t="s">
        <v>261</v>
      </c>
      <c r="C940" s="44" t="s">
        <v>56</v>
      </c>
      <c r="D940" s="44" t="s">
        <v>176</v>
      </c>
      <c r="E940" s="3">
        <v>3</v>
      </c>
      <c r="F940" s="3">
        <v>1</v>
      </c>
      <c r="G940" s="3">
        <v>4</v>
      </c>
      <c r="H940" s="3">
        <v>4</v>
      </c>
      <c r="I940" s="3">
        <f t="shared" si="14"/>
        <v>3</v>
      </c>
    </row>
    <row r="941" spans="1:9" x14ac:dyDescent="0.35">
      <c r="A941" s="3" t="s">
        <v>1349</v>
      </c>
      <c r="B941" s="44" t="s">
        <v>261</v>
      </c>
      <c r="C941" s="44" t="s">
        <v>56</v>
      </c>
      <c r="D941" s="44" t="s">
        <v>176</v>
      </c>
      <c r="E941" s="3">
        <v>3</v>
      </c>
      <c r="F941" s="3">
        <v>1</v>
      </c>
      <c r="G941" s="3">
        <v>1</v>
      </c>
      <c r="H941" s="3">
        <v>5</v>
      </c>
      <c r="I941" s="3">
        <f t="shared" si="14"/>
        <v>3</v>
      </c>
    </row>
    <row r="942" spans="1:9" x14ac:dyDescent="0.35">
      <c r="A942" s="3" t="s">
        <v>1350</v>
      </c>
      <c r="B942" s="44" t="s">
        <v>261</v>
      </c>
      <c r="C942" s="44" t="s">
        <v>56</v>
      </c>
      <c r="D942" s="44" t="s">
        <v>176</v>
      </c>
      <c r="E942" s="3">
        <v>2</v>
      </c>
      <c r="F942" s="3">
        <v>4</v>
      </c>
      <c r="G942" s="3">
        <v>4</v>
      </c>
      <c r="H942" s="3">
        <v>2</v>
      </c>
      <c r="I942" s="3">
        <f t="shared" si="14"/>
        <v>3</v>
      </c>
    </row>
    <row r="943" spans="1:9" x14ac:dyDescent="0.35">
      <c r="A943" s="3" t="s">
        <v>1351</v>
      </c>
      <c r="B943" s="44" t="s">
        <v>290</v>
      </c>
      <c r="C943" s="44" t="s">
        <v>84</v>
      </c>
      <c r="D943" s="44" t="s">
        <v>175</v>
      </c>
      <c r="E943" s="3">
        <v>3</v>
      </c>
      <c r="F943" s="3">
        <v>1</v>
      </c>
      <c r="G943" s="3">
        <v>1</v>
      </c>
      <c r="H943" s="3">
        <v>1</v>
      </c>
      <c r="I943" s="3">
        <f t="shared" si="14"/>
        <v>2</v>
      </c>
    </row>
    <row r="944" spans="1:9" x14ac:dyDescent="0.35">
      <c r="A944" s="3" t="s">
        <v>1352</v>
      </c>
      <c r="B944" s="44" t="s">
        <v>198</v>
      </c>
      <c r="C944" s="44" t="s">
        <v>54</v>
      </c>
      <c r="D944" s="44" t="s">
        <v>176</v>
      </c>
      <c r="E944" s="3">
        <v>3</v>
      </c>
      <c r="F944" s="3">
        <v>3</v>
      </c>
      <c r="G944" s="3">
        <v>4</v>
      </c>
      <c r="H944" s="3">
        <v>1</v>
      </c>
      <c r="I944" s="3">
        <f t="shared" si="14"/>
        <v>3</v>
      </c>
    </row>
    <row r="945" spans="1:9" x14ac:dyDescent="0.35">
      <c r="A945" s="3" t="s">
        <v>1353</v>
      </c>
      <c r="B945" s="44" t="s">
        <v>186</v>
      </c>
      <c r="C945" s="44" t="s">
        <v>95</v>
      </c>
      <c r="D945" s="44" t="s">
        <v>176</v>
      </c>
      <c r="E945" s="3">
        <v>3</v>
      </c>
      <c r="F945" s="3">
        <v>1</v>
      </c>
      <c r="G945" s="3">
        <v>4</v>
      </c>
      <c r="H945" s="3">
        <v>1</v>
      </c>
      <c r="I945" s="3">
        <f t="shared" si="14"/>
        <v>2</v>
      </c>
    </row>
    <row r="946" spans="1:9" x14ac:dyDescent="0.35">
      <c r="A946" s="3" t="s">
        <v>1354</v>
      </c>
      <c r="B946" s="44" t="s">
        <v>258</v>
      </c>
      <c r="C946" s="44" t="s">
        <v>85</v>
      </c>
      <c r="D946" s="44" t="s">
        <v>175</v>
      </c>
      <c r="E946" s="3">
        <v>3</v>
      </c>
      <c r="F946" s="3">
        <v>1</v>
      </c>
      <c r="G946" s="3">
        <v>1</v>
      </c>
      <c r="H946" s="3">
        <v>1</v>
      </c>
      <c r="I946" s="3">
        <f t="shared" si="14"/>
        <v>2</v>
      </c>
    </row>
    <row r="947" spans="1:9" x14ac:dyDescent="0.35">
      <c r="A947" s="3" t="s">
        <v>1355</v>
      </c>
      <c r="B947" s="44" t="s">
        <v>224</v>
      </c>
      <c r="C947" s="44" t="s">
        <v>183</v>
      </c>
      <c r="D947" s="44" t="s">
        <v>176</v>
      </c>
      <c r="E947" s="3">
        <v>3</v>
      </c>
      <c r="F947" s="3">
        <v>1</v>
      </c>
      <c r="G947" s="3">
        <v>1</v>
      </c>
      <c r="H947" s="3">
        <v>1</v>
      </c>
      <c r="I947" s="3">
        <f t="shared" si="14"/>
        <v>2</v>
      </c>
    </row>
    <row r="948" spans="1:9" x14ac:dyDescent="0.35">
      <c r="A948" s="3" t="s">
        <v>1356</v>
      </c>
      <c r="B948" s="44" t="s">
        <v>258</v>
      </c>
      <c r="C948" s="44" t="s">
        <v>85</v>
      </c>
      <c r="D948" s="44" t="s">
        <v>175</v>
      </c>
      <c r="E948" s="3">
        <v>3</v>
      </c>
      <c r="F948" s="3">
        <v>1</v>
      </c>
      <c r="G948" s="3">
        <v>4</v>
      </c>
      <c r="H948" s="3">
        <v>1</v>
      </c>
      <c r="I948" s="3">
        <f t="shared" si="14"/>
        <v>2</v>
      </c>
    </row>
    <row r="949" spans="1:9" x14ac:dyDescent="0.35">
      <c r="A949" s="3" t="s">
        <v>1357</v>
      </c>
      <c r="B949" s="44" t="s">
        <v>258</v>
      </c>
      <c r="C949" s="44" t="s">
        <v>85</v>
      </c>
      <c r="D949" s="44" t="s">
        <v>175</v>
      </c>
      <c r="E949" s="3">
        <v>3</v>
      </c>
      <c r="F949" s="3">
        <v>1</v>
      </c>
      <c r="G949" s="3">
        <v>4</v>
      </c>
      <c r="H949" s="3">
        <v>1</v>
      </c>
      <c r="I949" s="3">
        <f t="shared" si="14"/>
        <v>2</v>
      </c>
    </row>
    <row r="950" spans="1:9" x14ac:dyDescent="0.35">
      <c r="A950" s="3" t="s">
        <v>1358</v>
      </c>
      <c r="B950" s="44" t="s">
        <v>290</v>
      </c>
      <c r="C950" s="44" t="s">
        <v>84</v>
      </c>
      <c r="D950" s="44" t="s">
        <v>175</v>
      </c>
      <c r="E950" s="3">
        <v>3</v>
      </c>
      <c r="F950" s="3">
        <v>1</v>
      </c>
      <c r="G950" s="3">
        <v>1</v>
      </c>
      <c r="H950" s="3">
        <v>1</v>
      </c>
      <c r="I950" s="3">
        <f t="shared" si="14"/>
        <v>2</v>
      </c>
    </row>
    <row r="951" spans="1:9" x14ac:dyDescent="0.35">
      <c r="A951" s="3" t="s">
        <v>1359</v>
      </c>
      <c r="B951" s="44" t="s">
        <v>290</v>
      </c>
      <c r="C951" s="44" t="s">
        <v>84</v>
      </c>
      <c r="D951" s="44" t="s">
        <v>175</v>
      </c>
      <c r="E951" s="3">
        <v>3</v>
      </c>
      <c r="F951" s="3">
        <v>1</v>
      </c>
      <c r="G951" s="3">
        <v>1</v>
      </c>
      <c r="H951" s="3">
        <v>1</v>
      </c>
      <c r="I951" s="3">
        <f t="shared" si="14"/>
        <v>2</v>
      </c>
    </row>
    <row r="952" spans="1:9" x14ac:dyDescent="0.35">
      <c r="A952" s="3" t="s">
        <v>1360</v>
      </c>
      <c r="B952" s="44" t="s">
        <v>224</v>
      </c>
      <c r="C952" s="44" t="s">
        <v>183</v>
      </c>
      <c r="D952" s="44" t="s">
        <v>176</v>
      </c>
      <c r="E952" s="3">
        <v>3</v>
      </c>
      <c r="F952" s="3">
        <v>1</v>
      </c>
      <c r="G952" s="3">
        <v>1</v>
      </c>
      <c r="H952" s="3">
        <v>1</v>
      </c>
      <c r="I952" s="3">
        <f t="shared" si="14"/>
        <v>2</v>
      </c>
    </row>
    <row r="953" spans="1:9" x14ac:dyDescent="0.35">
      <c r="A953" s="3" t="s">
        <v>1361</v>
      </c>
      <c r="B953" s="44" t="s">
        <v>290</v>
      </c>
      <c r="C953" s="44" t="s">
        <v>84</v>
      </c>
      <c r="D953" s="44" t="s">
        <v>175</v>
      </c>
      <c r="E953" s="3">
        <v>3</v>
      </c>
      <c r="F953" s="3">
        <v>4</v>
      </c>
      <c r="G953" s="3">
        <v>1</v>
      </c>
      <c r="H953" s="3">
        <v>1</v>
      </c>
      <c r="I953" s="3">
        <f t="shared" si="14"/>
        <v>2</v>
      </c>
    </row>
    <row r="954" spans="1:9" x14ac:dyDescent="0.35">
      <c r="A954" s="3" t="s">
        <v>1362</v>
      </c>
      <c r="B954" s="44" t="s">
        <v>290</v>
      </c>
      <c r="C954" s="44" t="s">
        <v>84</v>
      </c>
      <c r="D954" s="44" t="s">
        <v>175</v>
      </c>
      <c r="E954" s="3">
        <v>3</v>
      </c>
      <c r="F954" s="3">
        <v>2</v>
      </c>
      <c r="G954" s="3">
        <v>1</v>
      </c>
      <c r="H954" s="3">
        <v>1</v>
      </c>
      <c r="I954" s="3">
        <f t="shared" si="14"/>
        <v>2</v>
      </c>
    </row>
    <row r="955" spans="1:9" x14ac:dyDescent="0.35">
      <c r="A955" s="3" t="s">
        <v>1363</v>
      </c>
      <c r="B955" s="44" t="s">
        <v>290</v>
      </c>
      <c r="C955" s="44" t="s">
        <v>84</v>
      </c>
      <c r="D955" s="44" t="s">
        <v>175</v>
      </c>
      <c r="E955" s="3">
        <v>3</v>
      </c>
      <c r="F955" s="3">
        <v>1</v>
      </c>
      <c r="G955" s="3">
        <v>4</v>
      </c>
      <c r="H955" s="3">
        <v>1</v>
      </c>
      <c r="I955" s="3">
        <f t="shared" si="14"/>
        <v>2</v>
      </c>
    </row>
    <row r="956" spans="1:9" x14ac:dyDescent="0.35">
      <c r="A956" s="3" t="s">
        <v>1364</v>
      </c>
      <c r="B956" s="44" t="s">
        <v>178</v>
      </c>
      <c r="C956" s="44" t="s">
        <v>157</v>
      </c>
      <c r="D956" s="44" t="s">
        <v>175</v>
      </c>
      <c r="E956" s="3">
        <v>3</v>
      </c>
      <c r="F956" s="3">
        <v>1</v>
      </c>
      <c r="G956" s="3">
        <v>4</v>
      </c>
      <c r="H956" s="3">
        <v>1</v>
      </c>
      <c r="I956" s="3">
        <f t="shared" si="14"/>
        <v>2</v>
      </c>
    </row>
    <row r="957" spans="1:9" x14ac:dyDescent="0.35">
      <c r="A957" s="3" t="s">
        <v>1365</v>
      </c>
      <c r="B957" s="44" t="s">
        <v>224</v>
      </c>
      <c r="C957" s="44" t="s">
        <v>183</v>
      </c>
      <c r="D957" s="44" t="s">
        <v>176</v>
      </c>
      <c r="E957" s="3">
        <v>3</v>
      </c>
      <c r="F957" s="3">
        <v>1</v>
      </c>
      <c r="G957" s="3">
        <v>1</v>
      </c>
      <c r="H957" s="3">
        <v>1</v>
      </c>
      <c r="I957" s="3">
        <f t="shared" si="14"/>
        <v>2</v>
      </c>
    </row>
    <row r="958" spans="1:9" x14ac:dyDescent="0.35">
      <c r="A958" s="3" t="s">
        <v>1366</v>
      </c>
      <c r="B958" s="44" t="s">
        <v>251</v>
      </c>
      <c r="C958" s="44" t="s">
        <v>28</v>
      </c>
      <c r="D958" s="44" t="s">
        <v>175</v>
      </c>
      <c r="E958" s="3">
        <v>3</v>
      </c>
      <c r="F958" s="3">
        <v>4</v>
      </c>
      <c r="G958" s="3">
        <v>4</v>
      </c>
      <c r="H958" s="3">
        <v>1</v>
      </c>
      <c r="I958" s="3">
        <f t="shared" si="14"/>
        <v>3</v>
      </c>
    </row>
    <row r="959" spans="1:9" x14ac:dyDescent="0.35">
      <c r="A959" s="3" t="s">
        <v>1367</v>
      </c>
      <c r="B959" s="44" t="s">
        <v>254</v>
      </c>
      <c r="C959" s="44" t="s">
        <v>68</v>
      </c>
      <c r="D959" s="44" t="s">
        <v>176</v>
      </c>
      <c r="E959" s="3">
        <v>3</v>
      </c>
      <c r="F959" s="3">
        <v>1</v>
      </c>
      <c r="G959" s="3">
        <v>1</v>
      </c>
      <c r="H959" s="3">
        <v>1</v>
      </c>
      <c r="I959" s="3">
        <f t="shared" si="14"/>
        <v>2</v>
      </c>
    </row>
    <row r="960" spans="1:9" x14ac:dyDescent="0.35">
      <c r="A960" s="3" t="s">
        <v>1368</v>
      </c>
      <c r="B960" s="44" t="s">
        <v>194</v>
      </c>
      <c r="C960" s="44" t="s">
        <v>93</v>
      </c>
      <c r="D960" s="44" t="s">
        <v>175</v>
      </c>
      <c r="E960" s="3">
        <v>2</v>
      </c>
      <c r="F960" s="3">
        <v>2</v>
      </c>
      <c r="G960" s="3">
        <v>1</v>
      </c>
      <c r="H960" s="3">
        <v>1</v>
      </c>
      <c r="I960" s="3">
        <f t="shared" si="14"/>
        <v>2</v>
      </c>
    </row>
    <row r="961" spans="1:9" x14ac:dyDescent="0.35">
      <c r="A961" s="3" t="s">
        <v>1369</v>
      </c>
      <c r="B961" s="44" t="s">
        <v>185</v>
      </c>
      <c r="C961" s="44" t="s">
        <v>63</v>
      </c>
      <c r="D961" s="44" t="s">
        <v>176</v>
      </c>
      <c r="E961" s="3">
        <v>3</v>
      </c>
      <c r="F961" s="3">
        <v>2</v>
      </c>
      <c r="G961" s="3">
        <v>4</v>
      </c>
      <c r="H961" s="3">
        <v>1</v>
      </c>
      <c r="I961" s="3">
        <f t="shared" si="14"/>
        <v>3</v>
      </c>
    </row>
    <row r="962" spans="1:9" x14ac:dyDescent="0.35">
      <c r="A962" s="3" t="s">
        <v>1370</v>
      </c>
      <c r="B962" s="44" t="s">
        <v>200</v>
      </c>
      <c r="C962" s="44" t="s">
        <v>31</v>
      </c>
      <c r="D962" s="44" t="s">
        <v>175</v>
      </c>
      <c r="E962" s="3">
        <v>3</v>
      </c>
      <c r="F962" s="3">
        <v>1</v>
      </c>
      <c r="G962" s="3">
        <v>4</v>
      </c>
      <c r="H962" s="3">
        <v>1</v>
      </c>
      <c r="I962" s="3">
        <f t="shared" si="14"/>
        <v>2</v>
      </c>
    </row>
    <row r="963" spans="1:9" x14ac:dyDescent="0.35">
      <c r="A963" s="3" t="s">
        <v>1371</v>
      </c>
      <c r="B963" s="44" t="s">
        <v>234</v>
      </c>
      <c r="C963" s="44" t="s">
        <v>235</v>
      </c>
      <c r="D963" s="44" t="s">
        <v>176</v>
      </c>
      <c r="E963" s="3">
        <v>3</v>
      </c>
      <c r="F963" s="3">
        <v>1</v>
      </c>
      <c r="G963" s="3">
        <v>1</v>
      </c>
      <c r="H963" s="3">
        <v>1</v>
      </c>
      <c r="I963" s="3">
        <f t="shared" ref="I963:I1026" si="15">ROUND(AVERAGE(E963:H963),0)</f>
        <v>2</v>
      </c>
    </row>
    <row r="964" spans="1:9" x14ac:dyDescent="0.35">
      <c r="A964" s="3" t="s">
        <v>1372</v>
      </c>
      <c r="B964" s="44" t="s">
        <v>205</v>
      </c>
      <c r="C964" s="44" t="s">
        <v>191</v>
      </c>
      <c r="D964" s="44" t="s">
        <v>175</v>
      </c>
      <c r="E964" s="3">
        <v>3</v>
      </c>
      <c r="F964" s="3">
        <v>1</v>
      </c>
      <c r="G964" s="3">
        <v>4</v>
      </c>
      <c r="H964" s="3">
        <v>1</v>
      </c>
      <c r="I964" s="3">
        <f t="shared" si="15"/>
        <v>2</v>
      </c>
    </row>
    <row r="965" spans="1:9" x14ac:dyDescent="0.35">
      <c r="A965" s="3" t="s">
        <v>1373</v>
      </c>
      <c r="B965" s="44" t="s">
        <v>251</v>
      </c>
      <c r="C965" s="44" t="s">
        <v>28</v>
      </c>
      <c r="D965" s="44" t="s">
        <v>175</v>
      </c>
      <c r="E965" s="3">
        <v>3</v>
      </c>
      <c r="F965" s="3">
        <v>1</v>
      </c>
      <c r="G965" s="3">
        <v>1</v>
      </c>
      <c r="H965" s="3">
        <v>1</v>
      </c>
      <c r="I965" s="3">
        <f t="shared" si="15"/>
        <v>2</v>
      </c>
    </row>
    <row r="966" spans="1:9" x14ac:dyDescent="0.35">
      <c r="A966" s="3" t="s">
        <v>1374</v>
      </c>
      <c r="B966" s="44" t="s">
        <v>194</v>
      </c>
      <c r="C966" s="44" t="s">
        <v>93</v>
      </c>
      <c r="D966" s="44" t="s">
        <v>175</v>
      </c>
      <c r="E966" s="3">
        <v>3</v>
      </c>
      <c r="F966" s="3">
        <v>1</v>
      </c>
      <c r="G966" s="3">
        <v>1</v>
      </c>
      <c r="H966" s="3">
        <v>1</v>
      </c>
      <c r="I966" s="3">
        <f t="shared" si="15"/>
        <v>2</v>
      </c>
    </row>
    <row r="967" spans="1:9" x14ac:dyDescent="0.35">
      <c r="A967" s="3" t="s">
        <v>1375</v>
      </c>
      <c r="B967" s="44" t="s">
        <v>224</v>
      </c>
      <c r="C967" s="44" t="s">
        <v>183</v>
      </c>
      <c r="D967" s="44" t="s">
        <v>176</v>
      </c>
      <c r="E967" s="3">
        <v>3</v>
      </c>
      <c r="F967" s="3">
        <v>1</v>
      </c>
      <c r="G967" s="3">
        <v>4</v>
      </c>
      <c r="H967" s="3">
        <v>1</v>
      </c>
      <c r="I967" s="3">
        <f t="shared" si="15"/>
        <v>2</v>
      </c>
    </row>
    <row r="968" spans="1:9" x14ac:dyDescent="0.35">
      <c r="A968" s="3" t="s">
        <v>1376</v>
      </c>
      <c r="B968" s="44" t="s">
        <v>194</v>
      </c>
      <c r="C968" s="44" t="s">
        <v>93</v>
      </c>
      <c r="D968" s="44" t="s">
        <v>175</v>
      </c>
      <c r="E968" s="3">
        <v>3</v>
      </c>
      <c r="F968" s="3">
        <v>1</v>
      </c>
      <c r="G968" s="3">
        <v>1</v>
      </c>
      <c r="H968" s="3">
        <v>1</v>
      </c>
      <c r="I968" s="3">
        <f t="shared" si="15"/>
        <v>2</v>
      </c>
    </row>
    <row r="969" spans="1:9" x14ac:dyDescent="0.35">
      <c r="A969" s="3" t="s">
        <v>1377</v>
      </c>
      <c r="B969" s="44" t="s">
        <v>234</v>
      </c>
      <c r="C969" s="44" t="s">
        <v>235</v>
      </c>
      <c r="D969" s="44" t="s">
        <v>176</v>
      </c>
      <c r="E969" s="3">
        <v>3</v>
      </c>
      <c r="F969" s="3">
        <v>1</v>
      </c>
      <c r="G969" s="3">
        <v>4</v>
      </c>
      <c r="H969" s="3">
        <v>1</v>
      </c>
      <c r="I969" s="3">
        <f t="shared" si="15"/>
        <v>2</v>
      </c>
    </row>
    <row r="970" spans="1:9" x14ac:dyDescent="0.35">
      <c r="A970" s="3" t="s">
        <v>1378</v>
      </c>
      <c r="B970" s="44" t="s">
        <v>217</v>
      </c>
      <c r="C970" s="44" t="s">
        <v>82</v>
      </c>
      <c r="D970" s="44" t="s">
        <v>175</v>
      </c>
      <c r="E970" s="3">
        <v>3</v>
      </c>
      <c r="F970" s="3">
        <v>1</v>
      </c>
      <c r="G970" s="3">
        <v>4</v>
      </c>
      <c r="H970" s="3">
        <v>1</v>
      </c>
      <c r="I970" s="3">
        <f t="shared" si="15"/>
        <v>2</v>
      </c>
    </row>
    <row r="971" spans="1:9" x14ac:dyDescent="0.35">
      <c r="A971" s="3" t="s">
        <v>1379</v>
      </c>
      <c r="B971" s="44" t="s">
        <v>234</v>
      </c>
      <c r="C971" s="44" t="s">
        <v>235</v>
      </c>
      <c r="D971" s="44" t="s">
        <v>176</v>
      </c>
      <c r="E971" s="3">
        <v>3</v>
      </c>
      <c r="F971" s="3">
        <v>1</v>
      </c>
      <c r="G971" s="3">
        <v>1</v>
      </c>
      <c r="H971" s="3">
        <v>1</v>
      </c>
      <c r="I971" s="3">
        <f t="shared" si="15"/>
        <v>2</v>
      </c>
    </row>
    <row r="972" spans="1:9" x14ac:dyDescent="0.35">
      <c r="A972" s="3" t="s">
        <v>1380</v>
      </c>
      <c r="B972" s="44" t="s">
        <v>212</v>
      </c>
      <c r="C972" s="44" t="s">
        <v>86</v>
      </c>
      <c r="D972" s="44" t="s">
        <v>176</v>
      </c>
      <c r="E972" s="3">
        <v>3</v>
      </c>
      <c r="F972" s="3">
        <v>1</v>
      </c>
      <c r="G972" s="3">
        <v>1</v>
      </c>
      <c r="H972" s="3">
        <v>1</v>
      </c>
      <c r="I972" s="3">
        <f t="shared" si="15"/>
        <v>2</v>
      </c>
    </row>
    <row r="973" spans="1:9" x14ac:dyDescent="0.35">
      <c r="A973" s="3" t="s">
        <v>1381</v>
      </c>
      <c r="B973" s="44" t="s">
        <v>178</v>
      </c>
      <c r="C973" s="44" t="s">
        <v>157</v>
      </c>
      <c r="D973" s="44" t="s">
        <v>175</v>
      </c>
      <c r="E973" s="3">
        <v>3</v>
      </c>
      <c r="F973" s="3">
        <v>1</v>
      </c>
      <c r="G973" s="3">
        <v>4</v>
      </c>
      <c r="H973" s="3">
        <v>1</v>
      </c>
      <c r="I973" s="3">
        <f t="shared" si="15"/>
        <v>2</v>
      </c>
    </row>
    <row r="974" spans="1:9" x14ac:dyDescent="0.35">
      <c r="A974" s="3" t="s">
        <v>1382</v>
      </c>
      <c r="B974" s="44" t="s">
        <v>185</v>
      </c>
      <c r="C974" s="44" t="s">
        <v>63</v>
      </c>
      <c r="D974" s="44" t="s">
        <v>176</v>
      </c>
      <c r="E974" s="3">
        <v>3</v>
      </c>
      <c r="F974" s="3">
        <v>1</v>
      </c>
      <c r="G974" s="3">
        <v>1</v>
      </c>
      <c r="H974" s="3">
        <v>1</v>
      </c>
      <c r="I974" s="3">
        <f t="shared" si="15"/>
        <v>2</v>
      </c>
    </row>
    <row r="975" spans="1:9" x14ac:dyDescent="0.35">
      <c r="A975" s="3" t="s">
        <v>1383</v>
      </c>
      <c r="B975" s="44" t="s">
        <v>205</v>
      </c>
      <c r="C975" s="44" t="s">
        <v>191</v>
      </c>
      <c r="D975" s="44" t="s">
        <v>175</v>
      </c>
      <c r="E975" s="3">
        <v>3</v>
      </c>
      <c r="F975" s="3">
        <v>1</v>
      </c>
      <c r="G975" s="3">
        <v>1</v>
      </c>
      <c r="H975" s="3">
        <v>2</v>
      </c>
      <c r="I975" s="3">
        <f t="shared" si="15"/>
        <v>2</v>
      </c>
    </row>
    <row r="976" spans="1:9" x14ac:dyDescent="0.35">
      <c r="A976" s="3" t="s">
        <v>1384</v>
      </c>
      <c r="B976" s="44" t="s">
        <v>184</v>
      </c>
      <c r="C976" s="44" t="s">
        <v>79</v>
      </c>
      <c r="D976" s="44" t="s">
        <v>176</v>
      </c>
      <c r="E976" s="3">
        <v>3</v>
      </c>
      <c r="F976" s="3">
        <v>1</v>
      </c>
      <c r="G976" s="3">
        <v>1</v>
      </c>
      <c r="H976" s="3">
        <v>1</v>
      </c>
      <c r="I976" s="3">
        <f t="shared" si="15"/>
        <v>2</v>
      </c>
    </row>
    <row r="977" spans="1:9" x14ac:dyDescent="0.35">
      <c r="A977" s="3" t="s">
        <v>1385</v>
      </c>
      <c r="B977" s="44" t="s">
        <v>218</v>
      </c>
      <c r="C977" s="44" t="s">
        <v>219</v>
      </c>
      <c r="D977" s="44" t="s">
        <v>175</v>
      </c>
      <c r="E977" s="3">
        <v>3</v>
      </c>
      <c r="F977" s="3">
        <v>1</v>
      </c>
      <c r="G977" s="3">
        <v>1</v>
      </c>
      <c r="H977" s="3">
        <v>1</v>
      </c>
      <c r="I977" s="3">
        <f t="shared" si="15"/>
        <v>2</v>
      </c>
    </row>
    <row r="978" spans="1:9" x14ac:dyDescent="0.35">
      <c r="A978" s="3" t="s">
        <v>1386</v>
      </c>
      <c r="B978" s="44" t="s">
        <v>198</v>
      </c>
      <c r="C978" s="44" t="s">
        <v>54</v>
      </c>
      <c r="D978" s="44" t="s">
        <v>176</v>
      </c>
      <c r="E978" s="3">
        <v>3</v>
      </c>
      <c r="F978" s="3">
        <v>1</v>
      </c>
      <c r="G978" s="3">
        <v>4</v>
      </c>
      <c r="H978" s="3">
        <v>1</v>
      </c>
      <c r="I978" s="3">
        <f t="shared" si="15"/>
        <v>2</v>
      </c>
    </row>
    <row r="979" spans="1:9" x14ac:dyDescent="0.35">
      <c r="A979" s="3" t="s">
        <v>1387</v>
      </c>
      <c r="B979" s="44" t="s">
        <v>215</v>
      </c>
      <c r="C979" s="44" t="s">
        <v>38</v>
      </c>
      <c r="D979" s="44" t="s">
        <v>176</v>
      </c>
      <c r="E979" s="3">
        <v>3</v>
      </c>
      <c r="F979" s="3">
        <v>1</v>
      </c>
      <c r="G979" s="3">
        <v>1</v>
      </c>
      <c r="H979" s="3">
        <v>2</v>
      </c>
      <c r="I979" s="3">
        <f t="shared" si="15"/>
        <v>2</v>
      </c>
    </row>
    <row r="980" spans="1:9" x14ac:dyDescent="0.35">
      <c r="A980" s="3" t="s">
        <v>1388</v>
      </c>
      <c r="B980" s="44" t="s">
        <v>205</v>
      </c>
      <c r="C980" s="44" t="s">
        <v>191</v>
      </c>
      <c r="D980" s="44" t="s">
        <v>175</v>
      </c>
      <c r="E980" s="3">
        <v>3</v>
      </c>
      <c r="F980" s="3">
        <v>1</v>
      </c>
      <c r="G980" s="3">
        <v>4</v>
      </c>
      <c r="H980" s="3">
        <v>1</v>
      </c>
      <c r="I980" s="3">
        <f t="shared" si="15"/>
        <v>2</v>
      </c>
    </row>
    <row r="981" spans="1:9" x14ac:dyDescent="0.35">
      <c r="A981" s="3" t="s">
        <v>1389</v>
      </c>
      <c r="B981" s="44" t="s">
        <v>255</v>
      </c>
      <c r="C981" s="44" t="s">
        <v>87</v>
      </c>
      <c r="D981" s="44" t="s">
        <v>176</v>
      </c>
      <c r="E981" s="3">
        <v>3</v>
      </c>
      <c r="F981" s="3">
        <v>1</v>
      </c>
      <c r="G981" s="3">
        <v>4</v>
      </c>
      <c r="H981" s="3">
        <v>1</v>
      </c>
      <c r="I981" s="3">
        <f t="shared" si="15"/>
        <v>2</v>
      </c>
    </row>
    <row r="982" spans="1:9" x14ac:dyDescent="0.35">
      <c r="A982" s="3" t="s">
        <v>1390</v>
      </c>
      <c r="B982" s="44" t="s">
        <v>184</v>
      </c>
      <c r="C982" s="44" t="s">
        <v>79</v>
      </c>
      <c r="D982" s="44" t="s">
        <v>176</v>
      </c>
      <c r="E982" s="3">
        <v>3</v>
      </c>
      <c r="F982" s="3">
        <v>1</v>
      </c>
      <c r="G982" s="3">
        <v>1</v>
      </c>
      <c r="H982" s="3">
        <v>1</v>
      </c>
      <c r="I982" s="3">
        <f t="shared" si="15"/>
        <v>2</v>
      </c>
    </row>
    <row r="983" spans="1:9" x14ac:dyDescent="0.35">
      <c r="A983" s="3" t="s">
        <v>1391</v>
      </c>
      <c r="B983" s="44" t="s">
        <v>205</v>
      </c>
      <c r="C983" s="44" t="s">
        <v>191</v>
      </c>
      <c r="D983" s="44" t="s">
        <v>175</v>
      </c>
      <c r="E983" s="3">
        <v>3</v>
      </c>
      <c r="F983" s="3">
        <v>1</v>
      </c>
      <c r="G983" s="3">
        <v>4</v>
      </c>
      <c r="H983" s="3">
        <v>1</v>
      </c>
      <c r="I983" s="3">
        <f t="shared" si="15"/>
        <v>2</v>
      </c>
    </row>
    <row r="984" spans="1:9" x14ac:dyDescent="0.35">
      <c r="A984" s="3" t="s">
        <v>1392</v>
      </c>
      <c r="B984" s="44" t="s">
        <v>194</v>
      </c>
      <c r="C984" s="44" t="s">
        <v>93</v>
      </c>
      <c r="D984" s="44" t="s">
        <v>175</v>
      </c>
      <c r="E984" s="3">
        <v>3</v>
      </c>
      <c r="F984" s="3">
        <v>1</v>
      </c>
      <c r="G984" s="3">
        <v>1</v>
      </c>
      <c r="H984" s="3">
        <v>1</v>
      </c>
      <c r="I984" s="3">
        <f t="shared" si="15"/>
        <v>2</v>
      </c>
    </row>
    <row r="985" spans="1:9" x14ac:dyDescent="0.35">
      <c r="A985" s="3" t="s">
        <v>1393</v>
      </c>
      <c r="B985" s="44" t="s">
        <v>184</v>
      </c>
      <c r="C985" s="44" t="s">
        <v>79</v>
      </c>
      <c r="D985" s="44" t="s">
        <v>176</v>
      </c>
      <c r="E985" s="3">
        <v>3</v>
      </c>
      <c r="F985" s="3">
        <v>1</v>
      </c>
      <c r="G985" s="3">
        <v>1</v>
      </c>
      <c r="H985" s="3">
        <v>1</v>
      </c>
      <c r="I985" s="3">
        <f t="shared" si="15"/>
        <v>2</v>
      </c>
    </row>
    <row r="986" spans="1:9" x14ac:dyDescent="0.35">
      <c r="A986" s="3" t="s">
        <v>1394</v>
      </c>
      <c r="B986" s="44" t="s">
        <v>232</v>
      </c>
      <c r="C986" s="44" t="s">
        <v>99</v>
      </c>
      <c r="D986" s="44" t="s">
        <v>176</v>
      </c>
      <c r="E986" s="3">
        <v>3</v>
      </c>
      <c r="F986" s="3">
        <v>1</v>
      </c>
      <c r="G986" s="3">
        <v>1</v>
      </c>
      <c r="H986" s="3">
        <v>1</v>
      </c>
      <c r="I986" s="3">
        <f t="shared" si="15"/>
        <v>2</v>
      </c>
    </row>
    <row r="987" spans="1:9" x14ac:dyDescent="0.35">
      <c r="A987" s="3" t="s">
        <v>1395</v>
      </c>
      <c r="B987" s="44" t="s">
        <v>194</v>
      </c>
      <c r="C987" s="44" t="s">
        <v>93</v>
      </c>
      <c r="D987" s="44" t="s">
        <v>175</v>
      </c>
      <c r="E987" s="3">
        <v>3</v>
      </c>
      <c r="F987" s="3">
        <v>1</v>
      </c>
      <c r="G987" s="3">
        <v>4</v>
      </c>
      <c r="H987" s="3">
        <v>1</v>
      </c>
      <c r="I987" s="3">
        <f t="shared" si="15"/>
        <v>2</v>
      </c>
    </row>
    <row r="988" spans="1:9" x14ac:dyDescent="0.35">
      <c r="A988" s="3" t="s">
        <v>1396</v>
      </c>
      <c r="B988" s="44" t="s">
        <v>217</v>
      </c>
      <c r="C988" s="44" t="s">
        <v>82</v>
      </c>
      <c r="D988" s="44" t="s">
        <v>175</v>
      </c>
      <c r="E988" s="3">
        <v>3</v>
      </c>
      <c r="F988" s="3">
        <v>1</v>
      </c>
      <c r="G988" s="3">
        <v>4</v>
      </c>
      <c r="H988" s="3">
        <v>1</v>
      </c>
      <c r="I988" s="3">
        <f t="shared" si="15"/>
        <v>2</v>
      </c>
    </row>
    <row r="989" spans="1:9" x14ac:dyDescent="0.35">
      <c r="A989" s="3" t="s">
        <v>1397</v>
      </c>
      <c r="B989" s="44" t="s">
        <v>184</v>
      </c>
      <c r="C989" s="44" t="s">
        <v>79</v>
      </c>
      <c r="D989" s="44" t="s">
        <v>176</v>
      </c>
      <c r="E989" s="3">
        <v>3</v>
      </c>
      <c r="F989" s="3">
        <v>1</v>
      </c>
      <c r="G989" s="3">
        <v>1</v>
      </c>
      <c r="H989" s="3">
        <v>1</v>
      </c>
      <c r="I989" s="3">
        <f t="shared" si="15"/>
        <v>2</v>
      </c>
    </row>
    <row r="990" spans="1:9" x14ac:dyDescent="0.35">
      <c r="A990" s="3" t="s">
        <v>1398</v>
      </c>
      <c r="B990" s="44" t="s">
        <v>255</v>
      </c>
      <c r="C990" s="44" t="s">
        <v>87</v>
      </c>
      <c r="D990" s="44" t="s">
        <v>176</v>
      </c>
      <c r="E990" s="3">
        <v>3</v>
      </c>
      <c r="F990" s="3">
        <v>1</v>
      </c>
      <c r="G990" s="3">
        <v>4</v>
      </c>
      <c r="H990" s="3">
        <v>1</v>
      </c>
      <c r="I990" s="3">
        <f t="shared" si="15"/>
        <v>2</v>
      </c>
    </row>
    <row r="991" spans="1:9" x14ac:dyDescent="0.35">
      <c r="A991" s="3" t="s">
        <v>1399</v>
      </c>
      <c r="B991" s="44" t="s">
        <v>194</v>
      </c>
      <c r="C991" s="44" t="s">
        <v>93</v>
      </c>
      <c r="D991" s="44" t="s">
        <v>175</v>
      </c>
      <c r="E991" s="3">
        <v>3</v>
      </c>
      <c r="F991" s="3">
        <v>1</v>
      </c>
      <c r="G991" s="3">
        <v>4</v>
      </c>
      <c r="H991" s="3">
        <v>1</v>
      </c>
      <c r="I991" s="3">
        <f t="shared" si="15"/>
        <v>2</v>
      </c>
    </row>
    <row r="992" spans="1:9" x14ac:dyDescent="0.35">
      <c r="A992" s="3" t="s">
        <v>1400</v>
      </c>
      <c r="B992" s="44" t="s">
        <v>217</v>
      </c>
      <c r="C992" s="44" t="s">
        <v>82</v>
      </c>
      <c r="D992" s="44" t="s">
        <v>175</v>
      </c>
      <c r="E992" s="3">
        <v>3</v>
      </c>
      <c r="F992" s="3">
        <v>4</v>
      </c>
      <c r="G992" s="3">
        <v>4</v>
      </c>
      <c r="H992" s="3">
        <v>1</v>
      </c>
      <c r="I992" s="3">
        <f t="shared" si="15"/>
        <v>3</v>
      </c>
    </row>
    <row r="993" spans="1:9" x14ac:dyDescent="0.35">
      <c r="A993" s="3" t="s">
        <v>1401</v>
      </c>
      <c r="B993" s="44" t="s">
        <v>197</v>
      </c>
      <c r="C993" s="44" t="s">
        <v>80</v>
      </c>
      <c r="D993" s="44" t="s">
        <v>176</v>
      </c>
      <c r="E993" s="3">
        <v>3</v>
      </c>
      <c r="F993" s="3">
        <v>2</v>
      </c>
      <c r="G993" s="3">
        <v>1</v>
      </c>
      <c r="H993" s="3">
        <v>2</v>
      </c>
      <c r="I993" s="3">
        <f t="shared" si="15"/>
        <v>2</v>
      </c>
    </row>
    <row r="994" spans="1:9" x14ac:dyDescent="0.35">
      <c r="A994" s="3" t="s">
        <v>1402</v>
      </c>
      <c r="B994" s="44" t="s">
        <v>232</v>
      </c>
      <c r="C994" s="44" t="s">
        <v>99</v>
      </c>
      <c r="D994" s="44" t="s">
        <v>176</v>
      </c>
      <c r="E994" s="3">
        <v>3</v>
      </c>
      <c r="F994" s="3">
        <v>1</v>
      </c>
      <c r="G994" s="3">
        <v>4</v>
      </c>
      <c r="H994" s="3">
        <v>1</v>
      </c>
      <c r="I994" s="3">
        <f t="shared" si="15"/>
        <v>2</v>
      </c>
    </row>
    <row r="995" spans="1:9" x14ac:dyDescent="0.35">
      <c r="A995" s="3" t="s">
        <v>1403</v>
      </c>
      <c r="B995" s="44" t="s">
        <v>197</v>
      </c>
      <c r="C995" s="44" t="s">
        <v>80</v>
      </c>
      <c r="D995" s="44" t="s">
        <v>176</v>
      </c>
      <c r="E995" s="3">
        <v>3</v>
      </c>
      <c r="F995" s="3">
        <v>1</v>
      </c>
      <c r="G995" s="3">
        <v>4</v>
      </c>
      <c r="H995" s="3">
        <v>1</v>
      </c>
      <c r="I995" s="3">
        <f t="shared" si="15"/>
        <v>2</v>
      </c>
    </row>
    <row r="996" spans="1:9" x14ac:dyDescent="0.35">
      <c r="A996" s="3" t="s">
        <v>1404</v>
      </c>
      <c r="B996" s="44" t="s">
        <v>184</v>
      </c>
      <c r="C996" s="44" t="s">
        <v>79</v>
      </c>
      <c r="D996" s="44" t="s">
        <v>176</v>
      </c>
      <c r="E996" s="3">
        <v>3</v>
      </c>
      <c r="F996" s="3">
        <v>1</v>
      </c>
      <c r="G996" s="3">
        <v>1</v>
      </c>
      <c r="H996" s="3">
        <v>1</v>
      </c>
      <c r="I996" s="3">
        <f t="shared" si="15"/>
        <v>2</v>
      </c>
    </row>
    <row r="997" spans="1:9" x14ac:dyDescent="0.35">
      <c r="A997" s="3" t="s">
        <v>1405</v>
      </c>
      <c r="B997" s="44" t="s">
        <v>184</v>
      </c>
      <c r="C997" s="44" t="s">
        <v>79</v>
      </c>
      <c r="D997" s="44" t="s">
        <v>176</v>
      </c>
      <c r="E997" s="3">
        <v>3</v>
      </c>
      <c r="F997" s="3">
        <v>1</v>
      </c>
      <c r="G997" s="3">
        <v>1</v>
      </c>
      <c r="H997" s="3">
        <v>1</v>
      </c>
      <c r="I997" s="3">
        <f t="shared" si="15"/>
        <v>2</v>
      </c>
    </row>
    <row r="998" spans="1:9" x14ac:dyDescent="0.35">
      <c r="A998" s="3" t="s">
        <v>1406</v>
      </c>
      <c r="B998" s="44" t="s">
        <v>197</v>
      </c>
      <c r="C998" s="44" t="s">
        <v>80</v>
      </c>
      <c r="D998" s="44" t="s">
        <v>176</v>
      </c>
      <c r="E998" s="3">
        <v>1</v>
      </c>
      <c r="F998" s="3">
        <v>4</v>
      </c>
      <c r="G998" s="3">
        <v>1</v>
      </c>
      <c r="H998" s="3">
        <v>1</v>
      </c>
      <c r="I998" s="3">
        <f t="shared" si="15"/>
        <v>2</v>
      </c>
    </row>
    <row r="999" spans="1:9" x14ac:dyDescent="0.35">
      <c r="A999" s="3" t="s">
        <v>1407</v>
      </c>
      <c r="B999" s="44" t="s">
        <v>207</v>
      </c>
      <c r="C999" s="44" t="s">
        <v>97</v>
      </c>
      <c r="D999" s="44" t="s">
        <v>175</v>
      </c>
      <c r="E999" s="3">
        <v>3</v>
      </c>
      <c r="F999" s="3">
        <v>2</v>
      </c>
      <c r="G999" s="3">
        <v>1</v>
      </c>
      <c r="H999" s="3">
        <v>1</v>
      </c>
      <c r="I999" s="3">
        <f t="shared" si="15"/>
        <v>2</v>
      </c>
    </row>
    <row r="1000" spans="1:9" x14ac:dyDescent="0.35">
      <c r="A1000" s="3" t="s">
        <v>1408</v>
      </c>
      <c r="B1000" s="44" t="s">
        <v>200</v>
      </c>
      <c r="C1000" s="44" t="s">
        <v>31</v>
      </c>
      <c r="D1000" s="44" t="s">
        <v>175</v>
      </c>
      <c r="E1000" s="3">
        <v>3</v>
      </c>
      <c r="F1000" s="3">
        <v>1</v>
      </c>
      <c r="G1000" s="3">
        <v>4</v>
      </c>
      <c r="H1000" s="3">
        <v>1</v>
      </c>
      <c r="I1000" s="3">
        <f t="shared" si="15"/>
        <v>2</v>
      </c>
    </row>
    <row r="1001" spans="1:9" x14ac:dyDescent="0.35">
      <c r="A1001" s="3" t="s">
        <v>1409</v>
      </c>
      <c r="B1001" s="44" t="s">
        <v>184</v>
      </c>
      <c r="C1001" s="44" t="s">
        <v>79</v>
      </c>
      <c r="D1001" s="44" t="s">
        <v>176</v>
      </c>
      <c r="E1001" s="3">
        <v>3</v>
      </c>
      <c r="F1001" s="3">
        <v>1</v>
      </c>
      <c r="G1001" s="3">
        <v>1</v>
      </c>
      <c r="H1001" s="3">
        <v>1</v>
      </c>
      <c r="I1001" s="3">
        <f t="shared" si="15"/>
        <v>2</v>
      </c>
    </row>
    <row r="1002" spans="1:9" x14ac:dyDescent="0.35">
      <c r="A1002" s="3" t="s">
        <v>1410</v>
      </c>
      <c r="B1002" s="44" t="s">
        <v>184</v>
      </c>
      <c r="C1002" s="44" t="s">
        <v>79</v>
      </c>
      <c r="D1002" s="44" t="s">
        <v>176</v>
      </c>
      <c r="E1002" s="3">
        <v>3</v>
      </c>
      <c r="F1002" s="3">
        <v>1</v>
      </c>
      <c r="G1002" s="3">
        <v>1</v>
      </c>
      <c r="H1002" s="3">
        <v>1</v>
      </c>
      <c r="I1002" s="3">
        <f t="shared" si="15"/>
        <v>2</v>
      </c>
    </row>
    <row r="1003" spans="1:9" x14ac:dyDescent="0.35">
      <c r="A1003" s="3" t="s">
        <v>1411</v>
      </c>
      <c r="B1003" s="44" t="s">
        <v>198</v>
      </c>
      <c r="C1003" s="44" t="s">
        <v>54</v>
      </c>
      <c r="D1003" s="44" t="s">
        <v>176</v>
      </c>
      <c r="E1003" s="3">
        <v>2</v>
      </c>
      <c r="F1003" s="3">
        <v>1</v>
      </c>
      <c r="G1003" s="3">
        <v>1</v>
      </c>
      <c r="H1003" s="3">
        <v>1</v>
      </c>
      <c r="I1003" s="3">
        <f t="shared" si="15"/>
        <v>1</v>
      </c>
    </row>
    <row r="1004" spans="1:9" x14ac:dyDescent="0.35">
      <c r="A1004" s="3" t="s">
        <v>1412</v>
      </c>
      <c r="B1004" s="44" t="s">
        <v>220</v>
      </c>
      <c r="C1004" s="44" t="s">
        <v>96</v>
      </c>
      <c r="D1004" s="44" t="s">
        <v>176</v>
      </c>
      <c r="E1004" s="3">
        <v>3</v>
      </c>
      <c r="F1004" s="3">
        <v>1</v>
      </c>
      <c r="G1004" s="3">
        <v>4</v>
      </c>
      <c r="H1004" s="3">
        <v>1</v>
      </c>
      <c r="I1004" s="3">
        <f t="shared" si="15"/>
        <v>2</v>
      </c>
    </row>
    <row r="1005" spans="1:9" x14ac:dyDescent="0.35">
      <c r="A1005" s="3" t="s">
        <v>1413</v>
      </c>
      <c r="B1005" s="44" t="s">
        <v>194</v>
      </c>
      <c r="C1005" s="44" t="s">
        <v>93</v>
      </c>
      <c r="D1005" s="44" t="s">
        <v>175</v>
      </c>
      <c r="E1005" s="3">
        <v>3</v>
      </c>
      <c r="F1005" s="3">
        <v>1</v>
      </c>
      <c r="G1005" s="3">
        <v>4</v>
      </c>
      <c r="H1005" s="3">
        <v>1</v>
      </c>
      <c r="I1005" s="3">
        <f t="shared" si="15"/>
        <v>2</v>
      </c>
    </row>
    <row r="1006" spans="1:9" x14ac:dyDescent="0.35">
      <c r="A1006" s="3" t="s">
        <v>1414</v>
      </c>
      <c r="B1006" s="44" t="s">
        <v>251</v>
      </c>
      <c r="C1006" s="44" t="s">
        <v>28</v>
      </c>
      <c r="D1006" s="44" t="s">
        <v>175</v>
      </c>
      <c r="E1006" s="3">
        <v>3</v>
      </c>
      <c r="F1006" s="3">
        <v>1</v>
      </c>
      <c r="G1006" s="3">
        <v>1</v>
      </c>
      <c r="H1006" s="3">
        <v>1</v>
      </c>
      <c r="I1006" s="3">
        <f t="shared" si="15"/>
        <v>2</v>
      </c>
    </row>
    <row r="1007" spans="1:9" x14ac:dyDescent="0.35">
      <c r="A1007" s="3" t="s">
        <v>1415</v>
      </c>
      <c r="B1007" s="44" t="s">
        <v>194</v>
      </c>
      <c r="C1007" s="44" t="s">
        <v>93</v>
      </c>
      <c r="D1007" s="44" t="s">
        <v>175</v>
      </c>
      <c r="E1007" s="3">
        <v>3</v>
      </c>
      <c r="F1007" s="3">
        <v>1</v>
      </c>
      <c r="G1007" s="3">
        <v>1</v>
      </c>
      <c r="H1007" s="3">
        <v>1</v>
      </c>
      <c r="I1007" s="3">
        <f t="shared" si="15"/>
        <v>2</v>
      </c>
    </row>
    <row r="1008" spans="1:9" x14ac:dyDescent="0.35">
      <c r="A1008" s="3" t="s">
        <v>1416</v>
      </c>
      <c r="B1008" s="44" t="s">
        <v>185</v>
      </c>
      <c r="C1008" s="44" t="s">
        <v>63</v>
      </c>
      <c r="D1008" s="44" t="s">
        <v>176</v>
      </c>
      <c r="E1008" s="3">
        <v>3</v>
      </c>
      <c r="F1008" s="3">
        <v>1</v>
      </c>
      <c r="G1008" s="3">
        <v>4</v>
      </c>
      <c r="H1008" s="3">
        <v>1</v>
      </c>
      <c r="I1008" s="3">
        <f t="shared" si="15"/>
        <v>2</v>
      </c>
    </row>
    <row r="1009" spans="1:9" x14ac:dyDescent="0.35">
      <c r="A1009" s="3" t="s">
        <v>1417</v>
      </c>
      <c r="B1009" s="44" t="s">
        <v>234</v>
      </c>
      <c r="C1009" s="44" t="s">
        <v>235</v>
      </c>
      <c r="D1009" s="44" t="s">
        <v>176</v>
      </c>
      <c r="E1009" s="3">
        <v>3</v>
      </c>
      <c r="F1009" s="3">
        <v>1</v>
      </c>
      <c r="G1009" s="3">
        <v>1</v>
      </c>
      <c r="H1009" s="3">
        <v>1</v>
      </c>
      <c r="I1009" s="3">
        <f t="shared" si="15"/>
        <v>2</v>
      </c>
    </row>
    <row r="1010" spans="1:9" x14ac:dyDescent="0.35">
      <c r="A1010" s="3" t="s">
        <v>1418</v>
      </c>
      <c r="B1010" s="44" t="s">
        <v>184</v>
      </c>
      <c r="C1010" s="44" t="s">
        <v>79</v>
      </c>
      <c r="D1010" s="44" t="s">
        <v>176</v>
      </c>
      <c r="E1010" s="3">
        <v>3</v>
      </c>
      <c r="F1010" s="3">
        <v>1</v>
      </c>
      <c r="G1010" s="3">
        <v>1</v>
      </c>
      <c r="H1010" s="3">
        <v>1</v>
      </c>
      <c r="I1010" s="3">
        <f t="shared" si="15"/>
        <v>2</v>
      </c>
    </row>
    <row r="1011" spans="1:9" x14ac:dyDescent="0.35">
      <c r="A1011" s="3" t="s">
        <v>1419</v>
      </c>
      <c r="B1011" s="44" t="s">
        <v>184</v>
      </c>
      <c r="C1011" s="44" t="s">
        <v>79</v>
      </c>
      <c r="D1011" s="44" t="s">
        <v>176</v>
      </c>
      <c r="E1011" s="3">
        <v>3</v>
      </c>
      <c r="F1011" s="3">
        <v>1</v>
      </c>
      <c r="G1011" s="3">
        <v>1</v>
      </c>
      <c r="H1011" s="3">
        <v>1</v>
      </c>
      <c r="I1011" s="3">
        <f t="shared" si="15"/>
        <v>2</v>
      </c>
    </row>
    <row r="1012" spans="1:9" x14ac:dyDescent="0.35">
      <c r="A1012" s="3" t="s">
        <v>1420</v>
      </c>
      <c r="B1012" s="44" t="s">
        <v>217</v>
      </c>
      <c r="C1012" s="44" t="s">
        <v>82</v>
      </c>
      <c r="D1012" s="44" t="s">
        <v>175</v>
      </c>
      <c r="E1012" s="3">
        <v>3</v>
      </c>
      <c r="F1012" s="3">
        <v>1</v>
      </c>
      <c r="G1012" s="3">
        <v>4</v>
      </c>
      <c r="H1012" s="3">
        <v>1</v>
      </c>
      <c r="I1012" s="3">
        <f t="shared" si="15"/>
        <v>2</v>
      </c>
    </row>
    <row r="1013" spans="1:9" x14ac:dyDescent="0.35">
      <c r="A1013" s="3" t="s">
        <v>1421</v>
      </c>
      <c r="B1013" s="44" t="s">
        <v>225</v>
      </c>
      <c r="C1013" s="44" t="s">
        <v>52</v>
      </c>
      <c r="D1013" s="44" t="s">
        <v>176</v>
      </c>
      <c r="E1013" s="3">
        <v>1</v>
      </c>
      <c r="F1013" s="3">
        <v>2</v>
      </c>
      <c r="G1013" s="3">
        <v>1</v>
      </c>
      <c r="H1013" s="3">
        <v>1</v>
      </c>
      <c r="I1013" s="3">
        <f t="shared" si="15"/>
        <v>1</v>
      </c>
    </row>
    <row r="1014" spans="1:9" x14ac:dyDescent="0.35">
      <c r="A1014" s="3" t="s">
        <v>1422</v>
      </c>
      <c r="B1014" s="44" t="s">
        <v>200</v>
      </c>
      <c r="C1014" s="44" t="s">
        <v>31</v>
      </c>
      <c r="D1014" s="44" t="s">
        <v>175</v>
      </c>
      <c r="E1014" s="3">
        <v>3</v>
      </c>
      <c r="F1014" s="3">
        <v>1</v>
      </c>
      <c r="G1014" s="3">
        <v>1</v>
      </c>
      <c r="H1014" s="3">
        <v>1</v>
      </c>
      <c r="I1014" s="3">
        <f t="shared" si="15"/>
        <v>2</v>
      </c>
    </row>
    <row r="1015" spans="1:9" x14ac:dyDescent="0.35">
      <c r="A1015" s="3" t="s">
        <v>1423</v>
      </c>
      <c r="B1015" s="44" t="s">
        <v>232</v>
      </c>
      <c r="C1015" s="44" t="s">
        <v>99</v>
      </c>
      <c r="D1015" s="44" t="s">
        <v>176</v>
      </c>
      <c r="E1015" s="3">
        <v>3</v>
      </c>
      <c r="F1015" s="3">
        <v>1</v>
      </c>
      <c r="G1015" s="3">
        <v>1</v>
      </c>
      <c r="H1015" s="3">
        <v>1</v>
      </c>
      <c r="I1015" s="3">
        <f t="shared" si="15"/>
        <v>2</v>
      </c>
    </row>
    <row r="1016" spans="1:9" x14ac:dyDescent="0.35">
      <c r="A1016" s="3" t="s">
        <v>1424</v>
      </c>
      <c r="B1016" s="44" t="s">
        <v>184</v>
      </c>
      <c r="C1016" s="44" t="s">
        <v>79</v>
      </c>
      <c r="D1016" s="44" t="s">
        <v>176</v>
      </c>
      <c r="E1016" s="3">
        <v>3</v>
      </c>
      <c r="F1016" s="3">
        <v>1</v>
      </c>
      <c r="G1016" s="3">
        <v>1</v>
      </c>
      <c r="H1016" s="3">
        <v>1</v>
      </c>
      <c r="I1016" s="3">
        <f t="shared" si="15"/>
        <v>2</v>
      </c>
    </row>
    <row r="1017" spans="1:9" x14ac:dyDescent="0.35">
      <c r="A1017" s="3" t="s">
        <v>1425</v>
      </c>
      <c r="B1017" s="44" t="s">
        <v>200</v>
      </c>
      <c r="C1017" s="44" t="s">
        <v>31</v>
      </c>
      <c r="D1017" s="44" t="s">
        <v>175</v>
      </c>
      <c r="E1017" s="3">
        <v>3</v>
      </c>
      <c r="F1017" s="3">
        <v>1</v>
      </c>
      <c r="G1017" s="3">
        <v>4</v>
      </c>
      <c r="H1017" s="3">
        <v>1</v>
      </c>
      <c r="I1017" s="3">
        <f t="shared" si="15"/>
        <v>2</v>
      </c>
    </row>
    <row r="1018" spans="1:9" x14ac:dyDescent="0.35">
      <c r="A1018" s="3" t="s">
        <v>1426</v>
      </c>
      <c r="B1018" s="44" t="s">
        <v>225</v>
      </c>
      <c r="C1018" s="44" t="s">
        <v>52</v>
      </c>
      <c r="D1018" s="44" t="s">
        <v>176</v>
      </c>
      <c r="E1018" s="3">
        <v>1</v>
      </c>
      <c r="F1018" s="3">
        <v>4</v>
      </c>
      <c r="G1018" s="3">
        <v>4</v>
      </c>
      <c r="H1018" s="3">
        <v>1</v>
      </c>
      <c r="I1018" s="3">
        <f t="shared" si="15"/>
        <v>3</v>
      </c>
    </row>
    <row r="1019" spans="1:9" x14ac:dyDescent="0.35">
      <c r="A1019" s="3" t="s">
        <v>1427</v>
      </c>
      <c r="B1019" s="44" t="s">
        <v>198</v>
      </c>
      <c r="C1019" s="44" t="s">
        <v>54</v>
      </c>
      <c r="D1019" s="44" t="s">
        <v>176</v>
      </c>
      <c r="E1019" s="3">
        <v>3</v>
      </c>
      <c r="F1019" s="3">
        <v>1</v>
      </c>
      <c r="G1019" s="3">
        <v>4</v>
      </c>
      <c r="H1019" s="3">
        <v>1</v>
      </c>
      <c r="I1019" s="3">
        <f t="shared" si="15"/>
        <v>2</v>
      </c>
    </row>
    <row r="1020" spans="1:9" x14ac:dyDescent="0.35">
      <c r="A1020" s="3" t="s">
        <v>1428</v>
      </c>
      <c r="B1020" s="44" t="s">
        <v>180</v>
      </c>
      <c r="C1020" s="44" t="s">
        <v>105</v>
      </c>
      <c r="D1020" s="44" t="s">
        <v>176</v>
      </c>
      <c r="E1020" s="3">
        <v>1</v>
      </c>
      <c r="F1020" s="3">
        <v>4</v>
      </c>
      <c r="G1020" s="3">
        <v>1</v>
      </c>
      <c r="H1020" s="3">
        <v>1</v>
      </c>
      <c r="I1020" s="3">
        <f t="shared" si="15"/>
        <v>2</v>
      </c>
    </row>
    <row r="1021" spans="1:9" x14ac:dyDescent="0.35">
      <c r="A1021" s="3" t="s">
        <v>1429</v>
      </c>
      <c r="B1021" s="44" t="s">
        <v>220</v>
      </c>
      <c r="C1021" s="44" t="s">
        <v>96</v>
      </c>
      <c r="D1021" s="44" t="s">
        <v>176</v>
      </c>
      <c r="E1021" s="3">
        <v>3</v>
      </c>
      <c r="F1021" s="3">
        <v>1</v>
      </c>
      <c r="G1021" s="3">
        <v>4</v>
      </c>
      <c r="H1021" s="3">
        <v>1</v>
      </c>
      <c r="I1021" s="3">
        <f t="shared" si="15"/>
        <v>2</v>
      </c>
    </row>
    <row r="1022" spans="1:9" x14ac:dyDescent="0.35">
      <c r="A1022" s="3" t="s">
        <v>1430</v>
      </c>
      <c r="B1022" s="44" t="s">
        <v>178</v>
      </c>
      <c r="C1022" s="44" t="s">
        <v>157</v>
      </c>
      <c r="D1022" s="44" t="s">
        <v>175</v>
      </c>
      <c r="E1022" s="3">
        <v>1</v>
      </c>
      <c r="F1022" s="3">
        <v>4</v>
      </c>
      <c r="G1022" s="3">
        <v>1</v>
      </c>
      <c r="H1022" s="3">
        <v>1</v>
      </c>
      <c r="I1022" s="3">
        <f t="shared" si="15"/>
        <v>2</v>
      </c>
    </row>
    <row r="1023" spans="1:9" x14ac:dyDescent="0.35">
      <c r="A1023" s="3" t="s">
        <v>1431</v>
      </c>
      <c r="B1023" s="44" t="s">
        <v>200</v>
      </c>
      <c r="C1023" s="44" t="s">
        <v>31</v>
      </c>
      <c r="D1023" s="44" t="s">
        <v>175</v>
      </c>
      <c r="E1023" s="3">
        <v>3</v>
      </c>
      <c r="F1023" s="3">
        <v>1</v>
      </c>
      <c r="G1023" s="3">
        <v>1</v>
      </c>
      <c r="H1023" s="3">
        <v>1</v>
      </c>
      <c r="I1023" s="3">
        <f t="shared" si="15"/>
        <v>2</v>
      </c>
    </row>
    <row r="1024" spans="1:9" x14ac:dyDescent="0.35">
      <c r="A1024" s="3" t="s">
        <v>1432</v>
      </c>
      <c r="B1024" s="44" t="s">
        <v>198</v>
      </c>
      <c r="C1024" s="44" t="s">
        <v>54</v>
      </c>
      <c r="D1024" s="44" t="s">
        <v>176</v>
      </c>
      <c r="E1024" s="3">
        <v>3</v>
      </c>
      <c r="F1024" s="3">
        <v>2</v>
      </c>
      <c r="G1024" s="3">
        <v>1</v>
      </c>
      <c r="H1024" s="3">
        <v>1</v>
      </c>
      <c r="I1024" s="3">
        <f t="shared" si="15"/>
        <v>2</v>
      </c>
    </row>
    <row r="1025" spans="1:9" x14ac:dyDescent="0.35">
      <c r="A1025" s="3" t="s">
        <v>1433</v>
      </c>
      <c r="B1025" s="44" t="s">
        <v>180</v>
      </c>
      <c r="C1025" s="44" t="s">
        <v>105</v>
      </c>
      <c r="D1025" s="44" t="s">
        <v>176</v>
      </c>
      <c r="E1025" s="3">
        <v>1</v>
      </c>
      <c r="F1025" s="3">
        <v>1</v>
      </c>
      <c r="G1025" s="3">
        <v>1</v>
      </c>
      <c r="H1025" s="3">
        <v>1</v>
      </c>
      <c r="I1025" s="3">
        <f t="shared" si="15"/>
        <v>1</v>
      </c>
    </row>
    <row r="1026" spans="1:9" x14ac:dyDescent="0.35">
      <c r="A1026" s="3" t="s">
        <v>1434</v>
      </c>
      <c r="B1026" s="44" t="s">
        <v>205</v>
      </c>
      <c r="C1026" s="44" t="s">
        <v>191</v>
      </c>
      <c r="D1026" s="44" t="s">
        <v>175</v>
      </c>
      <c r="E1026" s="3">
        <v>3</v>
      </c>
      <c r="F1026" s="3">
        <v>2</v>
      </c>
      <c r="G1026" s="3">
        <v>4</v>
      </c>
      <c r="H1026" s="3">
        <v>1</v>
      </c>
      <c r="I1026" s="3">
        <f t="shared" si="15"/>
        <v>3</v>
      </c>
    </row>
    <row r="1027" spans="1:9" x14ac:dyDescent="0.35">
      <c r="A1027" s="3" t="s">
        <v>1435</v>
      </c>
      <c r="B1027" s="44" t="s">
        <v>254</v>
      </c>
      <c r="C1027" s="44" t="s">
        <v>68</v>
      </c>
      <c r="D1027" s="44" t="s">
        <v>176</v>
      </c>
      <c r="E1027" s="3">
        <v>3</v>
      </c>
      <c r="F1027" s="3">
        <v>1</v>
      </c>
      <c r="G1027" s="3">
        <v>4</v>
      </c>
      <c r="H1027" s="3">
        <v>1</v>
      </c>
      <c r="I1027" s="3">
        <f t="shared" ref="I1027:I1090" si="16">ROUND(AVERAGE(E1027:H1027),0)</f>
        <v>2</v>
      </c>
    </row>
    <row r="1028" spans="1:9" x14ac:dyDescent="0.35">
      <c r="A1028" s="3" t="s">
        <v>1436</v>
      </c>
      <c r="B1028" s="44" t="s">
        <v>178</v>
      </c>
      <c r="C1028" s="44" t="s">
        <v>157</v>
      </c>
      <c r="D1028" s="44" t="s">
        <v>175</v>
      </c>
      <c r="E1028" s="3">
        <v>3</v>
      </c>
      <c r="F1028" s="3">
        <v>1</v>
      </c>
      <c r="G1028" s="3">
        <v>4</v>
      </c>
      <c r="H1028" s="3">
        <v>1</v>
      </c>
      <c r="I1028" s="3">
        <f t="shared" si="16"/>
        <v>2</v>
      </c>
    </row>
    <row r="1029" spans="1:9" x14ac:dyDescent="0.35">
      <c r="A1029" s="3" t="s">
        <v>1437</v>
      </c>
      <c r="B1029" s="44" t="s">
        <v>251</v>
      </c>
      <c r="C1029" s="44" t="s">
        <v>28</v>
      </c>
      <c r="D1029" s="44" t="s">
        <v>175</v>
      </c>
      <c r="E1029" s="3">
        <v>3</v>
      </c>
      <c r="F1029" s="3">
        <v>4</v>
      </c>
      <c r="G1029" s="3">
        <v>1</v>
      </c>
      <c r="H1029" s="3">
        <v>1</v>
      </c>
      <c r="I1029" s="3">
        <f t="shared" si="16"/>
        <v>2</v>
      </c>
    </row>
    <row r="1030" spans="1:9" x14ac:dyDescent="0.35">
      <c r="A1030" s="3" t="s">
        <v>1438</v>
      </c>
      <c r="B1030" s="44" t="s">
        <v>234</v>
      </c>
      <c r="C1030" s="44" t="s">
        <v>235</v>
      </c>
      <c r="D1030" s="44" t="s">
        <v>176</v>
      </c>
      <c r="E1030" s="3">
        <v>3</v>
      </c>
      <c r="F1030" s="3">
        <v>1</v>
      </c>
      <c r="G1030" s="3">
        <v>4</v>
      </c>
      <c r="H1030" s="3">
        <v>1</v>
      </c>
      <c r="I1030" s="3">
        <f t="shared" si="16"/>
        <v>2</v>
      </c>
    </row>
    <row r="1031" spans="1:9" x14ac:dyDescent="0.35">
      <c r="A1031" s="3" t="s">
        <v>1439</v>
      </c>
      <c r="B1031" s="44" t="s">
        <v>217</v>
      </c>
      <c r="C1031" s="44" t="s">
        <v>82</v>
      </c>
      <c r="D1031" s="44" t="s">
        <v>175</v>
      </c>
      <c r="E1031" s="3">
        <v>3</v>
      </c>
      <c r="F1031" s="3">
        <v>1</v>
      </c>
      <c r="G1031" s="3">
        <v>4</v>
      </c>
      <c r="H1031" s="3">
        <v>1</v>
      </c>
      <c r="I1031" s="3">
        <f t="shared" si="16"/>
        <v>2</v>
      </c>
    </row>
    <row r="1032" spans="1:9" x14ac:dyDescent="0.35">
      <c r="A1032" s="3" t="s">
        <v>1440</v>
      </c>
      <c r="B1032" s="44" t="s">
        <v>234</v>
      </c>
      <c r="C1032" s="44" t="s">
        <v>235</v>
      </c>
      <c r="D1032" s="44" t="s">
        <v>176</v>
      </c>
      <c r="E1032" s="3">
        <v>3</v>
      </c>
      <c r="F1032" s="3">
        <v>1</v>
      </c>
      <c r="G1032" s="3">
        <v>1</v>
      </c>
      <c r="H1032" s="3">
        <v>1</v>
      </c>
      <c r="I1032" s="3">
        <f t="shared" si="16"/>
        <v>2</v>
      </c>
    </row>
    <row r="1033" spans="1:9" x14ac:dyDescent="0.35">
      <c r="A1033" s="3" t="s">
        <v>1441</v>
      </c>
      <c r="B1033" s="44" t="s">
        <v>255</v>
      </c>
      <c r="C1033" s="44" t="s">
        <v>87</v>
      </c>
      <c r="D1033" s="44" t="s">
        <v>176</v>
      </c>
      <c r="E1033" s="3">
        <v>3</v>
      </c>
      <c r="F1033" s="3">
        <v>1</v>
      </c>
      <c r="G1033" s="3">
        <v>1</v>
      </c>
      <c r="H1033" s="3">
        <v>1</v>
      </c>
      <c r="I1033" s="3">
        <f t="shared" si="16"/>
        <v>2</v>
      </c>
    </row>
    <row r="1034" spans="1:9" x14ac:dyDescent="0.35">
      <c r="A1034" s="3" t="s">
        <v>1442</v>
      </c>
      <c r="B1034" s="44" t="s">
        <v>215</v>
      </c>
      <c r="C1034" s="44" t="s">
        <v>38</v>
      </c>
      <c r="D1034" s="44" t="s">
        <v>176</v>
      </c>
      <c r="E1034" s="3">
        <v>1</v>
      </c>
      <c r="F1034" s="3">
        <v>3</v>
      </c>
      <c r="G1034" s="3">
        <v>1</v>
      </c>
      <c r="H1034" s="3">
        <v>1</v>
      </c>
      <c r="I1034" s="3">
        <f t="shared" si="16"/>
        <v>2</v>
      </c>
    </row>
    <row r="1035" spans="1:9" x14ac:dyDescent="0.35">
      <c r="A1035" s="3" t="s">
        <v>1443</v>
      </c>
      <c r="B1035" s="44" t="s">
        <v>178</v>
      </c>
      <c r="C1035" s="44" t="s">
        <v>157</v>
      </c>
      <c r="D1035" s="44" t="s">
        <v>175</v>
      </c>
      <c r="E1035" s="3">
        <v>3</v>
      </c>
      <c r="F1035" s="3">
        <v>1</v>
      </c>
      <c r="G1035" s="3">
        <v>4</v>
      </c>
      <c r="H1035" s="3">
        <v>1</v>
      </c>
      <c r="I1035" s="3">
        <f t="shared" si="16"/>
        <v>2</v>
      </c>
    </row>
    <row r="1036" spans="1:9" x14ac:dyDescent="0.35">
      <c r="A1036" s="3" t="s">
        <v>1444</v>
      </c>
      <c r="B1036" s="44" t="s">
        <v>205</v>
      </c>
      <c r="C1036" s="44" t="s">
        <v>191</v>
      </c>
      <c r="D1036" s="44" t="s">
        <v>175</v>
      </c>
      <c r="E1036" s="3">
        <v>3</v>
      </c>
      <c r="F1036" s="3">
        <v>4</v>
      </c>
      <c r="G1036" s="3">
        <v>4</v>
      </c>
      <c r="H1036" s="3">
        <v>1</v>
      </c>
      <c r="I1036" s="3">
        <f t="shared" si="16"/>
        <v>3</v>
      </c>
    </row>
    <row r="1037" spans="1:9" x14ac:dyDescent="0.35">
      <c r="A1037" s="3" t="s">
        <v>1445</v>
      </c>
      <c r="B1037" s="44" t="s">
        <v>212</v>
      </c>
      <c r="C1037" s="44" t="s">
        <v>86</v>
      </c>
      <c r="D1037" s="44" t="s">
        <v>176</v>
      </c>
      <c r="E1037" s="3">
        <v>2</v>
      </c>
      <c r="F1037" s="3">
        <v>2</v>
      </c>
      <c r="G1037" s="3">
        <v>1</v>
      </c>
      <c r="H1037" s="3">
        <v>1</v>
      </c>
      <c r="I1037" s="3">
        <f t="shared" si="16"/>
        <v>2</v>
      </c>
    </row>
    <row r="1038" spans="1:9" x14ac:dyDescent="0.35">
      <c r="A1038" s="3" t="s">
        <v>1446</v>
      </c>
      <c r="B1038" s="44" t="s">
        <v>212</v>
      </c>
      <c r="C1038" s="44" t="s">
        <v>86</v>
      </c>
      <c r="D1038" s="44" t="s">
        <v>176</v>
      </c>
      <c r="E1038" s="3">
        <v>2</v>
      </c>
      <c r="F1038" s="3">
        <v>2</v>
      </c>
      <c r="G1038" s="3">
        <v>1</v>
      </c>
      <c r="H1038" s="3">
        <v>1</v>
      </c>
      <c r="I1038" s="3">
        <f t="shared" si="16"/>
        <v>2</v>
      </c>
    </row>
    <row r="1039" spans="1:9" x14ac:dyDescent="0.35">
      <c r="A1039" s="3" t="s">
        <v>1447</v>
      </c>
      <c r="B1039" s="44" t="s">
        <v>194</v>
      </c>
      <c r="C1039" s="44" t="s">
        <v>93</v>
      </c>
      <c r="D1039" s="44" t="s">
        <v>175</v>
      </c>
      <c r="E1039" s="3">
        <v>3</v>
      </c>
      <c r="F1039" s="3">
        <v>1</v>
      </c>
      <c r="G1039" s="3">
        <v>1</v>
      </c>
      <c r="H1039" s="3">
        <v>1</v>
      </c>
      <c r="I1039" s="3">
        <f t="shared" si="16"/>
        <v>2</v>
      </c>
    </row>
    <row r="1040" spans="1:9" x14ac:dyDescent="0.35">
      <c r="A1040" s="3" t="s">
        <v>1448</v>
      </c>
      <c r="B1040" s="44" t="s">
        <v>197</v>
      </c>
      <c r="C1040" s="44" t="s">
        <v>80</v>
      </c>
      <c r="D1040" s="44" t="s">
        <v>176</v>
      </c>
      <c r="E1040" s="3">
        <v>3</v>
      </c>
      <c r="F1040" s="3">
        <v>1</v>
      </c>
      <c r="G1040" s="3">
        <v>1</v>
      </c>
      <c r="H1040" s="3">
        <v>1</v>
      </c>
      <c r="I1040" s="3">
        <f t="shared" si="16"/>
        <v>2</v>
      </c>
    </row>
    <row r="1041" spans="1:9" x14ac:dyDescent="0.35">
      <c r="A1041" s="3" t="s">
        <v>1449</v>
      </c>
      <c r="B1041" s="44" t="s">
        <v>194</v>
      </c>
      <c r="C1041" s="44" t="s">
        <v>93</v>
      </c>
      <c r="D1041" s="44" t="s">
        <v>175</v>
      </c>
      <c r="E1041" s="3">
        <v>3</v>
      </c>
      <c r="F1041" s="3">
        <v>1</v>
      </c>
      <c r="G1041" s="3">
        <v>4</v>
      </c>
      <c r="H1041" s="3">
        <v>1</v>
      </c>
      <c r="I1041" s="3">
        <f t="shared" si="16"/>
        <v>2</v>
      </c>
    </row>
    <row r="1042" spans="1:9" x14ac:dyDescent="0.35">
      <c r="A1042" s="3" t="s">
        <v>1450</v>
      </c>
      <c r="B1042" s="44" t="s">
        <v>205</v>
      </c>
      <c r="C1042" s="44" t="s">
        <v>191</v>
      </c>
      <c r="D1042" s="44" t="s">
        <v>175</v>
      </c>
      <c r="E1042" s="3">
        <v>3</v>
      </c>
      <c r="F1042" s="3">
        <v>2</v>
      </c>
      <c r="G1042" s="3">
        <v>1</v>
      </c>
      <c r="H1042" s="3">
        <v>1</v>
      </c>
      <c r="I1042" s="3">
        <f t="shared" si="16"/>
        <v>2</v>
      </c>
    </row>
    <row r="1043" spans="1:9" x14ac:dyDescent="0.35">
      <c r="A1043" s="3" t="s">
        <v>1451</v>
      </c>
      <c r="B1043" s="44" t="s">
        <v>212</v>
      </c>
      <c r="C1043" s="44" t="s">
        <v>86</v>
      </c>
      <c r="D1043" s="44" t="s">
        <v>176</v>
      </c>
      <c r="E1043" s="3">
        <v>3</v>
      </c>
      <c r="F1043" s="3">
        <v>1</v>
      </c>
      <c r="G1043" s="3">
        <v>4</v>
      </c>
      <c r="H1043" s="3">
        <v>1</v>
      </c>
      <c r="I1043" s="3">
        <f t="shared" si="16"/>
        <v>2</v>
      </c>
    </row>
    <row r="1044" spans="1:9" x14ac:dyDescent="0.35">
      <c r="A1044" s="3" t="s">
        <v>1452</v>
      </c>
      <c r="B1044" s="44" t="s">
        <v>194</v>
      </c>
      <c r="C1044" s="44" t="s">
        <v>93</v>
      </c>
      <c r="D1044" s="44" t="s">
        <v>175</v>
      </c>
      <c r="E1044" s="3">
        <v>3</v>
      </c>
      <c r="F1044" s="3">
        <v>1</v>
      </c>
      <c r="G1044" s="3">
        <v>4</v>
      </c>
      <c r="H1044" s="3">
        <v>1</v>
      </c>
      <c r="I1044" s="3">
        <f t="shared" si="16"/>
        <v>2</v>
      </c>
    </row>
    <row r="1045" spans="1:9" x14ac:dyDescent="0.35">
      <c r="A1045" s="3" t="s">
        <v>1453</v>
      </c>
      <c r="B1045" s="44" t="s">
        <v>194</v>
      </c>
      <c r="C1045" s="44" t="s">
        <v>93</v>
      </c>
      <c r="D1045" s="44" t="s">
        <v>175</v>
      </c>
      <c r="E1045" s="3">
        <v>3</v>
      </c>
      <c r="F1045" s="3">
        <v>4</v>
      </c>
      <c r="G1045" s="3">
        <v>1</v>
      </c>
      <c r="H1045" s="3">
        <v>1</v>
      </c>
      <c r="I1045" s="3">
        <f t="shared" si="16"/>
        <v>2</v>
      </c>
    </row>
    <row r="1046" spans="1:9" x14ac:dyDescent="0.35">
      <c r="A1046" s="3" t="s">
        <v>1454</v>
      </c>
      <c r="B1046" s="44" t="s">
        <v>251</v>
      </c>
      <c r="C1046" s="44" t="s">
        <v>28</v>
      </c>
      <c r="D1046" s="44" t="s">
        <v>175</v>
      </c>
      <c r="E1046" s="3">
        <v>3</v>
      </c>
      <c r="F1046" s="3">
        <v>1</v>
      </c>
      <c r="G1046" s="3">
        <v>4</v>
      </c>
      <c r="H1046" s="3">
        <v>1</v>
      </c>
      <c r="I1046" s="3">
        <f t="shared" si="16"/>
        <v>2</v>
      </c>
    </row>
    <row r="1047" spans="1:9" x14ac:dyDescent="0.35">
      <c r="A1047" s="3" t="s">
        <v>1455</v>
      </c>
      <c r="B1047" s="44" t="s">
        <v>212</v>
      </c>
      <c r="C1047" s="44" t="s">
        <v>86</v>
      </c>
      <c r="D1047" s="44" t="s">
        <v>176</v>
      </c>
      <c r="E1047" s="3">
        <v>3</v>
      </c>
      <c r="F1047" s="3">
        <v>1</v>
      </c>
      <c r="G1047" s="3">
        <v>1</v>
      </c>
      <c r="H1047" s="3">
        <v>1</v>
      </c>
      <c r="I1047" s="3">
        <f t="shared" si="16"/>
        <v>2</v>
      </c>
    </row>
    <row r="1048" spans="1:9" x14ac:dyDescent="0.35">
      <c r="A1048" s="3" t="s">
        <v>1456</v>
      </c>
      <c r="B1048" s="44" t="s">
        <v>178</v>
      </c>
      <c r="C1048" s="44" t="s">
        <v>157</v>
      </c>
      <c r="D1048" s="44" t="s">
        <v>175</v>
      </c>
      <c r="E1048" s="3">
        <v>3</v>
      </c>
      <c r="F1048" s="3">
        <v>1</v>
      </c>
      <c r="G1048" s="3">
        <v>4</v>
      </c>
      <c r="H1048" s="3">
        <v>1</v>
      </c>
      <c r="I1048" s="3">
        <f t="shared" si="16"/>
        <v>2</v>
      </c>
    </row>
    <row r="1049" spans="1:9" x14ac:dyDescent="0.35">
      <c r="A1049" s="3" t="s">
        <v>1457</v>
      </c>
      <c r="B1049" s="44" t="s">
        <v>197</v>
      </c>
      <c r="C1049" s="44" t="s">
        <v>80</v>
      </c>
      <c r="D1049" s="44" t="s">
        <v>176</v>
      </c>
      <c r="E1049" s="3">
        <v>3</v>
      </c>
      <c r="F1049" s="3">
        <v>1</v>
      </c>
      <c r="G1049" s="3">
        <v>1</v>
      </c>
      <c r="H1049" s="3">
        <v>2</v>
      </c>
      <c r="I1049" s="3">
        <f t="shared" si="16"/>
        <v>2</v>
      </c>
    </row>
    <row r="1050" spans="1:9" x14ac:dyDescent="0.35">
      <c r="A1050" s="3" t="s">
        <v>1458</v>
      </c>
      <c r="B1050" s="44" t="s">
        <v>224</v>
      </c>
      <c r="C1050" s="44" t="s">
        <v>183</v>
      </c>
      <c r="D1050" s="44" t="s">
        <v>176</v>
      </c>
      <c r="E1050" s="3">
        <v>3</v>
      </c>
      <c r="F1050" s="3">
        <v>1</v>
      </c>
      <c r="G1050" s="3">
        <v>1</v>
      </c>
      <c r="H1050" s="3">
        <v>1</v>
      </c>
      <c r="I1050" s="3">
        <f t="shared" si="16"/>
        <v>2</v>
      </c>
    </row>
    <row r="1051" spans="1:9" x14ac:dyDescent="0.35">
      <c r="A1051" s="3" t="s">
        <v>1459</v>
      </c>
      <c r="B1051" s="44" t="s">
        <v>205</v>
      </c>
      <c r="C1051" s="44" t="s">
        <v>191</v>
      </c>
      <c r="D1051" s="44" t="s">
        <v>175</v>
      </c>
      <c r="E1051" s="3">
        <v>3</v>
      </c>
      <c r="F1051" s="3">
        <v>1</v>
      </c>
      <c r="G1051" s="3">
        <v>4</v>
      </c>
      <c r="H1051" s="3">
        <v>1</v>
      </c>
      <c r="I1051" s="3">
        <f t="shared" si="16"/>
        <v>2</v>
      </c>
    </row>
    <row r="1052" spans="1:9" x14ac:dyDescent="0.35">
      <c r="A1052" s="3" t="s">
        <v>1460</v>
      </c>
      <c r="B1052" s="44" t="s">
        <v>234</v>
      </c>
      <c r="C1052" s="44" t="s">
        <v>235</v>
      </c>
      <c r="D1052" s="44" t="s">
        <v>176</v>
      </c>
      <c r="E1052" s="3">
        <v>3</v>
      </c>
      <c r="F1052" s="3">
        <v>1</v>
      </c>
      <c r="G1052" s="3">
        <v>1</v>
      </c>
      <c r="H1052" s="3">
        <v>1</v>
      </c>
      <c r="I1052" s="3">
        <f t="shared" si="16"/>
        <v>2</v>
      </c>
    </row>
    <row r="1053" spans="1:9" x14ac:dyDescent="0.35">
      <c r="A1053" s="3" t="s">
        <v>1461</v>
      </c>
      <c r="B1053" s="44" t="s">
        <v>234</v>
      </c>
      <c r="C1053" s="44" t="s">
        <v>235</v>
      </c>
      <c r="D1053" s="44" t="s">
        <v>176</v>
      </c>
      <c r="E1053" s="3">
        <v>3</v>
      </c>
      <c r="F1053" s="3">
        <v>1</v>
      </c>
      <c r="G1053" s="3">
        <v>1</v>
      </c>
      <c r="H1053" s="3">
        <v>1</v>
      </c>
      <c r="I1053" s="3">
        <f t="shared" si="16"/>
        <v>2</v>
      </c>
    </row>
    <row r="1054" spans="1:9" x14ac:dyDescent="0.35">
      <c r="A1054" s="3" t="s">
        <v>1462</v>
      </c>
      <c r="B1054" s="44" t="s">
        <v>234</v>
      </c>
      <c r="C1054" s="44" t="s">
        <v>235</v>
      </c>
      <c r="D1054" s="44" t="s">
        <v>176</v>
      </c>
      <c r="E1054" s="3">
        <v>3</v>
      </c>
      <c r="F1054" s="3">
        <v>2</v>
      </c>
      <c r="G1054" s="3">
        <v>1</v>
      </c>
      <c r="H1054" s="3">
        <v>1</v>
      </c>
      <c r="I1054" s="3">
        <f t="shared" si="16"/>
        <v>2</v>
      </c>
    </row>
    <row r="1055" spans="1:9" x14ac:dyDescent="0.35">
      <c r="A1055" s="3" t="s">
        <v>1463</v>
      </c>
      <c r="B1055" s="44" t="s">
        <v>197</v>
      </c>
      <c r="C1055" s="44" t="s">
        <v>80</v>
      </c>
      <c r="D1055" s="44" t="s">
        <v>176</v>
      </c>
      <c r="E1055" s="3">
        <v>3</v>
      </c>
      <c r="F1055" s="3">
        <v>1</v>
      </c>
      <c r="G1055" s="3">
        <v>1</v>
      </c>
      <c r="H1055" s="3">
        <v>1</v>
      </c>
      <c r="I1055" s="3">
        <f t="shared" si="16"/>
        <v>2</v>
      </c>
    </row>
    <row r="1056" spans="1:9" x14ac:dyDescent="0.35">
      <c r="A1056" s="3" t="s">
        <v>1464</v>
      </c>
      <c r="B1056" s="44" t="s">
        <v>197</v>
      </c>
      <c r="C1056" s="44" t="s">
        <v>80</v>
      </c>
      <c r="D1056" s="44" t="s">
        <v>176</v>
      </c>
      <c r="E1056" s="3">
        <v>3</v>
      </c>
      <c r="F1056" s="3">
        <v>1</v>
      </c>
      <c r="G1056" s="3">
        <v>1</v>
      </c>
      <c r="H1056" s="3">
        <v>1</v>
      </c>
      <c r="I1056" s="3">
        <f t="shared" si="16"/>
        <v>2</v>
      </c>
    </row>
    <row r="1057" spans="1:9" x14ac:dyDescent="0.35">
      <c r="A1057" s="3" t="s">
        <v>1465</v>
      </c>
      <c r="B1057" s="44" t="s">
        <v>197</v>
      </c>
      <c r="C1057" s="44" t="s">
        <v>80</v>
      </c>
      <c r="D1057" s="44" t="s">
        <v>176</v>
      </c>
      <c r="E1057" s="3">
        <v>3</v>
      </c>
      <c r="F1057" s="3">
        <v>1</v>
      </c>
      <c r="G1057" s="3">
        <v>1</v>
      </c>
      <c r="H1057" s="3">
        <v>3</v>
      </c>
      <c r="I1057" s="3">
        <f t="shared" si="16"/>
        <v>2</v>
      </c>
    </row>
    <row r="1058" spans="1:9" x14ac:dyDescent="0.35">
      <c r="A1058" s="3" t="s">
        <v>1466</v>
      </c>
      <c r="B1058" s="44" t="s">
        <v>212</v>
      </c>
      <c r="C1058" s="44" t="s">
        <v>86</v>
      </c>
      <c r="D1058" s="44" t="s">
        <v>176</v>
      </c>
      <c r="E1058" s="3">
        <v>2</v>
      </c>
      <c r="F1058" s="3">
        <v>2</v>
      </c>
      <c r="G1058" s="3">
        <v>1</v>
      </c>
      <c r="H1058" s="3">
        <v>1</v>
      </c>
      <c r="I1058" s="3">
        <f t="shared" si="16"/>
        <v>2</v>
      </c>
    </row>
    <row r="1059" spans="1:9" x14ac:dyDescent="0.35">
      <c r="A1059" s="3" t="s">
        <v>1467</v>
      </c>
      <c r="B1059" s="44" t="s">
        <v>194</v>
      </c>
      <c r="C1059" s="44" t="s">
        <v>93</v>
      </c>
      <c r="D1059" s="44" t="s">
        <v>175</v>
      </c>
      <c r="E1059" s="3">
        <v>2</v>
      </c>
      <c r="F1059" s="3">
        <v>2</v>
      </c>
      <c r="G1059" s="3">
        <v>1</v>
      </c>
      <c r="H1059" s="3">
        <v>1</v>
      </c>
      <c r="I1059" s="3">
        <f t="shared" si="16"/>
        <v>2</v>
      </c>
    </row>
    <row r="1060" spans="1:9" x14ac:dyDescent="0.35">
      <c r="A1060" s="3" t="s">
        <v>1468</v>
      </c>
      <c r="B1060" s="44" t="s">
        <v>200</v>
      </c>
      <c r="C1060" s="44" t="s">
        <v>31</v>
      </c>
      <c r="D1060" s="44" t="s">
        <v>175</v>
      </c>
      <c r="E1060" s="3">
        <v>3</v>
      </c>
      <c r="F1060" s="3">
        <v>1</v>
      </c>
      <c r="G1060" s="3">
        <v>1</v>
      </c>
      <c r="H1060" s="3">
        <v>1</v>
      </c>
      <c r="I1060" s="3">
        <f t="shared" si="16"/>
        <v>2</v>
      </c>
    </row>
    <row r="1061" spans="1:9" x14ac:dyDescent="0.35">
      <c r="A1061" s="3" t="s">
        <v>1469</v>
      </c>
      <c r="B1061" s="44" t="s">
        <v>255</v>
      </c>
      <c r="C1061" s="44" t="s">
        <v>87</v>
      </c>
      <c r="D1061" s="44" t="s">
        <v>176</v>
      </c>
      <c r="E1061" s="3">
        <v>3</v>
      </c>
      <c r="F1061" s="3">
        <v>1</v>
      </c>
      <c r="G1061" s="3">
        <v>1</v>
      </c>
      <c r="H1061" s="3">
        <v>1</v>
      </c>
      <c r="I1061" s="3">
        <f t="shared" si="16"/>
        <v>2</v>
      </c>
    </row>
    <row r="1062" spans="1:9" x14ac:dyDescent="0.35">
      <c r="A1062" s="3" t="s">
        <v>1470</v>
      </c>
      <c r="B1062" s="44" t="s">
        <v>255</v>
      </c>
      <c r="C1062" s="44" t="s">
        <v>87</v>
      </c>
      <c r="D1062" s="44" t="s">
        <v>176</v>
      </c>
      <c r="E1062" s="3">
        <v>3</v>
      </c>
      <c r="F1062" s="3">
        <v>1</v>
      </c>
      <c r="G1062" s="3">
        <v>4</v>
      </c>
      <c r="H1062" s="3">
        <v>1</v>
      </c>
      <c r="I1062" s="3">
        <f t="shared" si="16"/>
        <v>2</v>
      </c>
    </row>
    <row r="1063" spans="1:9" x14ac:dyDescent="0.35">
      <c r="A1063" s="3" t="s">
        <v>1471</v>
      </c>
      <c r="B1063" s="44" t="s">
        <v>255</v>
      </c>
      <c r="C1063" s="44" t="s">
        <v>87</v>
      </c>
      <c r="D1063" s="44" t="s">
        <v>176</v>
      </c>
      <c r="E1063" s="3">
        <v>1</v>
      </c>
      <c r="F1063" s="3">
        <v>4</v>
      </c>
      <c r="G1063" s="3">
        <v>1</v>
      </c>
      <c r="H1063" s="3">
        <v>1</v>
      </c>
      <c r="I1063" s="3">
        <f t="shared" si="16"/>
        <v>2</v>
      </c>
    </row>
    <row r="1064" spans="1:9" x14ac:dyDescent="0.35">
      <c r="A1064" s="3" t="s">
        <v>1472</v>
      </c>
      <c r="B1064" s="44" t="s">
        <v>212</v>
      </c>
      <c r="C1064" s="44" t="s">
        <v>86</v>
      </c>
      <c r="D1064" s="44" t="s">
        <v>176</v>
      </c>
      <c r="E1064" s="3">
        <v>3</v>
      </c>
      <c r="F1064" s="3">
        <v>1</v>
      </c>
      <c r="G1064" s="3">
        <v>4</v>
      </c>
      <c r="H1064" s="3">
        <v>1</v>
      </c>
      <c r="I1064" s="3">
        <f t="shared" si="16"/>
        <v>2</v>
      </c>
    </row>
    <row r="1065" spans="1:9" x14ac:dyDescent="0.35">
      <c r="A1065" s="3" t="s">
        <v>1473</v>
      </c>
      <c r="B1065" s="44" t="s">
        <v>251</v>
      </c>
      <c r="C1065" s="44" t="s">
        <v>28</v>
      </c>
      <c r="D1065" s="44" t="s">
        <v>175</v>
      </c>
      <c r="E1065" s="3">
        <v>3</v>
      </c>
      <c r="F1065" s="3">
        <v>4</v>
      </c>
      <c r="G1065" s="3">
        <v>1</v>
      </c>
      <c r="H1065" s="3">
        <v>4</v>
      </c>
      <c r="I1065" s="3">
        <f t="shared" si="16"/>
        <v>3</v>
      </c>
    </row>
    <row r="1066" spans="1:9" x14ac:dyDescent="0.35">
      <c r="A1066" s="3" t="s">
        <v>1474</v>
      </c>
      <c r="B1066" s="44" t="s">
        <v>234</v>
      </c>
      <c r="C1066" s="44" t="s">
        <v>235</v>
      </c>
      <c r="D1066" s="44" t="s">
        <v>176</v>
      </c>
      <c r="E1066" s="3">
        <v>3</v>
      </c>
      <c r="F1066" s="3">
        <v>1</v>
      </c>
      <c r="G1066" s="3">
        <v>4</v>
      </c>
      <c r="H1066" s="3">
        <v>1</v>
      </c>
      <c r="I1066" s="3">
        <f t="shared" si="16"/>
        <v>2</v>
      </c>
    </row>
    <row r="1067" spans="1:9" x14ac:dyDescent="0.35">
      <c r="A1067" s="3" t="s">
        <v>1475</v>
      </c>
      <c r="B1067" s="44" t="s">
        <v>180</v>
      </c>
      <c r="C1067" s="44" t="s">
        <v>105</v>
      </c>
      <c r="D1067" s="44" t="s">
        <v>176</v>
      </c>
      <c r="E1067" s="3">
        <v>3</v>
      </c>
      <c r="F1067" s="3">
        <v>1</v>
      </c>
      <c r="G1067" s="3">
        <v>1</v>
      </c>
      <c r="H1067" s="3">
        <v>1</v>
      </c>
      <c r="I1067" s="3">
        <f t="shared" si="16"/>
        <v>2</v>
      </c>
    </row>
    <row r="1068" spans="1:9" x14ac:dyDescent="0.35">
      <c r="A1068" s="3" t="s">
        <v>1476</v>
      </c>
      <c r="B1068" s="44" t="s">
        <v>255</v>
      </c>
      <c r="C1068" s="44" t="s">
        <v>87</v>
      </c>
      <c r="D1068" s="44" t="s">
        <v>176</v>
      </c>
      <c r="E1068" s="3">
        <v>3</v>
      </c>
      <c r="F1068" s="3">
        <v>2</v>
      </c>
      <c r="G1068" s="3">
        <v>1</v>
      </c>
      <c r="H1068" s="3">
        <v>1</v>
      </c>
      <c r="I1068" s="3">
        <f t="shared" si="16"/>
        <v>2</v>
      </c>
    </row>
    <row r="1069" spans="1:9" x14ac:dyDescent="0.35">
      <c r="A1069" s="3" t="s">
        <v>1477</v>
      </c>
      <c r="B1069" s="44" t="s">
        <v>194</v>
      </c>
      <c r="C1069" s="44" t="s">
        <v>93</v>
      </c>
      <c r="D1069" s="44" t="s">
        <v>175</v>
      </c>
      <c r="E1069" s="3">
        <v>3</v>
      </c>
      <c r="F1069" s="3">
        <v>1</v>
      </c>
      <c r="G1069" s="3">
        <v>4</v>
      </c>
      <c r="H1069" s="3">
        <v>1</v>
      </c>
      <c r="I1069" s="3">
        <f t="shared" si="16"/>
        <v>2</v>
      </c>
    </row>
    <row r="1070" spans="1:9" x14ac:dyDescent="0.35">
      <c r="A1070" s="3" t="s">
        <v>1478</v>
      </c>
      <c r="B1070" s="44" t="s">
        <v>178</v>
      </c>
      <c r="C1070" s="44" t="s">
        <v>157</v>
      </c>
      <c r="D1070" s="44" t="s">
        <v>175</v>
      </c>
      <c r="E1070" s="3">
        <v>3</v>
      </c>
      <c r="F1070" s="3">
        <v>1</v>
      </c>
      <c r="G1070" s="3">
        <v>4</v>
      </c>
      <c r="H1070" s="3">
        <v>2</v>
      </c>
      <c r="I1070" s="3">
        <f t="shared" si="16"/>
        <v>3</v>
      </c>
    </row>
    <row r="1071" spans="1:9" x14ac:dyDescent="0.35">
      <c r="A1071" s="3" t="s">
        <v>1479</v>
      </c>
      <c r="B1071" s="44" t="s">
        <v>184</v>
      </c>
      <c r="C1071" s="44" t="s">
        <v>79</v>
      </c>
      <c r="D1071" s="44" t="s">
        <v>176</v>
      </c>
      <c r="E1071" s="3">
        <v>3</v>
      </c>
      <c r="F1071" s="3">
        <v>1</v>
      </c>
      <c r="G1071" s="3">
        <v>1</v>
      </c>
      <c r="H1071" s="3">
        <v>1</v>
      </c>
      <c r="I1071" s="3">
        <f t="shared" si="16"/>
        <v>2</v>
      </c>
    </row>
    <row r="1072" spans="1:9" x14ac:dyDescent="0.35">
      <c r="A1072" s="3" t="s">
        <v>1480</v>
      </c>
      <c r="B1072" s="44" t="s">
        <v>178</v>
      </c>
      <c r="C1072" s="44" t="s">
        <v>157</v>
      </c>
      <c r="D1072" s="44" t="s">
        <v>175</v>
      </c>
      <c r="E1072" s="3">
        <v>3</v>
      </c>
      <c r="F1072" s="3">
        <v>1</v>
      </c>
      <c r="G1072" s="3">
        <v>1</v>
      </c>
      <c r="H1072" s="3">
        <v>1</v>
      </c>
      <c r="I1072" s="3">
        <f t="shared" si="16"/>
        <v>2</v>
      </c>
    </row>
    <row r="1073" spans="1:9" x14ac:dyDescent="0.35">
      <c r="A1073" s="3" t="s">
        <v>1481</v>
      </c>
      <c r="B1073" s="44" t="s">
        <v>194</v>
      </c>
      <c r="C1073" s="44" t="s">
        <v>93</v>
      </c>
      <c r="D1073" s="44" t="s">
        <v>175</v>
      </c>
      <c r="E1073" s="3">
        <v>3</v>
      </c>
      <c r="F1073" s="3">
        <v>3</v>
      </c>
      <c r="G1073" s="3">
        <v>4</v>
      </c>
      <c r="H1073" s="3">
        <v>1</v>
      </c>
      <c r="I1073" s="3">
        <f t="shared" si="16"/>
        <v>3</v>
      </c>
    </row>
    <row r="1074" spans="1:9" x14ac:dyDescent="0.35">
      <c r="A1074" s="3" t="s">
        <v>1482</v>
      </c>
      <c r="B1074" s="44" t="s">
        <v>184</v>
      </c>
      <c r="C1074" s="44" t="s">
        <v>79</v>
      </c>
      <c r="D1074" s="44" t="s">
        <v>176</v>
      </c>
      <c r="E1074" s="3">
        <v>3</v>
      </c>
      <c r="F1074" s="3">
        <v>1</v>
      </c>
      <c r="G1074" s="3">
        <v>1</v>
      </c>
      <c r="H1074" s="3">
        <v>1</v>
      </c>
      <c r="I1074" s="3">
        <f t="shared" si="16"/>
        <v>2</v>
      </c>
    </row>
    <row r="1075" spans="1:9" x14ac:dyDescent="0.35">
      <c r="A1075" s="3" t="s">
        <v>1483</v>
      </c>
      <c r="B1075" s="44" t="s">
        <v>184</v>
      </c>
      <c r="C1075" s="44" t="s">
        <v>79</v>
      </c>
      <c r="D1075" s="44" t="s">
        <v>176</v>
      </c>
      <c r="E1075" s="3">
        <v>3</v>
      </c>
      <c r="F1075" s="3">
        <v>1</v>
      </c>
      <c r="G1075" s="3">
        <v>1</v>
      </c>
      <c r="H1075" s="3">
        <v>1</v>
      </c>
      <c r="I1075" s="3">
        <f t="shared" si="16"/>
        <v>2</v>
      </c>
    </row>
    <row r="1076" spans="1:9" x14ac:dyDescent="0.35">
      <c r="A1076" s="3" t="s">
        <v>1484</v>
      </c>
      <c r="B1076" s="44" t="s">
        <v>180</v>
      </c>
      <c r="C1076" s="44" t="s">
        <v>105</v>
      </c>
      <c r="D1076" s="44" t="s">
        <v>176</v>
      </c>
      <c r="E1076" s="3">
        <v>3</v>
      </c>
      <c r="F1076" s="3">
        <v>1</v>
      </c>
      <c r="G1076" s="3">
        <v>1</v>
      </c>
      <c r="H1076" s="3">
        <v>1</v>
      </c>
      <c r="I1076" s="3">
        <f t="shared" si="16"/>
        <v>2</v>
      </c>
    </row>
    <row r="1077" spans="1:9" x14ac:dyDescent="0.35">
      <c r="A1077" s="3" t="s">
        <v>1485</v>
      </c>
      <c r="B1077" s="44" t="s">
        <v>194</v>
      </c>
      <c r="C1077" s="44" t="s">
        <v>93</v>
      </c>
      <c r="D1077" s="44" t="s">
        <v>175</v>
      </c>
      <c r="E1077" s="3">
        <v>3</v>
      </c>
      <c r="F1077" s="3">
        <v>2</v>
      </c>
      <c r="G1077" s="3">
        <v>1</v>
      </c>
      <c r="H1077" s="3">
        <v>1</v>
      </c>
      <c r="I1077" s="3">
        <f t="shared" si="16"/>
        <v>2</v>
      </c>
    </row>
    <row r="1078" spans="1:9" x14ac:dyDescent="0.35">
      <c r="A1078" s="3" t="s">
        <v>1486</v>
      </c>
      <c r="B1078" s="44" t="s">
        <v>178</v>
      </c>
      <c r="C1078" s="44" t="s">
        <v>157</v>
      </c>
      <c r="D1078" s="44" t="s">
        <v>175</v>
      </c>
      <c r="E1078" s="3">
        <v>3</v>
      </c>
      <c r="F1078" s="3">
        <v>1</v>
      </c>
      <c r="G1078" s="3">
        <v>4</v>
      </c>
      <c r="H1078" s="3">
        <v>1</v>
      </c>
      <c r="I1078" s="3">
        <f t="shared" si="16"/>
        <v>2</v>
      </c>
    </row>
    <row r="1079" spans="1:9" x14ac:dyDescent="0.35">
      <c r="A1079" s="3" t="s">
        <v>1487</v>
      </c>
      <c r="B1079" s="44" t="s">
        <v>205</v>
      </c>
      <c r="C1079" s="44" t="s">
        <v>191</v>
      </c>
      <c r="D1079" s="44" t="s">
        <v>175</v>
      </c>
      <c r="E1079" s="3">
        <v>3</v>
      </c>
      <c r="F1079" s="3">
        <v>1</v>
      </c>
      <c r="G1079" s="3">
        <v>4</v>
      </c>
      <c r="H1079" s="3">
        <v>1</v>
      </c>
      <c r="I1079" s="3">
        <f t="shared" si="16"/>
        <v>2</v>
      </c>
    </row>
    <row r="1080" spans="1:9" x14ac:dyDescent="0.35">
      <c r="A1080" s="3" t="s">
        <v>1488</v>
      </c>
      <c r="B1080" s="44" t="s">
        <v>217</v>
      </c>
      <c r="C1080" s="44" t="s">
        <v>82</v>
      </c>
      <c r="D1080" s="44" t="s">
        <v>175</v>
      </c>
      <c r="E1080" s="3">
        <v>3</v>
      </c>
      <c r="F1080" s="3">
        <v>1</v>
      </c>
      <c r="G1080" s="3">
        <v>4</v>
      </c>
      <c r="H1080" s="3">
        <v>1</v>
      </c>
      <c r="I1080" s="3">
        <f t="shared" si="16"/>
        <v>2</v>
      </c>
    </row>
    <row r="1081" spans="1:9" x14ac:dyDescent="0.35">
      <c r="A1081" s="3" t="s">
        <v>1489</v>
      </c>
      <c r="B1081" s="44" t="s">
        <v>178</v>
      </c>
      <c r="C1081" s="44" t="s">
        <v>157</v>
      </c>
      <c r="D1081" s="44" t="s">
        <v>175</v>
      </c>
      <c r="E1081" s="3">
        <v>3</v>
      </c>
      <c r="F1081" s="3">
        <v>1</v>
      </c>
      <c r="G1081" s="3">
        <v>4</v>
      </c>
      <c r="H1081" s="3">
        <v>1</v>
      </c>
      <c r="I1081" s="3">
        <f t="shared" si="16"/>
        <v>2</v>
      </c>
    </row>
    <row r="1082" spans="1:9" x14ac:dyDescent="0.35">
      <c r="A1082" s="3" t="s">
        <v>1490</v>
      </c>
      <c r="B1082" s="44" t="s">
        <v>251</v>
      </c>
      <c r="C1082" s="44" t="s">
        <v>28</v>
      </c>
      <c r="D1082" s="44" t="s">
        <v>175</v>
      </c>
      <c r="E1082" s="3">
        <v>3</v>
      </c>
      <c r="F1082" s="3">
        <v>4</v>
      </c>
      <c r="G1082" s="3">
        <v>4</v>
      </c>
      <c r="H1082" s="3">
        <v>1</v>
      </c>
      <c r="I1082" s="3">
        <f t="shared" si="16"/>
        <v>3</v>
      </c>
    </row>
    <row r="1083" spans="1:9" x14ac:dyDescent="0.35">
      <c r="A1083" s="3" t="s">
        <v>1491</v>
      </c>
      <c r="B1083" s="44" t="s">
        <v>194</v>
      </c>
      <c r="C1083" s="44" t="s">
        <v>93</v>
      </c>
      <c r="D1083" s="44" t="s">
        <v>175</v>
      </c>
      <c r="E1083" s="3">
        <v>3</v>
      </c>
      <c r="F1083" s="3">
        <v>1</v>
      </c>
      <c r="G1083" s="3">
        <v>1</v>
      </c>
      <c r="H1083" s="3">
        <v>1</v>
      </c>
      <c r="I1083" s="3">
        <f t="shared" si="16"/>
        <v>2</v>
      </c>
    </row>
    <row r="1084" spans="1:9" x14ac:dyDescent="0.35">
      <c r="A1084" s="3" t="s">
        <v>1492</v>
      </c>
      <c r="B1084" s="44" t="s">
        <v>200</v>
      </c>
      <c r="C1084" s="44" t="s">
        <v>31</v>
      </c>
      <c r="D1084" s="44" t="s">
        <v>175</v>
      </c>
      <c r="E1084" s="3">
        <v>3</v>
      </c>
      <c r="F1084" s="3">
        <v>1</v>
      </c>
      <c r="G1084" s="3">
        <v>1</v>
      </c>
      <c r="H1084" s="3">
        <v>1</v>
      </c>
      <c r="I1084" s="3">
        <f t="shared" si="16"/>
        <v>2</v>
      </c>
    </row>
    <row r="1085" spans="1:9" x14ac:dyDescent="0.35">
      <c r="A1085" s="3" t="s">
        <v>1493</v>
      </c>
      <c r="B1085" s="44" t="s">
        <v>194</v>
      </c>
      <c r="C1085" s="44" t="s">
        <v>93</v>
      </c>
      <c r="D1085" s="44" t="s">
        <v>175</v>
      </c>
      <c r="E1085" s="3">
        <v>3</v>
      </c>
      <c r="F1085" s="3">
        <v>1</v>
      </c>
      <c r="G1085" s="3">
        <v>4</v>
      </c>
      <c r="H1085" s="3">
        <v>1</v>
      </c>
      <c r="I1085" s="3">
        <f t="shared" si="16"/>
        <v>2</v>
      </c>
    </row>
    <row r="1086" spans="1:9" x14ac:dyDescent="0.35">
      <c r="A1086" s="3" t="s">
        <v>1494</v>
      </c>
      <c r="B1086" s="44" t="s">
        <v>254</v>
      </c>
      <c r="C1086" s="44" t="s">
        <v>68</v>
      </c>
      <c r="D1086" s="44" t="s">
        <v>176</v>
      </c>
      <c r="E1086" s="3">
        <v>3</v>
      </c>
      <c r="F1086" s="3">
        <v>1</v>
      </c>
      <c r="G1086" s="3">
        <v>1</v>
      </c>
      <c r="H1086" s="3">
        <v>1</v>
      </c>
      <c r="I1086" s="3">
        <f t="shared" si="16"/>
        <v>2</v>
      </c>
    </row>
    <row r="1087" spans="1:9" x14ac:dyDescent="0.35">
      <c r="A1087" s="3" t="s">
        <v>1495</v>
      </c>
      <c r="B1087" s="44" t="s">
        <v>194</v>
      </c>
      <c r="C1087" s="44" t="s">
        <v>93</v>
      </c>
      <c r="D1087" s="44" t="s">
        <v>175</v>
      </c>
      <c r="E1087" s="3">
        <v>3</v>
      </c>
      <c r="F1087" s="3">
        <v>1</v>
      </c>
      <c r="G1087" s="3">
        <v>4</v>
      </c>
      <c r="H1087" s="3">
        <v>1</v>
      </c>
      <c r="I1087" s="3">
        <f t="shared" si="16"/>
        <v>2</v>
      </c>
    </row>
    <row r="1088" spans="1:9" x14ac:dyDescent="0.35">
      <c r="A1088" s="3" t="s">
        <v>1496</v>
      </c>
      <c r="B1088" s="44" t="s">
        <v>234</v>
      </c>
      <c r="C1088" s="44" t="s">
        <v>235</v>
      </c>
      <c r="D1088" s="44" t="s">
        <v>176</v>
      </c>
      <c r="E1088" s="3">
        <v>2</v>
      </c>
      <c r="F1088" s="3">
        <v>2</v>
      </c>
      <c r="G1088" s="3">
        <v>1</v>
      </c>
      <c r="H1088" s="3">
        <v>1</v>
      </c>
      <c r="I1088" s="3">
        <f t="shared" si="16"/>
        <v>2</v>
      </c>
    </row>
    <row r="1089" spans="1:9" x14ac:dyDescent="0.35">
      <c r="A1089" s="3" t="s">
        <v>1497</v>
      </c>
      <c r="B1089" s="44" t="s">
        <v>185</v>
      </c>
      <c r="C1089" s="44" t="s">
        <v>63</v>
      </c>
      <c r="D1089" s="44" t="s">
        <v>176</v>
      </c>
      <c r="E1089" s="3">
        <v>1</v>
      </c>
      <c r="F1089" s="3">
        <v>2</v>
      </c>
      <c r="G1089" s="3">
        <v>1</v>
      </c>
      <c r="H1089" s="3">
        <v>1</v>
      </c>
      <c r="I1089" s="3">
        <f t="shared" si="16"/>
        <v>1</v>
      </c>
    </row>
    <row r="1090" spans="1:9" x14ac:dyDescent="0.35">
      <c r="A1090" s="3" t="s">
        <v>1498</v>
      </c>
      <c r="B1090" s="44" t="s">
        <v>200</v>
      </c>
      <c r="C1090" s="44" t="s">
        <v>31</v>
      </c>
      <c r="D1090" s="44" t="s">
        <v>175</v>
      </c>
      <c r="E1090" s="3">
        <v>3</v>
      </c>
      <c r="F1090" s="3">
        <v>1</v>
      </c>
      <c r="G1090" s="3">
        <v>1</v>
      </c>
      <c r="H1090" s="3">
        <v>1</v>
      </c>
      <c r="I1090" s="3">
        <f t="shared" si="16"/>
        <v>2</v>
      </c>
    </row>
    <row r="1091" spans="1:9" x14ac:dyDescent="0.35">
      <c r="A1091" s="3" t="s">
        <v>1499</v>
      </c>
      <c r="B1091" s="44" t="s">
        <v>267</v>
      </c>
      <c r="C1091" s="44" t="s">
        <v>110</v>
      </c>
      <c r="D1091" s="44" t="s">
        <v>176</v>
      </c>
      <c r="E1091" s="3">
        <v>2</v>
      </c>
      <c r="F1091" s="3">
        <v>4</v>
      </c>
      <c r="G1091" s="3">
        <v>1</v>
      </c>
      <c r="H1091" s="3">
        <v>3</v>
      </c>
      <c r="I1091" s="3">
        <f t="shared" ref="I1091:I1154" si="17">ROUND(AVERAGE(E1091:H1091),0)</f>
        <v>3</v>
      </c>
    </row>
    <row r="1092" spans="1:9" x14ac:dyDescent="0.35">
      <c r="A1092" s="3" t="s">
        <v>1500</v>
      </c>
      <c r="B1092" s="44" t="s">
        <v>267</v>
      </c>
      <c r="C1092" s="44" t="s">
        <v>110</v>
      </c>
      <c r="D1092" s="44" t="s">
        <v>176</v>
      </c>
      <c r="E1092" s="3">
        <v>1</v>
      </c>
      <c r="F1092" s="3">
        <v>4</v>
      </c>
      <c r="G1092" s="3">
        <v>1</v>
      </c>
      <c r="H1092" s="3">
        <v>1</v>
      </c>
      <c r="I1092" s="3">
        <f t="shared" si="17"/>
        <v>2</v>
      </c>
    </row>
    <row r="1093" spans="1:9" x14ac:dyDescent="0.35">
      <c r="A1093" s="3" t="s">
        <v>1501</v>
      </c>
      <c r="B1093" s="44" t="s">
        <v>198</v>
      </c>
      <c r="C1093" s="44" t="s">
        <v>54</v>
      </c>
      <c r="D1093" s="44" t="s">
        <v>176</v>
      </c>
      <c r="E1093" s="3">
        <v>3</v>
      </c>
      <c r="F1093" s="3">
        <v>1</v>
      </c>
      <c r="G1093" s="3">
        <v>4</v>
      </c>
      <c r="H1093" s="3">
        <v>1</v>
      </c>
      <c r="I1093" s="3">
        <f t="shared" si="17"/>
        <v>2</v>
      </c>
    </row>
    <row r="1094" spans="1:9" x14ac:dyDescent="0.35">
      <c r="A1094" s="3" t="s">
        <v>1502</v>
      </c>
      <c r="B1094" s="44" t="s">
        <v>200</v>
      </c>
      <c r="C1094" s="44" t="s">
        <v>31</v>
      </c>
      <c r="D1094" s="44" t="s">
        <v>175</v>
      </c>
      <c r="E1094" s="3">
        <v>3</v>
      </c>
      <c r="F1094" s="3">
        <v>1</v>
      </c>
      <c r="G1094" s="3">
        <v>4</v>
      </c>
      <c r="H1094" s="3">
        <v>1</v>
      </c>
      <c r="I1094" s="3">
        <f t="shared" si="17"/>
        <v>2</v>
      </c>
    </row>
    <row r="1095" spans="1:9" x14ac:dyDescent="0.35">
      <c r="A1095" s="3" t="s">
        <v>1503</v>
      </c>
      <c r="B1095" s="44" t="s">
        <v>207</v>
      </c>
      <c r="C1095" s="44" t="s">
        <v>97</v>
      </c>
      <c r="D1095" s="44" t="s">
        <v>175</v>
      </c>
      <c r="E1095" s="3">
        <v>3</v>
      </c>
      <c r="F1095" s="3">
        <v>2</v>
      </c>
      <c r="G1095" s="3">
        <v>1</v>
      </c>
      <c r="H1095" s="3">
        <v>1</v>
      </c>
      <c r="I1095" s="3">
        <f t="shared" si="17"/>
        <v>2</v>
      </c>
    </row>
    <row r="1096" spans="1:9" x14ac:dyDescent="0.35">
      <c r="A1096" s="3" t="s">
        <v>1504</v>
      </c>
      <c r="B1096" s="44" t="s">
        <v>178</v>
      </c>
      <c r="C1096" s="44" t="s">
        <v>157</v>
      </c>
      <c r="D1096" s="44" t="s">
        <v>175</v>
      </c>
      <c r="E1096" s="3">
        <v>3</v>
      </c>
      <c r="F1096" s="3">
        <v>2</v>
      </c>
      <c r="G1096" s="3">
        <v>1</v>
      </c>
      <c r="H1096" s="3">
        <v>1</v>
      </c>
      <c r="I1096" s="3">
        <f t="shared" si="17"/>
        <v>2</v>
      </c>
    </row>
    <row r="1097" spans="1:9" x14ac:dyDescent="0.35">
      <c r="A1097" s="3" t="s">
        <v>1505</v>
      </c>
      <c r="B1097" s="44" t="s">
        <v>255</v>
      </c>
      <c r="C1097" s="44" t="s">
        <v>87</v>
      </c>
      <c r="D1097" s="44" t="s">
        <v>176</v>
      </c>
      <c r="E1097" s="3">
        <v>3</v>
      </c>
      <c r="F1097" s="3">
        <v>1</v>
      </c>
      <c r="G1097" s="3">
        <v>1</v>
      </c>
      <c r="H1097" s="3">
        <v>1</v>
      </c>
      <c r="I1097" s="3">
        <f t="shared" si="17"/>
        <v>2</v>
      </c>
    </row>
    <row r="1098" spans="1:9" x14ac:dyDescent="0.35">
      <c r="A1098" s="3" t="s">
        <v>1506</v>
      </c>
      <c r="B1098" s="44" t="s">
        <v>251</v>
      </c>
      <c r="C1098" s="44" t="s">
        <v>28</v>
      </c>
      <c r="D1098" s="44" t="s">
        <v>175</v>
      </c>
      <c r="E1098" s="3">
        <v>2</v>
      </c>
      <c r="F1098" s="3">
        <v>4</v>
      </c>
      <c r="G1098" s="3">
        <v>1</v>
      </c>
      <c r="H1098" s="3">
        <v>1</v>
      </c>
      <c r="I1098" s="3">
        <f t="shared" si="17"/>
        <v>2</v>
      </c>
    </row>
    <row r="1099" spans="1:9" x14ac:dyDescent="0.35">
      <c r="A1099" s="3" t="s">
        <v>1507</v>
      </c>
      <c r="B1099" s="44" t="s">
        <v>184</v>
      </c>
      <c r="C1099" s="44" t="s">
        <v>79</v>
      </c>
      <c r="D1099" s="44" t="s">
        <v>176</v>
      </c>
      <c r="E1099" s="3">
        <v>3</v>
      </c>
      <c r="F1099" s="3">
        <v>1</v>
      </c>
      <c r="G1099" s="3">
        <v>1</v>
      </c>
      <c r="H1099" s="3">
        <v>1</v>
      </c>
      <c r="I1099" s="3">
        <f t="shared" si="17"/>
        <v>2</v>
      </c>
    </row>
    <row r="1100" spans="1:9" x14ac:dyDescent="0.35">
      <c r="A1100" s="3" t="s">
        <v>1508</v>
      </c>
      <c r="B1100" s="44" t="s">
        <v>218</v>
      </c>
      <c r="C1100" s="44" t="s">
        <v>219</v>
      </c>
      <c r="D1100" s="44" t="s">
        <v>175</v>
      </c>
      <c r="E1100" s="3">
        <v>3</v>
      </c>
      <c r="F1100" s="3">
        <v>1</v>
      </c>
      <c r="G1100" s="3">
        <v>1</v>
      </c>
      <c r="H1100" s="3">
        <v>1</v>
      </c>
      <c r="I1100" s="3">
        <f t="shared" si="17"/>
        <v>2</v>
      </c>
    </row>
    <row r="1101" spans="1:9" x14ac:dyDescent="0.35">
      <c r="A1101" s="3" t="s">
        <v>1509</v>
      </c>
      <c r="B1101" s="44" t="s">
        <v>194</v>
      </c>
      <c r="C1101" s="44" t="s">
        <v>93</v>
      </c>
      <c r="D1101" s="44" t="s">
        <v>175</v>
      </c>
      <c r="E1101" s="3">
        <v>3</v>
      </c>
      <c r="F1101" s="3">
        <v>1</v>
      </c>
      <c r="G1101" s="3">
        <v>4</v>
      </c>
      <c r="H1101" s="3">
        <v>1</v>
      </c>
      <c r="I1101" s="3">
        <f t="shared" si="17"/>
        <v>2</v>
      </c>
    </row>
    <row r="1102" spans="1:9" x14ac:dyDescent="0.35">
      <c r="A1102" s="3" t="s">
        <v>1510</v>
      </c>
      <c r="B1102" s="44" t="s">
        <v>184</v>
      </c>
      <c r="C1102" s="44" t="s">
        <v>79</v>
      </c>
      <c r="D1102" s="44" t="s">
        <v>176</v>
      </c>
      <c r="E1102" s="3">
        <v>3</v>
      </c>
      <c r="F1102" s="3">
        <v>1</v>
      </c>
      <c r="G1102" s="3">
        <v>1</v>
      </c>
      <c r="H1102" s="3">
        <v>1</v>
      </c>
      <c r="I1102" s="3">
        <f t="shared" si="17"/>
        <v>2</v>
      </c>
    </row>
    <row r="1103" spans="1:9" x14ac:dyDescent="0.35">
      <c r="A1103" s="3" t="s">
        <v>1511</v>
      </c>
      <c r="B1103" s="44" t="s">
        <v>255</v>
      </c>
      <c r="C1103" s="44" t="s">
        <v>87</v>
      </c>
      <c r="D1103" s="44" t="s">
        <v>176</v>
      </c>
      <c r="E1103" s="3">
        <v>3</v>
      </c>
      <c r="F1103" s="3">
        <v>1</v>
      </c>
      <c r="G1103" s="3">
        <v>4</v>
      </c>
      <c r="H1103" s="3">
        <v>1</v>
      </c>
      <c r="I1103" s="3">
        <f t="shared" si="17"/>
        <v>2</v>
      </c>
    </row>
    <row r="1104" spans="1:9" x14ac:dyDescent="0.35">
      <c r="A1104" s="3" t="s">
        <v>1512</v>
      </c>
      <c r="B1104" s="44" t="s">
        <v>267</v>
      </c>
      <c r="C1104" s="44" t="s">
        <v>110</v>
      </c>
      <c r="D1104" s="44" t="s">
        <v>176</v>
      </c>
      <c r="E1104" s="3">
        <v>3</v>
      </c>
      <c r="F1104" s="3">
        <v>1</v>
      </c>
      <c r="G1104" s="3">
        <v>1</v>
      </c>
      <c r="H1104" s="3">
        <v>1</v>
      </c>
      <c r="I1104" s="3">
        <f t="shared" si="17"/>
        <v>2</v>
      </c>
    </row>
    <row r="1105" spans="1:9" x14ac:dyDescent="0.35">
      <c r="A1105" s="3" t="s">
        <v>1513</v>
      </c>
      <c r="B1105" s="44" t="s">
        <v>217</v>
      </c>
      <c r="C1105" s="44" t="s">
        <v>82</v>
      </c>
      <c r="D1105" s="44" t="s">
        <v>175</v>
      </c>
      <c r="E1105" s="3">
        <v>3</v>
      </c>
      <c r="F1105" s="3">
        <v>1</v>
      </c>
      <c r="G1105" s="3">
        <v>4</v>
      </c>
      <c r="H1105" s="3">
        <v>1</v>
      </c>
      <c r="I1105" s="3">
        <f t="shared" si="17"/>
        <v>2</v>
      </c>
    </row>
    <row r="1106" spans="1:9" x14ac:dyDescent="0.35">
      <c r="A1106" s="3" t="s">
        <v>1514</v>
      </c>
      <c r="B1106" s="44" t="s">
        <v>251</v>
      </c>
      <c r="C1106" s="44" t="s">
        <v>28</v>
      </c>
      <c r="D1106" s="44" t="s">
        <v>175</v>
      </c>
      <c r="E1106" s="3">
        <v>3</v>
      </c>
      <c r="F1106" s="3">
        <v>1</v>
      </c>
      <c r="G1106" s="3">
        <v>4</v>
      </c>
      <c r="H1106" s="3">
        <v>1</v>
      </c>
      <c r="I1106" s="3">
        <f t="shared" si="17"/>
        <v>2</v>
      </c>
    </row>
    <row r="1107" spans="1:9" x14ac:dyDescent="0.35">
      <c r="A1107" s="3" t="s">
        <v>1515</v>
      </c>
      <c r="B1107" s="44" t="s">
        <v>178</v>
      </c>
      <c r="C1107" s="44" t="s">
        <v>157</v>
      </c>
      <c r="D1107" s="44" t="s">
        <v>175</v>
      </c>
      <c r="E1107" s="3">
        <v>3</v>
      </c>
      <c r="F1107" s="3">
        <v>1</v>
      </c>
      <c r="G1107" s="3">
        <v>4</v>
      </c>
      <c r="H1107" s="3">
        <v>1</v>
      </c>
      <c r="I1107" s="3">
        <f t="shared" si="17"/>
        <v>2</v>
      </c>
    </row>
    <row r="1108" spans="1:9" x14ac:dyDescent="0.35">
      <c r="A1108" s="3" t="s">
        <v>1516</v>
      </c>
      <c r="B1108" s="44" t="s">
        <v>212</v>
      </c>
      <c r="C1108" s="44" t="s">
        <v>86</v>
      </c>
      <c r="D1108" s="44" t="s">
        <v>176</v>
      </c>
      <c r="E1108" s="3">
        <v>3</v>
      </c>
      <c r="F1108" s="3">
        <v>2</v>
      </c>
      <c r="G1108" s="3">
        <v>4</v>
      </c>
      <c r="H1108" s="3">
        <v>1</v>
      </c>
      <c r="I1108" s="3">
        <f t="shared" si="17"/>
        <v>3</v>
      </c>
    </row>
    <row r="1109" spans="1:9" x14ac:dyDescent="0.35">
      <c r="A1109" s="3" t="s">
        <v>1517</v>
      </c>
      <c r="B1109" s="44" t="s">
        <v>184</v>
      </c>
      <c r="C1109" s="44" t="s">
        <v>79</v>
      </c>
      <c r="D1109" s="44" t="s">
        <v>176</v>
      </c>
      <c r="E1109" s="3">
        <v>3</v>
      </c>
      <c r="F1109" s="3">
        <v>4</v>
      </c>
      <c r="G1109" s="3">
        <v>1</v>
      </c>
      <c r="H1109" s="3">
        <v>1</v>
      </c>
      <c r="I1109" s="3">
        <f t="shared" si="17"/>
        <v>2</v>
      </c>
    </row>
    <row r="1110" spans="1:9" x14ac:dyDescent="0.35">
      <c r="A1110" s="3" t="s">
        <v>1518</v>
      </c>
      <c r="B1110" s="44" t="s">
        <v>224</v>
      </c>
      <c r="C1110" s="44" t="s">
        <v>183</v>
      </c>
      <c r="D1110" s="44" t="s">
        <v>176</v>
      </c>
      <c r="E1110" s="3">
        <v>3</v>
      </c>
      <c r="F1110" s="3">
        <v>1</v>
      </c>
      <c r="G1110" s="3">
        <v>1</v>
      </c>
      <c r="H1110" s="3">
        <v>1</v>
      </c>
      <c r="I1110" s="3">
        <f t="shared" si="17"/>
        <v>2</v>
      </c>
    </row>
    <row r="1111" spans="1:9" x14ac:dyDescent="0.35">
      <c r="A1111" s="3" t="s">
        <v>1519</v>
      </c>
      <c r="B1111" s="44" t="s">
        <v>180</v>
      </c>
      <c r="C1111" s="44" t="s">
        <v>105</v>
      </c>
      <c r="D1111" s="44" t="s">
        <v>176</v>
      </c>
      <c r="E1111" s="3">
        <v>3</v>
      </c>
      <c r="F1111" s="3">
        <v>2</v>
      </c>
      <c r="G1111" s="3">
        <v>4</v>
      </c>
      <c r="H1111" s="3">
        <v>1</v>
      </c>
      <c r="I1111" s="3">
        <f t="shared" si="17"/>
        <v>3</v>
      </c>
    </row>
    <row r="1112" spans="1:9" x14ac:dyDescent="0.35">
      <c r="A1112" s="3" t="s">
        <v>1520</v>
      </c>
      <c r="B1112" s="44" t="s">
        <v>180</v>
      </c>
      <c r="C1112" s="44" t="s">
        <v>105</v>
      </c>
      <c r="D1112" s="44" t="s">
        <v>176</v>
      </c>
      <c r="E1112" s="3">
        <v>3</v>
      </c>
      <c r="F1112" s="3">
        <v>2</v>
      </c>
      <c r="G1112" s="3">
        <v>1</v>
      </c>
      <c r="H1112" s="3">
        <v>1</v>
      </c>
      <c r="I1112" s="3">
        <f t="shared" si="17"/>
        <v>2</v>
      </c>
    </row>
    <row r="1113" spans="1:9" x14ac:dyDescent="0.35">
      <c r="A1113" s="3" t="s">
        <v>1521</v>
      </c>
      <c r="B1113" s="44" t="s">
        <v>180</v>
      </c>
      <c r="C1113" s="44" t="s">
        <v>105</v>
      </c>
      <c r="D1113" s="44" t="s">
        <v>176</v>
      </c>
      <c r="E1113" s="3">
        <v>3</v>
      </c>
      <c r="F1113" s="3">
        <v>2</v>
      </c>
      <c r="G1113" s="3">
        <v>1</v>
      </c>
      <c r="H1113" s="3">
        <v>1</v>
      </c>
      <c r="I1113" s="3">
        <f t="shared" si="17"/>
        <v>2</v>
      </c>
    </row>
    <row r="1114" spans="1:9" x14ac:dyDescent="0.35">
      <c r="A1114" s="3" t="s">
        <v>1522</v>
      </c>
      <c r="B1114" s="44" t="s">
        <v>234</v>
      </c>
      <c r="C1114" s="44" t="s">
        <v>235</v>
      </c>
      <c r="D1114" s="44" t="s">
        <v>176</v>
      </c>
      <c r="E1114" s="3">
        <v>3</v>
      </c>
      <c r="F1114" s="3">
        <v>1</v>
      </c>
      <c r="G1114" s="3">
        <v>4</v>
      </c>
      <c r="H1114" s="3">
        <v>1</v>
      </c>
      <c r="I1114" s="3">
        <f t="shared" si="17"/>
        <v>2</v>
      </c>
    </row>
    <row r="1115" spans="1:9" x14ac:dyDescent="0.35">
      <c r="A1115" s="3" t="s">
        <v>1523</v>
      </c>
      <c r="B1115" s="44" t="s">
        <v>180</v>
      </c>
      <c r="C1115" s="44" t="s">
        <v>105</v>
      </c>
      <c r="D1115" s="44" t="s">
        <v>176</v>
      </c>
      <c r="E1115" s="3">
        <v>1</v>
      </c>
      <c r="F1115" s="3">
        <v>4</v>
      </c>
      <c r="G1115" s="3">
        <v>1</v>
      </c>
      <c r="H1115" s="3">
        <v>1</v>
      </c>
      <c r="I1115" s="3">
        <f t="shared" si="17"/>
        <v>2</v>
      </c>
    </row>
    <row r="1116" spans="1:9" x14ac:dyDescent="0.35">
      <c r="A1116" s="3" t="s">
        <v>1524</v>
      </c>
      <c r="B1116" s="44" t="s">
        <v>197</v>
      </c>
      <c r="C1116" s="44" t="s">
        <v>80</v>
      </c>
      <c r="D1116" s="44" t="s">
        <v>176</v>
      </c>
      <c r="E1116" s="3">
        <v>2</v>
      </c>
      <c r="F1116" s="3">
        <v>4</v>
      </c>
      <c r="G1116" s="3">
        <v>1</v>
      </c>
      <c r="H1116" s="3">
        <v>3</v>
      </c>
      <c r="I1116" s="3">
        <f t="shared" si="17"/>
        <v>3</v>
      </c>
    </row>
    <row r="1117" spans="1:9" x14ac:dyDescent="0.35">
      <c r="A1117" s="3" t="s">
        <v>1525</v>
      </c>
      <c r="B1117" s="44" t="s">
        <v>224</v>
      </c>
      <c r="C1117" s="44" t="s">
        <v>183</v>
      </c>
      <c r="D1117" s="44" t="s">
        <v>176</v>
      </c>
      <c r="E1117" s="3">
        <v>2</v>
      </c>
      <c r="F1117" s="3">
        <v>4</v>
      </c>
      <c r="G1117" s="3">
        <v>1</v>
      </c>
      <c r="H1117" s="3">
        <v>1</v>
      </c>
      <c r="I1117" s="3">
        <f t="shared" si="17"/>
        <v>2</v>
      </c>
    </row>
    <row r="1118" spans="1:9" x14ac:dyDescent="0.35">
      <c r="A1118" s="3" t="s">
        <v>1526</v>
      </c>
      <c r="B1118" s="44" t="s">
        <v>220</v>
      </c>
      <c r="C1118" s="44" t="s">
        <v>96</v>
      </c>
      <c r="D1118" s="44" t="s">
        <v>176</v>
      </c>
      <c r="E1118" s="3">
        <v>3</v>
      </c>
      <c r="F1118" s="3">
        <v>1</v>
      </c>
      <c r="G1118" s="3">
        <v>4</v>
      </c>
      <c r="H1118" s="3">
        <v>1</v>
      </c>
      <c r="I1118" s="3">
        <f t="shared" si="17"/>
        <v>2</v>
      </c>
    </row>
    <row r="1119" spans="1:9" x14ac:dyDescent="0.35">
      <c r="A1119" s="3" t="s">
        <v>1527</v>
      </c>
      <c r="B1119" s="44" t="s">
        <v>224</v>
      </c>
      <c r="C1119" s="44" t="s">
        <v>183</v>
      </c>
      <c r="D1119" s="44" t="s">
        <v>176</v>
      </c>
      <c r="E1119" s="3">
        <v>3</v>
      </c>
      <c r="F1119" s="3">
        <v>1</v>
      </c>
      <c r="G1119" s="3">
        <v>1</v>
      </c>
      <c r="H1119" s="3">
        <v>1</v>
      </c>
      <c r="I1119" s="3">
        <f t="shared" si="17"/>
        <v>2</v>
      </c>
    </row>
    <row r="1120" spans="1:9" x14ac:dyDescent="0.35">
      <c r="A1120" s="3" t="s">
        <v>1528</v>
      </c>
      <c r="B1120" s="44" t="s">
        <v>185</v>
      </c>
      <c r="C1120" s="44" t="s">
        <v>63</v>
      </c>
      <c r="D1120" s="44" t="s">
        <v>176</v>
      </c>
      <c r="E1120" s="3">
        <v>3</v>
      </c>
      <c r="F1120" s="3">
        <v>1</v>
      </c>
      <c r="G1120" s="3">
        <v>4</v>
      </c>
      <c r="H1120" s="3">
        <v>1</v>
      </c>
      <c r="I1120" s="3">
        <f t="shared" si="17"/>
        <v>2</v>
      </c>
    </row>
    <row r="1121" spans="1:9" x14ac:dyDescent="0.35">
      <c r="A1121" s="3" t="s">
        <v>1529</v>
      </c>
      <c r="B1121" s="44" t="s">
        <v>217</v>
      </c>
      <c r="C1121" s="44" t="s">
        <v>82</v>
      </c>
      <c r="D1121" s="44" t="s">
        <v>175</v>
      </c>
      <c r="E1121" s="3">
        <v>3</v>
      </c>
      <c r="F1121" s="3">
        <v>1</v>
      </c>
      <c r="G1121" s="3">
        <v>4</v>
      </c>
      <c r="H1121" s="3">
        <v>1</v>
      </c>
      <c r="I1121" s="3">
        <f t="shared" si="17"/>
        <v>2</v>
      </c>
    </row>
    <row r="1122" spans="1:9" x14ac:dyDescent="0.35">
      <c r="A1122" s="3" t="s">
        <v>1530</v>
      </c>
      <c r="B1122" s="44" t="s">
        <v>212</v>
      </c>
      <c r="C1122" s="44" t="s">
        <v>86</v>
      </c>
      <c r="D1122" s="44" t="s">
        <v>176</v>
      </c>
      <c r="E1122" s="3">
        <v>3</v>
      </c>
      <c r="F1122" s="3">
        <v>1</v>
      </c>
      <c r="G1122" s="3">
        <v>1</v>
      </c>
      <c r="H1122" s="3">
        <v>1</v>
      </c>
      <c r="I1122" s="3">
        <f t="shared" si="17"/>
        <v>2</v>
      </c>
    </row>
    <row r="1123" spans="1:9" x14ac:dyDescent="0.35">
      <c r="A1123" s="3" t="s">
        <v>1531</v>
      </c>
      <c r="B1123" s="44" t="s">
        <v>212</v>
      </c>
      <c r="C1123" s="44" t="s">
        <v>86</v>
      </c>
      <c r="D1123" s="44" t="s">
        <v>176</v>
      </c>
      <c r="E1123" s="3">
        <v>3</v>
      </c>
      <c r="F1123" s="3">
        <v>1</v>
      </c>
      <c r="G1123" s="3">
        <v>4</v>
      </c>
      <c r="H1123" s="3">
        <v>1</v>
      </c>
      <c r="I1123" s="3">
        <f t="shared" si="17"/>
        <v>2</v>
      </c>
    </row>
    <row r="1124" spans="1:9" x14ac:dyDescent="0.35">
      <c r="A1124" s="3" t="s">
        <v>1532</v>
      </c>
      <c r="B1124" s="44" t="s">
        <v>194</v>
      </c>
      <c r="C1124" s="44" t="s">
        <v>93</v>
      </c>
      <c r="D1124" s="44" t="s">
        <v>175</v>
      </c>
      <c r="E1124" s="3">
        <v>3</v>
      </c>
      <c r="F1124" s="3">
        <v>4</v>
      </c>
      <c r="G1124" s="3">
        <v>1</v>
      </c>
      <c r="H1124" s="3">
        <v>1</v>
      </c>
      <c r="I1124" s="3">
        <f t="shared" si="17"/>
        <v>2</v>
      </c>
    </row>
    <row r="1125" spans="1:9" x14ac:dyDescent="0.35">
      <c r="A1125" s="3" t="s">
        <v>1533</v>
      </c>
      <c r="B1125" s="44" t="s">
        <v>178</v>
      </c>
      <c r="C1125" s="44" t="s">
        <v>157</v>
      </c>
      <c r="D1125" s="44" t="s">
        <v>175</v>
      </c>
      <c r="E1125" s="3">
        <v>3</v>
      </c>
      <c r="F1125" s="3">
        <v>1</v>
      </c>
      <c r="G1125" s="3">
        <v>1</v>
      </c>
      <c r="H1125" s="3">
        <v>1</v>
      </c>
      <c r="I1125" s="3">
        <f t="shared" si="17"/>
        <v>2</v>
      </c>
    </row>
    <row r="1126" spans="1:9" x14ac:dyDescent="0.35">
      <c r="A1126" s="3" t="s">
        <v>1534</v>
      </c>
      <c r="B1126" s="44" t="s">
        <v>251</v>
      </c>
      <c r="C1126" s="44" t="s">
        <v>28</v>
      </c>
      <c r="D1126" s="44" t="s">
        <v>175</v>
      </c>
      <c r="E1126" s="3">
        <v>3</v>
      </c>
      <c r="F1126" s="3">
        <v>1</v>
      </c>
      <c r="G1126" s="3">
        <v>4</v>
      </c>
      <c r="H1126" s="3">
        <v>1</v>
      </c>
      <c r="I1126" s="3">
        <f t="shared" si="17"/>
        <v>2</v>
      </c>
    </row>
    <row r="1127" spans="1:9" x14ac:dyDescent="0.35">
      <c r="A1127" s="3" t="s">
        <v>1535</v>
      </c>
      <c r="B1127" s="44" t="s">
        <v>194</v>
      </c>
      <c r="C1127" s="44" t="s">
        <v>93</v>
      </c>
      <c r="D1127" s="44" t="s">
        <v>175</v>
      </c>
      <c r="E1127" s="3">
        <v>2</v>
      </c>
      <c r="F1127" s="3">
        <v>4</v>
      </c>
      <c r="G1127" s="3">
        <v>4</v>
      </c>
      <c r="H1127" s="3">
        <v>1</v>
      </c>
      <c r="I1127" s="3">
        <f t="shared" si="17"/>
        <v>3</v>
      </c>
    </row>
    <row r="1128" spans="1:9" x14ac:dyDescent="0.35">
      <c r="A1128" s="3" t="s">
        <v>1536</v>
      </c>
      <c r="B1128" s="44" t="s">
        <v>178</v>
      </c>
      <c r="C1128" s="44" t="s">
        <v>157</v>
      </c>
      <c r="D1128" s="44" t="s">
        <v>175</v>
      </c>
      <c r="E1128" s="3">
        <v>3</v>
      </c>
      <c r="F1128" s="3">
        <v>1</v>
      </c>
      <c r="G1128" s="3">
        <v>4</v>
      </c>
      <c r="H1128" s="3">
        <v>1</v>
      </c>
      <c r="I1128" s="3">
        <f t="shared" si="17"/>
        <v>2</v>
      </c>
    </row>
    <row r="1129" spans="1:9" x14ac:dyDescent="0.35">
      <c r="A1129" s="3" t="s">
        <v>1537</v>
      </c>
      <c r="B1129" s="44" t="s">
        <v>194</v>
      </c>
      <c r="C1129" s="44" t="s">
        <v>93</v>
      </c>
      <c r="D1129" s="44" t="s">
        <v>175</v>
      </c>
      <c r="E1129" s="3">
        <v>3</v>
      </c>
      <c r="F1129" s="3">
        <v>1</v>
      </c>
      <c r="G1129" s="3">
        <v>4</v>
      </c>
      <c r="H1129" s="3">
        <v>1</v>
      </c>
      <c r="I1129" s="3">
        <f t="shared" si="17"/>
        <v>2</v>
      </c>
    </row>
    <row r="1130" spans="1:9" x14ac:dyDescent="0.35">
      <c r="A1130" s="3" t="s">
        <v>1538</v>
      </c>
      <c r="B1130" s="44" t="s">
        <v>254</v>
      </c>
      <c r="C1130" s="44" t="s">
        <v>68</v>
      </c>
      <c r="D1130" s="44" t="s">
        <v>176</v>
      </c>
      <c r="E1130" s="3">
        <v>3</v>
      </c>
      <c r="F1130" s="3">
        <v>1</v>
      </c>
      <c r="G1130" s="3">
        <v>1</v>
      </c>
      <c r="H1130" s="3">
        <v>1</v>
      </c>
      <c r="I1130" s="3">
        <f t="shared" si="17"/>
        <v>2</v>
      </c>
    </row>
    <row r="1131" spans="1:9" x14ac:dyDescent="0.35">
      <c r="A1131" s="3" t="s">
        <v>1539</v>
      </c>
      <c r="B1131" s="44" t="s">
        <v>178</v>
      </c>
      <c r="C1131" s="44" t="s">
        <v>157</v>
      </c>
      <c r="D1131" s="44" t="s">
        <v>175</v>
      </c>
      <c r="E1131" s="3">
        <v>3</v>
      </c>
      <c r="F1131" s="3">
        <v>1</v>
      </c>
      <c r="G1131" s="3">
        <v>1</v>
      </c>
      <c r="H1131" s="3">
        <v>1</v>
      </c>
      <c r="I1131" s="3">
        <f t="shared" si="17"/>
        <v>2</v>
      </c>
    </row>
    <row r="1132" spans="1:9" x14ac:dyDescent="0.35">
      <c r="A1132" s="3" t="s">
        <v>1540</v>
      </c>
      <c r="B1132" s="44" t="s">
        <v>194</v>
      </c>
      <c r="C1132" s="44" t="s">
        <v>93</v>
      </c>
      <c r="D1132" s="44" t="s">
        <v>175</v>
      </c>
      <c r="E1132" s="3">
        <v>3</v>
      </c>
      <c r="F1132" s="3">
        <v>2</v>
      </c>
      <c r="G1132" s="3">
        <v>1</v>
      </c>
      <c r="H1132" s="3">
        <v>1</v>
      </c>
      <c r="I1132" s="3">
        <f t="shared" si="17"/>
        <v>2</v>
      </c>
    </row>
    <row r="1133" spans="1:9" x14ac:dyDescent="0.35">
      <c r="A1133" s="3" t="s">
        <v>1541</v>
      </c>
      <c r="B1133" s="44" t="s">
        <v>217</v>
      </c>
      <c r="C1133" s="44" t="s">
        <v>82</v>
      </c>
      <c r="D1133" s="44" t="s">
        <v>175</v>
      </c>
      <c r="E1133" s="3">
        <v>3</v>
      </c>
      <c r="F1133" s="3">
        <v>4</v>
      </c>
      <c r="G1133" s="3">
        <v>4</v>
      </c>
      <c r="H1133" s="3">
        <v>1</v>
      </c>
      <c r="I1133" s="3">
        <f t="shared" si="17"/>
        <v>3</v>
      </c>
    </row>
    <row r="1134" spans="1:9" x14ac:dyDescent="0.35">
      <c r="A1134" s="3" t="s">
        <v>1542</v>
      </c>
      <c r="B1134" s="44" t="s">
        <v>254</v>
      </c>
      <c r="C1134" s="44" t="s">
        <v>68</v>
      </c>
      <c r="D1134" s="44" t="s">
        <v>176</v>
      </c>
      <c r="E1134" s="3">
        <v>3</v>
      </c>
      <c r="F1134" s="3">
        <v>1</v>
      </c>
      <c r="G1134" s="3">
        <v>1</v>
      </c>
      <c r="H1134" s="3">
        <v>1</v>
      </c>
      <c r="I1134" s="3">
        <f t="shared" si="17"/>
        <v>2</v>
      </c>
    </row>
    <row r="1135" spans="1:9" x14ac:dyDescent="0.35">
      <c r="A1135" s="3" t="s">
        <v>1543</v>
      </c>
      <c r="B1135" s="44" t="s">
        <v>254</v>
      </c>
      <c r="C1135" s="44" t="s">
        <v>68</v>
      </c>
      <c r="D1135" s="44" t="s">
        <v>176</v>
      </c>
      <c r="E1135" s="3">
        <v>3</v>
      </c>
      <c r="F1135" s="3">
        <v>1</v>
      </c>
      <c r="G1135" s="3">
        <v>1</v>
      </c>
      <c r="H1135" s="3">
        <v>1</v>
      </c>
      <c r="I1135" s="3">
        <f t="shared" si="17"/>
        <v>2</v>
      </c>
    </row>
    <row r="1136" spans="1:9" x14ac:dyDescent="0.35">
      <c r="A1136" s="3" t="s">
        <v>1544</v>
      </c>
      <c r="B1136" s="44" t="s">
        <v>251</v>
      </c>
      <c r="C1136" s="44" t="s">
        <v>28</v>
      </c>
      <c r="D1136" s="44" t="s">
        <v>175</v>
      </c>
      <c r="E1136" s="3">
        <v>3</v>
      </c>
      <c r="F1136" s="3">
        <v>1</v>
      </c>
      <c r="G1136" s="3">
        <v>4</v>
      </c>
      <c r="H1136" s="3">
        <v>1</v>
      </c>
      <c r="I1136" s="3">
        <f t="shared" si="17"/>
        <v>2</v>
      </c>
    </row>
    <row r="1137" spans="1:9" x14ac:dyDescent="0.35">
      <c r="A1137" s="3" t="s">
        <v>1545</v>
      </c>
      <c r="B1137" s="44" t="s">
        <v>224</v>
      </c>
      <c r="C1137" s="44" t="s">
        <v>183</v>
      </c>
      <c r="D1137" s="44" t="s">
        <v>176</v>
      </c>
      <c r="E1137" s="3">
        <v>3</v>
      </c>
      <c r="F1137" s="3">
        <v>1</v>
      </c>
      <c r="G1137" s="3">
        <v>1</v>
      </c>
      <c r="H1137" s="3">
        <v>1</v>
      </c>
      <c r="I1137" s="3">
        <f t="shared" si="17"/>
        <v>2</v>
      </c>
    </row>
    <row r="1138" spans="1:9" x14ac:dyDescent="0.35">
      <c r="A1138" s="3" t="s">
        <v>1546</v>
      </c>
      <c r="B1138" s="44" t="s">
        <v>200</v>
      </c>
      <c r="C1138" s="44" t="s">
        <v>31</v>
      </c>
      <c r="D1138" s="44" t="s">
        <v>175</v>
      </c>
      <c r="E1138" s="3">
        <v>3</v>
      </c>
      <c r="F1138" s="3">
        <v>1</v>
      </c>
      <c r="G1138" s="3">
        <v>4</v>
      </c>
      <c r="H1138" s="3">
        <v>1</v>
      </c>
      <c r="I1138" s="3">
        <f t="shared" si="17"/>
        <v>2</v>
      </c>
    </row>
    <row r="1139" spans="1:9" x14ac:dyDescent="0.35">
      <c r="A1139" s="3" t="s">
        <v>1547</v>
      </c>
      <c r="B1139" s="44" t="s">
        <v>200</v>
      </c>
      <c r="C1139" s="44" t="s">
        <v>31</v>
      </c>
      <c r="D1139" s="44" t="s">
        <v>175</v>
      </c>
      <c r="E1139" s="3">
        <v>3</v>
      </c>
      <c r="F1139" s="3">
        <v>1</v>
      </c>
      <c r="G1139" s="3">
        <v>4</v>
      </c>
      <c r="H1139" s="3">
        <v>1</v>
      </c>
      <c r="I1139" s="3">
        <f t="shared" si="17"/>
        <v>2</v>
      </c>
    </row>
    <row r="1140" spans="1:9" x14ac:dyDescent="0.35">
      <c r="A1140" s="3" t="s">
        <v>1548</v>
      </c>
      <c r="B1140" s="44" t="s">
        <v>255</v>
      </c>
      <c r="C1140" s="44" t="s">
        <v>87</v>
      </c>
      <c r="D1140" s="44" t="s">
        <v>176</v>
      </c>
      <c r="E1140" s="3">
        <v>3</v>
      </c>
      <c r="F1140" s="3">
        <v>1</v>
      </c>
      <c r="G1140" s="3">
        <v>1</v>
      </c>
      <c r="H1140" s="3">
        <v>1</v>
      </c>
      <c r="I1140" s="3">
        <f t="shared" si="17"/>
        <v>2</v>
      </c>
    </row>
    <row r="1141" spans="1:9" x14ac:dyDescent="0.35">
      <c r="A1141" s="3" t="s">
        <v>1549</v>
      </c>
      <c r="B1141" s="44" t="s">
        <v>194</v>
      </c>
      <c r="C1141" s="44" t="s">
        <v>93</v>
      </c>
      <c r="D1141" s="44" t="s">
        <v>175</v>
      </c>
      <c r="E1141" s="3">
        <v>3</v>
      </c>
      <c r="F1141" s="3">
        <v>4</v>
      </c>
      <c r="G1141" s="3">
        <v>1</v>
      </c>
      <c r="H1141" s="3">
        <v>1</v>
      </c>
      <c r="I1141" s="3">
        <f t="shared" si="17"/>
        <v>2</v>
      </c>
    </row>
    <row r="1142" spans="1:9" x14ac:dyDescent="0.35">
      <c r="A1142" s="3" t="s">
        <v>1550</v>
      </c>
      <c r="B1142" s="44" t="s">
        <v>194</v>
      </c>
      <c r="C1142" s="44" t="s">
        <v>93</v>
      </c>
      <c r="D1142" s="44" t="s">
        <v>175</v>
      </c>
      <c r="E1142" s="3">
        <v>3</v>
      </c>
      <c r="F1142" s="3">
        <v>3</v>
      </c>
      <c r="G1142" s="3">
        <v>1</v>
      </c>
      <c r="H1142" s="3">
        <v>1</v>
      </c>
      <c r="I1142" s="3">
        <f t="shared" si="17"/>
        <v>2</v>
      </c>
    </row>
    <row r="1143" spans="1:9" x14ac:dyDescent="0.35">
      <c r="A1143" s="3" t="s">
        <v>1551</v>
      </c>
      <c r="B1143" s="44" t="s">
        <v>224</v>
      </c>
      <c r="C1143" s="44" t="s">
        <v>183</v>
      </c>
      <c r="D1143" s="44" t="s">
        <v>176</v>
      </c>
      <c r="E1143" s="3">
        <v>3</v>
      </c>
      <c r="F1143" s="3">
        <v>3</v>
      </c>
      <c r="G1143" s="3">
        <v>1</v>
      </c>
      <c r="H1143" s="3">
        <v>1</v>
      </c>
      <c r="I1143" s="3">
        <f t="shared" si="17"/>
        <v>2</v>
      </c>
    </row>
    <row r="1144" spans="1:9" x14ac:dyDescent="0.35">
      <c r="A1144" s="3" t="s">
        <v>1552</v>
      </c>
      <c r="B1144" s="44" t="s">
        <v>194</v>
      </c>
      <c r="C1144" s="44" t="s">
        <v>93</v>
      </c>
      <c r="D1144" s="44" t="s">
        <v>175</v>
      </c>
      <c r="E1144" s="3">
        <v>3</v>
      </c>
      <c r="F1144" s="3">
        <v>2</v>
      </c>
      <c r="G1144" s="3">
        <v>1</v>
      </c>
      <c r="H1144" s="3">
        <v>1</v>
      </c>
      <c r="I1144" s="3">
        <f t="shared" si="17"/>
        <v>2</v>
      </c>
    </row>
    <row r="1145" spans="1:9" x14ac:dyDescent="0.35">
      <c r="A1145" s="3" t="s">
        <v>1553</v>
      </c>
      <c r="B1145" s="44" t="s">
        <v>251</v>
      </c>
      <c r="C1145" s="44" t="s">
        <v>28</v>
      </c>
      <c r="D1145" s="44" t="s">
        <v>175</v>
      </c>
      <c r="E1145" s="3">
        <v>3</v>
      </c>
      <c r="F1145" s="3">
        <v>2</v>
      </c>
      <c r="G1145" s="3">
        <v>1</v>
      </c>
      <c r="H1145" s="3">
        <v>2</v>
      </c>
      <c r="I1145" s="3">
        <f t="shared" si="17"/>
        <v>2</v>
      </c>
    </row>
    <row r="1146" spans="1:9" x14ac:dyDescent="0.35">
      <c r="A1146" s="3" t="s">
        <v>1554</v>
      </c>
      <c r="B1146" s="44" t="s">
        <v>251</v>
      </c>
      <c r="C1146" s="44" t="s">
        <v>28</v>
      </c>
      <c r="D1146" s="44" t="s">
        <v>175</v>
      </c>
      <c r="E1146" s="3">
        <v>3</v>
      </c>
      <c r="F1146" s="3">
        <v>2</v>
      </c>
      <c r="G1146" s="3">
        <v>4</v>
      </c>
      <c r="H1146" s="3">
        <v>1</v>
      </c>
      <c r="I1146" s="3">
        <f t="shared" si="17"/>
        <v>3</v>
      </c>
    </row>
    <row r="1147" spans="1:9" x14ac:dyDescent="0.35">
      <c r="A1147" s="3" t="s">
        <v>1555</v>
      </c>
      <c r="B1147" s="44" t="s">
        <v>207</v>
      </c>
      <c r="C1147" s="44" t="s">
        <v>97</v>
      </c>
      <c r="D1147" s="44" t="s">
        <v>175</v>
      </c>
      <c r="E1147" s="3">
        <v>3</v>
      </c>
      <c r="F1147" s="3">
        <v>1</v>
      </c>
      <c r="G1147" s="3">
        <v>1</v>
      </c>
      <c r="H1147" s="3">
        <v>1</v>
      </c>
      <c r="I1147" s="3">
        <f t="shared" si="17"/>
        <v>2</v>
      </c>
    </row>
    <row r="1148" spans="1:9" x14ac:dyDescent="0.35">
      <c r="A1148" s="3" t="s">
        <v>1556</v>
      </c>
      <c r="B1148" s="44" t="s">
        <v>255</v>
      </c>
      <c r="C1148" s="44" t="s">
        <v>87</v>
      </c>
      <c r="D1148" s="44" t="s">
        <v>176</v>
      </c>
      <c r="E1148" s="3">
        <v>1</v>
      </c>
      <c r="F1148" s="3">
        <v>4</v>
      </c>
      <c r="G1148" s="3">
        <v>1</v>
      </c>
      <c r="H1148" s="3">
        <v>1</v>
      </c>
      <c r="I1148" s="3">
        <f t="shared" si="17"/>
        <v>2</v>
      </c>
    </row>
    <row r="1149" spans="1:9" x14ac:dyDescent="0.35">
      <c r="A1149" s="3" t="s">
        <v>1557</v>
      </c>
      <c r="B1149" s="44" t="s">
        <v>198</v>
      </c>
      <c r="C1149" s="44" t="s">
        <v>54</v>
      </c>
      <c r="D1149" s="44" t="s">
        <v>176</v>
      </c>
      <c r="E1149" s="3">
        <v>3</v>
      </c>
      <c r="F1149" s="3">
        <v>1</v>
      </c>
      <c r="G1149" s="3">
        <v>4</v>
      </c>
      <c r="H1149" s="3">
        <v>1</v>
      </c>
      <c r="I1149" s="3">
        <f t="shared" si="17"/>
        <v>2</v>
      </c>
    </row>
    <row r="1150" spans="1:9" x14ac:dyDescent="0.35">
      <c r="A1150" s="3" t="s">
        <v>1558</v>
      </c>
      <c r="B1150" s="44" t="s">
        <v>254</v>
      </c>
      <c r="C1150" s="44" t="s">
        <v>68</v>
      </c>
      <c r="D1150" s="44" t="s">
        <v>176</v>
      </c>
      <c r="E1150" s="3">
        <v>3</v>
      </c>
      <c r="F1150" s="3">
        <v>1</v>
      </c>
      <c r="G1150" s="3">
        <v>1</v>
      </c>
      <c r="H1150" s="3">
        <v>1</v>
      </c>
      <c r="I1150" s="3">
        <f t="shared" si="17"/>
        <v>2</v>
      </c>
    </row>
    <row r="1151" spans="1:9" x14ac:dyDescent="0.35">
      <c r="A1151" s="3" t="s">
        <v>1559</v>
      </c>
      <c r="B1151" s="44" t="s">
        <v>224</v>
      </c>
      <c r="C1151" s="44" t="s">
        <v>183</v>
      </c>
      <c r="D1151" s="44" t="s">
        <v>176</v>
      </c>
      <c r="E1151" s="3">
        <v>3</v>
      </c>
      <c r="F1151" s="3">
        <v>4</v>
      </c>
      <c r="G1151" s="3">
        <v>1</v>
      </c>
      <c r="H1151" s="3">
        <v>1</v>
      </c>
      <c r="I1151" s="3">
        <f t="shared" si="17"/>
        <v>2</v>
      </c>
    </row>
    <row r="1152" spans="1:9" x14ac:dyDescent="0.35">
      <c r="A1152" s="3" t="s">
        <v>1560</v>
      </c>
      <c r="B1152" s="44" t="s">
        <v>198</v>
      </c>
      <c r="C1152" s="44" t="s">
        <v>54</v>
      </c>
      <c r="D1152" s="44" t="s">
        <v>176</v>
      </c>
      <c r="E1152" s="3">
        <v>3</v>
      </c>
      <c r="F1152" s="3">
        <v>1</v>
      </c>
      <c r="G1152" s="3">
        <v>4</v>
      </c>
      <c r="H1152" s="3">
        <v>1</v>
      </c>
      <c r="I1152" s="3">
        <f t="shared" si="17"/>
        <v>2</v>
      </c>
    </row>
    <row r="1153" spans="1:9" x14ac:dyDescent="0.35">
      <c r="A1153" s="3" t="s">
        <v>1561</v>
      </c>
      <c r="B1153" s="44" t="s">
        <v>198</v>
      </c>
      <c r="C1153" s="44" t="s">
        <v>54</v>
      </c>
      <c r="D1153" s="44" t="s">
        <v>176</v>
      </c>
      <c r="E1153" s="3">
        <v>1</v>
      </c>
      <c r="F1153" s="3">
        <v>1</v>
      </c>
      <c r="G1153" s="3">
        <v>1</v>
      </c>
      <c r="H1153" s="3">
        <v>1</v>
      </c>
      <c r="I1153" s="3">
        <f t="shared" si="17"/>
        <v>1</v>
      </c>
    </row>
    <row r="1154" spans="1:9" x14ac:dyDescent="0.35">
      <c r="A1154" s="3" t="s">
        <v>1562</v>
      </c>
      <c r="B1154" s="44" t="s">
        <v>178</v>
      </c>
      <c r="C1154" s="44" t="s">
        <v>157</v>
      </c>
      <c r="D1154" s="44" t="s">
        <v>175</v>
      </c>
      <c r="E1154" s="3">
        <v>3</v>
      </c>
      <c r="F1154" s="3">
        <v>1</v>
      </c>
      <c r="G1154" s="3">
        <v>4</v>
      </c>
      <c r="H1154" s="3">
        <v>1</v>
      </c>
      <c r="I1154" s="3">
        <f t="shared" si="17"/>
        <v>2</v>
      </c>
    </row>
    <row r="1155" spans="1:9" x14ac:dyDescent="0.35">
      <c r="A1155" s="3" t="s">
        <v>1563</v>
      </c>
      <c r="B1155" s="44" t="s">
        <v>178</v>
      </c>
      <c r="C1155" s="44" t="s">
        <v>157</v>
      </c>
      <c r="D1155" s="44" t="s">
        <v>175</v>
      </c>
      <c r="E1155" s="3">
        <v>3</v>
      </c>
      <c r="F1155" s="3">
        <v>1</v>
      </c>
      <c r="G1155" s="3">
        <v>1</v>
      </c>
      <c r="H1155" s="3">
        <v>1</v>
      </c>
      <c r="I1155" s="3">
        <f t="shared" ref="I1155:I1218" si="18">ROUND(AVERAGE(E1155:H1155),0)</f>
        <v>2</v>
      </c>
    </row>
    <row r="1156" spans="1:9" x14ac:dyDescent="0.35">
      <c r="A1156" s="3" t="s">
        <v>1564</v>
      </c>
      <c r="B1156" s="44" t="s">
        <v>178</v>
      </c>
      <c r="C1156" s="44" t="s">
        <v>157</v>
      </c>
      <c r="D1156" s="44" t="s">
        <v>175</v>
      </c>
      <c r="E1156" s="3">
        <v>3</v>
      </c>
      <c r="F1156" s="3">
        <v>1</v>
      </c>
      <c r="G1156" s="3">
        <v>4</v>
      </c>
      <c r="H1156" s="3">
        <v>1</v>
      </c>
      <c r="I1156" s="3">
        <f t="shared" si="18"/>
        <v>2</v>
      </c>
    </row>
    <row r="1157" spans="1:9" x14ac:dyDescent="0.35">
      <c r="A1157" s="3" t="s">
        <v>1565</v>
      </c>
      <c r="B1157" s="44" t="s">
        <v>224</v>
      </c>
      <c r="C1157" s="44" t="s">
        <v>183</v>
      </c>
      <c r="D1157" s="44" t="s">
        <v>176</v>
      </c>
      <c r="E1157" s="3">
        <v>1</v>
      </c>
      <c r="F1157" s="3">
        <v>2</v>
      </c>
      <c r="G1157" s="3">
        <v>1</v>
      </c>
      <c r="H1157" s="3">
        <v>1</v>
      </c>
      <c r="I1157" s="3">
        <f t="shared" si="18"/>
        <v>1</v>
      </c>
    </row>
    <row r="1158" spans="1:9" x14ac:dyDescent="0.35">
      <c r="A1158" s="3" t="s">
        <v>1566</v>
      </c>
      <c r="B1158" s="44" t="s">
        <v>205</v>
      </c>
      <c r="C1158" s="44" t="s">
        <v>191</v>
      </c>
      <c r="D1158" s="44" t="s">
        <v>175</v>
      </c>
      <c r="E1158" s="3">
        <v>3</v>
      </c>
      <c r="F1158" s="3">
        <v>1</v>
      </c>
      <c r="G1158" s="3">
        <v>4</v>
      </c>
      <c r="H1158" s="3">
        <v>1</v>
      </c>
      <c r="I1158" s="3">
        <f t="shared" si="18"/>
        <v>2</v>
      </c>
    </row>
    <row r="1159" spans="1:9" x14ac:dyDescent="0.35">
      <c r="A1159" s="3" t="s">
        <v>1567</v>
      </c>
      <c r="B1159" s="44" t="s">
        <v>215</v>
      </c>
      <c r="C1159" s="44" t="s">
        <v>38</v>
      </c>
      <c r="D1159" s="44" t="s">
        <v>176</v>
      </c>
      <c r="E1159" s="3">
        <v>3</v>
      </c>
      <c r="F1159" s="3">
        <v>1</v>
      </c>
      <c r="G1159" s="3">
        <v>4</v>
      </c>
      <c r="H1159" s="3">
        <v>1</v>
      </c>
      <c r="I1159" s="3">
        <f t="shared" si="18"/>
        <v>2</v>
      </c>
    </row>
    <row r="1160" spans="1:9" x14ac:dyDescent="0.35">
      <c r="A1160" s="3" t="s">
        <v>1568</v>
      </c>
      <c r="B1160" s="44" t="s">
        <v>267</v>
      </c>
      <c r="C1160" s="44" t="s">
        <v>110</v>
      </c>
      <c r="D1160" s="44" t="s">
        <v>176</v>
      </c>
      <c r="E1160" s="3">
        <v>3</v>
      </c>
      <c r="F1160" s="3">
        <v>2</v>
      </c>
      <c r="G1160" s="3">
        <v>1</v>
      </c>
      <c r="H1160" s="3">
        <v>1</v>
      </c>
      <c r="I1160" s="3">
        <f t="shared" si="18"/>
        <v>2</v>
      </c>
    </row>
    <row r="1161" spans="1:9" x14ac:dyDescent="0.35">
      <c r="A1161" s="3" t="s">
        <v>1569</v>
      </c>
      <c r="B1161" s="44" t="s">
        <v>197</v>
      </c>
      <c r="C1161" s="44" t="s">
        <v>80</v>
      </c>
      <c r="D1161" s="44" t="s">
        <v>176</v>
      </c>
      <c r="E1161" s="3">
        <v>2</v>
      </c>
      <c r="F1161" s="3">
        <v>2</v>
      </c>
      <c r="G1161" s="3">
        <v>1</v>
      </c>
      <c r="H1161" s="3">
        <v>1</v>
      </c>
      <c r="I1161" s="3">
        <f t="shared" si="18"/>
        <v>2</v>
      </c>
    </row>
    <row r="1162" spans="1:9" x14ac:dyDescent="0.35">
      <c r="A1162" s="3" t="s">
        <v>1570</v>
      </c>
      <c r="B1162" s="44" t="s">
        <v>178</v>
      </c>
      <c r="C1162" s="44" t="s">
        <v>157</v>
      </c>
      <c r="D1162" s="44" t="s">
        <v>175</v>
      </c>
      <c r="E1162" s="3">
        <v>3</v>
      </c>
      <c r="F1162" s="3">
        <v>1</v>
      </c>
      <c r="G1162" s="3">
        <v>4</v>
      </c>
      <c r="H1162" s="3">
        <v>1</v>
      </c>
      <c r="I1162" s="3">
        <f t="shared" si="18"/>
        <v>2</v>
      </c>
    </row>
    <row r="1163" spans="1:9" x14ac:dyDescent="0.35">
      <c r="A1163" s="3" t="s">
        <v>1571</v>
      </c>
      <c r="B1163" s="44" t="s">
        <v>194</v>
      </c>
      <c r="C1163" s="44" t="s">
        <v>93</v>
      </c>
      <c r="D1163" s="44" t="s">
        <v>175</v>
      </c>
      <c r="E1163" s="3">
        <v>3</v>
      </c>
      <c r="F1163" s="3">
        <v>1</v>
      </c>
      <c r="G1163" s="3">
        <v>4</v>
      </c>
      <c r="H1163" s="3">
        <v>1</v>
      </c>
      <c r="I1163" s="3">
        <f t="shared" si="18"/>
        <v>2</v>
      </c>
    </row>
    <row r="1164" spans="1:9" x14ac:dyDescent="0.35">
      <c r="A1164" s="3" t="s">
        <v>1572</v>
      </c>
      <c r="B1164" s="44" t="s">
        <v>198</v>
      </c>
      <c r="C1164" s="44" t="s">
        <v>54</v>
      </c>
      <c r="D1164" s="44" t="s">
        <v>176</v>
      </c>
      <c r="E1164" s="3">
        <v>1</v>
      </c>
      <c r="F1164" s="3">
        <v>2</v>
      </c>
      <c r="G1164" s="3">
        <v>4</v>
      </c>
      <c r="H1164" s="3">
        <v>4</v>
      </c>
      <c r="I1164" s="3">
        <f t="shared" si="18"/>
        <v>3</v>
      </c>
    </row>
    <row r="1165" spans="1:9" x14ac:dyDescent="0.35">
      <c r="A1165" s="3" t="s">
        <v>1573</v>
      </c>
      <c r="B1165" s="44" t="s">
        <v>197</v>
      </c>
      <c r="C1165" s="44" t="s">
        <v>80</v>
      </c>
      <c r="D1165" s="44" t="s">
        <v>176</v>
      </c>
      <c r="E1165" s="3">
        <v>3</v>
      </c>
      <c r="F1165" s="3">
        <v>1</v>
      </c>
      <c r="G1165" s="3">
        <v>1</v>
      </c>
      <c r="H1165" s="3">
        <v>1</v>
      </c>
      <c r="I1165" s="3">
        <f t="shared" si="18"/>
        <v>2</v>
      </c>
    </row>
    <row r="1166" spans="1:9" x14ac:dyDescent="0.35">
      <c r="A1166" s="3" t="s">
        <v>1574</v>
      </c>
      <c r="B1166" s="44" t="s">
        <v>224</v>
      </c>
      <c r="C1166" s="44" t="s">
        <v>183</v>
      </c>
      <c r="D1166" s="44" t="s">
        <v>176</v>
      </c>
      <c r="E1166" s="3">
        <v>2</v>
      </c>
      <c r="F1166" s="3">
        <v>2</v>
      </c>
      <c r="G1166" s="3">
        <v>1</v>
      </c>
      <c r="H1166" s="3">
        <v>1</v>
      </c>
      <c r="I1166" s="3">
        <f t="shared" si="18"/>
        <v>2</v>
      </c>
    </row>
    <row r="1167" spans="1:9" x14ac:dyDescent="0.35">
      <c r="A1167" s="3" t="s">
        <v>1575</v>
      </c>
      <c r="B1167" s="44" t="s">
        <v>251</v>
      </c>
      <c r="C1167" s="44" t="s">
        <v>28</v>
      </c>
      <c r="D1167" s="44" t="s">
        <v>175</v>
      </c>
      <c r="E1167" s="3">
        <v>3</v>
      </c>
      <c r="F1167" s="3">
        <v>1</v>
      </c>
      <c r="G1167" s="3">
        <v>4</v>
      </c>
      <c r="H1167" s="3">
        <v>1</v>
      </c>
      <c r="I1167" s="3">
        <f t="shared" si="18"/>
        <v>2</v>
      </c>
    </row>
    <row r="1168" spans="1:9" x14ac:dyDescent="0.35">
      <c r="A1168" s="3" t="s">
        <v>1576</v>
      </c>
      <c r="B1168" s="44" t="s">
        <v>215</v>
      </c>
      <c r="C1168" s="44" t="s">
        <v>38</v>
      </c>
      <c r="D1168" s="44" t="s">
        <v>176</v>
      </c>
      <c r="E1168" s="3">
        <v>3</v>
      </c>
      <c r="F1168" s="3">
        <v>1</v>
      </c>
      <c r="G1168" s="3">
        <v>1</v>
      </c>
      <c r="H1168" s="3">
        <v>1</v>
      </c>
      <c r="I1168" s="3">
        <f t="shared" si="18"/>
        <v>2</v>
      </c>
    </row>
    <row r="1169" spans="1:9" x14ac:dyDescent="0.35">
      <c r="A1169" s="3" t="s">
        <v>1577</v>
      </c>
      <c r="B1169" s="44" t="s">
        <v>198</v>
      </c>
      <c r="C1169" s="44" t="s">
        <v>54</v>
      </c>
      <c r="D1169" s="44" t="s">
        <v>176</v>
      </c>
      <c r="E1169" s="3">
        <v>3</v>
      </c>
      <c r="F1169" s="3">
        <v>1</v>
      </c>
      <c r="G1169" s="3">
        <v>4</v>
      </c>
      <c r="H1169" s="3">
        <v>1</v>
      </c>
      <c r="I1169" s="3">
        <f t="shared" si="18"/>
        <v>2</v>
      </c>
    </row>
    <row r="1170" spans="1:9" x14ac:dyDescent="0.35">
      <c r="A1170" s="3" t="s">
        <v>1578</v>
      </c>
      <c r="B1170" s="44" t="s">
        <v>220</v>
      </c>
      <c r="C1170" s="44" t="s">
        <v>96</v>
      </c>
      <c r="D1170" s="44" t="s">
        <v>176</v>
      </c>
      <c r="E1170" s="3">
        <v>3</v>
      </c>
      <c r="F1170" s="3">
        <v>2</v>
      </c>
      <c r="G1170" s="3">
        <v>1</v>
      </c>
      <c r="H1170" s="3">
        <v>1</v>
      </c>
      <c r="I1170" s="3">
        <f t="shared" si="18"/>
        <v>2</v>
      </c>
    </row>
    <row r="1171" spans="1:9" x14ac:dyDescent="0.35">
      <c r="A1171" s="3" t="s">
        <v>1579</v>
      </c>
      <c r="B1171" s="44" t="s">
        <v>180</v>
      </c>
      <c r="C1171" s="44" t="s">
        <v>105</v>
      </c>
      <c r="D1171" s="44" t="s">
        <v>176</v>
      </c>
      <c r="E1171" s="3">
        <v>3</v>
      </c>
      <c r="F1171" s="3">
        <v>1</v>
      </c>
      <c r="G1171" s="3">
        <v>1</v>
      </c>
      <c r="H1171" s="3">
        <v>1</v>
      </c>
      <c r="I1171" s="3">
        <f t="shared" si="18"/>
        <v>2</v>
      </c>
    </row>
    <row r="1172" spans="1:9" x14ac:dyDescent="0.35">
      <c r="A1172" s="3" t="s">
        <v>1580</v>
      </c>
      <c r="B1172" s="44" t="s">
        <v>184</v>
      </c>
      <c r="C1172" s="44" t="s">
        <v>79</v>
      </c>
      <c r="D1172" s="44" t="s">
        <v>176</v>
      </c>
      <c r="E1172" s="3">
        <v>3</v>
      </c>
      <c r="F1172" s="3">
        <v>1</v>
      </c>
      <c r="G1172" s="3">
        <v>1</v>
      </c>
      <c r="H1172" s="3">
        <v>1</v>
      </c>
      <c r="I1172" s="3">
        <f t="shared" si="18"/>
        <v>2</v>
      </c>
    </row>
    <row r="1173" spans="1:9" x14ac:dyDescent="0.35">
      <c r="A1173" s="3" t="s">
        <v>1581</v>
      </c>
      <c r="B1173" s="44" t="s">
        <v>251</v>
      </c>
      <c r="C1173" s="44" t="s">
        <v>28</v>
      </c>
      <c r="D1173" s="44" t="s">
        <v>175</v>
      </c>
      <c r="E1173" s="3">
        <v>3</v>
      </c>
      <c r="F1173" s="3">
        <v>1</v>
      </c>
      <c r="G1173" s="3">
        <v>4</v>
      </c>
      <c r="H1173" s="3">
        <v>1</v>
      </c>
      <c r="I1173" s="3">
        <f t="shared" si="18"/>
        <v>2</v>
      </c>
    </row>
    <row r="1174" spans="1:9" x14ac:dyDescent="0.35">
      <c r="A1174" s="3" t="s">
        <v>1582</v>
      </c>
      <c r="B1174" s="44" t="s">
        <v>200</v>
      </c>
      <c r="C1174" s="44" t="s">
        <v>31</v>
      </c>
      <c r="D1174" s="44" t="s">
        <v>175</v>
      </c>
      <c r="E1174" s="3">
        <v>3</v>
      </c>
      <c r="F1174" s="3">
        <v>1</v>
      </c>
      <c r="G1174" s="3">
        <v>1</v>
      </c>
      <c r="H1174" s="3">
        <v>1</v>
      </c>
      <c r="I1174" s="3">
        <f t="shared" si="18"/>
        <v>2</v>
      </c>
    </row>
    <row r="1175" spans="1:9" x14ac:dyDescent="0.35">
      <c r="A1175" s="3" t="s">
        <v>1583</v>
      </c>
      <c r="B1175" s="44" t="s">
        <v>192</v>
      </c>
      <c r="C1175" s="44" t="s">
        <v>111</v>
      </c>
      <c r="D1175" s="44" t="s">
        <v>176</v>
      </c>
      <c r="E1175" s="3">
        <v>3</v>
      </c>
      <c r="F1175" s="3">
        <v>1</v>
      </c>
      <c r="G1175" s="3">
        <v>4</v>
      </c>
      <c r="H1175" s="3">
        <v>1</v>
      </c>
      <c r="I1175" s="3">
        <f t="shared" si="18"/>
        <v>2</v>
      </c>
    </row>
    <row r="1176" spans="1:9" x14ac:dyDescent="0.35">
      <c r="A1176" s="3" t="s">
        <v>1584</v>
      </c>
      <c r="B1176" s="44" t="s">
        <v>205</v>
      </c>
      <c r="C1176" s="44" t="s">
        <v>191</v>
      </c>
      <c r="D1176" s="44" t="s">
        <v>175</v>
      </c>
      <c r="E1176" s="3">
        <v>3</v>
      </c>
      <c r="F1176" s="3">
        <v>1</v>
      </c>
      <c r="G1176" s="3">
        <v>4</v>
      </c>
      <c r="H1176" s="3">
        <v>1</v>
      </c>
      <c r="I1176" s="3">
        <f t="shared" si="18"/>
        <v>2</v>
      </c>
    </row>
    <row r="1177" spans="1:9" x14ac:dyDescent="0.35">
      <c r="A1177" s="3" t="s">
        <v>1585</v>
      </c>
      <c r="B1177" s="44" t="s">
        <v>194</v>
      </c>
      <c r="C1177" s="44" t="s">
        <v>93</v>
      </c>
      <c r="D1177" s="44" t="s">
        <v>175</v>
      </c>
      <c r="E1177" s="3">
        <v>3</v>
      </c>
      <c r="F1177" s="3">
        <v>1</v>
      </c>
      <c r="G1177" s="3">
        <v>1</v>
      </c>
      <c r="H1177" s="3">
        <v>1</v>
      </c>
      <c r="I1177" s="3">
        <f t="shared" si="18"/>
        <v>2</v>
      </c>
    </row>
    <row r="1178" spans="1:9" x14ac:dyDescent="0.35">
      <c r="A1178" s="3" t="s">
        <v>1586</v>
      </c>
      <c r="B1178" s="44" t="s">
        <v>197</v>
      </c>
      <c r="C1178" s="44" t="s">
        <v>80</v>
      </c>
      <c r="D1178" s="44" t="s">
        <v>176</v>
      </c>
      <c r="E1178" s="3">
        <v>3</v>
      </c>
      <c r="F1178" s="3">
        <v>1</v>
      </c>
      <c r="G1178" s="3">
        <v>1</v>
      </c>
      <c r="H1178" s="3">
        <v>1</v>
      </c>
      <c r="I1178" s="3">
        <f t="shared" si="18"/>
        <v>2</v>
      </c>
    </row>
    <row r="1179" spans="1:9" x14ac:dyDescent="0.35">
      <c r="A1179" s="3" t="s">
        <v>1587</v>
      </c>
      <c r="B1179" s="44" t="s">
        <v>192</v>
      </c>
      <c r="C1179" s="44" t="s">
        <v>111</v>
      </c>
      <c r="D1179" s="44" t="s">
        <v>176</v>
      </c>
      <c r="E1179" s="3">
        <v>3</v>
      </c>
      <c r="F1179" s="3">
        <v>1</v>
      </c>
      <c r="G1179" s="3">
        <v>1</v>
      </c>
      <c r="H1179" s="3">
        <v>2</v>
      </c>
      <c r="I1179" s="3">
        <f t="shared" si="18"/>
        <v>2</v>
      </c>
    </row>
    <row r="1180" spans="1:9" x14ac:dyDescent="0.35">
      <c r="A1180" s="3" t="s">
        <v>1588</v>
      </c>
      <c r="B1180" s="44" t="s">
        <v>197</v>
      </c>
      <c r="C1180" s="44" t="s">
        <v>80</v>
      </c>
      <c r="D1180" s="44" t="s">
        <v>176</v>
      </c>
      <c r="E1180" s="3">
        <v>1</v>
      </c>
      <c r="F1180" s="3">
        <v>2</v>
      </c>
      <c r="G1180" s="3">
        <v>1</v>
      </c>
      <c r="H1180" s="3">
        <v>1</v>
      </c>
      <c r="I1180" s="3">
        <f t="shared" si="18"/>
        <v>1</v>
      </c>
    </row>
    <row r="1181" spans="1:9" x14ac:dyDescent="0.35">
      <c r="A1181" s="3" t="s">
        <v>1589</v>
      </c>
      <c r="B1181" s="44" t="s">
        <v>251</v>
      </c>
      <c r="C1181" s="44" t="s">
        <v>28</v>
      </c>
      <c r="D1181" s="44" t="s">
        <v>175</v>
      </c>
      <c r="E1181" s="3">
        <v>3</v>
      </c>
      <c r="F1181" s="3">
        <v>1</v>
      </c>
      <c r="G1181" s="3">
        <v>4</v>
      </c>
      <c r="H1181" s="3">
        <v>1</v>
      </c>
      <c r="I1181" s="3">
        <f t="shared" si="18"/>
        <v>2</v>
      </c>
    </row>
    <row r="1182" spans="1:9" x14ac:dyDescent="0.35">
      <c r="A1182" s="3" t="s">
        <v>1590</v>
      </c>
      <c r="B1182" s="44" t="s">
        <v>207</v>
      </c>
      <c r="C1182" s="44" t="s">
        <v>97</v>
      </c>
      <c r="D1182" s="44" t="s">
        <v>175</v>
      </c>
      <c r="E1182" s="3">
        <v>3</v>
      </c>
      <c r="F1182" s="3">
        <v>1</v>
      </c>
      <c r="G1182" s="3">
        <v>4</v>
      </c>
      <c r="H1182" s="3">
        <v>1</v>
      </c>
      <c r="I1182" s="3">
        <f t="shared" si="18"/>
        <v>2</v>
      </c>
    </row>
    <row r="1183" spans="1:9" x14ac:dyDescent="0.35">
      <c r="A1183" s="3" t="s">
        <v>1591</v>
      </c>
      <c r="B1183" s="44" t="s">
        <v>194</v>
      </c>
      <c r="C1183" s="44" t="s">
        <v>93</v>
      </c>
      <c r="D1183" s="44" t="s">
        <v>175</v>
      </c>
      <c r="E1183" s="3">
        <v>3</v>
      </c>
      <c r="F1183" s="3">
        <v>4</v>
      </c>
      <c r="G1183" s="3">
        <v>1</v>
      </c>
      <c r="H1183" s="3">
        <v>3</v>
      </c>
      <c r="I1183" s="3">
        <f t="shared" si="18"/>
        <v>3</v>
      </c>
    </row>
    <row r="1184" spans="1:9" x14ac:dyDescent="0.35">
      <c r="A1184" s="3" t="s">
        <v>1592</v>
      </c>
      <c r="B1184" s="44" t="s">
        <v>194</v>
      </c>
      <c r="C1184" s="44" t="s">
        <v>93</v>
      </c>
      <c r="D1184" s="44" t="s">
        <v>175</v>
      </c>
      <c r="E1184" s="3">
        <v>3</v>
      </c>
      <c r="F1184" s="3">
        <v>1</v>
      </c>
      <c r="G1184" s="3">
        <v>1</v>
      </c>
      <c r="H1184" s="3">
        <v>1</v>
      </c>
      <c r="I1184" s="3">
        <f t="shared" si="18"/>
        <v>2</v>
      </c>
    </row>
    <row r="1185" spans="1:9" x14ac:dyDescent="0.35">
      <c r="A1185" s="3" t="s">
        <v>1593</v>
      </c>
      <c r="B1185" s="44" t="s">
        <v>217</v>
      </c>
      <c r="C1185" s="44" t="s">
        <v>82</v>
      </c>
      <c r="D1185" s="44" t="s">
        <v>175</v>
      </c>
      <c r="E1185" s="3">
        <v>3</v>
      </c>
      <c r="F1185" s="3">
        <v>1</v>
      </c>
      <c r="G1185" s="3">
        <v>1</v>
      </c>
      <c r="H1185" s="3">
        <v>1</v>
      </c>
      <c r="I1185" s="3">
        <f t="shared" si="18"/>
        <v>2</v>
      </c>
    </row>
    <row r="1186" spans="1:9" x14ac:dyDescent="0.35">
      <c r="A1186" s="3" t="s">
        <v>1594</v>
      </c>
      <c r="B1186" s="44" t="s">
        <v>217</v>
      </c>
      <c r="C1186" s="44" t="s">
        <v>82</v>
      </c>
      <c r="D1186" s="44" t="s">
        <v>175</v>
      </c>
      <c r="E1186" s="3">
        <v>3</v>
      </c>
      <c r="F1186" s="3">
        <v>1</v>
      </c>
      <c r="G1186" s="3">
        <v>1</v>
      </c>
      <c r="H1186" s="3">
        <v>1</v>
      </c>
      <c r="I1186" s="3">
        <f t="shared" si="18"/>
        <v>2</v>
      </c>
    </row>
    <row r="1187" spans="1:9" x14ac:dyDescent="0.35">
      <c r="A1187" s="3" t="s">
        <v>1595</v>
      </c>
      <c r="B1187" s="44" t="s">
        <v>194</v>
      </c>
      <c r="C1187" s="44" t="s">
        <v>93</v>
      </c>
      <c r="D1187" s="44" t="s">
        <v>175</v>
      </c>
      <c r="E1187" s="3">
        <v>3</v>
      </c>
      <c r="F1187" s="3">
        <v>4</v>
      </c>
      <c r="G1187" s="3">
        <v>4</v>
      </c>
      <c r="H1187" s="3">
        <v>1</v>
      </c>
      <c r="I1187" s="3">
        <f t="shared" si="18"/>
        <v>3</v>
      </c>
    </row>
    <row r="1188" spans="1:9" x14ac:dyDescent="0.35">
      <c r="A1188" s="3" t="s">
        <v>1596</v>
      </c>
      <c r="B1188" s="44" t="s">
        <v>194</v>
      </c>
      <c r="C1188" s="44" t="s">
        <v>93</v>
      </c>
      <c r="D1188" s="44" t="s">
        <v>175</v>
      </c>
      <c r="E1188" s="3">
        <v>3</v>
      </c>
      <c r="F1188" s="3">
        <v>1</v>
      </c>
      <c r="G1188" s="3">
        <v>4</v>
      </c>
      <c r="H1188" s="3">
        <v>1</v>
      </c>
      <c r="I1188" s="3">
        <f t="shared" si="18"/>
        <v>2</v>
      </c>
    </row>
    <row r="1189" spans="1:9" x14ac:dyDescent="0.35">
      <c r="A1189" s="3" t="s">
        <v>1597</v>
      </c>
      <c r="B1189" s="44" t="s">
        <v>180</v>
      </c>
      <c r="C1189" s="44" t="s">
        <v>105</v>
      </c>
      <c r="D1189" s="44" t="s">
        <v>176</v>
      </c>
      <c r="E1189" s="3">
        <v>1</v>
      </c>
      <c r="F1189" s="3">
        <v>4</v>
      </c>
      <c r="G1189" s="3">
        <v>4</v>
      </c>
      <c r="H1189" s="3">
        <v>1</v>
      </c>
      <c r="I1189" s="3">
        <f t="shared" si="18"/>
        <v>3</v>
      </c>
    </row>
    <row r="1190" spans="1:9" x14ac:dyDescent="0.35">
      <c r="A1190" s="3" t="s">
        <v>1598</v>
      </c>
      <c r="B1190" s="44" t="s">
        <v>194</v>
      </c>
      <c r="C1190" s="44" t="s">
        <v>93</v>
      </c>
      <c r="D1190" s="44" t="s">
        <v>175</v>
      </c>
      <c r="E1190" s="3">
        <v>1</v>
      </c>
      <c r="F1190" s="3">
        <v>4</v>
      </c>
      <c r="G1190" s="3">
        <v>1</v>
      </c>
      <c r="H1190" s="3">
        <v>1</v>
      </c>
      <c r="I1190" s="3">
        <f t="shared" si="18"/>
        <v>2</v>
      </c>
    </row>
    <row r="1191" spans="1:9" x14ac:dyDescent="0.35">
      <c r="A1191" s="3" t="s">
        <v>1599</v>
      </c>
      <c r="B1191" s="44" t="s">
        <v>224</v>
      </c>
      <c r="C1191" s="44" t="s">
        <v>183</v>
      </c>
      <c r="D1191" s="44" t="s">
        <v>176</v>
      </c>
      <c r="E1191" s="3">
        <v>3</v>
      </c>
      <c r="F1191" s="3">
        <v>1</v>
      </c>
      <c r="G1191" s="3">
        <v>1</v>
      </c>
      <c r="H1191" s="3">
        <v>1</v>
      </c>
      <c r="I1191" s="3">
        <f t="shared" si="18"/>
        <v>2</v>
      </c>
    </row>
    <row r="1192" spans="1:9" x14ac:dyDescent="0.35">
      <c r="A1192" s="3" t="s">
        <v>1600</v>
      </c>
      <c r="B1192" s="44" t="s">
        <v>194</v>
      </c>
      <c r="C1192" s="44" t="s">
        <v>93</v>
      </c>
      <c r="D1192" s="44" t="s">
        <v>175</v>
      </c>
      <c r="E1192" s="3">
        <v>3</v>
      </c>
      <c r="F1192" s="3">
        <v>1</v>
      </c>
      <c r="G1192" s="3">
        <v>1</v>
      </c>
      <c r="H1192" s="3">
        <v>1</v>
      </c>
      <c r="I1192" s="3">
        <f t="shared" si="18"/>
        <v>2</v>
      </c>
    </row>
    <row r="1193" spans="1:9" x14ac:dyDescent="0.35">
      <c r="A1193" s="3" t="s">
        <v>1601</v>
      </c>
      <c r="B1193" s="44" t="s">
        <v>194</v>
      </c>
      <c r="C1193" s="44" t="s">
        <v>93</v>
      </c>
      <c r="D1193" s="44" t="s">
        <v>175</v>
      </c>
      <c r="E1193" s="3">
        <v>3</v>
      </c>
      <c r="F1193" s="3">
        <v>2</v>
      </c>
      <c r="G1193" s="3">
        <v>1</v>
      </c>
      <c r="H1193" s="3">
        <v>1</v>
      </c>
      <c r="I1193" s="3">
        <f t="shared" si="18"/>
        <v>2</v>
      </c>
    </row>
    <row r="1194" spans="1:9" x14ac:dyDescent="0.35">
      <c r="A1194" s="3" t="s">
        <v>1602</v>
      </c>
      <c r="B1194" s="44" t="s">
        <v>251</v>
      </c>
      <c r="C1194" s="44" t="s">
        <v>28</v>
      </c>
      <c r="D1194" s="44" t="s">
        <v>175</v>
      </c>
      <c r="E1194" s="3">
        <v>3</v>
      </c>
      <c r="F1194" s="3">
        <v>1</v>
      </c>
      <c r="G1194" s="3">
        <v>4</v>
      </c>
      <c r="H1194" s="3">
        <v>1</v>
      </c>
      <c r="I1194" s="3">
        <f t="shared" si="18"/>
        <v>2</v>
      </c>
    </row>
    <row r="1195" spans="1:9" x14ac:dyDescent="0.35">
      <c r="A1195" s="3" t="s">
        <v>1603</v>
      </c>
      <c r="B1195" s="44" t="s">
        <v>218</v>
      </c>
      <c r="C1195" s="44" t="s">
        <v>219</v>
      </c>
      <c r="D1195" s="44" t="s">
        <v>175</v>
      </c>
      <c r="E1195" s="3">
        <v>3</v>
      </c>
      <c r="F1195" s="3">
        <v>1</v>
      </c>
      <c r="G1195" s="3">
        <v>4</v>
      </c>
      <c r="H1195" s="3">
        <v>1</v>
      </c>
      <c r="I1195" s="3">
        <f t="shared" si="18"/>
        <v>2</v>
      </c>
    </row>
    <row r="1196" spans="1:9" x14ac:dyDescent="0.35">
      <c r="A1196" s="3" t="s">
        <v>1604</v>
      </c>
      <c r="B1196" s="44" t="s">
        <v>217</v>
      </c>
      <c r="C1196" s="44" t="s">
        <v>82</v>
      </c>
      <c r="D1196" s="44" t="s">
        <v>175</v>
      </c>
      <c r="E1196" s="3">
        <v>3</v>
      </c>
      <c r="F1196" s="3">
        <v>1</v>
      </c>
      <c r="G1196" s="3">
        <v>1</v>
      </c>
      <c r="H1196" s="3">
        <v>1</v>
      </c>
      <c r="I1196" s="3">
        <f t="shared" si="18"/>
        <v>2</v>
      </c>
    </row>
    <row r="1197" spans="1:9" x14ac:dyDescent="0.35">
      <c r="A1197" s="3" t="s">
        <v>1605</v>
      </c>
      <c r="B1197" s="44" t="s">
        <v>205</v>
      </c>
      <c r="C1197" s="44" t="s">
        <v>191</v>
      </c>
      <c r="D1197" s="44" t="s">
        <v>175</v>
      </c>
      <c r="E1197" s="3">
        <v>3</v>
      </c>
      <c r="F1197" s="3">
        <v>1</v>
      </c>
      <c r="G1197" s="3">
        <v>1</v>
      </c>
      <c r="H1197" s="3">
        <v>1</v>
      </c>
      <c r="I1197" s="3">
        <f t="shared" si="18"/>
        <v>2</v>
      </c>
    </row>
    <row r="1198" spans="1:9" x14ac:dyDescent="0.35">
      <c r="A1198" s="3" t="s">
        <v>1606</v>
      </c>
      <c r="B1198" s="44" t="s">
        <v>244</v>
      </c>
      <c r="C1198" s="44" t="s">
        <v>65</v>
      </c>
      <c r="D1198" s="44" t="s">
        <v>175</v>
      </c>
      <c r="E1198" s="3">
        <v>3</v>
      </c>
      <c r="F1198" s="3">
        <v>1</v>
      </c>
      <c r="G1198" s="3">
        <v>1</v>
      </c>
      <c r="H1198" s="3">
        <v>1</v>
      </c>
      <c r="I1198" s="3">
        <f t="shared" si="18"/>
        <v>2</v>
      </c>
    </row>
    <row r="1199" spans="1:9" x14ac:dyDescent="0.35">
      <c r="A1199" s="3" t="s">
        <v>1607</v>
      </c>
      <c r="B1199" s="44" t="s">
        <v>264</v>
      </c>
      <c r="C1199" s="44" t="s">
        <v>144</v>
      </c>
      <c r="D1199" s="44" t="s">
        <v>175</v>
      </c>
      <c r="E1199" s="3">
        <v>3</v>
      </c>
      <c r="F1199" s="3">
        <v>1</v>
      </c>
      <c r="G1199" s="3">
        <v>1</v>
      </c>
      <c r="H1199" s="3">
        <v>1</v>
      </c>
      <c r="I1199" s="3">
        <f t="shared" si="18"/>
        <v>2</v>
      </c>
    </row>
    <row r="1200" spans="1:9" x14ac:dyDescent="0.35">
      <c r="A1200" s="3" t="s">
        <v>1608</v>
      </c>
      <c r="B1200" s="44" t="s">
        <v>264</v>
      </c>
      <c r="C1200" s="44" t="s">
        <v>144</v>
      </c>
      <c r="D1200" s="44" t="s">
        <v>175</v>
      </c>
      <c r="E1200" s="3">
        <v>3</v>
      </c>
      <c r="F1200" s="3">
        <v>1</v>
      </c>
      <c r="G1200" s="3">
        <v>1</v>
      </c>
      <c r="H1200" s="3">
        <v>1</v>
      </c>
      <c r="I1200" s="3">
        <f t="shared" si="18"/>
        <v>2</v>
      </c>
    </row>
    <row r="1201" spans="1:9" x14ac:dyDescent="0.35">
      <c r="A1201" s="3" t="s">
        <v>1609</v>
      </c>
      <c r="B1201" s="44" t="s">
        <v>199</v>
      </c>
      <c r="C1201" s="44" t="s">
        <v>101</v>
      </c>
      <c r="D1201" s="44" t="s">
        <v>175</v>
      </c>
      <c r="E1201" s="3">
        <v>3</v>
      </c>
      <c r="F1201" s="3">
        <v>1</v>
      </c>
      <c r="G1201" s="3">
        <v>4</v>
      </c>
      <c r="H1201" s="3">
        <v>1</v>
      </c>
      <c r="I1201" s="3">
        <f t="shared" si="18"/>
        <v>2</v>
      </c>
    </row>
    <row r="1202" spans="1:9" x14ac:dyDescent="0.35">
      <c r="A1202" s="3" t="s">
        <v>1610</v>
      </c>
      <c r="B1202" s="44" t="s">
        <v>185</v>
      </c>
      <c r="C1202" s="44" t="s">
        <v>63</v>
      </c>
      <c r="D1202" s="44" t="s">
        <v>176</v>
      </c>
      <c r="E1202" s="3">
        <v>3</v>
      </c>
      <c r="F1202" s="3">
        <v>1</v>
      </c>
      <c r="G1202" s="3">
        <v>1</v>
      </c>
      <c r="H1202" s="3">
        <v>1</v>
      </c>
      <c r="I1202" s="3">
        <f t="shared" si="18"/>
        <v>2</v>
      </c>
    </row>
    <row r="1203" spans="1:9" x14ac:dyDescent="0.35">
      <c r="A1203" s="3" t="s">
        <v>1611</v>
      </c>
      <c r="B1203" s="44" t="s">
        <v>185</v>
      </c>
      <c r="C1203" s="44" t="s">
        <v>63</v>
      </c>
      <c r="D1203" s="44" t="s">
        <v>176</v>
      </c>
      <c r="E1203" s="3">
        <v>3</v>
      </c>
      <c r="F1203" s="3">
        <v>1</v>
      </c>
      <c r="G1203" s="3">
        <v>4</v>
      </c>
      <c r="H1203" s="3">
        <v>1</v>
      </c>
      <c r="I1203" s="3">
        <f t="shared" si="18"/>
        <v>2</v>
      </c>
    </row>
    <row r="1204" spans="1:9" x14ac:dyDescent="0.35">
      <c r="A1204" s="3" t="s">
        <v>1612</v>
      </c>
      <c r="B1204" s="44" t="s">
        <v>199</v>
      </c>
      <c r="C1204" s="44" t="s">
        <v>101</v>
      </c>
      <c r="D1204" s="44" t="s">
        <v>175</v>
      </c>
      <c r="E1204" s="3">
        <v>3</v>
      </c>
      <c r="F1204" s="3">
        <v>1</v>
      </c>
      <c r="G1204" s="3">
        <v>1</v>
      </c>
      <c r="H1204" s="3">
        <v>1</v>
      </c>
      <c r="I1204" s="3">
        <f t="shared" si="18"/>
        <v>2</v>
      </c>
    </row>
    <row r="1205" spans="1:9" x14ac:dyDescent="0.35">
      <c r="A1205" s="3" t="s">
        <v>1613</v>
      </c>
      <c r="B1205" s="44" t="s">
        <v>212</v>
      </c>
      <c r="C1205" s="44" t="s">
        <v>86</v>
      </c>
      <c r="D1205" s="44" t="s">
        <v>176</v>
      </c>
      <c r="E1205" s="3">
        <v>3</v>
      </c>
      <c r="F1205" s="3">
        <v>3</v>
      </c>
      <c r="G1205" s="3">
        <v>1</v>
      </c>
      <c r="H1205" s="3">
        <v>1</v>
      </c>
      <c r="I1205" s="3">
        <f t="shared" si="18"/>
        <v>2</v>
      </c>
    </row>
    <row r="1206" spans="1:9" x14ac:dyDescent="0.35">
      <c r="A1206" s="3" t="s">
        <v>1614</v>
      </c>
      <c r="B1206" s="44" t="s">
        <v>232</v>
      </c>
      <c r="C1206" s="44" t="s">
        <v>99</v>
      </c>
      <c r="D1206" s="44" t="s">
        <v>176</v>
      </c>
      <c r="E1206" s="3">
        <v>3</v>
      </c>
      <c r="F1206" s="3">
        <v>1</v>
      </c>
      <c r="G1206" s="3">
        <v>4</v>
      </c>
      <c r="H1206" s="3">
        <v>1</v>
      </c>
      <c r="I1206" s="3">
        <f t="shared" si="18"/>
        <v>2</v>
      </c>
    </row>
    <row r="1207" spans="1:9" x14ac:dyDescent="0.35">
      <c r="A1207" s="3" t="s">
        <v>1615</v>
      </c>
      <c r="B1207" s="44" t="s">
        <v>264</v>
      </c>
      <c r="C1207" s="44" t="s">
        <v>144</v>
      </c>
      <c r="D1207" s="44" t="s">
        <v>175</v>
      </c>
      <c r="E1207" s="3">
        <v>3</v>
      </c>
      <c r="F1207" s="3">
        <v>1</v>
      </c>
      <c r="G1207" s="3">
        <v>1</v>
      </c>
      <c r="H1207" s="3">
        <v>1</v>
      </c>
      <c r="I1207" s="3">
        <f t="shared" si="18"/>
        <v>2</v>
      </c>
    </row>
    <row r="1208" spans="1:9" x14ac:dyDescent="0.35">
      <c r="A1208" s="3" t="s">
        <v>1616</v>
      </c>
      <c r="B1208" s="44" t="s">
        <v>192</v>
      </c>
      <c r="C1208" s="44" t="s">
        <v>111</v>
      </c>
      <c r="D1208" s="44" t="s">
        <v>176</v>
      </c>
      <c r="E1208" s="3">
        <v>3</v>
      </c>
      <c r="F1208" s="3">
        <v>2</v>
      </c>
      <c r="G1208" s="3">
        <v>1</v>
      </c>
      <c r="H1208" s="3">
        <v>1</v>
      </c>
      <c r="I1208" s="3">
        <f t="shared" si="18"/>
        <v>2</v>
      </c>
    </row>
    <row r="1209" spans="1:9" x14ac:dyDescent="0.35">
      <c r="A1209" s="3" t="s">
        <v>1617</v>
      </c>
      <c r="B1209" s="44" t="s">
        <v>264</v>
      </c>
      <c r="C1209" s="44" t="s">
        <v>144</v>
      </c>
      <c r="D1209" s="44" t="s">
        <v>175</v>
      </c>
      <c r="E1209" s="3">
        <v>3</v>
      </c>
      <c r="F1209" s="3">
        <v>1</v>
      </c>
      <c r="G1209" s="3">
        <v>1</v>
      </c>
      <c r="H1209" s="3">
        <v>1</v>
      </c>
      <c r="I1209" s="3">
        <f t="shared" si="18"/>
        <v>2</v>
      </c>
    </row>
    <row r="1210" spans="1:9" x14ac:dyDescent="0.35">
      <c r="A1210" s="3" t="s">
        <v>1618</v>
      </c>
      <c r="B1210" s="44" t="s">
        <v>255</v>
      </c>
      <c r="C1210" s="44" t="s">
        <v>87</v>
      </c>
      <c r="D1210" s="44" t="s">
        <v>176</v>
      </c>
      <c r="E1210" s="3">
        <v>3</v>
      </c>
      <c r="F1210" s="3">
        <v>1</v>
      </c>
      <c r="G1210" s="3">
        <v>1</v>
      </c>
      <c r="H1210" s="3">
        <v>1</v>
      </c>
      <c r="I1210" s="3">
        <f t="shared" si="18"/>
        <v>2</v>
      </c>
    </row>
    <row r="1211" spans="1:9" x14ac:dyDescent="0.35">
      <c r="A1211" s="3" t="s">
        <v>1619</v>
      </c>
      <c r="B1211" s="44" t="s">
        <v>264</v>
      </c>
      <c r="C1211" s="44" t="s">
        <v>144</v>
      </c>
      <c r="D1211" s="44" t="s">
        <v>175</v>
      </c>
      <c r="E1211" s="3">
        <v>3</v>
      </c>
      <c r="F1211" s="3">
        <v>1</v>
      </c>
      <c r="G1211" s="3">
        <v>4</v>
      </c>
      <c r="H1211" s="3">
        <v>1</v>
      </c>
      <c r="I1211" s="3">
        <f t="shared" si="18"/>
        <v>2</v>
      </c>
    </row>
    <row r="1212" spans="1:9" x14ac:dyDescent="0.35">
      <c r="A1212" s="3" t="s">
        <v>1620</v>
      </c>
      <c r="B1212" s="44" t="s">
        <v>199</v>
      </c>
      <c r="C1212" s="44" t="s">
        <v>101</v>
      </c>
      <c r="D1212" s="44" t="s">
        <v>175</v>
      </c>
      <c r="E1212" s="3">
        <v>3</v>
      </c>
      <c r="F1212" s="3">
        <v>4</v>
      </c>
      <c r="G1212" s="3">
        <v>4</v>
      </c>
      <c r="H1212" s="3">
        <v>3</v>
      </c>
      <c r="I1212" s="3">
        <f t="shared" si="18"/>
        <v>4</v>
      </c>
    </row>
    <row r="1213" spans="1:9" x14ac:dyDescent="0.35">
      <c r="A1213" s="3" t="s">
        <v>1621</v>
      </c>
      <c r="B1213" s="44" t="s">
        <v>263</v>
      </c>
      <c r="C1213" s="44" t="s">
        <v>56</v>
      </c>
      <c r="D1213" s="44" t="s">
        <v>175</v>
      </c>
      <c r="E1213" s="3">
        <v>3</v>
      </c>
      <c r="F1213" s="3">
        <v>4</v>
      </c>
      <c r="G1213" s="3">
        <v>4</v>
      </c>
      <c r="H1213" s="3">
        <v>1</v>
      </c>
      <c r="I1213" s="3">
        <f t="shared" si="18"/>
        <v>3</v>
      </c>
    </row>
    <row r="1214" spans="1:9" x14ac:dyDescent="0.35">
      <c r="A1214" s="3" t="s">
        <v>1622</v>
      </c>
      <c r="B1214" s="44" t="s">
        <v>263</v>
      </c>
      <c r="C1214" s="44" t="s">
        <v>56</v>
      </c>
      <c r="D1214" s="44" t="s">
        <v>175</v>
      </c>
      <c r="E1214" s="3">
        <v>3</v>
      </c>
      <c r="F1214" s="3">
        <v>1</v>
      </c>
      <c r="G1214" s="3">
        <v>4</v>
      </c>
      <c r="H1214" s="3">
        <v>1</v>
      </c>
      <c r="I1214" s="3">
        <f t="shared" si="18"/>
        <v>2</v>
      </c>
    </row>
    <row r="1215" spans="1:9" x14ac:dyDescent="0.35">
      <c r="A1215" s="3" t="s">
        <v>1623</v>
      </c>
      <c r="B1215" s="44" t="s">
        <v>192</v>
      </c>
      <c r="C1215" s="44" t="s">
        <v>111</v>
      </c>
      <c r="D1215" s="44" t="s">
        <v>176</v>
      </c>
      <c r="E1215" s="3">
        <v>3</v>
      </c>
      <c r="F1215" s="3">
        <v>1</v>
      </c>
      <c r="G1215" s="3">
        <v>4</v>
      </c>
      <c r="H1215" s="3">
        <v>1</v>
      </c>
      <c r="I1215" s="3">
        <f t="shared" si="18"/>
        <v>2</v>
      </c>
    </row>
    <row r="1216" spans="1:9" x14ac:dyDescent="0.35">
      <c r="A1216" s="3" t="s">
        <v>1624</v>
      </c>
      <c r="B1216" s="44" t="s">
        <v>263</v>
      </c>
      <c r="C1216" s="44" t="s">
        <v>56</v>
      </c>
      <c r="D1216" s="44" t="s">
        <v>175</v>
      </c>
      <c r="E1216" s="3">
        <v>3</v>
      </c>
      <c r="F1216" s="3">
        <v>1</v>
      </c>
      <c r="G1216" s="3">
        <v>4</v>
      </c>
      <c r="H1216" s="3">
        <v>1</v>
      </c>
      <c r="I1216" s="3">
        <f t="shared" si="18"/>
        <v>2</v>
      </c>
    </row>
    <row r="1217" spans="1:9" x14ac:dyDescent="0.35">
      <c r="A1217" s="3" t="s">
        <v>1625</v>
      </c>
      <c r="B1217" s="44" t="s">
        <v>263</v>
      </c>
      <c r="C1217" s="44" t="s">
        <v>56</v>
      </c>
      <c r="D1217" s="44" t="s">
        <v>175</v>
      </c>
      <c r="E1217" s="3">
        <v>3</v>
      </c>
      <c r="F1217" s="3">
        <v>1</v>
      </c>
      <c r="G1217" s="3">
        <v>4</v>
      </c>
      <c r="H1217" s="3">
        <v>3</v>
      </c>
      <c r="I1217" s="3">
        <f t="shared" si="18"/>
        <v>3</v>
      </c>
    </row>
    <row r="1218" spans="1:9" x14ac:dyDescent="0.35">
      <c r="A1218" s="3" t="s">
        <v>1626</v>
      </c>
      <c r="B1218" s="44" t="s">
        <v>263</v>
      </c>
      <c r="C1218" s="44" t="s">
        <v>56</v>
      </c>
      <c r="D1218" s="44" t="s">
        <v>175</v>
      </c>
      <c r="E1218" s="3">
        <v>3</v>
      </c>
      <c r="F1218" s="3">
        <v>1</v>
      </c>
      <c r="G1218" s="3">
        <v>1</v>
      </c>
      <c r="H1218" s="3">
        <v>1</v>
      </c>
      <c r="I1218" s="3">
        <f t="shared" si="18"/>
        <v>2</v>
      </c>
    </row>
    <row r="1219" spans="1:9" x14ac:dyDescent="0.35">
      <c r="A1219" s="3" t="s">
        <v>1627</v>
      </c>
      <c r="B1219" s="44" t="s">
        <v>184</v>
      </c>
      <c r="C1219" s="44" t="s">
        <v>79</v>
      </c>
      <c r="D1219" s="44" t="s">
        <v>176</v>
      </c>
      <c r="E1219" s="3">
        <v>3</v>
      </c>
      <c r="F1219" s="3">
        <v>1</v>
      </c>
      <c r="G1219" s="3">
        <v>1</v>
      </c>
      <c r="H1219" s="3">
        <v>1</v>
      </c>
      <c r="I1219" s="3">
        <f t="shared" ref="I1219:I1282" si="19">ROUND(AVERAGE(E1219:H1219),0)</f>
        <v>2</v>
      </c>
    </row>
    <row r="1220" spans="1:9" x14ac:dyDescent="0.35">
      <c r="A1220" s="3" t="s">
        <v>1628</v>
      </c>
      <c r="B1220" s="44" t="s">
        <v>263</v>
      </c>
      <c r="C1220" s="44" t="s">
        <v>56</v>
      </c>
      <c r="D1220" s="44" t="s">
        <v>175</v>
      </c>
      <c r="E1220" s="3">
        <v>2</v>
      </c>
      <c r="F1220" s="3">
        <v>3</v>
      </c>
      <c r="G1220" s="3">
        <v>4</v>
      </c>
      <c r="H1220" s="3">
        <v>1</v>
      </c>
      <c r="I1220" s="3">
        <f t="shared" si="19"/>
        <v>3</v>
      </c>
    </row>
    <row r="1221" spans="1:9" x14ac:dyDescent="0.35">
      <c r="A1221" s="3" t="s">
        <v>1629</v>
      </c>
      <c r="B1221" s="44" t="s">
        <v>263</v>
      </c>
      <c r="C1221" s="44" t="s">
        <v>56</v>
      </c>
      <c r="D1221" s="44" t="s">
        <v>175</v>
      </c>
      <c r="E1221" s="3">
        <v>3</v>
      </c>
      <c r="F1221" s="3">
        <v>1</v>
      </c>
      <c r="G1221" s="3">
        <v>4</v>
      </c>
      <c r="H1221" s="3">
        <v>1</v>
      </c>
      <c r="I1221" s="3">
        <f t="shared" si="19"/>
        <v>2</v>
      </c>
    </row>
    <row r="1222" spans="1:9" x14ac:dyDescent="0.35">
      <c r="A1222" s="3" t="s">
        <v>1630</v>
      </c>
      <c r="B1222" s="44" t="s">
        <v>254</v>
      </c>
      <c r="C1222" s="44" t="s">
        <v>68</v>
      </c>
      <c r="D1222" s="44" t="s">
        <v>176</v>
      </c>
      <c r="E1222" s="3">
        <v>3</v>
      </c>
      <c r="F1222" s="3">
        <v>1</v>
      </c>
      <c r="G1222" s="3">
        <v>4</v>
      </c>
      <c r="H1222" s="3">
        <v>1</v>
      </c>
      <c r="I1222" s="3">
        <f t="shared" si="19"/>
        <v>2</v>
      </c>
    </row>
    <row r="1223" spans="1:9" x14ac:dyDescent="0.35">
      <c r="A1223" s="3" t="s">
        <v>1631</v>
      </c>
      <c r="B1223" s="44" t="s">
        <v>224</v>
      </c>
      <c r="C1223" s="44" t="s">
        <v>183</v>
      </c>
      <c r="D1223" s="44" t="s">
        <v>176</v>
      </c>
      <c r="E1223" s="3">
        <v>3</v>
      </c>
      <c r="F1223" s="3">
        <v>1</v>
      </c>
      <c r="G1223" s="3">
        <v>4</v>
      </c>
      <c r="H1223" s="3">
        <v>1</v>
      </c>
      <c r="I1223" s="3">
        <f t="shared" si="19"/>
        <v>2</v>
      </c>
    </row>
    <row r="1224" spans="1:9" x14ac:dyDescent="0.35">
      <c r="A1224" s="3" t="s">
        <v>1632</v>
      </c>
      <c r="B1224" s="44" t="s">
        <v>263</v>
      </c>
      <c r="C1224" s="44" t="s">
        <v>56</v>
      </c>
      <c r="D1224" s="44" t="s">
        <v>175</v>
      </c>
      <c r="E1224" s="3">
        <v>3</v>
      </c>
      <c r="F1224" s="3">
        <v>1</v>
      </c>
      <c r="G1224" s="3">
        <v>4</v>
      </c>
      <c r="H1224" s="3">
        <v>5</v>
      </c>
      <c r="I1224" s="3">
        <f t="shared" si="19"/>
        <v>3</v>
      </c>
    </row>
    <row r="1225" spans="1:9" x14ac:dyDescent="0.35">
      <c r="A1225" s="3" t="s">
        <v>1633</v>
      </c>
      <c r="B1225" s="44" t="s">
        <v>263</v>
      </c>
      <c r="C1225" s="44" t="s">
        <v>56</v>
      </c>
      <c r="D1225" s="44" t="s">
        <v>175</v>
      </c>
      <c r="E1225" s="3">
        <v>3</v>
      </c>
      <c r="F1225" s="3">
        <v>1</v>
      </c>
      <c r="G1225" s="3">
        <v>1</v>
      </c>
      <c r="H1225" s="3">
        <v>3</v>
      </c>
      <c r="I1225" s="3">
        <f t="shared" si="19"/>
        <v>2</v>
      </c>
    </row>
    <row r="1226" spans="1:9" x14ac:dyDescent="0.35">
      <c r="A1226" s="3" t="s">
        <v>1634</v>
      </c>
      <c r="B1226" s="44" t="s">
        <v>263</v>
      </c>
      <c r="C1226" s="44" t="s">
        <v>56</v>
      </c>
      <c r="D1226" s="44" t="s">
        <v>175</v>
      </c>
      <c r="E1226" s="3">
        <v>3</v>
      </c>
      <c r="F1226" s="3">
        <v>1</v>
      </c>
      <c r="G1226" s="3">
        <v>4</v>
      </c>
      <c r="H1226" s="3">
        <v>1</v>
      </c>
      <c r="I1226" s="3">
        <f t="shared" si="19"/>
        <v>2</v>
      </c>
    </row>
    <row r="1227" spans="1:9" x14ac:dyDescent="0.35">
      <c r="A1227" s="3" t="s">
        <v>1635</v>
      </c>
      <c r="B1227" s="44" t="s">
        <v>263</v>
      </c>
      <c r="C1227" s="44" t="s">
        <v>56</v>
      </c>
      <c r="D1227" s="44" t="s">
        <v>175</v>
      </c>
      <c r="E1227" s="3">
        <v>3</v>
      </c>
      <c r="F1227" s="3">
        <v>4</v>
      </c>
      <c r="G1227" s="3">
        <v>1</v>
      </c>
      <c r="H1227" s="3">
        <v>3</v>
      </c>
      <c r="I1227" s="3">
        <f t="shared" si="19"/>
        <v>3</v>
      </c>
    </row>
    <row r="1228" spans="1:9" x14ac:dyDescent="0.35">
      <c r="A1228" s="3" t="s">
        <v>1636</v>
      </c>
      <c r="B1228" s="44" t="s">
        <v>263</v>
      </c>
      <c r="C1228" s="44" t="s">
        <v>56</v>
      </c>
      <c r="D1228" s="44" t="s">
        <v>175</v>
      </c>
      <c r="E1228" s="3">
        <v>3</v>
      </c>
      <c r="F1228" s="3">
        <v>1</v>
      </c>
      <c r="G1228" s="3">
        <v>4</v>
      </c>
      <c r="H1228" s="3">
        <v>1</v>
      </c>
      <c r="I1228" s="3">
        <f t="shared" si="19"/>
        <v>2</v>
      </c>
    </row>
    <row r="1229" spans="1:9" x14ac:dyDescent="0.35">
      <c r="A1229" s="3" t="s">
        <v>1637</v>
      </c>
      <c r="B1229" s="44" t="s">
        <v>184</v>
      </c>
      <c r="C1229" s="44" t="s">
        <v>79</v>
      </c>
      <c r="D1229" s="44" t="s">
        <v>176</v>
      </c>
      <c r="E1229" s="3">
        <v>3</v>
      </c>
      <c r="F1229" s="3">
        <v>1</v>
      </c>
      <c r="G1229" s="3">
        <v>1</v>
      </c>
      <c r="H1229" s="3">
        <v>1</v>
      </c>
      <c r="I1229" s="3">
        <f t="shared" si="19"/>
        <v>2</v>
      </c>
    </row>
    <row r="1230" spans="1:9" x14ac:dyDescent="0.35">
      <c r="A1230" s="3" t="s">
        <v>1638</v>
      </c>
      <c r="B1230" s="44" t="s">
        <v>197</v>
      </c>
      <c r="C1230" s="44" t="s">
        <v>80</v>
      </c>
      <c r="D1230" s="44" t="s">
        <v>176</v>
      </c>
      <c r="E1230" s="3">
        <v>3</v>
      </c>
      <c r="F1230" s="3">
        <v>1</v>
      </c>
      <c r="G1230" s="3">
        <v>4</v>
      </c>
      <c r="H1230" s="3">
        <v>1</v>
      </c>
      <c r="I1230" s="3">
        <f t="shared" si="19"/>
        <v>2</v>
      </c>
    </row>
    <row r="1231" spans="1:9" x14ac:dyDescent="0.35">
      <c r="A1231" s="3" t="s">
        <v>1639</v>
      </c>
      <c r="B1231" s="44" t="s">
        <v>224</v>
      </c>
      <c r="C1231" s="44" t="s">
        <v>183</v>
      </c>
      <c r="D1231" s="44" t="s">
        <v>176</v>
      </c>
      <c r="E1231" s="3">
        <v>3</v>
      </c>
      <c r="F1231" s="3">
        <v>1</v>
      </c>
      <c r="G1231" s="3">
        <v>4</v>
      </c>
      <c r="H1231" s="3">
        <v>1</v>
      </c>
      <c r="I1231" s="3">
        <f t="shared" si="19"/>
        <v>2</v>
      </c>
    </row>
    <row r="1232" spans="1:9" x14ac:dyDescent="0.35">
      <c r="A1232" s="3" t="s">
        <v>1640</v>
      </c>
      <c r="B1232" s="44" t="s">
        <v>263</v>
      </c>
      <c r="C1232" s="44" t="s">
        <v>56</v>
      </c>
      <c r="D1232" s="44" t="s">
        <v>175</v>
      </c>
      <c r="E1232" s="3">
        <v>3</v>
      </c>
      <c r="F1232" s="3">
        <v>1</v>
      </c>
      <c r="G1232" s="3">
        <v>1</v>
      </c>
      <c r="H1232" s="3">
        <v>5</v>
      </c>
      <c r="I1232" s="3">
        <f t="shared" si="19"/>
        <v>3</v>
      </c>
    </row>
    <row r="1233" spans="1:9" x14ac:dyDescent="0.35">
      <c r="A1233" s="3" t="s">
        <v>1641</v>
      </c>
      <c r="B1233" s="44" t="s">
        <v>224</v>
      </c>
      <c r="C1233" s="44" t="s">
        <v>183</v>
      </c>
      <c r="D1233" s="44" t="s">
        <v>176</v>
      </c>
      <c r="E1233" s="3">
        <v>3</v>
      </c>
      <c r="F1233" s="3">
        <v>1</v>
      </c>
      <c r="G1233" s="3">
        <v>1</v>
      </c>
      <c r="H1233" s="3">
        <v>1</v>
      </c>
      <c r="I1233" s="3">
        <f t="shared" si="19"/>
        <v>2</v>
      </c>
    </row>
    <row r="1234" spans="1:9" x14ac:dyDescent="0.35">
      <c r="A1234" s="3" t="s">
        <v>1642</v>
      </c>
      <c r="B1234" s="44" t="s">
        <v>224</v>
      </c>
      <c r="C1234" s="44" t="s">
        <v>183</v>
      </c>
      <c r="D1234" s="44" t="s">
        <v>176</v>
      </c>
      <c r="E1234" s="3">
        <v>3</v>
      </c>
      <c r="F1234" s="3">
        <v>2</v>
      </c>
      <c r="G1234" s="3">
        <v>1</v>
      </c>
      <c r="H1234" s="3">
        <v>1</v>
      </c>
      <c r="I1234" s="3">
        <f t="shared" si="19"/>
        <v>2</v>
      </c>
    </row>
    <row r="1235" spans="1:9" x14ac:dyDescent="0.35">
      <c r="A1235" s="3" t="s">
        <v>1643</v>
      </c>
      <c r="B1235" s="44" t="s">
        <v>263</v>
      </c>
      <c r="C1235" s="44" t="s">
        <v>56</v>
      </c>
      <c r="D1235" s="44" t="s">
        <v>175</v>
      </c>
      <c r="E1235" s="3">
        <v>3</v>
      </c>
      <c r="F1235" s="3">
        <v>4</v>
      </c>
      <c r="G1235" s="3">
        <v>1</v>
      </c>
      <c r="H1235" s="3">
        <v>2</v>
      </c>
      <c r="I1235" s="3">
        <f t="shared" si="19"/>
        <v>3</v>
      </c>
    </row>
    <row r="1236" spans="1:9" x14ac:dyDescent="0.35">
      <c r="A1236" s="3" t="s">
        <v>1644</v>
      </c>
      <c r="B1236" s="44" t="s">
        <v>224</v>
      </c>
      <c r="C1236" s="44" t="s">
        <v>183</v>
      </c>
      <c r="D1236" s="44" t="s">
        <v>176</v>
      </c>
      <c r="E1236" s="3">
        <v>3</v>
      </c>
      <c r="F1236" s="3">
        <v>1</v>
      </c>
      <c r="G1236" s="3">
        <v>1</v>
      </c>
      <c r="H1236" s="3">
        <v>3</v>
      </c>
      <c r="I1236" s="3">
        <f t="shared" si="19"/>
        <v>2</v>
      </c>
    </row>
    <row r="1237" spans="1:9" x14ac:dyDescent="0.35">
      <c r="A1237" s="3" t="s">
        <v>1645</v>
      </c>
      <c r="B1237" s="44" t="s">
        <v>263</v>
      </c>
      <c r="C1237" s="44" t="s">
        <v>56</v>
      </c>
      <c r="D1237" s="44" t="s">
        <v>175</v>
      </c>
      <c r="E1237" s="3">
        <v>3</v>
      </c>
      <c r="F1237" s="3">
        <v>1</v>
      </c>
      <c r="G1237" s="3">
        <v>1</v>
      </c>
      <c r="H1237" s="3">
        <v>1</v>
      </c>
      <c r="I1237" s="3">
        <f t="shared" si="19"/>
        <v>2</v>
      </c>
    </row>
    <row r="1238" spans="1:9" x14ac:dyDescent="0.35">
      <c r="A1238" s="3" t="s">
        <v>1646</v>
      </c>
      <c r="B1238" s="44" t="s">
        <v>263</v>
      </c>
      <c r="C1238" s="44" t="s">
        <v>56</v>
      </c>
      <c r="D1238" s="44" t="s">
        <v>175</v>
      </c>
      <c r="E1238" s="3">
        <v>3</v>
      </c>
      <c r="F1238" s="3">
        <v>4</v>
      </c>
      <c r="G1238" s="3">
        <v>4</v>
      </c>
      <c r="H1238" s="3">
        <v>2</v>
      </c>
      <c r="I1238" s="3">
        <f t="shared" si="19"/>
        <v>3</v>
      </c>
    </row>
    <row r="1239" spans="1:9" x14ac:dyDescent="0.35">
      <c r="A1239" s="3" t="s">
        <v>1647</v>
      </c>
      <c r="B1239" s="44" t="s">
        <v>224</v>
      </c>
      <c r="C1239" s="44" t="s">
        <v>183</v>
      </c>
      <c r="D1239" s="44" t="s">
        <v>176</v>
      </c>
      <c r="E1239" s="3">
        <v>3</v>
      </c>
      <c r="F1239" s="3">
        <v>1</v>
      </c>
      <c r="G1239" s="3">
        <v>4</v>
      </c>
      <c r="H1239" s="3">
        <v>1</v>
      </c>
      <c r="I1239" s="3">
        <f t="shared" si="19"/>
        <v>2</v>
      </c>
    </row>
    <row r="1240" spans="1:9" x14ac:dyDescent="0.35">
      <c r="A1240" s="3" t="s">
        <v>1648</v>
      </c>
      <c r="B1240" s="44" t="s">
        <v>224</v>
      </c>
      <c r="C1240" s="44" t="s">
        <v>183</v>
      </c>
      <c r="D1240" s="44" t="s">
        <v>176</v>
      </c>
      <c r="E1240" s="3">
        <v>3</v>
      </c>
      <c r="F1240" s="3">
        <v>1</v>
      </c>
      <c r="G1240" s="3">
        <v>4</v>
      </c>
      <c r="H1240" s="3">
        <v>1</v>
      </c>
      <c r="I1240" s="3">
        <f t="shared" si="19"/>
        <v>2</v>
      </c>
    </row>
    <row r="1241" spans="1:9" x14ac:dyDescent="0.35">
      <c r="A1241" s="3" t="s">
        <v>1649</v>
      </c>
      <c r="B1241" s="44" t="s">
        <v>263</v>
      </c>
      <c r="C1241" s="44" t="s">
        <v>56</v>
      </c>
      <c r="D1241" s="44" t="s">
        <v>175</v>
      </c>
      <c r="E1241" s="3">
        <v>3</v>
      </c>
      <c r="F1241" s="3">
        <v>1</v>
      </c>
      <c r="G1241" s="3">
        <v>1</v>
      </c>
      <c r="H1241" s="3">
        <v>1</v>
      </c>
      <c r="I1241" s="3">
        <f t="shared" si="19"/>
        <v>2</v>
      </c>
    </row>
    <row r="1242" spans="1:9" x14ac:dyDescent="0.35">
      <c r="A1242" s="3" t="s">
        <v>1650</v>
      </c>
      <c r="B1242" s="44" t="s">
        <v>263</v>
      </c>
      <c r="C1242" s="44" t="s">
        <v>56</v>
      </c>
      <c r="D1242" s="44" t="s">
        <v>175</v>
      </c>
      <c r="E1242" s="3">
        <v>3</v>
      </c>
      <c r="F1242" s="3">
        <v>1</v>
      </c>
      <c r="G1242" s="3">
        <v>4</v>
      </c>
      <c r="H1242" s="3">
        <v>1</v>
      </c>
      <c r="I1242" s="3">
        <f t="shared" si="19"/>
        <v>2</v>
      </c>
    </row>
    <row r="1243" spans="1:9" x14ac:dyDescent="0.35">
      <c r="A1243" s="3" t="s">
        <v>1651</v>
      </c>
      <c r="B1243" s="44" t="s">
        <v>224</v>
      </c>
      <c r="C1243" s="44" t="s">
        <v>183</v>
      </c>
      <c r="D1243" s="44" t="s">
        <v>176</v>
      </c>
      <c r="E1243" s="3">
        <v>3</v>
      </c>
      <c r="F1243" s="3">
        <v>1</v>
      </c>
      <c r="G1243" s="3">
        <v>4</v>
      </c>
      <c r="H1243" s="3">
        <v>1</v>
      </c>
      <c r="I1243" s="3">
        <f t="shared" si="19"/>
        <v>2</v>
      </c>
    </row>
    <row r="1244" spans="1:9" x14ac:dyDescent="0.35">
      <c r="A1244" s="3" t="s">
        <v>1652</v>
      </c>
      <c r="B1244" s="44" t="s">
        <v>263</v>
      </c>
      <c r="C1244" s="44" t="s">
        <v>56</v>
      </c>
      <c r="D1244" s="44" t="s">
        <v>175</v>
      </c>
      <c r="E1244" s="3">
        <v>3</v>
      </c>
      <c r="F1244" s="3">
        <v>1</v>
      </c>
      <c r="G1244" s="3">
        <v>1</v>
      </c>
      <c r="H1244" s="3">
        <v>1</v>
      </c>
      <c r="I1244" s="3">
        <f t="shared" si="19"/>
        <v>2</v>
      </c>
    </row>
    <row r="1245" spans="1:9" x14ac:dyDescent="0.35">
      <c r="A1245" s="3" t="s">
        <v>1653</v>
      </c>
      <c r="B1245" s="44" t="s">
        <v>224</v>
      </c>
      <c r="C1245" s="44" t="s">
        <v>183</v>
      </c>
      <c r="D1245" s="44" t="s">
        <v>176</v>
      </c>
      <c r="E1245" s="3">
        <v>3</v>
      </c>
      <c r="F1245" s="3">
        <v>1</v>
      </c>
      <c r="G1245" s="3">
        <v>4</v>
      </c>
      <c r="H1245" s="3">
        <v>1</v>
      </c>
      <c r="I1245" s="3">
        <f t="shared" si="19"/>
        <v>2</v>
      </c>
    </row>
    <row r="1246" spans="1:9" x14ac:dyDescent="0.35">
      <c r="A1246" s="3" t="s">
        <v>1654</v>
      </c>
      <c r="B1246" s="44" t="s">
        <v>224</v>
      </c>
      <c r="C1246" s="44" t="s">
        <v>183</v>
      </c>
      <c r="D1246" s="44" t="s">
        <v>176</v>
      </c>
      <c r="E1246" s="3">
        <v>3</v>
      </c>
      <c r="F1246" s="3">
        <v>1</v>
      </c>
      <c r="G1246" s="3">
        <v>4</v>
      </c>
      <c r="H1246" s="3">
        <v>1</v>
      </c>
      <c r="I1246" s="3">
        <f t="shared" si="19"/>
        <v>2</v>
      </c>
    </row>
    <row r="1247" spans="1:9" x14ac:dyDescent="0.35">
      <c r="A1247" s="3" t="s">
        <v>1655</v>
      </c>
      <c r="B1247" s="44" t="s">
        <v>267</v>
      </c>
      <c r="C1247" s="44" t="s">
        <v>110</v>
      </c>
      <c r="D1247" s="44" t="s">
        <v>176</v>
      </c>
      <c r="E1247" s="3">
        <v>3</v>
      </c>
      <c r="F1247" s="3">
        <v>1</v>
      </c>
      <c r="G1247" s="3">
        <v>1</v>
      </c>
      <c r="H1247" s="3">
        <v>1</v>
      </c>
      <c r="I1247" s="3">
        <f t="shared" si="19"/>
        <v>2</v>
      </c>
    </row>
    <row r="1248" spans="1:9" x14ac:dyDescent="0.35">
      <c r="A1248" s="3" t="s">
        <v>1656</v>
      </c>
      <c r="B1248" s="44" t="s">
        <v>181</v>
      </c>
      <c r="C1248" s="44" t="s">
        <v>79</v>
      </c>
      <c r="D1248" s="44" t="s">
        <v>175</v>
      </c>
      <c r="E1248" s="3">
        <v>3</v>
      </c>
      <c r="F1248" s="3">
        <v>1</v>
      </c>
      <c r="G1248" s="3">
        <v>1</v>
      </c>
      <c r="H1248" s="3">
        <v>1</v>
      </c>
      <c r="I1248" s="3">
        <f t="shared" si="19"/>
        <v>2</v>
      </c>
    </row>
    <row r="1249" spans="1:9" x14ac:dyDescent="0.35">
      <c r="A1249" s="3" t="s">
        <v>1657</v>
      </c>
      <c r="B1249" s="44" t="s">
        <v>181</v>
      </c>
      <c r="C1249" s="44" t="s">
        <v>79</v>
      </c>
      <c r="D1249" s="44" t="s">
        <v>175</v>
      </c>
      <c r="E1249" s="3">
        <v>3</v>
      </c>
      <c r="F1249" s="3">
        <v>1</v>
      </c>
      <c r="G1249" s="3">
        <v>1</v>
      </c>
      <c r="H1249" s="3">
        <v>1</v>
      </c>
      <c r="I1249" s="3">
        <f t="shared" si="19"/>
        <v>2</v>
      </c>
    </row>
    <row r="1250" spans="1:9" x14ac:dyDescent="0.35">
      <c r="A1250" s="3" t="s">
        <v>1658</v>
      </c>
      <c r="B1250" s="44" t="s">
        <v>212</v>
      </c>
      <c r="C1250" s="44" t="s">
        <v>86</v>
      </c>
      <c r="D1250" s="44" t="s">
        <v>176</v>
      </c>
      <c r="E1250" s="3">
        <v>3</v>
      </c>
      <c r="F1250" s="3">
        <v>4</v>
      </c>
      <c r="G1250" s="3">
        <v>1</v>
      </c>
      <c r="H1250" s="3">
        <v>1</v>
      </c>
      <c r="I1250" s="3">
        <f t="shared" si="19"/>
        <v>2</v>
      </c>
    </row>
    <row r="1251" spans="1:9" x14ac:dyDescent="0.35">
      <c r="A1251" s="3" t="s">
        <v>1659</v>
      </c>
      <c r="B1251" s="44" t="s">
        <v>197</v>
      </c>
      <c r="C1251" s="44" t="s">
        <v>80</v>
      </c>
      <c r="D1251" s="44" t="s">
        <v>176</v>
      </c>
      <c r="E1251" s="3">
        <v>3</v>
      </c>
      <c r="F1251" s="3">
        <v>1</v>
      </c>
      <c r="G1251" s="3">
        <v>4</v>
      </c>
      <c r="H1251" s="3">
        <v>1</v>
      </c>
      <c r="I1251" s="3">
        <f t="shared" si="19"/>
        <v>2</v>
      </c>
    </row>
    <row r="1252" spans="1:9" x14ac:dyDescent="0.35">
      <c r="A1252" s="3" t="s">
        <v>1660</v>
      </c>
      <c r="B1252" s="44" t="s">
        <v>182</v>
      </c>
      <c r="C1252" s="44" t="s">
        <v>183</v>
      </c>
      <c r="D1252" s="44" t="s">
        <v>175</v>
      </c>
      <c r="E1252" s="3">
        <v>3</v>
      </c>
      <c r="F1252" s="3">
        <v>1</v>
      </c>
      <c r="G1252" s="3">
        <v>4</v>
      </c>
      <c r="H1252" s="3">
        <v>1</v>
      </c>
      <c r="I1252" s="3">
        <f t="shared" si="19"/>
        <v>2</v>
      </c>
    </row>
    <row r="1253" spans="1:9" x14ac:dyDescent="0.35">
      <c r="A1253" s="3" t="s">
        <v>1661</v>
      </c>
      <c r="B1253" s="44" t="s">
        <v>181</v>
      </c>
      <c r="C1253" s="44" t="s">
        <v>79</v>
      </c>
      <c r="D1253" s="44" t="s">
        <v>175</v>
      </c>
      <c r="E1253" s="3">
        <v>3</v>
      </c>
      <c r="F1253" s="3">
        <v>1</v>
      </c>
      <c r="G1253" s="3">
        <v>1</v>
      </c>
      <c r="H1253" s="3">
        <v>1</v>
      </c>
      <c r="I1253" s="3">
        <f t="shared" si="19"/>
        <v>2</v>
      </c>
    </row>
    <row r="1254" spans="1:9" x14ac:dyDescent="0.35">
      <c r="A1254" s="3" t="s">
        <v>1662</v>
      </c>
      <c r="B1254" s="44" t="s">
        <v>181</v>
      </c>
      <c r="C1254" s="44" t="s">
        <v>79</v>
      </c>
      <c r="D1254" s="44" t="s">
        <v>175</v>
      </c>
      <c r="E1254" s="3">
        <v>3</v>
      </c>
      <c r="F1254" s="3">
        <v>1</v>
      </c>
      <c r="G1254" s="3">
        <v>1</v>
      </c>
      <c r="H1254" s="3">
        <v>1</v>
      </c>
      <c r="I1254" s="3">
        <f t="shared" si="19"/>
        <v>2</v>
      </c>
    </row>
    <row r="1255" spans="1:9" x14ac:dyDescent="0.35">
      <c r="A1255" s="3" t="s">
        <v>1663</v>
      </c>
      <c r="B1255" s="44" t="s">
        <v>252</v>
      </c>
      <c r="C1255" s="44" t="s">
        <v>54</v>
      </c>
      <c r="D1255" s="44" t="s">
        <v>175</v>
      </c>
      <c r="E1255" s="3">
        <v>3</v>
      </c>
      <c r="F1255" s="3">
        <v>1</v>
      </c>
      <c r="G1255" s="3">
        <v>1</v>
      </c>
      <c r="H1255" s="3">
        <v>1</v>
      </c>
      <c r="I1255" s="3">
        <f t="shared" si="19"/>
        <v>2</v>
      </c>
    </row>
    <row r="1256" spans="1:9" x14ac:dyDescent="0.35">
      <c r="A1256" s="3" t="s">
        <v>1664</v>
      </c>
      <c r="B1256" s="44" t="s">
        <v>254</v>
      </c>
      <c r="C1256" s="44" t="s">
        <v>68</v>
      </c>
      <c r="D1256" s="44" t="s">
        <v>176</v>
      </c>
      <c r="E1256" s="3">
        <v>3</v>
      </c>
      <c r="F1256" s="3">
        <v>1</v>
      </c>
      <c r="G1256" s="3">
        <v>1</v>
      </c>
      <c r="H1256" s="3">
        <v>1</v>
      </c>
      <c r="I1256" s="3">
        <f t="shared" si="19"/>
        <v>2</v>
      </c>
    </row>
    <row r="1257" spans="1:9" x14ac:dyDescent="0.35">
      <c r="A1257" s="3" t="s">
        <v>1665</v>
      </c>
      <c r="B1257" s="44" t="s">
        <v>253</v>
      </c>
      <c r="C1257" s="44" t="s">
        <v>235</v>
      </c>
      <c r="D1257" s="44" t="s">
        <v>175</v>
      </c>
      <c r="E1257" s="3">
        <v>3</v>
      </c>
      <c r="F1257" s="3">
        <v>1</v>
      </c>
      <c r="G1257" s="3">
        <v>4</v>
      </c>
      <c r="H1257" s="3">
        <v>1</v>
      </c>
      <c r="I1257" s="3">
        <f t="shared" si="19"/>
        <v>2</v>
      </c>
    </row>
    <row r="1258" spans="1:9" x14ac:dyDescent="0.35">
      <c r="A1258" s="3" t="s">
        <v>1666</v>
      </c>
      <c r="B1258" s="44" t="s">
        <v>254</v>
      </c>
      <c r="C1258" s="44" t="s">
        <v>68</v>
      </c>
      <c r="D1258" s="44" t="s">
        <v>176</v>
      </c>
      <c r="E1258" s="3">
        <v>3</v>
      </c>
      <c r="F1258" s="3">
        <v>1</v>
      </c>
      <c r="G1258" s="3">
        <v>1</v>
      </c>
      <c r="H1258" s="3">
        <v>1</v>
      </c>
      <c r="I1258" s="3">
        <f t="shared" si="19"/>
        <v>2</v>
      </c>
    </row>
    <row r="1259" spans="1:9" x14ac:dyDescent="0.35">
      <c r="A1259" s="3" t="s">
        <v>1667</v>
      </c>
      <c r="B1259" s="44" t="s">
        <v>181</v>
      </c>
      <c r="C1259" s="44" t="s">
        <v>79</v>
      </c>
      <c r="D1259" s="44" t="s">
        <v>175</v>
      </c>
      <c r="E1259" s="3">
        <v>3</v>
      </c>
      <c r="F1259" s="3">
        <v>1</v>
      </c>
      <c r="G1259" s="3">
        <v>1</v>
      </c>
      <c r="H1259" s="3">
        <v>1</v>
      </c>
      <c r="I1259" s="3">
        <f t="shared" si="19"/>
        <v>2</v>
      </c>
    </row>
    <row r="1260" spans="1:9" x14ac:dyDescent="0.35">
      <c r="A1260" s="3" t="s">
        <v>1668</v>
      </c>
      <c r="B1260" s="44" t="s">
        <v>181</v>
      </c>
      <c r="C1260" s="44" t="s">
        <v>79</v>
      </c>
      <c r="D1260" s="44" t="s">
        <v>175</v>
      </c>
      <c r="E1260" s="3">
        <v>3</v>
      </c>
      <c r="F1260" s="3">
        <v>1</v>
      </c>
      <c r="G1260" s="3">
        <v>1</v>
      </c>
      <c r="H1260" s="3">
        <v>1</v>
      </c>
      <c r="I1260" s="3">
        <f t="shared" si="19"/>
        <v>2</v>
      </c>
    </row>
    <row r="1261" spans="1:9" x14ac:dyDescent="0.35">
      <c r="A1261" s="3" t="s">
        <v>1669</v>
      </c>
      <c r="B1261" s="44" t="s">
        <v>225</v>
      </c>
      <c r="C1261" s="44" t="s">
        <v>52</v>
      </c>
      <c r="D1261" s="44" t="s">
        <v>176</v>
      </c>
      <c r="E1261" s="3">
        <v>3</v>
      </c>
      <c r="F1261" s="3">
        <v>4</v>
      </c>
      <c r="G1261" s="3">
        <v>1</v>
      </c>
      <c r="H1261" s="3">
        <v>1</v>
      </c>
      <c r="I1261" s="3">
        <f t="shared" si="19"/>
        <v>2</v>
      </c>
    </row>
    <row r="1262" spans="1:9" x14ac:dyDescent="0.35">
      <c r="A1262" s="3" t="s">
        <v>1670</v>
      </c>
      <c r="B1262" s="44" t="s">
        <v>254</v>
      </c>
      <c r="C1262" s="44" t="s">
        <v>68</v>
      </c>
      <c r="D1262" s="44" t="s">
        <v>176</v>
      </c>
      <c r="E1262" s="3">
        <v>3</v>
      </c>
      <c r="F1262" s="3">
        <v>1</v>
      </c>
      <c r="G1262" s="3">
        <v>1</v>
      </c>
      <c r="H1262" s="3">
        <v>1</v>
      </c>
      <c r="I1262" s="3">
        <f t="shared" si="19"/>
        <v>2</v>
      </c>
    </row>
    <row r="1263" spans="1:9" x14ac:dyDescent="0.35">
      <c r="A1263" s="3" t="s">
        <v>1671</v>
      </c>
      <c r="B1263" s="44" t="s">
        <v>182</v>
      </c>
      <c r="C1263" s="44" t="s">
        <v>183</v>
      </c>
      <c r="D1263" s="44" t="s">
        <v>175</v>
      </c>
      <c r="E1263" s="3">
        <v>3</v>
      </c>
      <c r="F1263" s="3">
        <v>1</v>
      </c>
      <c r="G1263" s="3">
        <v>1</v>
      </c>
      <c r="H1263" s="3">
        <v>1</v>
      </c>
      <c r="I1263" s="3">
        <f t="shared" si="19"/>
        <v>2</v>
      </c>
    </row>
    <row r="1264" spans="1:9" x14ac:dyDescent="0.35">
      <c r="A1264" s="3" t="s">
        <v>1672</v>
      </c>
      <c r="B1264" s="44" t="s">
        <v>254</v>
      </c>
      <c r="C1264" s="44" t="s">
        <v>68</v>
      </c>
      <c r="D1264" s="44" t="s">
        <v>176</v>
      </c>
      <c r="E1264" s="3">
        <v>3</v>
      </c>
      <c r="F1264" s="3">
        <v>1</v>
      </c>
      <c r="G1264" s="3">
        <v>1</v>
      </c>
      <c r="H1264" s="3">
        <v>1</v>
      </c>
      <c r="I1264" s="3">
        <f t="shared" si="19"/>
        <v>2</v>
      </c>
    </row>
    <row r="1265" spans="1:9" x14ac:dyDescent="0.35">
      <c r="A1265" s="3" t="s">
        <v>1673</v>
      </c>
      <c r="B1265" s="44" t="s">
        <v>182</v>
      </c>
      <c r="C1265" s="44" t="s">
        <v>183</v>
      </c>
      <c r="D1265" s="44" t="s">
        <v>175</v>
      </c>
      <c r="E1265" s="3">
        <v>3</v>
      </c>
      <c r="F1265" s="3">
        <v>1</v>
      </c>
      <c r="G1265" s="3">
        <v>1</v>
      </c>
      <c r="H1265" s="3">
        <v>1</v>
      </c>
      <c r="I1265" s="3">
        <f t="shared" si="19"/>
        <v>2</v>
      </c>
    </row>
    <row r="1266" spans="1:9" x14ac:dyDescent="0.35">
      <c r="A1266" s="3" t="s">
        <v>1674</v>
      </c>
      <c r="B1266" s="44" t="s">
        <v>253</v>
      </c>
      <c r="C1266" s="44" t="s">
        <v>235</v>
      </c>
      <c r="D1266" s="44" t="s">
        <v>175</v>
      </c>
      <c r="E1266" s="3">
        <v>3</v>
      </c>
      <c r="F1266" s="3">
        <v>1</v>
      </c>
      <c r="G1266" s="3">
        <v>1</v>
      </c>
      <c r="H1266" s="3">
        <v>1</v>
      </c>
      <c r="I1266" s="3">
        <f t="shared" si="19"/>
        <v>2</v>
      </c>
    </row>
    <row r="1267" spans="1:9" x14ac:dyDescent="0.35">
      <c r="A1267" s="3" t="s">
        <v>1675</v>
      </c>
      <c r="B1267" s="44" t="s">
        <v>181</v>
      </c>
      <c r="C1267" s="44" t="s">
        <v>79</v>
      </c>
      <c r="D1267" s="44" t="s">
        <v>175</v>
      </c>
      <c r="E1267" s="3">
        <v>3</v>
      </c>
      <c r="F1267" s="3">
        <v>1</v>
      </c>
      <c r="G1267" s="3">
        <v>1</v>
      </c>
      <c r="H1267" s="3">
        <v>1</v>
      </c>
      <c r="I1267" s="3">
        <f t="shared" si="19"/>
        <v>2</v>
      </c>
    </row>
    <row r="1268" spans="1:9" x14ac:dyDescent="0.35">
      <c r="A1268" s="3" t="s">
        <v>1676</v>
      </c>
      <c r="B1268" s="44" t="s">
        <v>181</v>
      </c>
      <c r="C1268" s="44" t="s">
        <v>79</v>
      </c>
      <c r="D1268" s="44" t="s">
        <v>175</v>
      </c>
      <c r="E1268" s="3">
        <v>3</v>
      </c>
      <c r="F1268" s="3">
        <v>1</v>
      </c>
      <c r="G1268" s="3">
        <v>1</v>
      </c>
      <c r="H1268" s="3">
        <v>1</v>
      </c>
      <c r="I1268" s="3">
        <f t="shared" si="19"/>
        <v>2</v>
      </c>
    </row>
    <row r="1269" spans="1:9" x14ac:dyDescent="0.35">
      <c r="A1269" s="3" t="s">
        <v>1677</v>
      </c>
      <c r="B1269" s="44" t="s">
        <v>255</v>
      </c>
      <c r="C1269" s="44" t="s">
        <v>87</v>
      </c>
      <c r="D1269" s="44" t="s">
        <v>176</v>
      </c>
      <c r="E1269" s="3">
        <v>3</v>
      </c>
      <c r="F1269" s="3">
        <v>1</v>
      </c>
      <c r="G1269" s="3">
        <v>1</v>
      </c>
      <c r="H1269" s="3">
        <v>1</v>
      </c>
      <c r="I1269" s="3">
        <f t="shared" si="19"/>
        <v>2</v>
      </c>
    </row>
    <row r="1270" spans="1:9" x14ac:dyDescent="0.35">
      <c r="A1270" s="3" t="s">
        <v>1678</v>
      </c>
      <c r="B1270" s="44" t="s">
        <v>184</v>
      </c>
      <c r="C1270" s="44" t="s">
        <v>79</v>
      </c>
      <c r="D1270" s="44" t="s">
        <v>176</v>
      </c>
      <c r="E1270" s="3">
        <v>3</v>
      </c>
      <c r="F1270" s="3">
        <v>1</v>
      </c>
      <c r="G1270" s="3">
        <v>1</v>
      </c>
      <c r="H1270" s="3">
        <v>1</v>
      </c>
      <c r="I1270" s="3">
        <f t="shared" si="19"/>
        <v>2</v>
      </c>
    </row>
    <row r="1271" spans="1:9" x14ac:dyDescent="0.35">
      <c r="A1271" s="3" t="s">
        <v>1679</v>
      </c>
      <c r="B1271" s="44" t="s">
        <v>255</v>
      </c>
      <c r="C1271" s="44" t="s">
        <v>87</v>
      </c>
      <c r="D1271" s="44" t="s">
        <v>176</v>
      </c>
      <c r="E1271" s="3">
        <v>1</v>
      </c>
      <c r="F1271" s="3">
        <v>4</v>
      </c>
      <c r="G1271" s="3">
        <v>1</v>
      </c>
      <c r="H1271" s="3">
        <v>1</v>
      </c>
      <c r="I1271" s="3">
        <f t="shared" si="19"/>
        <v>2</v>
      </c>
    </row>
    <row r="1272" spans="1:9" x14ac:dyDescent="0.35">
      <c r="A1272" s="3" t="s">
        <v>1680</v>
      </c>
      <c r="B1272" s="44" t="s">
        <v>197</v>
      </c>
      <c r="C1272" s="44" t="s">
        <v>80</v>
      </c>
      <c r="D1272" s="44" t="s">
        <v>176</v>
      </c>
      <c r="E1272" s="3">
        <v>3</v>
      </c>
      <c r="F1272" s="3">
        <v>2</v>
      </c>
      <c r="G1272" s="3">
        <v>1</v>
      </c>
      <c r="H1272" s="3">
        <v>1</v>
      </c>
      <c r="I1272" s="3">
        <f t="shared" si="19"/>
        <v>2</v>
      </c>
    </row>
    <row r="1273" spans="1:9" x14ac:dyDescent="0.35">
      <c r="A1273" s="3" t="s">
        <v>1681</v>
      </c>
      <c r="B1273" s="44" t="s">
        <v>197</v>
      </c>
      <c r="C1273" s="44" t="s">
        <v>80</v>
      </c>
      <c r="D1273" s="44" t="s">
        <v>176</v>
      </c>
      <c r="E1273" s="3">
        <v>3</v>
      </c>
      <c r="F1273" s="3">
        <v>1</v>
      </c>
      <c r="G1273" s="3">
        <v>1</v>
      </c>
      <c r="H1273" s="3">
        <v>1</v>
      </c>
      <c r="I1273" s="3">
        <f t="shared" si="19"/>
        <v>2</v>
      </c>
    </row>
    <row r="1274" spans="1:9" x14ac:dyDescent="0.35">
      <c r="A1274" s="3" t="s">
        <v>1682</v>
      </c>
      <c r="B1274" s="44" t="s">
        <v>182</v>
      </c>
      <c r="C1274" s="44" t="s">
        <v>183</v>
      </c>
      <c r="D1274" s="44" t="s">
        <v>175</v>
      </c>
      <c r="E1274" s="3">
        <v>3</v>
      </c>
      <c r="F1274" s="3">
        <v>1</v>
      </c>
      <c r="G1274" s="3">
        <v>1</v>
      </c>
      <c r="H1274" s="3">
        <v>1</v>
      </c>
      <c r="I1274" s="3">
        <f t="shared" si="19"/>
        <v>2</v>
      </c>
    </row>
    <row r="1275" spans="1:9" x14ac:dyDescent="0.35">
      <c r="A1275" s="3" t="s">
        <v>1683</v>
      </c>
      <c r="B1275" s="44" t="s">
        <v>274</v>
      </c>
      <c r="C1275" s="44" t="s">
        <v>99</v>
      </c>
      <c r="D1275" s="44" t="s">
        <v>175</v>
      </c>
      <c r="E1275" s="3">
        <v>3</v>
      </c>
      <c r="F1275" s="3">
        <v>1</v>
      </c>
      <c r="G1275" s="3">
        <v>1</v>
      </c>
      <c r="H1275" s="3">
        <v>1</v>
      </c>
      <c r="I1275" s="3">
        <f t="shared" si="19"/>
        <v>2</v>
      </c>
    </row>
    <row r="1276" spans="1:9" x14ac:dyDescent="0.35">
      <c r="A1276" s="3" t="s">
        <v>1684</v>
      </c>
      <c r="B1276" s="44" t="s">
        <v>252</v>
      </c>
      <c r="C1276" s="44" t="s">
        <v>54</v>
      </c>
      <c r="D1276" s="44" t="s">
        <v>175</v>
      </c>
      <c r="E1276" s="3">
        <v>1</v>
      </c>
      <c r="F1276" s="3">
        <v>2</v>
      </c>
      <c r="G1276" s="3">
        <v>1</v>
      </c>
      <c r="H1276" s="3">
        <v>1</v>
      </c>
      <c r="I1276" s="3">
        <f t="shared" si="19"/>
        <v>1</v>
      </c>
    </row>
    <row r="1277" spans="1:9" x14ac:dyDescent="0.35">
      <c r="A1277" s="3" t="s">
        <v>1685</v>
      </c>
      <c r="B1277" s="44" t="s">
        <v>187</v>
      </c>
      <c r="C1277" s="44" t="s">
        <v>86</v>
      </c>
      <c r="D1277" s="44" t="s">
        <v>175</v>
      </c>
      <c r="E1277" s="3">
        <v>3</v>
      </c>
      <c r="F1277" s="3">
        <v>1</v>
      </c>
      <c r="G1277" s="3">
        <v>1</v>
      </c>
      <c r="H1277" s="3">
        <v>1</v>
      </c>
      <c r="I1277" s="3">
        <f t="shared" si="19"/>
        <v>2</v>
      </c>
    </row>
    <row r="1278" spans="1:9" x14ac:dyDescent="0.35">
      <c r="A1278" s="3" t="s">
        <v>1686</v>
      </c>
      <c r="B1278" s="44" t="s">
        <v>265</v>
      </c>
      <c r="C1278" s="44" t="s">
        <v>96</v>
      </c>
      <c r="D1278" s="44" t="s">
        <v>175</v>
      </c>
      <c r="E1278" s="3">
        <v>3</v>
      </c>
      <c r="F1278" s="3">
        <v>1</v>
      </c>
      <c r="G1278" s="3">
        <v>4</v>
      </c>
      <c r="H1278" s="3">
        <v>1</v>
      </c>
      <c r="I1278" s="3">
        <f t="shared" si="19"/>
        <v>2</v>
      </c>
    </row>
    <row r="1279" spans="1:9" x14ac:dyDescent="0.35">
      <c r="A1279" s="3" t="s">
        <v>1687</v>
      </c>
      <c r="B1279" s="44" t="s">
        <v>187</v>
      </c>
      <c r="C1279" s="44" t="s">
        <v>86</v>
      </c>
      <c r="D1279" s="44" t="s">
        <v>175</v>
      </c>
      <c r="E1279" s="3">
        <v>3</v>
      </c>
      <c r="F1279" s="3">
        <v>1</v>
      </c>
      <c r="G1279" s="3">
        <v>1</v>
      </c>
      <c r="H1279" s="3">
        <v>1</v>
      </c>
      <c r="I1279" s="3">
        <f t="shared" si="19"/>
        <v>2</v>
      </c>
    </row>
    <row r="1280" spans="1:9" x14ac:dyDescent="0.35">
      <c r="A1280" s="3" t="s">
        <v>1688</v>
      </c>
      <c r="B1280" s="44" t="s">
        <v>274</v>
      </c>
      <c r="C1280" s="44" t="s">
        <v>99</v>
      </c>
      <c r="D1280" s="44" t="s">
        <v>175</v>
      </c>
      <c r="E1280" s="3">
        <v>3</v>
      </c>
      <c r="F1280" s="3">
        <v>1</v>
      </c>
      <c r="G1280" s="3">
        <v>1</v>
      </c>
      <c r="H1280" s="3">
        <v>1</v>
      </c>
      <c r="I1280" s="3">
        <f t="shared" si="19"/>
        <v>2</v>
      </c>
    </row>
    <row r="1281" spans="1:9" x14ac:dyDescent="0.35">
      <c r="A1281" s="3" t="s">
        <v>1689</v>
      </c>
      <c r="B1281" s="44" t="s">
        <v>225</v>
      </c>
      <c r="C1281" s="44" t="s">
        <v>52</v>
      </c>
      <c r="D1281" s="44" t="s">
        <v>176</v>
      </c>
      <c r="E1281" s="3">
        <v>3</v>
      </c>
      <c r="F1281" s="3">
        <v>1</v>
      </c>
      <c r="G1281" s="3">
        <v>4</v>
      </c>
      <c r="H1281" s="3">
        <v>1</v>
      </c>
      <c r="I1281" s="3">
        <f t="shared" si="19"/>
        <v>2</v>
      </c>
    </row>
    <row r="1282" spans="1:9" x14ac:dyDescent="0.35">
      <c r="A1282" s="3" t="s">
        <v>1690</v>
      </c>
      <c r="B1282" s="44" t="s">
        <v>181</v>
      </c>
      <c r="C1282" s="44" t="s">
        <v>79</v>
      </c>
      <c r="D1282" s="44" t="s">
        <v>175</v>
      </c>
      <c r="E1282" s="3">
        <v>3</v>
      </c>
      <c r="F1282" s="3">
        <v>1</v>
      </c>
      <c r="G1282" s="3">
        <v>1</v>
      </c>
      <c r="H1282" s="3">
        <v>1</v>
      </c>
      <c r="I1282" s="3">
        <f t="shared" si="19"/>
        <v>2</v>
      </c>
    </row>
    <row r="1283" spans="1:9" x14ac:dyDescent="0.35">
      <c r="A1283" s="3" t="s">
        <v>1691</v>
      </c>
      <c r="B1283" s="44" t="s">
        <v>181</v>
      </c>
      <c r="C1283" s="44" t="s">
        <v>79</v>
      </c>
      <c r="D1283" s="44" t="s">
        <v>175</v>
      </c>
      <c r="E1283" s="3">
        <v>3</v>
      </c>
      <c r="F1283" s="3">
        <v>1</v>
      </c>
      <c r="G1283" s="3">
        <v>1</v>
      </c>
      <c r="H1283" s="3">
        <v>1</v>
      </c>
      <c r="I1283" s="3">
        <f t="shared" ref="I1283:I1346" si="20">ROUND(AVERAGE(E1283:H1283),0)</f>
        <v>2</v>
      </c>
    </row>
    <row r="1284" spans="1:9" x14ac:dyDescent="0.35">
      <c r="A1284" s="3" t="s">
        <v>1692</v>
      </c>
      <c r="B1284" s="44" t="s">
        <v>187</v>
      </c>
      <c r="C1284" s="44" t="s">
        <v>86</v>
      </c>
      <c r="D1284" s="44" t="s">
        <v>175</v>
      </c>
      <c r="E1284" s="3">
        <v>3</v>
      </c>
      <c r="F1284" s="3">
        <v>1</v>
      </c>
      <c r="G1284" s="3">
        <v>1</v>
      </c>
      <c r="H1284" s="3">
        <v>1</v>
      </c>
      <c r="I1284" s="3">
        <f t="shared" si="20"/>
        <v>2</v>
      </c>
    </row>
    <row r="1285" spans="1:9" x14ac:dyDescent="0.35">
      <c r="A1285" s="3" t="s">
        <v>1693</v>
      </c>
      <c r="B1285" s="44" t="s">
        <v>265</v>
      </c>
      <c r="C1285" s="44" t="s">
        <v>96</v>
      </c>
      <c r="D1285" s="44" t="s">
        <v>175</v>
      </c>
      <c r="E1285" s="3">
        <v>3</v>
      </c>
      <c r="F1285" s="3">
        <v>1</v>
      </c>
      <c r="G1285" s="3">
        <v>4</v>
      </c>
      <c r="H1285" s="3">
        <v>1</v>
      </c>
      <c r="I1285" s="3">
        <f t="shared" si="20"/>
        <v>2</v>
      </c>
    </row>
    <row r="1286" spans="1:9" x14ac:dyDescent="0.35">
      <c r="A1286" s="3" t="s">
        <v>1694</v>
      </c>
      <c r="B1286" s="44" t="s">
        <v>182</v>
      </c>
      <c r="C1286" s="44" t="s">
        <v>183</v>
      </c>
      <c r="D1286" s="44" t="s">
        <v>175</v>
      </c>
      <c r="E1286" s="3">
        <v>3</v>
      </c>
      <c r="F1286" s="3">
        <v>1</v>
      </c>
      <c r="G1286" s="3">
        <v>4</v>
      </c>
      <c r="H1286" s="3">
        <v>1</v>
      </c>
      <c r="I1286" s="3">
        <f t="shared" si="20"/>
        <v>2</v>
      </c>
    </row>
    <row r="1287" spans="1:9" x14ac:dyDescent="0.35">
      <c r="A1287" s="3" t="s">
        <v>1695</v>
      </c>
      <c r="B1287" s="44" t="s">
        <v>249</v>
      </c>
      <c r="C1287" s="44" t="s">
        <v>68</v>
      </c>
      <c r="D1287" s="44" t="s">
        <v>175</v>
      </c>
      <c r="E1287" s="3">
        <v>3</v>
      </c>
      <c r="F1287" s="3">
        <v>1</v>
      </c>
      <c r="G1287" s="3">
        <v>1</v>
      </c>
      <c r="H1287" s="3">
        <v>1</v>
      </c>
      <c r="I1287" s="3">
        <f t="shared" si="20"/>
        <v>2</v>
      </c>
    </row>
    <row r="1288" spans="1:9" x14ac:dyDescent="0.35">
      <c r="A1288" s="3" t="s">
        <v>1696</v>
      </c>
      <c r="B1288" s="44" t="s">
        <v>197</v>
      </c>
      <c r="C1288" s="44" t="s">
        <v>80</v>
      </c>
      <c r="D1288" s="44" t="s">
        <v>176</v>
      </c>
      <c r="E1288" s="3">
        <v>3</v>
      </c>
      <c r="F1288" s="3">
        <v>1</v>
      </c>
      <c r="G1288" s="3">
        <v>1</v>
      </c>
      <c r="H1288" s="3">
        <v>1</v>
      </c>
      <c r="I1288" s="3">
        <f t="shared" si="20"/>
        <v>2</v>
      </c>
    </row>
    <row r="1289" spans="1:9" x14ac:dyDescent="0.35">
      <c r="A1289" s="3" t="s">
        <v>1697</v>
      </c>
      <c r="B1289" s="44" t="s">
        <v>215</v>
      </c>
      <c r="C1289" s="44" t="s">
        <v>38</v>
      </c>
      <c r="D1289" s="44" t="s">
        <v>176</v>
      </c>
      <c r="E1289" s="3">
        <v>3</v>
      </c>
      <c r="F1289" s="3">
        <v>1</v>
      </c>
      <c r="G1289" s="3">
        <v>4</v>
      </c>
      <c r="H1289" s="3">
        <v>1</v>
      </c>
      <c r="I1289" s="3">
        <f t="shared" si="20"/>
        <v>2</v>
      </c>
    </row>
    <row r="1290" spans="1:9" x14ac:dyDescent="0.35">
      <c r="A1290" s="3" t="s">
        <v>1698</v>
      </c>
      <c r="B1290" s="44" t="s">
        <v>185</v>
      </c>
      <c r="C1290" s="44" t="s">
        <v>63</v>
      </c>
      <c r="D1290" s="44" t="s">
        <v>176</v>
      </c>
      <c r="E1290" s="3">
        <v>3</v>
      </c>
      <c r="F1290" s="3">
        <v>1</v>
      </c>
      <c r="G1290" s="3">
        <v>4</v>
      </c>
      <c r="H1290" s="3">
        <v>1</v>
      </c>
      <c r="I1290" s="3">
        <f t="shared" si="20"/>
        <v>2</v>
      </c>
    </row>
    <row r="1291" spans="1:9" x14ac:dyDescent="0.35">
      <c r="A1291" s="3" t="s">
        <v>1699</v>
      </c>
      <c r="B1291" s="44" t="s">
        <v>198</v>
      </c>
      <c r="C1291" s="44" t="s">
        <v>54</v>
      </c>
      <c r="D1291" s="44" t="s">
        <v>176</v>
      </c>
      <c r="E1291" s="3">
        <v>3</v>
      </c>
      <c r="F1291" s="3">
        <v>1</v>
      </c>
      <c r="G1291" s="3">
        <v>4</v>
      </c>
      <c r="H1291" s="3">
        <v>1</v>
      </c>
      <c r="I1291" s="3">
        <f t="shared" si="20"/>
        <v>2</v>
      </c>
    </row>
    <row r="1292" spans="1:9" x14ac:dyDescent="0.35">
      <c r="A1292" s="3" t="s">
        <v>1700</v>
      </c>
      <c r="B1292" s="44" t="s">
        <v>234</v>
      </c>
      <c r="C1292" s="44" t="s">
        <v>235</v>
      </c>
      <c r="D1292" s="44" t="s">
        <v>176</v>
      </c>
      <c r="E1292" s="3">
        <v>3</v>
      </c>
      <c r="F1292" s="3">
        <v>1</v>
      </c>
      <c r="G1292" s="3">
        <v>1</v>
      </c>
      <c r="H1292" s="3">
        <v>1</v>
      </c>
      <c r="I1292" s="3">
        <f t="shared" si="20"/>
        <v>2</v>
      </c>
    </row>
    <row r="1293" spans="1:9" x14ac:dyDescent="0.35">
      <c r="A1293" s="3" t="s">
        <v>1701</v>
      </c>
      <c r="B1293" s="44" t="s">
        <v>182</v>
      </c>
      <c r="C1293" s="44" t="s">
        <v>183</v>
      </c>
      <c r="D1293" s="44" t="s">
        <v>175</v>
      </c>
      <c r="E1293" s="3">
        <v>3</v>
      </c>
      <c r="F1293" s="3">
        <v>1</v>
      </c>
      <c r="G1293" s="3">
        <v>1</v>
      </c>
      <c r="H1293" s="3">
        <v>1</v>
      </c>
      <c r="I1293" s="3">
        <f t="shared" si="20"/>
        <v>2</v>
      </c>
    </row>
    <row r="1294" spans="1:9" x14ac:dyDescent="0.35">
      <c r="A1294" s="3" t="s">
        <v>1702</v>
      </c>
      <c r="B1294" s="44" t="s">
        <v>255</v>
      </c>
      <c r="C1294" s="44" t="s">
        <v>87</v>
      </c>
      <c r="D1294" s="44" t="s">
        <v>176</v>
      </c>
      <c r="E1294" s="3">
        <v>3</v>
      </c>
      <c r="F1294" s="3">
        <v>1</v>
      </c>
      <c r="G1294" s="3">
        <v>4</v>
      </c>
      <c r="H1294" s="3">
        <v>1</v>
      </c>
      <c r="I1294" s="3">
        <f t="shared" si="20"/>
        <v>2</v>
      </c>
    </row>
    <row r="1295" spans="1:9" x14ac:dyDescent="0.35">
      <c r="A1295" s="3" t="s">
        <v>1703</v>
      </c>
      <c r="B1295" s="44" t="s">
        <v>182</v>
      </c>
      <c r="C1295" s="44" t="s">
        <v>183</v>
      </c>
      <c r="D1295" s="44" t="s">
        <v>175</v>
      </c>
      <c r="E1295" s="3">
        <v>2</v>
      </c>
      <c r="F1295" s="3">
        <v>2</v>
      </c>
      <c r="G1295" s="3">
        <v>1</v>
      </c>
      <c r="H1295" s="3">
        <v>1</v>
      </c>
      <c r="I1295" s="3">
        <f t="shared" si="20"/>
        <v>2</v>
      </c>
    </row>
    <row r="1296" spans="1:9" x14ac:dyDescent="0.35">
      <c r="A1296" s="3" t="s">
        <v>1704</v>
      </c>
      <c r="B1296" s="44" t="s">
        <v>211</v>
      </c>
      <c r="C1296" s="44" t="s">
        <v>87</v>
      </c>
      <c r="D1296" s="44" t="s">
        <v>175</v>
      </c>
      <c r="E1296" s="3">
        <v>3</v>
      </c>
      <c r="F1296" s="3">
        <v>1</v>
      </c>
      <c r="G1296" s="3">
        <v>4</v>
      </c>
      <c r="H1296" s="3">
        <v>1</v>
      </c>
      <c r="I1296" s="3">
        <f t="shared" si="20"/>
        <v>2</v>
      </c>
    </row>
    <row r="1297" spans="1:9" x14ac:dyDescent="0.35">
      <c r="A1297" s="3" t="s">
        <v>1705</v>
      </c>
      <c r="B1297" s="44" t="s">
        <v>253</v>
      </c>
      <c r="C1297" s="44" t="s">
        <v>235</v>
      </c>
      <c r="D1297" s="44" t="s">
        <v>175</v>
      </c>
      <c r="E1297" s="3">
        <v>3</v>
      </c>
      <c r="F1297" s="3">
        <v>2</v>
      </c>
      <c r="G1297" s="3">
        <v>1</v>
      </c>
      <c r="H1297" s="3">
        <v>1</v>
      </c>
      <c r="I1297" s="3">
        <f t="shared" si="20"/>
        <v>2</v>
      </c>
    </row>
    <row r="1298" spans="1:9" x14ac:dyDescent="0.35">
      <c r="A1298" s="3" t="s">
        <v>1706</v>
      </c>
      <c r="B1298" s="44" t="s">
        <v>255</v>
      </c>
      <c r="C1298" s="44" t="s">
        <v>87</v>
      </c>
      <c r="D1298" s="44" t="s">
        <v>176</v>
      </c>
      <c r="E1298" s="3">
        <v>3</v>
      </c>
      <c r="F1298" s="3">
        <v>1</v>
      </c>
      <c r="G1298" s="3">
        <v>4</v>
      </c>
      <c r="H1298" s="3">
        <v>1</v>
      </c>
      <c r="I1298" s="3">
        <f t="shared" si="20"/>
        <v>2</v>
      </c>
    </row>
    <row r="1299" spans="1:9" x14ac:dyDescent="0.35">
      <c r="A1299" s="3" t="s">
        <v>1707</v>
      </c>
      <c r="B1299" s="44" t="s">
        <v>186</v>
      </c>
      <c r="C1299" s="44" t="s">
        <v>95</v>
      </c>
      <c r="D1299" s="44" t="s">
        <v>176</v>
      </c>
      <c r="E1299" s="3">
        <v>3</v>
      </c>
      <c r="F1299" s="3">
        <v>1</v>
      </c>
      <c r="G1299" s="3">
        <v>1</v>
      </c>
      <c r="H1299" s="3">
        <v>1</v>
      </c>
      <c r="I1299" s="3">
        <f t="shared" si="20"/>
        <v>2</v>
      </c>
    </row>
    <row r="1300" spans="1:9" x14ac:dyDescent="0.35">
      <c r="A1300" s="3" t="s">
        <v>1708</v>
      </c>
      <c r="B1300" s="44" t="s">
        <v>186</v>
      </c>
      <c r="C1300" s="44" t="s">
        <v>95</v>
      </c>
      <c r="D1300" s="44" t="s">
        <v>176</v>
      </c>
      <c r="E1300" s="3">
        <v>3</v>
      </c>
      <c r="F1300" s="3">
        <v>1</v>
      </c>
      <c r="G1300" s="3">
        <v>1</v>
      </c>
      <c r="H1300" s="3">
        <v>1</v>
      </c>
      <c r="I1300" s="3">
        <f t="shared" si="20"/>
        <v>2</v>
      </c>
    </row>
    <row r="1301" spans="1:9" x14ac:dyDescent="0.35">
      <c r="A1301" s="3" t="s">
        <v>1709</v>
      </c>
      <c r="B1301" s="44" t="s">
        <v>186</v>
      </c>
      <c r="C1301" s="44" t="s">
        <v>95</v>
      </c>
      <c r="D1301" s="44" t="s">
        <v>176</v>
      </c>
      <c r="E1301" s="3">
        <v>3</v>
      </c>
      <c r="F1301" s="3">
        <v>1</v>
      </c>
      <c r="G1301" s="3">
        <v>1</v>
      </c>
      <c r="H1301" s="3">
        <v>1</v>
      </c>
      <c r="I1301" s="3">
        <f t="shared" si="20"/>
        <v>2</v>
      </c>
    </row>
    <row r="1302" spans="1:9" x14ac:dyDescent="0.35">
      <c r="A1302" s="3" t="s">
        <v>1710</v>
      </c>
      <c r="B1302" s="44" t="s">
        <v>197</v>
      </c>
      <c r="C1302" s="44" t="s">
        <v>80</v>
      </c>
      <c r="D1302" s="44" t="s">
        <v>176</v>
      </c>
      <c r="E1302" s="3">
        <v>3</v>
      </c>
      <c r="F1302" s="3">
        <v>1</v>
      </c>
      <c r="G1302" s="3">
        <v>1</v>
      </c>
      <c r="H1302" s="3">
        <v>2</v>
      </c>
      <c r="I1302" s="3">
        <f t="shared" si="20"/>
        <v>2</v>
      </c>
    </row>
    <row r="1303" spans="1:9" x14ac:dyDescent="0.35">
      <c r="A1303" s="3" t="s">
        <v>1711</v>
      </c>
      <c r="B1303" s="44" t="s">
        <v>186</v>
      </c>
      <c r="C1303" s="44" t="s">
        <v>95</v>
      </c>
      <c r="D1303" s="44" t="s">
        <v>176</v>
      </c>
      <c r="E1303" s="3">
        <v>2</v>
      </c>
      <c r="F1303" s="3">
        <v>4</v>
      </c>
      <c r="G1303" s="3">
        <v>1</v>
      </c>
      <c r="H1303" s="3">
        <v>1</v>
      </c>
      <c r="I1303" s="3">
        <f t="shared" si="20"/>
        <v>2</v>
      </c>
    </row>
    <row r="1304" spans="1:9" x14ac:dyDescent="0.35">
      <c r="A1304" s="3" t="s">
        <v>1712</v>
      </c>
      <c r="B1304" s="44" t="s">
        <v>253</v>
      </c>
      <c r="C1304" s="44" t="s">
        <v>235</v>
      </c>
      <c r="D1304" s="44" t="s">
        <v>175</v>
      </c>
      <c r="E1304" s="3">
        <v>3</v>
      </c>
      <c r="F1304" s="3">
        <v>1</v>
      </c>
      <c r="G1304" s="3">
        <v>4</v>
      </c>
      <c r="H1304" s="3">
        <v>1</v>
      </c>
      <c r="I1304" s="3">
        <f t="shared" si="20"/>
        <v>2</v>
      </c>
    </row>
    <row r="1305" spans="1:9" x14ac:dyDescent="0.35">
      <c r="A1305" s="3" t="s">
        <v>1713</v>
      </c>
      <c r="B1305" s="44" t="s">
        <v>249</v>
      </c>
      <c r="C1305" s="44" t="s">
        <v>68</v>
      </c>
      <c r="D1305" s="44" t="s">
        <v>175</v>
      </c>
      <c r="E1305" s="3">
        <v>3</v>
      </c>
      <c r="F1305" s="3">
        <v>1</v>
      </c>
      <c r="G1305" s="3">
        <v>1</v>
      </c>
      <c r="H1305" s="3">
        <v>1</v>
      </c>
      <c r="I1305" s="3">
        <f t="shared" si="20"/>
        <v>2</v>
      </c>
    </row>
    <row r="1306" spans="1:9" x14ac:dyDescent="0.35">
      <c r="A1306" s="3" t="s">
        <v>1714</v>
      </c>
      <c r="B1306" s="44" t="s">
        <v>186</v>
      </c>
      <c r="C1306" s="44" t="s">
        <v>95</v>
      </c>
      <c r="D1306" s="44" t="s">
        <v>176</v>
      </c>
      <c r="E1306" s="3">
        <v>3</v>
      </c>
      <c r="F1306" s="3">
        <v>1</v>
      </c>
      <c r="G1306" s="3">
        <v>1</v>
      </c>
      <c r="H1306" s="3">
        <v>1</v>
      </c>
      <c r="I1306" s="3">
        <f t="shared" si="20"/>
        <v>2</v>
      </c>
    </row>
    <row r="1307" spans="1:9" x14ac:dyDescent="0.35">
      <c r="A1307" s="3" t="s">
        <v>1715</v>
      </c>
      <c r="B1307" s="44" t="s">
        <v>186</v>
      </c>
      <c r="C1307" s="44" t="s">
        <v>95</v>
      </c>
      <c r="D1307" s="44" t="s">
        <v>176</v>
      </c>
      <c r="E1307" s="3">
        <v>3</v>
      </c>
      <c r="F1307" s="3">
        <v>1</v>
      </c>
      <c r="G1307" s="3">
        <v>1</v>
      </c>
      <c r="H1307" s="3">
        <v>1</v>
      </c>
      <c r="I1307" s="3">
        <f t="shared" si="20"/>
        <v>2</v>
      </c>
    </row>
    <row r="1308" spans="1:9" x14ac:dyDescent="0.35">
      <c r="A1308" s="3" t="s">
        <v>1716</v>
      </c>
      <c r="B1308" s="44" t="s">
        <v>186</v>
      </c>
      <c r="C1308" s="44" t="s">
        <v>95</v>
      </c>
      <c r="D1308" s="44" t="s">
        <v>176</v>
      </c>
      <c r="E1308" s="3">
        <v>3</v>
      </c>
      <c r="F1308" s="3">
        <v>1</v>
      </c>
      <c r="G1308" s="3">
        <v>1</v>
      </c>
      <c r="H1308" s="3">
        <v>1</v>
      </c>
      <c r="I1308" s="3">
        <f t="shared" si="20"/>
        <v>2</v>
      </c>
    </row>
    <row r="1309" spans="1:9" x14ac:dyDescent="0.35">
      <c r="A1309" s="3" t="s">
        <v>1717</v>
      </c>
      <c r="B1309" s="44" t="s">
        <v>186</v>
      </c>
      <c r="C1309" s="44" t="s">
        <v>95</v>
      </c>
      <c r="D1309" s="44" t="s">
        <v>176</v>
      </c>
      <c r="E1309" s="3">
        <v>3</v>
      </c>
      <c r="F1309" s="3">
        <v>1</v>
      </c>
      <c r="G1309" s="3">
        <v>1</v>
      </c>
      <c r="H1309" s="3">
        <v>1</v>
      </c>
      <c r="I1309" s="3">
        <f t="shared" si="20"/>
        <v>2</v>
      </c>
    </row>
    <row r="1310" spans="1:9" x14ac:dyDescent="0.35">
      <c r="A1310" s="3" t="s">
        <v>1718</v>
      </c>
      <c r="B1310" s="44" t="s">
        <v>186</v>
      </c>
      <c r="C1310" s="44" t="s">
        <v>95</v>
      </c>
      <c r="D1310" s="44" t="s">
        <v>176</v>
      </c>
      <c r="E1310" s="3">
        <v>3</v>
      </c>
      <c r="F1310" s="3">
        <v>1</v>
      </c>
      <c r="G1310" s="3">
        <v>4</v>
      </c>
      <c r="H1310" s="3">
        <v>1</v>
      </c>
      <c r="I1310" s="3">
        <f t="shared" si="20"/>
        <v>2</v>
      </c>
    </row>
    <row r="1311" spans="1:9" x14ac:dyDescent="0.35">
      <c r="A1311" s="3" t="s">
        <v>1719</v>
      </c>
      <c r="B1311" s="44" t="s">
        <v>206</v>
      </c>
      <c r="C1311" s="44" t="s">
        <v>52</v>
      </c>
      <c r="D1311" s="44" t="s">
        <v>175</v>
      </c>
      <c r="E1311" s="3">
        <v>3</v>
      </c>
      <c r="F1311" s="3">
        <v>1</v>
      </c>
      <c r="G1311" s="3">
        <v>1</v>
      </c>
      <c r="H1311" s="3">
        <v>1</v>
      </c>
      <c r="I1311" s="3">
        <f t="shared" si="20"/>
        <v>2</v>
      </c>
    </row>
    <row r="1312" spans="1:9" x14ac:dyDescent="0.35">
      <c r="A1312" s="3" t="s">
        <v>1720</v>
      </c>
      <c r="B1312" s="44" t="s">
        <v>181</v>
      </c>
      <c r="C1312" s="44" t="s">
        <v>79</v>
      </c>
      <c r="D1312" s="44" t="s">
        <v>175</v>
      </c>
      <c r="E1312" s="3">
        <v>3</v>
      </c>
      <c r="F1312" s="3">
        <v>1</v>
      </c>
      <c r="G1312" s="3">
        <v>1</v>
      </c>
      <c r="H1312" s="3">
        <v>1</v>
      </c>
      <c r="I1312" s="3">
        <f t="shared" si="20"/>
        <v>2</v>
      </c>
    </row>
    <row r="1313" spans="1:9" x14ac:dyDescent="0.35">
      <c r="A1313" s="3" t="s">
        <v>1721</v>
      </c>
      <c r="B1313" s="44" t="s">
        <v>186</v>
      </c>
      <c r="C1313" s="44" t="s">
        <v>95</v>
      </c>
      <c r="D1313" s="44" t="s">
        <v>176</v>
      </c>
      <c r="E1313" s="3">
        <v>3</v>
      </c>
      <c r="F1313" s="3">
        <v>1</v>
      </c>
      <c r="G1313" s="3">
        <v>1</v>
      </c>
      <c r="H1313" s="3">
        <v>1</v>
      </c>
      <c r="I1313" s="3">
        <f t="shared" si="20"/>
        <v>2</v>
      </c>
    </row>
    <row r="1314" spans="1:9" x14ac:dyDescent="0.35">
      <c r="A1314" s="3" t="s">
        <v>1722</v>
      </c>
      <c r="B1314" s="44" t="s">
        <v>186</v>
      </c>
      <c r="C1314" s="44" t="s">
        <v>95</v>
      </c>
      <c r="D1314" s="44" t="s">
        <v>176</v>
      </c>
      <c r="E1314" s="3">
        <v>3</v>
      </c>
      <c r="F1314" s="3">
        <v>1</v>
      </c>
      <c r="G1314" s="3">
        <v>1</v>
      </c>
      <c r="H1314" s="3">
        <v>1</v>
      </c>
      <c r="I1314" s="3">
        <f t="shared" si="20"/>
        <v>2</v>
      </c>
    </row>
    <row r="1315" spans="1:9" x14ac:dyDescent="0.35">
      <c r="A1315" s="3" t="s">
        <v>1723</v>
      </c>
      <c r="B1315" s="44" t="s">
        <v>186</v>
      </c>
      <c r="C1315" s="44" t="s">
        <v>95</v>
      </c>
      <c r="D1315" s="44" t="s">
        <v>176</v>
      </c>
      <c r="E1315" s="3">
        <v>2</v>
      </c>
      <c r="F1315" s="3">
        <v>2</v>
      </c>
      <c r="G1315" s="3">
        <v>4</v>
      </c>
      <c r="H1315" s="3">
        <v>1</v>
      </c>
      <c r="I1315" s="3">
        <f t="shared" si="20"/>
        <v>2</v>
      </c>
    </row>
    <row r="1316" spans="1:9" x14ac:dyDescent="0.35">
      <c r="A1316" s="3" t="s">
        <v>1724</v>
      </c>
      <c r="B1316" s="44" t="s">
        <v>186</v>
      </c>
      <c r="C1316" s="44" t="s">
        <v>95</v>
      </c>
      <c r="D1316" s="44" t="s">
        <v>176</v>
      </c>
      <c r="E1316" s="3">
        <v>3</v>
      </c>
      <c r="F1316" s="3">
        <v>1</v>
      </c>
      <c r="G1316" s="3">
        <v>4</v>
      </c>
      <c r="H1316" s="3">
        <v>1</v>
      </c>
      <c r="I1316" s="3">
        <f t="shared" si="20"/>
        <v>2</v>
      </c>
    </row>
    <row r="1317" spans="1:9" x14ac:dyDescent="0.35">
      <c r="A1317" s="3" t="s">
        <v>1725</v>
      </c>
      <c r="B1317" s="44" t="s">
        <v>186</v>
      </c>
      <c r="C1317" s="44" t="s">
        <v>95</v>
      </c>
      <c r="D1317" s="44" t="s">
        <v>176</v>
      </c>
      <c r="E1317" s="3">
        <v>3</v>
      </c>
      <c r="F1317" s="3">
        <v>1</v>
      </c>
      <c r="G1317" s="3">
        <v>1</v>
      </c>
      <c r="H1317" s="3">
        <v>1</v>
      </c>
      <c r="I1317" s="3">
        <f t="shared" si="20"/>
        <v>2</v>
      </c>
    </row>
    <row r="1318" spans="1:9" x14ac:dyDescent="0.35">
      <c r="A1318" s="3" t="s">
        <v>1726</v>
      </c>
      <c r="B1318" s="44" t="s">
        <v>186</v>
      </c>
      <c r="C1318" s="44" t="s">
        <v>95</v>
      </c>
      <c r="D1318" s="44" t="s">
        <v>176</v>
      </c>
      <c r="E1318" s="3">
        <v>3</v>
      </c>
      <c r="F1318" s="3">
        <v>1</v>
      </c>
      <c r="G1318" s="3">
        <v>1</v>
      </c>
      <c r="H1318" s="3">
        <v>1</v>
      </c>
      <c r="I1318" s="3">
        <f t="shared" si="20"/>
        <v>2</v>
      </c>
    </row>
    <row r="1319" spans="1:9" x14ac:dyDescent="0.35">
      <c r="A1319" s="3" t="s">
        <v>1727</v>
      </c>
      <c r="B1319" s="44" t="s">
        <v>186</v>
      </c>
      <c r="C1319" s="44" t="s">
        <v>95</v>
      </c>
      <c r="D1319" s="44" t="s">
        <v>176</v>
      </c>
      <c r="E1319" s="3">
        <v>3</v>
      </c>
      <c r="F1319" s="3">
        <v>1</v>
      </c>
      <c r="G1319" s="3">
        <v>1</v>
      </c>
      <c r="H1319" s="3">
        <v>1</v>
      </c>
      <c r="I1319" s="3">
        <f t="shared" si="20"/>
        <v>2</v>
      </c>
    </row>
    <row r="1320" spans="1:9" x14ac:dyDescent="0.35">
      <c r="A1320" s="3" t="s">
        <v>1728</v>
      </c>
      <c r="B1320" s="44" t="s">
        <v>186</v>
      </c>
      <c r="C1320" s="44" t="s">
        <v>95</v>
      </c>
      <c r="D1320" s="44" t="s">
        <v>176</v>
      </c>
      <c r="E1320" s="3">
        <v>1</v>
      </c>
      <c r="F1320" s="3">
        <v>4</v>
      </c>
      <c r="G1320" s="3">
        <v>1</v>
      </c>
      <c r="H1320" s="3">
        <v>1</v>
      </c>
      <c r="I1320" s="3">
        <f t="shared" si="20"/>
        <v>2</v>
      </c>
    </row>
    <row r="1321" spans="1:9" x14ac:dyDescent="0.35">
      <c r="A1321" s="3" t="s">
        <v>1729</v>
      </c>
      <c r="B1321" s="44" t="s">
        <v>186</v>
      </c>
      <c r="C1321" s="44" t="s">
        <v>95</v>
      </c>
      <c r="D1321" s="44" t="s">
        <v>176</v>
      </c>
      <c r="E1321" s="3">
        <v>3</v>
      </c>
      <c r="F1321" s="3">
        <v>1</v>
      </c>
      <c r="G1321" s="3">
        <v>1</v>
      </c>
      <c r="H1321" s="3">
        <v>1</v>
      </c>
      <c r="I1321" s="3">
        <f t="shared" si="20"/>
        <v>2</v>
      </c>
    </row>
    <row r="1322" spans="1:9" x14ac:dyDescent="0.35">
      <c r="A1322" s="3" t="s">
        <v>1730</v>
      </c>
      <c r="B1322" s="44" t="s">
        <v>186</v>
      </c>
      <c r="C1322" s="44" t="s">
        <v>95</v>
      </c>
      <c r="D1322" s="44" t="s">
        <v>176</v>
      </c>
      <c r="E1322" s="3">
        <v>3</v>
      </c>
      <c r="F1322" s="3">
        <v>1</v>
      </c>
      <c r="G1322" s="3">
        <v>1</v>
      </c>
      <c r="H1322" s="3">
        <v>1</v>
      </c>
      <c r="I1322" s="3">
        <f t="shared" si="20"/>
        <v>2</v>
      </c>
    </row>
    <row r="1323" spans="1:9" x14ac:dyDescent="0.35">
      <c r="A1323" s="3" t="s">
        <v>1731</v>
      </c>
      <c r="B1323" s="44" t="s">
        <v>252</v>
      </c>
      <c r="C1323" s="44" t="s">
        <v>54</v>
      </c>
      <c r="D1323" s="44" t="s">
        <v>175</v>
      </c>
      <c r="E1323" s="3">
        <v>3</v>
      </c>
      <c r="F1323" s="3">
        <v>1</v>
      </c>
      <c r="G1323" s="3">
        <v>1</v>
      </c>
      <c r="H1323" s="3">
        <v>1</v>
      </c>
      <c r="I1323" s="3">
        <f t="shared" si="20"/>
        <v>2</v>
      </c>
    </row>
    <row r="1324" spans="1:9" x14ac:dyDescent="0.35">
      <c r="A1324" s="3" t="s">
        <v>1732</v>
      </c>
      <c r="B1324" s="44" t="s">
        <v>186</v>
      </c>
      <c r="C1324" s="44" t="s">
        <v>95</v>
      </c>
      <c r="D1324" s="44" t="s">
        <v>176</v>
      </c>
      <c r="E1324" s="3">
        <v>3</v>
      </c>
      <c r="F1324" s="3">
        <v>1</v>
      </c>
      <c r="G1324" s="3">
        <v>4</v>
      </c>
      <c r="H1324" s="3">
        <v>1</v>
      </c>
      <c r="I1324" s="3">
        <f t="shared" si="20"/>
        <v>2</v>
      </c>
    </row>
    <row r="1325" spans="1:9" x14ac:dyDescent="0.35">
      <c r="A1325" s="3" t="s">
        <v>1733</v>
      </c>
      <c r="B1325" s="44" t="s">
        <v>249</v>
      </c>
      <c r="C1325" s="44" t="s">
        <v>68</v>
      </c>
      <c r="D1325" s="44" t="s">
        <v>175</v>
      </c>
      <c r="E1325" s="3">
        <v>3</v>
      </c>
      <c r="F1325" s="3">
        <v>1</v>
      </c>
      <c r="G1325" s="3">
        <v>1</v>
      </c>
      <c r="H1325" s="3">
        <v>1</v>
      </c>
      <c r="I1325" s="3">
        <f t="shared" si="20"/>
        <v>2</v>
      </c>
    </row>
    <row r="1326" spans="1:9" x14ac:dyDescent="0.35">
      <c r="A1326" s="3" t="s">
        <v>1734</v>
      </c>
      <c r="B1326" s="44" t="s">
        <v>197</v>
      </c>
      <c r="C1326" s="44" t="s">
        <v>80</v>
      </c>
      <c r="D1326" s="44" t="s">
        <v>176</v>
      </c>
      <c r="E1326" s="3">
        <v>3</v>
      </c>
      <c r="F1326" s="3">
        <v>1</v>
      </c>
      <c r="G1326" s="3">
        <v>1</v>
      </c>
      <c r="H1326" s="3">
        <v>1</v>
      </c>
      <c r="I1326" s="3">
        <f t="shared" si="20"/>
        <v>2</v>
      </c>
    </row>
    <row r="1327" spans="1:9" x14ac:dyDescent="0.35">
      <c r="A1327" s="3" t="s">
        <v>1735</v>
      </c>
      <c r="B1327" s="44" t="s">
        <v>265</v>
      </c>
      <c r="C1327" s="44" t="s">
        <v>96</v>
      </c>
      <c r="D1327" s="44" t="s">
        <v>175</v>
      </c>
      <c r="E1327" s="3">
        <v>3</v>
      </c>
      <c r="F1327" s="3">
        <v>1</v>
      </c>
      <c r="G1327" s="3">
        <v>4</v>
      </c>
      <c r="H1327" s="3">
        <v>1</v>
      </c>
      <c r="I1327" s="3">
        <f t="shared" si="20"/>
        <v>2</v>
      </c>
    </row>
    <row r="1328" spans="1:9" x14ac:dyDescent="0.35">
      <c r="A1328" s="3" t="s">
        <v>1736</v>
      </c>
      <c r="B1328" s="44" t="s">
        <v>177</v>
      </c>
      <c r="C1328" s="44" t="s">
        <v>106</v>
      </c>
      <c r="D1328" s="44" t="s">
        <v>176</v>
      </c>
      <c r="E1328" s="3">
        <v>3</v>
      </c>
      <c r="F1328" s="3">
        <v>1</v>
      </c>
      <c r="G1328" s="3">
        <v>1</v>
      </c>
      <c r="H1328" s="3">
        <v>1</v>
      </c>
      <c r="I1328" s="3">
        <f t="shared" si="20"/>
        <v>2</v>
      </c>
    </row>
    <row r="1329" spans="1:9" x14ac:dyDescent="0.35">
      <c r="A1329" s="3" t="s">
        <v>1737</v>
      </c>
      <c r="B1329" s="44" t="s">
        <v>187</v>
      </c>
      <c r="C1329" s="44" t="s">
        <v>86</v>
      </c>
      <c r="D1329" s="44" t="s">
        <v>175</v>
      </c>
      <c r="E1329" s="3">
        <v>3</v>
      </c>
      <c r="F1329" s="3">
        <v>1</v>
      </c>
      <c r="G1329" s="3">
        <v>1</v>
      </c>
      <c r="H1329" s="3">
        <v>1</v>
      </c>
      <c r="I1329" s="3">
        <f t="shared" si="20"/>
        <v>2</v>
      </c>
    </row>
    <row r="1330" spans="1:9" x14ac:dyDescent="0.35">
      <c r="A1330" s="3" t="s">
        <v>1738</v>
      </c>
      <c r="B1330" s="44" t="s">
        <v>186</v>
      </c>
      <c r="C1330" s="44" t="s">
        <v>95</v>
      </c>
      <c r="D1330" s="44" t="s">
        <v>176</v>
      </c>
      <c r="E1330" s="3">
        <v>3</v>
      </c>
      <c r="F1330" s="3">
        <v>3</v>
      </c>
      <c r="G1330" s="3">
        <v>1</v>
      </c>
      <c r="H1330" s="3">
        <v>1</v>
      </c>
      <c r="I1330" s="3">
        <f t="shared" si="20"/>
        <v>2</v>
      </c>
    </row>
    <row r="1331" spans="1:9" x14ac:dyDescent="0.35">
      <c r="A1331" s="3" t="s">
        <v>1739</v>
      </c>
      <c r="B1331" s="44" t="s">
        <v>211</v>
      </c>
      <c r="C1331" s="44" t="s">
        <v>87</v>
      </c>
      <c r="D1331" s="44" t="s">
        <v>175</v>
      </c>
      <c r="E1331" s="3">
        <v>3</v>
      </c>
      <c r="F1331" s="3">
        <v>1</v>
      </c>
      <c r="G1331" s="3">
        <v>1</v>
      </c>
      <c r="H1331" s="3">
        <v>1</v>
      </c>
      <c r="I1331" s="3">
        <f t="shared" si="20"/>
        <v>2</v>
      </c>
    </row>
    <row r="1332" spans="1:9" x14ac:dyDescent="0.35">
      <c r="A1332" s="3" t="s">
        <v>1740</v>
      </c>
      <c r="B1332" s="44" t="s">
        <v>177</v>
      </c>
      <c r="C1332" s="44" t="s">
        <v>106</v>
      </c>
      <c r="D1332" s="44" t="s">
        <v>176</v>
      </c>
      <c r="E1332" s="3">
        <v>3</v>
      </c>
      <c r="F1332" s="3">
        <v>1</v>
      </c>
      <c r="G1332" s="3">
        <v>4</v>
      </c>
      <c r="H1332" s="3">
        <v>1</v>
      </c>
      <c r="I1332" s="3">
        <f t="shared" si="20"/>
        <v>2</v>
      </c>
    </row>
    <row r="1333" spans="1:9" x14ac:dyDescent="0.35">
      <c r="A1333" s="3" t="s">
        <v>1741</v>
      </c>
      <c r="B1333" s="44" t="s">
        <v>177</v>
      </c>
      <c r="C1333" s="44" t="s">
        <v>106</v>
      </c>
      <c r="D1333" s="44" t="s">
        <v>176</v>
      </c>
      <c r="E1333" s="3">
        <v>3</v>
      </c>
      <c r="F1333" s="3">
        <v>1</v>
      </c>
      <c r="G1333" s="3">
        <v>4</v>
      </c>
      <c r="H1333" s="3">
        <v>2</v>
      </c>
      <c r="I1333" s="3">
        <f t="shared" si="20"/>
        <v>3</v>
      </c>
    </row>
    <row r="1334" spans="1:9" x14ac:dyDescent="0.35">
      <c r="A1334" s="3" t="s">
        <v>1742</v>
      </c>
      <c r="B1334" s="44" t="s">
        <v>265</v>
      </c>
      <c r="C1334" s="44" t="s">
        <v>96</v>
      </c>
      <c r="D1334" s="44" t="s">
        <v>175</v>
      </c>
      <c r="E1334" s="3">
        <v>3</v>
      </c>
      <c r="F1334" s="3">
        <v>1</v>
      </c>
      <c r="G1334" s="3">
        <v>4</v>
      </c>
      <c r="H1334" s="3">
        <v>1</v>
      </c>
      <c r="I1334" s="3">
        <f t="shared" si="20"/>
        <v>2</v>
      </c>
    </row>
    <row r="1335" spans="1:9" x14ac:dyDescent="0.35">
      <c r="A1335" s="3" t="s">
        <v>1743</v>
      </c>
      <c r="B1335" s="44" t="s">
        <v>187</v>
      </c>
      <c r="C1335" s="44" t="s">
        <v>86</v>
      </c>
      <c r="D1335" s="44" t="s">
        <v>175</v>
      </c>
      <c r="E1335" s="3">
        <v>3</v>
      </c>
      <c r="F1335" s="3">
        <v>1</v>
      </c>
      <c r="G1335" s="3">
        <v>1</v>
      </c>
      <c r="H1335" s="3">
        <v>1</v>
      </c>
      <c r="I1335" s="3">
        <f t="shared" si="20"/>
        <v>2</v>
      </c>
    </row>
    <row r="1336" spans="1:9" x14ac:dyDescent="0.35">
      <c r="A1336" s="3" t="s">
        <v>1744</v>
      </c>
      <c r="B1336" s="44" t="s">
        <v>248</v>
      </c>
      <c r="C1336" s="44" t="s">
        <v>80</v>
      </c>
      <c r="D1336" s="44" t="s">
        <v>175</v>
      </c>
      <c r="E1336" s="3">
        <v>3</v>
      </c>
      <c r="F1336" s="3">
        <v>1</v>
      </c>
      <c r="G1336" s="3">
        <v>1</v>
      </c>
      <c r="H1336" s="3">
        <v>1</v>
      </c>
      <c r="I1336" s="3">
        <f t="shared" si="20"/>
        <v>2</v>
      </c>
    </row>
    <row r="1337" spans="1:9" x14ac:dyDescent="0.35">
      <c r="A1337" s="3" t="s">
        <v>1745</v>
      </c>
      <c r="B1337" s="44" t="s">
        <v>197</v>
      </c>
      <c r="C1337" s="44" t="s">
        <v>80</v>
      </c>
      <c r="D1337" s="44" t="s">
        <v>176</v>
      </c>
      <c r="E1337" s="3">
        <v>2</v>
      </c>
      <c r="F1337" s="3">
        <v>2</v>
      </c>
      <c r="G1337" s="3">
        <v>4</v>
      </c>
      <c r="H1337" s="3">
        <v>1</v>
      </c>
      <c r="I1337" s="3">
        <f t="shared" si="20"/>
        <v>2</v>
      </c>
    </row>
    <row r="1338" spans="1:9" x14ac:dyDescent="0.35">
      <c r="A1338" s="3" t="s">
        <v>1746</v>
      </c>
      <c r="B1338" s="44" t="s">
        <v>187</v>
      </c>
      <c r="C1338" s="44" t="s">
        <v>86</v>
      </c>
      <c r="D1338" s="44" t="s">
        <v>175</v>
      </c>
      <c r="E1338" s="3">
        <v>3</v>
      </c>
      <c r="F1338" s="3">
        <v>1</v>
      </c>
      <c r="G1338" s="3">
        <v>1</v>
      </c>
      <c r="H1338" s="3">
        <v>1</v>
      </c>
      <c r="I1338" s="3">
        <f t="shared" si="20"/>
        <v>2</v>
      </c>
    </row>
    <row r="1339" spans="1:9" x14ac:dyDescent="0.35">
      <c r="A1339" s="3" t="s">
        <v>1747</v>
      </c>
      <c r="B1339" s="44" t="s">
        <v>181</v>
      </c>
      <c r="C1339" s="44" t="s">
        <v>79</v>
      </c>
      <c r="D1339" s="44" t="s">
        <v>175</v>
      </c>
      <c r="E1339" s="3">
        <v>3</v>
      </c>
      <c r="F1339" s="3">
        <v>1</v>
      </c>
      <c r="G1339" s="3">
        <v>1</v>
      </c>
      <c r="H1339" s="3">
        <v>1</v>
      </c>
      <c r="I1339" s="3">
        <f t="shared" si="20"/>
        <v>2</v>
      </c>
    </row>
    <row r="1340" spans="1:9" x14ac:dyDescent="0.35">
      <c r="A1340" s="3" t="s">
        <v>1748</v>
      </c>
      <c r="B1340" s="44" t="s">
        <v>197</v>
      </c>
      <c r="C1340" s="44" t="s">
        <v>80</v>
      </c>
      <c r="D1340" s="44" t="s">
        <v>176</v>
      </c>
      <c r="E1340" s="3">
        <v>3</v>
      </c>
      <c r="F1340" s="3">
        <v>2</v>
      </c>
      <c r="G1340" s="3">
        <v>1</v>
      </c>
      <c r="H1340" s="3">
        <v>1</v>
      </c>
      <c r="I1340" s="3">
        <f t="shared" si="20"/>
        <v>2</v>
      </c>
    </row>
    <row r="1341" spans="1:9" x14ac:dyDescent="0.35">
      <c r="A1341" s="3" t="s">
        <v>1749</v>
      </c>
      <c r="B1341" s="44" t="s">
        <v>198</v>
      </c>
      <c r="C1341" s="44" t="s">
        <v>54</v>
      </c>
      <c r="D1341" s="44" t="s">
        <v>176</v>
      </c>
      <c r="E1341" s="3">
        <v>1</v>
      </c>
      <c r="F1341" s="3">
        <v>4</v>
      </c>
      <c r="G1341" s="3">
        <v>1</v>
      </c>
      <c r="H1341" s="3">
        <v>1</v>
      </c>
      <c r="I1341" s="3">
        <f t="shared" si="20"/>
        <v>2</v>
      </c>
    </row>
    <row r="1342" spans="1:9" x14ac:dyDescent="0.35">
      <c r="A1342" s="3" t="s">
        <v>1750</v>
      </c>
      <c r="B1342" s="44" t="s">
        <v>255</v>
      </c>
      <c r="C1342" s="44" t="s">
        <v>87</v>
      </c>
      <c r="D1342" s="44" t="s">
        <v>176</v>
      </c>
      <c r="E1342" s="3">
        <v>2</v>
      </c>
      <c r="F1342" s="3">
        <v>2</v>
      </c>
      <c r="G1342" s="3">
        <v>1</v>
      </c>
      <c r="H1342" s="3">
        <v>1</v>
      </c>
      <c r="I1342" s="3">
        <f t="shared" si="20"/>
        <v>2</v>
      </c>
    </row>
    <row r="1343" spans="1:9" x14ac:dyDescent="0.35">
      <c r="A1343" s="3" t="s">
        <v>1751</v>
      </c>
      <c r="B1343" s="44" t="s">
        <v>225</v>
      </c>
      <c r="C1343" s="44" t="s">
        <v>52</v>
      </c>
      <c r="D1343" s="44" t="s">
        <v>176</v>
      </c>
      <c r="E1343" s="3">
        <v>3</v>
      </c>
      <c r="F1343" s="3">
        <v>1</v>
      </c>
      <c r="G1343" s="3">
        <v>1</v>
      </c>
      <c r="H1343" s="3">
        <v>1</v>
      </c>
      <c r="I1343" s="3">
        <f t="shared" si="20"/>
        <v>2</v>
      </c>
    </row>
    <row r="1344" spans="1:9" x14ac:dyDescent="0.35">
      <c r="A1344" s="3" t="s">
        <v>1752</v>
      </c>
      <c r="B1344" s="44" t="s">
        <v>254</v>
      </c>
      <c r="C1344" s="44" t="s">
        <v>68</v>
      </c>
      <c r="D1344" s="44" t="s">
        <v>176</v>
      </c>
      <c r="E1344" s="3">
        <v>3</v>
      </c>
      <c r="F1344" s="3">
        <v>1</v>
      </c>
      <c r="G1344" s="3">
        <v>1</v>
      </c>
      <c r="H1344" s="3">
        <v>1</v>
      </c>
      <c r="I1344" s="3">
        <f t="shared" si="20"/>
        <v>2</v>
      </c>
    </row>
    <row r="1345" spans="1:9" x14ac:dyDescent="0.35">
      <c r="A1345" s="3" t="s">
        <v>1753</v>
      </c>
      <c r="B1345" s="44" t="s">
        <v>211</v>
      </c>
      <c r="C1345" s="44" t="s">
        <v>87</v>
      </c>
      <c r="D1345" s="44" t="s">
        <v>175</v>
      </c>
      <c r="E1345" s="3">
        <v>3</v>
      </c>
      <c r="F1345" s="3">
        <v>1</v>
      </c>
      <c r="G1345" s="3">
        <v>1</v>
      </c>
      <c r="H1345" s="3">
        <v>1</v>
      </c>
      <c r="I1345" s="3">
        <f t="shared" si="20"/>
        <v>2</v>
      </c>
    </row>
    <row r="1346" spans="1:9" x14ac:dyDescent="0.35">
      <c r="A1346" s="3" t="s">
        <v>1754</v>
      </c>
      <c r="B1346" s="44" t="s">
        <v>197</v>
      </c>
      <c r="C1346" s="44" t="s">
        <v>80</v>
      </c>
      <c r="D1346" s="44" t="s">
        <v>176</v>
      </c>
      <c r="E1346" s="3">
        <v>3</v>
      </c>
      <c r="F1346" s="3">
        <v>1</v>
      </c>
      <c r="G1346" s="3">
        <v>1</v>
      </c>
      <c r="H1346" s="3">
        <v>1</v>
      </c>
      <c r="I1346" s="3">
        <f t="shared" si="20"/>
        <v>2</v>
      </c>
    </row>
    <row r="1347" spans="1:9" x14ac:dyDescent="0.35">
      <c r="A1347" s="3" t="s">
        <v>1755</v>
      </c>
      <c r="B1347" s="44" t="s">
        <v>254</v>
      </c>
      <c r="C1347" s="44" t="s">
        <v>68</v>
      </c>
      <c r="D1347" s="44" t="s">
        <v>176</v>
      </c>
      <c r="E1347" s="3">
        <v>3</v>
      </c>
      <c r="F1347" s="3">
        <v>1</v>
      </c>
      <c r="G1347" s="3">
        <v>1</v>
      </c>
      <c r="H1347" s="3">
        <v>1</v>
      </c>
      <c r="I1347" s="3">
        <f t="shared" ref="I1347:I1410" si="21">ROUND(AVERAGE(E1347:H1347),0)</f>
        <v>2</v>
      </c>
    </row>
    <row r="1348" spans="1:9" x14ac:dyDescent="0.35">
      <c r="A1348" s="3" t="s">
        <v>1756</v>
      </c>
      <c r="B1348" s="44" t="s">
        <v>225</v>
      </c>
      <c r="C1348" s="44" t="s">
        <v>52</v>
      </c>
      <c r="D1348" s="44" t="s">
        <v>176</v>
      </c>
      <c r="E1348" s="3">
        <v>3</v>
      </c>
      <c r="F1348" s="3">
        <v>1</v>
      </c>
      <c r="G1348" s="3">
        <v>1</v>
      </c>
      <c r="H1348" s="3">
        <v>1</v>
      </c>
      <c r="I1348" s="3">
        <f t="shared" si="21"/>
        <v>2</v>
      </c>
    </row>
    <row r="1349" spans="1:9" x14ac:dyDescent="0.35">
      <c r="A1349" s="3" t="s">
        <v>1757</v>
      </c>
      <c r="B1349" s="44" t="s">
        <v>255</v>
      </c>
      <c r="C1349" s="44" t="s">
        <v>87</v>
      </c>
      <c r="D1349" s="44" t="s">
        <v>176</v>
      </c>
      <c r="E1349" s="3">
        <v>3</v>
      </c>
      <c r="F1349" s="3">
        <v>1</v>
      </c>
      <c r="G1349" s="3">
        <v>1</v>
      </c>
      <c r="H1349" s="3">
        <v>1</v>
      </c>
      <c r="I1349" s="3">
        <f t="shared" si="21"/>
        <v>2</v>
      </c>
    </row>
    <row r="1350" spans="1:9" x14ac:dyDescent="0.35">
      <c r="A1350" s="3" t="s">
        <v>1758</v>
      </c>
      <c r="B1350" s="44" t="s">
        <v>182</v>
      </c>
      <c r="C1350" s="44" t="s">
        <v>183</v>
      </c>
      <c r="D1350" s="44" t="s">
        <v>175</v>
      </c>
      <c r="E1350" s="3">
        <v>3</v>
      </c>
      <c r="F1350" s="3">
        <v>1</v>
      </c>
      <c r="G1350" s="3">
        <v>1</v>
      </c>
      <c r="H1350" s="3">
        <v>1</v>
      </c>
      <c r="I1350" s="3">
        <f t="shared" si="21"/>
        <v>2</v>
      </c>
    </row>
    <row r="1351" spans="1:9" x14ac:dyDescent="0.35">
      <c r="A1351" s="3" t="s">
        <v>1759</v>
      </c>
      <c r="B1351" s="44" t="s">
        <v>248</v>
      </c>
      <c r="C1351" s="44" t="s">
        <v>80</v>
      </c>
      <c r="D1351" s="44" t="s">
        <v>175</v>
      </c>
      <c r="E1351" s="3">
        <v>3</v>
      </c>
      <c r="F1351" s="3">
        <v>2</v>
      </c>
      <c r="G1351" s="3">
        <v>1</v>
      </c>
      <c r="H1351" s="3">
        <v>1</v>
      </c>
      <c r="I1351" s="3">
        <f t="shared" si="21"/>
        <v>2</v>
      </c>
    </row>
    <row r="1352" spans="1:9" x14ac:dyDescent="0.35">
      <c r="A1352" s="3" t="s">
        <v>1760</v>
      </c>
      <c r="B1352" s="44" t="s">
        <v>225</v>
      </c>
      <c r="C1352" s="44" t="s">
        <v>52</v>
      </c>
      <c r="D1352" s="44" t="s">
        <v>176</v>
      </c>
      <c r="E1352" s="3">
        <v>3</v>
      </c>
      <c r="F1352" s="3">
        <v>1</v>
      </c>
      <c r="G1352" s="3">
        <v>4</v>
      </c>
      <c r="H1352" s="3">
        <v>1</v>
      </c>
      <c r="I1352" s="3">
        <f t="shared" si="21"/>
        <v>2</v>
      </c>
    </row>
    <row r="1353" spans="1:9" x14ac:dyDescent="0.35">
      <c r="A1353" s="3" t="s">
        <v>1761</v>
      </c>
      <c r="B1353" s="44" t="s">
        <v>249</v>
      </c>
      <c r="C1353" s="44" t="s">
        <v>68</v>
      </c>
      <c r="D1353" s="44" t="s">
        <v>175</v>
      </c>
      <c r="E1353" s="3">
        <v>3</v>
      </c>
      <c r="F1353" s="3">
        <v>1</v>
      </c>
      <c r="G1353" s="3">
        <v>1</v>
      </c>
      <c r="H1353" s="3">
        <v>1</v>
      </c>
      <c r="I1353" s="3">
        <f t="shared" si="21"/>
        <v>2</v>
      </c>
    </row>
    <row r="1354" spans="1:9" x14ac:dyDescent="0.35">
      <c r="A1354" s="3" t="s">
        <v>1762</v>
      </c>
      <c r="B1354" s="44" t="s">
        <v>225</v>
      </c>
      <c r="C1354" s="44" t="s">
        <v>52</v>
      </c>
      <c r="D1354" s="44" t="s">
        <v>176</v>
      </c>
      <c r="E1354" s="3">
        <v>3</v>
      </c>
      <c r="F1354" s="3">
        <v>1</v>
      </c>
      <c r="G1354" s="3">
        <v>1</v>
      </c>
      <c r="H1354" s="3">
        <v>1</v>
      </c>
      <c r="I1354" s="3">
        <f t="shared" si="21"/>
        <v>2</v>
      </c>
    </row>
    <row r="1355" spans="1:9" x14ac:dyDescent="0.35">
      <c r="A1355" s="3" t="s">
        <v>1763</v>
      </c>
      <c r="B1355" s="44" t="s">
        <v>192</v>
      </c>
      <c r="C1355" s="44" t="s">
        <v>111</v>
      </c>
      <c r="D1355" s="44" t="s">
        <v>176</v>
      </c>
      <c r="E1355" s="3">
        <v>3</v>
      </c>
      <c r="F1355" s="3">
        <v>2</v>
      </c>
      <c r="G1355" s="3">
        <v>1</v>
      </c>
      <c r="H1355" s="3">
        <v>1</v>
      </c>
      <c r="I1355" s="3">
        <f t="shared" si="21"/>
        <v>2</v>
      </c>
    </row>
    <row r="1356" spans="1:9" x14ac:dyDescent="0.35">
      <c r="A1356" s="3" t="s">
        <v>1764</v>
      </c>
      <c r="B1356" s="44" t="s">
        <v>198</v>
      </c>
      <c r="C1356" s="44" t="s">
        <v>54</v>
      </c>
      <c r="D1356" s="44" t="s">
        <v>176</v>
      </c>
      <c r="E1356" s="3">
        <v>3</v>
      </c>
      <c r="F1356" s="3">
        <v>1</v>
      </c>
      <c r="G1356" s="3">
        <v>4</v>
      </c>
      <c r="H1356" s="3">
        <v>1</v>
      </c>
      <c r="I1356" s="3">
        <f t="shared" si="21"/>
        <v>2</v>
      </c>
    </row>
    <row r="1357" spans="1:9" x14ac:dyDescent="0.35">
      <c r="A1357" s="3" t="s">
        <v>1765</v>
      </c>
      <c r="B1357" s="44" t="s">
        <v>249</v>
      </c>
      <c r="C1357" s="44" t="s">
        <v>68</v>
      </c>
      <c r="D1357" s="44" t="s">
        <v>175</v>
      </c>
      <c r="E1357" s="3">
        <v>3</v>
      </c>
      <c r="F1357" s="3">
        <v>1</v>
      </c>
      <c r="G1357" s="3">
        <v>1</v>
      </c>
      <c r="H1357" s="3">
        <v>1</v>
      </c>
      <c r="I1357" s="3">
        <f t="shared" si="21"/>
        <v>2</v>
      </c>
    </row>
    <row r="1358" spans="1:9" x14ac:dyDescent="0.35">
      <c r="A1358" s="3" t="s">
        <v>1766</v>
      </c>
      <c r="B1358" s="44" t="s">
        <v>198</v>
      </c>
      <c r="C1358" s="44" t="s">
        <v>54</v>
      </c>
      <c r="D1358" s="44" t="s">
        <v>176</v>
      </c>
      <c r="E1358" s="3">
        <v>3</v>
      </c>
      <c r="F1358" s="3">
        <v>1</v>
      </c>
      <c r="G1358" s="3">
        <v>4</v>
      </c>
      <c r="H1358" s="3">
        <v>1</v>
      </c>
      <c r="I1358" s="3">
        <f t="shared" si="21"/>
        <v>2</v>
      </c>
    </row>
    <row r="1359" spans="1:9" x14ac:dyDescent="0.35">
      <c r="A1359" s="3" t="s">
        <v>1767</v>
      </c>
      <c r="B1359" s="44" t="s">
        <v>248</v>
      </c>
      <c r="C1359" s="44" t="s">
        <v>80</v>
      </c>
      <c r="D1359" s="44" t="s">
        <v>175</v>
      </c>
      <c r="E1359" s="3">
        <v>2</v>
      </c>
      <c r="F1359" s="3">
        <v>4</v>
      </c>
      <c r="G1359" s="3">
        <v>1</v>
      </c>
      <c r="H1359" s="3">
        <v>3</v>
      </c>
      <c r="I1359" s="3">
        <f t="shared" si="21"/>
        <v>3</v>
      </c>
    </row>
    <row r="1360" spans="1:9" x14ac:dyDescent="0.35">
      <c r="A1360" s="3" t="s">
        <v>1768</v>
      </c>
      <c r="B1360" s="44" t="s">
        <v>181</v>
      </c>
      <c r="C1360" s="44" t="s">
        <v>79</v>
      </c>
      <c r="D1360" s="44" t="s">
        <v>175</v>
      </c>
      <c r="E1360" s="3">
        <v>3</v>
      </c>
      <c r="F1360" s="3">
        <v>1</v>
      </c>
      <c r="G1360" s="3">
        <v>1</v>
      </c>
      <c r="H1360" s="3">
        <v>1</v>
      </c>
      <c r="I1360" s="3">
        <f t="shared" si="21"/>
        <v>2</v>
      </c>
    </row>
    <row r="1361" spans="1:9" x14ac:dyDescent="0.35">
      <c r="A1361" s="3" t="s">
        <v>1769</v>
      </c>
      <c r="B1361" s="44" t="s">
        <v>247</v>
      </c>
      <c r="C1361" s="44" t="s">
        <v>110</v>
      </c>
      <c r="D1361" s="44" t="s">
        <v>175</v>
      </c>
      <c r="E1361" s="3">
        <v>3</v>
      </c>
      <c r="F1361" s="3">
        <v>1</v>
      </c>
      <c r="G1361" s="3">
        <v>1</v>
      </c>
      <c r="H1361" s="3">
        <v>1</v>
      </c>
      <c r="I1361" s="3">
        <f t="shared" si="21"/>
        <v>2</v>
      </c>
    </row>
    <row r="1362" spans="1:9" x14ac:dyDescent="0.35">
      <c r="A1362" s="3" t="s">
        <v>1770</v>
      </c>
      <c r="B1362" s="44" t="s">
        <v>215</v>
      </c>
      <c r="C1362" s="44" t="s">
        <v>38</v>
      </c>
      <c r="D1362" s="44" t="s">
        <v>176</v>
      </c>
      <c r="E1362" s="3">
        <v>3</v>
      </c>
      <c r="F1362" s="3">
        <v>2</v>
      </c>
      <c r="G1362" s="3">
        <v>1</v>
      </c>
      <c r="H1362" s="3">
        <v>1</v>
      </c>
      <c r="I1362" s="3">
        <f t="shared" si="21"/>
        <v>2</v>
      </c>
    </row>
    <row r="1363" spans="1:9" x14ac:dyDescent="0.35">
      <c r="A1363" s="3" t="s">
        <v>1771</v>
      </c>
      <c r="B1363" s="44" t="s">
        <v>253</v>
      </c>
      <c r="C1363" s="44" t="s">
        <v>235</v>
      </c>
      <c r="D1363" s="44" t="s">
        <v>175</v>
      </c>
      <c r="E1363" s="3">
        <v>3</v>
      </c>
      <c r="F1363" s="3">
        <v>1</v>
      </c>
      <c r="G1363" s="3">
        <v>1</v>
      </c>
      <c r="H1363" s="3">
        <v>1</v>
      </c>
      <c r="I1363" s="3">
        <f t="shared" si="21"/>
        <v>2</v>
      </c>
    </row>
    <row r="1364" spans="1:9" x14ac:dyDescent="0.35">
      <c r="A1364" s="3" t="s">
        <v>1772</v>
      </c>
      <c r="B1364" s="44" t="s">
        <v>247</v>
      </c>
      <c r="C1364" s="44" t="s">
        <v>110</v>
      </c>
      <c r="D1364" s="44" t="s">
        <v>175</v>
      </c>
      <c r="E1364" s="3">
        <v>3</v>
      </c>
      <c r="F1364" s="3">
        <v>1</v>
      </c>
      <c r="G1364" s="3">
        <v>1</v>
      </c>
      <c r="H1364" s="3">
        <v>1</v>
      </c>
      <c r="I1364" s="3">
        <f t="shared" si="21"/>
        <v>2</v>
      </c>
    </row>
    <row r="1365" spans="1:9" x14ac:dyDescent="0.35">
      <c r="A1365" s="3" t="s">
        <v>1773</v>
      </c>
      <c r="B1365" s="44" t="s">
        <v>181</v>
      </c>
      <c r="C1365" s="44" t="s">
        <v>79</v>
      </c>
      <c r="D1365" s="44" t="s">
        <v>175</v>
      </c>
      <c r="E1365" s="3">
        <v>3</v>
      </c>
      <c r="F1365" s="3">
        <v>4</v>
      </c>
      <c r="G1365" s="3">
        <v>1</v>
      </c>
      <c r="H1365" s="3">
        <v>1</v>
      </c>
      <c r="I1365" s="3">
        <f t="shared" si="21"/>
        <v>2</v>
      </c>
    </row>
    <row r="1366" spans="1:9" x14ac:dyDescent="0.35">
      <c r="A1366" s="3" t="s">
        <v>1774</v>
      </c>
      <c r="B1366" s="44" t="s">
        <v>255</v>
      </c>
      <c r="C1366" s="44" t="s">
        <v>87</v>
      </c>
      <c r="D1366" s="44" t="s">
        <v>176</v>
      </c>
      <c r="E1366" s="3">
        <v>3</v>
      </c>
      <c r="F1366" s="3">
        <v>1</v>
      </c>
      <c r="G1366" s="3">
        <v>1</v>
      </c>
      <c r="H1366" s="3">
        <v>1</v>
      </c>
      <c r="I1366" s="3">
        <f t="shared" si="21"/>
        <v>2</v>
      </c>
    </row>
    <row r="1367" spans="1:9" x14ac:dyDescent="0.35">
      <c r="A1367" s="3" t="s">
        <v>1775</v>
      </c>
      <c r="B1367" s="44" t="s">
        <v>184</v>
      </c>
      <c r="C1367" s="44" t="s">
        <v>79</v>
      </c>
      <c r="D1367" s="44" t="s">
        <v>176</v>
      </c>
      <c r="E1367" s="3">
        <v>3</v>
      </c>
      <c r="F1367" s="3">
        <v>1</v>
      </c>
      <c r="G1367" s="3">
        <v>1</v>
      </c>
      <c r="H1367" s="3">
        <v>1</v>
      </c>
      <c r="I1367" s="3">
        <f t="shared" si="21"/>
        <v>2</v>
      </c>
    </row>
    <row r="1368" spans="1:9" x14ac:dyDescent="0.35">
      <c r="A1368" s="3" t="s">
        <v>1776</v>
      </c>
      <c r="B1368" s="44" t="s">
        <v>225</v>
      </c>
      <c r="C1368" s="44" t="s">
        <v>52</v>
      </c>
      <c r="D1368" s="44" t="s">
        <v>176</v>
      </c>
      <c r="E1368" s="3">
        <v>1</v>
      </c>
      <c r="F1368" s="3">
        <v>4</v>
      </c>
      <c r="G1368" s="3">
        <v>1</v>
      </c>
      <c r="H1368" s="3">
        <v>1</v>
      </c>
      <c r="I1368" s="3">
        <f t="shared" si="21"/>
        <v>2</v>
      </c>
    </row>
    <row r="1369" spans="1:9" x14ac:dyDescent="0.35">
      <c r="A1369" s="3" t="s">
        <v>1777</v>
      </c>
      <c r="B1369" s="44" t="s">
        <v>255</v>
      </c>
      <c r="C1369" s="44" t="s">
        <v>87</v>
      </c>
      <c r="D1369" s="44" t="s">
        <v>176</v>
      </c>
      <c r="E1369" s="3">
        <v>3</v>
      </c>
      <c r="F1369" s="3">
        <v>1</v>
      </c>
      <c r="G1369" s="3">
        <v>1</v>
      </c>
      <c r="H1369" s="3">
        <v>1</v>
      </c>
      <c r="I1369" s="3">
        <f t="shared" si="21"/>
        <v>2</v>
      </c>
    </row>
    <row r="1370" spans="1:9" x14ac:dyDescent="0.35">
      <c r="A1370" s="3" t="s">
        <v>1778</v>
      </c>
      <c r="B1370" s="44" t="s">
        <v>255</v>
      </c>
      <c r="C1370" s="44" t="s">
        <v>87</v>
      </c>
      <c r="D1370" s="44" t="s">
        <v>176</v>
      </c>
      <c r="E1370" s="3">
        <v>3</v>
      </c>
      <c r="F1370" s="3">
        <v>1</v>
      </c>
      <c r="G1370" s="3">
        <v>1</v>
      </c>
      <c r="H1370" s="3">
        <v>1</v>
      </c>
      <c r="I1370" s="3">
        <f t="shared" si="21"/>
        <v>2</v>
      </c>
    </row>
    <row r="1371" spans="1:9" x14ac:dyDescent="0.35">
      <c r="A1371" s="3" t="s">
        <v>1779</v>
      </c>
      <c r="B1371" s="44" t="s">
        <v>224</v>
      </c>
      <c r="C1371" s="44" t="s">
        <v>183</v>
      </c>
      <c r="D1371" s="44" t="s">
        <v>176</v>
      </c>
      <c r="E1371" s="3">
        <v>3</v>
      </c>
      <c r="F1371" s="3">
        <v>1</v>
      </c>
      <c r="G1371" s="3">
        <v>1</v>
      </c>
      <c r="H1371" s="3">
        <v>1</v>
      </c>
      <c r="I1371" s="3">
        <f t="shared" si="21"/>
        <v>2</v>
      </c>
    </row>
    <row r="1372" spans="1:9" x14ac:dyDescent="0.35">
      <c r="A1372" s="3" t="s">
        <v>1780</v>
      </c>
      <c r="B1372" s="44" t="s">
        <v>177</v>
      </c>
      <c r="C1372" s="44" t="s">
        <v>106</v>
      </c>
      <c r="D1372" s="44" t="s">
        <v>176</v>
      </c>
      <c r="E1372" s="3">
        <v>3</v>
      </c>
      <c r="F1372" s="3">
        <v>1</v>
      </c>
      <c r="G1372" s="3">
        <v>1</v>
      </c>
      <c r="H1372" s="3">
        <v>1</v>
      </c>
      <c r="I1372" s="3">
        <f t="shared" si="21"/>
        <v>2</v>
      </c>
    </row>
    <row r="1373" spans="1:9" x14ac:dyDescent="0.35">
      <c r="A1373" s="3" t="s">
        <v>1781</v>
      </c>
      <c r="B1373" s="44" t="s">
        <v>177</v>
      </c>
      <c r="C1373" s="44" t="s">
        <v>106</v>
      </c>
      <c r="D1373" s="44" t="s">
        <v>176</v>
      </c>
      <c r="E1373" s="3">
        <v>3</v>
      </c>
      <c r="F1373" s="3">
        <v>1</v>
      </c>
      <c r="G1373" s="3">
        <v>1</v>
      </c>
      <c r="H1373" s="3">
        <v>1</v>
      </c>
      <c r="I1373" s="3">
        <f t="shared" si="21"/>
        <v>2</v>
      </c>
    </row>
    <row r="1374" spans="1:9" x14ac:dyDescent="0.35">
      <c r="A1374" s="3" t="s">
        <v>1782</v>
      </c>
      <c r="B1374" s="44" t="s">
        <v>177</v>
      </c>
      <c r="C1374" s="44" t="s">
        <v>106</v>
      </c>
      <c r="D1374" s="44" t="s">
        <v>176</v>
      </c>
      <c r="E1374" s="3">
        <v>3</v>
      </c>
      <c r="F1374" s="3">
        <v>1</v>
      </c>
      <c r="G1374" s="3">
        <v>1</v>
      </c>
      <c r="H1374" s="3">
        <v>1</v>
      </c>
      <c r="I1374" s="3">
        <f t="shared" si="21"/>
        <v>2</v>
      </c>
    </row>
    <row r="1375" spans="1:9" x14ac:dyDescent="0.35">
      <c r="A1375" s="3" t="s">
        <v>1783</v>
      </c>
      <c r="B1375" s="44" t="s">
        <v>177</v>
      </c>
      <c r="C1375" s="44" t="s">
        <v>106</v>
      </c>
      <c r="D1375" s="44" t="s">
        <v>176</v>
      </c>
      <c r="E1375" s="3">
        <v>3</v>
      </c>
      <c r="F1375" s="3">
        <v>1</v>
      </c>
      <c r="G1375" s="3">
        <v>1</v>
      </c>
      <c r="H1375" s="3">
        <v>1</v>
      </c>
      <c r="I1375" s="3">
        <f t="shared" si="21"/>
        <v>2</v>
      </c>
    </row>
    <row r="1376" spans="1:9" x14ac:dyDescent="0.35">
      <c r="A1376" s="3" t="s">
        <v>1784</v>
      </c>
      <c r="B1376" s="44" t="s">
        <v>177</v>
      </c>
      <c r="C1376" s="44" t="s">
        <v>106</v>
      </c>
      <c r="D1376" s="44" t="s">
        <v>176</v>
      </c>
      <c r="E1376" s="3">
        <v>3</v>
      </c>
      <c r="F1376" s="3">
        <v>1</v>
      </c>
      <c r="G1376" s="3">
        <v>1</v>
      </c>
      <c r="H1376" s="3">
        <v>1</v>
      </c>
      <c r="I1376" s="3">
        <f t="shared" si="21"/>
        <v>2</v>
      </c>
    </row>
    <row r="1377" spans="1:9" x14ac:dyDescent="0.35">
      <c r="A1377" s="3" t="s">
        <v>1785</v>
      </c>
      <c r="B1377" s="44" t="s">
        <v>177</v>
      </c>
      <c r="C1377" s="44" t="s">
        <v>106</v>
      </c>
      <c r="D1377" s="44" t="s">
        <v>176</v>
      </c>
      <c r="E1377" s="3">
        <v>3</v>
      </c>
      <c r="F1377" s="3">
        <v>1</v>
      </c>
      <c r="G1377" s="3">
        <v>1</v>
      </c>
      <c r="H1377" s="3">
        <v>1</v>
      </c>
      <c r="I1377" s="3">
        <f t="shared" si="21"/>
        <v>2</v>
      </c>
    </row>
    <row r="1378" spans="1:9" x14ac:dyDescent="0.35">
      <c r="A1378" s="3" t="s">
        <v>1786</v>
      </c>
      <c r="B1378" s="44" t="s">
        <v>177</v>
      </c>
      <c r="C1378" s="44" t="s">
        <v>106</v>
      </c>
      <c r="D1378" s="44" t="s">
        <v>176</v>
      </c>
      <c r="E1378" s="3">
        <v>3</v>
      </c>
      <c r="F1378" s="3">
        <v>1</v>
      </c>
      <c r="G1378" s="3">
        <v>1</v>
      </c>
      <c r="H1378" s="3">
        <v>1</v>
      </c>
      <c r="I1378" s="3">
        <f t="shared" si="21"/>
        <v>2</v>
      </c>
    </row>
    <row r="1379" spans="1:9" x14ac:dyDescent="0.35">
      <c r="A1379" s="3" t="s">
        <v>1787</v>
      </c>
      <c r="B1379" s="44" t="s">
        <v>253</v>
      </c>
      <c r="C1379" s="44" t="s">
        <v>235</v>
      </c>
      <c r="D1379" s="44" t="s">
        <v>175</v>
      </c>
      <c r="E1379" s="3">
        <v>3</v>
      </c>
      <c r="F1379" s="3">
        <v>1</v>
      </c>
      <c r="G1379" s="3">
        <v>4</v>
      </c>
      <c r="H1379" s="3">
        <v>1</v>
      </c>
      <c r="I1379" s="3">
        <f t="shared" si="21"/>
        <v>2</v>
      </c>
    </row>
    <row r="1380" spans="1:9" x14ac:dyDescent="0.35">
      <c r="A1380" s="3" t="s">
        <v>1788</v>
      </c>
      <c r="B1380" s="44" t="s">
        <v>252</v>
      </c>
      <c r="C1380" s="44" t="s">
        <v>54</v>
      </c>
      <c r="D1380" s="44" t="s">
        <v>175</v>
      </c>
      <c r="E1380" s="3">
        <v>3</v>
      </c>
      <c r="F1380" s="3">
        <v>1</v>
      </c>
      <c r="G1380" s="3">
        <v>4</v>
      </c>
      <c r="H1380" s="3">
        <v>1</v>
      </c>
      <c r="I1380" s="3">
        <f t="shared" si="21"/>
        <v>2</v>
      </c>
    </row>
    <row r="1381" spans="1:9" x14ac:dyDescent="0.35">
      <c r="A1381" s="3" t="s">
        <v>1789</v>
      </c>
      <c r="B1381" s="44" t="s">
        <v>253</v>
      </c>
      <c r="C1381" s="44" t="s">
        <v>235</v>
      </c>
      <c r="D1381" s="44" t="s">
        <v>175</v>
      </c>
      <c r="E1381" s="3">
        <v>3</v>
      </c>
      <c r="F1381" s="3">
        <v>1</v>
      </c>
      <c r="G1381" s="3">
        <v>1</v>
      </c>
      <c r="H1381" s="3">
        <v>1</v>
      </c>
      <c r="I1381" s="3">
        <f t="shared" si="21"/>
        <v>2</v>
      </c>
    </row>
    <row r="1382" spans="1:9" x14ac:dyDescent="0.35">
      <c r="A1382" s="3" t="s">
        <v>1790</v>
      </c>
      <c r="B1382" s="44" t="s">
        <v>177</v>
      </c>
      <c r="C1382" s="44" t="s">
        <v>106</v>
      </c>
      <c r="D1382" s="44" t="s">
        <v>176</v>
      </c>
      <c r="E1382" s="3">
        <v>3</v>
      </c>
      <c r="F1382" s="3">
        <v>1</v>
      </c>
      <c r="G1382" s="3">
        <v>1</v>
      </c>
      <c r="H1382" s="3">
        <v>1</v>
      </c>
      <c r="I1382" s="3">
        <f t="shared" si="21"/>
        <v>2</v>
      </c>
    </row>
    <row r="1383" spans="1:9" x14ac:dyDescent="0.35">
      <c r="A1383" s="3" t="s">
        <v>1791</v>
      </c>
      <c r="B1383" s="44" t="s">
        <v>177</v>
      </c>
      <c r="C1383" s="44" t="s">
        <v>106</v>
      </c>
      <c r="D1383" s="44" t="s">
        <v>176</v>
      </c>
      <c r="E1383" s="3">
        <v>3</v>
      </c>
      <c r="F1383" s="3">
        <v>1</v>
      </c>
      <c r="G1383" s="3">
        <v>1</v>
      </c>
      <c r="H1383" s="3">
        <v>1</v>
      </c>
      <c r="I1383" s="3">
        <f t="shared" si="21"/>
        <v>2</v>
      </c>
    </row>
    <row r="1384" spans="1:9" x14ac:dyDescent="0.35">
      <c r="A1384" s="3" t="s">
        <v>1792</v>
      </c>
      <c r="B1384" s="44" t="s">
        <v>249</v>
      </c>
      <c r="C1384" s="44" t="s">
        <v>68</v>
      </c>
      <c r="D1384" s="44" t="s">
        <v>175</v>
      </c>
      <c r="E1384" s="3">
        <v>3</v>
      </c>
      <c r="F1384" s="3">
        <v>1</v>
      </c>
      <c r="G1384" s="3">
        <v>1</v>
      </c>
      <c r="H1384" s="3">
        <v>1</v>
      </c>
      <c r="I1384" s="3">
        <f t="shared" si="21"/>
        <v>2</v>
      </c>
    </row>
    <row r="1385" spans="1:9" x14ac:dyDescent="0.35">
      <c r="A1385" s="3" t="s">
        <v>1793</v>
      </c>
      <c r="B1385" s="44" t="s">
        <v>181</v>
      </c>
      <c r="C1385" s="44" t="s">
        <v>79</v>
      </c>
      <c r="D1385" s="44" t="s">
        <v>175</v>
      </c>
      <c r="E1385" s="3">
        <v>3</v>
      </c>
      <c r="F1385" s="3">
        <v>1</v>
      </c>
      <c r="G1385" s="3">
        <v>1</v>
      </c>
      <c r="H1385" s="3">
        <v>1</v>
      </c>
      <c r="I1385" s="3">
        <f t="shared" si="21"/>
        <v>2</v>
      </c>
    </row>
    <row r="1386" spans="1:9" x14ac:dyDescent="0.35">
      <c r="A1386" s="3" t="s">
        <v>1794</v>
      </c>
      <c r="B1386" s="44" t="s">
        <v>181</v>
      </c>
      <c r="C1386" s="44" t="s">
        <v>79</v>
      </c>
      <c r="D1386" s="44" t="s">
        <v>175</v>
      </c>
      <c r="E1386" s="3">
        <v>3</v>
      </c>
      <c r="F1386" s="3">
        <v>1</v>
      </c>
      <c r="G1386" s="3">
        <v>1</v>
      </c>
      <c r="H1386" s="3">
        <v>1</v>
      </c>
      <c r="I1386" s="3">
        <f t="shared" si="21"/>
        <v>2</v>
      </c>
    </row>
    <row r="1387" spans="1:9" x14ac:dyDescent="0.35">
      <c r="A1387" s="3" t="s">
        <v>1795</v>
      </c>
      <c r="B1387" s="44" t="s">
        <v>187</v>
      </c>
      <c r="C1387" s="44" t="s">
        <v>86</v>
      </c>
      <c r="D1387" s="44" t="s">
        <v>175</v>
      </c>
      <c r="E1387" s="3">
        <v>3</v>
      </c>
      <c r="F1387" s="3">
        <v>1</v>
      </c>
      <c r="G1387" s="3">
        <v>1</v>
      </c>
      <c r="H1387" s="3">
        <v>1</v>
      </c>
      <c r="I1387" s="3">
        <f t="shared" si="21"/>
        <v>2</v>
      </c>
    </row>
    <row r="1388" spans="1:9" x14ac:dyDescent="0.35">
      <c r="A1388" s="3" t="s">
        <v>1796</v>
      </c>
      <c r="B1388" s="44" t="s">
        <v>177</v>
      </c>
      <c r="C1388" s="44" t="s">
        <v>106</v>
      </c>
      <c r="D1388" s="44" t="s">
        <v>176</v>
      </c>
      <c r="E1388" s="3">
        <v>3</v>
      </c>
      <c r="F1388" s="3">
        <v>1</v>
      </c>
      <c r="G1388" s="3">
        <v>1</v>
      </c>
      <c r="H1388" s="3">
        <v>1</v>
      </c>
      <c r="I1388" s="3">
        <f t="shared" si="21"/>
        <v>2</v>
      </c>
    </row>
    <row r="1389" spans="1:9" x14ac:dyDescent="0.35">
      <c r="A1389" s="3" t="s">
        <v>1797</v>
      </c>
      <c r="B1389" s="44" t="s">
        <v>177</v>
      </c>
      <c r="C1389" s="44" t="s">
        <v>106</v>
      </c>
      <c r="D1389" s="44" t="s">
        <v>176</v>
      </c>
      <c r="E1389" s="3">
        <v>3</v>
      </c>
      <c r="F1389" s="3">
        <v>1</v>
      </c>
      <c r="G1389" s="3">
        <v>1</v>
      </c>
      <c r="H1389" s="3">
        <v>1</v>
      </c>
      <c r="I1389" s="3">
        <f t="shared" si="21"/>
        <v>2</v>
      </c>
    </row>
    <row r="1390" spans="1:9" x14ac:dyDescent="0.35">
      <c r="A1390" s="3" t="s">
        <v>1798</v>
      </c>
      <c r="B1390" s="44" t="s">
        <v>177</v>
      </c>
      <c r="C1390" s="44" t="s">
        <v>106</v>
      </c>
      <c r="D1390" s="44" t="s">
        <v>176</v>
      </c>
      <c r="E1390" s="3">
        <v>3</v>
      </c>
      <c r="F1390" s="3">
        <v>1</v>
      </c>
      <c r="G1390" s="3">
        <v>1</v>
      </c>
      <c r="H1390" s="3">
        <v>1</v>
      </c>
      <c r="I1390" s="3">
        <f t="shared" si="21"/>
        <v>2</v>
      </c>
    </row>
    <row r="1391" spans="1:9" x14ac:dyDescent="0.35">
      <c r="A1391" s="3" t="s">
        <v>1799</v>
      </c>
      <c r="B1391" s="44" t="s">
        <v>181</v>
      </c>
      <c r="C1391" s="44" t="s">
        <v>79</v>
      </c>
      <c r="D1391" s="44" t="s">
        <v>175</v>
      </c>
      <c r="E1391" s="3">
        <v>3</v>
      </c>
      <c r="F1391" s="3">
        <v>1</v>
      </c>
      <c r="G1391" s="3">
        <v>1</v>
      </c>
      <c r="H1391" s="3">
        <v>1</v>
      </c>
      <c r="I1391" s="3">
        <f t="shared" si="21"/>
        <v>2</v>
      </c>
    </row>
    <row r="1392" spans="1:9" x14ac:dyDescent="0.35">
      <c r="A1392" s="3" t="s">
        <v>1800</v>
      </c>
      <c r="B1392" s="44" t="s">
        <v>181</v>
      </c>
      <c r="C1392" s="44" t="s">
        <v>79</v>
      </c>
      <c r="D1392" s="44" t="s">
        <v>175</v>
      </c>
      <c r="E1392" s="3">
        <v>3</v>
      </c>
      <c r="F1392" s="3">
        <v>1</v>
      </c>
      <c r="G1392" s="3">
        <v>1</v>
      </c>
      <c r="H1392" s="3">
        <v>1</v>
      </c>
      <c r="I1392" s="3">
        <f t="shared" si="21"/>
        <v>2</v>
      </c>
    </row>
    <row r="1393" spans="1:9" x14ac:dyDescent="0.35">
      <c r="A1393" s="3" t="s">
        <v>1801</v>
      </c>
      <c r="B1393" s="44" t="s">
        <v>181</v>
      </c>
      <c r="C1393" s="44" t="s">
        <v>79</v>
      </c>
      <c r="D1393" s="44" t="s">
        <v>175</v>
      </c>
      <c r="E1393" s="3">
        <v>3</v>
      </c>
      <c r="F1393" s="3">
        <v>1</v>
      </c>
      <c r="G1393" s="3">
        <v>1</v>
      </c>
      <c r="H1393" s="3">
        <v>1</v>
      </c>
      <c r="I1393" s="3">
        <f t="shared" si="21"/>
        <v>2</v>
      </c>
    </row>
    <row r="1394" spans="1:9" x14ac:dyDescent="0.35">
      <c r="A1394" s="3" t="s">
        <v>1802</v>
      </c>
      <c r="B1394" s="44" t="s">
        <v>267</v>
      </c>
      <c r="C1394" s="44" t="s">
        <v>110</v>
      </c>
      <c r="D1394" s="44" t="s">
        <v>176</v>
      </c>
      <c r="E1394" s="3">
        <v>3</v>
      </c>
      <c r="F1394" s="3">
        <v>1</v>
      </c>
      <c r="G1394" s="3">
        <v>1</v>
      </c>
      <c r="H1394" s="3">
        <v>1</v>
      </c>
      <c r="I1394" s="3">
        <f t="shared" si="21"/>
        <v>2</v>
      </c>
    </row>
    <row r="1395" spans="1:9" x14ac:dyDescent="0.35">
      <c r="A1395" s="3" t="s">
        <v>1803</v>
      </c>
      <c r="B1395" s="44" t="s">
        <v>267</v>
      </c>
      <c r="C1395" s="44" t="s">
        <v>110</v>
      </c>
      <c r="D1395" s="44" t="s">
        <v>176</v>
      </c>
      <c r="E1395" s="3">
        <v>3</v>
      </c>
      <c r="F1395" s="3">
        <v>1</v>
      </c>
      <c r="G1395" s="3">
        <v>1</v>
      </c>
      <c r="H1395" s="3">
        <v>1</v>
      </c>
      <c r="I1395" s="3">
        <f t="shared" si="21"/>
        <v>2</v>
      </c>
    </row>
    <row r="1396" spans="1:9" x14ac:dyDescent="0.35">
      <c r="A1396" s="3" t="s">
        <v>1804</v>
      </c>
      <c r="B1396" s="44" t="s">
        <v>267</v>
      </c>
      <c r="C1396" s="44" t="s">
        <v>110</v>
      </c>
      <c r="D1396" s="44" t="s">
        <v>176</v>
      </c>
      <c r="E1396" s="3">
        <v>3</v>
      </c>
      <c r="F1396" s="3">
        <v>1</v>
      </c>
      <c r="G1396" s="3">
        <v>1</v>
      </c>
      <c r="H1396" s="3">
        <v>1</v>
      </c>
      <c r="I1396" s="3">
        <f t="shared" si="21"/>
        <v>2</v>
      </c>
    </row>
    <row r="1397" spans="1:9" x14ac:dyDescent="0.35">
      <c r="A1397" s="3" t="s">
        <v>1805</v>
      </c>
      <c r="B1397" s="44" t="s">
        <v>267</v>
      </c>
      <c r="C1397" s="44" t="s">
        <v>110</v>
      </c>
      <c r="D1397" s="44" t="s">
        <v>176</v>
      </c>
      <c r="E1397" s="3">
        <v>3</v>
      </c>
      <c r="F1397" s="3">
        <v>1</v>
      </c>
      <c r="G1397" s="3">
        <v>1</v>
      </c>
      <c r="H1397" s="3">
        <v>1</v>
      </c>
      <c r="I1397" s="3">
        <f t="shared" si="21"/>
        <v>2</v>
      </c>
    </row>
    <row r="1398" spans="1:9" x14ac:dyDescent="0.35">
      <c r="A1398" s="3" t="s">
        <v>1806</v>
      </c>
      <c r="B1398" s="44" t="s">
        <v>247</v>
      </c>
      <c r="C1398" s="44" t="s">
        <v>110</v>
      </c>
      <c r="D1398" s="44" t="s">
        <v>175</v>
      </c>
      <c r="E1398" s="3">
        <v>3</v>
      </c>
      <c r="F1398" s="3">
        <v>1</v>
      </c>
      <c r="G1398" s="3">
        <v>1</v>
      </c>
      <c r="H1398" s="3">
        <v>1</v>
      </c>
      <c r="I1398" s="3">
        <f t="shared" si="21"/>
        <v>2</v>
      </c>
    </row>
    <row r="1399" spans="1:9" x14ac:dyDescent="0.35">
      <c r="A1399" s="3" t="s">
        <v>1807</v>
      </c>
      <c r="B1399" s="44" t="s">
        <v>181</v>
      </c>
      <c r="C1399" s="44" t="s">
        <v>79</v>
      </c>
      <c r="D1399" s="44" t="s">
        <v>175</v>
      </c>
      <c r="E1399" s="3">
        <v>3</v>
      </c>
      <c r="F1399" s="3">
        <v>1</v>
      </c>
      <c r="G1399" s="3">
        <v>1</v>
      </c>
      <c r="H1399" s="3">
        <v>1</v>
      </c>
      <c r="I1399" s="3">
        <f t="shared" si="21"/>
        <v>2</v>
      </c>
    </row>
    <row r="1400" spans="1:9" x14ac:dyDescent="0.35">
      <c r="A1400" s="3" t="s">
        <v>1808</v>
      </c>
      <c r="B1400" s="44" t="s">
        <v>276</v>
      </c>
      <c r="C1400" s="44" t="s">
        <v>105</v>
      </c>
      <c r="D1400" s="44" t="s">
        <v>175</v>
      </c>
      <c r="E1400" s="3">
        <v>3</v>
      </c>
      <c r="F1400" s="3">
        <v>1</v>
      </c>
      <c r="G1400" s="3">
        <v>1</v>
      </c>
      <c r="H1400" s="3">
        <v>1</v>
      </c>
      <c r="I1400" s="3">
        <f t="shared" si="21"/>
        <v>2</v>
      </c>
    </row>
    <row r="1401" spans="1:9" x14ac:dyDescent="0.35">
      <c r="A1401" s="3" t="s">
        <v>1809</v>
      </c>
      <c r="B1401" s="44" t="s">
        <v>249</v>
      </c>
      <c r="C1401" s="44" t="s">
        <v>68</v>
      </c>
      <c r="D1401" s="44" t="s">
        <v>175</v>
      </c>
      <c r="E1401" s="3">
        <v>3</v>
      </c>
      <c r="F1401" s="3">
        <v>1</v>
      </c>
      <c r="G1401" s="3">
        <v>1</v>
      </c>
      <c r="H1401" s="3">
        <v>1</v>
      </c>
      <c r="I1401" s="3">
        <f t="shared" si="21"/>
        <v>2</v>
      </c>
    </row>
    <row r="1402" spans="1:9" x14ac:dyDescent="0.35">
      <c r="A1402" s="3" t="s">
        <v>1810</v>
      </c>
      <c r="B1402" s="44" t="s">
        <v>177</v>
      </c>
      <c r="C1402" s="44" t="s">
        <v>106</v>
      </c>
      <c r="D1402" s="44" t="s">
        <v>176</v>
      </c>
      <c r="E1402" s="3">
        <v>3</v>
      </c>
      <c r="F1402" s="3">
        <v>1</v>
      </c>
      <c r="G1402" s="3">
        <v>1</v>
      </c>
      <c r="H1402" s="3">
        <v>1</v>
      </c>
      <c r="I1402" s="3">
        <f t="shared" si="21"/>
        <v>2</v>
      </c>
    </row>
    <row r="1403" spans="1:9" x14ac:dyDescent="0.35">
      <c r="A1403" s="3" t="s">
        <v>1811</v>
      </c>
      <c r="B1403" s="44" t="s">
        <v>177</v>
      </c>
      <c r="C1403" s="44" t="s">
        <v>106</v>
      </c>
      <c r="D1403" s="44" t="s">
        <v>176</v>
      </c>
      <c r="E1403" s="3">
        <v>3</v>
      </c>
      <c r="F1403" s="3">
        <v>1</v>
      </c>
      <c r="G1403" s="3">
        <v>1</v>
      </c>
      <c r="H1403" s="3">
        <v>1</v>
      </c>
      <c r="I1403" s="3">
        <f t="shared" si="21"/>
        <v>2</v>
      </c>
    </row>
    <row r="1404" spans="1:9" x14ac:dyDescent="0.35">
      <c r="A1404" s="3" t="s">
        <v>1812</v>
      </c>
      <c r="B1404" s="44" t="s">
        <v>187</v>
      </c>
      <c r="C1404" s="44" t="s">
        <v>86</v>
      </c>
      <c r="D1404" s="44" t="s">
        <v>175</v>
      </c>
      <c r="E1404" s="3">
        <v>3</v>
      </c>
      <c r="F1404" s="3">
        <v>1</v>
      </c>
      <c r="G1404" s="3">
        <v>1</v>
      </c>
      <c r="H1404" s="3">
        <v>1</v>
      </c>
      <c r="I1404" s="3">
        <f t="shared" si="21"/>
        <v>2</v>
      </c>
    </row>
    <row r="1405" spans="1:9" x14ac:dyDescent="0.35">
      <c r="A1405" s="3" t="s">
        <v>1813</v>
      </c>
      <c r="B1405" s="44" t="s">
        <v>187</v>
      </c>
      <c r="C1405" s="44" t="s">
        <v>86</v>
      </c>
      <c r="D1405" s="44" t="s">
        <v>175</v>
      </c>
      <c r="E1405" s="3">
        <v>3</v>
      </c>
      <c r="F1405" s="3">
        <v>1</v>
      </c>
      <c r="G1405" s="3">
        <v>1</v>
      </c>
      <c r="H1405" s="3">
        <v>1</v>
      </c>
      <c r="I1405" s="3">
        <f t="shared" si="21"/>
        <v>2</v>
      </c>
    </row>
    <row r="1406" spans="1:9" x14ac:dyDescent="0.35">
      <c r="A1406" s="3" t="s">
        <v>1814</v>
      </c>
      <c r="B1406" s="44" t="s">
        <v>249</v>
      </c>
      <c r="C1406" s="44" t="s">
        <v>68</v>
      </c>
      <c r="D1406" s="44" t="s">
        <v>175</v>
      </c>
      <c r="E1406" s="3">
        <v>3</v>
      </c>
      <c r="F1406" s="3">
        <v>1</v>
      </c>
      <c r="G1406" s="3">
        <v>1</v>
      </c>
      <c r="H1406" s="3">
        <v>1</v>
      </c>
      <c r="I1406" s="3">
        <f t="shared" si="21"/>
        <v>2</v>
      </c>
    </row>
    <row r="1407" spans="1:9" x14ac:dyDescent="0.35">
      <c r="A1407" s="3" t="s">
        <v>1815</v>
      </c>
      <c r="B1407" s="44" t="s">
        <v>181</v>
      </c>
      <c r="C1407" s="44" t="s">
        <v>79</v>
      </c>
      <c r="D1407" s="44" t="s">
        <v>175</v>
      </c>
      <c r="E1407" s="3">
        <v>3</v>
      </c>
      <c r="F1407" s="3">
        <v>1</v>
      </c>
      <c r="G1407" s="3">
        <v>1</v>
      </c>
      <c r="H1407" s="3">
        <v>1</v>
      </c>
      <c r="I1407" s="3">
        <f t="shared" si="21"/>
        <v>2</v>
      </c>
    </row>
    <row r="1408" spans="1:9" x14ac:dyDescent="0.35">
      <c r="A1408" s="3" t="s">
        <v>1816</v>
      </c>
      <c r="B1408" s="44" t="s">
        <v>181</v>
      </c>
      <c r="C1408" s="44" t="s">
        <v>79</v>
      </c>
      <c r="D1408" s="44" t="s">
        <v>175</v>
      </c>
      <c r="E1408" s="3">
        <v>3</v>
      </c>
      <c r="F1408" s="3">
        <v>1</v>
      </c>
      <c r="G1408" s="3">
        <v>4</v>
      </c>
      <c r="H1408" s="3">
        <v>1</v>
      </c>
      <c r="I1408" s="3">
        <f t="shared" si="21"/>
        <v>2</v>
      </c>
    </row>
    <row r="1409" spans="1:9" x14ac:dyDescent="0.35">
      <c r="A1409" s="3" t="s">
        <v>1817</v>
      </c>
      <c r="B1409" s="44" t="s">
        <v>206</v>
      </c>
      <c r="C1409" s="44" t="s">
        <v>52</v>
      </c>
      <c r="D1409" s="44" t="s">
        <v>175</v>
      </c>
      <c r="E1409" s="3">
        <v>3</v>
      </c>
      <c r="F1409" s="3">
        <v>1</v>
      </c>
      <c r="G1409" s="3">
        <v>4</v>
      </c>
      <c r="H1409" s="3">
        <v>1</v>
      </c>
      <c r="I1409" s="3">
        <f t="shared" si="21"/>
        <v>2</v>
      </c>
    </row>
    <row r="1410" spans="1:9" x14ac:dyDescent="0.35">
      <c r="A1410" s="3" t="s">
        <v>1818</v>
      </c>
      <c r="B1410" s="44" t="s">
        <v>206</v>
      </c>
      <c r="C1410" s="44" t="s">
        <v>52</v>
      </c>
      <c r="D1410" s="44" t="s">
        <v>175</v>
      </c>
      <c r="E1410" s="3">
        <v>3</v>
      </c>
      <c r="F1410" s="3">
        <v>1</v>
      </c>
      <c r="G1410" s="3">
        <v>4</v>
      </c>
      <c r="H1410" s="3">
        <v>1</v>
      </c>
      <c r="I1410" s="3">
        <f t="shared" si="21"/>
        <v>2</v>
      </c>
    </row>
    <row r="1411" spans="1:9" x14ac:dyDescent="0.35">
      <c r="A1411" s="3" t="s">
        <v>1819</v>
      </c>
      <c r="B1411" s="44" t="s">
        <v>237</v>
      </c>
      <c r="C1411" s="44" t="s">
        <v>63</v>
      </c>
      <c r="D1411" s="44" t="s">
        <v>175</v>
      </c>
      <c r="E1411" s="3">
        <v>3</v>
      </c>
      <c r="F1411" s="3">
        <v>2</v>
      </c>
      <c r="G1411" s="3">
        <v>1</v>
      </c>
      <c r="H1411" s="3">
        <v>1</v>
      </c>
      <c r="I1411" s="3">
        <f t="shared" ref="I1411:I1474" si="22">ROUND(AVERAGE(E1411:H1411),0)</f>
        <v>2</v>
      </c>
    </row>
    <row r="1412" spans="1:9" x14ac:dyDescent="0.35">
      <c r="A1412" s="3" t="s">
        <v>1820</v>
      </c>
      <c r="B1412" s="44" t="s">
        <v>211</v>
      </c>
      <c r="C1412" s="44" t="s">
        <v>87</v>
      </c>
      <c r="D1412" s="44" t="s">
        <v>175</v>
      </c>
      <c r="E1412" s="3">
        <v>3</v>
      </c>
      <c r="F1412" s="3">
        <v>1</v>
      </c>
      <c r="G1412" s="3">
        <v>1</v>
      </c>
      <c r="H1412" s="3">
        <v>1</v>
      </c>
      <c r="I1412" s="3">
        <f t="shared" si="22"/>
        <v>2</v>
      </c>
    </row>
    <row r="1413" spans="1:9" x14ac:dyDescent="0.35">
      <c r="A1413" s="3" t="s">
        <v>1821</v>
      </c>
      <c r="B1413" s="44" t="s">
        <v>182</v>
      </c>
      <c r="C1413" s="44" t="s">
        <v>183</v>
      </c>
      <c r="D1413" s="44" t="s">
        <v>175</v>
      </c>
      <c r="E1413" s="3">
        <v>1</v>
      </c>
      <c r="F1413" s="3">
        <v>2</v>
      </c>
      <c r="G1413" s="3">
        <v>4</v>
      </c>
      <c r="H1413" s="3">
        <v>1</v>
      </c>
      <c r="I1413" s="3">
        <f t="shared" si="22"/>
        <v>2</v>
      </c>
    </row>
    <row r="1414" spans="1:9" x14ac:dyDescent="0.35">
      <c r="A1414" s="3" t="s">
        <v>1822</v>
      </c>
      <c r="B1414" s="44" t="s">
        <v>211</v>
      </c>
      <c r="C1414" s="44" t="s">
        <v>87</v>
      </c>
      <c r="D1414" s="44" t="s">
        <v>175</v>
      </c>
      <c r="E1414" s="3">
        <v>3</v>
      </c>
      <c r="F1414" s="3">
        <v>1</v>
      </c>
      <c r="G1414" s="3">
        <v>1</v>
      </c>
      <c r="H1414" s="3">
        <v>1</v>
      </c>
      <c r="I1414" s="3">
        <f t="shared" si="22"/>
        <v>2</v>
      </c>
    </row>
    <row r="1415" spans="1:9" x14ac:dyDescent="0.35">
      <c r="A1415" s="3" t="s">
        <v>1823</v>
      </c>
      <c r="B1415" s="44" t="s">
        <v>253</v>
      </c>
      <c r="C1415" s="44" t="s">
        <v>235</v>
      </c>
      <c r="D1415" s="44" t="s">
        <v>175</v>
      </c>
      <c r="E1415" s="3">
        <v>3</v>
      </c>
      <c r="F1415" s="3">
        <v>1</v>
      </c>
      <c r="G1415" s="3">
        <v>4</v>
      </c>
      <c r="H1415" s="3">
        <v>1</v>
      </c>
      <c r="I1415" s="3">
        <f t="shared" si="22"/>
        <v>2</v>
      </c>
    </row>
    <row r="1416" spans="1:9" x14ac:dyDescent="0.35">
      <c r="A1416" s="3" t="s">
        <v>1824</v>
      </c>
      <c r="B1416" s="44" t="s">
        <v>182</v>
      </c>
      <c r="C1416" s="44" t="s">
        <v>183</v>
      </c>
      <c r="D1416" s="44" t="s">
        <v>175</v>
      </c>
      <c r="E1416" s="3">
        <v>3</v>
      </c>
      <c r="F1416" s="3">
        <v>1</v>
      </c>
      <c r="G1416" s="3">
        <v>4</v>
      </c>
      <c r="H1416" s="3">
        <v>1</v>
      </c>
      <c r="I1416" s="3">
        <f t="shared" si="22"/>
        <v>2</v>
      </c>
    </row>
    <row r="1417" spans="1:9" x14ac:dyDescent="0.35">
      <c r="A1417" s="3" t="s">
        <v>1825</v>
      </c>
      <c r="B1417" s="44" t="s">
        <v>249</v>
      </c>
      <c r="C1417" s="44" t="s">
        <v>68</v>
      </c>
      <c r="D1417" s="44" t="s">
        <v>175</v>
      </c>
      <c r="E1417" s="3">
        <v>3</v>
      </c>
      <c r="F1417" s="3">
        <v>1</v>
      </c>
      <c r="G1417" s="3">
        <v>1</v>
      </c>
      <c r="H1417" s="3">
        <v>1</v>
      </c>
      <c r="I1417" s="3">
        <f t="shared" si="22"/>
        <v>2</v>
      </c>
    </row>
    <row r="1418" spans="1:9" x14ac:dyDescent="0.35">
      <c r="A1418" s="3" t="s">
        <v>1826</v>
      </c>
      <c r="B1418" s="44" t="s">
        <v>249</v>
      </c>
      <c r="C1418" s="44" t="s">
        <v>68</v>
      </c>
      <c r="D1418" s="44" t="s">
        <v>175</v>
      </c>
      <c r="E1418" s="3">
        <v>3</v>
      </c>
      <c r="F1418" s="3">
        <v>1</v>
      </c>
      <c r="G1418" s="3">
        <v>1</v>
      </c>
      <c r="H1418" s="3">
        <v>1</v>
      </c>
      <c r="I1418" s="3">
        <f t="shared" si="22"/>
        <v>2</v>
      </c>
    </row>
    <row r="1419" spans="1:9" x14ac:dyDescent="0.35">
      <c r="A1419" s="3" t="s">
        <v>1827</v>
      </c>
      <c r="B1419" s="44" t="s">
        <v>249</v>
      </c>
      <c r="C1419" s="44" t="s">
        <v>68</v>
      </c>
      <c r="D1419" s="44" t="s">
        <v>175</v>
      </c>
      <c r="E1419" s="3">
        <v>3</v>
      </c>
      <c r="F1419" s="3">
        <v>1</v>
      </c>
      <c r="G1419" s="3">
        <v>1</v>
      </c>
      <c r="H1419" s="3">
        <v>1</v>
      </c>
      <c r="I1419" s="3">
        <f t="shared" si="22"/>
        <v>2</v>
      </c>
    </row>
    <row r="1420" spans="1:9" x14ac:dyDescent="0.35">
      <c r="A1420" s="3" t="s">
        <v>1828</v>
      </c>
      <c r="B1420" s="44" t="s">
        <v>177</v>
      </c>
      <c r="C1420" s="44" t="s">
        <v>106</v>
      </c>
      <c r="D1420" s="44" t="s">
        <v>176</v>
      </c>
      <c r="E1420" s="3">
        <v>3</v>
      </c>
      <c r="F1420" s="3">
        <v>1</v>
      </c>
      <c r="G1420" s="3">
        <v>1</v>
      </c>
      <c r="H1420" s="3">
        <v>1</v>
      </c>
      <c r="I1420" s="3">
        <f t="shared" si="22"/>
        <v>2</v>
      </c>
    </row>
    <row r="1421" spans="1:9" x14ac:dyDescent="0.35">
      <c r="A1421" s="3" t="s">
        <v>1829</v>
      </c>
      <c r="B1421" s="44" t="s">
        <v>269</v>
      </c>
      <c r="C1421" s="44" t="s">
        <v>270</v>
      </c>
      <c r="D1421" s="44" t="s">
        <v>176</v>
      </c>
      <c r="E1421" s="3">
        <v>3</v>
      </c>
      <c r="F1421" s="3">
        <v>1</v>
      </c>
      <c r="G1421" s="3">
        <v>4</v>
      </c>
      <c r="H1421" s="3">
        <v>1</v>
      </c>
      <c r="I1421" s="3">
        <f t="shared" si="22"/>
        <v>2</v>
      </c>
    </row>
    <row r="1422" spans="1:9" x14ac:dyDescent="0.35">
      <c r="A1422" s="3" t="s">
        <v>1830</v>
      </c>
      <c r="B1422" s="44" t="s">
        <v>277</v>
      </c>
      <c r="C1422" s="44" t="s">
        <v>273</v>
      </c>
      <c r="D1422" s="44" t="s">
        <v>176</v>
      </c>
      <c r="E1422" s="3">
        <v>3</v>
      </c>
      <c r="F1422" s="3">
        <v>1</v>
      </c>
      <c r="G1422" s="3">
        <v>4</v>
      </c>
      <c r="H1422" s="3">
        <v>1</v>
      </c>
      <c r="I1422" s="3">
        <f t="shared" si="22"/>
        <v>2</v>
      </c>
    </row>
    <row r="1423" spans="1:9" x14ac:dyDescent="0.35">
      <c r="A1423" s="3" t="s">
        <v>1831</v>
      </c>
      <c r="B1423" s="44" t="s">
        <v>249</v>
      </c>
      <c r="C1423" s="44" t="s">
        <v>68</v>
      </c>
      <c r="D1423" s="44" t="s">
        <v>175</v>
      </c>
      <c r="E1423" s="3">
        <v>3</v>
      </c>
      <c r="F1423" s="3">
        <v>1</v>
      </c>
      <c r="G1423" s="3">
        <v>1</v>
      </c>
      <c r="H1423" s="3">
        <v>1</v>
      </c>
      <c r="I1423" s="3">
        <f t="shared" si="22"/>
        <v>2</v>
      </c>
    </row>
    <row r="1424" spans="1:9" x14ac:dyDescent="0.35">
      <c r="A1424" s="3" t="s">
        <v>1832</v>
      </c>
      <c r="B1424" s="44" t="s">
        <v>249</v>
      </c>
      <c r="C1424" s="44" t="s">
        <v>68</v>
      </c>
      <c r="D1424" s="44" t="s">
        <v>175</v>
      </c>
      <c r="E1424" s="3">
        <v>3</v>
      </c>
      <c r="F1424" s="3">
        <v>1</v>
      </c>
      <c r="G1424" s="3">
        <v>1</v>
      </c>
      <c r="H1424" s="3">
        <v>1</v>
      </c>
      <c r="I1424" s="3">
        <f t="shared" si="22"/>
        <v>2</v>
      </c>
    </row>
    <row r="1425" spans="1:9" x14ac:dyDescent="0.35">
      <c r="A1425" s="3" t="s">
        <v>1833</v>
      </c>
      <c r="B1425" s="44" t="s">
        <v>249</v>
      </c>
      <c r="C1425" s="44" t="s">
        <v>68</v>
      </c>
      <c r="D1425" s="44" t="s">
        <v>175</v>
      </c>
      <c r="E1425" s="3">
        <v>3</v>
      </c>
      <c r="F1425" s="3">
        <v>1</v>
      </c>
      <c r="G1425" s="3">
        <v>1</v>
      </c>
      <c r="H1425" s="3">
        <v>1</v>
      </c>
      <c r="I1425" s="3">
        <f t="shared" si="22"/>
        <v>2</v>
      </c>
    </row>
    <row r="1426" spans="1:9" x14ac:dyDescent="0.35">
      <c r="A1426" s="3" t="s">
        <v>1834</v>
      </c>
      <c r="B1426" s="44" t="s">
        <v>213</v>
      </c>
      <c r="C1426" s="44" t="s">
        <v>108</v>
      </c>
      <c r="D1426" s="44" t="s">
        <v>176</v>
      </c>
      <c r="E1426" s="3">
        <v>1</v>
      </c>
      <c r="F1426" s="3">
        <v>4</v>
      </c>
      <c r="G1426" s="3">
        <v>1</v>
      </c>
      <c r="H1426" s="3">
        <v>1</v>
      </c>
      <c r="I1426" s="3">
        <f t="shared" si="22"/>
        <v>2</v>
      </c>
    </row>
    <row r="1427" spans="1:9" x14ac:dyDescent="0.35">
      <c r="A1427" s="3" t="s">
        <v>1835</v>
      </c>
      <c r="B1427" s="44" t="s">
        <v>247</v>
      </c>
      <c r="C1427" s="44" t="s">
        <v>110</v>
      </c>
      <c r="D1427" s="44" t="s">
        <v>175</v>
      </c>
      <c r="E1427" s="3">
        <v>3</v>
      </c>
      <c r="F1427" s="3">
        <v>1</v>
      </c>
      <c r="G1427" s="3">
        <v>1</v>
      </c>
      <c r="H1427" s="3">
        <v>1</v>
      </c>
      <c r="I1427" s="3">
        <f t="shared" si="22"/>
        <v>2</v>
      </c>
    </row>
    <row r="1428" spans="1:9" x14ac:dyDescent="0.35">
      <c r="A1428" s="3" t="s">
        <v>1836</v>
      </c>
      <c r="B1428" s="44" t="s">
        <v>247</v>
      </c>
      <c r="C1428" s="44" t="s">
        <v>110</v>
      </c>
      <c r="D1428" s="44" t="s">
        <v>175</v>
      </c>
      <c r="E1428" s="3">
        <v>3</v>
      </c>
      <c r="F1428" s="3">
        <v>1</v>
      </c>
      <c r="G1428" s="3">
        <v>1</v>
      </c>
      <c r="H1428" s="3">
        <v>1</v>
      </c>
      <c r="I1428" s="3">
        <f t="shared" si="22"/>
        <v>2</v>
      </c>
    </row>
    <row r="1429" spans="1:9" x14ac:dyDescent="0.35">
      <c r="A1429" s="3" t="s">
        <v>1837</v>
      </c>
      <c r="B1429" s="44" t="s">
        <v>247</v>
      </c>
      <c r="C1429" s="44" t="s">
        <v>110</v>
      </c>
      <c r="D1429" s="44" t="s">
        <v>175</v>
      </c>
      <c r="E1429" s="3">
        <v>3</v>
      </c>
      <c r="F1429" s="3">
        <v>1</v>
      </c>
      <c r="G1429" s="3">
        <v>1</v>
      </c>
      <c r="H1429" s="3">
        <v>1</v>
      </c>
      <c r="I1429" s="3">
        <f t="shared" si="22"/>
        <v>2</v>
      </c>
    </row>
    <row r="1430" spans="1:9" x14ac:dyDescent="0.35">
      <c r="A1430" s="3" t="s">
        <v>1838</v>
      </c>
      <c r="B1430" s="44" t="s">
        <v>256</v>
      </c>
      <c r="C1430" s="44" t="s">
        <v>25</v>
      </c>
      <c r="D1430" s="44" t="s">
        <v>176</v>
      </c>
      <c r="E1430" s="3">
        <v>3</v>
      </c>
      <c r="F1430" s="3">
        <v>1</v>
      </c>
      <c r="G1430" s="3">
        <v>4</v>
      </c>
      <c r="H1430" s="3">
        <v>1</v>
      </c>
      <c r="I1430" s="3">
        <f t="shared" si="22"/>
        <v>2</v>
      </c>
    </row>
    <row r="1431" spans="1:9" x14ac:dyDescent="0.35">
      <c r="A1431" s="3" t="s">
        <v>1839</v>
      </c>
      <c r="B1431" s="44" t="s">
        <v>214</v>
      </c>
      <c r="C1431" s="44" t="s">
        <v>98</v>
      </c>
      <c r="D1431" s="44" t="s">
        <v>176</v>
      </c>
      <c r="E1431" s="3">
        <v>3</v>
      </c>
      <c r="F1431" s="3">
        <v>1</v>
      </c>
      <c r="G1431" s="3">
        <v>1</v>
      </c>
      <c r="H1431" s="3">
        <v>2</v>
      </c>
      <c r="I1431" s="3">
        <f t="shared" si="22"/>
        <v>2</v>
      </c>
    </row>
    <row r="1432" spans="1:9" x14ac:dyDescent="0.35">
      <c r="A1432" s="3" t="s">
        <v>1840</v>
      </c>
      <c r="B1432" s="44" t="s">
        <v>231</v>
      </c>
      <c r="C1432" s="44" t="s">
        <v>35</v>
      </c>
      <c r="D1432" s="44" t="s">
        <v>176</v>
      </c>
      <c r="E1432" s="3">
        <v>3</v>
      </c>
      <c r="F1432" s="3">
        <v>1</v>
      </c>
      <c r="G1432" s="3">
        <v>4</v>
      </c>
      <c r="H1432" s="3">
        <v>1</v>
      </c>
      <c r="I1432" s="3">
        <f t="shared" si="22"/>
        <v>2</v>
      </c>
    </row>
    <row r="1433" spans="1:9" x14ac:dyDescent="0.35">
      <c r="A1433" s="3" t="s">
        <v>1841</v>
      </c>
      <c r="B1433" s="44" t="s">
        <v>247</v>
      </c>
      <c r="C1433" s="44" t="s">
        <v>110</v>
      </c>
      <c r="D1433" s="44" t="s">
        <v>175</v>
      </c>
      <c r="E1433" s="3">
        <v>3</v>
      </c>
      <c r="F1433" s="3">
        <v>1</v>
      </c>
      <c r="G1433" s="3">
        <v>1</v>
      </c>
      <c r="H1433" s="3">
        <v>1</v>
      </c>
      <c r="I1433" s="3">
        <f t="shared" si="22"/>
        <v>2</v>
      </c>
    </row>
    <row r="1434" spans="1:9" x14ac:dyDescent="0.35">
      <c r="A1434" s="3" t="s">
        <v>1842</v>
      </c>
      <c r="B1434" s="44" t="s">
        <v>201</v>
      </c>
      <c r="C1434" s="44" t="s">
        <v>155</v>
      </c>
      <c r="D1434" s="44" t="s">
        <v>176</v>
      </c>
      <c r="E1434" s="3">
        <v>3</v>
      </c>
      <c r="F1434" s="3">
        <v>1</v>
      </c>
      <c r="G1434" s="3">
        <v>4</v>
      </c>
      <c r="H1434" s="3">
        <v>1</v>
      </c>
      <c r="I1434" s="3">
        <f t="shared" si="22"/>
        <v>2</v>
      </c>
    </row>
    <row r="1435" spans="1:9" x14ac:dyDescent="0.35">
      <c r="A1435" s="3" t="s">
        <v>1843</v>
      </c>
      <c r="B1435" s="44" t="s">
        <v>201</v>
      </c>
      <c r="C1435" s="44" t="s">
        <v>155</v>
      </c>
      <c r="D1435" s="44" t="s">
        <v>176</v>
      </c>
      <c r="E1435" s="3">
        <v>3</v>
      </c>
      <c r="F1435" s="3">
        <v>3</v>
      </c>
      <c r="G1435" s="3">
        <v>1</v>
      </c>
      <c r="H1435" s="3">
        <v>1</v>
      </c>
      <c r="I1435" s="3">
        <f t="shared" si="22"/>
        <v>2</v>
      </c>
    </row>
    <row r="1436" spans="1:9" x14ac:dyDescent="0.35">
      <c r="A1436" s="3" t="s">
        <v>1844</v>
      </c>
      <c r="B1436" s="44" t="s">
        <v>252</v>
      </c>
      <c r="C1436" s="44" t="s">
        <v>54</v>
      </c>
      <c r="D1436" s="44" t="s">
        <v>175</v>
      </c>
      <c r="E1436" s="3">
        <v>3</v>
      </c>
      <c r="F1436" s="3">
        <v>1</v>
      </c>
      <c r="G1436" s="3">
        <v>1</v>
      </c>
      <c r="H1436" s="3">
        <v>1</v>
      </c>
      <c r="I1436" s="3">
        <f t="shared" si="22"/>
        <v>2</v>
      </c>
    </row>
    <row r="1437" spans="1:9" x14ac:dyDescent="0.35">
      <c r="A1437" s="3" t="s">
        <v>1845</v>
      </c>
      <c r="B1437" s="44" t="s">
        <v>1846</v>
      </c>
      <c r="C1437" s="44" t="s">
        <v>293</v>
      </c>
      <c r="D1437" s="44" t="s">
        <v>176</v>
      </c>
      <c r="E1437" s="3">
        <v>3</v>
      </c>
      <c r="F1437" s="3">
        <v>1</v>
      </c>
      <c r="G1437" s="3">
        <v>4</v>
      </c>
      <c r="H1437" s="3">
        <v>4</v>
      </c>
      <c r="I1437" s="3">
        <f t="shared" si="22"/>
        <v>3</v>
      </c>
    </row>
    <row r="1438" spans="1:9" x14ac:dyDescent="0.35">
      <c r="A1438" s="3" t="s">
        <v>1847</v>
      </c>
      <c r="B1438" s="44" t="s">
        <v>1846</v>
      </c>
      <c r="C1438" s="44" t="s">
        <v>293</v>
      </c>
      <c r="D1438" s="44" t="s">
        <v>176</v>
      </c>
      <c r="E1438" s="3">
        <v>3</v>
      </c>
      <c r="F1438" s="3">
        <v>1</v>
      </c>
      <c r="G1438" s="3">
        <v>4</v>
      </c>
      <c r="H1438" s="3">
        <v>1</v>
      </c>
      <c r="I1438" s="3">
        <f t="shared" si="22"/>
        <v>2</v>
      </c>
    </row>
    <row r="1439" spans="1:9" x14ac:dyDescent="0.35">
      <c r="A1439" s="3" t="s">
        <v>1848</v>
      </c>
      <c r="B1439" s="44" t="s">
        <v>265</v>
      </c>
      <c r="C1439" s="44" t="s">
        <v>96</v>
      </c>
      <c r="D1439" s="44" t="s">
        <v>175</v>
      </c>
      <c r="E1439" s="3">
        <v>3</v>
      </c>
      <c r="F1439" s="3">
        <v>1</v>
      </c>
      <c r="G1439" s="3">
        <v>1</v>
      </c>
      <c r="H1439" s="3">
        <v>1</v>
      </c>
      <c r="I1439" s="3">
        <f t="shared" si="22"/>
        <v>2</v>
      </c>
    </row>
    <row r="1440" spans="1:9" x14ac:dyDescent="0.35">
      <c r="A1440" s="3" t="s">
        <v>1849</v>
      </c>
      <c r="B1440" s="44" t="s">
        <v>206</v>
      </c>
      <c r="C1440" s="44" t="s">
        <v>52</v>
      </c>
      <c r="D1440" s="44" t="s">
        <v>175</v>
      </c>
      <c r="E1440" s="3">
        <v>3</v>
      </c>
      <c r="F1440" s="3">
        <v>4</v>
      </c>
      <c r="G1440" s="3">
        <v>1</v>
      </c>
      <c r="H1440" s="3">
        <v>1</v>
      </c>
      <c r="I1440" s="3">
        <f t="shared" si="22"/>
        <v>2</v>
      </c>
    </row>
    <row r="1441" spans="1:9" x14ac:dyDescent="0.35">
      <c r="A1441" s="3" t="s">
        <v>1850</v>
      </c>
      <c r="B1441" s="44" t="s">
        <v>252</v>
      </c>
      <c r="C1441" s="44" t="s">
        <v>54</v>
      </c>
      <c r="D1441" s="44" t="s">
        <v>175</v>
      </c>
      <c r="E1441" s="3">
        <v>3</v>
      </c>
      <c r="F1441" s="3">
        <v>1</v>
      </c>
      <c r="G1441" s="3">
        <v>4</v>
      </c>
      <c r="H1441" s="3">
        <v>5</v>
      </c>
      <c r="I1441" s="3">
        <f t="shared" si="22"/>
        <v>3</v>
      </c>
    </row>
    <row r="1442" spans="1:9" x14ac:dyDescent="0.35">
      <c r="A1442" s="3" t="s">
        <v>1851</v>
      </c>
      <c r="B1442" s="44" t="s">
        <v>265</v>
      </c>
      <c r="C1442" s="44" t="s">
        <v>96</v>
      </c>
      <c r="D1442" s="44" t="s">
        <v>175</v>
      </c>
      <c r="E1442" s="3">
        <v>3</v>
      </c>
      <c r="F1442" s="3">
        <v>2</v>
      </c>
      <c r="G1442" s="3">
        <v>1</v>
      </c>
      <c r="H1442" s="3">
        <v>1</v>
      </c>
      <c r="I1442" s="3">
        <f t="shared" si="22"/>
        <v>2</v>
      </c>
    </row>
    <row r="1443" spans="1:9" x14ac:dyDescent="0.35">
      <c r="A1443" s="3" t="s">
        <v>1852</v>
      </c>
      <c r="B1443" s="44" t="s">
        <v>231</v>
      </c>
      <c r="C1443" s="44" t="s">
        <v>35</v>
      </c>
      <c r="D1443" s="44" t="s">
        <v>176</v>
      </c>
      <c r="E1443" s="3">
        <v>3</v>
      </c>
      <c r="F1443" s="3">
        <v>1</v>
      </c>
      <c r="G1443" s="3">
        <v>1</v>
      </c>
      <c r="H1443" s="3">
        <v>1</v>
      </c>
      <c r="I1443" s="3">
        <f t="shared" si="22"/>
        <v>2</v>
      </c>
    </row>
    <row r="1444" spans="1:9" x14ac:dyDescent="0.35">
      <c r="A1444" s="3" t="s">
        <v>1853</v>
      </c>
      <c r="B1444" s="44" t="s">
        <v>265</v>
      </c>
      <c r="C1444" s="44" t="s">
        <v>96</v>
      </c>
      <c r="D1444" s="44" t="s">
        <v>175</v>
      </c>
      <c r="E1444" s="3">
        <v>3</v>
      </c>
      <c r="F1444" s="3">
        <v>1</v>
      </c>
      <c r="G1444" s="3">
        <v>1</v>
      </c>
      <c r="H1444" s="3">
        <v>1</v>
      </c>
      <c r="I1444" s="3">
        <f t="shared" si="22"/>
        <v>2</v>
      </c>
    </row>
    <row r="1445" spans="1:9" x14ac:dyDescent="0.35">
      <c r="A1445" s="3" t="s">
        <v>1854</v>
      </c>
      <c r="B1445" s="44" t="s">
        <v>231</v>
      </c>
      <c r="C1445" s="44" t="s">
        <v>35</v>
      </c>
      <c r="D1445" s="44" t="s">
        <v>176</v>
      </c>
      <c r="E1445" s="3">
        <v>3</v>
      </c>
      <c r="F1445" s="3">
        <v>4</v>
      </c>
      <c r="G1445" s="3">
        <v>1</v>
      </c>
      <c r="H1445" s="3">
        <v>1</v>
      </c>
      <c r="I1445" s="3">
        <f t="shared" si="22"/>
        <v>2</v>
      </c>
    </row>
    <row r="1446" spans="1:9" x14ac:dyDescent="0.35">
      <c r="A1446" s="3" t="s">
        <v>1855</v>
      </c>
      <c r="B1446" s="44" t="s">
        <v>275</v>
      </c>
      <c r="C1446" s="44" t="s">
        <v>38</v>
      </c>
      <c r="D1446" s="44" t="s">
        <v>175</v>
      </c>
      <c r="E1446" s="3">
        <v>3</v>
      </c>
      <c r="F1446" s="3">
        <v>1</v>
      </c>
      <c r="G1446" s="3">
        <v>1</v>
      </c>
      <c r="H1446" s="3">
        <v>1</v>
      </c>
      <c r="I1446" s="3">
        <f t="shared" si="22"/>
        <v>2</v>
      </c>
    </row>
    <row r="1447" spans="1:9" x14ac:dyDescent="0.35">
      <c r="A1447" s="3" t="s">
        <v>1856</v>
      </c>
      <c r="B1447" s="44" t="s">
        <v>202</v>
      </c>
      <c r="C1447" s="44" t="s">
        <v>203</v>
      </c>
      <c r="D1447" s="44" t="s">
        <v>176</v>
      </c>
      <c r="E1447" s="3">
        <v>3</v>
      </c>
      <c r="F1447" s="3">
        <v>1</v>
      </c>
      <c r="G1447" s="3">
        <v>4</v>
      </c>
      <c r="H1447" s="3">
        <v>1</v>
      </c>
      <c r="I1447" s="3">
        <f t="shared" si="22"/>
        <v>2</v>
      </c>
    </row>
    <row r="1448" spans="1:9" x14ac:dyDescent="0.35">
      <c r="A1448" s="3" t="s">
        <v>1857</v>
      </c>
      <c r="B1448" s="44" t="s">
        <v>265</v>
      </c>
      <c r="C1448" s="44" t="s">
        <v>96</v>
      </c>
      <c r="D1448" s="44" t="s">
        <v>175</v>
      </c>
      <c r="E1448" s="3">
        <v>3</v>
      </c>
      <c r="F1448" s="3">
        <v>1</v>
      </c>
      <c r="G1448" s="3">
        <v>4</v>
      </c>
      <c r="H1448" s="3">
        <v>1</v>
      </c>
      <c r="I1448" s="3">
        <f t="shared" si="22"/>
        <v>2</v>
      </c>
    </row>
    <row r="1449" spans="1:9" x14ac:dyDescent="0.35">
      <c r="A1449" s="3" t="s">
        <v>1858</v>
      </c>
      <c r="B1449" s="44" t="s">
        <v>269</v>
      </c>
      <c r="C1449" s="44" t="s">
        <v>270</v>
      </c>
      <c r="D1449" s="44" t="s">
        <v>176</v>
      </c>
      <c r="E1449" s="3">
        <v>3</v>
      </c>
      <c r="F1449" s="3">
        <v>1</v>
      </c>
      <c r="G1449" s="3">
        <v>4</v>
      </c>
      <c r="H1449" s="3">
        <v>1</v>
      </c>
      <c r="I1449" s="3">
        <f t="shared" si="22"/>
        <v>2</v>
      </c>
    </row>
    <row r="1450" spans="1:9" x14ac:dyDescent="0.35">
      <c r="A1450" s="3" t="s">
        <v>1859</v>
      </c>
      <c r="B1450" s="44" t="s">
        <v>252</v>
      </c>
      <c r="C1450" s="44" t="s">
        <v>54</v>
      </c>
      <c r="D1450" s="44" t="s">
        <v>175</v>
      </c>
      <c r="E1450" s="3">
        <v>3</v>
      </c>
      <c r="F1450" s="3">
        <v>1</v>
      </c>
      <c r="G1450" s="3">
        <v>1</v>
      </c>
      <c r="H1450" s="3">
        <v>1</v>
      </c>
      <c r="I1450" s="3">
        <f t="shared" si="22"/>
        <v>2</v>
      </c>
    </row>
    <row r="1451" spans="1:9" x14ac:dyDescent="0.35">
      <c r="A1451" s="3" t="s">
        <v>1860</v>
      </c>
      <c r="B1451" s="44" t="s">
        <v>265</v>
      </c>
      <c r="C1451" s="44" t="s">
        <v>96</v>
      </c>
      <c r="D1451" s="44" t="s">
        <v>175</v>
      </c>
      <c r="E1451" s="3">
        <v>3</v>
      </c>
      <c r="F1451" s="3">
        <v>1</v>
      </c>
      <c r="G1451" s="3">
        <v>4</v>
      </c>
      <c r="H1451" s="3">
        <v>1</v>
      </c>
      <c r="I1451" s="3">
        <f t="shared" si="22"/>
        <v>2</v>
      </c>
    </row>
    <row r="1452" spans="1:9" x14ac:dyDescent="0.35">
      <c r="A1452" s="3" t="s">
        <v>1861</v>
      </c>
      <c r="B1452" s="44" t="s">
        <v>231</v>
      </c>
      <c r="C1452" s="44" t="s">
        <v>35</v>
      </c>
      <c r="D1452" s="44" t="s">
        <v>176</v>
      </c>
      <c r="E1452" s="3">
        <v>3</v>
      </c>
      <c r="F1452" s="3">
        <v>1</v>
      </c>
      <c r="G1452" s="3">
        <v>4</v>
      </c>
      <c r="H1452" s="3">
        <v>1</v>
      </c>
      <c r="I1452" s="3">
        <f t="shared" si="22"/>
        <v>2</v>
      </c>
    </row>
    <row r="1453" spans="1:9" x14ac:dyDescent="0.35">
      <c r="A1453" s="3" t="s">
        <v>1862</v>
      </c>
      <c r="B1453" s="44" t="s">
        <v>277</v>
      </c>
      <c r="C1453" s="44" t="s">
        <v>273</v>
      </c>
      <c r="D1453" s="44" t="s">
        <v>176</v>
      </c>
      <c r="E1453" s="3">
        <v>3</v>
      </c>
      <c r="F1453" s="3">
        <v>1</v>
      </c>
      <c r="G1453" s="3">
        <v>1</v>
      </c>
      <c r="H1453" s="3">
        <v>1</v>
      </c>
      <c r="I1453" s="3">
        <f t="shared" si="22"/>
        <v>2</v>
      </c>
    </row>
    <row r="1454" spans="1:9" x14ac:dyDescent="0.35">
      <c r="A1454" s="3" t="s">
        <v>1863</v>
      </c>
      <c r="B1454" s="44" t="s">
        <v>269</v>
      </c>
      <c r="C1454" s="44" t="s">
        <v>270</v>
      </c>
      <c r="D1454" s="44" t="s">
        <v>176</v>
      </c>
      <c r="E1454" s="3">
        <v>3</v>
      </c>
      <c r="F1454" s="3">
        <v>1</v>
      </c>
      <c r="G1454" s="3">
        <v>4</v>
      </c>
      <c r="H1454" s="3">
        <v>1</v>
      </c>
      <c r="I1454" s="3">
        <f t="shared" si="22"/>
        <v>2</v>
      </c>
    </row>
    <row r="1455" spans="1:9" x14ac:dyDescent="0.35">
      <c r="A1455" s="3" t="s">
        <v>1864</v>
      </c>
      <c r="B1455" s="44" t="s">
        <v>181</v>
      </c>
      <c r="C1455" s="44" t="s">
        <v>79</v>
      </c>
      <c r="D1455" s="44" t="s">
        <v>175</v>
      </c>
      <c r="E1455" s="3">
        <v>3</v>
      </c>
      <c r="F1455" s="3">
        <v>1</v>
      </c>
      <c r="G1455" s="3">
        <v>1</v>
      </c>
      <c r="H1455" s="3">
        <v>1</v>
      </c>
      <c r="I1455" s="3">
        <f t="shared" si="22"/>
        <v>2</v>
      </c>
    </row>
    <row r="1456" spans="1:9" x14ac:dyDescent="0.35">
      <c r="A1456" s="3" t="s">
        <v>1865</v>
      </c>
      <c r="B1456" s="44" t="s">
        <v>265</v>
      </c>
      <c r="C1456" s="44" t="s">
        <v>96</v>
      </c>
      <c r="D1456" s="44" t="s">
        <v>175</v>
      </c>
      <c r="E1456" s="3">
        <v>3</v>
      </c>
      <c r="F1456" s="3">
        <v>1</v>
      </c>
      <c r="G1456" s="3">
        <v>4</v>
      </c>
      <c r="H1456" s="3">
        <v>1</v>
      </c>
      <c r="I1456" s="3">
        <f t="shared" si="22"/>
        <v>2</v>
      </c>
    </row>
    <row r="1457" spans="1:9" x14ac:dyDescent="0.35">
      <c r="A1457" s="3" t="s">
        <v>1866</v>
      </c>
      <c r="B1457" s="44" t="s">
        <v>213</v>
      </c>
      <c r="C1457" s="44" t="s">
        <v>108</v>
      </c>
      <c r="D1457" s="44" t="s">
        <v>176</v>
      </c>
      <c r="E1457" s="3">
        <v>1</v>
      </c>
      <c r="F1457" s="3">
        <v>4</v>
      </c>
      <c r="G1457" s="3">
        <v>1</v>
      </c>
      <c r="H1457" s="3">
        <v>1</v>
      </c>
      <c r="I1457" s="3">
        <f t="shared" si="22"/>
        <v>2</v>
      </c>
    </row>
    <row r="1458" spans="1:9" x14ac:dyDescent="0.35">
      <c r="A1458" s="3" t="s">
        <v>1867</v>
      </c>
      <c r="B1458" s="44" t="s">
        <v>231</v>
      </c>
      <c r="C1458" s="44" t="s">
        <v>35</v>
      </c>
      <c r="D1458" s="44" t="s">
        <v>176</v>
      </c>
      <c r="E1458" s="3">
        <v>3</v>
      </c>
      <c r="F1458" s="3">
        <v>1</v>
      </c>
      <c r="G1458" s="3">
        <v>4</v>
      </c>
      <c r="H1458" s="3">
        <v>1</v>
      </c>
      <c r="I1458" s="3">
        <f t="shared" si="22"/>
        <v>2</v>
      </c>
    </row>
    <row r="1459" spans="1:9" x14ac:dyDescent="0.35">
      <c r="A1459" s="3" t="s">
        <v>1868</v>
      </c>
      <c r="B1459" s="44" t="s">
        <v>256</v>
      </c>
      <c r="C1459" s="44" t="s">
        <v>25</v>
      </c>
      <c r="D1459" s="44" t="s">
        <v>176</v>
      </c>
      <c r="E1459" s="3">
        <v>3</v>
      </c>
      <c r="F1459" s="3">
        <v>3</v>
      </c>
      <c r="G1459" s="3">
        <v>1</v>
      </c>
      <c r="H1459" s="3">
        <v>2</v>
      </c>
      <c r="I1459" s="3">
        <f t="shared" si="22"/>
        <v>2</v>
      </c>
    </row>
    <row r="1460" spans="1:9" x14ac:dyDescent="0.35">
      <c r="A1460" s="3" t="s">
        <v>1869</v>
      </c>
      <c r="B1460" s="44" t="s">
        <v>269</v>
      </c>
      <c r="C1460" s="44" t="s">
        <v>270</v>
      </c>
      <c r="D1460" s="44" t="s">
        <v>176</v>
      </c>
      <c r="E1460" s="3">
        <v>3</v>
      </c>
      <c r="F1460" s="3">
        <v>2</v>
      </c>
      <c r="G1460" s="3">
        <v>1</v>
      </c>
      <c r="H1460" s="3">
        <v>1</v>
      </c>
      <c r="I1460" s="3">
        <f t="shared" si="22"/>
        <v>2</v>
      </c>
    </row>
    <row r="1461" spans="1:9" x14ac:dyDescent="0.35">
      <c r="A1461" s="3" t="s">
        <v>1870</v>
      </c>
      <c r="B1461" s="44" t="s">
        <v>265</v>
      </c>
      <c r="C1461" s="44" t="s">
        <v>96</v>
      </c>
      <c r="D1461" s="44" t="s">
        <v>175</v>
      </c>
      <c r="E1461" s="3">
        <v>3</v>
      </c>
      <c r="F1461" s="3">
        <v>2</v>
      </c>
      <c r="G1461" s="3">
        <v>1</v>
      </c>
      <c r="H1461" s="3">
        <v>1</v>
      </c>
      <c r="I1461" s="3">
        <f t="shared" si="22"/>
        <v>2</v>
      </c>
    </row>
    <row r="1462" spans="1:9" x14ac:dyDescent="0.35">
      <c r="A1462" s="3" t="s">
        <v>1871</v>
      </c>
      <c r="B1462" s="44" t="s">
        <v>201</v>
      </c>
      <c r="C1462" s="44" t="s">
        <v>155</v>
      </c>
      <c r="D1462" s="44" t="s">
        <v>176</v>
      </c>
      <c r="E1462" s="3">
        <v>3</v>
      </c>
      <c r="F1462" s="3">
        <v>1</v>
      </c>
      <c r="G1462" s="3">
        <v>4</v>
      </c>
      <c r="H1462" s="3">
        <v>4</v>
      </c>
      <c r="I1462" s="3">
        <f t="shared" si="22"/>
        <v>3</v>
      </c>
    </row>
    <row r="1463" spans="1:9" x14ac:dyDescent="0.35">
      <c r="A1463" s="3" t="s">
        <v>1872</v>
      </c>
      <c r="B1463" s="44" t="s">
        <v>277</v>
      </c>
      <c r="C1463" s="44" t="s">
        <v>273</v>
      </c>
      <c r="D1463" s="44" t="s">
        <v>176</v>
      </c>
      <c r="E1463" s="3">
        <v>1</v>
      </c>
      <c r="F1463" s="3">
        <v>4</v>
      </c>
      <c r="G1463" s="3">
        <v>1</v>
      </c>
      <c r="H1463" s="3">
        <v>1</v>
      </c>
      <c r="I1463" s="3">
        <f t="shared" si="22"/>
        <v>2</v>
      </c>
    </row>
    <row r="1464" spans="1:9" x14ac:dyDescent="0.35">
      <c r="A1464" s="3" t="s">
        <v>1873</v>
      </c>
      <c r="B1464" s="44" t="s">
        <v>231</v>
      </c>
      <c r="C1464" s="44" t="s">
        <v>35</v>
      </c>
      <c r="D1464" s="44" t="s">
        <v>176</v>
      </c>
      <c r="E1464" s="3">
        <v>2</v>
      </c>
      <c r="F1464" s="3">
        <v>4</v>
      </c>
      <c r="G1464" s="3">
        <v>4</v>
      </c>
      <c r="H1464" s="3">
        <v>1</v>
      </c>
      <c r="I1464" s="3">
        <f t="shared" si="22"/>
        <v>3</v>
      </c>
    </row>
    <row r="1465" spans="1:9" x14ac:dyDescent="0.35">
      <c r="A1465" s="3" t="s">
        <v>1874</v>
      </c>
      <c r="B1465" s="44" t="s">
        <v>231</v>
      </c>
      <c r="C1465" s="44" t="s">
        <v>35</v>
      </c>
      <c r="D1465" s="44" t="s">
        <v>176</v>
      </c>
      <c r="E1465" s="3">
        <v>3</v>
      </c>
      <c r="F1465" s="3">
        <v>1</v>
      </c>
      <c r="G1465" s="3">
        <v>1</v>
      </c>
      <c r="H1465" s="3">
        <v>1</v>
      </c>
      <c r="I1465" s="3">
        <f t="shared" si="22"/>
        <v>2</v>
      </c>
    </row>
    <row r="1466" spans="1:9" x14ac:dyDescent="0.35">
      <c r="A1466" s="3" t="s">
        <v>1875</v>
      </c>
      <c r="B1466" s="44" t="s">
        <v>252</v>
      </c>
      <c r="C1466" s="44" t="s">
        <v>54</v>
      </c>
      <c r="D1466" s="44" t="s">
        <v>175</v>
      </c>
      <c r="E1466" s="3">
        <v>3</v>
      </c>
      <c r="F1466" s="3">
        <v>1</v>
      </c>
      <c r="G1466" s="3">
        <v>4</v>
      </c>
      <c r="H1466" s="3">
        <v>1</v>
      </c>
      <c r="I1466" s="3">
        <f t="shared" si="22"/>
        <v>2</v>
      </c>
    </row>
    <row r="1467" spans="1:9" x14ac:dyDescent="0.35">
      <c r="A1467" s="3" t="s">
        <v>1876</v>
      </c>
      <c r="B1467" s="44" t="s">
        <v>231</v>
      </c>
      <c r="C1467" s="44" t="s">
        <v>35</v>
      </c>
      <c r="D1467" s="44" t="s">
        <v>176</v>
      </c>
      <c r="E1467" s="3">
        <v>3</v>
      </c>
      <c r="F1467" s="3">
        <v>1</v>
      </c>
      <c r="G1467" s="3">
        <v>4</v>
      </c>
      <c r="H1467" s="3">
        <v>1</v>
      </c>
      <c r="I1467" s="3">
        <f t="shared" si="22"/>
        <v>2</v>
      </c>
    </row>
    <row r="1468" spans="1:9" x14ac:dyDescent="0.35">
      <c r="A1468" s="3" t="s">
        <v>1877</v>
      </c>
      <c r="B1468" s="44" t="s">
        <v>181</v>
      </c>
      <c r="C1468" s="44" t="s">
        <v>79</v>
      </c>
      <c r="D1468" s="44" t="s">
        <v>175</v>
      </c>
      <c r="E1468" s="3">
        <v>3</v>
      </c>
      <c r="F1468" s="3">
        <v>1</v>
      </c>
      <c r="G1468" s="3">
        <v>1</v>
      </c>
      <c r="H1468" s="3">
        <v>1</v>
      </c>
      <c r="I1468" s="3">
        <f t="shared" si="22"/>
        <v>2</v>
      </c>
    </row>
    <row r="1469" spans="1:9" x14ac:dyDescent="0.35">
      <c r="A1469" s="3" t="s">
        <v>1878</v>
      </c>
      <c r="B1469" s="44" t="s">
        <v>179</v>
      </c>
      <c r="C1469" s="44" t="s">
        <v>102</v>
      </c>
      <c r="D1469" s="44" t="s">
        <v>176</v>
      </c>
      <c r="E1469" s="3">
        <v>3</v>
      </c>
      <c r="F1469" s="3">
        <v>1</v>
      </c>
      <c r="G1469" s="3">
        <v>1</v>
      </c>
      <c r="H1469" s="3">
        <v>1</v>
      </c>
      <c r="I1469" s="3">
        <f t="shared" si="22"/>
        <v>2</v>
      </c>
    </row>
    <row r="1470" spans="1:9" x14ac:dyDescent="0.35">
      <c r="A1470" s="3" t="s">
        <v>1879</v>
      </c>
      <c r="B1470" s="44" t="s">
        <v>213</v>
      </c>
      <c r="C1470" s="44" t="s">
        <v>108</v>
      </c>
      <c r="D1470" s="44" t="s">
        <v>176</v>
      </c>
      <c r="E1470" s="3">
        <v>1</v>
      </c>
      <c r="F1470" s="3">
        <v>4</v>
      </c>
      <c r="G1470" s="3">
        <v>4</v>
      </c>
      <c r="H1470" s="3">
        <v>1</v>
      </c>
      <c r="I1470" s="3">
        <f t="shared" si="22"/>
        <v>3</v>
      </c>
    </row>
    <row r="1471" spans="1:9" x14ac:dyDescent="0.35">
      <c r="A1471" s="3" t="s">
        <v>1880</v>
      </c>
      <c r="B1471" s="44" t="s">
        <v>1846</v>
      </c>
      <c r="C1471" s="44" t="s">
        <v>293</v>
      </c>
      <c r="D1471" s="44" t="s">
        <v>176</v>
      </c>
      <c r="E1471" s="3">
        <v>3</v>
      </c>
      <c r="F1471" s="3">
        <v>1</v>
      </c>
      <c r="G1471" s="3">
        <v>4</v>
      </c>
      <c r="H1471" s="3">
        <v>4</v>
      </c>
      <c r="I1471" s="3">
        <f t="shared" si="22"/>
        <v>3</v>
      </c>
    </row>
    <row r="1472" spans="1:9" x14ac:dyDescent="0.35">
      <c r="A1472" s="3" t="s">
        <v>1881</v>
      </c>
      <c r="B1472" s="44" t="s">
        <v>179</v>
      </c>
      <c r="C1472" s="44" t="s">
        <v>102</v>
      </c>
      <c r="D1472" s="44" t="s">
        <v>176</v>
      </c>
      <c r="E1472" s="3">
        <v>3</v>
      </c>
      <c r="F1472" s="3">
        <v>1</v>
      </c>
      <c r="G1472" s="3">
        <v>4</v>
      </c>
      <c r="H1472" s="3">
        <v>1</v>
      </c>
      <c r="I1472" s="3">
        <f t="shared" si="22"/>
        <v>2</v>
      </c>
    </row>
    <row r="1473" spans="1:9" x14ac:dyDescent="0.35">
      <c r="A1473" s="3" t="s">
        <v>1882</v>
      </c>
      <c r="B1473" s="44" t="s">
        <v>181</v>
      </c>
      <c r="C1473" s="44" t="s">
        <v>79</v>
      </c>
      <c r="D1473" s="44" t="s">
        <v>175</v>
      </c>
      <c r="E1473" s="3">
        <v>3</v>
      </c>
      <c r="F1473" s="3">
        <v>1</v>
      </c>
      <c r="G1473" s="3">
        <v>1</v>
      </c>
      <c r="H1473" s="3">
        <v>1</v>
      </c>
      <c r="I1473" s="3">
        <f t="shared" si="22"/>
        <v>2</v>
      </c>
    </row>
    <row r="1474" spans="1:9" x14ac:dyDescent="0.35">
      <c r="A1474" s="3" t="s">
        <v>1883</v>
      </c>
      <c r="B1474" s="44" t="s">
        <v>265</v>
      </c>
      <c r="C1474" s="44" t="s">
        <v>96</v>
      </c>
      <c r="D1474" s="44" t="s">
        <v>175</v>
      </c>
      <c r="E1474" s="3">
        <v>3</v>
      </c>
      <c r="F1474" s="3">
        <v>1</v>
      </c>
      <c r="G1474" s="3">
        <v>4</v>
      </c>
      <c r="H1474" s="3">
        <v>1</v>
      </c>
      <c r="I1474" s="3">
        <f t="shared" si="22"/>
        <v>2</v>
      </c>
    </row>
    <row r="1475" spans="1:9" x14ac:dyDescent="0.35">
      <c r="A1475" s="3" t="s">
        <v>1884</v>
      </c>
      <c r="B1475" s="44" t="s">
        <v>202</v>
      </c>
      <c r="C1475" s="44" t="s">
        <v>203</v>
      </c>
      <c r="D1475" s="44" t="s">
        <v>176</v>
      </c>
      <c r="E1475" s="3">
        <v>3</v>
      </c>
      <c r="F1475" s="3">
        <v>1</v>
      </c>
      <c r="G1475" s="3">
        <v>4</v>
      </c>
      <c r="H1475" s="3">
        <v>1</v>
      </c>
      <c r="I1475" s="3">
        <f t="shared" ref="I1475:I1538" si="23">ROUND(AVERAGE(E1475:H1475),0)</f>
        <v>2</v>
      </c>
    </row>
    <row r="1476" spans="1:9" x14ac:dyDescent="0.35">
      <c r="A1476" s="3" t="s">
        <v>1885</v>
      </c>
      <c r="B1476" s="44" t="s">
        <v>265</v>
      </c>
      <c r="C1476" s="44" t="s">
        <v>96</v>
      </c>
      <c r="D1476" s="44" t="s">
        <v>175</v>
      </c>
      <c r="E1476" s="3">
        <v>3</v>
      </c>
      <c r="F1476" s="3">
        <v>1</v>
      </c>
      <c r="G1476" s="3">
        <v>4</v>
      </c>
      <c r="H1476" s="3">
        <v>1</v>
      </c>
      <c r="I1476" s="3">
        <f t="shared" si="23"/>
        <v>2</v>
      </c>
    </row>
    <row r="1477" spans="1:9" x14ac:dyDescent="0.35">
      <c r="A1477" s="3" t="s">
        <v>1886</v>
      </c>
      <c r="B1477" s="44" t="s">
        <v>231</v>
      </c>
      <c r="C1477" s="44" t="s">
        <v>35</v>
      </c>
      <c r="D1477" s="44" t="s">
        <v>176</v>
      </c>
      <c r="E1477" s="3">
        <v>2</v>
      </c>
      <c r="F1477" s="3">
        <v>2</v>
      </c>
      <c r="G1477" s="3">
        <v>1</v>
      </c>
      <c r="H1477" s="3">
        <v>1</v>
      </c>
      <c r="I1477" s="3">
        <f t="shared" si="23"/>
        <v>2</v>
      </c>
    </row>
    <row r="1478" spans="1:9" x14ac:dyDescent="0.35">
      <c r="A1478" s="3" t="s">
        <v>1887</v>
      </c>
      <c r="B1478" s="44" t="s">
        <v>231</v>
      </c>
      <c r="C1478" s="44" t="s">
        <v>35</v>
      </c>
      <c r="D1478" s="44" t="s">
        <v>176</v>
      </c>
      <c r="E1478" s="3">
        <v>3</v>
      </c>
      <c r="F1478" s="3">
        <v>1</v>
      </c>
      <c r="G1478" s="3">
        <v>4</v>
      </c>
      <c r="H1478" s="3">
        <v>1</v>
      </c>
      <c r="I1478" s="3">
        <f t="shared" si="23"/>
        <v>2</v>
      </c>
    </row>
    <row r="1479" spans="1:9" x14ac:dyDescent="0.35">
      <c r="A1479" s="3" t="s">
        <v>1888</v>
      </c>
      <c r="B1479" s="44" t="s">
        <v>429</v>
      </c>
      <c r="C1479" s="44" t="s">
        <v>81</v>
      </c>
      <c r="D1479" s="44" t="s">
        <v>176</v>
      </c>
      <c r="E1479" s="3">
        <v>3</v>
      </c>
      <c r="F1479" s="3">
        <v>3</v>
      </c>
      <c r="G1479" s="3">
        <v>1</v>
      </c>
      <c r="H1479" s="3">
        <v>3</v>
      </c>
      <c r="I1479" s="3">
        <f t="shared" si="23"/>
        <v>3</v>
      </c>
    </row>
    <row r="1480" spans="1:9" x14ac:dyDescent="0.35">
      <c r="A1480" s="3" t="s">
        <v>1889</v>
      </c>
      <c r="B1480" s="44" t="s">
        <v>265</v>
      </c>
      <c r="C1480" s="44" t="s">
        <v>96</v>
      </c>
      <c r="D1480" s="44" t="s">
        <v>175</v>
      </c>
      <c r="E1480" s="3">
        <v>3</v>
      </c>
      <c r="F1480" s="3">
        <v>1</v>
      </c>
      <c r="G1480" s="3">
        <v>1</v>
      </c>
      <c r="H1480" s="3">
        <v>1</v>
      </c>
      <c r="I1480" s="3">
        <f t="shared" si="23"/>
        <v>2</v>
      </c>
    </row>
    <row r="1481" spans="1:9" x14ac:dyDescent="0.35">
      <c r="A1481" s="3" t="s">
        <v>1890</v>
      </c>
      <c r="B1481" s="44" t="s">
        <v>231</v>
      </c>
      <c r="C1481" s="44" t="s">
        <v>35</v>
      </c>
      <c r="D1481" s="44" t="s">
        <v>176</v>
      </c>
      <c r="E1481" s="3">
        <v>3</v>
      </c>
      <c r="F1481" s="3">
        <v>1</v>
      </c>
      <c r="G1481" s="3">
        <v>4</v>
      </c>
      <c r="H1481" s="3">
        <v>1</v>
      </c>
      <c r="I1481" s="3">
        <f t="shared" si="23"/>
        <v>2</v>
      </c>
    </row>
    <row r="1482" spans="1:9" x14ac:dyDescent="0.35">
      <c r="A1482" s="3" t="s">
        <v>1891</v>
      </c>
      <c r="B1482" s="44" t="s">
        <v>265</v>
      </c>
      <c r="C1482" s="44" t="s">
        <v>96</v>
      </c>
      <c r="D1482" s="44" t="s">
        <v>175</v>
      </c>
      <c r="E1482" s="3">
        <v>3</v>
      </c>
      <c r="F1482" s="3">
        <v>1</v>
      </c>
      <c r="G1482" s="3">
        <v>1</v>
      </c>
      <c r="H1482" s="3">
        <v>1</v>
      </c>
      <c r="I1482" s="3">
        <f t="shared" si="23"/>
        <v>2</v>
      </c>
    </row>
    <row r="1483" spans="1:9" x14ac:dyDescent="0.35">
      <c r="A1483" s="3" t="s">
        <v>1892</v>
      </c>
      <c r="B1483" s="44" t="s">
        <v>249</v>
      </c>
      <c r="C1483" s="44" t="s">
        <v>68</v>
      </c>
      <c r="D1483" s="44" t="s">
        <v>175</v>
      </c>
      <c r="E1483" s="3">
        <v>3</v>
      </c>
      <c r="F1483" s="3">
        <v>4</v>
      </c>
      <c r="G1483" s="3">
        <v>1</v>
      </c>
      <c r="H1483" s="3">
        <v>1</v>
      </c>
      <c r="I1483" s="3">
        <f t="shared" si="23"/>
        <v>2</v>
      </c>
    </row>
    <row r="1484" spans="1:9" x14ac:dyDescent="0.35">
      <c r="A1484" s="3" t="s">
        <v>1893</v>
      </c>
      <c r="B1484" s="44" t="s">
        <v>247</v>
      </c>
      <c r="C1484" s="44" t="s">
        <v>110</v>
      </c>
      <c r="D1484" s="44" t="s">
        <v>175</v>
      </c>
      <c r="E1484" s="3">
        <v>3</v>
      </c>
      <c r="F1484" s="3">
        <v>1</v>
      </c>
      <c r="G1484" s="3">
        <v>1</v>
      </c>
      <c r="H1484" s="3">
        <v>1</v>
      </c>
      <c r="I1484" s="3">
        <f t="shared" si="23"/>
        <v>2</v>
      </c>
    </row>
    <row r="1485" spans="1:9" x14ac:dyDescent="0.35">
      <c r="A1485" s="3" t="s">
        <v>1894</v>
      </c>
      <c r="B1485" s="44" t="s">
        <v>202</v>
      </c>
      <c r="C1485" s="44" t="s">
        <v>203</v>
      </c>
      <c r="D1485" s="44" t="s">
        <v>176</v>
      </c>
      <c r="E1485" s="3">
        <v>3</v>
      </c>
      <c r="F1485" s="3">
        <v>1</v>
      </c>
      <c r="G1485" s="3">
        <v>4</v>
      </c>
      <c r="H1485" s="3">
        <v>1</v>
      </c>
      <c r="I1485" s="3">
        <f t="shared" si="23"/>
        <v>2</v>
      </c>
    </row>
    <row r="1486" spans="1:9" x14ac:dyDescent="0.35">
      <c r="A1486" s="3" t="s">
        <v>1895</v>
      </c>
      <c r="B1486" s="44" t="s">
        <v>265</v>
      </c>
      <c r="C1486" s="44" t="s">
        <v>96</v>
      </c>
      <c r="D1486" s="44" t="s">
        <v>175</v>
      </c>
      <c r="E1486" s="3">
        <v>3</v>
      </c>
      <c r="F1486" s="3">
        <v>1</v>
      </c>
      <c r="G1486" s="3">
        <v>1</v>
      </c>
      <c r="H1486" s="3">
        <v>1</v>
      </c>
      <c r="I1486" s="3">
        <f t="shared" si="23"/>
        <v>2</v>
      </c>
    </row>
    <row r="1487" spans="1:9" x14ac:dyDescent="0.35">
      <c r="A1487" s="3" t="s">
        <v>1896</v>
      </c>
      <c r="B1487" s="44" t="s">
        <v>1846</v>
      </c>
      <c r="C1487" s="44" t="s">
        <v>293</v>
      </c>
      <c r="D1487" s="44" t="s">
        <v>176</v>
      </c>
      <c r="E1487" s="3">
        <v>3</v>
      </c>
      <c r="F1487" s="3">
        <v>1</v>
      </c>
      <c r="G1487" s="3">
        <v>4</v>
      </c>
      <c r="H1487" s="3">
        <v>1</v>
      </c>
      <c r="I1487" s="3">
        <f t="shared" si="23"/>
        <v>2</v>
      </c>
    </row>
    <row r="1488" spans="1:9" x14ac:dyDescent="0.35">
      <c r="A1488" s="3" t="s">
        <v>1897</v>
      </c>
      <c r="B1488" s="44" t="s">
        <v>201</v>
      </c>
      <c r="C1488" s="44" t="s">
        <v>155</v>
      </c>
      <c r="D1488" s="44" t="s">
        <v>176</v>
      </c>
      <c r="E1488" s="3">
        <v>3</v>
      </c>
      <c r="F1488" s="3">
        <v>1</v>
      </c>
      <c r="G1488" s="3">
        <v>1</v>
      </c>
      <c r="H1488" s="3">
        <v>1</v>
      </c>
      <c r="I1488" s="3">
        <f t="shared" si="23"/>
        <v>2</v>
      </c>
    </row>
    <row r="1489" spans="1:9" x14ac:dyDescent="0.35">
      <c r="A1489" s="3" t="s">
        <v>1898</v>
      </c>
      <c r="B1489" s="44" t="s">
        <v>202</v>
      </c>
      <c r="C1489" s="44" t="s">
        <v>203</v>
      </c>
      <c r="D1489" s="44" t="s">
        <v>176</v>
      </c>
      <c r="E1489" s="3">
        <v>3</v>
      </c>
      <c r="F1489" s="3">
        <v>1</v>
      </c>
      <c r="G1489" s="3">
        <v>4</v>
      </c>
      <c r="H1489" s="3">
        <v>1</v>
      </c>
      <c r="I1489" s="3">
        <f t="shared" si="23"/>
        <v>2</v>
      </c>
    </row>
    <row r="1490" spans="1:9" x14ac:dyDescent="0.35">
      <c r="A1490" s="3" t="s">
        <v>1899</v>
      </c>
      <c r="B1490" s="44" t="s">
        <v>247</v>
      </c>
      <c r="C1490" s="44" t="s">
        <v>110</v>
      </c>
      <c r="D1490" s="44" t="s">
        <v>175</v>
      </c>
      <c r="E1490" s="3">
        <v>3</v>
      </c>
      <c r="F1490" s="3">
        <v>1</v>
      </c>
      <c r="G1490" s="3">
        <v>1</v>
      </c>
      <c r="H1490" s="3">
        <v>1</v>
      </c>
      <c r="I1490" s="3">
        <f t="shared" si="23"/>
        <v>2</v>
      </c>
    </row>
    <row r="1491" spans="1:9" x14ac:dyDescent="0.35">
      <c r="A1491" s="3" t="s">
        <v>1900</v>
      </c>
      <c r="B1491" s="44" t="s">
        <v>213</v>
      </c>
      <c r="C1491" s="44" t="s">
        <v>108</v>
      </c>
      <c r="D1491" s="44" t="s">
        <v>176</v>
      </c>
      <c r="E1491" s="3">
        <v>3</v>
      </c>
      <c r="F1491" s="3">
        <v>1</v>
      </c>
      <c r="G1491" s="3">
        <v>4</v>
      </c>
      <c r="H1491" s="3">
        <v>1</v>
      </c>
      <c r="I1491" s="3">
        <f t="shared" si="23"/>
        <v>2</v>
      </c>
    </row>
    <row r="1492" spans="1:9" x14ac:dyDescent="0.35">
      <c r="A1492" s="3" t="s">
        <v>1901</v>
      </c>
      <c r="B1492" s="44" t="s">
        <v>179</v>
      </c>
      <c r="C1492" s="44" t="s">
        <v>102</v>
      </c>
      <c r="D1492" s="44" t="s">
        <v>176</v>
      </c>
      <c r="E1492" s="3">
        <v>3</v>
      </c>
      <c r="F1492" s="3">
        <v>1</v>
      </c>
      <c r="G1492" s="3">
        <v>4</v>
      </c>
      <c r="H1492" s="3">
        <v>5</v>
      </c>
      <c r="I1492" s="3">
        <f t="shared" si="23"/>
        <v>3</v>
      </c>
    </row>
    <row r="1493" spans="1:9" x14ac:dyDescent="0.35">
      <c r="A1493" s="3" t="s">
        <v>1902</v>
      </c>
      <c r="B1493" s="44" t="s">
        <v>1846</v>
      </c>
      <c r="C1493" s="44" t="s">
        <v>293</v>
      </c>
      <c r="D1493" s="44" t="s">
        <v>176</v>
      </c>
      <c r="E1493" s="3">
        <v>3</v>
      </c>
      <c r="F1493" s="3">
        <v>1</v>
      </c>
      <c r="G1493" s="3">
        <v>1</v>
      </c>
      <c r="H1493" s="3">
        <v>1</v>
      </c>
      <c r="I1493" s="3">
        <f t="shared" si="23"/>
        <v>2</v>
      </c>
    </row>
    <row r="1494" spans="1:9" x14ac:dyDescent="0.35">
      <c r="A1494" s="3" t="s">
        <v>1903</v>
      </c>
      <c r="B1494" s="44" t="s">
        <v>247</v>
      </c>
      <c r="C1494" s="44" t="s">
        <v>110</v>
      </c>
      <c r="D1494" s="44" t="s">
        <v>175</v>
      </c>
      <c r="E1494" s="3">
        <v>3</v>
      </c>
      <c r="F1494" s="3">
        <v>1</v>
      </c>
      <c r="G1494" s="3">
        <v>1</v>
      </c>
      <c r="H1494" s="3">
        <v>1</v>
      </c>
      <c r="I1494" s="3">
        <f t="shared" si="23"/>
        <v>2</v>
      </c>
    </row>
    <row r="1495" spans="1:9" x14ac:dyDescent="0.35">
      <c r="A1495" s="3" t="s">
        <v>1904</v>
      </c>
      <c r="B1495" s="44" t="s">
        <v>231</v>
      </c>
      <c r="C1495" s="44" t="s">
        <v>35</v>
      </c>
      <c r="D1495" s="44" t="s">
        <v>176</v>
      </c>
      <c r="E1495" s="3">
        <v>3</v>
      </c>
      <c r="F1495" s="3">
        <v>3</v>
      </c>
      <c r="G1495" s="3">
        <v>1</v>
      </c>
      <c r="H1495" s="3">
        <v>1</v>
      </c>
      <c r="I1495" s="3">
        <f t="shared" si="23"/>
        <v>2</v>
      </c>
    </row>
    <row r="1496" spans="1:9" x14ac:dyDescent="0.35">
      <c r="A1496" s="3" t="s">
        <v>1905</v>
      </c>
      <c r="B1496" s="44" t="s">
        <v>282</v>
      </c>
      <c r="C1496" s="44" t="s">
        <v>111</v>
      </c>
      <c r="D1496" s="44" t="s">
        <v>175</v>
      </c>
      <c r="E1496" s="3">
        <v>3</v>
      </c>
      <c r="F1496" s="3">
        <v>1</v>
      </c>
      <c r="G1496" s="3">
        <v>4</v>
      </c>
      <c r="H1496" s="3">
        <v>1</v>
      </c>
      <c r="I1496" s="3">
        <f t="shared" si="23"/>
        <v>2</v>
      </c>
    </row>
    <row r="1497" spans="1:9" x14ac:dyDescent="0.35">
      <c r="A1497" s="3" t="s">
        <v>1906</v>
      </c>
      <c r="B1497" s="44" t="s">
        <v>231</v>
      </c>
      <c r="C1497" s="44" t="s">
        <v>35</v>
      </c>
      <c r="D1497" s="44" t="s">
        <v>176</v>
      </c>
      <c r="E1497" s="3">
        <v>3</v>
      </c>
      <c r="F1497" s="3">
        <v>3</v>
      </c>
      <c r="G1497" s="3">
        <v>1</v>
      </c>
      <c r="H1497" s="3">
        <v>1</v>
      </c>
      <c r="I1497" s="3">
        <f t="shared" si="23"/>
        <v>2</v>
      </c>
    </row>
    <row r="1498" spans="1:9" x14ac:dyDescent="0.35">
      <c r="A1498" s="3" t="s">
        <v>1907</v>
      </c>
      <c r="B1498" s="44" t="s">
        <v>231</v>
      </c>
      <c r="C1498" s="44" t="s">
        <v>35</v>
      </c>
      <c r="D1498" s="44" t="s">
        <v>176</v>
      </c>
      <c r="E1498" s="3">
        <v>3</v>
      </c>
      <c r="F1498" s="3">
        <v>1</v>
      </c>
      <c r="G1498" s="3">
        <v>1</v>
      </c>
      <c r="H1498" s="3">
        <v>1</v>
      </c>
      <c r="I1498" s="3">
        <f t="shared" si="23"/>
        <v>2</v>
      </c>
    </row>
    <row r="1499" spans="1:9" x14ac:dyDescent="0.35">
      <c r="A1499" s="3" t="s">
        <v>1908</v>
      </c>
      <c r="B1499" s="44" t="s">
        <v>179</v>
      </c>
      <c r="C1499" s="44" t="s">
        <v>102</v>
      </c>
      <c r="D1499" s="44" t="s">
        <v>176</v>
      </c>
      <c r="E1499" s="3">
        <v>3</v>
      </c>
      <c r="F1499" s="3">
        <v>3</v>
      </c>
      <c r="G1499" s="3">
        <v>4</v>
      </c>
      <c r="H1499" s="3">
        <v>1</v>
      </c>
      <c r="I1499" s="3">
        <f t="shared" si="23"/>
        <v>3</v>
      </c>
    </row>
    <row r="1500" spans="1:9" x14ac:dyDescent="0.35">
      <c r="A1500" s="3" t="s">
        <v>1909</v>
      </c>
      <c r="B1500" s="44" t="s">
        <v>1846</v>
      </c>
      <c r="C1500" s="44" t="s">
        <v>293</v>
      </c>
      <c r="D1500" s="44" t="s">
        <v>176</v>
      </c>
      <c r="E1500" s="3">
        <v>3</v>
      </c>
      <c r="F1500" s="3">
        <v>1</v>
      </c>
      <c r="G1500" s="3">
        <v>4</v>
      </c>
      <c r="H1500" s="3">
        <v>1</v>
      </c>
      <c r="I1500" s="3">
        <f t="shared" si="23"/>
        <v>2</v>
      </c>
    </row>
    <row r="1501" spans="1:9" x14ac:dyDescent="0.35">
      <c r="A1501" s="3" t="s">
        <v>1910</v>
      </c>
      <c r="B1501" s="44" t="s">
        <v>211</v>
      </c>
      <c r="C1501" s="44" t="s">
        <v>87</v>
      </c>
      <c r="D1501" s="44" t="s">
        <v>175</v>
      </c>
      <c r="E1501" s="3">
        <v>3</v>
      </c>
      <c r="F1501" s="3">
        <v>1</v>
      </c>
      <c r="G1501" s="3">
        <v>1</v>
      </c>
      <c r="H1501" s="3">
        <v>1</v>
      </c>
      <c r="I1501" s="3">
        <f t="shared" si="23"/>
        <v>2</v>
      </c>
    </row>
    <row r="1502" spans="1:9" x14ac:dyDescent="0.35">
      <c r="A1502" s="3" t="s">
        <v>1911</v>
      </c>
      <c r="B1502" s="44" t="s">
        <v>248</v>
      </c>
      <c r="C1502" s="44" t="s">
        <v>80</v>
      </c>
      <c r="D1502" s="44" t="s">
        <v>175</v>
      </c>
      <c r="E1502" s="3">
        <v>3</v>
      </c>
      <c r="F1502" s="3">
        <v>1</v>
      </c>
      <c r="G1502" s="3">
        <v>1</v>
      </c>
      <c r="H1502" s="3">
        <v>1</v>
      </c>
      <c r="I1502" s="3">
        <f t="shared" si="23"/>
        <v>2</v>
      </c>
    </row>
    <row r="1503" spans="1:9" x14ac:dyDescent="0.35">
      <c r="A1503" s="3" t="s">
        <v>1912</v>
      </c>
      <c r="B1503" s="44" t="s">
        <v>187</v>
      </c>
      <c r="C1503" s="44" t="s">
        <v>86</v>
      </c>
      <c r="D1503" s="44" t="s">
        <v>175</v>
      </c>
      <c r="E1503" s="3">
        <v>3</v>
      </c>
      <c r="F1503" s="3">
        <v>1</v>
      </c>
      <c r="G1503" s="3">
        <v>1</v>
      </c>
      <c r="H1503" s="3">
        <v>1</v>
      </c>
      <c r="I1503" s="3">
        <f t="shared" si="23"/>
        <v>2</v>
      </c>
    </row>
    <row r="1504" spans="1:9" x14ac:dyDescent="0.35">
      <c r="A1504" s="3" t="s">
        <v>1913</v>
      </c>
      <c r="B1504" s="44" t="s">
        <v>187</v>
      </c>
      <c r="C1504" s="44" t="s">
        <v>86</v>
      </c>
      <c r="D1504" s="44" t="s">
        <v>175</v>
      </c>
      <c r="E1504" s="3">
        <v>3</v>
      </c>
      <c r="F1504" s="3">
        <v>1</v>
      </c>
      <c r="G1504" s="3">
        <v>1</v>
      </c>
      <c r="H1504" s="3">
        <v>1</v>
      </c>
      <c r="I1504" s="3">
        <f t="shared" si="23"/>
        <v>2</v>
      </c>
    </row>
    <row r="1505" spans="1:9" x14ac:dyDescent="0.35">
      <c r="A1505" s="3" t="s">
        <v>1914</v>
      </c>
      <c r="B1505" s="44" t="s">
        <v>269</v>
      </c>
      <c r="C1505" s="44" t="s">
        <v>270</v>
      </c>
      <c r="D1505" s="44" t="s">
        <v>176</v>
      </c>
      <c r="E1505" s="3">
        <v>3</v>
      </c>
      <c r="F1505" s="3">
        <v>1</v>
      </c>
      <c r="G1505" s="3">
        <v>4</v>
      </c>
      <c r="H1505" s="3">
        <v>1</v>
      </c>
      <c r="I1505" s="3">
        <f t="shared" si="23"/>
        <v>2</v>
      </c>
    </row>
    <row r="1506" spans="1:9" x14ac:dyDescent="0.35">
      <c r="A1506" s="3" t="s">
        <v>1915</v>
      </c>
      <c r="B1506" s="44" t="s">
        <v>231</v>
      </c>
      <c r="C1506" s="44" t="s">
        <v>35</v>
      </c>
      <c r="D1506" s="44" t="s">
        <v>176</v>
      </c>
      <c r="E1506" s="3">
        <v>3</v>
      </c>
      <c r="F1506" s="3">
        <v>1</v>
      </c>
      <c r="G1506" s="3">
        <v>1</v>
      </c>
      <c r="H1506" s="3">
        <v>1</v>
      </c>
      <c r="I1506" s="3">
        <f t="shared" si="23"/>
        <v>2</v>
      </c>
    </row>
    <row r="1507" spans="1:9" x14ac:dyDescent="0.35">
      <c r="A1507" s="3" t="s">
        <v>1916</v>
      </c>
      <c r="B1507" s="44" t="s">
        <v>231</v>
      </c>
      <c r="C1507" s="44" t="s">
        <v>35</v>
      </c>
      <c r="D1507" s="44" t="s">
        <v>176</v>
      </c>
      <c r="E1507" s="3">
        <v>3</v>
      </c>
      <c r="F1507" s="3">
        <v>1</v>
      </c>
      <c r="G1507" s="3">
        <v>4</v>
      </c>
      <c r="H1507" s="3">
        <v>3</v>
      </c>
      <c r="I1507" s="3">
        <f t="shared" si="23"/>
        <v>3</v>
      </c>
    </row>
    <row r="1508" spans="1:9" x14ac:dyDescent="0.35">
      <c r="A1508" s="3" t="s">
        <v>1917</v>
      </c>
      <c r="B1508" s="44" t="s">
        <v>231</v>
      </c>
      <c r="C1508" s="44" t="s">
        <v>35</v>
      </c>
      <c r="D1508" s="44" t="s">
        <v>176</v>
      </c>
      <c r="E1508" s="3">
        <v>3</v>
      </c>
      <c r="F1508" s="3">
        <v>1</v>
      </c>
      <c r="G1508" s="3">
        <v>4</v>
      </c>
      <c r="H1508" s="3">
        <v>1</v>
      </c>
      <c r="I1508" s="3">
        <f t="shared" si="23"/>
        <v>2</v>
      </c>
    </row>
    <row r="1509" spans="1:9" x14ac:dyDescent="0.35">
      <c r="A1509" s="3" t="s">
        <v>1918</v>
      </c>
      <c r="B1509" s="44" t="s">
        <v>231</v>
      </c>
      <c r="C1509" s="44" t="s">
        <v>35</v>
      </c>
      <c r="D1509" s="44" t="s">
        <v>176</v>
      </c>
      <c r="E1509" s="3">
        <v>3</v>
      </c>
      <c r="F1509" s="3">
        <v>1</v>
      </c>
      <c r="G1509" s="3">
        <v>4</v>
      </c>
      <c r="H1509" s="3">
        <v>1</v>
      </c>
      <c r="I1509" s="3">
        <f t="shared" si="23"/>
        <v>2</v>
      </c>
    </row>
    <row r="1510" spans="1:9" x14ac:dyDescent="0.35">
      <c r="A1510" s="3" t="s">
        <v>1919</v>
      </c>
      <c r="B1510" s="44" t="s">
        <v>187</v>
      </c>
      <c r="C1510" s="44" t="s">
        <v>86</v>
      </c>
      <c r="D1510" s="44" t="s">
        <v>175</v>
      </c>
      <c r="E1510" s="3">
        <v>3</v>
      </c>
      <c r="F1510" s="3">
        <v>1</v>
      </c>
      <c r="G1510" s="3">
        <v>1</v>
      </c>
      <c r="H1510" s="3">
        <v>1</v>
      </c>
      <c r="I1510" s="3">
        <f t="shared" si="23"/>
        <v>2</v>
      </c>
    </row>
    <row r="1511" spans="1:9" x14ac:dyDescent="0.35">
      <c r="A1511" s="3" t="s">
        <v>1920</v>
      </c>
      <c r="B1511" s="44" t="s">
        <v>249</v>
      </c>
      <c r="C1511" s="44" t="s">
        <v>68</v>
      </c>
      <c r="D1511" s="44" t="s">
        <v>175</v>
      </c>
      <c r="E1511" s="3">
        <v>3</v>
      </c>
      <c r="F1511" s="3">
        <v>1</v>
      </c>
      <c r="G1511" s="3">
        <v>1</v>
      </c>
      <c r="H1511" s="3">
        <v>1</v>
      </c>
      <c r="I1511" s="3">
        <f t="shared" si="23"/>
        <v>2</v>
      </c>
    </row>
    <row r="1512" spans="1:9" x14ac:dyDescent="0.35">
      <c r="A1512" s="3" t="s">
        <v>1921</v>
      </c>
      <c r="B1512" s="44" t="s">
        <v>231</v>
      </c>
      <c r="C1512" s="44" t="s">
        <v>35</v>
      </c>
      <c r="D1512" s="44" t="s">
        <v>176</v>
      </c>
      <c r="E1512" s="3">
        <v>3</v>
      </c>
      <c r="F1512" s="3">
        <v>1</v>
      </c>
      <c r="G1512" s="3">
        <v>4</v>
      </c>
      <c r="H1512" s="3">
        <v>3</v>
      </c>
      <c r="I1512" s="3">
        <f t="shared" si="23"/>
        <v>3</v>
      </c>
    </row>
    <row r="1513" spans="1:9" x14ac:dyDescent="0.35">
      <c r="A1513" s="3" t="s">
        <v>1922</v>
      </c>
      <c r="B1513" s="44" t="s">
        <v>231</v>
      </c>
      <c r="C1513" s="44" t="s">
        <v>35</v>
      </c>
      <c r="D1513" s="44" t="s">
        <v>176</v>
      </c>
      <c r="E1513" s="3">
        <v>3</v>
      </c>
      <c r="F1513" s="3">
        <v>1</v>
      </c>
      <c r="G1513" s="3">
        <v>4</v>
      </c>
      <c r="H1513" s="3">
        <v>4</v>
      </c>
      <c r="I1513" s="3">
        <f t="shared" si="23"/>
        <v>3</v>
      </c>
    </row>
    <row r="1514" spans="1:9" x14ac:dyDescent="0.35">
      <c r="A1514" s="3" t="s">
        <v>1923</v>
      </c>
      <c r="B1514" s="44" t="s">
        <v>265</v>
      </c>
      <c r="C1514" s="44" t="s">
        <v>96</v>
      </c>
      <c r="D1514" s="44" t="s">
        <v>175</v>
      </c>
      <c r="E1514" s="3">
        <v>3</v>
      </c>
      <c r="F1514" s="3">
        <v>1</v>
      </c>
      <c r="G1514" s="3">
        <v>4</v>
      </c>
      <c r="H1514" s="3">
        <v>1</v>
      </c>
      <c r="I1514" s="3">
        <f t="shared" si="23"/>
        <v>2</v>
      </c>
    </row>
    <row r="1515" spans="1:9" x14ac:dyDescent="0.35">
      <c r="A1515" s="3" t="s">
        <v>1924</v>
      </c>
      <c r="B1515" s="44" t="s">
        <v>231</v>
      </c>
      <c r="C1515" s="44" t="s">
        <v>35</v>
      </c>
      <c r="D1515" s="44" t="s">
        <v>176</v>
      </c>
      <c r="E1515" s="3">
        <v>3</v>
      </c>
      <c r="F1515" s="3">
        <v>1</v>
      </c>
      <c r="G1515" s="3">
        <v>4</v>
      </c>
      <c r="H1515" s="3">
        <v>4</v>
      </c>
      <c r="I1515" s="3">
        <f t="shared" si="23"/>
        <v>3</v>
      </c>
    </row>
    <row r="1516" spans="1:9" x14ac:dyDescent="0.35">
      <c r="A1516" s="3" t="s">
        <v>1925</v>
      </c>
      <c r="B1516" s="44" t="s">
        <v>231</v>
      </c>
      <c r="C1516" s="44" t="s">
        <v>35</v>
      </c>
      <c r="D1516" s="44" t="s">
        <v>176</v>
      </c>
      <c r="E1516" s="3">
        <v>3</v>
      </c>
      <c r="F1516" s="3">
        <v>1</v>
      </c>
      <c r="G1516" s="3">
        <v>4</v>
      </c>
      <c r="H1516" s="3">
        <v>4</v>
      </c>
      <c r="I1516" s="3">
        <f t="shared" si="23"/>
        <v>3</v>
      </c>
    </row>
    <row r="1517" spans="1:9" x14ac:dyDescent="0.35">
      <c r="A1517" s="3" t="s">
        <v>1926</v>
      </c>
      <c r="B1517" s="44" t="s">
        <v>214</v>
      </c>
      <c r="C1517" s="44" t="s">
        <v>98</v>
      </c>
      <c r="D1517" s="44" t="s">
        <v>176</v>
      </c>
      <c r="E1517" s="3">
        <v>3</v>
      </c>
      <c r="F1517" s="3">
        <v>1</v>
      </c>
      <c r="G1517" s="3">
        <v>4</v>
      </c>
      <c r="H1517" s="3">
        <v>3</v>
      </c>
      <c r="I1517" s="3">
        <f t="shared" si="23"/>
        <v>3</v>
      </c>
    </row>
    <row r="1518" spans="1:9" x14ac:dyDescent="0.35">
      <c r="A1518" s="3" t="s">
        <v>1927</v>
      </c>
      <c r="B1518" s="44" t="s">
        <v>179</v>
      </c>
      <c r="C1518" s="44" t="s">
        <v>102</v>
      </c>
      <c r="D1518" s="44" t="s">
        <v>176</v>
      </c>
      <c r="E1518" s="3">
        <v>3</v>
      </c>
      <c r="F1518" s="3">
        <v>1</v>
      </c>
      <c r="G1518" s="3">
        <v>1</v>
      </c>
      <c r="H1518" s="3">
        <v>1</v>
      </c>
      <c r="I1518" s="3">
        <f t="shared" si="23"/>
        <v>2</v>
      </c>
    </row>
    <row r="1519" spans="1:9" x14ac:dyDescent="0.35">
      <c r="A1519" s="3" t="s">
        <v>1928</v>
      </c>
      <c r="B1519" s="44" t="s">
        <v>1846</v>
      </c>
      <c r="C1519" s="44" t="s">
        <v>293</v>
      </c>
      <c r="D1519" s="44" t="s">
        <v>176</v>
      </c>
      <c r="E1519" s="3">
        <v>3</v>
      </c>
      <c r="F1519" s="3">
        <v>1</v>
      </c>
      <c r="G1519" s="3">
        <v>4</v>
      </c>
      <c r="H1519" s="3">
        <v>4</v>
      </c>
      <c r="I1519" s="3">
        <f t="shared" si="23"/>
        <v>3</v>
      </c>
    </row>
    <row r="1520" spans="1:9" x14ac:dyDescent="0.35">
      <c r="A1520" s="3" t="s">
        <v>1929</v>
      </c>
      <c r="B1520" s="44" t="s">
        <v>211</v>
      </c>
      <c r="C1520" s="44" t="s">
        <v>87</v>
      </c>
      <c r="D1520" s="44" t="s">
        <v>175</v>
      </c>
      <c r="E1520" s="3">
        <v>3</v>
      </c>
      <c r="F1520" s="3">
        <v>1</v>
      </c>
      <c r="G1520" s="3">
        <v>4</v>
      </c>
      <c r="H1520" s="3">
        <v>1</v>
      </c>
      <c r="I1520" s="3">
        <f t="shared" si="23"/>
        <v>2</v>
      </c>
    </row>
    <row r="1521" spans="1:9" x14ac:dyDescent="0.35">
      <c r="A1521" s="3" t="s">
        <v>1930</v>
      </c>
      <c r="B1521" s="44" t="s">
        <v>181</v>
      </c>
      <c r="C1521" s="44" t="s">
        <v>79</v>
      </c>
      <c r="D1521" s="44" t="s">
        <v>175</v>
      </c>
      <c r="E1521" s="3">
        <v>3</v>
      </c>
      <c r="F1521" s="3">
        <v>1</v>
      </c>
      <c r="G1521" s="3">
        <v>4</v>
      </c>
      <c r="H1521" s="3">
        <v>1</v>
      </c>
      <c r="I1521" s="3">
        <f t="shared" si="23"/>
        <v>2</v>
      </c>
    </row>
    <row r="1522" spans="1:9" x14ac:dyDescent="0.35">
      <c r="A1522" s="3" t="s">
        <v>1931</v>
      </c>
      <c r="B1522" s="44" t="s">
        <v>231</v>
      </c>
      <c r="C1522" s="44" t="s">
        <v>35</v>
      </c>
      <c r="D1522" s="44" t="s">
        <v>176</v>
      </c>
      <c r="E1522" s="3">
        <v>3</v>
      </c>
      <c r="F1522" s="3">
        <v>1</v>
      </c>
      <c r="G1522" s="3">
        <v>4</v>
      </c>
      <c r="H1522" s="3">
        <v>1</v>
      </c>
      <c r="I1522" s="3">
        <f t="shared" si="23"/>
        <v>2</v>
      </c>
    </row>
    <row r="1523" spans="1:9" x14ac:dyDescent="0.35">
      <c r="A1523" s="3" t="s">
        <v>1932</v>
      </c>
      <c r="B1523" s="44" t="s">
        <v>256</v>
      </c>
      <c r="C1523" s="44" t="s">
        <v>25</v>
      </c>
      <c r="D1523" s="44" t="s">
        <v>176</v>
      </c>
      <c r="E1523" s="3">
        <v>2</v>
      </c>
      <c r="F1523" s="3">
        <v>4</v>
      </c>
      <c r="G1523" s="3">
        <v>1</v>
      </c>
      <c r="H1523" s="3">
        <v>1</v>
      </c>
      <c r="I1523" s="3">
        <f t="shared" si="23"/>
        <v>2</v>
      </c>
    </row>
    <row r="1524" spans="1:9" x14ac:dyDescent="0.35">
      <c r="A1524" s="3" t="s">
        <v>1933</v>
      </c>
      <c r="B1524" s="44" t="s">
        <v>265</v>
      </c>
      <c r="C1524" s="44" t="s">
        <v>96</v>
      </c>
      <c r="D1524" s="44" t="s">
        <v>175</v>
      </c>
      <c r="E1524" s="3">
        <v>3</v>
      </c>
      <c r="F1524" s="3">
        <v>1</v>
      </c>
      <c r="G1524" s="3">
        <v>1</v>
      </c>
      <c r="H1524" s="3">
        <v>1</v>
      </c>
      <c r="I1524" s="3">
        <f t="shared" si="23"/>
        <v>2</v>
      </c>
    </row>
    <row r="1525" spans="1:9" x14ac:dyDescent="0.35">
      <c r="A1525" s="3" t="s">
        <v>1934</v>
      </c>
      <c r="B1525" s="44" t="s">
        <v>429</v>
      </c>
      <c r="C1525" s="44" t="s">
        <v>81</v>
      </c>
      <c r="D1525" s="44" t="s">
        <v>176</v>
      </c>
      <c r="E1525" s="3">
        <v>3</v>
      </c>
      <c r="F1525" s="3">
        <v>4</v>
      </c>
      <c r="G1525" s="3">
        <v>4</v>
      </c>
      <c r="H1525" s="3">
        <v>3</v>
      </c>
      <c r="I1525" s="3">
        <f t="shared" si="23"/>
        <v>4</v>
      </c>
    </row>
    <row r="1526" spans="1:9" x14ac:dyDescent="0.35">
      <c r="A1526" s="3" t="s">
        <v>1935</v>
      </c>
      <c r="B1526" s="44" t="s">
        <v>429</v>
      </c>
      <c r="C1526" s="44" t="s">
        <v>81</v>
      </c>
      <c r="D1526" s="44" t="s">
        <v>176</v>
      </c>
      <c r="E1526" s="3">
        <v>3</v>
      </c>
      <c r="F1526" s="3">
        <v>4</v>
      </c>
      <c r="G1526" s="3">
        <v>4</v>
      </c>
      <c r="H1526" s="3">
        <v>2</v>
      </c>
      <c r="I1526" s="3">
        <f t="shared" si="23"/>
        <v>3</v>
      </c>
    </row>
    <row r="1527" spans="1:9" x14ac:dyDescent="0.35">
      <c r="A1527" s="3" t="s">
        <v>1936</v>
      </c>
      <c r="B1527" s="44" t="s">
        <v>256</v>
      </c>
      <c r="C1527" s="44" t="s">
        <v>25</v>
      </c>
      <c r="D1527" s="44" t="s">
        <v>176</v>
      </c>
      <c r="E1527" s="3">
        <v>3</v>
      </c>
      <c r="F1527" s="3">
        <v>1</v>
      </c>
      <c r="G1527" s="3">
        <v>1</v>
      </c>
      <c r="H1527" s="3">
        <v>1</v>
      </c>
      <c r="I1527" s="3">
        <f t="shared" si="23"/>
        <v>2</v>
      </c>
    </row>
    <row r="1528" spans="1:9" x14ac:dyDescent="0.35">
      <c r="A1528" s="3" t="s">
        <v>1937</v>
      </c>
      <c r="B1528" s="44" t="s">
        <v>256</v>
      </c>
      <c r="C1528" s="44" t="s">
        <v>25</v>
      </c>
      <c r="D1528" s="44" t="s">
        <v>176</v>
      </c>
      <c r="E1528" s="3">
        <v>3</v>
      </c>
      <c r="F1528" s="3">
        <v>1</v>
      </c>
      <c r="G1528" s="3">
        <v>4</v>
      </c>
      <c r="H1528" s="3">
        <v>1</v>
      </c>
      <c r="I1528" s="3">
        <f t="shared" si="23"/>
        <v>2</v>
      </c>
    </row>
    <row r="1529" spans="1:9" x14ac:dyDescent="0.35">
      <c r="A1529" s="3" t="s">
        <v>1938</v>
      </c>
      <c r="B1529" s="44" t="s">
        <v>269</v>
      </c>
      <c r="C1529" s="44" t="s">
        <v>270</v>
      </c>
      <c r="D1529" s="44" t="s">
        <v>176</v>
      </c>
      <c r="E1529" s="3">
        <v>3</v>
      </c>
      <c r="F1529" s="3">
        <v>1</v>
      </c>
      <c r="G1529" s="3">
        <v>4</v>
      </c>
      <c r="H1529" s="3">
        <v>1</v>
      </c>
      <c r="I1529" s="3">
        <f t="shared" si="23"/>
        <v>2</v>
      </c>
    </row>
    <row r="1530" spans="1:9" x14ac:dyDescent="0.35">
      <c r="A1530" s="3" t="s">
        <v>1939</v>
      </c>
      <c r="B1530" s="44" t="s">
        <v>231</v>
      </c>
      <c r="C1530" s="44" t="s">
        <v>35</v>
      </c>
      <c r="D1530" s="44" t="s">
        <v>176</v>
      </c>
      <c r="E1530" s="3">
        <v>3</v>
      </c>
      <c r="F1530" s="3">
        <v>1</v>
      </c>
      <c r="G1530" s="3">
        <v>4</v>
      </c>
      <c r="H1530" s="3">
        <v>1</v>
      </c>
      <c r="I1530" s="3">
        <f t="shared" si="23"/>
        <v>2</v>
      </c>
    </row>
    <row r="1531" spans="1:9" x14ac:dyDescent="0.35">
      <c r="A1531" s="3" t="s">
        <v>1940</v>
      </c>
      <c r="B1531" s="44" t="s">
        <v>265</v>
      </c>
      <c r="C1531" s="44" t="s">
        <v>96</v>
      </c>
      <c r="D1531" s="44" t="s">
        <v>175</v>
      </c>
      <c r="E1531" s="3">
        <v>3</v>
      </c>
      <c r="F1531" s="3">
        <v>2</v>
      </c>
      <c r="G1531" s="3">
        <v>1</v>
      </c>
      <c r="H1531" s="3">
        <v>1</v>
      </c>
      <c r="I1531" s="3">
        <f t="shared" si="23"/>
        <v>2</v>
      </c>
    </row>
    <row r="1532" spans="1:9" x14ac:dyDescent="0.35">
      <c r="A1532" s="3" t="s">
        <v>1941</v>
      </c>
      <c r="B1532" s="44" t="s">
        <v>265</v>
      </c>
      <c r="C1532" s="44" t="s">
        <v>96</v>
      </c>
      <c r="D1532" s="44" t="s">
        <v>175</v>
      </c>
      <c r="E1532" s="3">
        <v>3</v>
      </c>
      <c r="F1532" s="3">
        <v>1</v>
      </c>
      <c r="G1532" s="3">
        <v>4</v>
      </c>
      <c r="H1532" s="3">
        <v>1</v>
      </c>
      <c r="I1532" s="3">
        <f t="shared" si="23"/>
        <v>2</v>
      </c>
    </row>
    <row r="1533" spans="1:9" x14ac:dyDescent="0.35">
      <c r="A1533" s="3" t="s">
        <v>1942</v>
      </c>
      <c r="B1533" s="44" t="s">
        <v>265</v>
      </c>
      <c r="C1533" s="44" t="s">
        <v>96</v>
      </c>
      <c r="D1533" s="44" t="s">
        <v>175</v>
      </c>
      <c r="E1533" s="3">
        <v>3</v>
      </c>
      <c r="F1533" s="3">
        <v>1</v>
      </c>
      <c r="G1533" s="3">
        <v>1</v>
      </c>
      <c r="H1533" s="3">
        <v>1</v>
      </c>
      <c r="I1533" s="3">
        <f t="shared" si="23"/>
        <v>2</v>
      </c>
    </row>
    <row r="1534" spans="1:9" x14ac:dyDescent="0.35">
      <c r="A1534" s="3" t="s">
        <v>1943</v>
      </c>
      <c r="B1534" s="44" t="s">
        <v>256</v>
      </c>
      <c r="C1534" s="44" t="s">
        <v>25</v>
      </c>
      <c r="D1534" s="44" t="s">
        <v>176</v>
      </c>
      <c r="E1534" s="3">
        <v>3</v>
      </c>
      <c r="F1534" s="3">
        <v>1</v>
      </c>
      <c r="G1534" s="3">
        <v>4</v>
      </c>
      <c r="H1534" s="3">
        <v>1</v>
      </c>
      <c r="I1534" s="3">
        <f t="shared" si="23"/>
        <v>2</v>
      </c>
    </row>
    <row r="1535" spans="1:9" x14ac:dyDescent="0.35">
      <c r="A1535" s="3" t="s">
        <v>1944</v>
      </c>
      <c r="B1535" s="44" t="s">
        <v>179</v>
      </c>
      <c r="C1535" s="44" t="s">
        <v>102</v>
      </c>
      <c r="D1535" s="44" t="s">
        <v>176</v>
      </c>
      <c r="E1535" s="3">
        <v>2</v>
      </c>
      <c r="F1535" s="3">
        <v>3</v>
      </c>
      <c r="G1535" s="3">
        <v>1</v>
      </c>
      <c r="H1535" s="3">
        <v>1</v>
      </c>
      <c r="I1535" s="3">
        <f t="shared" si="23"/>
        <v>2</v>
      </c>
    </row>
    <row r="1536" spans="1:9" x14ac:dyDescent="0.35">
      <c r="A1536" s="3" t="s">
        <v>1945</v>
      </c>
      <c r="B1536" s="44" t="s">
        <v>231</v>
      </c>
      <c r="C1536" s="44" t="s">
        <v>35</v>
      </c>
      <c r="D1536" s="44" t="s">
        <v>176</v>
      </c>
      <c r="E1536" s="3">
        <v>3</v>
      </c>
      <c r="F1536" s="3">
        <v>1</v>
      </c>
      <c r="G1536" s="3">
        <v>4</v>
      </c>
      <c r="H1536" s="3">
        <v>1</v>
      </c>
      <c r="I1536" s="3">
        <f t="shared" si="23"/>
        <v>2</v>
      </c>
    </row>
    <row r="1537" spans="1:9" x14ac:dyDescent="0.35">
      <c r="A1537" s="3" t="s">
        <v>1946</v>
      </c>
      <c r="B1537" s="44" t="s">
        <v>202</v>
      </c>
      <c r="C1537" s="44" t="s">
        <v>203</v>
      </c>
      <c r="D1537" s="44" t="s">
        <v>176</v>
      </c>
      <c r="E1537" s="3">
        <v>3</v>
      </c>
      <c r="F1537" s="3">
        <v>1</v>
      </c>
      <c r="G1537" s="3">
        <v>1</v>
      </c>
      <c r="H1537" s="3">
        <v>4</v>
      </c>
      <c r="I1537" s="3">
        <f t="shared" si="23"/>
        <v>2</v>
      </c>
    </row>
    <row r="1538" spans="1:9" x14ac:dyDescent="0.35">
      <c r="A1538" s="3" t="s">
        <v>1947</v>
      </c>
      <c r="B1538" s="44" t="s">
        <v>429</v>
      </c>
      <c r="C1538" s="44" t="s">
        <v>81</v>
      </c>
      <c r="D1538" s="44" t="s">
        <v>176</v>
      </c>
      <c r="E1538" s="3">
        <v>3</v>
      </c>
      <c r="F1538" s="3">
        <v>1</v>
      </c>
      <c r="G1538" s="3">
        <v>4</v>
      </c>
      <c r="H1538" s="3">
        <v>3</v>
      </c>
      <c r="I1538" s="3">
        <f t="shared" si="23"/>
        <v>3</v>
      </c>
    </row>
    <row r="1539" spans="1:9" x14ac:dyDescent="0.35">
      <c r="A1539" s="3" t="s">
        <v>1948</v>
      </c>
      <c r="B1539" s="44" t="s">
        <v>231</v>
      </c>
      <c r="C1539" s="44" t="s">
        <v>35</v>
      </c>
      <c r="D1539" s="44" t="s">
        <v>176</v>
      </c>
      <c r="E1539" s="3">
        <v>3</v>
      </c>
      <c r="F1539" s="3">
        <v>1</v>
      </c>
      <c r="G1539" s="3">
        <v>4</v>
      </c>
      <c r="H1539" s="3">
        <v>1</v>
      </c>
      <c r="I1539" s="3">
        <f t="shared" ref="I1539:I1602" si="24">ROUND(AVERAGE(E1539:H1539),0)</f>
        <v>2</v>
      </c>
    </row>
    <row r="1540" spans="1:9" x14ac:dyDescent="0.35">
      <c r="A1540" s="3" t="s">
        <v>1949</v>
      </c>
      <c r="B1540" s="44" t="s">
        <v>265</v>
      </c>
      <c r="C1540" s="44" t="s">
        <v>96</v>
      </c>
      <c r="D1540" s="44" t="s">
        <v>175</v>
      </c>
      <c r="E1540" s="3">
        <v>3</v>
      </c>
      <c r="F1540" s="3">
        <v>1</v>
      </c>
      <c r="G1540" s="3">
        <v>1</v>
      </c>
      <c r="H1540" s="3">
        <v>1</v>
      </c>
      <c r="I1540" s="3">
        <f t="shared" si="24"/>
        <v>2</v>
      </c>
    </row>
    <row r="1541" spans="1:9" x14ac:dyDescent="0.35">
      <c r="A1541" s="3" t="s">
        <v>1950</v>
      </c>
      <c r="B1541" s="44" t="s">
        <v>213</v>
      </c>
      <c r="C1541" s="44" t="s">
        <v>108</v>
      </c>
      <c r="D1541" s="44" t="s">
        <v>176</v>
      </c>
      <c r="E1541" s="3">
        <v>3</v>
      </c>
      <c r="F1541" s="3">
        <v>1</v>
      </c>
      <c r="G1541" s="3">
        <v>4</v>
      </c>
      <c r="H1541" s="3">
        <v>1</v>
      </c>
      <c r="I1541" s="3">
        <f t="shared" si="24"/>
        <v>2</v>
      </c>
    </row>
    <row r="1542" spans="1:9" x14ac:dyDescent="0.35">
      <c r="A1542" s="3" t="s">
        <v>1951</v>
      </c>
      <c r="B1542" s="44" t="s">
        <v>256</v>
      </c>
      <c r="C1542" s="44" t="s">
        <v>25</v>
      </c>
      <c r="D1542" s="44" t="s">
        <v>176</v>
      </c>
      <c r="E1542" s="3">
        <v>3</v>
      </c>
      <c r="F1542" s="3">
        <v>1</v>
      </c>
      <c r="G1542" s="3">
        <v>4</v>
      </c>
      <c r="H1542" s="3">
        <v>1</v>
      </c>
      <c r="I1542" s="3">
        <f t="shared" si="24"/>
        <v>2</v>
      </c>
    </row>
    <row r="1543" spans="1:9" x14ac:dyDescent="0.35">
      <c r="A1543" s="3" t="s">
        <v>1952</v>
      </c>
      <c r="B1543" s="44" t="s">
        <v>256</v>
      </c>
      <c r="C1543" s="44" t="s">
        <v>25</v>
      </c>
      <c r="D1543" s="44" t="s">
        <v>176</v>
      </c>
      <c r="E1543" s="3">
        <v>3</v>
      </c>
      <c r="F1543" s="3">
        <v>1</v>
      </c>
      <c r="G1543" s="3">
        <v>4</v>
      </c>
      <c r="H1543" s="3">
        <v>1</v>
      </c>
      <c r="I1543" s="3">
        <f t="shared" si="24"/>
        <v>2</v>
      </c>
    </row>
    <row r="1544" spans="1:9" x14ac:dyDescent="0.35">
      <c r="A1544" s="3" t="s">
        <v>1953</v>
      </c>
      <c r="B1544" s="44" t="s">
        <v>256</v>
      </c>
      <c r="C1544" s="44" t="s">
        <v>25</v>
      </c>
      <c r="D1544" s="44" t="s">
        <v>176</v>
      </c>
      <c r="E1544" s="3">
        <v>3</v>
      </c>
      <c r="F1544" s="3">
        <v>1</v>
      </c>
      <c r="G1544" s="3">
        <v>4</v>
      </c>
      <c r="H1544" s="3">
        <v>1</v>
      </c>
      <c r="I1544" s="3">
        <f t="shared" si="24"/>
        <v>2</v>
      </c>
    </row>
    <row r="1545" spans="1:9" x14ac:dyDescent="0.35">
      <c r="A1545" s="3" t="s">
        <v>1954</v>
      </c>
      <c r="B1545" s="44" t="s">
        <v>214</v>
      </c>
      <c r="C1545" s="44" t="s">
        <v>98</v>
      </c>
      <c r="D1545" s="44" t="s">
        <v>176</v>
      </c>
      <c r="E1545" s="3">
        <v>3</v>
      </c>
      <c r="F1545" s="3">
        <v>1</v>
      </c>
      <c r="G1545" s="3">
        <v>4</v>
      </c>
      <c r="H1545" s="3">
        <v>1</v>
      </c>
      <c r="I1545" s="3">
        <f t="shared" si="24"/>
        <v>2</v>
      </c>
    </row>
    <row r="1546" spans="1:9" x14ac:dyDescent="0.35">
      <c r="A1546" s="3" t="s">
        <v>1955</v>
      </c>
      <c r="B1546" s="44" t="s">
        <v>202</v>
      </c>
      <c r="C1546" s="44" t="s">
        <v>203</v>
      </c>
      <c r="D1546" s="44" t="s">
        <v>176</v>
      </c>
      <c r="E1546" s="3">
        <v>3</v>
      </c>
      <c r="F1546" s="3">
        <v>1</v>
      </c>
      <c r="G1546" s="3">
        <v>4</v>
      </c>
      <c r="H1546" s="3">
        <v>1</v>
      </c>
      <c r="I1546" s="3">
        <f t="shared" si="24"/>
        <v>2</v>
      </c>
    </row>
    <row r="1547" spans="1:9" x14ac:dyDescent="0.35">
      <c r="A1547" s="3" t="s">
        <v>1956</v>
      </c>
      <c r="B1547" s="44" t="s">
        <v>214</v>
      </c>
      <c r="C1547" s="44" t="s">
        <v>98</v>
      </c>
      <c r="D1547" s="44" t="s">
        <v>176</v>
      </c>
      <c r="E1547" s="3">
        <v>3</v>
      </c>
      <c r="F1547" s="3">
        <v>1</v>
      </c>
      <c r="G1547" s="3">
        <v>4</v>
      </c>
      <c r="H1547" s="3">
        <v>1</v>
      </c>
      <c r="I1547" s="3">
        <f t="shared" si="24"/>
        <v>2</v>
      </c>
    </row>
    <row r="1548" spans="1:9" x14ac:dyDescent="0.35">
      <c r="A1548" s="3" t="s">
        <v>1957</v>
      </c>
      <c r="B1548" s="44" t="s">
        <v>231</v>
      </c>
      <c r="C1548" s="44" t="s">
        <v>35</v>
      </c>
      <c r="D1548" s="44" t="s">
        <v>176</v>
      </c>
      <c r="E1548" s="3">
        <v>3</v>
      </c>
      <c r="F1548" s="3">
        <v>1</v>
      </c>
      <c r="G1548" s="3">
        <v>4</v>
      </c>
      <c r="H1548" s="3">
        <v>1</v>
      </c>
      <c r="I1548" s="3">
        <f t="shared" si="24"/>
        <v>2</v>
      </c>
    </row>
    <row r="1549" spans="1:9" x14ac:dyDescent="0.35">
      <c r="A1549" s="3" t="s">
        <v>1958</v>
      </c>
      <c r="B1549" s="44" t="s">
        <v>231</v>
      </c>
      <c r="C1549" s="44" t="s">
        <v>35</v>
      </c>
      <c r="D1549" s="44" t="s">
        <v>176</v>
      </c>
      <c r="E1549" s="3">
        <v>3</v>
      </c>
      <c r="F1549" s="3">
        <v>1</v>
      </c>
      <c r="G1549" s="3">
        <v>1</v>
      </c>
      <c r="H1549" s="3">
        <v>1</v>
      </c>
      <c r="I1549" s="3">
        <f t="shared" si="24"/>
        <v>2</v>
      </c>
    </row>
    <row r="1550" spans="1:9" x14ac:dyDescent="0.35">
      <c r="A1550" s="3" t="s">
        <v>1959</v>
      </c>
      <c r="B1550" s="44" t="s">
        <v>214</v>
      </c>
      <c r="C1550" s="44" t="s">
        <v>98</v>
      </c>
      <c r="D1550" s="44" t="s">
        <v>176</v>
      </c>
      <c r="E1550" s="3">
        <v>3</v>
      </c>
      <c r="F1550" s="3">
        <v>3</v>
      </c>
      <c r="G1550" s="3">
        <v>1</v>
      </c>
      <c r="H1550" s="3">
        <v>1</v>
      </c>
      <c r="I1550" s="3">
        <f t="shared" si="24"/>
        <v>2</v>
      </c>
    </row>
    <row r="1551" spans="1:9" x14ac:dyDescent="0.35">
      <c r="A1551" s="3" t="s">
        <v>1960</v>
      </c>
      <c r="B1551" s="44" t="s">
        <v>231</v>
      </c>
      <c r="C1551" s="44" t="s">
        <v>35</v>
      </c>
      <c r="D1551" s="44" t="s">
        <v>176</v>
      </c>
      <c r="E1551" s="3">
        <v>3</v>
      </c>
      <c r="F1551" s="3">
        <v>1</v>
      </c>
      <c r="G1551" s="3">
        <v>1</v>
      </c>
      <c r="H1551" s="3">
        <v>1</v>
      </c>
      <c r="I1551" s="3">
        <f t="shared" si="24"/>
        <v>2</v>
      </c>
    </row>
    <row r="1552" spans="1:9" x14ac:dyDescent="0.35">
      <c r="A1552" s="3" t="s">
        <v>1961</v>
      </c>
      <c r="B1552" s="44" t="s">
        <v>182</v>
      </c>
      <c r="C1552" s="44" t="s">
        <v>183</v>
      </c>
      <c r="D1552" s="44" t="s">
        <v>175</v>
      </c>
      <c r="E1552" s="3">
        <v>3</v>
      </c>
      <c r="F1552" s="3">
        <v>1</v>
      </c>
      <c r="G1552" s="3">
        <v>1</v>
      </c>
      <c r="H1552" s="3">
        <v>1</v>
      </c>
      <c r="I1552" s="3">
        <f t="shared" si="24"/>
        <v>2</v>
      </c>
    </row>
    <row r="1553" spans="1:9" x14ac:dyDescent="0.35">
      <c r="A1553" s="3" t="s">
        <v>1962</v>
      </c>
      <c r="B1553" s="44" t="s">
        <v>256</v>
      </c>
      <c r="C1553" s="44" t="s">
        <v>25</v>
      </c>
      <c r="D1553" s="44" t="s">
        <v>176</v>
      </c>
      <c r="E1553" s="3">
        <v>3</v>
      </c>
      <c r="F1553" s="3">
        <v>1</v>
      </c>
      <c r="G1553" s="3">
        <v>4</v>
      </c>
      <c r="H1553" s="3">
        <v>3</v>
      </c>
      <c r="I1553" s="3">
        <f t="shared" si="24"/>
        <v>3</v>
      </c>
    </row>
    <row r="1554" spans="1:9" x14ac:dyDescent="0.35">
      <c r="A1554" s="3" t="s">
        <v>1963</v>
      </c>
      <c r="B1554" s="44" t="s">
        <v>214</v>
      </c>
      <c r="C1554" s="44" t="s">
        <v>98</v>
      </c>
      <c r="D1554" s="44" t="s">
        <v>176</v>
      </c>
      <c r="E1554" s="3">
        <v>3</v>
      </c>
      <c r="F1554" s="3">
        <v>1</v>
      </c>
      <c r="G1554" s="3">
        <v>4</v>
      </c>
      <c r="H1554" s="3">
        <v>1</v>
      </c>
      <c r="I1554" s="3">
        <f t="shared" si="24"/>
        <v>2</v>
      </c>
    </row>
    <row r="1555" spans="1:9" x14ac:dyDescent="0.35">
      <c r="A1555" s="3" t="s">
        <v>1964</v>
      </c>
      <c r="B1555" s="44" t="s">
        <v>231</v>
      </c>
      <c r="C1555" s="44" t="s">
        <v>35</v>
      </c>
      <c r="D1555" s="44" t="s">
        <v>176</v>
      </c>
      <c r="E1555" s="3">
        <v>1</v>
      </c>
      <c r="F1555" s="3">
        <v>4</v>
      </c>
      <c r="G1555" s="3">
        <v>4</v>
      </c>
      <c r="H1555" s="3">
        <v>1</v>
      </c>
      <c r="I1555" s="3">
        <f t="shared" si="24"/>
        <v>3</v>
      </c>
    </row>
    <row r="1556" spans="1:9" x14ac:dyDescent="0.35">
      <c r="A1556" s="3" t="s">
        <v>1965</v>
      </c>
      <c r="B1556" s="44" t="s">
        <v>231</v>
      </c>
      <c r="C1556" s="44" t="s">
        <v>35</v>
      </c>
      <c r="D1556" s="44" t="s">
        <v>176</v>
      </c>
      <c r="E1556" s="3">
        <v>3</v>
      </c>
      <c r="F1556" s="3">
        <v>1</v>
      </c>
      <c r="G1556" s="3">
        <v>4</v>
      </c>
      <c r="H1556" s="3">
        <v>1</v>
      </c>
      <c r="I1556" s="3">
        <f t="shared" si="24"/>
        <v>2</v>
      </c>
    </row>
    <row r="1557" spans="1:9" x14ac:dyDescent="0.35">
      <c r="A1557" s="3" t="s">
        <v>1966</v>
      </c>
      <c r="B1557" s="44" t="s">
        <v>275</v>
      </c>
      <c r="C1557" s="44" t="s">
        <v>38</v>
      </c>
      <c r="D1557" s="44" t="s">
        <v>175</v>
      </c>
      <c r="E1557" s="3">
        <v>3</v>
      </c>
      <c r="F1557" s="3">
        <v>1</v>
      </c>
      <c r="G1557" s="3">
        <v>4</v>
      </c>
      <c r="H1557" s="3">
        <v>1</v>
      </c>
      <c r="I1557" s="3">
        <f t="shared" si="24"/>
        <v>2</v>
      </c>
    </row>
    <row r="1558" spans="1:9" x14ac:dyDescent="0.35">
      <c r="A1558" s="3" t="s">
        <v>1967</v>
      </c>
      <c r="B1558" s="44" t="s">
        <v>256</v>
      </c>
      <c r="C1558" s="44" t="s">
        <v>25</v>
      </c>
      <c r="D1558" s="44" t="s">
        <v>176</v>
      </c>
      <c r="E1558" s="3">
        <v>3</v>
      </c>
      <c r="F1558" s="3">
        <v>1</v>
      </c>
      <c r="G1558" s="3">
        <v>4</v>
      </c>
      <c r="H1558" s="3">
        <v>1</v>
      </c>
      <c r="I1558" s="3">
        <f t="shared" si="24"/>
        <v>2</v>
      </c>
    </row>
    <row r="1559" spans="1:9" x14ac:dyDescent="0.35">
      <c r="A1559" s="3" t="s">
        <v>1968</v>
      </c>
      <c r="B1559" s="44" t="s">
        <v>181</v>
      </c>
      <c r="C1559" s="44" t="s">
        <v>79</v>
      </c>
      <c r="D1559" s="44" t="s">
        <v>175</v>
      </c>
      <c r="E1559" s="3">
        <v>3</v>
      </c>
      <c r="F1559" s="3">
        <v>1</v>
      </c>
      <c r="G1559" s="3">
        <v>1</v>
      </c>
      <c r="H1559" s="3">
        <v>1</v>
      </c>
      <c r="I1559" s="3">
        <f t="shared" si="24"/>
        <v>2</v>
      </c>
    </row>
    <row r="1560" spans="1:9" x14ac:dyDescent="0.35">
      <c r="A1560" s="3" t="s">
        <v>1969</v>
      </c>
      <c r="B1560" s="44" t="s">
        <v>214</v>
      </c>
      <c r="C1560" s="44" t="s">
        <v>98</v>
      </c>
      <c r="D1560" s="44" t="s">
        <v>176</v>
      </c>
      <c r="E1560" s="3">
        <v>3</v>
      </c>
      <c r="F1560" s="3">
        <v>1</v>
      </c>
      <c r="G1560" s="3">
        <v>4</v>
      </c>
      <c r="H1560" s="3">
        <v>1</v>
      </c>
      <c r="I1560" s="3">
        <f t="shared" si="24"/>
        <v>2</v>
      </c>
    </row>
    <row r="1561" spans="1:9" x14ac:dyDescent="0.35">
      <c r="A1561" s="3" t="s">
        <v>1970</v>
      </c>
      <c r="B1561" s="44" t="s">
        <v>181</v>
      </c>
      <c r="C1561" s="44" t="s">
        <v>79</v>
      </c>
      <c r="D1561" s="44" t="s">
        <v>175</v>
      </c>
      <c r="E1561" s="3">
        <v>3</v>
      </c>
      <c r="F1561" s="3">
        <v>1</v>
      </c>
      <c r="G1561" s="3">
        <v>1</v>
      </c>
      <c r="H1561" s="3">
        <v>1</v>
      </c>
      <c r="I1561" s="3">
        <f t="shared" si="24"/>
        <v>2</v>
      </c>
    </row>
    <row r="1562" spans="1:9" x14ac:dyDescent="0.35">
      <c r="A1562" s="3" t="s">
        <v>1971</v>
      </c>
      <c r="B1562" s="44" t="s">
        <v>181</v>
      </c>
      <c r="C1562" s="44" t="s">
        <v>79</v>
      </c>
      <c r="D1562" s="44" t="s">
        <v>175</v>
      </c>
      <c r="E1562" s="3">
        <v>3</v>
      </c>
      <c r="F1562" s="3">
        <v>3</v>
      </c>
      <c r="G1562" s="3">
        <v>1</v>
      </c>
      <c r="H1562" s="3">
        <v>1</v>
      </c>
      <c r="I1562" s="3">
        <f t="shared" si="24"/>
        <v>2</v>
      </c>
    </row>
    <row r="1563" spans="1:9" x14ac:dyDescent="0.35">
      <c r="A1563" s="3" t="s">
        <v>1972</v>
      </c>
      <c r="B1563" s="44" t="s">
        <v>181</v>
      </c>
      <c r="C1563" s="44" t="s">
        <v>79</v>
      </c>
      <c r="D1563" s="44" t="s">
        <v>175</v>
      </c>
      <c r="E1563" s="3">
        <v>3</v>
      </c>
      <c r="F1563" s="3">
        <v>1</v>
      </c>
      <c r="G1563" s="3">
        <v>1</v>
      </c>
      <c r="H1563" s="3">
        <v>1</v>
      </c>
      <c r="I1563" s="3">
        <f t="shared" si="24"/>
        <v>2</v>
      </c>
    </row>
    <row r="1564" spans="1:9" x14ac:dyDescent="0.35">
      <c r="A1564" s="3" t="s">
        <v>1973</v>
      </c>
      <c r="B1564" s="44" t="s">
        <v>214</v>
      </c>
      <c r="C1564" s="44" t="s">
        <v>98</v>
      </c>
      <c r="D1564" s="44" t="s">
        <v>176</v>
      </c>
      <c r="E1564" s="3">
        <v>3</v>
      </c>
      <c r="F1564" s="3">
        <v>1</v>
      </c>
      <c r="G1564" s="3">
        <v>4</v>
      </c>
      <c r="H1564" s="3">
        <v>1</v>
      </c>
      <c r="I1564" s="3">
        <f t="shared" si="24"/>
        <v>2</v>
      </c>
    </row>
    <row r="1565" spans="1:9" x14ac:dyDescent="0.35">
      <c r="A1565" s="3" t="s">
        <v>1974</v>
      </c>
      <c r="B1565" s="44" t="s">
        <v>269</v>
      </c>
      <c r="C1565" s="44" t="s">
        <v>270</v>
      </c>
      <c r="D1565" s="44" t="s">
        <v>176</v>
      </c>
      <c r="E1565" s="3">
        <v>3</v>
      </c>
      <c r="F1565" s="3">
        <v>1</v>
      </c>
      <c r="G1565" s="3">
        <v>4</v>
      </c>
      <c r="H1565" s="3">
        <v>1</v>
      </c>
      <c r="I1565" s="3">
        <f t="shared" si="24"/>
        <v>2</v>
      </c>
    </row>
    <row r="1566" spans="1:9" x14ac:dyDescent="0.35">
      <c r="A1566" s="3" t="s">
        <v>1975</v>
      </c>
      <c r="B1566" s="44" t="s">
        <v>231</v>
      </c>
      <c r="C1566" s="44" t="s">
        <v>35</v>
      </c>
      <c r="D1566" s="44" t="s">
        <v>176</v>
      </c>
      <c r="E1566" s="3">
        <v>3</v>
      </c>
      <c r="F1566" s="3">
        <v>1</v>
      </c>
      <c r="G1566" s="3">
        <v>4</v>
      </c>
      <c r="H1566" s="3">
        <v>1</v>
      </c>
      <c r="I1566" s="3">
        <f t="shared" si="24"/>
        <v>2</v>
      </c>
    </row>
    <row r="1567" spans="1:9" x14ac:dyDescent="0.35">
      <c r="A1567" s="3" t="s">
        <v>1976</v>
      </c>
      <c r="B1567" s="44" t="s">
        <v>182</v>
      </c>
      <c r="C1567" s="44" t="s">
        <v>183</v>
      </c>
      <c r="D1567" s="44" t="s">
        <v>175</v>
      </c>
      <c r="E1567" s="3">
        <v>3</v>
      </c>
      <c r="F1567" s="3">
        <v>2</v>
      </c>
      <c r="G1567" s="3">
        <v>1</v>
      </c>
      <c r="H1567" s="3">
        <v>1</v>
      </c>
      <c r="I1567" s="3">
        <f t="shared" si="24"/>
        <v>2</v>
      </c>
    </row>
    <row r="1568" spans="1:9" x14ac:dyDescent="0.35">
      <c r="A1568" s="3" t="s">
        <v>1977</v>
      </c>
      <c r="B1568" s="44" t="s">
        <v>231</v>
      </c>
      <c r="C1568" s="44" t="s">
        <v>35</v>
      </c>
      <c r="D1568" s="44" t="s">
        <v>176</v>
      </c>
      <c r="E1568" s="3">
        <v>3</v>
      </c>
      <c r="F1568" s="3">
        <v>1</v>
      </c>
      <c r="G1568" s="3">
        <v>4</v>
      </c>
      <c r="H1568" s="3">
        <v>1</v>
      </c>
      <c r="I1568" s="3">
        <f t="shared" si="24"/>
        <v>2</v>
      </c>
    </row>
    <row r="1569" spans="1:9" x14ac:dyDescent="0.35">
      <c r="A1569" s="3" t="s">
        <v>1978</v>
      </c>
      <c r="B1569" s="44" t="s">
        <v>231</v>
      </c>
      <c r="C1569" s="44" t="s">
        <v>35</v>
      </c>
      <c r="D1569" s="44" t="s">
        <v>176</v>
      </c>
      <c r="E1569" s="3">
        <v>3</v>
      </c>
      <c r="F1569" s="3">
        <v>1</v>
      </c>
      <c r="G1569" s="3">
        <v>4</v>
      </c>
      <c r="H1569" s="3">
        <v>1</v>
      </c>
      <c r="I1569" s="3">
        <f t="shared" si="24"/>
        <v>2</v>
      </c>
    </row>
    <row r="1570" spans="1:9" x14ac:dyDescent="0.35">
      <c r="A1570" s="3" t="s">
        <v>1979</v>
      </c>
      <c r="B1570" s="44" t="s">
        <v>182</v>
      </c>
      <c r="C1570" s="44" t="s">
        <v>183</v>
      </c>
      <c r="D1570" s="44" t="s">
        <v>175</v>
      </c>
      <c r="E1570" s="3">
        <v>3</v>
      </c>
      <c r="F1570" s="3">
        <v>1</v>
      </c>
      <c r="G1570" s="3">
        <v>4</v>
      </c>
      <c r="H1570" s="3">
        <v>1</v>
      </c>
      <c r="I1570" s="3">
        <f t="shared" si="24"/>
        <v>2</v>
      </c>
    </row>
    <row r="1571" spans="1:9" x14ac:dyDescent="0.35">
      <c r="A1571" s="3" t="s">
        <v>1980</v>
      </c>
      <c r="B1571" s="44" t="s">
        <v>213</v>
      </c>
      <c r="C1571" s="44" t="s">
        <v>108</v>
      </c>
      <c r="D1571" s="44" t="s">
        <v>176</v>
      </c>
      <c r="E1571" s="3">
        <v>3</v>
      </c>
      <c r="F1571" s="3">
        <v>1</v>
      </c>
      <c r="G1571" s="3">
        <v>4</v>
      </c>
      <c r="H1571" s="3">
        <v>1</v>
      </c>
      <c r="I1571" s="3">
        <f t="shared" si="24"/>
        <v>2</v>
      </c>
    </row>
    <row r="1572" spans="1:9" x14ac:dyDescent="0.35">
      <c r="A1572" s="3" t="s">
        <v>1981</v>
      </c>
      <c r="B1572" s="44" t="s">
        <v>182</v>
      </c>
      <c r="C1572" s="44" t="s">
        <v>183</v>
      </c>
      <c r="D1572" s="44" t="s">
        <v>175</v>
      </c>
      <c r="E1572" s="3">
        <v>3</v>
      </c>
      <c r="F1572" s="3">
        <v>1</v>
      </c>
      <c r="G1572" s="3">
        <v>1</v>
      </c>
      <c r="H1572" s="3">
        <v>1</v>
      </c>
      <c r="I1572" s="3">
        <f t="shared" si="24"/>
        <v>2</v>
      </c>
    </row>
    <row r="1573" spans="1:9" x14ac:dyDescent="0.35">
      <c r="A1573" s="3" t="s">
        <v>1982</v>
      </c>
      <c r="B1573" s="44" t="s">
        <v>231</v>
      </c>
      <c r="C1573" s="44" t="s">
        <v>35</v>
      </c>
      <c r="D1573" s="44" t="s">
        <v>176</v>
      </c>
      <c r="E1573" s="3">
        <v>3</v>
      </c>
      <c r="F1573" s="3">
        <v>1</v>
      </c>
      <c r="G1573" s="3">
        <v>4</v>
      </c>
      <c r="H1573" s="3">
        <v>1</v>
      </c>
      <c r="I1573" s="3">
        <f t="shared" si="24"/>
        <v>2</v>
      </c>
    </row>
    <row r="1574" spans="1:9" x14ac:dyDescent="0.35">
      <c r="A1574" s="3" t="s">
        <v>1983</v>
      </c>
      <c r="B1574" s="44" t="s">
        <v>269</v>
      </c>
      <c r="C1574" s="44" t="s">
        <v>270</v>
      </c>
      <c r="D1574" s="44" t="s">
        <v>176</v>
      </c>
      <c r="E1574" s="3">
        <v>3</v>
      </c>
      <c r="F1574" s="3">
        <v>1</v>
      </c>
      <c r="G1574" s="3">
        <v>4</v>
      </c>
      <c r="H1574" s="3">
        <v>1</v>
      </c>
      <c r="I1574" s="3">
        <f t="shared" si="24"/>
        <v>2</v>
      </c>
    </row>
    <row r="1575" spans="1:9" x14ac:dyDescent="0.35">
      <c r="A1575" s="3" t="s">
        <v>1984</v>
      </c>
      <c r="B1575" s="44" t="s">
        <v>269</v>
      </c>
      <c r="C1575" s="44" t="s">
        <v>270</v>
      </c>
      <c r="D1575" s="44" t="s">
        <v>176</v>
      </c>
      <c r="E1575" s="3">
        <v>3</v>
      </c>
      <c r="F1575" s="3">
        <v>1</v>
      </c>
      <c r="G1575" s="3">
        <v>4</v>
      </c>
      <c r="H1575" s="3">
        <v>1</v>
      </c>
      <c r="I1575" s="3">
        <f t="shared" si="24"/>
        <v>2</v>
      </c>
    </row>
    <row r="1576" spans="1:9" x14ac:dyDescent="0.35">
      <c r="A1576" s="3" t="s">
        <v>1985</v>
      </c>
      <c r="B1576" s="44" t="s">
        <v>249</v>
      </c>
      <c r="C1576" s="44" t="s">
        <v>68</v>
      </c>
      <c r="D1576" s="44" t="s">
        <v>175</v>
      </c>
      <c r="E1576" s="3">
        <v>3</v>
      </c>
      <c r="F1576" s="3">
        <v>1</v>
      </c>
      <c r="G1576" s="3">
        <v>1</v>
      </c>
      <c r="H1576" s="3">
        <v>1</v>
      </c>
      <c r="I1576" s="3">
        <f t="shared" si="24"/>
        <v>2</v>
      </c>
    </row>
    <row r="1577" spans="1:9" x14ac:dyDescent="0.35">
      <c r="A1577" s="3" t="s">
        <v>1986</v>
      </c>
      <c r="B1577" s="44" t="s">
        <v>182</v>
      </c>
      <c r="C1577" s="44" t="s">
        <v>183</v>
      </c>
      <c r="D1577" s="44" t="s">
        <v>175</v>
      </c>
      <c r="E1577" s="3">
        <v>3</v>
      </c>
      <c r="F1577" s="3">
        <v>2</v>
      </c>
      <c r="G1577" s="3">
        <v>1</v>
      </c>
      <c r="H1577" s="3">
        <v>1</v>
      </c>
      <c r="I1577" s="3">
        <f t="shared" si="24"/>
        <v>2</v>
      </c>
    </row>
    <row r="1578" spans="1:9" x14ac:dyDescent="0.35">
      <c r="A1578" s="3" t="s">
        <v>1987</v>
      </c>
      <c r="B1578" s="44" t="s">
        <v>269</v>
      </c>
      <c r="C1578" s="44" t="s">
        <v>270</v>
      </c>
      <c r="D1578" s="44" t="s">
        <v>176</v>
      </c>
      <c r="E1578" s="3">
        <v>3</v>
      </c>
      <c r="F1578" s="3">
        <v>1</v>
      </c>
      <c r="G1578" s="3">
        <v>4</v>
      </c>
      <c r="H1578" s="3">
        <v>1</v>
      </c>
      <c r="I1578" s="3">
        <f t="shared" si="24"/>
        <v>2</v>
      </c>
    </row>
    <row r="1579" spans="1:9" x14ac:dyDescent="0.35">
      <c r="A1579" s="3" t="s">
        <v>1988</v>
      </c>
      <c r="B1579" s="44" t="s">
        <v>249</v>
      </c>
      <c r="C1579" s="44" t="s">
        <v>68</v>
      </c>
      <c r="D1579" s="44" t="s">
        <v>175</v>
      </c>
      <c r="E1579" s="3">
        <v>3</v>
      </c>
      <c r="F1579" s="3">
        <v>1</v>
      </c>
      <c r="G1579" s="3">
        <v>1</v>
      </c>
      <c r="H1579" s="3">
        <v>1</v>
      </c>
      <c r="I1579" s="3">
        <f t="shared" si="24"/>
        <v>2</v>
      </c>
    </row>
    <row r="1580" spans="1:9" x14ac:dyDescent="0.35">
      <c r="A1580" s="3" t="s">
        <v>1989</v>
      </c>
      <c r="B1580" s="44" t="s">
        <v>249</v>
      </c>
      <c r="C1580" s="44" t="s">
        <v>68</v>
      </c>
      <c r="D1580" s="44" t="s">
        <v>175</v>
      </c>
      <c r="E1580" s="3">
        <v>3</v>
      </c>
      <c r="F1580" s="3">
        <v>1</v>
      </c>
      <c r="G1580" s="3">
        <v>1</v>
      </c>
      <c r="H1580" s="3">
        <v>1</v>
      </c>
      <c r="I1580" s="3">
        <f t="shared" si="24"/>
        <v>2</v>
      </c>
    </row>
    <row r="1581" spans="1:9" x14ac:dyDescent="0.35">
      <c r="A1581" s="3" t="s">
        <v>1990</v>
      </c>
      <c r="B1581" s="44" t="s">
        <v>182</v>
      </c>
      <c r="C1581" s="44" t="s">
        <v>183</v>
      </c>
      <c r="D1581" s="44" t="s">
        <v>175</v>
      </c>
      <c r="E1581" s="3">
        <v>3</v>
      </c>
      <c r="F1581" s="3">
        <v>1</v>
      </c>
      <c r="G1581" s="3">
        <v>4</v>
      </c>
      <c r="H1581" s="3">
        <v>1</v>
      </c>
      <c r="I1581" s="3">
        <f t="shared" si="24"/>
        <v>2</v>
      </c>
    </row>
    <row r="1582" spans="1:9" x14ac:dyDescent="0.35">
      <c r="A1582" s="3" t="s">
        <v>1991</v>
      </c>
      <c r="B1582" s="44" t="s">
        <v>182</v>
      </c>
      <c r="C1582" s="44" t="s">
        <v>183</v>
      </c>
      <c r="D1582" s="44" t="s">
        <v>175</v>
      </c>
      <c r="E1582" s="3">
        <v>3</v>
      </c>
      <c r="F1582" s="3">
        <v>2</v>
      </c>
      <c r="G1582" s="3">
        <v>1</v>
      </c>
      <c r="H1582" s="3">
        <v>1</v>
      </c>
      <c r="I1582" s="3">
        <f t="shared" si="24"/>
        <v>2</v>
      </c>
    </row>
    <row r="1583" spans="1:9" x14ac:dyDescent="0.35">
      <c r="A1583" s="3" t="s">
        <v>1992</v>
      </c>
      <c r="B1583" s="44" t="s">
        <v>277</v>
      </c>
      <c r="C1583" s="44" t="s">
        <v>273</v>
      </c>
      <c r="D1583" s="44" t="s">
        <v>176</v>
      </c>
      <c r="E1583" s="3">
        <v>2</v>
      </c>
      <c r="F1583" s="3">
        <v>4</v>
      </c>
      <c r="G1583" s="3">
        <v>1</v>
      </c>
      <c r="H1583" s="3">
        <v>1</v>
      </c>
      <c r="I1583" s="3">
        <f t="shared" si="24"/>
        <v>2</v>
      </c>
    </row>
    <row r="1584" spans="1:9" x14ac:dyDescent="0.35">
      <c r="A1584" s="3" t="s">
        <v>1993</v>
      </c>
      <c r="B1584" s="44" t="s">
        <v>253</v>
      </c>
      <c r="C1584" s="44" t="s">
        <v>235</v>
      </c>
      <c r="D1584" s="44" t="s">
        <v>175</v>
      </c>
      <c r="E1584" s="3">
        <v>3</v>
      </c>
      <c r="F1584" s="3">
        <v>1</v>
      </c>
      <c r="G1584" s="3">
        <v>1</v>
      </c>
      <c r="H1584" s="3">
        <v>1</v>
      </c>
      <c r="I1584" s="3">
        <f t="shared" si="24"/>
        <v>2</v>
      </c>
    </row>
    <row r="1585" spans="1:9" x14ac:dyDescent="0.35">
      <c r="A1585" s="3" t="s">
        <v>1994</v>
      </c>
      <c r="B1585" s="44" t="s">
        <v>429</v>
      </c>
      <c r="C1585" s="44" t="s">
        <v>81</v>
      </c>
      <c r="D1585" s="44" t="s">
        <v>176</v>
      </c>
      <c r="E1585" s="3">
        <v>3</v>
      </c>
      <c r="F1585" s="3">
        <v>1</v>
      </c>
      <c r="G1585" s="3">
        <v>1</v>
      </c>
      <c r="H1585" s="3">
        <v>1</v>
      </c>
      <c r="I1585" s="3">
        <f t="shared" si="24"/>
        <v>2</v>
      </c>
    </row>
    <row r="1586" spans="1:9" x14ac:dyDescent="0.35">
      <c r="A1586" s="3" t="s">
        <v>1995</v>
      </c>
      <c r="B1586" s="44" t="s">
        <v>253</v>
      </c>
      <c r="C1586" s="44" t="s">
        <v>235</v>
      </c>
      <c r="D1586" s="44" t="s">
        <v>175</v>
      </c>
      <c r="E1586" s="3">
        <v>3</v>
      </c>
      <c r="F1586" s="3">
        <v>1</v>
      </c>
      <c r="G1586" s="3">
        <v>1</v>
      </c>
      <c r="H1586" s="3">
        <v>1</v>
      </c>
      <c r="I1586" s="3">
        <f t="shared" si="24"/>
        <v>2</v>
      </c>
    </row>
    <row r="1587" spans="1:9" x14ac:dyDescent="0.35">
      <c r="A1587" s="3" t="s">
        <v>1996</v>
      </c>
      <c r="B1587" s="44" t="s">
        <v>247</v>
      </c>
      <c r="C1587" s="44" t="s">
        <v>110</v>
      </c>
      <c r="D1587" s="44" t="s">
        <v>175</v>
      </c>
      <c r="E1587" s="3">
        <v>3</v>
      </c>
      <c r="F1587" s="3">
        <v>1</v>
      </c>
      <c r="G1587" s="3">
        <v>1</v>
      </c>
      <c r="H1587" s="3">
        <v>1</v>
      </c>
      <c r="I1587" s="3">
        <f t="shared" si="24"/>
        <v>2</v>
      </c>
    </row>
    <row r="1588" spans="1:9" x14ac:dyDescent="0.35">
      <c r="A1588" s="3" t="s">
        <v>1997</v>
      </c>
      <c r="B1588" s="44" t="s">
        <v>231</v>
      </c>
      <c r="C1588" s="44" t="s">
        <v>35</v>
      </c>
      <c r="D1588" s="44" t="s">
        <v>176</v>
      </c>
      <c r="E1588" s="3">
        <v>3</v>
      </c>
      <c r="F1588" s="3">
        <v>1</v>
      </c>
      <c r="G1588" s="3">
        <v>4</v>
      </c>
      <c r="H1588" s="3">
        <v>1</v>
      </c>
      <c r="I1588" s="3">
        <f t="shared" si="24"/>
        <v>2</v>
      </c>
    </row>
    <row r="1589" spans="1:9" x14ac:dyDescent="0.35">
      <c r="A1589" s="3" t="s">
        <v>1998</v>
      </c>
      <c r="B1589" s="44" t="s">
        <v>231</v>
      </c>
      <c r="C1589" s="44" t="s">
        <v>35</v>
      </c>
      <c r="D1589" s="44" t="s">
        <v>176</v>
      </c>
      <c r="E1589" s="3">
        <v>3</v>
      </c>
      <c r="F1589" s="3">
        <v>1</v>
      </c>
      <c r="G1589" s="3">
        <v>4</v>
      </c>
      <c r="H1589" s="3">
        <v>1</v>
      </c>
      <c r="I1589" s="3">
        <f t="shared" si="24"/>
        <v>2</v>
      </c>
    </row>
    <row r="1590" spans="1:9" x14ac:dyDescent="0.35">
      <c r="A1590" s="3" t="s">
        <v>1999</v>
      </c>
      <c r="B1590" s="44" t="s">
        <v>181</v>
      </c>
      <c r="C1590" s="44" t="s">
        <v>79</v>
      </c>
      <c r="D1590" s="44" t="s">
        <v>175</v>
      </c>
      <c r="E1590" s="3">
        <v>3</v>
      </c>
      <c r="F1590" s="3">
        <v>1</v>
      </c>
      <c r="G1590" s="3">
        <v>1</v>
      </c>
      <c r="H1590" s="3">
        <v>1</v>
      </c>
      <c r="I1590" s="3">
        <f t="shared" si="24"/>
        <v>2</v>
      </c>
    </row>
    <row r="1591" spans="1:9" x14ac:dyDescent="0.35">
      <c r="A1591" s="3" t="s">
        <v>2000</v>
      </c>
      <c r="B1591" s="44" t="s">
        <v>269</v>
      </c>
      <c r="C1591" s="44" t="s">
        <v>270</v>
      </c>
      <c r="D1591" s="44" t="s">
        <v>176</v>
      </c>
      <c r="E1591" s="3">
        <v>3</v>
      </c>
      <c r="F1591" s="3">
        <v>1</v>
      </c>
      <c r="G1591" s="3">
        <v>4</v>
      </c>
      <c r="H1591" s="3">
        <v>1</v>
      </c>
      <c r="I1591" s="3">
        <f t="shared" si="24"/>
        <v>2</v>
      </c>
    </row>
    <row r="1592" spans="1:9" x14ac:dyDescent="0.35">
      <c r="A1592" s="3" t="s">
        <v>2001</v>
      </c>
      <c r="B1592" s="44" t="s">
        <v>231</v>
      </c>
      <c r="C1592" s="44" t="s">
        <v>35</v>
      </c>
      <c r="D1592" s="44" t="s">
        <v>176</v>
      </c>
      <c r="E1592" s="3">
        <v>3</v>
      </c>
      <c r="F1592" s="3">
        <v>1</v>
      </c>
      <c r="G1592" s="3">
        <v>4</v>
      </c>
      <c r="H1592" s="3">
        <v>1</v>
      </c>
      <c r="I1592" s="3">
        <f t="shared" si="24"/>
        <v>2</v>
      </c>
    </row>
    <row r="1593" spans="1:9" x14ac:dyDescent="0.35">
      <c r="A1593" s="3" t="s">
        <v>2002</v>
      </c>
      <c r="B1593" s="44" t="s">
        <v>277</v>
      </c>
      <c r="C1593" s="44" t="s">
        <v>273</v>
      </c>
      <c r="D1593" s="44" t="s">
        <v>176</v>
      </c>
      <c r="E1593" s="3">
        <v>3</v>
      </c>
      <c r="F1593" s="3">
        <v>1</v>
      </c>
      <c r="G1593" s="3">
        <v>4</v>
      </c>
      <c r="H1593" s="3">
        <v>1</v>
      </c>
      <c r="I1593" s="3">
        <f t="shared" si="24"/>
        <v>2</v>
      </c>
    </row>
    <row r="1594" spans="1:9" x14ac:dyDescent="0.35">
      <c r="A1594" s="3" t="s">
        <v>2003</v>
      </c>
      <c r="B1594" s="44" t="s">
        <v>277</v>
      </c>
      <c r="C1594" s="44" t="s">
        <v>273</v>
      </c>
      <c r="D1594" s="44" t="s">
        <v>176</v>
      </c>
      <c r="E1594" s="3">
        <v>3</v>
      </c>
      <c r="F1594" s="3">
        <v>4</v>
      </c>
      <c r="G1594" s="3">
        <v>1</v>
      </c>
      <c r="H1594" s="3">
        <v>1</v>
      </c>
      <c r="I1594" s="3">
        <f t="shared" si="24"/>
        <v>2</v>
      </c>
    </row>
    <row r="1595" spans="1:9" x14ac:dyDescent="0.35">
      <c r="A1595" s="3" t="s">
        <v>2004</v>
      </c>
      <c r="B1595" s="44" t="s">
        <v>231</v>
      </c>
      <c r="C1595" s="44" t="s">
        <v>35</v>
      </c>
      <c r="D1595" s="44" t="s">
        <v>176</v>
      </c>
      <c r="E1595" s="3">
        <v>3</v>
      </c>
      <c r="F1595" s="3">
        <v>1</v>
      </c>
      <c r="G1595" s="3">
        <v>4</v>
      </c>
      <c r="H1595" s="3">
        <v>1</v>
      </c>
      <c r="I1595" s="3">
        <f t="shared" si="24"/>
        <v>2</v>
      </c>
    </row>
    <row r="1596" spans="1:9" x14ac:dyDescent="0.35">
      <c r="A1596" s="3" t="s">
        <v>2005</v>
      </c>
      <c r="B1596" s="44" t="s">
        <v>247</v>
      </c>
      <c r="C1596" s="44" t="s">
        <v>110</v>
      </c>
      <c r="D1596" s="44" t="s">
        <v>175</v>
      </c>
      <c r="E1596" s="3">
        <v>3</v>
      </c>
      <c r="F1596" s="3">
        <v>1</v>
      </c>
      <c r="G1596" s="3">
        <v>1</v>
      </c>
      <c r="H1596" s="3">
        <v>1</v>
      </c>
      <c r="I1596" s="3">
        <f t="shared" si="24"/>
        <v>2</v>
      </c>
    </row>
    <row r="1597" spans="1:9" x14ac:dyDescent="0.35">
      <c r="A1597" s="3" t="s">
        <v>2006</v>
      </c>
      <c r="B1597" s="44" t="s">
        <v>182</v>
      </c>
      <c r="C1597" s="44" t="s">
        <v>183</v>
      </c>
      <c r="D1597" s="44" t="s">
        <v>175</v>
      </c>
      <c r="E1597" s="3">
        <v>3</v>
      </c>
      <c r="F1597" s="3">
        <v>1</v>
      </c>
      <c r="G1597" s="3">
        <v>4</v>
      </c>
      <c r="H1597" s="3">
        <v>1</v>
      </c>
      <c r="I1597" s="3">
        <f t="shared" si="24"/>
        <v>2</v>
      </c>
    </row>
    <row r="1598" spans="1:9" x14ac:dyDescent="0.35">
      <c r="A1598" s="3" t="s">
        <v>2007</v>
      </c>
      <c r="B1598" s="44" t="s">
        <v>231</v>
      </c>
      <c r="C1598" s="44" t="s">
        <v>35</v>
      </c>
      <c r="D1598" s="44" t="s">
        <v>176</v>
      </c>
      <c r="E1598" s="3">
        <v>3</v>
      </c>
      <c r="F1598" s="3">
        <v>1</v>
      </c>
      <c r="G1598" s="3">
        <v>4</v>
      </c>
      <c r="H1598" s="3">
        <v>1</v>
      </c>
      <c r="I1598" s="3">
        <f t="shared" si="24"/>
        <v>2</v>
      </c>
    </row>
    <row r="1599" spans="1:9" x14ac:dyDescent="0.35">
      <c r="A1599" s="3" t="s">
        <v>2008</v>
      </c>
      <c r="B1599" s="44" t="s">
        <v>182</v>
      </c>
      <c r="C1599" s="44" t="s">
        <v>183</v>
      </c>
      <c r="D1599" s="44" t="s">
        <v>175</v>
      </c>
      <c r="E1599" s="3">
        <v>3</v>
      </c>
      <c r="F1599" s="3">
        <v>1</v>
      </c>
      <c r="G1599" s="3">
        <v>4</v>
      </c>
      <c r="H1599" s="3">
        <v>1</v>
      </c>
      <c r="I1599" s="3">
        <f t="shared" si="24"/>
        <v>2</v>
      </c>
    </row>
    <row r="1600" spans="1:9" x14ac:dyDescent="0.35">
      <c r="A1600" s="3" t="s">
        <v>2009</v>
      </c>
      <c r="B1600" s="44" t="s">
        <v>249</v>
      </c>
      <c r="C1600" s="44" t="s">
        <v>68</v>
      </c>
      <c r="D1600" s="44" t="s">
        <v>175</v>
      </c>
      <c r="E1600" s="3">
        <v>3</v>
      </c>
      <c r="F1600" s="3">
        <v>1</v>
      </c>
      <c r="G1600" s="3">
        <v>1</v>
      </c>
      <c r="H1600" s="3">
        <v>1</v>
      </c>
      <c r="I1600" s="3">
        <f t="shared" si="24"/>
        <v>2</v>
      </c>
    </row>
    <row r="1601" spans="1:9" x14ac:dyDescent="0.35">
      <c r="A1601" s="3" t="s">
        <v>2010</v>
      </c>
      <c r="B1601" s="44" t="s">
        <v>249</v>
      </c>
      <c r="C1601" s="44" t="s">
        <v>68</v>
      </c>
      <c r="D1601" s="44" t="s">
        <v>175</v>
      </c>
      <c r="E1601" s="3">
        <v>3</v>
      </c>
      <c r="F1601" s="3">
        <v>1</v>
      </c>
      <c r="G1601" s="3">
        <v>1</v>
      </c>
      <c r="H1601" s="3">
        <v>1</v>
      </c>
      <c r="I1601" s="3">
        <f t="shared" si="24"/>
        <v>2</v>
      </c>
    </row>
    <row r="1602" spans="1:9" x14ac:dyDescent="0.35">
      <c r="A1602" s="3" t="s">
        <v>2011</v>
      </c>
      <c r="B1602" s="44" t="s">
        <v>249</v>
      </c>
      <c r="C1602" s="44" t="s">
        <v>68</v>
      </c>
      <c r="D1602" s="44" t="s">
        <v>175</v>
      </c>
      <c r="E1602" s="3">
        <v>3</v>
      </c>
      <c r="F1602" s="3">
        <v>1</v>
      </c>
      <c r="G1602" s="3">
        <v>1</v>
      </c>
      <c r="H1602" s="3">
        <v>1</v>
      </c>
      <c r="I1602" s="3">
        <f t="shared" si="24"/>
        <v>2</v>
      </c>
    </row>
    <row r="1603" spans="1:9" x14ac:dyDescent="0.35">
      <c r="A1603" s="3" t="s">
        <v>2012</v>
      </c>
      <c r="B1603" s="44" t="s">
        <v>231</v>
      </c>
      <c r="C1603" s="44" t="s">
        <v>35</v>
      </c>
      <c r="D1603" s="44" t="s">
        <v>176</v>
      </c>
      <c r="E1603" s="3">
        <v>3</v>
      </c>
      <c r="F1603" s="3">
        <v>1</v>
      </c>
      <c r="G1603" s="3">
        <v>4</v>
      </c>
      <c r="H1603" s="3">
        <v>1</v>
      </c>
      <c r="I1603" s="3">
        <f t="shared" ref="I1603:I1666" si="25">ROUND(AVERAGE(E1603:H1603),0)</f>
        <v>2</v>
      </c>
    </row>
    <row r="1604" spans="1:9" x14ac:dyDescent="0.35">
      <c r="A1604" s="3" t="s">
        <v>2013</v>
      </c>
      <c r="B1604" s="44" t="s">
        <v>249</v>
      </c>
      <c r="C1604" s="44" t="s">
        <v>68</v>
      </c>
      <c r="D1604" s="44" t="s">
        <v>175</v>
      </c>
      <c r="E1604" s="3">
        <v>3</v>
      </c>
      <c r="F1604" s="3">
        <v>1</v>
      </c>
      <c r="G1604" s="3">
        <v>1</v>
      </c>
      <c r="H1604" s="3">
        <v>1</v>
      </c>
      <c r="I1604" s="3">
        <f t="shared" si="25"/>
        <v>2</v>
      </c>
    </row>
    <row r="1605" spans="1:9" x14ac:dyDescent="0.35">
      <c r="A1605" s="3" t="s">
        <v>2014</v>
      </c>
      <c r="B1605" s="44" t="s">
        <v>231</v>
      </c>
      <c r="C1605" s="44" t="s">
        <v>35</v>
      </c>
      <c r="D1605" s="44" t="s">
        <v>176</v>
      </c>
      <c r="E1605" s="3">
        <v>3</v>
      </c>
      <c r="F1605" s="3">
        <v>1</v>
      </c>
      <c r="G1605" s="3">
        <v>4</v>
      </c>
      <c r="H1605" s="3">
        <v>3</v>
      </c>
      <c r="I1605" s="3">
        <f t="shared" si="25"/>
        <v>3</v>
      </c>
    </row>
    <row r="1606" spans="1:9" x14ac:dyDescent="0.35">
      <c r="A1606" s="3" t="s">
        <v>2015</v>
      </c>
      <c r="B1606" s="44" t="s">
        <v>249</v>
      </c>
      <c r="C1606" s="44" t="s">
        <v>68</v>
      </c>
      <c r="D1606" s="44" t="s">
        <v>175</v>
      </c>
      <c r="E1606" s="3">
        <v>3</v>
      </c>
      <c r="F1606" s="3">
        <v>1</v>
      </c>
      <c r="G1606" s="3">
        <v>1</v>
      </c>
      <c r="H1606" s="3">
        <v>1</v>
      </c>
      <c r="I1606" s="3">
        <f t="shared" si="25"/>
        <v>2</v>
      </c>
    </row>
    <row r="1607" spans="1:9" x14ac:dyDescent="0.35">
      <c r="A1607" s="3" t="s">
        <v>2016</v>
      </c>
      <c r="B1607" s="44" t="s">
        <v>237</v>
      </c>
      <c r="C1607" s="44" t="s">
        <v>63</v>
      </c>
      <c r="D1607" s="44" t="s">
        <v>175</v>
      </c>
      <c r="E1607" s="3">
        <v>3</v>
      </c>
      <c r="F1607" s="3">
        <v>4</v>
      </c>
      <c r="G1607" s="3">
        <v>1</v>
      </c>
      <c r="H1607" s="3">
        <v>1</v>
      </c>
      <c r="I1607" s="3">
        <f t="shared" si="25"/>
        <v>2</v>
      </c>
    </row>
    <row r="1608" spans="1:9" x14ac:dyDescent="0.35">
      <c r="A1608" s="3" t="s">
        <v>2017</v>
      </c>
      <c r="B1608" s="44" t="s">
        <v>249</v>
      </c>
      <c r="C1608" s="44" t="s">
        <v>68</v>
      </c>
      <c r="D1608" s="44" t="s">
        <v>175</v>
      </c>
      <c r="E1608" s="3">
        <v>3</v>
      </c>
      <c r="F1608" s="3">
        <v>1</v>
      </c>
      <c r="G1608" s="3">
        <v>1</v>
      </c>
      <c r="H1608" s="3">
        <v>1</v>
      </c>
      <c r="I1608" s="3">
        <f t="shared" si="25"/>
        <v>2</v>
      </c>
    </row>
    <row r="1609" spans="1:9" x14ac:dyDescent="0.35">
      <c r="A1609" s="3" t="s">
        <v>2018</v>
      </c>
      <c r="B1609" s="44" t="s">
        <v>269</v>
      </c>
      <c r="C1609" s="44" t="s">
        <v>270</v>
      </c>
      <c r="D1609" s="44" t="s">
        <v>176</v>
      </c>
      <c r="E1609" s="3">
        <v>3</v>
      </c>
      <c r="F1609" s="3">
        <v>1</v>
      </c>
      <c r="G1609" s="3">
        <v>4</v>
      </c>
      <c r="H1609" s="3">
        <v>1</v>
      </c>
      <c r="I1609" s="3">
        <f t="shared" si="25"/>
        <v>2</v>
      </c>
    </row>
    <row r="1610" spans="1:9" x14ac:dyDescent="0.35">
      <c r="A1610" s="3" t="s">
        <v>2019</v>
      </c>
      <c r="B1610" s="44" t="s">
        <v>269</v>
      </c>
      <c r="C1610" s="44" t="s">
        <v>270</v>
      </c>
      <c r="D1610" s="44" t="s">
        <v>176</v>
      </c>
      <c r="E1610" s="3">
        <v>3</v>
      </c>
      <c r="F1610" s="3">
        <v>1</v>
      </c>
      <c r="G1610" s="3">
        <v>4</v>
      </c>
      <c r="H1610" s="3">
        <v>1</v>
      </c>
      <c r="I1610" s="3">
        <f t="shared" si="25"/>
        <v>2</v>
      </c>
    </row>
    <row r="1611" spans="1:9" x14ac:dyDescent="0.35">
      <c r="A1611" s="3" t="s">
        <v>2020</v>
      </c>
      <c r="B1611" s="44" t="s">
        <v>202</v>
      </c>
      <c r="C1611" s="44" t="s">
        <v>203</v>
      </c>
      <c r="D1611" s="44" t="s">
        <v>176</v>
      </c>
      <c r="E1611" s="3">
        <v>3</v>
      </c>
      <c r="F1611" s="3">
        <v>1</v>
      </c>
      <c r="G1611" s="3">
        <v>4</v>
      </c>
      <c r="H1611" s="3">
        <v>1</v>
      </c>
      <c r="I1611" s="3">
        <f t="shared" si="25"/>
        <v>2</v>
      </c>
    </row>
    <row r="1612" spans="1:9" x14ac:dyDescent="0.35">
      <c r="A1612" s="3" t="s">
        <v>2021</v>
      </c>
      <c r="B1612" s="44" t="s">
        <v>213</v>
      </c>
      <c r="C1612" s="44" t="s">
        <v>108</v>
      </c>
      <c r="D1612" s="44" t="s">
        <v>176</v>
      </c>
      <c r="E1612" s="3">
        <v>3</v>
      </c>
      <c r="F1612" s="3">
        <v>1</v>
      </c>
      <c r="G1612" s="3">
        <v>4</v>
      </c>
      <c r="H1612" s="3">
        <v>1</v>
      </c>
      <c r="I1612" s="3">
        <f t="shared" si="25"/>
        <v>2</v>
      </c>
    </row>
    <row r="1613" spans="1:9" x14ac:dyDescent="0.35">
      <c r="A1613" s="3" t="s">
        <v>2022</v>
      </c>
      <c r="B1613" s="44" t="s">
        <v>214</v>
      </c>
      <c r="C1613" s="44" t="s">
        <v>98</v>
      </c>
      <c r="D1613" s="44" t="s">
        <v>176</v>
      </c>
      <c r="E1613" s="3">
        <v>3</v>
      </c>
      <c r="F1613" s="3">
        <v>1</v>
      </c>
      <c r="G1613" s="3">
        <v>4</v>
      </c>
      <c r="H1613" s="3">
        <v>1</v>
      </c>
      <c r="I1613" s="3">
        <f t="shared" si="25"/>
        <v>2</v>
      </c>
    </row>
    <row r="1614" spans="1:9" x14ac:dyDescent="0.35">
      <c r="A1614" s="3" t="s">
        <v>2023</v>
      </c>
      <c r="B1614" s="44" t="s">
        <v>182</v>
      </c>
      <c r="C1614" s="44" t="s">
        <v>183</v>
      </c>
      <c r="D1614" s="44" t="s">
        <v>175</v>
      </c>
      <c r="E1614" s="3">
        <v>3</v>
      </c>
      <c r="F1614" s="3">
        <v>1</v>
      </c>
      <c r="G1614" s="3">
        <v>4</v>
      </c>
      <c r="H1614" s="3">
        <v>1</v>
      </c>
      <c r="I1614" s="3">
        <f t="shared" si="25"/>
        <v>2</v>
      </c>
    </row>
    <row r="1615" spans="1:9" x14ac:dyDescent="0.35">
      <c r="A1615" s="3" t="s">
        <v>2024</v>
      </c>
      <c r="B1615" s="44" t="s">
        <v>231</v>
      </c>
      <c r="C1615" s="44" t="s">
        <v>35</v>
      </c>
      <c r="D1615" s="44" t="s">
        <v>176</v>
      </c>
      <c r="E1615" s="3">
        <v>3</v>
      </c>
      <c r="F1615" s="3">
        <v>1</v>
      </c>
      <c r="G1615" s="3">
        <v>4</v>
      </c>
      <c r="H1615" s="3">
        <v>1</v>
      </c>
      <c r="I1615" s="3">
        <f t="shared" si="25"/>
        <v>2</v>
      </c>
    </row>
    <row r="1616" spans="1:9" x14ac:dyDescent="0.35">
      <c r="A1616" s="3" t="s">
        <v>2025</v>
      </c>
      <c r="B1616" s="44" t="s">
        <v>429</v>
      </c>
      <c r="C1616" s="44" t="s">
        <v>81</v>
      </c>
      <c r="D1616" s="44" t="s">
        <v>176</v>
      </c>
      <c r="E1616" s="3">
        <v>3</v>
      </c>
      <c r="F1616" s="3">
        <v>1</v>
      </c>
      <c r="G1616" s="3">
        <v>1</v>
      </c>
      <c r="H1616" s="3">
        <v>1</v>
      </c>
      <c r="I1616" s="3">
        <f t="shared" si="25"/>
        <v>2</v>
      </c>
    </row>
    <row r="1617" spans="1:9" x14ac:dyDescent="0.35">
      <c r="A1617" s="3" t="s">
        <v>2026</v>
      </c>
      <c r="B1617" s="44" t="s">
        <v>249</v>
      </c>
      <c r="C1617" s="44" t="s">
        <v>68</v>
      </c>
      <c r="D1617" s="44" t="s">
        <v>175</v>
      </c>
      <c r="E1617" s="3">
        <v>3</v>
      </c>
      <c r="F1617" s="3">
        <v>1</v>
      </c>
      <c r="G1617" s="3">
        <v>1</v>
      </c>
      <c r="H1617" s="3">
        <v>1</v>
      </c>
      <c r="I1617" s="3">
        <f t="shared" si="25"/>
        <v>2</v>
      </c>
    </row>
    <row r="1618" spans="1:9" x14ac:dyDescent="0.35">
      <c r="A1618" s="3" t="s">
        <v>2027</v>
      </c>
      <c r="B1618" s="44" t="s">
        <v>269</v>
      </c>
      <c r="C1618" s="44" t="s">
        <v>270</v>
      </c>
      <c r="D1618" s="44" t="s">
        <v>176</v>
      </c>
      <c r="E1618" s="3">
        <v>3</v>
      </c>
      <c r="F1618" s="3">
        <v>1</v>
      </c>
      <c r="G1618" s="3">
        <v>4</v>
      </c>
      <c r="H1618" s="3">
        <v>1</v>
      </c>
      <c r="I1618" s="3">
        <f t="shared" si="25"/>
        <v>2</v>
      </c>
    </row>
    <row r="1619" spans="1:9" x14ac:dyDescent="0.35">
      <c r="A1619" s="3" t="s">
        <v>2028</v>
      </c>
      <c r="B1619" s="44" t="s">
        <v>249</v>
      </c>
      <c r="C1619" s="44" t="s">
        <v>68</v>
      </c>
      <c r="D1619" s="44" t="s">
        <v>175</v>
      </c>
      <c r="E1619" s="3">
        <v>3</v>
      </c>
      <c r="F1619" s="3">
        <v>1</v>
      </c>
      <c r="G1619" s="3">
        <v>1</v>
      </c>
      <c r="H1619" s="3">
        <v>1</v>
      </c>
      <c r="I1619" s="3">
        <f t="shared" si="25"/>
        <v>2</v>
      </c>
    </row>
    <row r="1620" spans="1:9" x14ac:dyDescent="0.35">
      <c r="A1620" s="3" t="s">
        <v>2029</v>
      </c>
      <c r="B1620" s="44" t="s">
        <v>231</v>
      </c>
      <c r="C1620" s="44" t="s">
        <v>35</v>
      </c>
      <c r="D1620" s="44" t="s">
        <v>176</v>
      </c>
      <c r="E1620" s="3">
        <v>3</v>
      </c>
      <c r="F1620" s="3">
        <v>1</v>
      </c>
      <c r="G1620" s="3">
        <v>4</v>
      </c>
      <c r="H1620" s="3">
        <v>2</v>
      </c>
      <c r="I1620" s="3">
        <f t="shared" si="25"/>
        <v>3</v>
      </c>
    </row>
    <row r="1621" spans="1:9" x14ac:dyDescent="0.35">
      <c r="A1621" s="3" t="s">
        <v>2030</v>
      </c>
      <c r="B1621" s="44" t="s">
        <v>181</v>
      </c>
      <c r="C1621" s="44" t="s">
        <v>79</v>
      </c>
      <c r="D1621" s="44" t="s">
        <v>175</v>
      </c>
      <c r="E1621" s="3">
        <v>3</v>
      </c>
      <c r="F1621" s="3">
        <v>1</v>
      </c>
      <c r="G1621" s="3">
        <v>1</v>
      </c>
      <c r="H1621" s="3">
        <v>1</v>
      </c>
      <c r="I1621" s="3">
        <f t="shared" si="25"/>
        <v>2</v>
      </c>
    </row>
    <row r="1622" spans="1:9" x14ac:dyDescent="0.35">
      <c r="A1622" s="3" t="s">
        <v>2031</v>
      </c>
      <c r="B1622" s="44" t="s">
        <v>211</v>
      </c>
      <c r="C1622" s="44" t="s">
        <v>87</v>
      </c>
      <c r="D1622" s="44" t="s">
        <v>175</v>
      </c>
      <c r="E1622" s="3">
        <v>3</v>
      </c>
      <c r="F1622" s="3">
        <v>4</v>
      </c>
      <c r="G1622" s="3">
        <v>1</v>
      </c>
      <c r="H1622" s="3">
        <v>1</v>
      </c>
      <c r="I1622" s="3">
        <f t="shared" si="25"/>
        <v>2</v>
      </c>
    </row>
    <row r="1623" spans="1:9" x14ac:dyDescent="0.35">
      <c r="A1623" s="3" t="s">
        <v>2032</v>
      </c>
      <c r="B1623" s="44" t="s">
        <v>206</v>
      </c>
      <c r="C1623" s="44" t="s">
        <v>52</v>
      </c>
      <c r="D1623" s="44" t="s">
        <v>175</v>
      </c>
      <c r="E1623" s="3">
        <v>3</v>
      </c>
      <c r="F1623" s="3">
        <v>1</v>
      </c>
      <c r="G1623" s="3">
        <v>4</v>
      </c>
      <c r="H1623" s="3">
        <v>1</v>
      </c>
      <c r="I1623" s="3">
        <f t="shared" si="25"/>
        <v>2</v>
      </c>
    </row>
    <row r="1624" spans="1:9" x14ac:dyDescent="0.35">
      <c r="A1624" s="3" t="s">
        <v>2033</v>
      </c>
      <c r="B1624" s="44" t="s">
        <v>181</v>
      </c>
      <c r="C1624" s="44" t="s">
        <v>79</v>
      </c>
      <c r="D1624" s="44" t="s">
        <v>175</v>
      </c>
      <c r="E1624" s="3">
        <v>3</v>
      </c>
      <c r="F1624" s="3">
        <v>1</v>
      </c>
      <c r="G1624" s="3">
        <v>1</v>
      </c>
      <c r="H1624" s="3">
        <v>1</v>
      </c>
      <c r="I1624" s="3">
        <f t="shared" si="25"/>
        <v>2</v>
      </c>
    </row>
    <row r="1625" spans="1:9" x14ac:dyDescent="0.35">
      <c r="A1625" s="3" t="s">
        <v>2034</v>
      </c>
      <c r="B1625" s="44" t="s">
        <v>277</v>
      </c>
      <c r="C1625" s="44" t="s">
        <v>273</v>
      </c>
      <c r="D1625" s="44" t="s">
        <v>176</v>
      </c>
      <c r="E1625" s="3">
        <v>3</v>
      </c>
      <c r="F1625" s="3">
        <v>4</v>
      </c>
      <c r="G1625" s="3">
        <v>4</v>
      </c>
      <c r="H1625" s="3">
        <v>1</v>
      </c>
      <c r="I1625" s="3">
        <f t="shared" si="25"/>
        <v>3</v>
      </c>
    </row>
    <row r="1626" spans="1:9" x14ac:dyDescent="0.35">
      <c r="A1626" s="3" t="s">
        <v>2035</v>
      </c>
      <c r="B1626" s="44" t="s">
        <v>1846</v>
      </c>
      <c r="C1626" s="44" t="s">
        <v>293</v>
      </c>
      <c r="D1626" s="44" t="s">
        <v>176</v>
      </c>
      <c r="E1626" s="3">
        <v>3</v>
      </c>
      <c r="F1626" s="3">
        <v>1</v>
      </c>
      <c r="G1626" s="3">
        <v>4</v>
      </c>
      <c r="H1626" s="3">
        <v>1</v>
      </c>
      <c r="I1626" s="3">
        <f t="shared" si="25"/>
        <v>2</v>
      </c>
    </row>
    <row r="1627" spans="1:9" x14ac:dyDescent="0.35">
      <c r="A1627" s="3" t="s">
        <v>2036</v>
      </c>
      <c r="B1627" s="44" t="s">
        <v>252</v>
      </c>
      <c r="C1627" s="44" t="s">
        <v>54</v>
      </c>
      <c r="D1627" s="44" t="s">
        <v>175</v>
      </c>
      <c r="E1627" s="3">
        <v>3</v>
      </c>
      <c r="F1627" s="3">
        <v>1</v>
      </c>
      <c r="G1627" s="3">
        <v>1</v>
      </c>
      <c r="H1627" s="3">
        <v>1</v>
      </c>
      <c r="I1627" s="3">
        <f t="shared" si="25"/>
        <v>2</v>
      </c>
    </row>
    <row r="1628" spans="1:9" x14ac:dyDescent="0.35">
      <c r="A1628" s="3" t="s">
        <v>2037</v>
      </c>
      <c r="B1628" s="44" t="s">
        <v>231</v>
      </c>
      <c r="C1628" s="44" t="s">
        <v>35</v>
      </c>
      <c r="D1628" s="44" t="s">
        <v>176</v>
      </c>
      <c r="E1628" s="3">
        <v>3</v>
      </c>
      <c r="F1628" s="3">
        <v>1</v>
      </c>
      <c r="G1628" s="3">
        <v>4</v>
      </c>
      <c r="H1628" s="3">
        <v>1</v>
      </c>
      <c r="I1628" s="3">
        <f t="shared" si="25"/>
        <v>2</v>
      </c>
    </row>
    <row r="1629" spans="1:9" x14ac:dyDescent="0.35">
      <c r="A1629" s="3" t="s">
        <v>2038</v>
      </c>
      <c r="B1629" s="44" t="s">
        <v>231</v>
      </c>
      <c r="C1629" s="44" t="s">
        <v>35</v>
      </c>
      <c r="D1629" s="44" t="s">
        <v>176</v>
      </c>
      <c r="E1629" s="3">
        <v>3</v>
      </c>
      <c r="F1629" s="3">
        <v>1</v>
      </c>
      <c r="G1629" s="3">
        <v>1</v>
      </c>
      <c r="H1629" s="3">
        <v>1</v>
      </c>
      <c r="I1629" s="3">
        <f t="shared" si="25"/>
        <v>2</v>
      </c>
    </row>
    <row r="1630" spans="1:9" x14ac:dyDescent="0.35">
      <c r="A1630" s="3" t="s">
        <v>2039</v>
      </c>
      <c r="B1630" s="44" t="s">
        <v>181</v>
      </c>
      <c r="C1630" s="44" t="s">
        <v>79</v>
      </c>
      <c r="D1630" s="44" t="s">
        <v>175</v>
      </c>
      <c r="E1630" s="3">
        <v>3</v>
      </c>
      <c r="F1630" s="3">
        <v>1</v>
      </c>
      <c r="G1630" s="3">
        <v>1</v>
      </c>
      <c r="H1630" s="3">
        <v>1</v>
      </c>
      <c r="I1630" s="3">
        <f t="shared" si="25"/>
        <v>2</v>
      </c>
    </row>
    <row r="1631" spans="1:9" x14ac:dyDescent="0.35">
      <c r="A1631" s="3" t="s">
        <v>2040</v>
      </c>
      <c r="B1631" s="44" t="s">
        <v>181</v>
      </c>
      <c r="C1631" s="44" t="s">
        <v>79</v>
      </c>
      <c r="D1631" s="44" t="s">
        <v>175</v>
      </c>
      <c r="E1631" s="3">
        <v>3</v>
      </c>
      <c r="F1631" s="3">
        <v>1</v>
      </c>
      <c r="G1631" s="3">
        <v>1</v>
      </c>
      <c r="H1631" s="3">
        <v>1</v>
      </c>
      <c r="I1631" s="3">
        <f t="shared" si="25"/>
        <v>2</v>
      </c>
    </row>
    <row r="1632" spans="1:9" x14ac:dyDescent="0.35">
      <c r="A1632" s="3" t="s">
        <v>2041</v>
      </c>
      <c r="B1632" s="44" t="s">
        <v>252</v>
      </c>
      <c r="C1632" s="44" t="s">
        <v>54</v>
      </c>
      <c r="D1632" s="44" t="s">
        <v>175</v>
      </c>
      <c r="E1632" s="3">
        <v>3</v>
      </c>
      <c r="F1632" s="3">
        <v>1</v>
      </c>
      <c r="G1632" s="3">
        <v>1</v>
      </c>
      <c r="H1632" s="3">
        <v>1</v>
      </c>
      <c r="I1632" s="3">
        <f t="shared" si="25"/>
        <v>2</v>
      </c>
    </row>
    <row r="1633" spans="1:9" x14ac:dyDescent="0.35">
      <c r="A1633" s="3" t="s">
        <v>2042</v>
      </c>
      <c r="B1633" s="44" t="s">
        <v>252</v>
      </c>
      <c r="C1633" s="44" t="s">
        <v>54</v>
      </c>
      <c r="D1633" s="44" t="s">
        <v>175</v>
      </c>
      <c r="E1633" s="3">
        <v>3</v>
      </c>
      <c r="F1633" s="3">
        <v>1</v>
      </c>
      <c r="G1633" s="3">
        <v>1</v>
      </c>
      <c r="H1633" s="3">
        <v>1</v>
      </c>
      <c r="I1633" s="3">
        <f t="shared" si="25"/>
        <v>2</v>
      </c>
    </row>
    <row r="1634" spans="1:9" x14ac:dyDescent="0.35">
      <c r="A1634" s="3" t="s">
        <v>2043</v>
      </c>
      <c r="B1634" s="44" t="s">
        <v>277</v>
      </c>
      <c r="C1634" s="44" t="s">
        <v>273</v>
      </c>
      <c r="D1634" s="44" t="s">
        <v>176</v>
      </c>
      <c r="E1634" s="3">
        <v>3</v>
      </c>
      <c r="F1634" s="3">
        <v>2</v>
      </c>
      <c r="G1634" s="3">
        <v>4</v>
      </c>
      <c r="H1634" s="3">
        <v>1</v>
      </c>
      <c r="I1634" s="3">
        <f t="shared" si="25"/>
        <v>3</v>
      </c>
    </row>
    <row r="1635" spans="1:9" x14ac:dyDescent="0.35">
      <c r="A1635" s="3" t="s">
        <v>2044</v>
      </c>
      <c r="B1635" s="44" t="s">
        <v>231</v>
      </c>
      <c r="C1635" s="44" t="s">
        <v>35</v>
      </c>
      <c r="D1635" s="44" t="s">
        <v>176</v>
      </c>
      <c r="E1635" s="3">
        <v>3</v>
      </c>
      <c r="F1635" s="3">
        <v>1</v>
      </c>
      <c r="G1635" s="3">
        <v>1</v>
      </c>
      <c r="H1635" s="3">
        <v>4</v>
      </c>
      <c r="I1635" s="3">
        <f t="shared" si="25"/>
        <v>2</v>
      </c>
    </row>
    <row r="1636" spans="1:9" x14ac:dyDescent="0.35">
      <c r="A1636" s="3" t="s">
        <v>2045</v>
      </c>
      <c r="B1636" s="44" t="s">
        <v>231</v>
      </c>
      <c r="C1636" s="44" t="s">
        <v>35</v>
      </c>
      <c r="D1636" s="44" t="s">
        <v>176</v>
      </c>
      <c r="E1636" s="3">
        <v>3</v>
      </c>
      <c r="F1636" s="3">
        <v>1</v>
      </c>
      <c r="G1636" s="3">
        <v>1</v>
      </c>
      <c r="H1636" s="3">
        <v>1</v>
      </c>
      <c r="I1636" s="3">
        <f t="shared" si="25"/>
        <v>2</v>
      </c>
    </row>
    <row r="1637" spans="1:9" x14ac:dyDescent="0.35">
      <c r="A1637" s="3" t="s">
        <v>2046</v>
      </c>
      <c r="B1637" s="44" t="s">
        <v>265</v>
      </c>
      <c r="C1637" s="44" t="s">
        <v>96</v>
      </c>
      <c r="D1637" s="44" t="s">
        <v>175</v>
      </c>
      <c r="E1637" s="3">
        <v>3</v>
      </c>
      <c r="F1637" s="3">
        <v>1</v>
      </c>
      <c r="G1637" s="3">
        <v>4</v>
      </c>
      <c r="H1637" s="3">
        <v>1</v>
      </c>
      <c r="I1637" s="3">
        <f t="shared" si="25"/>
        <v>2</v>
      </c>
    </row>
    <row r="1638" spans="1:9" x14ac:dyDescent="0.35">
      <c r="A1638" s="3" t="s">
        <v>2047</v>
      </c>
      <c r="B1638" s="44" t="s">
        <v>265</v>
      </c>
      <c r="C1638" s="44" t="s">
        <v>96</v>
      </c>
      <c r="D1638" s="44" t="s">
        <v>175</v>
      </c>
      <c r="E1638" s="3">
        <v>3</v>
      </c>
      <c r="F1638" s="3">
        <v>2</v>
      </c>
      <c r="G1638" s="3">
        <v>1</v>
      </c>
      <c r="H1638" s="3">
        <v>2</v>
      </c>
      <c r="I1638" s="3">
        <f t="shared" si="25"/>
        <v>2</v>
      </c>
    </row>
    <row r="1639" spans="1:9" x14ac:dyDescent="0.35">
      <c r="A1639" s="3" t="s">
        <v>2048</v>
      </c>
      <c r="B1639" s="44" t="s">
        <v>231</v>
      </c>
      <c r="C1639" s="44" t="s">
        <v>35</v>
      </c>
      <c r="D1639" s="44" t="s">
        <v>176</v>
      </c>
      <c r="E1639" s="3">
        <v>3</v>
      </c>
      <c r="F1639" s="3">
        <v>4</v>
      </c>
      <c r="G1639" s="3">
        <v>4</v>
      </c>
      <c r="H1639" s="3">
        <v>1</v>
      </c>
      <c r="I1639" s="3">
        <f t="shared" si="25"/>
        <v>3</v>
      </c>
    </row>
    <row r="1640" spans="1:9" x14ac:dyDescent="0.35">
      <c r="A1640" s="3" t="s">
        <v>2049</v>
      </c>
      <c r="B1640" s="44" t="s">
        <v>265</v>
      </c>
      <c r="C1640" s="44" t="s">
        <v>96</v>
      </c>
      <c r="D1640" s="44" t="s">
        <v>175</v>
      </c>
      <c r="E1640" s="3">
        <v>3</v>
      </c>
      <c r="F1640" s="3">
        <v>1</v>
      </c>
      <c r="G1640" s="3">
        <v>1</v>
      </c>
      <c r="H1640" s="3">
        <v>1</v>
      </c>
      <c r="I1640" s="3">
        <f t="shared" si="25"/>
        <v>2</v>
      </c>
    </row>
    <row r="1641" spans="1:9" x14ac:dyDescent="0.35">
      <c r="A1641" s="3" t="s">
        <v>2050</v>
      </c>
      <c r="B1641" s="44" t="s">
        <v>252</v>
      </c>
      <c r="C1641" s="44" t="s">
        <v>54</v>
      </c>
      <c r="D1641" s="44" t="s">
        <v>175</v>
      </c>
      <c r="E1641" s="3">
        <v>3</v>
      </c>
      <c r="F1641" s="3">
        <v>1</v>
      </c>
      <c r="G1641" s="3">
        <v>1</v>
      </c>
      <c r="H1641" s="3">
        <v>1</v>
      </c>
      <c r="I1641" s="3">
        <f t="shared" si="25"/>
        <v>2</v>
      </c>
    </row>
    <row r="1642" spans="1:9" x14ac:dyDescent="0.35">
      <c r="A1642" s="3" t="s">
        <v>2051</v>
      </c>
      <c r="B1642" s="44" t="s">
        <v>187</v>
      </c>
      <c r="C1642" s="44" t="s">
        <v>86</v>
      </c>
      <c r="D1642" s="44" t="s">
        <v>175</v>
      </c>
      <c r="E1642" s="3">
        <v>3</v>
      </c>
      <c r="F1642" s="3">
        <v>1</v>
      </c>
      <c r="G1642" s="3">
        <v>1</v>
      </c>
      <c r="H1642" s="3">
        <v>1</v>
      </c>
      <c r="I1642" s="3">
        <f t="shared" si="25"/>
        <v>2</v>
      </c>
    </row>
    <row r="1643" spans="1:9" x14ac:dyDescent="0.35">
      <c r="A1643" s="3" t="s">
        <v>2052</v>
      </c>
      <c r="B1643" s="44" t="s">
        <v>231</v>
      </c>
      <c r="C1643" s="44" t="s">
        <v>35</v>
      </c>
      <c r="D1643" s="44" t="s">
        <v>176</v>
      </c>
      <c r="E1643" s="3">
        <v>3</v>
      </c>
      <c r="F1643" s="3">
        <v>1</v>
      </c>
      <c r="G1643" s="3">
        <v>4</v>
      </c>
      <c r="H1643" s="3">
        <v>4</v>
      </c>
      <c r="I1643" s="3">
        <f t="shared" si="25"/>
        <v>3</v>
      </c>
    </row>
    <row r="1644" spans="1:9" x14ac:dyDescent="0.35">
      <c r="A1644" s="3" t="s">
        <v>2053</v>
      </c>
      <c r="B1644" s="44" t="s">
        <v>231</v>
      </c>
      <c r="C1644" s="44" t="s">
        <v>35</v>
      </c>
      <c r="D1644" s="44" t="s">
        <v>176</v>
      </c>
      <c r="E1644" s="3">
        <v>3</v>
      </c>
      <c r="F1644" s="3">
        <v>1</v>
      </c>
      <c r="G1644" s="3">
        <v>4</v>
      </c>
      <c r="H1644" s="3">
        <v>4</v>
      </c>
      <c r="I1644" s="3">
        <f t="shared" si="25"/>
        <v>3</v>
      </c>
    </row>
    <row r="1645" spans="1:9" x14ac:dyDescent="0.35">
      <c r="A1645" s="3" t="s">
        <v>2054</v>
      </c>
      <c r="B1645" s="44" t="s">
        <v>252</v>
      </c>
      <c r="C1645" s="44" t="s">
        <v>54</v>
      </c>
      <c r="D1645" s="44" t="s">
        <v>175</v>
      </c>
      <c r="E1645" s="3">
        <v>3</v>
      </c>
      <c r="F1645" s="3">
        <v>1</v>
      </c>
      <c r="G1645" s="3">
        <v>1</v>
      </c>
      <c r="H1645" s="3">
        <v>1</v>
      </c>
      <c r="I1645" s="3">
        <f t="shared" si="25"/>
        <v>2</v>
      </c>
    </row>
    <row r="1646" spans="1:9" x14ac:dyDescent="0.35">
      <c r="A1646" s="3" t="s">
        <v>2055</v>
      </c>
      <c r="B1646" s="44" t="s">
        <v>214</v>
      </c>
      <c r="C1646" s="44" t="s">
        <v>98</v>
      </c>
      <c r="D1646" s="44" t="s">
        <v>176</v>
      </c>
      <c r="E1646" s="3">
        <v>3</v>
      </c>
      <c r="F1646" s="3">
        <v>1</v>
      </c>
      <c r="G1646" s="3">
        <v>4</v>
      </c>
      <c r="H1646" s="3">
        <v>1</v>
      </c>
      <c r="I1646" s="3">
        <f t="shared" si="25"/>
        <v>2</v>
      </c>
    </row>
    <row r="1647" spans="1:9" x14ac:dyDescent="0.35">
      <c r="A1647" s="3" t="s">
        <v>2056</v>
      </c>
      <c r="B1647" s="44" t="s">
        <v>214</v>
      </c>
      <c r="C1647" s="44" t="s">
        <v>98</v>
      </c>
      <c r="D1647" s="44" t="s">
        <v>176</v>
      </c>
      <c r="E1647" s="3">
        <v>1</v>
      </c>
      <c r="F1647" s="3">
        <v>4</v>
      </c>
      <c r="G1647" s="3">
        <v>4</v>
      </c>
      <c r="H1647" s="3">
        <v>3</v>
      </c>
      <c r="I1647" s="3">
        <f t="shared" si="25"/>
        <v>3</v>
      </c>
    </row>
    <row r="1648" spans="1:9" x14ac:dyDescent="0.35">
      <c r="A1648" s="3" t="s">
        <v>2057</v>
      </c>
      <c r="B1648" s="44" t="s">
        <v>252</v>
      </c>
      <c r="C1648" s="44" t="s">
        <v>54</v>
      </c>
      <c r="D1648" s="44" t="s">
        <v>175</v>
      </c>
      <c r="E1648" s="3">
        <v>3</v>
      </c>
      <c r="F1648" s="3">
        <v>1</v>
      </c>
      <c r="G1648" s="3">
        <v>1</v>
      </c>
      <c r="H1648" s="3">
        <v>1</v>
      </c>
      <c r="I1648" s="3">
        <f t="shared" si="25"/>
        <v>2</v>
      </c>
    </row>
    <row r="1649" spans="1:9" x14ac:dyDescent="0.35">
      <c r="A1649" s="3" t="s">
        <v>2058</v>
      </c>
      <c r="B1649" s="44" t="s">
        <v>252</v>
      </c>
      <c r="C1649" s="44" t="s">
        <v>54</v>
      </c>
      <c r="D1649" s="44" t="s">
        <v>175</v>
      </c>
      <c r="E1649" s="3">
        <v>3</v>
      </c>
      <c r="F1649" s="3">
        <v>1</v>
      </c>
      <c r="G1649" s="3">
        <v>1</v>
      </c>
      <c r="H1649" s="3">
        <v>1</v>
      </c>
      <c r="I1649" s="3">
        <f t="shared" si="25"/>
        <v>2</v>
      </c>
    </row>
    <row r="1650" spans="1:9" x14ac:dyDescent="0.35">
      <c r="A1650" s="3" t="s">
        <v>2059</v>
      </c>
      <c r="B1650" s="44" t="s">
        <v>231</v>
      </c>
      <c r="C1650" s="44" t="s">
        <v>35</v>
      </c>
      <c r="D1650" s="44" t="s">
        <v>176</v>
      </c>
      <c r="E1650" s="3">
        <v>3</v>
      </c>
      <c r="F1650" s="3">
        <v>1</v>
      </c>
      <c r="G1650" s="3">
        <v>4</v>
      </c>
      <c r="H1650" s="3">
        <v>4</v>
      </c>
      <c r="I1650" s="3">
        <f t="shared" si="25"/>
        <v>3</v>
      </c>
    </row>
    <row r="1651" spans="1:9" x14ac:dyDescent="0.35">
      <c r="A1651" s="3" t="s">
        <v>2060</v>
      </c>
      <c r="B1651" s="44" t="s">
        <v>231</v>
      </c>
      <c r="C1651" s="44" t="s">
        <v>35</v>
      </c>
      <c r="D1651" s="44" t="s">
        <v>176</v>
      </c>
      <c r="E1651" s="3">
        <v>3</v>
      </c>
      <c r="F1651" s="3">
        <v>1</v>
      </c>
      <c r="G1651" s="3">
        <v>4</v>
      </c>
      <c r="H1651" s="3">
        <v>4</v>
      </c>
      <c r="I1651" s="3">
        <f t="shared" si="25"/>
        <v>3</v>
      </c>
    </row>
    <row r="1652" spans="1:9" x14ac:dyDescent="0.35">
      <c r="A1652" s="3" t="s">
        <v>2061</v>
      </c>
      <c r="B1652" s="44" t="s">
        <v>269</v>
      </c>
      <c r="C1652" s="44" t="s">
        <v>270</v>
      </c>
      <c r="D1652" s="44" t="s">
        <v>176</v>
      </c>
      <c r="E1652" s="3">
        <v>3</v>
      </c>
      <c r="F1652" s="3">
        <v>1</v>
      </c>
      <c r="G1652" s="3">
        <v>4</v>
      </c>
      <c r="H1652" s="3">
        <v>1</v>
      </c>
      <c r="I1652" s="3">
        <f t="shared" si="25"/>
        <v>2</v>
      </c>
    </row>
    <row r="1653" spans="1:9" x14ac:dyDescent="0.35">
      <c r="A1653" s="3" t="s">
        <v>2062</v>
      </c>
      <c r="B1653" s="44" t="s">
        <v>231</v>
      </c>
      <c r="C1653" s="44" t="s">
        <v>35</v>
      </c>
      <c r="D1653" s="44" t="s">
        <v>176</v>
      </c>
      <c r="E1653" s="3">
        <v>3</v>
      </c>
      <c r="F1653" s="3">
        <v>1</v>
      </c>
      <c r="G1653" s="3">
        <v>4</v>
      </c>
      <c r="H1653" s="3">
        <v>1</v>
      </c>
      <c r="I1653" s="3">
        <f t="shared" si="25"/>
        <v>2</v>
      </c>
    </row>
    <row r="1654" spans="1:9" x14ac:dyDescent="0.35">
      <c r="A1654" s="3" t="s">
        <v>2063</v>
      </c>
      <c r="B1654" s="44" t="s">
        <v>259</v>
      </c>
      <c r="C1654" s="44" t="s">
        <v>95</v>
      </c>
      <c r="D1654" s="44" t="s">
        <v>175</v>
      </c>
      <c r="E1654" s="3">
        <v>3</v>
      </c>
      <c r="F1654" s="3">
        <v>1</v>
      </c>
      <c r="G1654" s="3">
        <v>1</v>
      </c>
      <c r="H1654" s="3">
        <v>1</v>
      </c>
      <c r="I1654" s="3">
        <f t="shared" si="25"/>
        <v>2</v>
      </c>
    </row>
    <row r="1655" spans="1:9" x14ac:dyDescent="0.35">
      <c r="A1655" s="3" t="s">
        <v>2064</v>
      </c>
      <c r="B1655" s="44" t="s">
        <v>181</v>
      </c>
      <c r="C1655" s="44" t="s">
        <v>79</v>
      </c>
      <c r="D1655" s="44" t="s">
        <v>175</v>
      </c>
      <c r="E1655" s="3">
        <v>3</v>
      </c>
      <c r="F1655" s="3">
        <v>1</v>
      </c>
      <c r="G1655" s="3">
        <v>1</v>
      </c>
      <c r="H1655" s="3">
        <v>1</v>
      </c>
      <c r="I1655" s="3">
        <f t="shared" si="25"/>
        <v>2</v>
      </c>
    </row>
    <row r="1656" spans="1:9" x14ac:dyDescent="0.35">
      <c r="A1656" s="3" t="s">
        <v>2065</v>
      </c>
      <c r="B1656" s="44" t="s">
        <v>259</v>
      </c>
      <c r="C1656" s="44" t="s">
        <v>95</v>
      </c>
      <c r="D1656" s="44" t="s">
        <v>175</v>
      </c>
      <c r="E1656" s="3">
        <v>3</v>
      </c>
      <c r="F1656" s="3">
        <v>1</v>
      </c>
      <c r="G1656" s="3">
        <v>1</v>
      </c>
      <c r="H1656" s="3">
        <v>1</v>
      </c>
      <c r="I1656" s="3">
        <f t="shared" si="25"/>
        <v>2</v>
      </c>
    </row>
    <row r="1657" spans="1:9" x14ac:dyDescent="0.35">
      <c r="A1657" s="3" t="s">
        <v>2066</v>
      </c>
      <c r="B1657" s="44" t="s">
        <v>201</v>
      </c>
      <c r="C1657" s="44" t="s">
        <v>155</v>
      </c>
      <c r="D1657" s="44" t="s">
        <v>176</v>
      </c>
      <c r="E1657" s="3">
        <v>1</v>
      </c>
      <c r="F1657" s="3">
        <v>4</v>
      </c>
      <c r="G1657" s="3">
        <v>4</v>
      </c>
      <c r="H1657" s="3">
        <v>1</v>
      </c>
      <c r="I1657" s="3">
        <f t="shared" si="25"/>
        <v>3</v>
      </c>
    </row>
    <row r="1658" spans="1:9" x14ac:dyDescent="0.35">
      <c r="A1658" s="3" t="s">
        <v>2067</v>
      </c>
      <c r="B1658" s="44" t="s">
        <v>201</v>
      </c>
      <c r="C1658" s="44" t="s">
        <v>155</v>
      </c>
      <c r="D1658" s="44" t="s">
        <v>176</v>
      </c>
      <c r="E1658" s="3">
        <v>3</v>
      </c>
      <c r="F1658" s="3">
        <v>1</v>
      </c>
      <c r="G1658" s="3">
        <v>4</v>
      </c>
      <c r="H1658" s="3">
        <v>1</v>
      </c>
      <c r="I1658" s="3">
        <f t="shared" si="25"/>
        <v>2</v>
      </c>
    </row>
    <row r="1659" spans="1:9" x14ac:dyDescent="0.35">
      <c r="A1659" s="3" t="s">
        <v>2068</v>
      </c>
      <c r="B1659" s="44" t="s">
        <v>259</v>
      </c>
      <c r="C1659" s="44" t="s">
        <v>95</v>
      </c>
      <c r="D1659" s="44" t="s">
        <v>175</v>
      </c>
      <c r="E1659" s="3">
        <v>3</v>
      </c>
      <c r="F1659" s="3">
        <v>1</v>
      </c>
      <c r="G1659" s="3">
        <v>1</v>
      </c>
      <c r="H1659" s="3">
        <v>1</v>
      </c>
      <c r="I1659" s="3">
        <f t="shared" si="25"/>
        <v>2</v>
      </c>
    </row>
    <row r="1660" spans="1:9" x14ac:dyDescent="0.35">
      <c r="A1660" s="3" t="s">
        <v>2069</v>
      </c>
      <c r="B1660" s="44" t="s">
        <v>269</v>
      </c>
      <c r="C1660" s="44" t="s">
        <v>270</v>
      </c>
      <c r="D1660" s="44" t="s">
        <v>176</v>
      </c>
      <c r="E1660" s="3">
        <v>3</v>
      </c>
      <c r="F1660" s="3">
        <v>1</v>
      </c>
      <c r="G1660" s="3">
        <v>4</v>
      </c>
      <c r="H1660" s="3">
        <v>1</v>
      </c>
      <c r="I1660" s="3">
        <f t="shared" si="25"/>
        <v>2</v>
      </c>
    </row>
    <row r="1661" spans="1:9" x14ac:dyDescent="0.35">
      <c r="A1661" s="3" t="s">
        <v>2070</v>
      </c>
      <c r="B1661" s="44" t="s">
        <v>259</v>
      </c>
      <c r="C1661" s="44" t="s">
        <v>95</v>
      </c>
      <c r="D1661" s="44" t="s">
        <v>175</v>
      </c>
      <c r="E1661" s="3">
        <v>3</v>
      </c>
      <c r="F1661" s="3">
        <v>1</v>
      </c>
      <c r="G1661" s="3">
        <v>1</v>
      </c>
      <c r="H1661" s="3">
        <v>1</v>
      </c>
      <c r="I1661" s="3">
        <f t="shared" si="25"/>
        <v>2</v>
      </c>
    </row>
    <row r="1662" spans="1:9" x14ac:dyDescent="0.35">
      <c r="A1662" s="3" t="s">
        <v>2071</v>
      </c>
      <c r="B1662" s="44" t="s">
        <v>214</v>
      </c>
      <c r="C1662" s="44" t="s">
        <v>98</v>
      </c>
      <c r="D1662" s="44" t="s">
        <v>176</v>
      </c>
      <c r="E1662" s="3">
        <v>3</v>
      </c>
      <c r="F1662" s="3">
        <v>1</v>
      </c>
      <c r="G1662" s="3">
        <v>4</v>
      </c>
      <c r="H1662" s="3">
        <v>1</v>
      </c>
      <c r="I1662" s="3">
        <f t="shared" si="25"/>
        <v>2</v>
      </c>
    </row>
    <row r="1663" spans="1:9" x14ac:dyDescent="0.35">
      <c r="A1663" s="3" t="s">
        <v>2072</v>
      </c>
      <c r="B1663" s="44" t="s">
        <v>248</v>
      </c>
      <c r="C1663" s="44" t="s">
        <v>80</v>
      </c>
      <c r="D1663" s="44" t="s">
        <v>175</v>
      </c>
      <c r="E1663" s="3">
        <v>3</v>
      </c>
      <c r="F1663" s="3">
        <v>1</v>
      </c>
      <c r="G1663" s="3">
        <v>4</v>
      </c>
      <c r="H1663" s="3">
        <v>1</v>
      </c>
      <c r="I1663" s="3">
        <f t="shared" si="25"/>
        <v>2</v>
      </c>
    </row>
    <row r="1664" spans="1:9" x14ac:dyDescent="0.35">
      <c r="A1664" s="3" t="s">
        <v>2073</v>
      </c>
      <c r="B1664" s="44" t="s">
        <v>256</v>
      </c>
      <c r="C1664" s="44" t="s">
        <v>25</v>
      </c>
      <c r="D1664" s="44" t="s">
        <v>176</v>
      </c>
      <c r="E1664" s="3">
        <v>3</v>
      </c>
      <c r="F1664" s="3">
        <v>1</v>
      </c>
      <c r="G1664" s="3">
        <v>4</v>
      </c>
      <c r="H1664" s="3">
        <v>1</v>
      </c>
      <c r="I1664" s="3">
        <f t="shared" si="25"/>
        <v>2</v>
      </c>
    </row>
    <row r="1665" spans="1:9" x14ac:dyDescent="0.35">
      <c r="A1665" s="3" t="s">
        <v>2074</v>
      </c>
      <c r="B1665" s="44" t="s">
        <v>259</v>
      </c>
      <c r="C1665" s="44" t="s">
        <v>95</v>
      </c>
      <c r="D1665" s="44" t="s">
        <v>175</v>
      </c>
      <c r="E1665" s="3">
        <v>3</v>
      </c>
      <c r="F1665" s="3">
        <v>1</v>
      </c>
      <c r="G1665" s="3">
        <v>1</v>
      </c>
      <c r="H1665" s="3">
        <v>1</v>
      </c>
      <c r="I1665" s="3">
        <f t="shared" si="25"/>
        <v>2</v>
      </c>
    </row>
    <row r="1666" spans="1:9" x14ac:dyDescent="0.35">
      <c r="A1666" s="3" t="s">
        <v>2075</v>
      </c>
      <c r="B1666" s="44" t="s">
        <v>277</v>
      </c>
      <c r="C1666" s="44" t="s">
        <v>273</v>
      </c>
      <c r="D1666" s="44" t="s">
        <v>176</v>
      </c>
      <c r="E1666" s="3">
        <v>3</v>
      </c>
      <c r="F1666" s="3">
        <v>4</v>
      </c>
      <c r="G1666" s="3">
        <v>4</v>
      </c>
      <c r="H1666" s="3">
        <v>1</v>
      </c>
      <c r="I1666" s="3">
        <f t="shared" si="25"/>
        <v>3</v>
      </c>
    </row>
    <row r="1667" spans="1:9" x14ac:dyDescent="0.35">
      <c r="A1667" s="3" t="s">
        <v>2076</v>
      </c>
      <c r="B1667" s="44" t="s">
        <v>269</v>
      </c>
      <c r="C1667" s="44" t="s">
        <v>270</v>
      </c>
      <c r="D1667" s="44" t="s">
        <v>176</v>
      </c>
      <c r="E1667" s="3">
        <v>3</v>
      </c>
      <c r="F1667" s="3">
        <v>1</v>
      </c>
      <c r="G1667" s="3">
        <v>4</v>
      </c>
      <c r="H1667" s="3">
        <v>1</v>
      </c>
      <c r="I1667" s="3">
        <f t="shared" ref="I1667:I1730" si="26">ROUND(AVERAGE(E1667:H1667),0)</f>
        <v>2</v>
      </c>
    </row>
    <row r="1668" spans="1:9" x14ac:dyDescent="0.35">
      <c r="A1668" s="3" t="s">
        <v>2077</v>
      </c>
      <c r="B1668" s="44" t="s">
        <v>259</v>
      </c>
      <c r="C1668" s="44" t="s">
        <v>95</v>
      </c>
      <c r="D1668" s="44" t="s">
        <v>175</v>
      </c>
      <c r="E1668" s="3">
        <v>3</v>
      </c>
      <c r="F1668" s="3">
        <v>1</v>
      </c>
      <c r="G1668" s="3">
        <v>4</v>
      </c>
      <c r="H1668" s="3">
        <v>1</v>
      </c>
      <c r="I1668" s="3">
        <f t="shared" si="26"/>
        <v>2</v>
      </c>
    </row>
    <row r="1669" spans="1:9" x14ac:dyDescent="0.35">
      <c r="A1669" s="3" t="s">
        <v>2078</v>
      </c>
      <c r="B1669" s="44" t="s">
        <v>213</v>
      </c>
      <c r="C1669" s="44" t="s">
        <v>108</v>
      </c>
      <c r="D1669" s="44" t="s">
        <v>176</v>
      </c>
      <c r="E1669" s="3">
        <v>3</v>
      </c>
      <c r="F1669" s="3">
        <v>1</v>
      </c>
      <c r="G1669" s="3">
        <v>4</v>
      </c>
      <c r="H1669" s="3">
        <v>1</v>
      </c>
      <c r="I1669" s="3">
        <f t="shared" si="26"/>
        <v>2</v>
      </c>
    </row>
    <row r="1670" spans="1:9" x14ac:dyDescent="0.35">
      <c r="A1670" s="3" t="s">
        <v>2079</v>
      </c>
      <c r="B1670" s="44" t="s">
        <v>231</v>
      </c>
      <c r="C1670" s="44" t="s">
        <v>35</v>
      </c>
      <c r="D1670" s="44" t="s">
        <v>176</v>
      </c>
      <c r="E1670" s="3">
        <v>3</v>
      </c>
      <c r="F1670" s="3">
        <v>1</v>
      </c>
      <c r="G1670" s="3">
        <v>4</v>
      </c>
      <c r="H1670" s="3">
        <v>1</v>
      </c>
      <c r="I1670" s="3">
        <f t="shared" si="26"/>
        <v>2</v>
      </c>
    </row>
    <row r="1671" spans="1:9" x14ac:dyDescent="0.35">
      <c r="A1671" s="3" t="s">
        <v>2080</v>
      </c>
      <c r="B1671" s="44" t="s">
        <v>269</v>
      </c>
      <c r="C1671" s="44" t="s">
        <v>270</v>
      </c>
      <c r="D1671" s="44" t="s">
        <v>176</v>
      </c>
      <c r="E1671" s="3">
        <v>3</v>
      </c>
      <c r="F1671" s="3">
        <v>1</v>
      </c>
      <c r="G1671" s="3">
        <v>4</v>
      </c>
      <c r="H1671" s="3">
        <v>1</v>
      </c>
      <c r="I1671" s="3">
        <f t="shared" si="26"/>
        <v>2</v>
      </c>
    </row>
    <row r="1672" spans="1:9" x14ac:dyDescent="0.35">
      <c r="A1672" s="3" t="s">
        <v>2081</v>
      </c>
      <c r="B1672" s="44" t="s">
        <v>231</v>
      </c>
      <c r="C1672" s="44" t="s">
        <v>35</v>
      </c>
      <c r="D1672" s="44" t="s">
        <v>176</v>
      </c>
      <c r="E1672" s="3">
        <v>3</v>
      </c>
      <c r="F1672" s="3">
        <v>1</v>
      </c>
      <c r="G1672" s="3">
        <v>4</v>
      </c>
      <c r="H1672" s="3">
        <v>4</v>
      </c>
      <c r="I1672" s="3">
        <f t="shared" si="26"/>
        <v>3</v>
      </c>
    </row>
    <row r="1673" spans="1:9" x14ac:dyDescent="0.35">
      <c r="A1673" s="3" t="s">
        <v>2082</v>
      </c>
      <c r="B1673" s="44" t="s">
        <v>256</v>
      </c>
      <c r="C1673" s="44" t="s">
        <v>25</v>
      </c>
      <c r="D1673" s="44" t="s">
        <v>176</v>
      </c>
      <c r="E1673" s="3">
        <v>3</v>
      </c>
      <c r="F1673" s="3">
        <v>1</v>
      </c>
      <c r="G1673" s="3">
        <v>1</v>
      </c>
      <c r="H1673" s="3">
        <v>1</v>
      </c>
      <c r="I1673" s="3">
        <f t="shared" si="26"/>
        <v>2</v>
      </c>
    </row>
    <row r="1674" spans="1:9" x14ac:dyDescent="0.35">
      <c r="A1674" s="3" t="s">
        <v>2083</v>
      </c>
      <c r="B1674" s="44" t="s">
        <v>201</v>
      </c>
      <c r="C1674" s="44" t="s">
        <v>155</v>
      </c>
      <c r="D1674" s="44" t="s">
        <v>176</v>
      </c>
      <c r="E1674" s="3">
        <v>1</v>
      </c>
      <c r="F1674" s="3">
        <v>4</v>
      </c>
      <c r="G1674" s="3">
        <v>1</v>
      </c>
      <c r="H1674" s="3">
        <v>1</v>
      </c>
      <c r="I1674" s="3">
        <f t="shared" si="26"/>
        <v>2</v>
      </c>
    </row>
    <row r="1675" spans="1:9" x14ac:dyDescent="0.35">
      <c r="A1675" s="3" t="s">
        <v>2084</v>
      </c>
      <c r="B1675" s="44" t="s">
        <v>202</v>
      </c>
      <c r="C1675" s="44" t="s">
        <v>203</v>
      </c>
      <c r="D1675" s="44" t="s">
        <v>176</v>
      </c>
      <c r="E1675" s="3">
        <v>3</v>
      </c>
      <c r="F1675" s="3">
        <v>1</v>
      </c>
      <c r="G1675" s="3">
        <v>4</v>
      </c>
      <c r="H1675" s="3">
        <v>1</v>
      </c>
      <c r="I1675" s="3">
        <f t="shared" si="26"/>
        <v>2</v>
      </c>
    </row>
    <row r="1676" spans="1:9" x14ac:dyDescent="0.35">
      <c r="A1676" s="3" t="s">
        <v>2085</v>
      </c>
      <c r="B1676" s="44" t="s">
        <v>214</v>
      </c>
      <c r="C1676" s="44" t="s">
        <v>98</v>
      </c>
      <c r="D1676" s="44" t="s">
        <v>176</v>
      </c>
      <c r="E1676" s="3">
        <v>3</v>
      </c>
      <c r="F1676" s="3">
        <v>1</v>
      </c>
      <c r="G1676" s="3">
        <v>4</v>
      </c>
      <c r="H1676" s="3">
        <v>1</v>
      </c>
      <c r="I1676" s="3">
        <f t="shared" si="26"/>
        <v>2</v>
      </c>
    </row>
    <row r="1677" spans="1:9" x14ac:dyDescent="0.35">
      <c r="A1677" s="3" t="s">
        <v>2086</v>
      </c>
      <c r="B1677" s="44" t="s">
        <v>259</v>
      </c>
      <c r="C1677" s="44" t="s">
        <v>95</v>
      </c>
      <c r="D1677" s="44" t="s">
        <v>175</v>
      </c>
      <c r="E1677" s="3">
        <v>3</v>
      </c>
      <c r="F1677" s="3">
        <v>1</v>
      </c>
      <c r="G1677" s="3">
        <v>1</v>
      </c>
      <c r="H1677" s="3">
        <v>1</v>
      </c>
      <c r="I1677" s="3">
        <f t="shared" si="26"/>
        <v>2</v>
      </c>
    </row>
    <row r="1678" spans="1:9" x14ac:dyDescent="0.35">
      <c r="A1678" s="3" t="s">
        <v>2087</v>
      </c>
      <c r="B1678" s="44" t="s">
        <v>213</v>
      </c>
      <c r="C1678" s="44" t="s">
        <v>108</v>
      </c>
      <c r="D1678" s="44" t="s">
        <v>176</v>
      </c>
      <c r="E1678" s="3">
        <v>3</v>
      </c>
      <c r="F1678" s="3">
        <v>1</v>
      </c>
      <c r="G1678" s="3">
        <v>4</v>
      </c>
      <c r="H1678" s="3">
        <v>1</v>
      </c>
      <c r="I1678" s="3">
        <f t="shared" si="26"/>
        <v>2</v>
      </c>
    </row>
    <row r="1679" spans="1:9" x14ac:dyDescent="0.35">
      <c r="A1679" s="3" t="s">
        <v>2088</v>
      </c>
      <c r="B1679" s="44" t="s">
        <v>259</v>
      </c>
      <c r="C1679" s="44" t="s">
        <v>95</v>
      </c>
      <c r="D1679" s="44" t="s">
        <v>175</v>
      </c>
      <c r="E1679" s="3">
        <v>3</v>
      </c>
      <c r="F1679" s="3">
        <v>1</v>
      </c>
      <c r="G1679" s="3">
        <v>1</v>
      </c>
      <c r="H1679" s="3">
        <v>1</v>
      </c>
      <c r="I1679" s="3">
        <f t="shared" si="26"/>
        <v>2</v>
      </c>
    </row>
    <row r="1680" spans="1:9" x14ac:dyDescent="0.35">
      <c r="A1680" s="3" t="s">
        <v>2089</v>
      </c>
      <c r="B1680" s="44" t="s">
        <v>248</v>
      </c>
      <c r="C1680" s="44" t="s">
        <v>80</v>
      </c>
      <c r="D1680" s="44" t="s">
        <v>175</v>
      </c>
      <c r="E1680" s="3">
        <v>3</v>
      </c>
      <c r="F1680" s="3">
        <v>1</v>
      </c>
      <c r="G1680" s="3">
        <v>4</v>
      </c>
      <c r="H1680" s="3">
        <v>1</v>
      </c>
      <c r="I1680" s="3">
        <f t="shared" si="26"/>
        <v>2</v>
      </c>
    </row>
    <row r="1681" spans="1:9" x14ac:dyDescent="0.35">
      <c r="A1681" s="3" t="s">
        <v>2090</v>
      </c>
      <c r="B1681" s="44" t="s">
        <v>259</v>
      </c>
      <c r="C1681" s="44" t="s">
        <v>95</v>
      </c>
      <c r="D1681" s="44" t="s">
        <v>175</v>
      </c>
      <c r="E1681" s="3">
        <v>3</v>
      </c>
      <c r="F1681" s="3">
        <v>1</v>
      </c>
      <c r="G1681" s="3">
        <v>1</v>
      </c>
      <c r="H1681" s="3">
        <v>1</v>
      </c>
      <c r="I1681" s="3">
        <f t="shared" si="26"/>
        <v>2</v>
      </c>
    </row>
    <row r="1682" spans="1:9" x14ac:dyDescent="0.35">
      <c r="A1682" s="3" t="s">
        <v>2091</v>
      </c>
      <c r="B1682" s="44" t="s">
        <v>259</v>
      </c>
      <c r="C1682" s="44" t="s">
        <v>95</v>
      </c>
      <c r="D1682" s="44" t="s">
        <v>175</v>
      </c>
      <c r="E1682" s="3">
        <v>3</v>
      </c>
      <c r="F1682" s="3">
        <v>1</v>
      </c>
      <c r="G1682" s="3">
        <v>1</v>
      </c>
      <c r="H1682" s="3">
        <v>1</v>
      </c>
      <c r="I1682" s="3">
        <f t="shared" si="26"/>
        <v>2</v>
      </c>
    </row>
    <row r="1683" spans="1:9" x14ac:dyDescent="0.35">
      <c r="A1683" s="3" t="s">
        <v>2092</v>
      </c>
      <c r="B1683" s="44" t="s">
        <v>274</v>
      </c>
      <c r="C1683" s="44" t="s">
        <v>99</v>
      </c>
      <c r="D1683" s="44" t="s">
        <v>175</v>
      </c>
      <c r="E1683" s="3">
        <v>1</v>
      </c>
      <c r="F1683" s="3">
        <v>4</v>
      </c>
      <c r="G1683" s="3">
        <v>1</v>
      </c>
      <c r="H1683" s="3">
        <v>1</v>
      </c>
      <c r="I1683" s="3">
        <f t="shared" si="26"/>
        <v>2</v>
      </c>
    </row>
    <row r="1684" spans="1:9" x14ac:dyDescent="0.35">
      <c r="A1684" s="3" t="s">
        <v>2093</v>
      </c>
      <c r="B1684" s="44" t="s">
        <v>182</v>
      </c>
      <c r="C1684" s="44" t="s">
        <v>183</v>
      </c>
      <c r="D1684" s="44" t="s">
        <v>175</v>
      </c>
      <c r="E1684" s="3">
        <v>3</v>
      </c>
      <c r="F1684" s="3">
        <v>1</v>
      </c>
      <c r="G1684" s="3">
        <v>1</v>
      </c>
      <c r="H1684" s="3">
        <v>1</v>
      </c>
      <c r="I1684" s="3">
        <f t="shared" si="26"/>
        <v>2</v>
      </c>
    </row>
    <row r="1685" spans="1:9" x14ac:dyDescent="0.35">
      <c r="A1685" s="3" t="s">
        <v>2094</v>
      </c>
      <c r="B1685" s="44" t="s">
        <v>211</v>
      </c>
      <c r="C1685" s="44" t="s">
        <v>87</v>
      </c>
      <c r="D1685" s="44" t="s">
        <v>175</v>
      </c>
      <c r="E1685" s="3">
        <v>3</v>
      </c>
      <c r="F1685" s="3">
        <v>1</v>
      </c>
      <c r="G1685" s="3">
        <v>1</v>
      </c>
      <c r="H1685" s="3">
        <v>4</v>
      </c>
      <c r="I1685" s="3">
        <f t="shared" si="26"/>
        <v>2</v>
      </c>
    </row>
    <row r="1686" spans="1:9" x14ac:dyDescent="0.35">
      <c r="A1686" s="3" t="s">
        <v>2095</v>
      </c>
      <c r="B1686" s="44" t="s">
        <v>202</v>
      </c>
      <c r="C1686" s="44" t="s">
        <v>203</v>
      </c>
      <c r="D1686" s="44" t="s">
        <v>176</v>
      </c>
      <c r="E1686" s="3">
        <v>3</v>
      </c>
      <c r="F1686" s="3">
        <v>1</v>
      </c>
      <c r="G1686" s="3">
        <v>1</v>
      </c>
      <c r="H1686" s="3">
        <v>1</v>
      </c>
      <c r="I1686" s="3">
        <f t="shared" si="26"/>
        <v>2</v>
      </c>
    </row>
    <row r="1687" spans="1:9" x14ac:dyDescent="0.35">
      <c r="A1687" s="3" t="s">
        <v>2096</v>
      </c>
      <c r="B1687" s="44" t="s">
        <v>231</v>
      </c>
      <c r="C1687" s="44" t="s">
        <v>35</v>
      </c>
      <c r="D1687" s="44" t="s">
        <v>176</v>
      </c>
      <c r="E1687" s="3">
        <v>3</v>
      </c>
      <c r="F1687" s="3">
        <v>1</v>
      </c>
      <c r="G1687" s="3">
        <v>4</v>
      </c>
      <c r="H1687" s="3">
        <v>1</v>
      </c>
      <c r="I1687" s="3">
        <f t="shared" si="26"/>
        <v>2</v>
      </c>
    </row>
    <row r="1688" spans="1:9" x14ac:dyDescent="0.35">
      <c r="A1688" s="3" t="s">
        <v>2097</v>
      </c>
      <c r="B1688" s="44" t="s">
        <v>277</v>
      </c>
      <c r="C1688" s="44" t="s">
        <v>273</v>
      </c>
      <c r="D1688" s="44" t="s">
        <v>176</v>
      </c>
      <c r="E1688" s="3">
        <v>2</v>
      </c>
      <c r="F1688" s="3">
        <v>4</v>
      </c>
      <c r="G1688" s="3">
        <v>4</v>
      </c>
      <c r="H1688" s="3">
        <v>1</v>
      </c>
      <c r="I1688" s="3">
        <f t="shared" si="26"/>
        <v>3</v>
      </c>
    </row>
    <row r="1689" spans="1:9" x14ac:dyDescent="0.35">
      <c r="A1689" s="3" t="s">
        <v>2098</v>
      </c>
      <c r="B1689" s="44" t="s">
        <v>282</v>
      </c>
      <c r="C1689" s="44" t="s">
        <v>111</v>
      </c>
      <c r="D1689" s="44" t="s">
        <v>175</v>
      </c>
      <c r="E1689" s="3">
        <v>3</v>
      </c>
      <c r="F1689" s="3">
        <v>1</v>
      </c>
      <c r="G1689" s="3">
        <v>1</v>
      </c>
      <c r="H1689" s="3">
        <v>1</v>
      </c>
      <c r="I1689" s="3">
        <f t="shared" si="26"/>
        <v>2</v>
      </c>
    </row>
    <row r="1690" spans="1:9" x14ac:dyDescent="0.35">
      <c r="A1690" s="3" t="s">
        <v>2099</v>
      </c>
      <c r="B1690" s="44" t="s">
        <v>182</v>
      </c>
      <c r="C1690" s="44" t="s">
        <v>183</v>
      </c>
      <c r="D1690" s="44" t="s">
        <v>175</v>
      </c>
      <c r="E1690" s="3">
        <v>3</v>
      </c>
      <c r="F1690" s="3">
        <v>1</v>
      </c>
      <c r="G1690" s="3">
        <v>4</v>
      </c>
      <c r="H1690" s="3">
        <v>1</v>
      </c>
      <c r="I1690" s="3">
        <f t="shared" si="26"/>
        <v>2</v>
      </c>
    </row>
    <row r="1691" spans="1:9" x14ac:dyDescent="0.35">
      <c r="A1691" s="3" t="s">
        <v>2100</v>
      </c>
      <c r="B1691" s="44" t="s">
        <v>269</v>
      </c>
      <c r="C1691" s="44" t="s">
        <v>270</v>
      </c>
      <c r="D1691" s="44" t="s">
        <v>176</v>
      </c>
      <c r="E1691" s="3">
        <v>1</v>
      </c>
      <c r="F1691" s="3">
        <v>4</v>
      </c>
      <c r="G1691" s="3">
        <v>1</v>
      </c>
      <c r="H1691" s="3">
        <v>1</v>
      </c>
      <c r="I1691" s="3">
        <f t="shared" si="26"/>
        <v>2</v>
      </c>
    </row>
    <row r="1692" spans="1:9" x14ac:dyDescent="0.35">
      <c r="A1692" s="3" t="s">
        <v>2101</v>
      </c>
      <c r="B1692" s="44" t="s">
        <v>214</v>
      </c>
      <c r="C1692" s="44" t="s">
        <v>98</v>
      </c>
      <c r="D1692" s="44" t="s">
        <v>176</v>
      </c>
      <c r="E1692" s="3">
        <v>3</v>
      </c>
      <c r="F1692" s="3">
        <v>1</v>
      </c>
      <c r="G1692" s="3">
        <v>1</v>
      </c>
      <c r="H1692" s="3">
        <v>1</v>
      </c>
      <c r="I1692" s="3">
        <f t="shared" si="26"/>
        <v>2</v>
      </c>
    </row>
    <row r="1693" spans="1:9" x14ac:dyDescent="0.35">
      <c r="A1693" s="3" t="s">
        <v>2102</v>
      </c>
      <c r="B1693" s="44" t="s">
        <v>187</v>
      </c>
      <c r="C1693" s="44" t="s">
        <v>86</v>
      </c>
      <c r="D1693" s="44" t="s">
        <v>175</v>
      </c>
      <c r="E1693" s="3">
        <v>3</v>
      </c>
      <c r="F1693" s="3">
        <v>1</v>
      </c>
      <c r="G1693" s="3">
        <v>4</v>
      </c>
      <c r="H1693" s="3">
        <v>1</v>
      </c>
      <c r="I1693" s="3">
        <f t="shared" si="26"/>
        <v>2</v>
      </c>
    </row>
    <row r="1694" spans="1:9" x14ac:dyDescent="0.35">
      <c r="A1694" s="3" t="s">
        <v>2103</v>
      </c>
      <c r="B1694" s="44" t="s">
        <v>269</v>
      </c>
      <c r="C1694" s="44" t="s">
        <v>270</v>
      </c>
      <c r="D1694" s="44" t="s">
        <v>176</v>
      </c>
      <c r="E1694" s="3">
        <v>3</v>
      </c>
      <c r="F1694" s="3">
        <v>1</v>
      </c>
      <c r="G1694" s="3">
        <v>4</v>
      </c>
      <c r="H1694" s="3">
        <v>1</v>
      </c>
      <c r="I1694" s="3">
        <f t="shared" si="26"/>
        <v>2</v>
      </c>
    </row>
    <row r="1695" spans="1:9" x14ac:dyDescent="0.35">
      <c r="A1695" s="3" t="s">
        <v>2104</v>
      </c>
      <c r="B1695" s="44" t="s">
        <v>187</v>
      </c>
      <c r="C1695" s="44" t="s">
        <v>86</v>
      </c>
      <c r="D1695" s="44" t="s">
        <v>175</v>
      </c>
      <c r="E1695" s="3">
        <v>3</v>
      </c>
      <c r="F1695" s="3">
        <v>1</v>
      </c>
      <c r="G1695" s="3">
        <v>1</v>
      </c>
      <c r="H1695" s="3">
        <v>1</v>
      </c>
      <c r="I1695" s="3">
        <f t="shared" si="26"/>
        <v>2</v>
      </c>
    </row>
    <row r="1696" spans="1:9" x14ac:dyDescent="0.35">
      <c r="A1696" s="3" t="s">
        <v>2105</v>
      </c>
      <c r="B1696" s="44" t="s">
        <v>211</v>
      </c>
      <c r="C1696" s="44" t="s">
        <v>87</v>
      </c>
      <c r="D1696" s="44" t="s">
        <v>175</v>
      </c>
      <c r="E1696" s="3">
        <v>3</v>
      </c>
      <c r="F1696" s="3">
        <v>1</v>
      </c>
      <c r="G1696" s="3">
        <v>1</v>
      </c>
      <c r="H1696" s="3">
        <v>1</v>
      </c>
      <c r="I1696" s="3">
        <f t="shared" si="26"/>
        <v>2</v>
      </c>
    </row>
    <row r="1697" spans="1:9" x14ac:dyDescent="0.35">
      <c r="A1697" s="3" t="s">
        <v>2106</v>
      </c>
      <c r="B1697" s="44" t="s">
        <v>214</v>
      </c>
      <c r="C1697" s="44" t="s">
        <v>98</v>
      </c>
      <c r="D1697" s="44" t="s">
        <v>176</v>
      </c>
      <c r="E1697" s="3">
        <v>3</v>
      </c>
      <c r="F1697" s="3">
        <v>1</v>
      </c>
      <c r="G1697" s="3">
        <v>4</v>
      </c>
      <c r="H1697" s="3">
        <v>1</v>
      </c>
      <c r="I1697" s="3">
        <f t="shared" si="26"/>
        <v>2</v>
      </c>
    </row>
    <row r="1698" spans="1:9" x14ac:dyDescent="0.35">
      <c r="A1698" s="3" t="s">
        <v>2107</v>
      </c>
      <c r="B1698" s="44" t="s">
        <v>231</v>
      </c>
      <c r="C1698" s="44" t="s">
        <v>35</v>
      </c>
      <c r="D1698" s="44" t="s">
        <v>176</v>
      </c>
      <c r="E1698" s="3">
        <v>3</v>
      </c>
      <c r="F1698" s="3">
        <v>1</v>
      </c>
      <c r="G1698" s="3">
        <v>4</v>
      </c>
      <c r="H1698" s="3">
        <v>1</v>
      </c>
      <c r="I1698" s="3">
        <f t="shared" si="26"/>
        <v>2</v>
      </c>
    </row>
    <row r="1699" spans="1:9" x14ac:dyDescent="0.35">
      <c r="A1699" s="3" t="s">
        <v>2108</v>
      </c>
      <c r="B1699" s="44" t="s">
        <v>248</v>
      </c>
      <c r="C1699" s="44" t="s">
        <v>80</v>
      </c>
      <c r="D1699" s="44" t="s">
        <v>175</v>
      </c>
      <c r="E1699" s="3">
        <v>3</v>
      </c>
      <c r="F1699" s="3">
        <v>1</v>
      </c>
      <c r="G1699" s="3">
        <v>4</v>
      </c>
      <c r="H1699" s="3">
        <v>1</v>
      </c>
      <c r="I1699" s="3">
        <f t="shared" si="26"/>
        <v>2</v>
      </c>
    </row>
    <row r="1700" spans="1:9" x14ac:dyDescent="0.35">
      <c r="A1700" s="3" t="s">
        <v>2109</v>
      </c>
      <c r="B1700" s="44" t="s">
        <v>249</v>
      </c>
      <c r="C1700" s="44" t="s">
        <v>68</v>
      </c>
      <c r="D1700" s="44" t="s">
        <v>175</v>
      </c>
      <c r="E1700" s="3">
        <v>3</v>
      </c>
      <c r="F1700" s="3">
        <v>1</v>
      </c>
      <c r="G1700" s="3">
        <v>1</v>
      </c>
      <c r="H1700" s="3">
        <v>1</v>
      </c>
      <c r="I1700" s="3">
        <f t="shared" si="26"/>
        <v>2</v>
      </c>
    </row>
    <row r="1701" spans="1:9" x14ac:dyDescent="0.35">
      <c r="A1701" s="3" t="s">
        <v>2110</v>
      </c>
      <c r="B1701" s="44" t="s">
        <v>429</v>
      </c>
      <c r="C1701" s="44" t="s">
        <v>81</v>
      </c>
      <c r="D1701" s="44" t="s">
        <v>176</v>
      </c>
      <c r="E1701" s="3">
        <v>3</v>
      </c>
      <c r="F1701" s="3">
        <v>1</v>
      </c>
      <c r="G1701" s="3">
        <v>4</v>
      </c>
      <c r="H1701" s="3">
        <v>1</v>
      </c>
      <c r="I1701" s="3">
        <f t="shared" si="26"/>
        <v>2</v>
      </c>
    </row>
    <row r="1702" spans="1:9" x14ac:dyDescent="0.35">
      <c r="A1702" s="3" t="s">
        <v>2111</v>
      </c>
      <c r="B1702" s="44" t="s">
        <v>202</v>
      </c>
      <c r="C1702" s="44" t="s">
        <v>203</v>
      </c>
      <c r="D1702" s="44" t="s">
        <v>176</v>
      </c>
      <c r="E1702" s="3">
        <v>3</v>
      </c>
      <c r="F1702" s="3">
        <v>1</v>
      </c>
      <c r="G1702" s="3">
        <v>4</v>
      </c>
      <c r="H1702" s="3">
        <v>1</v>
      </c>
      <c r="I1702" s="3">
        <f t="shared" si="26"/>
        <v>2</v>
      </c>
    </row>
    <row r="1703" spans="1:9" x14ac:dyDescent="0.35">
      <c r="A1703" s="3" t="s">
        <v>2112</v>
      </c>
      <c r="B1703" s="44" t="s">
        <v>248</v>
      </c>
      <c r="C1703" s="44" t="s">
        <v>80</v>
      </c>
      <c r="D1703" s="44" t="s">
        <v>175</v>
      </c>
      <c r="E1703" s="3">
        <v>3</v>
      </c>
      <c r="F1703" s="3">
        <v>1</v>
      </c>
      <c r="G1703" s="3">
        <v>1</v>
      </c>
      <c r="H1703" s="3">
        <v>1</v>
      </c>
      <c r="I1703" s="3">
        <f t="shared" si="26"/>
        <v>2</v>
      </c>
    </row>
    <row r="1704" spans="1:9" x14ac:dyDescent="0.35">
      <c r="A1704" s="3" t="s">
        <v>2113</v>
      </c>
      <c r="B1704" s="44" t="s">
        <v>276</v>
      </c>
      <c r="C1704" s="44" t="s">
        <v>105</v>
      </c>
      <c r="D1704" s="44" t="s">
        <v>175</v>
      </c>
      <c r="E1704" s="3">
        <v>3</v>
      </c>
      <c r="F1704" s="3">
        <v>1</v>
      </c>
      <c r="G1704" s="3">
        <v>1</v>
      </c>
      <c r="H1704" s="3">
        <v>1</v>
      </c>
      <c r="I1704" s="3">
        <f t="shared" si="26"/>
        <v>2</v>
      </c>
    </row>
    <row r="1705" spans="1:9" x14ac:dyDescent="0.35">
      <c r="A1705" s="3" t="s">
        <v>2114</v>
      </c>
      <c r="B1705" s="44" t="s">
        <v>276</v>
      </c>
      <c r="C1705" s="44" t="s">
        <v>105</v>
      </c>
      <c r="D1705" s="44" t="s">
        <v>175</v>
      </c>
      <c r="E1705" s="3">
        <v>3</v>
      </c>
      <c r="F1705" s="3">
        <v>1</v>
      </c>
      <c r="G1705" s="3">
        <v>1</v>
      </c>
      <c r="H1705" s="3">
        <v>1</v>
      </c>
      <c r="I1705" s="3">
        <f t="shared" si="26"/>
        <v>2</v>
      </c>
    </row>
    <row r="1706" spans="1:9" x14ac:dyDescent="0.35">
      <c r="A1706" s="3" t="s">
        <v>2115</v>
      </c>
      <c r="B1706" s="44" t="s">
        <v>202</v>
      </c>
      <c r="C1706" s="44" t="s">
        <v>203</v>
      </c>
      <c r="D1706" s="44" t="s">
        <v>176</v>
      </c>
      <c r="E1706" s="3">
        <v>3</v>
      </c>
      <c r="F1706" s="3">
        <v>1</v>
      </c>
      <c r="G1706" s="3">
        <v>4</v>
      </c>
      <c r="H1706" s="3">
        <v>1</v>
      </c>
      <c r="I1706" s="3">
        <f t="shared" si="26"/>
        <v>2</v>
      </c>
    </row>
    <row r="1707" spans="1:9" x14ac:dyDescent="0.35">
      <c r="A1707" s="3" t="s">
        <v>2116</v>
      </c>
      <c r="B1707" s="44" t="s">
        <v>256</v>
      </c>
      <c r="C1707" s="44" t="s">
        <v>25</v>
      </c>
      <c r="D1707" s="44" t="s">
        <v>176</v>
      </c>
      <c r="E1707" s="3">
        <v>3</v>
      </c>
      <c r="F1707" s="3">
        <v>1</v>
      </c>
      <c r="G1707" s="3">
        <v>1</v>
      </c>
      <c r="H1707" s="3">
        <v>1</v>
      </c>
      <c r="I1707" s="3">
        <f t="shared" si="26"/>
        <v>2</v>
      </c>
    </row>
    <row r="1708" spans="1:9" x14ac:dyDescent="0.35">
      <c r="A1708" s="3" t="s">
        <v>2117</v>
      </c>
      <c r="B1708" s="44" t="s">
        <v>276</v>
      </c>
      <c r="C1708" s="44" t="s">
        <v>105</v>
      </c>
      <c r="D1708" s="44" t="s">
        <v>175</v>
      </c>
      <c r="E1708" s="3">
        <v>3</v>
      </c>
      <c r="F1708" s="3">
        <v>1</v>
      </c>
      <c r="G1708" s="3">
        <v>1</v>
      </c>
      <c r="H1708" s="3">
        <v>1</v>
      </c>
      <c r="I1708" s="3">
        <f t="shared" si="26"/>
        <v>2</v>
      </c>
    </row>
    <row r="1709" spans="1:9" x14ac:dyDescent="0.35">
      <c r="A1709" s="3" t="s">
        <v>2118</v>
      </c>
      <c r="B1709" s="44" t="s">
        <v>256</v>
      </c>
      <c r="C1709" s="44" t="s">
        <v>25</v>
      </c>
      <c r="D1709" s="44" t="s">
        <v>176</v>
      </c>
      <c r="E1709" s="3">
        <v>1</v>
      </c>
      <c r="F1709" s="3">
        <v>4</v>
      </c>
      <c r="G1709" s="3">
        <v>4</v>
      </c>
      <c r="H1709" s="3">
        <v>3</v>
      </c>
      <c r="I1709" s="3">
        <f t="shared" si="26"/>
        <v>3</v>
      </c>
    </row>
    <row r="1710" spans="1:9" x14ac:dyDescent="0.35">
      <c r="A1710" s="3" t="s">
        <v>2119</v>
      </c>
      <c r="B1710" s="44" t="s">
        <v>276</v>
      </c>
      <c r="C1710" s="44" t="s">
        <v>105</v>
      </c>
      <c r="D1710" s="44" t="s">
        <v>175</v>
      </c>
      <c r="E1710" s="3">
        <v>3</v>
      </c>
      <c r="F1710" s="3">
        <v>1</v>
      </c>
      <c r="G1710" s="3">
        <v>1</v>
      </c>
      <c r="H1710" s="3">
        <v>1</v>
      </c>
      <c r="I1710" s="3">
        <f t="shared" si="26"/>
        <v>2</v>
      </c>
    </row>
    <row r="1711" spans="1:9" x14ac:dyDescent="0.35">
      <c r="A1711" s="3" t="s">
        <v>2120</v>
      </c>
      <c r="B1711" s="44" t="s">
        <v>247</v>
      </c>
      <c r="C1711" s="44" t="s">
        <v>110</v>
      </c>
      <c r="D1711" s="44" t="s">
        <v>175</v>
      </c>
      <c r="E1711" s="3">
        <v>3</v>
      </c>
      <c r="F1711" s="3">
        <v>1</v>
      </c>
      <c r="G1711" s="3">
        <v>1</v>
      </c>
      <c r="H1711" s="3">
        <v>1</v>
      </c>
      <c r="I1711" s="3">
        <f t="shared" si="26"/>
        <v>2</v>
      </c>
    </row>
    <row r="1712" spans="1:9" x14ac:dyDescent="0.35">
      <c r="A1712" s="3" t="s">
        <v>2121</v>
      </c>
      <c r="B1712" s="44" t="s">
        <v>269</v>
      </c>
      <c r="C1712" s="44" t="s">
        <v>270</v>
      </c>
      <c r="D1712" s="44" t="s">
        <v>176</v>
      </c>
      <c r="E1712" s="3">
        <v>3</v>
      </c>
      <c r="F1712" s="3">
        <v>1</v>
      </c>
      <c r="G1712" s="3">
        <v>4</v>
      </c>
      <c r="H1712" s="3">
        <v>1</v>
      </c>
      <c r="I1712" s="3">
        <f t="shared" si="26"/>
        <v>2</v>
      </c>
    </row>
    <row r="1713" spans="1:9" x14ac:dyDescent="0.35">
      <c r="A1713" s="3" t="s">
        <v>2122</v>
      </c>
      <c r="B1713" s="44" t="s">
        <v>1846</v>
      </c>
      <c r="C1713" s="44" t="s">
        <v>293</v>
      </c>
      <c r="D1713" s="44" t="s">
        <v>176</v>
      </c>
      <c r="E1713" s="3">
        <v>3</v>
      </c>
      <c r="F1713" s="3">
        <v>1</v>
      </c>
      <c r="G1713" s="3">
        <v>4</v>
      </c>
      <c r="H1713" s="3">
        <v>1</v>
      </c>
      <c r="I1713" s="3">
        <f t="shared" si="26"/>
        <v>2</v>
      </c>
    </row>
    <row r="1714" spans="1:9" x14ac:dyDescent="0.35">
      <c r="A1714" s="3" t="s">
        <v>2123</v>
      </c>
      <c r="B1714" s="44" t="s">
        <v>247</v>
      </c>
      <c r="C1714" s="44" t="s">
        <v>110</v>
      </c>
      <c r="D1714" s="44" t="s">
        <v>175</v>
      </c>
      <c r="E1714" s="3">
        <v>3</v>
      </c>
      <c r="F1714" s="3">
        <v>1</v>
      </c>
      <c r="G1714" s="3">
        <v>1</v>
      </c>
      <c r="H1714" s="3">
        <v>1</v>
      </c>
      <c r="I1714" s="3">
        <f t="shared" si="26"/>
        <v>2</v>
      </c>
    </row>
    <row r="1715" spans="1:9" x14ac:dyDescent="0.35">
      <c r="A1715" s="3" t="s">
        <v>2124</v>
      </c>
      <c r="B1715" s="44" t="s">
        <v>213</v>
      </c>
      <c r="C1715" s="44" t="s">
        <v>108</v>
      </c>
      <c r="D1715" s="44" t="s">
        <v>176</v>
      </c>
      <c r="E1715" s="3">
        <v>2</v>
      </c>
      <c r="F1715" s="3">
        <v>4</v>
      </c>
      <c r="G1715" s="3">
        <v>1</v>
      </c>
      <c r="H1715" s="3">
        <v>1</v>
      </c>
      <c r="I1715" s="3">
        <f t="shared" si="26"/>
        <v>2</v>
      </c>
    </row>
    <row r="1716" spans="1:9" x14ac:dyDescent="0.35">
      <c r="A1716" s="3" t="s">
        <v>2125</v>
      </c>
      <c r="B1716" s="44" t="s">
        <v>231</v>
      </c>
      <c r="C1716" s="44" t="s">
        <v>35</v>
      </c>
      <c r="D1716" s="44" t="s">
        <v>176</v>
      </c>
      <c r="E1716" s="3">
        <v>3</v>
      </c>
      <c r="F1716" s="3">
        <v>1</v>
      </c>
      <c r="G1716" s="3">
        <v>1</v>
      </c>
      <c r="H1716" s="3">
        <v>1</v>
      </c>
      <c r="I1716" s="3">
        <f t="shared" si="26"/>
        <v>2</v>
      </c>
    </row>
    <row r="1717" spans="1:9" x14ac:dyDescent="0.35">
      <c r="A1717" s="3" t="s">
        <v>2126</v>
      </c>
      <c r="B1717" s="44" t="s">
        <v>247</v>
      </c>
      <c r="C1717" s="44" t="s">
        <v>110</v>
      </c>
      <c r="D1717" s="44" t="s">
        <v>175</v>
      </c>
      <c r="E1717" s="3">
        <v>3</v>
      </c>
      <c r="F1717" s="3">
        <v>1</v>
      </c>
      <c r="G1717" s="3">
        <v>1</v>
      </c>
      <c r="H1717" s="3">
        <v>1</v>
      </c>
      <c r="I1717" s="3">
        <f t="shared" si="26"/>
        <v>2</v>
      </c>
    </row>
    <row r="1718" spans="1:9" x14ac:dyDescent="0.35">
      <c r="A1718" s="3" t="s">
        <v>2127</v>
      </c>
      <c r="B1718" s="44" t="s">
        <v>259</v>
      </c>
      <c r="C1718" s="44" t="s">
        <v>95</v>
      </c>
      <c r="D1718" s="44" t="s">
        <v>175</v>
      </c>
      <c r="E1718" s="3">
        <v>3</v>
      </c>
      <c r="F1718" s="3">
        <v>1</v>
      </c>
      <c r="G1718" s="3">
        <v>4</v>
      </c>
      <c r="H1718" s="3">
        <v>1</v>
      </c>
      <c r="I1718" s="3">
        <f t="shared" si="26"/>
        <v>2</v>
      </c>
    </row>
    <row r="1719" spans="1:9" x14ac:dyDescent="0.35">
      <c r="A1719" s="3" t="s">
        <v>2128</v>
      </c>
      <c r="B1719" s="44" t="s">
        <v>214</v>
      </c>
      <c r="C1719" s="44" t="s">
        <v>98</v>
      </c>
      <c r="D1719" s="44" t="s">
        <v>176</v>
      </c>
      <c r="E1719" s="3">
        <v>3</v>
      </c>
      <c r="F1719" s="3">
        <v>1</v>
      </c>
      <c r="G1719" s="3">
        <v>1</v>
      </c>
      <c r="H1719" s="3">
        <v>1</v>
      </c>
      <c r="I1719" s="3">
        <f t="shared" si="26"/>
        <v>2</v>
      </c>
    </row>
    <row r="1720" spans="1:9" x14ac:dyDescent="0.35">
      <c r="A1720" s="3" t="s">
        <v>2129</v>
      </c>
      <c r="B1720" s="44" t="s">
        <v>247</v>
      </c>
      <c r="C1720" s="44" t="s">
        <v>110</v>
      </c>
      <c r="D1720" s="44" t="s">
        <v>175</v>
      </c>
      <c r="E1720" s="3">
        <v>3</v>
      </c>
      <c r="F1720" s="3">
        <v>1</v>
      </c>
      <c r="G1720" s="3">
        <v>1</v>
      </c>
      <c r="H1720" s="3">
        <v>1</v>
      </c>
      <c r="I1720" s="3">
        <f t="shared" si="26"/>
        <v>2</v>
      </c>
    </row>
    <row r="1721" spans="1:9" x14ac:dyDescent="0.35">
      <c r="A1721" s="3" t="s">
        <v>2130</v>
      </c>
      <c r="B1721" s="44" t="s">
        <v>247</v>
      </c>
      <c r="C1721" s="44" t="s">
        <v>110</v>
      </c>
      <c r="D1721" s="44" t="s">
        <v>175</v>
      </c>
      <c r="E1721" s="3">
        <v>3</v>
      </c>
      <c r="F1721" s="3">
        <v>1</v>
      </c>
      <c r="G1721" s="3">
        <v>1</v>
      </c>
      <c r="H1721" s="3">
        <v>1</v>
      </c>
      <c r="I1721" s="3">
        <f t="shared" si="26"/>
        <v>2</v>
      </c>
    </row>
    <row r="1722" spans="1:9" x14ac:dyDescent="0.35">
      <c r="A1722" s="3" t="s">
        <v>2131</v>
      </c>
      <c r="B1722" s="44" t="s">
        <v>1846</v>
      </c>
      <c r="C1722" s="44" t="s">
        <v>293</v>
      </c>
      <c r="D1722" s="44" t="s">
        <v>176</v>
      </c>
      <c r="E1722" s="3">
        <v>3</v>
      </c>
      <c r="F1722" s="3">
        <v>1</v>
      </c>
      <c r="G1722" s="3">
        <v>4</v>
      </c>
      <c r="H1722" s="3">
        <v>1</v>
      </c>
      <c r="I1722" s="3">
        <f t="shared" si="26"/>
        <v>2</v>
      </c>
    </row>
    <row r="1723" spans="1:9" x14ac:dyDescent="0.35">
      <c r="A1723" s="3" t="s">
        <v>2132</v>
      </c>
      <c r="B1723" s="44" t="s">
        <v>274</v>
      </c>
      <c r="C1723" s="44" t="s">
        <v>99</v>
      </c>
      <c r="D1723" s="44" t="s">
        <v>175</v>
      </c>
      <c r="E1723" s="3">
        <v>3</v>
      </c>
      <c r="F1723" s="3">
        <v>1</v>
      </c>
      <c r="G1723" s="3">
        <v>1</v>
      </c>
      <c r="H1723" s="3">
        <v>1</v>
      </c>
      <c r="I1723" s="3">
        <f t="shared" si="26"/>
        <v>2</v>
      </c>
    </row>
    <row r="1724" spans="1:9" x14ac:dyDescent="0.35">
      <c r="A1724" s="3" t="s">
        <v>2133</v>
      </c>
      <c r="B1724" s="44" t="s">
        <v>247</v>
      </c>
      <c r="C1724" s="44" t="s">
        <v>110</v>
      </c>
      <c r="D1724" s="44" t="s">
        <v>175</v>
      </c>
      <c r="E1724" s="3">
        <v>3</v>
      </c>
      <c r="F1724" s="3">
        <v>1</v>
      </c>
      <c r="G1724" s="3">
        <v>1</v>
      </c>
      <c r="H1724" s="3">
        <v>1</v>
      </c>
      <c r="I1724" s="3">
        <f t="shared" si="26"/>
        <v>2</v>
      </c>
    </row>
    <row r="1725" spans="1:9" x14ac:dyDescent="0.35">
      <c r="A1725" s="3" t="s">
        <v>2134</v>
      </c>
      <c r="B1725" s="44" t="s">
        <v>231</v>
      </c>
      <c r="C1725" s="44" t="s">
        <v>35</v>
      </c>
      <c r="D1725" s="44" t="s">
        <v>176</v>
      </c>
      <c r="E1725" s="3">
        <v>3</v>
      </c>
      <c r="F1725" s="3">
        <v>1</v>
      </c>
      <c r="G1725" s="3">
        <v>1</v>
      </c>
      <c r="H1725" s="3">
        <v>1</v>
      </c>
      <c r="I1725" s="3">
        <f t="shared" si="26"/>
        <v>2</v>
      </c>
    </row>
    <row r="1726" spans="1:9" x14ac:dyDescent="0.35">
      <c r="A1726" s="3" t="s">
        <v>2135</v>
      </c>
      <c r="B1726" s="44" t="s">
        <v>269</v>
      </c>
      <c r="C1726" s="44" t="s">
        <v>270</v>
      </c>
      <c r="D1726" s="44" t="s">
        <v>176</v>
      </c>
      <c r="E1726" s="3">
        <v>3</v>
      </c>
      <c r="F1726" s="3">
        <v>1</v>
      </c>
      <c r="G1726" s="3">
        <v>4</v>
      </c>
      <c r="H1726" s="3">
        <v>1</v>
      </c>
      <c r="I1726" s="3">
        <f t="shared" si="26"/>
        <v>2</v>
      </c>
    </row>
    <row r="1727" spans="1:9" x14ac:dyDescent="0.35">
      <c r="A1727" s="3" t="s">
        <v>2136</v>
      </c>
      <c r="B1727" s="44" t="s">
        <v>269</v>
      </c>
      <c r="C1727" s="44" t="s">
        <v>270</v>
      </c>
      <c r="D1727" s="44" t="s">
        <v>176</v>
      </c>
      <c r="E1727" s="3">
        <v>3</v>
      </c>
      <c r="F1727" s="3">
        <v>1</v>
      </c>
      <c r="G1727" s="3">
        <v>1</v>
      </c>
      <c r="H1727" s="3">
        <v>1</v>
      </c>
      <c r="I1727" s="3">
        <f t="shared" si="26"/>
        <v>2</v>
      </c>
    </row>
    <row r="1728" spans="1:9" x14ac:dyDescent="0.35">
      <c r="A1728" s="3" t="s">
        <v>2137</v>
      </c>
      <c r="B1728" s="44" t="s">
        <v>247</v>
      </c>
      <c r="C1728" s="44" t="s">
        <v>110</v>
      </c>
      <c r="D1728" s="44" t="s">
        <v>175</v>
      </c>
      <c r="E1728" s="3">
        <v>3</v>
      </c>
      <c r="F1728" s="3">
        <v>1</v>
      </c>
      <c r="G1728" s="3">
        <v>1</v>
      </c>
      <c r="H1728" s="3">
        <v>1</v>
      </c>
      <c r="I1728" s="3">
        <f t="shared" si="26"/>
        <v>2</v>
      </c>
    </row>
    <row r="1729" spans="1:9" x14ac:dyDescent="0.35">
      <c r="A1729" s="3" t="s">
        <v>2138</v>
      </c>
      <c r="B1729" s="44" t="s">
        <v>231</v>
      </c>
      <c r="C1729" s="44" t="s">
        <v>35</v>
      </c>
      <c r="D1729" s="44" t="s">
        <v>176</v>
      </c>
      <c r="E1729" s="3">
        <v>3</v>
      </c>
      <c r="F1729" s="3">
        <v>1</v>
      </c>
      <c r="G1729" s="3">
        <v>4</v>
      </c>
      <c r="H1729" s="3">
        <v>4</v>
      </c>
      <c r="I1729" s="3">
        <f t="shared" si="26"/>
        <v>3</v>
      </c>
    </row>
    <row r="1730" spans="1:9" x14ac:dyDescent="0.35">
      <c r="A1730" s="3" t="s">
        <v>2139</v>
      </c>
      <c r="B1730" s="44" t="s">
        <v>247</v>
      </c>
      <c r="C1730" s="44" t="s">
        <v>110</v>
      </c>
      <c r="D1730" s="44" t="s">
        <v>175</v>
      </c>
      <c r="E1730" s="3">
        <v>3</v>
      </c>
      <c r="F1730" s="3">
        <v>1</v>
      </c>
      <c r="G1730" s="3">
        <v>1</v>
      </c>
      <c r="H1730" s="3">
        <v>1</v>
      </c>
      <c r="I1730" s="3">
        <f t="shared" si="26"/>
        <v>2</v>
      </c>
    </row>
    <row r="1731" spans="1:9" x14ac:dyDescent="0.35">
      <c r="A1731" s="3" t="s">
        <v>2140</v>
      </c>
      <c r="B1731" s="44" t="s">
        <v>187</v>
      </c>
      <c r="C1731" s="44" t="s">
        <v>86</v>
      </c>
      <c r="D1731" s="44" t="s">
        <v>175</v>
      </c>
      <c r="E1731" s="3">
        <v>3</v>
      </c>
      <c r="F1731" s="3">
        <v>1</v>
      </c>
      <c r="G1731" s="3">
        <v>4</v>
      </c>
      <c r="H1731" s="3">
        <v>1</v>
      </c>
      <c r="I1731" s="3">
        <f t="shared" ref="I1731:I1794" si="27">ROUND(AVERAGE(E1731:H1731),0)</f>
        <v>2</v>
      </c>
    </row>
    <row r="1732" spans="1:9" x14ac:dyDescent="0.35">
      <c r="A1732" s="3" t="s">
        <v>2141</v>
      </c>
      <c r="B1732" s="44" t="s">
        <v>201</v>
      </c>
      <c r="C1732" s="44" t="s">
        <v>155</v>
      </c>
      <c r="D1732" s="44" t="s">
        <v>176</v>
      </c>
      <c r="E1732" s="3">
        <v>3</v>
      </c>
      <c r="F1732" s="3">
        <v>3</v>
      </c>
      <c r="G1732" s="3">
        <v>4</v>
      </c>
      <c r="H1732" s="3">
        <v>1</v>
      </c>
      <c r="I1732" s="3">
        <f t="shared" si="27"/>
        <v>3</v>
      </c>
    </row>
    <row r="1733" spans="1:9" x14ac:dyDescent="0.35">
      <c r="A1733" s="3" t="s">
        <v>2142</v>
      </c>
      <c r="B1733" s="44" t="s">
        <v>231</v>
      </c>
      <c r="C1733" s="44" t="s">
        <v>35</v>
      </c>
      <c r="D1733" s="44" t="s">
        <v>176</v>
      </c>
      <c r="E1733" s="3">
        <v>3</v>
      </c>
      <c r="F1733" s="3">
        <v>1</v>
      </c>
      <c r="G1733" s="3">
        <v>1</v>
      </c>
      <c r="H1733" s="3">
        <v>1</v>
      </c>
      <c r="I1733" s="3">
        <f t="shared" si="27"/>
        <v>2</v>
      </c>
    </row>
    <row r="1734" spans="1:9" x14ac:dyDescent="0.35">
      <c r="A1734" s="3" t="s">
        <v>2143</v>
      </c>
      <c r="B1734" s="44" t="s">
        <v>231</v>
      </c>
      <c r="C1734" s="44" t="s">
        <v>35</v>
      </c>
      <c r="D1734" s="44" t="s">
        <v>176</v>
      </c>
      <c r="E1734" s="3">
        <v>3</v>
      </c>
      <c r="F1734" s="3">
        <v>1</v>
      </c>
      <c r="G1734" s="3">
        <v>4</v>
      </c>
      <c r="H1734" s="3">
        <v>1</v>
      </c>
      <c r="I1734" s="3">
        <f t="shared" si="27"/>
        <v>2</v>
      </c>
    </row>
    <row r="1735" spans="1:9" x14ac:dyDescent="0.35">
      <c r="A1735" s="3" t="s">
        <v>2144</v>
      </c>
      <c r="B1735" s="44" t="s">
        <v>274</v>
      </c>
      <c r="C1735" s="44" t="s">
        <v>99</v>
      </c>
      <c r="D1735" s="44" t="s">
        <v>175</v>
      </c>
      <c r="E1735" s="3">
        <v>3</v>
      </c>
      <c r="F1735" s="3">
        <v>1</v>
      </c>
      <c r="G1735" s="3">
        <v>1</v>
      </c>
      <c r="H1735" s="3">
        <v>1</v>
      </c>
      <c r="I1735" s="3">
        <f t="shared" si="27"/>
        <v>2</v>
      </c>
    </row>
    <row r="1736" spans="1:9" x14ac:dyDescent="0.35">
      <c r="A1736" s="3" t="s">
        <v>2145</v>
      </c>
      <c r="B1736" s="44" t="s">
        <v>429</v>
      </c>
      <c r="C1736" s="44" t="s">
        <v>81</v>
      </c>
      <c r="D1736" s="44" t="s">
        <v>176</v>
      </c>
      <c r="E1736" s="3">
        <v>3</v>
      </c>
      <c r="F1736" s="3">
        <v>1</v>
      </c>
      <c r="G1736" s="3">
        <v>4</v>
      </c>
      <c r="H1736" s="3">
        <v>1</v>
      </c>
      <c r="I1736" s="3">
        <f t="shared" si="27"/>
        <v>2</v>
      </c>
    </row>
    <row r="1737" spans="1:9" x14ac:dyDescent="0.35">
      <c r="A1737" s="3" t="s">
        <v>2146</v>
      </c>
      <c r="B1737" s="44" t="s">
        <v>274</v>
      </c>
      <c r="C1737" s="44" t="s">
        <v>99</v>
      </c>
      <c r="D1737" s="44" t="s">
        <v>175</v>
      </c>
      <c r="E1737" s="3">
        <v>3</v>
      </c>
      <c r="F1737" s="3">
        <v>1</v>
      </c>
      <c r="G1737" s="3">
        <v>1</v>
      </c>
      <c r="H1737" s="3">
        <v>1</v>
      </c>
      <c r="I1737" s="3">
        <f t="shared" si="27"/>
        <v>2</v>
      </c>
    </row>
    <row r="1738" spans="1:9" x14ac:dyDescent="0.35">
      <c r="A1738" s="3" t="s">
        <v>2147</v>
      </c>
      <c r="B1738" s="44" t="s">
        <v>429</v>
      </c>
      <c r="C1738" s="44" t="s">
        <v>81</v>
      </c>
      <c r="D1738" s="44" t="s">
        <v>176</v>
      </c>
      <c r="E1738" s="3">
        <v>3</v>
      </c>
      <c r="F1738" s="3">
        <v>1</v>
      </c>
      <c r="G1738" s="3">
        <v>4</v>
      </c>
      <c r="H1738" s="3">
        <v>1</v>
      </c>
      <c r="I1738" s="3">
        <f t="shared" si="27"/>
        <v>2</v>
      </c>
    </row>
    <row r="1739" spans="1:9" x14ac:dyDescent="0.35">
      <c r="A1739" s="3" t="s">
        <v>2148</v>
      </c>
      <c r="B1739" s="44" t="s">
        <v>1846</v>
      </c>
      <c r="C1739" s="44" t="s">
        <v>293</v>
      </c>
      <c r="D1739" s="44" t="s">
        <v>176</v>
      </c>
      <c r="E1739" s="3">
        <v>3</v>
      </c>
      <c r="F1739" s="3">
        <v>1</v>
      </c>
      <c r="G1739" s="3">
        <v>4</v>
      </c>
      <c r="H1739" s="3">
        <v>3</v>
      </c>
      <c r="I1739" s="3">
        <f t="shared" si="27"/>
        <v>3</v>
      </c>
    </row>
    <row r="1740" spans="1:9" x14ac:dyDescent="0.35">
      <c r="A1740" s="3" t="s">
        <v>2149</v>
      </c>
      <c r="B1740" s="44" t="s">
        <v>248</v>
      </c>
      <c r="C1740" s="44" t="s">
        <v>80</v>
      </c>
      <c r="D1740" s="44" t="s">
        <v>175</v>
      </c>
      <c r="E1740" s="3">
        <v>3</v>
      </c>
      <c r="F1740" s="3">
        <v>1</v>
      </c>
      <c r="G1740" s="3">
        <v>1</v>
      </c>
      <c r="H1740" s="3">
        <v>1</v>
      </c>
      <c r="I1740" s="3">
        <f t="shared" si="27"/>
        <v>2</v>
      </c>
    </row>
    <row r="1741" spans="1:9" x14ac:dyDescent="0.35">
      <c r="A1741" s="3" t="s">
        <v>2150</v>
      </c>
      <c r="B1741" s="44" t="s">
        <v>269</v>
      </c>
      <c r="C1741" s="44" t="s">
        <v>270</v>
      </c>
      <c r="D1741" s="44" t="s">
        <v>176</v>
      </c>
      <c r="E1741" s="3">
        <v>3</v>
      </c>
      <c r="F1741" s="3">
        <v>1</v>
      </c>
      <c r="G1741" s="3">
        <v>1</v>
      </c>
      <c r="H1741" s="3">
        <v>1</v>
      </c>
      <c r="I1741" s="3">
        <f t="shared" si="27"/>
        <v>2</v>
      </c>
    </row>
    <row r="1742" spans="1:9" x14ac:dyDescent="0.35">
      <c r="A1742" s="3" t="s">
        <v>2151</v>
      </c>
      <c r="B1742" s="44" t="s">
        <v>248</v>
      </c>
      <c r="C1742" s="44" t="s">
        <v>80</v>
      </c>
      <c r="D1742" s="44" t="s">
        <v>175</v>
      </c>
      <c r="E1742" s="3">
        <v>3</v>
      </c>
      <c r="F1742" s="3">
        <v>1</v>
      </c>
      <c r="G1742" s="3">
        <v>1</v>
      </c>
      <c r="H1742" s="3">
        <v>1</v>
      </c>
      <c r="I1742" s="3">
        <f t="shared" si="27"/>
        <v>2</v>
      </c>
    </row>
    <row r="1743" spans="1:9" x14ac:dyDescent="0.35">
      <c r="A1743" s="3" t="s">
        <v>2152</v>
      </c>
      <c r="B1743" s="44" t="s">
        <v>274</v>
      </c>
      <c r="C1743" s="44" t="s">
        <v>99</v>
      </c>
      <c r="D1743" s="44" t="s">
        <v>175</v>
      </c>
      <c r="E1743" s="3">
        <v>3</v>
      </c>
      <c r="F1743" s="3">
        <v>1</v>
      </c>
      <c r="G1743" s="3">
        <v>1</v>
      </c>
      <c r="H1743" s="3">
        <v>1</v>
      </c>
      <c r="I1743" s="3">
        <f t="shared" si="27"/>
        <v>2</v>
      </c>
    </row>
    <row r="1744" spans="1:9" x14ac:dyDescent="0.35">
      <c r="A1744" s="3" t="s">
        <v>2153</v>
      </c>
      <c r="B1744" s="44" t="s">
        <v>179</v>
      </c>
      <c r="C1744" s="44" t="s">
        <v>102</v>
      </c>
      <c r="D1744" s="44" t="s">
        <v>176</v>
      </c>
      <c r="E1744" s="3">
        <v>3</v>
      </c>
      <c r="F1744" s="3">
        <v>1</v>
      </c>
      <c r="G1744" s="3">
        <v>4</v>
      </c>
      <c r="H1744" s="3">
        <v>1</v>
      </c>
      <c r="I1744" s="3">
        <f t="shared" si="27"/>
        <v>2</v>
      </c>
    </row>
    <row r="1745" spans="1:9" x14ac:dyDescent="0.35">
      <c r="A1745" s="3" t="s">
        <v>2154</v>
      </c>
      <c r="B1745" s="44" t="s">
        <v>274</v>
      </c>
      <c r="C1745" s="44" t="s">
        <v>99</v>
      </c>
      <c r="D1745" s="44" t="s">
        <v>175</v>
      </c>
      <c r="E1745" s="3">
        <v>3</v>
      </c>
      <c r="F1745" s="3">
        <v>1</v>
      </c>
      <c r="G1745" s="3">
        <v>1</v>
      </c>
      <c r="H1745" s="3">
        <v>1</v>
      </c>
      <c r="I1745" s="3">
        <f t="shared" si="27"/>
        <v>2</v>
      </c>
    </row>
    <row r="1746" spans="1:9" x14ac:dyDescent="0.35">
      <c r="A1746" s="3" t="s">
        <v>2155</v>
      </c>
      <c r="B1746" s="44" t="s">
        <v>274</v>
      </c>
      <c r="C1746" s="44" t="s">
        <v>99</v>
      </c>
      <c r="D1746" s="44" t="s">
        <v>175</v>
      </c>
      <c r="E1746" s="3">
        <v>3</v>
      </c>
      <c r="F1746" s="3">
        <v>1</v>
      </c>
      <c r="G1746" s="3">
        <v>1</v>
      </c>
      <c r="H1746" s="3">
        <v>1</v>
      </c>
      <c r="I1746" s="3">
        <f t="shared" si="27"/>
        <v>2</v>
      </c>
    </row>
    <row r="1747" spans="1:9" x14ac:dyDescent="0.35">
      <c r="A1747" s="3" t="s">
        <v>2156</v>
      </c>
      <c r="B1747" s="44" t="s">
        <v>274</v>
      </c>
      <c r="C1747" s="44" t="s">
        <v>99</v>
      </c>
      <c r="D1747" s="44" t="s">
        <v>175</v>
      </c>
      <c r="E1747" s="3">
        <v>3</v>
      </c>
      <c r="F1747" s="3">
        <v>1</v>
      </c>
      <c r="G1747" s="3">
        <v>1</v>
      </c>
      <c r="H1747" s="3">
        <v>1</v>
      </c>
      <c r="I1747" s="3">
        <f t="shared" si="27"/>
        <v>2</v>
      </c>
    </row>
    <row r="1748" spans="1:9" x14ac:dyDescent="0.35">
      <c r="A1748" s="3" t="s">
        <v>2157</v>
      </c>
      <c r="B1748" s="44" t="s">
        <v>213</v>
      </c>
      <c r="C1748" s="44" t="s">
        <v>108</v>
      </c>
      <c r="D1748" s="44" t="s">
        <v>176</v>
      </c>
      <c r="E1748" s="3">
        <v>3</v>
      </c>
      <c r="F1748" s="3">
        <v>1</v>
      </c>
      <c r="G1748" s="3">
        <v>4</v>
      </c>
      <c r="H1748" s="3">
        <v>1</v>
      </c>
      <c r="I1748" s="3">
        <f t="shared" si="27"/>
        <v>2</v>
      </c>
    </row>
    <row r="1749" spans="1:9" x14ac:dyDescent="0.35">
      <c r="A1749" s="3" t="s">
        <v>2158</v>
      </c>
      <c r="B1749" s="44" t="s">
        <v>231</v>
      </c>
      <c r="C1749" s="44" t="s">
        <v>35</v>
      </c>
      <c r="D1749" s="44" t="s">
        <v>176</v>
      </c>
      <c r="E1749" s="3">
        <v>2</v>
      </c>
      <c r="F1749" s="3">
        <v>4</v>
      </c>
      <c r="G1749" s="3">
        <v>1</v>
      </c>
      <c r="H1749" s="3">
        <v>1</v>
      </c>
      <c r="I1749" s="3">
        <f t="shared" si="27"/>
        <v>2</v>
      </c>
    </row>
    <row r="1750" spans="1:9" x14ac:dyDescent="0.35">
      <c r="A1750" s="3" t="s">
        <v>2159</v>
      </c>
      <c r="B1750" s="44" t="s">
        <v>274</v>
      </c>
      <c r="C1750" s="44" t="s">
        <v>99</v>
      </c>
      <c r="D1750" s="44" t="s">
        <v>175</v>
      </c>
      <c r="E1750" s="3">
        <v>3</v>
      </c>
      <c r="F1750" s="3">
        <v>1</v>
      </c>
      <c r="G1750" s="3">
        <v>1</v>
      </c>
      <c r="H1750" s="3">
        <v>1</v>
      </c>
      <c r="I1750" s="3">
        <f t="shared" si="27"/>
        <v>2</v>
      </c>
    </row>
    <row r="1751" spans="1:9" x14ac:dyDescent="0.35">
      <c r="A1751" s="3" t="s">
        <v>2160</v>
      </c>
      <c r="B1751" s="44" t="s">
        <v>231</v>
      </c>
      <c r="C1751" s="44" t="s">
        <v>35</v>
      </c>
      <c r="D1751" s="44" t="s">
        <v>176</v>
      </c>
      <c r="E1751" s="3">
        <v>3</v>
      </c>
      <c r="F1751" s="3">
        <v>1</v>
      </c>
      <c r="G1751" s="3">
        <v>4</v>
      </c>
      <c r="H1751" s="3">
        <v>1</v>
      </c>
      <c r="I1751" s="3">
        <f t="shared" si="27"/>
        <v>2</v>
      </c>
    </row>
    <row r="1752" spans="1:9" x14ac:dyDescent="0.35">
      <c r="A1752" s="3" t="s">
        <v>2161</v>
      </c>
      <c r="B1752" s="44" t="s">
        <v>231</v>
      </c>
      <c r="C1752" s="44" t="s">
        <v>35</v>
      </c>
      <c r="D1752" s="44" t="s">
        <v>176</v>
      </c>
      <c r="E1752" s="3">
        <v>3</v>
      </c>
      <c r="F1752" s="3">
        <v>2</v>
      </c>
      <c r="G1752" s="3">
        <v>4</v>
      </c>
      <c r="H1752" s="3">
        <v>1</v>
      </c>
      <c r="I1752" s="3">
        <f t="shared" si="27"/>
        <v>3</v>
      </c>
    </row>
    <row r="1753" spans="1:9" x14ac:dyDescent="0.35">
      <c r="A1753" s="3" t="s">
        <v>2162</v>
      </c>
      <c r="B1753" s="44" t="s">
        <v>202</v>
      </c>
      <c r="C1753" s="44" t="s">
        <v>203</v>
      </c>
      <c r="D1753" s="44" t="s">
        <v>176</v>
      </c>
      <c r="E1753" s="3">
        <v>3</v>
      </c>
      <c r="F1753" s="3">
        <v>1</v>
      </c>
      <c r="G1753" s="3">
        <v>1</v>
      </c>
      <c r="H1753" s="3">
        <v>1</v>
      </c>
      <c r="I1753" s="3">
        <f t="shared" si="27"/>
        <v>2</v>
      </c>
    </row>
    <row r="1754" spans="1:9" x14ac:dyDescent="0.35">
      <c r="A1754" s="3" t="s">
        <v>2163</v>
      </c>
      <c r="B1754" s="44" t="s">
        <v>274</v>
      </c>
      <c r="C1754" s="44" t="s">
        <v>99</v>
      </c>
      <c r="D1754" s="44" t="s">
        <v>175</v>
      </c>
      <c r="E1754" s="3">
        <v>3</v>
      </c>
      <c r="F1754" s="3">
        <v>1</v>
      </c>
      <c r="G1754" s="3">
        <v>1</v>
      </c>
      <c r="H1754" s="3">
        <v>1</v>
      </c>
      <c r="I1754" s="3">
        <f t="shared" si="27"/>
        <v>2</v>
      </c>
    </row>
    <row r="1755" spans="1:9" x14ac:dyDescent="0.35">
      <c r="A1755" s="3" t="s">
        <v>2164</v>
      </c>
      <c r="B1755" s="44" t="s">
        <v>231</v>
      </c>
      <c r="C1755" s="44" t="s">
        <v>35</v>
      </c>
      <c r="D1755" s="44" t="s">
        <v>176</v>
      </c>
      <c r="E1755" s="3">
        <v>3</v>
      </c>
      <c r="F1755" s="3">
        <v>2</v>
      </c>
      <c r="G1755" s="3">
        <v>1</v>
      </c>
      <c r="H1755" s="3">
        <v>1</v>
      </c>
      <c r="I1755" s="3">
        <f t="shared" si="27"/>
        <v>2</v>
      </c>
    </row>
    <row r="1756" spans="1:9" x14ac:dyDescent="0.35">
      <c r="A1756" s="3" t="s">
        <v>2165</v>
      </c>
      <c r="B1756" s="44" t="s">
        <v>429</v>
      </c>
      <c r="C1756" s="44" t="s">
        <v>81</v>
      </c>
      <c r="D1756" s="44" t="s">
        <v>176</v>
      </c>
      <c r="E1756" s="3">
        <v>3</v>
      </c>
      <c r="F1756" s="3">
        <v>1</v>
      </c>
      <c r="G1756" s="3">
        <v>4</v>
      </c>
      <c r="H1756" s="3">
        <v>1</v>
      </c>
      <c r="I1756" s="3">
        <f t="shared" si="27"/>
        <v>2</v>
      </c>
    </row>
    <row r="1757" spans="1:9" x14ac:dyDescent="0.35">
      <c r="A1757" s="3" t="s">
        <v>2166</v>
      </c>
      <c r="B1757" s="44" t="s">
        <v>274</v>
      </c>
      <c r="C1757" s="44" t="s">
        <v>99</v>
      </c>
      <c r="D1757" s="44" t="s">
        <v>175</v>
      </c>
      <c r="E1757" s="3">
        <v>3</v>
      </c>
      <c r="F1757" s="3">
        <v>1</v>
      </c>
      <c r="G1757" s="3">
        <v>1</v>
      </c>
      <c r="H1757" s="3">
        <v>1</v>
      </c>
      <c r="I1757" s="3">
        <f t="shared" si="27"/>
        <v>2</v>
      </c>
    </row>
    <row r="1758" spans="1:9" x14ac:dyDescent="0.35">
      <c r="A1758" s="3" t="s">
        <v>2167</v>
      </c>
      <c r="B1758" s="44" t="s">
        <v>231</v>
      </c>
      <c r="C1758" s="44" t="s">
        <v>35</v>
      </c>
      <c r="D1758" s="44" t="s">
        <v>176</v>
      </c>
      <c r="E1758" s="3">
        <v>2</v>
      </c>
      <c r="F1758" s="3">
        <v>4</v>
      </c>
      <c r="G1758" s="3">
        <v>1</v>
      </c>
      <c r="H1758" s="3">
        <v>1</v>
      </c>
      <c r="I1758" s="3">
        <f t="shared" si="27"/>
        <v>2</v>
      </c>
    </row>
    <row r="1759" spans="1:9" x14ac:dyDescent="0.35">
      <c r="A1759" s="3" t="s">
        <v>2168</v>
      </c>
      <c r="B1759" s="44" t="s">
        <v>274</v>
      </c>
      <c r="C1759" s="44" t="s">
        <v>99</v>
      </c>
      <c r="D1759" s="44" t="s">
        <v>175</v>
      </c>
      <c r="E1759" s="3">
        <v>3</v>
      </c>
      <c r="F1759" s="3">
        <v>1</v>
      </c>
      <c r="G1759" s="3">
        <v>1</v>
      </c>
      <c r="H1759" s="3">
        <v>1</v>
      </c>
      <c r="I1759" s="3">
        <f t="shared" si="27"/>
        <v>2</v>
      </c>
    </row>
    <row r="1760" spans="1:9" x14ac:dyDescent="0.35">
      <c r="A1760" s="3" t="s">
        <v>2169</v>
      </c>
      <c r="B1760" s="44" t="s">
        <v>274</v>
      </c>
      <c r="C1760" s="44" t="s">
        <v>99</v>
      </c>
      <c r="D1760" s="44" t="s">
        <v>175</v>
      </c>
      <c r="E1760" s="3">
        <v>3</v>
      </c>
      <c r="F1760" s="3">
        <v>1</v>
      </c>
      <c r="G1760" s="3">
        <v>1</v>
      </c>
      <c r="H1760" s="3">
        <v>1</v>
      </c>
      <c r="I1760" s="3">
        <f t="shared" si="27"/>
        <v>2</v>
      </c>
    </row>
    <row r="1761" spans="1:9" x14ac:dyDescent="0.35">
      <c r="A1761" s="3" t="s">
        <v>2170</v>
      </c>
      <c r="B1761" s="44" t="s">
        <v>256</v>
      </c>
      <c r="C1761" s="44" t="s">
        <v>25</v>
      </c>
      <c r="D1761" s="44" t="s">
        <v>176</v>
      </c>
      <c r="E1761" s="3">
        <v>3</v>
      </c>
      <c r="F1761" s="3">
        <v>1</v>
      </c>
      <c r="G1761" s="3">
        <v>1</v>
      </c>
      <c r="H1761" s="3">
        <v>1</v>
      </c>
      <c r="I1761" s="3">
        <f t="shared" si="27"/>
        <v>2</v>
      </c>
    </row>
    <row r="1762" spans="1:9" x14ac:dyDescent="0.35">
      <c r="A1762" s="3" t="s">
        <v>2171</v>
      </c>
      <c r="B1762" s="44" t="s">
        <v>187</v>
      </c>
      <c r="C1762" s="44" t="s">
        <v>86</v>
      </c>
      <c r="D1762" s="44" t="s">
        <v>175</v>
      </c>
      <c r="E1762" s="3">
        <v>3</v>
      </c>
      <c r="F1762" s="3">
        <v>1</v>
      </c>
      <c r="G1762" s="3">
        <v>1</v>
      </c>
      <c r="H1762" s="3">
        <v>1</v>
      </c>
      <c r="I1762" s="3">
        <f t="shared" si="27"/>
        <v>2</v>
      </c>
    </row>
    <row r="1763" spans="1:9" x14ac:dyDescent="0.35">
      <c r="A1763" s="3" t="s">
        <v>2172</v>
      </c>
      <c r="B1763" s="44" t="s">
        <v>187</v>
      </c>
      <c r="C1763" s="44" t="s">
        <v>86</v>
      </c>
      <c r="D1763" s="44" t="s">
        <v>175</v>
      </c>
      <c r="E1763" s="3">
        <v>3</v>
      </c>
      <c r="F1763" s="3">
        <v>1</v>
      </c>
      <c r="G1763" s="3">
        <v>1</v>
      </c>
      <c r="H1763" s="3">
        <v>1</v>
      </c>
      <c r="I1763" s="3">
        <f t="shared" si="27"/>
        <v>2</v>
      </c>
    </row>
    <row r="1764" spans="1:9" x14ac:dyDescent="0.35">
      <c r="A1764" s="3" t="s">
        <v>2173</v>
      </c>
      <c r="B1764" s="44" t="s">
        <v>1846</v>
      </c>
      <c r="C1764" s="44" t="s">
        <v>293</v>
      </c>
      <c r="D1764" s="44" t="s">
        <v>176</v>
      </c>
      <c r="E1764" s="3">
        <v>3</v>
      </c>
      <c r="F1764" s="3">
        <v>1</v>
      </c>
      <c r="G1764" s="3">
        <v>4</v>
      </c>
      <c r="H1764" s="3">
        <v>1</v>
      </c>
      <c r="I1764" s="3">
        <f t="shared" si="27"/>
        <v>2</v>
      </c>
    </row>
    <row r="1765" spans="1:9" x14ac:dyDescent="0.35">
      <c r="A1765" s="3" t="s">
        <v>2174</v>
      </c>
      <c r="B1765" s="44" t="s">
        <v>279</v>
      </c>
      <c r="C1765" s="44" t="s">
        <v>155</v>
      </c>
      <c r="D1765" s="44" t="s">
        <v>175</v>
      </c>
      <c r="E1765" s="3">
        <v>3</v>
      </c>
      <c r="F1765" s="3">
        <v>4</v>
      </c>
      <c r="G1765" s="3">
        <v>4</v>
      </c>
      <c r="H1765" s="3">
        <v>1</v>
      </c>
      <c r="I1765" s="3">
        <f t="shared" si="27"/>
        <v>3</v>
      </c>
    </row>
    <row r="1766" spans="1:9" x14ac:dyDescent="0.35">
      <c r="A1766" s="3" t="s">
        <v>2175</v>
      </c>
      <c r="B1766" s="44" t="s">
        <v>231</v>
      </c>
      <c r="C1766" s="44" t="s">
        <v>35</v>
      </c>
      <c r="D1766" s="44" t="s">
        <v>176</v>
      </c>
      <c r="E1766" s="3">
        <v>1</v>
      </c>
      <c r="F1766" s="3">
        <v>4</v>
      </c>
      <c r="G1766" s="3">
        <v>4</v>
      </c>
      <c r="H1766" s="3">
        <v>1</v>
      </c>
      <c r="I1766" s="3">
        <f t="shared" si="27"/>
        <v>3</v>
      </c>
    </row>
    <row r="1767" spans="1:9" x14ac:dyDescent="0.35">
      <c r="A1767" s="3" t="s">
        <v>2176</v>
      </c>
      <c r="B1767" s="44" t="s">
        <v>257</v>
      </c>
      <c r="C1767" s="44" t="s">
        <v>108</v>
      </c>
      <c r="D1767" s="44" t="s">
        <v>175</v>
      </c>
      <c r="E1767" s="3">
        <v>1</v>
      </c>
      <c r="F1767" s="3">
        <v>4</v>
      </c>
      <c r="G1767" s="3">
        <v>1</v>
      </c>
      <c r="H1767" s="3">
        <v>2</v>
      </c>
      <c r="I1767" s="3">
        <f t="shared" si="27"/>
        <v>2</v>
      </c>
    </row>
    <row r="1768" spans="1:9" x14ac:dyDescent="0.35">
      <c r="A1768" s="3" t="s">
        <v>2177</v>
      </c>
      <c r="B1768" s="44" t="s">
        <v>213</v>
      </c>
      <c r="C1768" s="44" t="s">
        <v>108</v>
      </c>
      <c r="D1768" s="44" t="s">
        <v>176</v>
      </c>
      <c r="E1768" s="3">
        <v>1</v>
      </c>
      <c r="F1768" s="3">
        <v>4</v>
      </c>
      <c r="G1768" s="3">
        <v>1</v>
      </c>
      <c r="H1768" s="3">
        <v>2</v>
      </c>
      <c r="I1768" s="3">
        <f t="shared" si="27"/>
        <v>2</v>
      </c>
    </row>
    <row r="1769" spans="1:9" x14ac:dyDescent="0.35">
      <c r="A1769" s="3" t="s">
        <v>2178</v>
      </c>
      <c r="B1769" s="44" t="s">
        <v>257</v>
      </c>
      <c r="C1769" s="44" t="s">
        <v>108</v>
      </c>
      <c r="D1769" s="44" t="s">
        <v>175</v>
      </c>
      <c r="E1769" s="3">
        <v>3</v>
      </c>
      <c r="F1769" s="3">
        <v>4</v>
      </c>
      <c r="G1769" s="3">
        <v>4</v>
      </c>
      <c r="H1769" s="3">
        <v>1</v>
      </c>
      <c r="I1769" s="3">
        <f t="shared" si="27"/>
        <v>3</v>
      </c>
    </row>
    <row r="1770" spans="1:9" x14ac:dyDescent="0.35">
      <c r="A1770" s="3" t="s">
        <v>2179</v>
      </c>
      <c r="B1770" s="44" t="s">
        <v>240</v>
      </c>
      <c r="C1770" s="44" t="s">
        <v>25</v>
      </c>
      <c r="D1770" s="44" t="s">
        <v>175</v>
      </c>
      <c r="E1770" s="3">
        <v>3</v>
      </c>
      <c r="F1770" s="3">
        <v>1</v>
      </c>
      <c r="G1770" s="3">
        <v>1</v>
      </c>
      <c r="H1770" s="3">
        <v>1</v>
      </c>
      <c r="I1770" s="3">
        <f t="shared" si="27"/>
        <v>2</v>
      </c>
    </row>
    <row r="1771" spans="1:9" x14ac:dyDescent="0.35">
      <c r="A1771" s="3" t="s">
        <v>2180</v>
      </c>
      <c r="B1771" s="44" t="s">
        <v>201</v>
      </c>
      <c r="C1771" s="44" t="s">
        <v>155</v>
      </c>
      <c r="D1771" s="44" t="s">
        <v>176</v>
      </c>
      <c r="E1771" s="3">
        <v>3</v>
      </c>
      <c r="F1771" s="3">
        <v>1</v>
      </c>
      <c r="G1771" s="3">
        <v>4</v>
      </c>
      <c r="H1771" s="3">
        <v>1</v>
      </c>
      <c r="I1771" s="3">
        <f t="shared" si="27"/>
        <v>2</v>
      </c>
    </row>
    <row r="1772" spans="1:9" x14ac:dyDescent="0.35">
      <c r="A1772" s="3" t="s">
        <v>2181</v>
      </c>
      <c r="B1772" s="44" t="s">
        <v>229</v>
      </c>
      <c r="C1772" s="44" t="s">
        <v>203</v>
      </c>
      <c r="D1772" s="44" t="s">
        <v>175</v>
      </c>
      <c r="E1772" s="3">
        <v>2</v>
      </c>
      <c r="F1772" s="3">
        <v>4</v>
      </c>
      <c r="G1772" s="3">
        <v>1</v>
      </c>
      <c r="H1772" s="3">
        <v>1</v>
      </c>
      <c r="I1772" s="3">
        <f t="shared" si="27"/>
        <v>2</v>
      </c>
    </row>
    <row r="1773" spans="1:9" x14ac:dyDescent="0.35">
      <c r="A1773" s="3" t="s">
        <v>2182</v>
      </c>
      <c r="B1773" s="44" t="s">
        <v>269</v>
      </c>
      <c r="C1773" s="44" t="s">
        <v>270</v>
      </c>
      <c r="D1773" s="44" t="s">
        <v>176</v>
      </c>
      <c r="E1773" s="3">
        <v>3</v>
      </c>
      <c r="F1773" s="3">
        <v>2</v>
      </c>
      <c r="G1773" s="3">
        <v>1</v>
      </c>
      <c r="H1773" s="3">
        <v>2</v>
      </c>
      <c r="I1773" s="3">
        <f t="shared" si="27"/>
        <v>2</v>
      </c>
    </row>
    <row r="1774" spans="1:9" x14ac:dyDescent="0.35">
      <c r="A1774" s="3" t="s">
        <v>2183</v>
      </c>
      <c r="B1774" s="44" t="s">
        <v>231</v>
      </c>
      <c r="C1774" s="44" t="s">
        <v>35</v>
      </c>
      <c r="D1774" s="44" t="s">
        <v>176</v>
      </c>
      <c r="E1774" s="3">
        <v>3</v>
      </c>
      <c r="F1774" s="3">
        <v>1</v>
      </c>
      <c r="G1774" s="3">
        <v>4</v>
      </c>
      <c r="H1774" s="3">
        <v>1</v>
      </c>
      <c r="I1774" s="3">
        <f t="shared" si="27"/>
        <v>2</v>
      </c>
    </row>
    <row r="1775" spans="1:9" x14ac:dyDescent="0.35">
      <c r="A1775" s="3" t="s">
        <v>2184</v>
      </c>
      <c r="B1775" s="44" t="s">
        <v>241</v>
      </c>
      <c r="C1775" s="44" t="s">
        <v>35</v>
      </c>
      <c r="D1775" s="44" t="s">
        <v>175</v>
      </c>
      <c r="E1775" s="3">
        <v>3</v>
      </c>
      <c r="F1775" s="3">
        <v>1</v>
      </c>
      <c r="G1775" s="3">
        <v>1</v>
      </c>
      <c r="H1775" s="3">
        <v>1</v>
      </c>
      <c r="I1775" s="3">
        <f t="shared" si="27"/>
        <v>2</v>
      </c>
    </row>
    <row r="1776" spans="1:9" x14ac:dyDescent="0.35">
      <c r="A1776" s="3" t="s">
        <v>2185</v>
      </c>
      <c r="B1776" s="44" t="s">
        <v>241</v>
      </c>
      <c r="C1776" s="44" t="s">
        <v>35</v>
      </c>
      <c r="D1776" s="44" t="s">
        <v>175</v>
      </c>
      <c r="E1776" s="3">
        <v>3</v>
      </c>
      <c r="F1776" s="3">
        <v>1</v>
      </c>
      <c r="G1776" s="3">
        <v>4</v>
      </c>
      <c r="H1776" s="3">
        <v>1</v>
      </c>
      <c r="I1776" s="3">
        <f t="shared" si="27"/>
        <v>2</v>
      </c>
    </row>
    <row r="1777" spans="1:9" x14ac:dyDescent="0.35">
      <c r="A1777" s="3" t="s">
        <v>2186</v>
      </c>
      <c r="B1777" s="44" t="s">
        <v>279</v>
      </c>
      <c r="C1777" s="44" t="s">
        <v>155</v>
      </c>
      <c r="D1777" s="44" t="s">
        <v>175</v>
      </c>
      <c r="E1777" s="3">
        <v>3</v>
      </c>
      <c r="F1777" s="3">
        <v>2</v>
      </c>
      <c r="G1777" s="3">
        <v>1</v>
      </c>
      <c r="H1777" s="3">
        <v>1</v>
      </c>
      <c r="I1777" s="3">
        <f t="shared" si="27"/>
        <v>2</v>
      </c>
    </row>
    <row r="1778" spans="1:9" x14ac:dyDescent="0.35">
      <c r="A1778" s="3" t="s">
        <v>2187</v>
      </c>
      <c r="B1778" s="44" t="s">
        <v>229</v>
      </c>
      <c r="C1778" s="44" t="s">
        <v>203</v>
      </c>
      <c r="D1778" s="44" t="s">
        <v>175</v>
      </c>
      <c r="E1778" s="3">
        <v>3</v>
      </c>
      <c r="F1778" s="3">
        <v>1</v>
      </c>
      <c r="G1778" s="3">
        <v>4</v>
      </c>
      <c r="H1778" s="3">
        <v>1</v>
      </c>
      <c r="I1778" s="3">
        <f t="shared" si="27"/>
        <v>2</v>
      </c>
    </row>
    <row r="1779" spans="1:9" x14ac:dyDescent="0.35">
      <c r="A1779" s="3" t="s">
        <v>2188</v>
      </c>
      <c r="B1779" s="44" t="s">
        <v>213</v>
      </c>
      <c r="C1779" s="44" t="s">
        <v>108</v>
      </c>
      <c r="D1779" s="44" t="s">
        <v>176</v>
      </c>
      <c r="E1779" s="3">
        <v>3</v>
      </c>
      <c r="F1779" s="3">
        <v>1</v>
      </c>
      <c r="G1779" s="3">
        <v>4</v>
      </c>
      <c r="H1779" s="3">
        <v>1</v>
      </c>
      <c r="I1779" s="3">
        <f t="shared" si="27"/>
        <v>2</v>
      </c>
    </row>
    <row r="1780" spans="1:9" x14ac:dyDescent="0.35">
      <c r="A1780" s="3" t="s">
        <v>2189</v>
      </c>
      <c r="B1780" s="44" t="s">
        <v>241</v>
      </c>
      <c r="C1780" s="44" t="s">
        <v>35</v>
      </c>
      <c r="D1780" s="44" t="s">
        <v>175</v>
      </c>
      <c r="E1780" s="3">
        <v>3</v>
      </c>
      <c r="F1780" s="3">
        <v>4</v>
      </c>
      <c r="G1780" s="3">
        <v>1</v>
      </c>
      <c r="H1780" s="3">
        <v>2</v>
      </c>
      <c r="I1780" s="3">
        <f t="shared" si="27"/>
        <v>3</v>
      </c>
    </row>
    <row r="1781" spans="1:9" x14ac:dyDescent="0.35">
      <c r="A1781" s="3" t="s">
        <v>2190</v>
      </c>
      <c r="B1781" s="44" t="s">
        <v>229</v>
      </c>
      <c r="C1781" s="44" t="s">
        <v>203</v>
      </c>
      <c r="D1781" s="44" t="s">
        <v>175</v>
      </c>
      <c r="E1781" s="3">
        <v>3</v>
      </c>
      <c r="F1781" s="3">
        <v>1</v>
      </c>
      <c r="G1781" s="3">
        <v>4</v>
      </c>
      <c r="H1781" s="3">
        <v>1</v>
      </c>
      <c r="I1781" s="3">
        <f t="shared" si="27"/>
        <v>2</v>
      </c>
    </row>
    <row r="1782" spans="1:9" x14ac:dyDescent="0.35">
      <c r="A1782" s="3" t="s">
        <v>2191</v>
      </c>
      <c r="B1782" s="44" t="s">
        <v>277</v>
      </c>
      <c r="C1782" s="44" t="s">
        <v>273</v>
      </c>
      <c r="D1782" s="44" t="s">
        <v>176</v>
      </c>
      <c r="E1782" s="3">
        <v>1</v>
      </c>
      <c r="F1782" s="3">
        <v>4</v>
      </c>
      <c r="G1782" s="3">
        <v>1</v>
      </c>
      <c r="H1782" s="3">
        <v>1</v>
      </c>
      <c r="I1782" s="3">
        <f t="shared" si="27"/>
        <v>2</v>
      </c>
    </row>
    <row r="1783" spans="1:9" x14ac:dyDescent="0.35">
      <c r="A1783" s="3" t="s">
        <v>2192</v>
      </c>
      <c r="B1783" s="44" t="s">
        <v>241</v>
      </c>
      <c r="C1783" s="44" t="s">
        <v>35</v>
      </c>
      <c r="D1783" s="44" t="s">
        <v>175</v>
      </c>
      <c r="E1783" s="3">
        <v>3</v>
      </c>
      <c r="F1783" s="3">
        <v>3</v>
      </c>
      <c r="G1783" s="3">
        <v>1</v>
      </c>
      <c r="H1783" s="3">
        <v>1</v>
      </c>
      <c r="I1783" s="3">
        <f t="shared" si="27"/>
        <v>2</v>
      </c>
    </row>
    <row r="1784" spans="1:9" x14ac:dyDescent="0.35">
      <c r="A1784" s="3" t="s">
        <v>2193</v>
      </c>
      <c r="B1784" s="44" t="s">
        <v>241</v>
      </c>
      <c r="C1784" s="44" t="s">
        <v>35</v>
      </c>
      <c r="D1784" s="44" t="s">
        <v>175</v>
      </c>
      <c r="E1784" s="3">
        <v>1</v>
      </c>
      <c r="F1784" s="3">
        <v>4</v>
      </c>
      <c r="G1784" s="3">
        <v>1</v>
      </c>
      <c r="H1784" s="3">
        <v>2</v>
      </c>
      <c r="I1784" s="3">
        <f t="shared" si="27"/>
        <v>2</v>
      </c>
    </row>
    <row r="1785" spans="1:9" x14ac:dyDescent="0.35">
      <c r="A1785" s="3" t="s">
        <v>2194</v>
      </c>
      <c r="B1785" s="44" t="s">
        <v>179</v>
      </c>
      <c r="C1785" s="44" t="s">
        <v>102</v>
      </c>
      <c r="D1785" s="44" t="s">
        <v>176</v>
      </c>
      <c r="E1785" s="3">
        <v>3</v>
      </c>
      <c r="F1785" s="3">
        <v>3</v>
      </c>
      <c r="G1785" s="3">
        <v>4</v>
      </c>
      <c r="H1785" s="3">
        <v>1</v>
      </c>
      <c r="I1785" s="3">
        <f t="shared" si="27"/>
        <v>3</v>
      </c>
    </row>
    <row r="1786" spans="1:9" x14ac:dyDescent="0.35">
      <c r="A1786" s="3" t="s">
        <v>2195</v>
      </c>
      <c r="B1786" s="44" t="s">
        <v>179</v>
      </c>
      <c r="C1786" s="44" t="s">
        <v>102</v>
      </c>
      <c r="D1786" s="44" t="s">
        <v>176</v>
      </c>
      <c r="E1786" s="3">
        <v>3</v>
      </c>
      <c r="F1786" s="3">
        <v>1</v>
      </c>
      <c r="G1786" s="3">
        <v>4</v>
      </c>
      <c r="H1786" s="3">
        <v>1</v>
      </c>
      <c r="I1786" s="3">
        <f t="shared" si="27"/>
        <v>2</v>
      </c>
    </row>
    <row r="1787" spans="1:9" x14ac:dyDescent="0.35">
      <c r="A1787" s="3" t="s">
        <v>2196</v>
      </c>
      <c r="B1787" s="44" t="s">
        <v>257</v>
      </c>
      <c r="C1787" s="44" t="s">
        <v>108</v>
      </c>
      <c r="D1787" s="44" t="s">
        <v>175</v>
      </c>
      <c r="E1787" s="3">
        <v>3</v>
      </c>
      <c r="F1787" s="3">
        <v>1</v>
      </c>
      <c r="G1787" s="3">
        <v>4</v>
      </c>
      <c r="H1787" s="3">
        <v>4</v>
      </c>
      <c r="I1787" s="3">
        <f t="shared" si="27"/>
        <v>3</v>
      </c>
    </row>
    <row r="1788" spans="1:9" x14ac:dyDescent="0.35">
      <c r="A1788" s="3" t="s">
        <v>2197</v>
      </c>
      <c r="B1788" s="44" t="s">
        <v>202</v>
      </c>
      <c r="C1788" s="44" t="s">
        <v>203</v>
      </c>
      <c r="D1788" s="44" t="s">
        <v>176</v>
      </c>
      <c r="E1788" s="3">
        <v>3</v>
      </c>
      <c r="F1788" s="3">
        <v>1</v>
      </c>
      <c r="G1788" s="3">
        <v>4</v>
      </c>
      <c r="H1788" s="3">
        <v>1</v>
      </c>
      <c r="I1788" s="3">
        <f t="shared" si="27"/>
        <v>2</v>
      </c>
    </row>
    <row r="1789" spans="1:9" x14ac:dyDescent="0.35">
      <c r="A1789" s="3" t="s">
        <v>2198</v>
      </c>
      <c r="B1789" s="44" t="s">
        <v>241</v>
      </c>
      <c r="C1789" s="44" t="s">
        <v>35</v>
      </c>
      <c r="D1789" s="44" t="s">
        <v>175</v>
      </c>
      <c r="E1789" s="3">
        <v>3</v>
      </c>
      <c r="F1789" s="3">
        <v>1</v>
      </c>
      <c r="G1789" s="3">
        <v>4</v>
      </c>
      <c r="H1789" s="3">
        <v>1</v>
      </c>
      <c r="I1789" s="3">
        <f t="shared" si="27"/>
        <v>2</v>
      </c>
    </row>
    <row r="1790" spans="1:9" x14ac:dyDescent="0.35">
      <c r="A1790" s="3" t="s">
        <v>2199</v>
      </c>
      <c r="B1790" s="44" t="s">
        <v>202</v>
      </c>
      <c r="C1790" s="44" t="s">
        <v>203</v>
      </c>
      <c r="D1790" s="44" t="s">
        <v>176</v>
      </c>
      <c r="E1790" s="3">
        <v>3</v>
      </c>
      <c r="F1790" s="3">
        <v>1</v>
      </c>
      <c r="G1790" s="3">
        <v>1</v>
      </c>
      <c r="H1790" s="3">
        <v>1</v>
      </c>
      <c r="I1790" s="3">
        <f t="shared" si="27"/>
        <v>2</v>
      </c>
    </row>
    <row r="1791" spans="1:9" x14ac:dyDescent="0.35">
      <c r="A1791" s="3" t="s">
        <v>2200</v>
      </c>
      <c r="B1791" s="44" t="s">
        <v>214</v>
      </c>
      <c r="C1791" s="44" t="s">
        <v>98</v>
      </c>
      <c r="D1791" s="44" t="s">
        <v>176</v>
      </c>
      <c r="E1791" s="3">
        <v>3</v>
      </c>
      <c r="F1791" s="3">
        <v>1</v>
      </c>
      <c r="G1791" s="3">
        <v>1</v>
      </c>
      <c r="H1791" s="3">
        <v>1</v>
      </c>
      <c r="I1791" s="3">
        <f t="shared" si="27"/>
        <v>2</v>
      </c>
    </row>
    <row r="1792" spans="1:9" x14ac:dyDescent="0.35">
      <c r="A1792" s="3" t="s">
        <v>2201</v>
      </c>
      <c r="B1792" s="44" t="s">
        <v>231</v>
      </c>
      <c r="C1792" s="44" t="s">
        <v>35</v>
      </c>
      <c r="D1792" s="44" t="s">
        <v>176</v>
      </c>
      <c r="E1792" s="3">
        <v>3</v>
      </c>
      <c r="F1792" s="3">
        <v>1</v>
      </c>
      <c r="G1792" s="3">
        <v>4</v>
      </c>
      <c r="H1792" s="3">
        <v>1</v>
      </c>
      <c r="I1792" s="3">
        <f t="shared" si="27"/>
        <v>2</v>
      </c>
    </row>
    <row r="1793" spans="1:9" x14ac:dyDescent="0.35">
      <c r="A1793" s="3" t="s">
        <v>2202</v>
      </c>
      <c r="B1793" s="44" t="s">
        <v>241</v>
      </c>
      <c r="C1793" s="44" t="s">
        <v>35</v>
      </c>
      <c r="D1793" s="44" t="s">
        <v>175</v>
      </c>
      <c r="E1793" s="3">
        <v>3</v>
      </c>
      <c r="F1793" s="3">
        <v>1</v>
      </c>
      <c r="G1793" s="3">
        <v>1</v>
      </c>
      <c r="H1793" s="3">
        <v>1</v>
      </c>
      <c r="I1793" s="3">
        <f t="shared" si="27"/>
        <v>2</v>
      </c>
    </row>
    <row r="1794" spans="1:9" x14ac:dyDescent="0.35">
      <c r="A1794" s="3" t="s">
        <v>2203</v>
      </c>
      <c r="B1794" s="44" t="s">
        <v>230</v>
      </c>
      <c r="C1794" s="44" t="s">
        <v>228</v>
      </c>
      <c r="D1794" s="44" t="s">
        <v>176</v>
      </c>
      <c r="E1794" s="3">
        <v>3</v>
      </c>
      <c r="F1794" s="3">
        <v>4</v>
      </c>
      <c r="G1794" s="3">
        <v>4</v>
      </c>
      <c r="H1794" s="3">
        <v>2</v>
      </c>
      <c r="I1794" s="3">
        <f t="shared" si="27"/>
        <v>3</v>
      </c>
    </row>
    <row r="1795" spans="1:9" x14ac:dyDescent="0.35">
      <c r="A1795" s="3" t="s">
        <v>2204</v>
      </c>
      <c r="B1795" s="44" t="s">
        <v>241</v>
      </c>
      <c r="C1795" s="44" t="s">
        <v>35</v>
      </c>
      <c r="D1795" s="44" t="s">
        <v>175</v>
      </c>
      <c r="E1795" s="3">
        <v>3</v>
      </c>
      <c r="F1795" s="3">
        <v>1</v>
      </c>
      <c r="G1795" s="3">
        <v>1</v>
      </c>
      <c r="H1795" s="3">
        <v>2</v>
      </c>
      <c r="I1795" s="3">
        <f t="shared" ref="I1795:I1858" si="28">ROUND(AVERAGE(E1795:H1795),0)</f>
        <v>2</v>
      </c>
    </row>
    <row r="1796" spans="1:9" x14ac:dyDescent="0.35">
      <c r="A1796" s="3" t="s">
        <v>2205</v>
      </c>
      <c r="B1796" s="44" t="s">
        <v>195</v>
      </c>
      <c r="C1796" s="44" t="s">
        <v>151</v>
      </c>
      <c r="D1796" s="44" t="s">
        <v>176</v>
      </c>
      <c r="E1796" s="3">
        <v>3</v>
      </c>
      <c r="F1796" s="3">
        <v>2</v>
      </c>
      <c r="G1796" s="3">
        <v>1</v>
      </c>
      <c r="H1796" s="3">
        <v>1</v>
      </c>
      <c r="I1796" s="3">
        <f t="shared" si="28"/>
        <v>2</v>
      </c>
    </row>
    <row r="1797" spans="1:9" x14ac:dyDescent="0.35">
      <c r="A1797" s="3" t="s">
        <v>2206</v>
      </c>
      <c r="B1797" s="44" t="s">
        <v>195</v>
      </c>
      <c r="C1797" s="44" t="s">
        <v>151</v>
      </c>
      <c r="D1797" s="44" t="s">
        <v>176</v>
      </c>
      <c r="E1797" s="3">
        <v>3</v>
      </c>
      <c r="F1797" s="3">
        <v>1</v>
      </c>
      <c r="G1797" s="3">
        <v>1</v>
      </c>
      <c r="H1797" s="3">
        <v>1</v>
      </c>
      <c r="I1797" s="3">
        <f t="shared" si="28"/>
        <v>2</v>
      </c>
    </row>
    <row r="1798" spans="1:9" x14ac:dyDescent="0.35">
      <c r="A1798" s="3" t="s">
        <v>2207</v>
      </c>
      <c r="B1798" s="44" t="s">
        <v>230</v>
      </c>
      <c r="C1798" s="44" t="s">
        <v>228</v>
      </c>
      <c r="D1798" s="44" t="s">
        <v>176</v>
      </c>
      <c r="E1798" s="3">
        <v>3</v>
      </c>
      <c r="F1798" s="3">
        <v>4</v>
      </c>
      <c r="G1798" s="3">
        <v>1</v>
      </c>
      <c r="H1798" s="3">
        <v>1</v>
      </c>
      <c r="I1798" s="3">
        <f t="shared" si="28"/>
        <v>2</v>
      </c>
    </row>
    <row r="1799" spans="1:9" x14ac:dyDescent="0.35">
      <c r="A1799" s="3" t="s">
        <v>2208</v>
      </c>
      <c r="B1799" s="44" t="s">
        <v>195</v>
      </c>
      <c r="C1799" s="44" t="s">
        <v>151</v>
      </c>
      <c r="D1799" s="44" t="s">
        <v>176</v>
      </c>
      <c r="E1799" s="3">
        <v>3</v>
      </c>
      <c r="F1799" s="3">
        <v>1</v>
      </c>
      <c r="G1799" s="3">
        <v>1</v>
      </c>
      <c r="H1799" s="3">
        <v>1</v>
      </c>
      <c r="I1799" s="3">
        <f t="shared" si="28"/>
        <v>2</v>
      </c>
    </row>
    <row r="1800" spans="1:9" x14ac:dyDescent="0.35">
      <c r="A1800" s="3" t="s">
        <v>2209</v>
      </c>
      <c r="B1800" s="44" t="s">
        <v>257</v>
      </c>
      <c r="C1800" s="44" t="s">
        <v>108</v>
      </c>
      <c r="D1800" s="44" t="s">
        <v>175</v>
      </c>
      <c r="E1800" s="3">
        <v>3</v>
      </c>
      <c r="F1800" s="3">
        <v>1</v>
      </c>
      <c r="G1800" s="3">
        <v>4</v>
      </c>
      <c r="H1800" s="3">
        <v>1</v>
      </c>
      <c r="I1800" s="3">
        <f t="shared" si="28"/>
        <v>2</v>
      </c>
    </row>
    <row r="1801" spans="1:9" x14ac:dyDescent="0.35">
      <c r="A1801" s="3" t="s">
        <v>2210</v>
      </c>
      <c r="B1801" s="44" t="s">
        <v>288</v>
      </c>
      <c r="C1801" s="44" t="s">
        <v>43</v>
      </c>
      <c r="D1801" s="44" t="s">
        <v>176</v>
      </c>
      <c r="E1801" s="3">
        <v>3</v>
      </c>
      <c r="F1801" s="3">
        <v>4</v>
      </c>
      <c r="G1801" s="3">
        <v>4</v>
      </c>
      <c r="H1801" s="3">
        <v>1</v>
      </c>
      <c r="I1801" s="3">
        <f t="shared" si="28"/>
        <v>3</v>
      </c>
    </row>
    <row r="1802" spans="1:9" x14ac:dyDescent="0.35">
      <c r="A1802" s="3" t="s">
        <v>2211</v>
      </c>
      <c r="B1802" s="44" t="s">
        <v>2212</v>
      </c>
      <c r="C1802" s="44" t="s">
        <v>81</v>
      </c>
      <c r="D1802" s="44" t="s">
        <v>175</v>
      </c>
      <c r="E1802" s="3">
        <v>3</v>
      </c>
      <c r="F1802" s="3">
        <v>1</v>
      </c>
      <c r="G1802" s="3">
        <v>4</v>
      </c>
      <c r="H1802" s="3">
        <v>1</v>
      </c>
      <c r="I1802" s="3">
        <f t="shared" si="28"/>
        <v>2</v>
      </c>
    </row>
    <row r="1803" spans="1:9" x14ac:dyDescent="0.35">
      <c r="A1803" s="3" t="s">
        <v>2213</v>
      </c>
      <c r="B1803" s="44" t="s">
        <v>279</v>
      </c>
      <c r="C1803" s="44" t="s">
        <v>155</v>
      </c>
      <c r="D1803" s="44" t="s">
        <v>175</v>
      </c>
      <c r="E1803" s="3">
        <v>2</v>
      </c>
      <c r="F1803" s="3">
        <v>3</v>
      </c>
      <c r="G1803" s="3">
        <v>1</v>
      </c>
      <c r="H1803" s="3">
        <v>1</v>
      </c>
      <c r="I1803" s="3">
        <f t="shared" si="28"/>
        <v>2</v>
      </c>
    </row>
    <row r="1804" spans="1:9" x14ac:dyDescent="0.35">
      <c r="A1804" s="3" t="s">
        <v>2214</v>
      </c>
      <c r="B1804" s="44" t="s">
        <v>241</v>
      </c>
      <c r="C1804" s="44" t="s">
        <v>35</v>
      </c>
      <c r="D1804" s="44" t="s">
        <v>175</v>
      </c>
      <c r="E1804" s="3">
        <v>3</v>
      </c>
      <c r="F1804" s="3">
        <v>1</v>
      </c>
      <c r="G1804" s="3">
        <v>1</v>
      </c>
      <c r="H1804" s="3">
        <v>1</v>
      </c>
      <c r="I1804" s="3">
        <f t="shared" si="28"/>
        <v>2</v>
      </c>
    </row>
    <row r="1805" spans="1:9" x14ac:dyDescent="0.35">
      <c r="A1805" s="3" t="s">
        <v>2215</v>
      </c>
      <c r="B1805" s="44" t="s">
        <v>241</v>
      </c>
      <c r="C1805" s="44" t="s">
        <v>35</v>
      </c>
      <c r="D1805" s="44" t="s">
        <v>175</v>
      </c>
      <c r="E1805" s="3">
        <v>3</v>
      </c>
      <c r="F1805" s="3">
        <v>1</v>
      </c>
      <c r="G1805" s="3">
        <v>4</v>
      </c>
      <c r="H1805" s="3">
        <v>1</v>
      </c>
      <c r="I1805" s="3">
        <f t="shared" si="28"/>
        <v>2</v>
      </c>
    </row>
    <row r="1806" spans="1:9" x14ac:dyDescent="0.35">
      <c r="A1806" s="3" t="s">
        <v>2216</v>
      </c>
      <c r="B1806" s="44" t="s">
        <v>2212</v>
      </c>
      <c r="C1806" s="44" t="s">
        <v>81</v>
      </c>
      <c r="D1806" s="44" t="s">
        <v>175</v>
      </c>
      <c r="E1806" s="3">
        <v>3</v>
      </c>
      <c r="F1806" s="3">
        <v>1</v>
      </c>
      <c r="G1806" s="3">
        <v>4</v>
      </c>
      <c r="H1806" s="3">
        <v>1</v>
      </c>
      <c r="I1806" s="3">
        <f t="shared" si="28"/>
        <v>2</v>
      </c>
    </row>
    <row r="1807" spans="1:9" x14ac:dyDescent="0.35">
      <c r="A1807" s="3" t="s">
        <v>2217</v>
      </c>
      <c r="B1807" s="44" t="s">
        <v>241</v>
      </c>
      <c r="C1807" s="44" t="s">
        <v>35</v>
      </c>
      <c r="D1807" s="44" t="s">
        <v>175</v>
      </c>
      <c r="E1807" s="3">
        <v>2</v>
      </c>
      <c r="F1807" s="3">
        <v>3</v>
      </c>
      <c r="G1807" s="3">
        <v>1</v>
      </c>
      <c r="H1807" s="3">
        <v>2</v>
      </c>
      <c r="I1807" s="3">
        <f t="shared" si="28"/>
        <v>2</v>
      </c>
    </row>
    <row r="1808" spans="1:9" x14ac:dyDescent="0.35">
      <c r="A1808" s="3" t="s">
        <v>2218</v>
      </c>
      <c r="B1808" s="44" t="s">
        <v>2212</v>
      </c>
      <c r="C1808" s="44" t="s">
        <v>81</v>
      </c>
      <c r="D1808" s="44" t="s">
        <v>175</v>
      </c>
      <c r="E1808" s="3">
        <v>3</v>
      </c>
      <c r="F1808" s="3">
        <v>1</v>
      </c>
      <c r="G1808" s="3">
        <v>4</v>
      </c>
      <c r="H1808" s="3">
        <v>1</v>
      </c>
      <c r="I1808" s="3">
        <f t="shared" si="28"/>
        <v>2</v>
      </c>
    </row>
    <row r="1809" spans="1:9" x14ac:dyDescent="0.35">
      <c r="A1809" s="3" t="s">
        <v>2219</v>
      </c>
      <c r="B1809" s="44" t="s">
        <v>241</v>
      </c>
      <c r="C1809" s="44" t="s">
        <v>35</v>
      </c>
      <c r="D1809" s="44" t="s">
        <v>175</v>
      </c>
      <c r="E1809" s="3">
        <v>2</v>
      </c>
      <c r="F1809" s="3">
        <v>4</v>
      </c>
      <c r="G1809" s="3">
        <v>4</v>
      </c>
      <c r="H1809" s="3">
        <v>2</v>
      </c>
      <c r="I1809" s="3">
        <f t="shared" si="28"/>
        <v>3</v>
      </c>
    </row>
    <row r="1810" spans="1:9" x14ac:dyDescent="0.35">
      <c r="A1810" s="3" t="s">
        <v>2220</v>
      </c>
      <c r="B1810" s="44" t="s">
        <v>2212</v>
      </c>
      <c r="C1810" s="44" t="s">
        <v>81</v>
      </c>
      <c r="D1810" s="44" t="s">
        <v>175</v>
      </c>
      <c r="E1810" s="3">
        <v>3</v>
      </c>
      <c r="F1810" s="3">
        <v>1</v>
      </c>
      <c r="G1810" s="3">
        <v>4</v>
      </c>
      <c r="H1810" s="3">
        <v>3</v>
      </c>
      <c r="I1810" s="3">
        <f t="shared" si="28"/>
        <v>3</v>
      </c>
    </row>
    <row r="1811" spans="1:9" x14ac:dyDescent="0.35">
      <c r="A1811" s="3" t="s">
        <v>2221</v>
      </c>
      <c r="B1811" s="44" t="s">
        <v>241</v>
      </c>
      <c r="C1811" s="44" t="s">
        <v>35</v>
      </c>
      <c r="D1811" s="44" t="s">
        <v>175</v>
      </c>
      <c r="E1811" s="3">
        <v>3</v>
      </c>
      <c r="F1811" s="3">
        <v>3</v>
      </c>
      <c r="G1811" s="3">
        <v>4</v>
      </c>
      <c r="H1811" s="3">
        <v>3</v>
      </c>
      <c r="I1811" s="3">
        <f t="shared" si="28"/>
        <v>3</v>
      </c>
    </row>
    <row r="1812" spans="1:9" x14ac:dyDescent="0.35">
      <c r="A1812" s="3" t="s">
        <v>2222</v>
      </c>
      <c r="B1812" s="44" t="s">
        <v>241</v>
      </c>
      <c r="C1812" s="44" t="s">
        <v>35</v>
      </c>
      <c r="D1812" s="44" t="s">
        <v>175</v>
      </c>
      <c r="E1812" s="3">
        <v>3</v>
      </c>
      <c r="F1812" s="3">
        <v>3</v>
      </c>
      <c r="G1812" s="3">
        <v>1</v>
      </c>
      <c r="H1812" s="3">
        <v>2</v>
      </c>
      <c r="I1812" s="3">
        <f t="shared" si="28"/>
        <v>2</v>
      </c>
    </row>
    <row r="1813" spans="1:9" x14ac:dyDescent="0.35">
      <c r="A1813" s="3" t="s">
        <v>2223</v>
      </c>
      <c r="B1813" s="44" t="s">
        <v>279</v>
      </c>
      <c r="C1813" s="44" t="s">
        <v>155</v>
      </c>
      <c r="D1813" s="44" t="s">
        <v>175</v>
      </c>
      <c r="E1813" s="3">
        <v>2</v>
      </c>
      <c r="F1813" s="3">
        <v>3</v>
      </c>
      <c r="G1813" s="3">
        <v>1</v>
      </c>
      <c r="H1813" s="3">
        <v>1</v>
      </c>
      <c r="I1813" s="3">
        <f t="shared" si="28"/>
        <v>2</v>
      </c>
    </row>
    <row r="1814" spans="1:9" x14ac:dyDescent="0.35">
      <c r="A1814" s="3" t="s">
        <v>2224</v>
      </c>
      <c r="B1814" s="44" t="s">
        <v>2212</v>
      </c>
      <c r="C1814" s="44" t="s">
        <v>81</v>
      </c>
      <c r="D1814" s="44" t="s">
        <v>175</v>
      </c>
      <c r="E1814" s="3">
        <v>3</v>
      </c>
      <c r="F1814" s="3">
        <v>1</v>
      </c>
      <c r="G1814" s="3">
        <v>4</v>
      </c>
      <c r="H1814" s="3">
        <v>4</v>
      </c>
      <c r="I1814" s="3">
        <f t="shared" si="28"/>
        <v>3</v>
      </c>
    </row>
    <row r="1815" spans="1:9" x14ac:dyDescent="0.35">
      <c r="A1815" s="3" t="s">
        <v>2225</v>
      </c>
      <c r="B1815" s="44" t="s">
        <v>241</v>
      </c>
      <c r="C1815" s="44" t="s">
        <v>35</v>
      </c>
      <c r="D1815" s="44" t="s">
        <v>175</v>
      </c>
      <c r="E1815" s="3">
        <v>3</v>
      </c>
      <c r="F1815" s="3">
        <v>1</v>
      </c>
      <c r="G1815" s="3">
        <v>4</v>
      </c>
      <c r="H1815" s="3">
        <v>1</v>
      </c>
      <c r="I1815" s="3">
        <f t="shared" si="28"/>
        <v>2</v>
      </c>
    </row>
    <row r="1816" spans="1:9" x14ac:dyDescent="0.35">
      <c r="A1816" s="3" t="s">
        <v>2226</v>
      </c>
      <c r="B1816" s="44" t="s">
        <v>241</v>
      </c>
      <c r="C1816" s="44" t="s">
        <v>35</v>
      </c>
      <c r="D1816" s="44" t="s">
        <v>175</v>
      </c>
      <c r="E1816" s="3">
        <v>3</v>
      </c>
      <c r="F1816" s="3">
        <v>1</v>
      </c>
      <c r="G1816" s="3">
        <v>4</v>
      </c>
      <c r="H1816" s="3">
        <v>1</v>
      </c>
      <c r="I1816" s="3">
        <f t="shared" si="28"/>
        <v>2</v>
      </c>
    </row>
    <row r="1817" spans="1:9" x14ac:dyDescent="0.35">
      <c r="A1817" s="3" t="s">
        <v>2227</v>
      </c>
      <c r="B1817" s="44" t="s">
        <v>279</v>
      </c>
      <c r="C1817" s="44" t="s">
        <v>155</v>
      </c>
      <c r="D1817" s="44" t="s">
        <v>175</v>
      </c>
      <c r="E1817" s="3">
        <v>2</v>
      </c>
      <c r="F1817" s="3">
        <v>3</v>
      </c>
      <c r="G1817" s="3">
        <v>1</v>
      </c>
      <c r="H1817" s="3">
        <v>1</v>
      </c>
      <c r="I1817" s="3">
        <f t="shared" si="28"/>
        <v>2</v>
      </c>
    </row>
    <row r="1818" spans="1:9" x14ac:dyDescent="0.35">
      <c r="A1818" s="3" t="s">
        <v>2228</v>
      </c>
      <c r="B1818" s="44" t="s">
        <v>241</v>
      </c>
      <c r="C1818" s="44" t="s">
        <v>35</v>
      </c>
      <c r="D1818" s="44" t="s">
        <v>175</v>
      </c>
      <c r="E1818" s="3">
        <v>1</v>
      </c>
      <c r="F1818" s="3">
        <v>4</v>
      </c>
      <c r="G1818" s="3">
        <v>1</v>
      </c>
      <c r="H1818" s="3">
        <v>1</v>
      </c>
      <c r="I1818" s="3">
        <f t="shared" si="28"/>
        <v>2</v>
      </c>
    </row>
    <row r="1819" spans="1:9" x14ac:dyDescent="0.35">
      <c r="A1819" s="3" t="s">
        <v>2229</v>
      </c>
      <c r="B1819" s="44" t="s">
        <v>288</v>
      </c>
      <c r="C1819" s="44" t="s">
        <v>43</v>
      </c>
      <c r="D1819" s="44" t="s">
        <v>176</v>
      </c>
      <c r="E1819" s="3">
        <v>3</v>
      </c>
      <c r="F1819" s="3">
        <v>1</v>
      </c>
      <c r="G1819" s="3">
        <v>4</v>
      </c>
      <c r="H1819" s="3">
        <v>3</v>
      </c>
      <c r="I1819" s="3">
        <f t="shared" si="28"/>
        <v>3</v>
      </c>
    </row>
    <row r="1820" spans="1:9" x14ac:dyDescent="0.35">
      <c r="A1820" s="3" t="s">
        <v>2230</v>
      </c>
      <c r="B1820" s="44" t="s">
        <v>241</v>
      </c>
      <c r="C1820" s="44" t="s">
        <v>35</v>
      </c>
      <c r="D1820" s="44" t="s">
        <v>175</v>
      </c>
      <c r="E1820" s="3">
        <v>3</v>
      </c>
      <c r="F1820" s="3">
        <v>1</v>
      </c>
      <c r="G1820" s="3">
        <v>4</v>
      </c>
      <c r="H1820" s="3">
        <v>1</v>
      </c>
      <c r="I1820" s="3">
        <f t="shared" si="28"/>
        <v>2</v>
      </c>
    </row>
    <row r="1821" spans="1:9" x14ac:dyDescent="0.35">
      <c r="A1821" s="3" t="s">
        <v>2231</v>
      </c>
      <c r="B1821" s="44" t="s">
        <v>280</v>
      </c>
      <c r="C1821" s="44" t="s">
        <v>98</v>
      </c>
      <c r="D1821" s="44" t="s">
        <v>175</v>
      </c>
      <c r="E1821" s="3">
        <v>1</v>
      </c>
      <c r="F1821" s="3">
        <v>3</v>
      </c>
      <c r="G1821" s="3">
        <v>1</v>
      </c>
      <c r="H1821" s="3">
        <v>1</v>
      </c>
      <c r="I1821" s="3">
        <f t="shared" si="28"/>
        <v>2</v>
      </c>
    </row>
    <row r="1822" spans="1:9" x14ac:dyDescent="0.35">
      <c r="A1822" s="3" t="s">
        <v>2232</v>
      </c>
      <c r="B1822" s="44" t="s">
        <v>241</v>
      </c>
      <c r="C1822" s="44" t="s">
        <v>35</v>
      </c>
      <c r="D1822" s="44" t="s">
        <v>175</v>
      </c>
      <c r="E1822" s="3">
        <v>2</v>
      </c>
      <c r="F1822" s="3">
        <v>4</v>
      </c>
      <c r="G1822" s="3">
        <v>4</v>
      </c>
      <c r="H1822" s="3">
        <v>2</v>
      </c>
      <c r="I1822" s="3">
        <f t="shared" si="28"/>
        <v>3</v>
      </c>
    </row>
    <row r="1823" spans="1:9" x14ac:dyDescent="0.35">
      <c r="A1823" s="3" t="s">
        <v>2233</v>
      </c>
      <c r="B1823" s="44" t="s">
        <v>257</v>
      </c>
      <c r="C1823" s="44" t="s">
        <v>108</v>
      </c>
      <c r="D1823" s="44" t="s">
        <v>175</v>
      </c>
      <c r="E1823" s="3">
        <v>3</v>
      </c>
      <c r="F1823" s="3">
        <v>1</v>
      </c>
      <c r="G1823" s="3">
        <v>4</v>
      </c>
      <c r="H1823" s="3">
        <v>1</v>
      </c>
      <c r="I1823" s="3">
        <f t="shared" si="28"/>
        <v>2</v>
      </c>
    </row>
    <row r="1824" spans="1:9" x14ac:dyDescent="0.35">
      <c r="A1824" s="3" t="s">
        <v>2234</v>
      </c>
      <c r="B1824" s="44" t="s">
        <v>272</v>
      </c>
      <c r="C1824" s="44" t="s">
        <v>273</v>
      </c>
      <c r="D1824" s="44" t="s">
        <v>175</v>
      </c>
      <c r="E1824" s="3">
        <v>3</v>
      </c>
      <c r="F1824" s="3">
        <v>1</v>
      </c>
      <c r="G1824" s="3">
        <v>4</v>
      </c>
      <c r="H1824" s="3">
        <v>1</v>
      </c>
      <c r="I1824" s="3">
        <f t="shared" si="28"/>
        <v>2</v>
      </c>
    </row>
    <row r="1825" spans="1:9" x14ac:dyDescent="0.35">
      <c r="A1825" s="3" t="s">
        <v>2235</v>
      </c>
      <c r="B1825" s="44" t="s">
        <v>241</v>
      </c>
      <c r="C1825" s="44" t="s">
        <v>35</v>
      </c>
      <c r="D1825" s="44" t="s">
        <v>175</v>
      </c>
      <c r="E1825" s="3">
        <v>3</v>
      </c>
      <c r="F1825" s="3">
        <v>1</v>
      </c>
      <c r="G1825" s="3">
        <v>1</v>
      </c>
      <c r="H1825" s="3">
        <v>1</v>
      </c>
      <c r="I1825" s="3">
        <f t="shared" si="28"/>
        <v>2</v>
      </c>
    </row>
    <row r="1826" spans="1:9" x14ac:dyDescent="0.35">
      <c r="A1826" s="3" t="s">
        <v>2236</v>
      </c>
      <c r="B1826" s="44" t="s">
        <v>241</v>
      </c>
      <c r="C1826" s="44" t="s">
        <v>35</v>
      </c>
      <c r="D1826" s="44" t="s">
        <v>175</v>
      </c>
      <c r="E1826" s="3">
        <v>3</v>
      </c>
      <c r="F1826" s="3">
        <v>1</v>
      </c>
      <c r="G1826" s="3">
        <v>4</v>
      </c>
      <c r="H1826" s="3">
        <v>1</v>
      </c>
      <c r="I1826" s="3">
        <f t="shared" si="28"/>
        <v>2</v>
      </c>
    </row>
    <row r="1827" spans="1:9" x14ac:dyDescent="0.35">
      <c r="A1827" s="3" t="s">
        <v>2237</v>
      </c>
      <c r="B1827" s="44" t="s">
        <v>241</v>
      </c>
      <c r="C1827" s="44" t="s">
        <v>35</v>
      </c>
      <c r="D1827" s="44" t="s">
        <v>175</v>
      </c>
      <c r="E1827" s="3">
        <v>3</v>
      </c>
      <c r="F1827" s="3">
        <v>1</v>
      </c>
      <c r="G1827" s="3">
        <v>1</v>
      </c>
      <c r="H1827" s="3">
        <v>2</v>
      </c>
      <c r="I1827" s="3">
        <f t="shared" si="28"/>
        <v>2</v>
      </c>
    </row>
    <row r="1828" spans="1:9" x14ac:dyDescent="0.35">
      <c r="A1828" s="3" t="s">
        <v>2238</v>
      </c>
      <c r="B1828" s="44" t="s">
        <v>241</v>
      </c>
      <c r="C1828" s="44" t="s">
        <v>35</v>
      </c>
      <c r="D1828" s="44" t="s">
        <v>175</v>
      </c>
      <c r="E1828" s="3">
        <v>2</v>
      </c>
      <c r="F1828" s="3">
        <v>4</v>
      </c>
      <c r="G1828" s="3">
        <v>4</v>
      </c>
      <c r="H1828" s="3">
        <v>2</v>
      </c>
      <c r="I1828" s="3">
        <f t="shared" si="28"/>
        <v>3</v>
      </c>
    </row>
    <row r="1829" spans="1:9" x14ac:dyDescent="0.35">
      <c r="A1829" s="3" t="s">
        <v>2239</v>
      </c>
      <c r="B1829" s="44" t="s">
        <v>241</v>
      </c>
      <c r="C1829" s="44" t="s">
        <v>35</v>
      </c>
      <c r="D1829" s="44" t="s">
        <v>175</v>
      </c>
      <c r="E1829" s="3">
        <v>3</v>
      </c>
      <c r="F1829" s="3">
        <v>1</v>
      </c>
      <c r="G1829" s="3">
        <v>4</v>
      </c>
      <c r="H1829" s="3">
        <v>1</v>
      </c>
      <c r="I1829" s="3">
        <f t="shared" si="28"/>
        <v>2</v>
      </c>
    </row>
    <row r="1830" spans="1:9" x14ac:dyDescent="0.35">
      <c r="A1830" s="3" t="s">
        <v>2240</v>
      </c>
      <c r="B1830" s="44" t="s">
        <v>272</v>
      </c>
      <c r="C1830" s="44" t="s">
        <v>273</v>
      </c>
      <c r="D1830" s="44" t="s">
        <v>175</v>
      </c>
      <c r="E1830" s="3">
        <v>3</v>
      </c>
      <c r="F1830" s="3">
        <v>1</v>
      </c>
      <c r="G1830" s="3">
        <v>4</v>
      </c>
      <c r="H1830" s="3">
        <v>3</v>
      </c>
      <c r="I1830" s="3">
        <f t="shared" si="28"/>
        <v>3</v>
      </c>
    </row>
    <row r="1831" spans="1:9" x14ac:dyDescent="0.35">
      <c r="A1831" s="3" t="s">
        <v>2241</v>
      </c>
      <c r="B1831" s="44" t="s">
        <v>241</v>
      </c>
      <c r="C1831" s="44" t="s">
        <v>35</v>
      </c>
      <c r="D1831" s="44" t="s">
        <v>175</v>
      </c>
      <c r="E1831" s="3">
        <v>3</v>
      </c>
      <c r="F1831" s="3">
        <v>1</v>
      </c>
      <c r="G1831" s="3">
        <v>4</v>
      </c>
      <c r="H1831" s="3">
        <v>1</v>
      </c>
      <c r="I1831" s="3">
        <f t="shared" si="28"/>
        <v>2</v>
      </c>
    </row>
    <row r="1832" spans="1:9" x14ac:dyDescent="0.35">
      <c r="A1832" s="3" t="s">
        <v>2242</v>
      </c>
      <c r="B1832" s="44" t="s">
        <v>279</v>
      </c>
      <c r="C1832" s="44" t="s">
        <v>155</v>
      </c>
      <c r="D1832" s="44" t="s">
        <v>175</v>
      </c>
      <c r="E1832" s="3">
        <v>3</v>
      </c>
      <c r="F1832" s="3">
        <v>1</v>
      </c>
      <c r="G1832" s="3">
        <v>4</v>
      </c>
      <c r="H1832" s="3">
        <v>4</v>
      </c>
      <c r="I1832" s="3">
        <f t="shared" si="28"/>
        <v>3</v>
      </c>
    </row>
    <row r="1833" spans="1:9" x14ac:dyDescent="0.35">
      <c r="A1833" s="3" t="s">
        <v>2243</v>
      </c>
      <c r="B1833" s="44" t="s">
        <v>257</v>
      </c>
      <c r="C1833" s="44" t="s">
        <v>108</v>
      </c>
      <c r="D1833" s="44" t="s">
        <v>175</v>
      </c>
      <c r="E1833" s="3">
        <v>3</v>
      </c>
      <c r="F1833" s="3">
        <v>1</v>
      </c>
      <c r="G1833" s="3">
        <v>4</v>
      </c>
      <c r="H1833" s="3">
        <v>4</v>
      </c>
      <c r="I1833" s="3">
        <f t="shared" si="28"/>
        <v>3</v>
      </c>
    </row>
    <row r="1834" spans="1:9" x14ac:dyDescent="0.35">
      <c r="A1834" s="3" t="s">
        <v>2244</v>
      </c>
      <c r="B1834" s="44" t="s">
        <v>241</v>
      </c>
      <c r="C1834" s="44" t="s">
        <v>35</v>
      </c>
      <c r="D1834" s="44" t="s">
        <v>175</v>
      </c>
      <c r="E1834" s="3">
        <v>3</v>
      </c>
      <c r="F1834" s="3">
        <v>1</v>
      </c>
      <c r="G1834" s="3">
        <v>1</v>
      </c>
      <c r="H1834" s="3">
        <v>2</v>
      </c>
      <c r="I1834" s="3">
        <f t="shared" si="28"/>
        <v>2</v>
      </c>
    </row>
    <row r="1835" spans="1:9" x14ac:dyDescent="0.35">
      <c r="A1835" s="3" t="s">
        <v>2245</v>
      </c>
      <c r="B1835" s="44" t="s">
        <v>241</v>
      </c>
      <c r="C1835" s="44" t="s">
        <v>35</v>
      </c>
      <c r="D1835" s="44" t="s">
        <v>175</v>
      </c>
      <c r="E1835" s="3">
        <v>3</v>
      </c>
      <c r="F1835" s="3">
        <v>1</v>
      </c>
      <c r="G1835" s="3">
        <v>4</v>
      </c>
      <c r="H1835" s="3">
        <v>1</v>
      </c>
      <c r="I1835" s="3">
        <f t="shared" si="28"/>
        <v>2</v>
      </c>
    </row>
    <row r="1836" spans="1:9" x14ac:dyDescent="0.35">
      <c r="A1836" s="3" t="s">
        <v>2246</v>
      </c>
      <c r="B1836" s="44" t="s">
        <v>2212</v>
      </c>
      <c r="C1836" s="44" t="s">
        <v>81</v>
      </c>
      <c r="D1836" s="44" t="s">
        <v>175</v>
      </c>
      <c r="E1836" s="3">
        <v>3</v>
      </c>
      <c r="F1836" s="3">
        <v>1</v>
      </c>
      <c r="G1836" s="3">
        <v>4</v>
      </c>
      <c r="H1836" s="3">
        <v>1</v>
      </c>
      <c r="I1836" s="3">
        <f t="shared" si="28"/>
        <v>2</v>
      </c>
    </row>
    <row r="1837" spans="1:9" x14ac:dyDescent="0.35">
      <c r="A1837" s="3" t="s">
        <v>2247</v>
      </c>
      <c r="B1837" s="44" t="s">
        <v>257</v>
      </c>
      <c r="C1837" s="44" t="s">
        <v>108</v>
      </c>
      <c r="D1837" s="44" t="s">
        <v>175</v>
      </c>
      <c r="E1837" s="3">
        <v>3</v>
      </c>
      <c r="F1837" s="3">
        <v>1</v>
      </c>
      <c r="G1837" s="3">
        <v>1</v>
      </c>
      <c r="H1837" s="3">
        <v>1</v>
      </c>
      <c r="I1837" s="3">
        <f t="shared" si="28"/>
        <v>2</v>
      </c>
    </row>
    <row r="1838" spans="1:9" x14ac:dyDescent="0.35">
      <c r="A1838" s="3" t="s">
        <v>11768</v>
      </c>
      <c r="B1838" s="44" t="s">
        <v>288</v>
      </c>
      <c r="C1838" s="44" t="s">
        <v>43</v>
      </c>
      <c r="D1838" s="44" t="s">
        <v>176</v>
      </c>
      <c r="E1838" s="3">
        <v>3</v>
      </c>
      <c r="F1838" s="3">
        <v>1</v>
      </c>
      <c r="G1838" s="3">
        <v>4</v>
      </c>
      <c r="H1838" s="3">
        <v>1</v>
      </c>
      <c r="I1838" s="3">
        <f t="shared" si="28"/>
        <v>2</v>
      </c>
    </row>
    <row r="1839" spans="1:9" x14ac:dyDescent="0.35">
      <c r="A1839" s="3" t="s">
        <v>11769</v>
      </c>
      <c r="B1839" s="44" t="s">
        <v>288</v>
      </c>
      <c r="C1839" s="44" t="s">
        <v>43</v>
      </c>
      <c r="D1839" s="44" t="s">
        <v>176</v>
      </c>
      <c r="E1839" s="3">
        <v>3</v>
      </c>
      <c r="F1839" s="3">
        <v>1</v>
      </c>
      <c r="G1839" s="3">
        <v>4</v>
      </c>
      <c r="H1839" s="3">
        <v>1</v>
      </c>
      <c r="I1839" s="3">
        <f t="shared" si="28"/>
        <v>2</v>
      </c>
    </row>
    <row r="1840" spans="1:9" x14ac:dyDescent="0.35">
      <c r="A1840" s="3" t="s">
        <v>2248</v>
      </c>
      <c r="B1840" s="44" t="s">
        <v>241</v>
      </c>
      <c r="C1840" s="44" t="s">
        <v>35</v>
      </c>
      <c r="D1840" s="44" t="s">
        <v>175</v>
      </c>
      <c r="E1840" s="3">
        <v>2</v>
      </c>
      <c r="F1840" s="3">
        <v>4</v>
      </c>
      <c r="G1840" s="3">
        <v>4</v>
      </c>
      <c r="H1840" s="3">
        <v>2</v>
      </c>
      <c r="I1840" s="3">
        <f t="shared" si="28"/>
        <v>3</v>
      </c>
    </row>
    <row r="1841" spans="1:9" x14ac:dyDescent="0.35">
      <c r="A1841" s="3" t="s">
        <v>2249</v>
      </c>
      <c r="B1841" s="44" t="s">
        <v>279</v>
      </c>
      <c r="C1841" s="44" t="s">
        <v>155</v>
      </c>
      <c r="D1841" s="44" t="s">
        <v>175</v>
      </c>
      <c r="E1841" s="3">
        <v>1</v>
      </c>
      <c r="F1841" s="3">
        <v>4</v>
      </c>
      <c r="G1841" s="3">
        <v>1</v>
      </c>
      <c r="H1841" s="3">
        <v>1</v>
      </c>
      <c r="I1841" s="3">
        <f t="shared" si="28"/>
        <v>2</v>
      </c>
    </row>
    <row r="1842" spans="1:9" x14ac:dyDescent="0.35">
      <c r="A1842" s="3" t="s">
        <v>2250</v>
      </c>
      <c r="B1842" s="44" t="s">
        <v>272</v>
      </c>
      <c r="C1842" s="44" t="s">
        <v>273</v>
      </c>
      <c r="D1842" s="44" t="s">
        <v>175</v>
      </c>
      <c r="E1842" s="3">
        <v>3</v>
      </c>
      <c r="F1842" s="3">
        <v>4</v>
      </c>
      <c r="G1842" s="3">
        <v>1</v>
      </c>
      <c r="H1842" s="3">
        <v>2</v>
      </c>
      <c r="I1842" s="3">
        <f t="shared" si="28"/>
        <v>3</v>
      </c>
    </row>
    <row r="1843" spans="1:9" x14ac:dyDescent="0.35">
      <c r="A1843" s="3" t="s">
        <v>2251</v>
      </c>
      <c r="B1843" s="44" t="s">
        <v>241</v>
      </c>
      <c r="C1843" s="44" t="s">
        <v>35</v>
      </c>
      <c r="D1843" s="44" t="s">
        <v>175</v>
      </c>
      <c r="E1843" s="3">
        <v>3</v>
      </c>
      <c r="F1843" s="3">
        <v>1</v>
      </c>
      <c r="G1843" s="3">
        <v>4</v>
      </c>
      <c r="H1843" s="3">
        <v>1</v>
      </c>
      <c r="I1843" s="3">
        <f t="shared" si="28"/>
        <v>2</v>
      </c>
    </row>
    <row r="1844" spans="1:9" x14ac:dyDescent="0.35">
      <c r="A1844" s="3" t="s">
        <v>2252</v>
      </c>
      <c r="B1844" s="44" t="s">
        <v>241</v>
      </c>
      <c r="C1844" s="44" t="s">
        <v>35</v>
      </c>
      <c r="D1844" s="44" t="s">
        <v>175</v>
      </c>
      <c r="E1844" s="3">
        <v>3</v>
      </c>
      <c r="F1844" s="3">
        <v>4</v>
      </c>
      <c r="G1844" s="3">
        <v>4</v>
      </c>
      <c r="H1844" s="3">
        <v>1</v>
      </c>
      <c r="I1844" s="3">
        <f t="shared" si="28"/>
        <v>3</v>
      </c>
    </row>
    <row r="1845" spans="1:9" x14ac:dyDescent="0.35">
      <c r="A1845" s="3" t="s">
        <v>2253</v>
      </c>
      <c r="B1845" s="44" t="s">
        <v>241</v>
      </c>
      <c r="C1845" s="44" t="s">
        <v>35</v>
      </c>
      <c r="D1845" s="44" t="s">
        <v>175</v>
      </c>
      <c r="E1845" s="3">
        <v>3</v>
      </c>
      <c r="F1845" s="3">
        <v>1</v>
      </c>
      <c r="G1845" s="3">
        <v>1</v>
      </c>
      <c r="H1845" s="3">
        <v>3</v>
      </c>
      <c r="I1845" s="3">
        <f t="shared" si="28"/>
        <v>2</v>
      </c>
    </row>
    <row r="1846" spans="1:9" x14ac:dyDescent="0.35">
      <c r="A1846" s="3" t="s">
        <v>2254</v>
      </c>
      <c r="B1846" s="44" t="s">
        <v>241</v>
      </c>
      <c r="C1846" s="44" t="s">
        <v>35</v>
      </c>
      <c r="D1846" s="44" t="s">
        <v>175</v>
      </c>
      <c r="E1846" s="3">
        <v>1</v>
      </c>
      <c r="F1846" s="3">
        <v>4</v>
      </c>
      <c r="G1846" s="3">
        <v>1</v>
      </c>
      <c r="H1846" s="3">
        <v>4</v>
      </c>
      <c r="I1846" s="3">
        <f t="shared" si="28"/>
        <v>3</v>
      </c>
    </row>
    <row r="1847" spans="1:9" x14ac:dyDescent="0.35">
      <c r="A1847" s="3" t="s">
        <v>2255</v>
      </c>
      <c r="B1847" s="44" t="s">
        <v>279</v>
      </c>
      <c r="C1847" s="44" t="s">
        <v>155</v>
      </c>
      <c r="D1847" s="44" t="s">
        <v>175</v>
      </c>
      <c r="E1847" s="3">
        <v>3</v>
      </c>
      <c r="F1847" s="3">
        <v>1</v>
      </c>
      <c r="G1847" s="3">
        <v>4</v>
      </c>
      <c r="H1847" s="3">
        <v>4</v>
      </c>
      <c r="I1847" s="3">
        <f t="shared" si="28"/>
        <v>3</v>
      </c>
    </row>
    <row r="1848" spans="1:9" x14ac:dyDescent="0.35">
      <c r="A1848" s="3" t="s">
        <v>2256</v>
      </c>
      <c r="B1848" s="44" t="s">
        <v>241</v>
      </c>
      <c r="C1848" s="44" t="s">
        <v>35</v>
      </c>
      <c r="D1848" s="44" t="s">
        <v>175</v>
      </c>
      <c r="E1848" s="3">
        <v>3</v>
      </c>
      <c r="F1848" s="3">
        <v>2</v>
      </c>
      <c r="G1848" s="3">
        <v>4</v>
      </c>
      <c r="H1848" s="3">
        <v>1</v>
      </c>
      <c r="I1848" s="3">
        <f t="shared" si="28"/>
        <v>3</v>
      </c>
    </row>
    <row r="1849" spans="1:9" x14ac:dyDescent="0.35">
      <c r="A1849" s="3" t="s">
        <v>2257</v>
      </c>
      <c r="B1849" s="44" t="s">
        <v>279</v>
      </c>
      <c r="C1849" s="44" t="s">
        <v>155</v>
      </c>
      <c r="D1849" s="44" t="s">
        <v>175</v>
      </c>
      <c r="E1849" s="3">
        <v>1</v>
      </c>
      <c r="F1849" s="3">
        <v>4</v>
      </c>
      <c r="G1849" s="3">
        <v>1</v>
      </c>
      <c r="H1849" s="3">
        <v>1</v>
      </c>
      <c r="I1849" s="3">
        <f t="shared" si="28"/>
        <v>2</v>
      </c>
    </row>
    <row r="1850" spans="1:9" x14ac:dyDescent="0.35">
      <c r="A1850" s="3" t="s">
        <v>2258</v>
      </c>
      <c r="B1850" s="44" t="s">
        <v>257</v>
      </c>
      <c r="C1850" s="44" t="s">
        <v>108</v>
      </c>
      <c r="D1850" s="44" t="s">
        <v>175</v>
      </c>
      <c r="E1850" s="3">
        <v>1</v>
      </c>
      <c r="F1850" s="3">
        <v>4</v>
      </c>
      <c r="G1850" s="3">
        <v>4</v>
      </c>
      <c r="H1850" s="3">
        <v>4</v>
      </c>
      <c r="I1850" s="3">
        <f t="shared" si="28"/>
        <v>3</v>
      </c>
    </row>
    <row r="1851" spans="1:9" x14ac:dyDescent="0.35">
      <c r="A1851" s="3" t="s">
        <v>2259</v>
      </c>
      <c r="B1851" s="44" t="s">
        <v>272</v>
      </c>
      <c r="C1851" s="44" t="s">
        <v>273</v>
      </c>
      <c r="D1851" s="44" t="s">
        <v>175</v>
      </c>
      <c r="E1851" s="3">
        <v>3</v>
      </c>
      <c r="F1851" s="3">
        <v>4</v>
      </c>
      <c r="G1851" s="3">
        <v>1</v>
      </c>
      <c r="H1851" s="3">
        <v>1</v>
      </c>
      <c r="I1851" s="3">
        <f t="shared" si="28"/>
        <v>2</v>
      </c>
    </row>
    <row r="1852" spans="1:9" x14ac:dyDescent="0.35">
      <c r="A1852" s="3" t="s">
        <v>2260</v>
      </c>
      <c r="B1852" s="44" t="s">
        <v>241</v>
      </c>
      <c r="C1852" s="44" t="s">
        <v>35</v>
      </c>
      <c r="D1852" s="44" t="s">
        <v>175</v>
      </c>
      <c r="E1852" s="3">
        <v>3</v>
      </c>
      <c r="F1852" s="3">
        <v>4</v>
      </c>
      <c r="G1852" s="3">
        <v>1</v>
      </c>
      <c r="H1852" s="3">
        <v>2</v>
      </c>
      <c r="I1852" s="3">
        <f t="shared" si="28"/>
        <v>3</v>
      </c>
    </row>
    <row r="1853" spans="1:9" x14ac:dyDescent="0.35">
      <c r="A1853" s="3" t="s">
        <v>2261</v>
      </c>
      <c r="B1853" s="44" t="s">
        <v>257</v>
      </c>
      <c r="C1853" s="44" t="s">
        <v>108</v>
      </c>
      <c r="D1853" s="44" t="s">
        <v>175</v>
      </c>
      <c r="E1853" s="3">
        <v>3</v>
      </c>
      <c r="F1853" s="3">
        <v>1</v>
      </c>
      <c r="G1853" s="3">
        <v>4</v>
      </c>
      <c r="H1853" s="3">
        <v>1</v>
      </c>
      <c r="I1853" s="3">
        <f t="shared" si="28"/>
        <v>2</v>
      </c>
    </row>
    <row r="1854" spans="1:9" x14ac:dyDescent="0.35">
      <c r="A1854" s="3" t="s">
        <v>2262</v>
      </c>
      <c r="B1854" s="44" t="s">
        <v>288</v>
      </c>
      <c r="C1854" s="44" t="s">
        <v>43</v>
      </c>
      <c r="D1854" s="44" t="s">
        <v>176</v>
      </c>
      <c r="E1854" s="3">
        <v>3</v>
      </c>
      <c r="F1854" s="3">
        <v>1</v>
      </c>
      <c r="G1854" s="3">
        <v>1</v>
      </c>
      <c r="H1854" s="3">
        <v>1</v>
      </c>
      <c r="I1854" s="3">
        <f t="shared" si="28"/>
        <v>2</v>
      </c>
    </row>
    <row r="1855" spans="1:9" x14ac:dyDescent="0.35">
      <c r="A1855" s="3" t="s">
        <v>2263</v>
      </c>
      <c r="B1855" s="44" t="s">
        <v>257</v>
      </c>
      <c r="C1855" s="44" t="s">
        <v>108</v>
      </c>
      <c r="D1855" s="44" t="s">
        <v>175</v>
      </c>
      <c r="E1855" s="3">
        <v>3</v>
      </c>
      <c r="F1855" s="3">
        <v>1</v>
      </c>
      <c r="G1855" s="3">
        <v>4</v>
      </c>
      <c r="H1855" s="3">
        <v>1</v>
      </c>
      <c r="I1855" s="3">
        <f t="shared" si="28"/>
        <v>2</v>
      </c>
    </row>
    <row r="1856" spans="1:9" x14ac:dyDescent="0.35">
      <c r="A1856" s="3" t="s">
        <v>2264</v>
      </c>
      <c r="B1856" s="44" t="s">
        <v>241</v>
      </c>
      <c r="C1856" s="44" t="s">
        <v>35</v>
      </c>
      <c r="D1856" s="44" t="s">
        <v>175</v>
      </c>
      <c r="E1856" s="3">
        <v>3</v>
      </c>
      <c r="F1856" s="3">
        <v>1</v>
      </c>
      <c r="G1856" s="3">
        <v>4</v>
      </c>
      <c r="H1856" s="3">
        <v>1</v>
      </c>
      <c r="I1856" s="3">
        <f t="shared" si="28"/>
        <v>2</v>
      </c>
    </row>
    <row r="1857" spans="1:9" x14ac:dyDescent="0.35">
      <c r="A1857" s="3" t="s">
        <v>2265</v>
      </c>
      <c r="B1857" s="44" t="s">
        <v>241</v>
      </c>
      <c r="C1857" s="44" t="s">
        <v>35</v>
      </c>
      <c r="D1857" s="44" t="s">
        <v>175</v>
      </c>
      <c r="E1857" s="3">
        <v>3</v>
      </c>
      <c r="F1857" s="3">
        <v>3</v>
      </c>
      <c r="G1857" s="3">
        <v>4</v>
      </c>
      <c r="H1857" s="3">
        <v>3</v>
      </c>
      <c r="I1857" s="3">
        <f t="shared" si="28"/>
        <v>3</v>
      </c>
    </row>
    <row r="1858" spans="1:9" x14ac:dyDescent="0.35">
      <c r="A1858" s="3" t="s">
        <v>2266</v>
      </c>
      <c r="B1858" s="44" t="s">
        <v>288</v>
      </c>
      <c r="C1858" s="44" t="s">
        <v>43</v>
      </c>
      <c r="D1858" s="44" t="s">
        <v>176</v>
      </c>
      <c r="E1858" s="3">
        <v>1</v>
      </c>
      <c r="F1858" s="3">
        <v>4</v>
      </c>
      <c r="G1858" s="3">
        <v>1</v>
      </c>
      <c r="H1858" s="3">
        <v>1</v>
      </c>
      <c r="I1858" s="3">
        <f t="shared" si="28"/>
        <v>2</v>
      </c>
    </row>
    <row r="1859" spans="1:9" x14ac:dyDescent="0.35">
      <c r="A1859" s="3" t="s">
        <v>2267</v>
      </c>
      <c r="B1859" s="44" t="s">
        <v>288</v>
      </c>
      <c r="C1859" s="44" t="s">
        <v>43</v>
      </c>
      <c r="D1859" s="44" t="s">
        <v>176</v>
      </c>
      <c r="E1859" s="3">
        <v>3</v>
      </c>
      <c r="F1859" s="3">
        <v>1</v>
      </c>
      <c r="G1859" s="3">
        <v>1</v>
      </c>
      <c r="H1859" s="3">
        <v>1</v>
      </c>
      <c r="I1859" s="3">
        <f t="shared" ref="I1859:I1922" si="29">ROUND(AVERAGE(E1859:H1859),0)</f>
        <v>2</v>
      </c>
    </row>
    <row r="1860" spans="1:9" x14ac:dyDescent="0.35">
      <c r="A1860" s="3" t="s">
        <v>2268</v>
      </c>
      <c r="B1860" s="44" t="s">
        <v>279</v>
      </c>
      <c r="C1860" s="44" t="s">
        <v>155</v>
      </c>
      <c r="D1860" s="44" t="s">
        <v>175</v>
      </c>
      <c r="E1860" s="3">
        <v>2</v>
      </c>
      <c r="F1860" s="3">
        <v>3</v>
      </c>
      <c r="G1860" s="3">
        <v>1</v>
      </c>
      <c r="H1860" s="3">
        <v>1</v>
      </c>
      <c r="I1860" s="3">
        <f t="shared" si="29"/>
        <v>2</v>
      </c>
    </row>
    <row r="1861" spans="1:9" x14ac:dyDescent="0.35">
      <c r="A1861" s="3" t="s">
        <v>2269</v>
      </c>
      <c r="B1861" s="44" t="s">
        <v>241</v>
      </c>
      <c r="C1861" s="44" t="s">
        <v>35</v>
      </c>
      <c r="D1861" s="44" t="s">
        <v>175</v>
      </c>
      <c r="E1861" s="3">
        <v>3</v>
      </c>
      <c r="F1861" s="3">
        <v>1</v>
      </c>
      <c r="G1861" s="3">
        <v>4</v>
      </c>
      <c r="H1861" s="3">
        <v>1</v>
      </c>
      <c r="I1861" s="3">
        <f t="shared" si="29"/>
        <v>2</v>
      </c>
    </row>
    <row r="1862" spans="1:9" x14ac:dyDescent="0.35">
      <c r="A1862" s="3" t="s">
        <v>2270</v>
      </c>
      <c r="B1862" s="44" t="s">
        <v>257</v>
      </c>
      <c r="C1862" s="44" t="s">
        <v>108</v>
      </c>
      <c r="D1862" s="44" t="s">
        <v>175</v>
      </c>
      <c r="E1862" s="3">
        <v>3</v>
      </c>
      <c r="F1862" s="3">
        <v>2</v>
      </c>
      <c r="G1862" s="3">
        <v>4</v>
      </c>
      <c r="H1862" s="3">
        <v>1</v>
      </c>
      <c r="I1862" s="3">
        <f t="shared" si="29"/>
        <v>3</v>
      </c>
    </row>
    <row r="1863" spans="1:9" x14ac:dyDescent="0.35">
      <c r="A1863" s="3" t="s">
        <v>2271</v>
      </c>
      <c r="B1863" s="44" t="s">
        <v>288</v>
      </c>
      <c r="C1863" s="44" t="s">
        <v>43</v>
      </c>
      <c r="D1863" s="44" t="s">
        <v>176</v>
      </c>
      <c r="E1863" s="3">
        <v>3</v>
      </c>
      <c r="F1863" s="3">
        <v>1</v>
      </c>
      <c r="G1863" s="3">
        <v>4</v>
      </c>
      <c r="H1863" s="3">
        <v>1</v>
      </c>
      <c r="I1863" s="3">
        <f t="shared" si="29"/>
        <v>2</v>
      </c>
    </row>
    <row r="1864" spans="1:9" x14ac:dyDescent="0.35">
      <c r="A1864" s="3" t="s">
        <v>2272</v>
      </c>
      <c r="B1864" s="44" t="s">
        <v>2212</v>
      </c>
      <c r="C1864" s="44" t="s">
        <v>81</v>
      </c>
      <c r="D1864" s="44" t="s">
        <v>175</v>
      </c>
      <c r="E1864" s="3">
        <v>3</v>
      </c>
      <c r="F1864" s="3">
        <v>1</v>
      </c>
      <c r="G1864" s="3">
        <v>4</v>
      </c>
      <c r="H1864" s="3">
        <v>3</v>
      </c>
      <c r="I1864" s="3">
        <f t="shared" si="29"/>
        <v>3</v>
      </c>
    </row>
    <row r="1865" spans="1:9" x14ac:dyDescent="0.35">
      <c r="A1865" s="3" t="s">
        <v>2273</v>
      </c>
      <c r="B1865" s="44" t="s">
        <v>2212</v>
      </c>
      <c r="C1865" s="44" t="s">
        <v>81</v>
      </c>
      <c r="D1865" s="44" t="s">
        <v>175</v>
      </c>
      <c r="E1865" s="3">
        <v>3</v>
      </c>
      <c r="F1865" s="3">
        <v>4</v>
      </c>
      <c r="G1865" s="3">
        <v>4</v>
      </c>
      <c r="H1865" s="3">
        <v>4</v>
      </c>
      <c r="I1865" s="3">
        <f t="shared" si="29"/>
        <v>4</v>
      </c>
    </row>
    <row r="1866" spans="1:9" x14ac:dyDescent="0.35">
      <c r="A1866" s="3" t="s">
        <v>2274</v>
      </c>
      <c r="B1866" s="44" t="s">
        <v>241</v>
      </c>
      <c r="C1866" s="44" t="s">
        <v>35</v>
      </c>
      <c r="D1866" s="44" t="s">
        <v>175</v>
      </c>
      <c r="E1866" s="3">
        <v>3</v>
      </c>
      <c r="F1866" s="3">
        <v>1</v>
      </c>
      <c r="G1866" s="3">
        <v>4</v>
      </c>
      <c r="H1866" s="3">
        <v>1</v>
      </c>
      <c r="I1866" s="3">
        <f t="shared" si="29"/>
        <v>2</v>
      </c>
    </row>
    <row r="1867" spans="1:9" x14ac:dyDescent="0.35">
      <c r="A1867" s="3" t="s">
        <v>2275</v>
      </c>
      <c r="B1867" s="44" t="s">
        <v>257</v>
      </c>
      <c r="C1867" s="44" t="s">
        <v>108</v>
      </c>
      <c r="D1867" s="44" t="s">
        <v>175</v>
      </c>
      <c r="E1867" s="3">
        <v>2</v>
      </c>
      <c r="F1867" s="3">
        <v>3</v>
      </c>
      <c r="G1867" s="3">
        <v>1</v>
      </c>
      <c r="H1867" s="3">
        <v>1</v>
      </c>
      <c r="I1867" s="3">
        <f t="shared" si="29"/>
        <v>2</v>
      </c>
    </row>
    <row r="1868" spans="1:9" x14ac:dyDescent="0.35">
      <c r="A1868" s="3" t="s">
        <v>2276</v>
      </c>
      <c r="B1868" s="44" t="s">
        <v>241</v>
      </c>
      <c r="C1868" s="44" t="s">
        <v>35</v>
      </c>
      <c r="D1868" s="44" t="s">
        <v>175</v>
      </c>
      <c r="E1868" s="3">
        <v>3</v>
      </c>
      <c r="F1868" s="3">
        <v>3</v>
      </c>
      <c r="G1868" s="3">
        <v>1</v>
      </c>
      <c r="H1868" s="3">
        <v>4</v>
      </c>
      <c r="I1868" s="3">
        <f t="shared" si="29"/>
        <v>3</v>
      </c>
    </row>
    <row r="1869" spans="1:9" x14ac:dyDescent="0.35">
      <c r="A1869" s="3" t="s">
        <v>2277</v>
      </c>
      <c r="B1869" s="44" t="s">
        <v>288</v>
      </c>
      <c r="C1869" s="44" t="s">
        <v>43</v>
      </c>
      <c r="D1869" s="44" t="s">
        <v>176</v>
      </c>
      <c r="E1869" s="3">
        <v>3</v>
      </c>
      <c r="F1869" s="3">
        <v>1</v>
      </c>
      <c r="G1869" s="3">
        <v>1</v>
      </c>
      <c r="H1869" s="3">
        <v>1</v>
      </c>
      <c r="I1869" s="3">
        <f t="shared" si="29"/>
        <v>2</v>
      </c>
    </row>
    <row r="1870" spans="1:9" x14ac:dyDescent="0.35">
      <c r="A1870" s="3" t="s">
        <v>2278</v>
      </c>
      <c r="B1870" s="44" t="s">
        <v>229</v>
      </c>
      <c r="C1870" s="44" t="s">
        <v>203</v>
      </c>
      <c r="D1870" s="44" t="s">
        <v>175</v>
      </c>
      <c r="E1870" s="3">
        <v>3</v>
      </c>
      <c r="F1870" s="3">
        <v>1</v>
      </c>
      <c r="G1870" s="3">
        <v>4</v>
      </c>
      <c r="H1870" s="3">
        <v>1</v>
      </c>
      <c r="I1870" s="3">
        <f t="shared" si="29"/>
        <v>2</v>
      </c>
    </row>
    <row r="1871" spans="1:9" x14ac:dyDescent="0.35">
      <c r="A1871" s="3" t="s">
        <v>2279</v>
      </c>
      <c r="B1871" s="44" t="s">
        <v>288</v>
      </c>
      <c r="C1871" s="44" t="s">
        <v>43</v>
      </c>
      <c r="D1871" s="44" t="s">
        <v>176</v>
      </c>
      <c r="E1871" s="3">
        <v>3</v>
      </c>
      <c r="F1871" s="3">
        <v>1</v>
      </c>
      <c r="G1871" s="3">
        <v>1</v>
      </c>
      <c r="H1871" s="3">
        <v>1</v>
      </c>
      <c r="I1871" s="3">
        <f t="shared" si="29"/>
        <v>2</v>
      </c>
    </row>
    <row r="1872" spans="1:9" x14ac:dyDescent="0.35">
      <c r="A1872" s="3" t="s">
        <v>2280</v>
      </c>
      <c r="B1872" s="44" t="s">
        <v>240</v>
      </c>
      <c r="C1872" s="44" t="s">
        <v>25</v>
      </c>
      <c r="D1872" s="44" t="s">
        <v>175</v>
      </c>
      <c r="E1872" s="3">
        <v>3</v>
      </c>
      <c r="F1872" s="3">
        <v>1</v>
      </c>
      <c r="G1872" s="3">
        <v>1</v>
      </c>
      <c r="H1872" s="3">
        <v>1</v>
      </c>
      <c r="I1872" s="3">
        <f t="shared" si="29"/>
        <v>2</v>
      </c>
    </row>
    <row r="1873" spans="1:9" x14ac:dyDescent="0.35">
      <c r="A1873" s="3" t="s">
        <v>2281</v>
      </c>
      <c r="B1873" s="44" t="s">
        <v>241</v>
      </c>
      <c r="C1873" s="44" t="s">
        <v>35</v>
      </c>
      <c r="D1873" s="44" t="s">
        <v>175</v>
      </c>
      <c r="E1873" s="3">
        <v>3</v>
      </c>
      <c r="F1873" s="3">
        <v>1</v>
      </c>
      <c r="G1873" s="3">
        <v>4</v>
      </c>
      <c r="H1873" s="3">
        <v>1</v>
      </c>
      <c r="I1873" s="3">
        <f t="shared" si="29"/>
        <v>2</v>
      </c>
    </row>
    <row r="1874" spans="1:9" x14ac:dyDescent="0.35">
      <c r="A1874" s="3" t="s">
        <v>2282</v>
      </c>
      <c r="B1874" s="44" t="s">
        <v>288</v>
      </c>
      <c r="C1874" s="44" t="s">
        <v>43</v>
      </c>
      <c r="D1874" s="44" t="s">
        <v>176</v>
      </c>
      <c r="E1874" s="3">
        <v>3</v>
      </c>
      <c r="F1874" s="3">
        <v>1</v>
      </c>
      <c r="G1874" s="3">
        <v>1</v>
      </c>
      <c r="H1874" s="3">
        <v>1</v>
      </c>
      <c r="I1874" s="3">
        <f t="shared" si="29"/>
        <v>2</v>
      </c>
    </row>
    <row r="1875" spans="1:9" x14ac:dyDescent="0.35">
      <c r="A1875" s="3" t="s">
        <v>2283</v>
      </c>
      <c r="B1875" s="44" t="s">
        <v>241</v>
      </c>
      <c r="C1875" s="44" t="s">
        <v>35</v>
      </c>
      <c r="D1875" s="44" t="s">
        <v>175</v>
      </c>
      <c r="E1875" s="3">
        <v>3</v>
      </c>
      <c r="F1875" s="3">
        <v>1</v>
      </c>
      <c r="G1875" s="3">
        <v>1</v>
      </c>
      <c r="H1875" s="3">
        <v>1</v>
      </c>
      <c r="I1875" s="3">
        <f t="shared" si="29"/>
        <v>2</v>
      </c>
    </row>
    <row r="1876" spans="1:9" x14ac:dyDescent="0.35">
      <c r="A1876" s="3" t="s">
        <v>2284</v>
      </c>
      <c r="B1876" s="44" t="s">
        <v>241</v>
      </c>
      <c r="C1876" s="44" t="s">
        <v>35</v>
      </c>
      <c r="D1876" s="44" t="s">
        <v>175</v>
      </c>
      <c r="E1876" s="3">
        <v>3</v>
      </c>
      <c r="F1876" s="3">
        <v>1</v>
      </c>
      <c r="G1876" s="3">
        <v>4</v>
      </c>
      <c r="H1876" s="3">
        <v>1</v>
      </c>
      <c r="I1876" s="3">
        <f t="shared" si="29"/>
        <v>2</v>
      </c>
    </row>
    <row r="1877" spans="1:9" x14ac:dyDescent="0.35">
      <c r="A1877" s="3" t="s">
        <v>2285</v>
      </c>
      <c r="B1877" s="44" t="s">
        <v>241</v>
      </c>
      <c r="C1877" s="44" t="s">
        <v>35</v>
      </c>
      <c r="D1877" s="44" t="s">
        <v>175</v>
      </c>
      <c r="E1877" s="3">
        <v>3</v>
      </c>
      <c r="F1877" s="3">
        <v>1</v>
      </c>
      <c r="G1877" s="3">
        <v>4</v>
      </c>
      <c r="H1877" s="3">
        <v>1</v>
      </c>
      <c r="I1877" s="3">
        <f t="shared" si="29"/>
        <v>2</v>
      </c>
    </row>
    <row r="1878" spans="1:9" x14ac:dyDescent="0.35">
      <c r="A1878" s="3" t="s">
        <v>2286</v>
      </c>
      <c r="B1878" s="44" t="s">
        <v>241</v>
      </c>
      <c r="C1878" s="44" t="s">
        <v>35</v>
      </c>
      <c r="D1878" s="44" t="s">
        <v>175</v>
      </c>
      <c r="E1878" s="3">
        <v>3</v>
      </c>
      <c r="F1878" s="3">
        <v>1</v>
      </c>
      <c r="G1878" s="3">
        <v>4</v>
      </c>
      <c r="H1878" s="3">
        <v>4</v>
      </c>
      <c r="I1878" s="3">
        <f t="shared" si="29"/>
        <v>3</v>
      </c>
    </row>
    <row r="1879" spans="1:9" x14ac:dyDescent="0.35">
      <c r="A1879" s="3" t="s">
        <v>2287</v>
      </c>
      <c r="B1879" s="44" t="s">
        <v>241</v>
      </c>
      <c r="C1879" s="44" t="s">
        <v>35</v>
      </c>
      <c r="D1879" s="44" t="s">
        <v>175</v>
      </c>
      <c r="E1879" s="3">
        <v>3</v>
      </c>
      <c r="F1879" s="3">
        <v>1</v>
      </c>
      <c r="G1879" s="3">
        <v>1</v>
      </c>
      <c r="H1879" s="3">
        <v>2</v>
      </c>
      <c r="I1879" s="3">
        <f t="shared" si="29"/>
        <v>2</v>
      </c>
    </row>
    <row r="1880" spans="1:9" x14ac:dyDescent="0.35">
      <c r="A1880" s="3" t="s">
        <v>2288</v>
      </c>
      <c r="B1880" s="44" t="s">
        <v>241</v>
      </c>
      <c r="C1880" s="44" t="s">
        <v>35</v>
      </c>
      <c r="D1880" s="44" t="s">
        <v>175</v>
      </c>
      <c r="E1880" s="3">
        <v>3</v>
      </c>
      <c r="F1880" s="3">
        <v>1</v>
      </c>
      <c r="G1880" s="3">
        <v>4</v>
      </c>
      <c r="H1880" s="3">
        <v>1</v>
      </c>
      <c r="I1880" s="3">
        <f t="shared" si="29"/>
        <v>2</v>
      </c>
    </row>
    <row r="1881" spans="1:9" x14ac:dyDescent="0.35">
      <c r="A1881" s="3" t="s">
        <v>2289</v>
      </c>
      <c r="B1881" s="44" t="s">
        <v>241</v>
      </c>
      <c r="C1881" s="44" t="s">
        <v>35</v>
      </c>
      <c r="D1881" s="44" t="s">
        <v>175</v>
      </c>
      <c r="E1881" s="3">
        <v>3</v>
      </c>
      <c r="F1881" s="3">
        <v>1</v>
      </c>
      <c r="G1881" s="3">
        <v>4</v>
      </c>
      <c r="H1881" s="3">
        <v>1</v>
      </c>
      <c r="I1881" s="3">
        <f t="shared" si="29"/>
        <v>2</v>
      </c>
    </row>
    <row r="1882" spans="1:9" x14ac:dyDescent="0.35">
      <c r="A1882" s="3" t="s">
        <v>2290</v>
      </c>
      <c r="B1882" s="44" t="s">
        <v>241</v>
      </c>
      <c r="C1882" s="44" t="s">
        <v>35</v>
      </c>
      <c r="D1882" s="44" t="s">
        <v>175</v>
      </c>
      <c r="E1882" s="3">
        <v>3</v>
      </c>
      <c r="F1882" s="3">
        <v>1</v>
      </c>
      <c r="G1882" s="3">
        <v>4</v>
      </c>
      <c r="H1882" s="3">
        <v>1</v>
      </c>
      <c r="I1882" s="3">
        <f t="shared" si="29"/>
        <v>2</v>
      </c>
    </row>
    <row r="1883" spans="1:9" x14ac:dyDescent="0.35">
      <c r="A1883" s="3" t="s">
        <v>2291</v>
      </c>
      <c r="B1883" s="44" t="s">
        <v>241</v>
      </c>
      <c r="C1883" s="44" t="s">
        <v>35</v>
      </c>
      <c r="D1883" s="44" t="s">
        <v>175</v>
      </c>
      <c r="E1883" s="3">
        <v>3</v>
      </c>
      <c r="F1883" s="3">
        <v>1</v>
      </c>
      <c r="G1883" s="3">
        <v>1</v>
      </c>
      <c r="H1883" s="3">
        <v>1</v>
      </c>
      <c r="I1883" s="3">
        <f t="shared" si="29"/>
        <v>2</v>
      </c>
    </row>
    <row r="1884" spans="1:9" x14ac:dyDescent="0.35">
      <c r="A1884" s="3" t="s">
        <v>2292</v>
      </c>
      <c r="B1884" s="44" t="s">
        <v>241</v>
      </c>
      <c r="C1884" s="44" t="s">
        <v>35</v>
      </c>
      <c r="D1884" s="44" t="s">
        <v>175</v>
      </c>
      <c r="E1884" s="3">
        <v>3</v>
      </c>
      <c r="F1884" s="3">
        <v>1</v>
      </c>
      <c r="G1884" s="3">
        <v>1</v>
      </c>
      <c r="H1884" s="3">
        <v>1</v>
      </c>
      <c r="I1884" s="3">
        <f t="shared" si="29"/>
        <v>2</v>
      </c>
    </row>
    <row r="1885" spans="1:9" x14ac:dyDescent="0.35">
      <c r="A1885" s="3" t="s">
        <v>2293</v>
      </c>
      <c r="B1885" s="44" t="s">
        <v>288</v>
      </c>
      <c r="C1885" s="44" t="s">
        <v>43</v>
      </c>
      <c r="D1885" s="44" t="s">
        <v>176</v>
      </c>
      <c r="E1885" s="3">
        <v>3</v>
      </c>
      <c r="F1885" s="3">
        <v>1</v>
      </c>
      <c r="G1885" s="3">
        <v>1</v>
      </c>
      <c r="H1885" s="3">
        <v>3</v>
      </c>
      <c r="I1885" s="3">
        <f t="shared" si="29"/>
        <v>2</v>
      </c>
    </row>
    <row r="1886" spans="1:9" x14ac:dyDescent="0.35">
      <c r="A1886" s="3" t="s">
        <v>2294</v>
      </c>
      <c r="B1886" s="44" t="s">
        <v>241</v>
      </c>
      <c r="C1886" s="44" t="s">
        <v>35</v>
      </c>
      <c r="D1886" s="44" t="s">
        <v>175</v>
      </c>
      <c r="E1886" s="3">
        <v>3</v>
      </c>
      <c r="F1886" s="3">
        <v>1</v>
      </c>
      <c r="G1886" s="3">
        <v>1</v>
      </c>
      <c r="H1886" s="3">
        <v>2</v>
      </c>
      <c r="I1886" s="3">
        <f t="shared" si="29"/>
        <v>2</v>
      </c>
    </row>
    <row r="1887" spans="1:9" x14ac:dyDescent="0.35">
      <c r="A1887" s="3" t="s">
        <v>2295</v>
      </c>
      <c r="B1887" s="44" t="s">
        <v>241</v>
      </c>
      <c r="C1887" s="44" t="s">
        <v>35</v>
      </c>
      <c r="D1887" s="44" t="s">
        <v>175</v>
      </c>
      <c r="E1887" s="3">
        <v>3</v>
      </c>
      <c r="F1887" s="3">
        <v>1</v>
      </c>
      <c r="G1887" s="3">
        <v>4</v>
      </c>
      <c r="H1887" s="3">
        <v>1</v>
      </c>
      <c r="I1887" s="3">
        <f t="shared" si="29"/>
        <v>2</v>
      </c>
    </row>
    <row r="1888" spans="1:9" x14ac:dyDescent="0.35">
      <c r="A1888" s="3" t="s">
        <v>2296</v>
      </c>
      <c r="B1888" s="44" t="s">
        <v>279</v>
      </c>
      <c r="C1888" s="44" t="s">
        <v>155</v>
      </c>
      <c r="D1888" s="44" t="s">
        <v>175</v>
      </c>
      <c r="E1888" s="3">
        <v>1</v>
      </c>
      <c r="F1888" s="3">
        <v>4</v>
      </c>
      <c r="G1888" s="3">
        <v>4</v>
      </c>
      <c r="H1888" s="3">
        <v>1</v>
      </c>
      <c r="I1888" s="3">
        <f t="shared" si="29"/>
        <v>3</v>
      </c>
    </row>
    <row r="1889" spans="1:9" x14ac:dyDescent="0.35">
      <c r="A1889" s="3" t="s">
        <v>2297</v>
      </c>
      <c r="B1889" s="44" t="s">
        <v>241</v>
      </c>
      <c r="C1889" s="44" t="s">
        <v>35</v>
      </c>
      <c r="D1889" s="44" t="s">
        <v>175</v>
      </c>
      <c r="E1889" s="3">
        <v>3</v>
      </c>
      <c r="F1889" s="3">
        <v>1</v>
      </c>
      <c r="G1889" s="3">
        <v>4</v>
      </c>
      <c r="H1889" s="3">
        <v>1</v>
      </c>
      <c r="I1889" s="3">
        <f t="shared" si="29"/>
        <v>2</v>
      </c>
    </row>
    <row r="1890" spans="1:9" x14ac:dyDescent="0.35">
      <c r="A1890" s="3" t="s">
        <v>2298</v>
      </c>
      <c r="B1890" s="44" t="s">
        <v>241</v>
      </c>
      <c r="C1890" s="44" t="s">
        <v>35</v>
      </c>
      <c r="D1890" s="44" t="s">
        <v>175</v>
      </c>
      <c r="E1890" s="3">
        <v>3</v>
      </c>
      <c r="F1890" s="3">
        <v>1</v>
      </c>
      <c r="G1890" s="3">
        <v>4</v>
      </c>
      <c r="H1890" s="3">
        <v>1</v>
      </c>
      <c r="I1890" s="3">
        <f t="shared" si="29"/>
        <v>2</v>
      </c>
    </row>
    <row r="1891" spans="1:9" x14ac:dyDescent="0.35">
      <c r="A1891" s="3" t="s">
        <v>2299</v>
      </c>
      <c r="B1891" s="44" t="s">
        <v>241</v>
      </c>
      <c r="C1891" s="44" t="s">
        <v>35</v>
      </c>
      <c r="D1891" s="44" t="s">
        <v>175</v>
      </c>
      <c r="E1891" s="3">
        <v>3</v>
      </c>
      <c r="F1891" s="3">
        <v>3</v>
      </c>
      <c r="G1891" s="3">
        <v>1</v>
      </c>
      <c r="H1891" s="3">
        <v>1</v>
      </c>
      <c r="I1891" s="3">
        <f t="shared" si="29"/>
        <v>2</v>
      </c>
    </row>
    <row r="1892" spans="1:9" x14ac:dyDescent="0.35">
      <c r="A1892" s="3" t="s">
        <v>2300</v>
      </c>
      <c r="B1892" s="44" t="s">
        <v>241</v>
      </c>
      <c r="C1892" s="44" t="s">
        <v>35</v>
      </c>
      <c r="D1892" s="44" t="s">
        <v>175</v>
      </c>
      <c r="E1892" s="3">
        <v>1</v>
      </c>
      <c r="F1892" s="3">
        <v>4</v>
      </c>
      <c r="G1892" s="3">
        <v>1</v>
      </c>
      <c r="H1892" s="3">
        <v>2</v>
      </c>
      <c r="I1892" s="3">
        <f t="shared" si="29"/>
        <v>2</v>
      </c>
    </row>
    <row r="1893" spans="1:9" x14ac:dyDescent="0.35">
      <c r="A1893" s="3" t="s">
        <v>2301</v>
      </c>
      <c r="B1893" s="44" t="s">
        <v>241</v>
      </c>
      <c r="C1893" s="44" t="s">
        <v>35</v>
      </c>
      <c r="D1893" s="44" t="s">
        <v>175</v>
      </c>
      <c r="E1893" s="3">
        <v>3</v>
      </c>
      <c r="F1893" s="3">
        <v>1</v>
      </c>
      <c r="G1893" s="3">
        <v>4</v>
      </c>
      <c r="H1893" s="3">
        <v>1</v>
      </c>
      <c r="I1893" s="3">
        <f t="shared" si="29"/>
        <v>2</v>
      </c>
    </row>
    <row r="1894" spans="1:9" x14ac:dyDescent="0.35">
      <c r="A1894" s="3" t="s">
        <v>2302</v>
      </c>
      <c r="B1894" s="44" t="s">
        <v>288</v>
      </c>
      <c r="C1894" s="44" t="s">
        <v>43</v>
      </c>
      <c r="D1894" s="44" t="s">
        <v>176</v>
      </c>
      <c r="E1894" s="3">
        <v>3</v>
      </c>
      <c r="F1894" s="3">
        <v>1</v>
      </c>
      <c r="G1894" s="3">
        <v>1</v>
      </c>
      <c r="H1894" s="3">
        <v>1</v>
      </c>
      <c r="I1894" s="3">
        <f t="shared" si="29"/>
        <v>2</v>
      </c>
    </row>
    <row r="1895" spans="1:9" x14ac:dyDescent="0.35">
      <c r="A1895" s="3" t="s">
        <v>2303</v>
      </c>
      <c r="B1895" s="44" t="s">
        <v>2212</v>
      </c>
      <c r="C1895" s="44" t="s">
        <v>81</v>
      </c>
      <c r="D1895" s="44" t="s">
        <v>175</v>
      </c>
      <c r="E1895" s="3">
        <v>3</v>
      </c>
      <c r="F1895" s="3">
        <v>1</v>
      </c>
      <c r="G1895" s="3">
        <v>4</v>
      </c>
      <c r="H1895" s="3">
        <v>1</v>
      </c>
      <c r="I1895" s="3">
        <f t="shared" si="29"/>
        <v>2</v>
      </c>
    </row>
    <row r="1896" spans="1:9" x14ac:dyDescent="0.35">
      <c r="A1896" s="3" t="s">
        <v>2304</v>
      </c>
      <c r="B1896" s="44" t="s">
        <v>280</v>
      </c>
      <c r="C1896" s="44" t="s">
        <v>98</v>
      </c>
      <c r="D1896" s="44" t="s">
        <v>175</v>
      </c>
      <c r="E1896" s="3">
        <v>3</v>
      </c>
      <c r="F1896" s="3">
        <v>3</v>
      </c>
      <c r="G1896" s="3">
        <v>1</v>
      </c>
      <c r="H1896" s="3">
        <v>1</v>
      </c>
      <c r="I1896" s="3">
        <f t="shared" si="29"/>
        <v>2</v>
      </c>
    </row>
    <row r="1897" spans="1:9" x14ac:dyDescent="0.35">
      <c r="A1897" s="3" t="s">
        <v>2305</v>
      </c>
      <c r="B1897" s="44" t="s">
        <v>241</v>
      </c>
      <c r="C1897" s="44" t="s">
        <v>35</v>
      </c>
      <c r="D1897" s="44" t="s">
        <v>175</v>
      </c>
      <c r="E1897" s="3">
        <v>1</v>
      </c>
      <c r="F1897" s="3">
        <v>2</v>
      </c>
      <c r="G1897" s="3">
        <v>1</v>
      </c>
      <c r="H1897" s="3">
        <v>1</v>
      </c>
      <c r="I1897" s="3">
        <f t="shared" si="29"/>
        <v>1</v>
      </c>
    </row>
    <row r="1898" spans="1:9" x14ac:dyDescent="0.35">
      <c r="A1898" s="3" t="s">
        <v>2306</v>
      </c>
      <c r="B1898" s="44" t="s">
        <v>280</v>
      </c>
      <c r="C1898" s="44" t="s">
        <v>98</v>
      </c>
      <c r="D1898" s="44" t="s">
        <v>175</v>
      </c>
      <c r="E1898" s="3">
        <v>3</v>
      </c>
      <c r="F1898" s="3">
        <v>3</v>
      </c>
      <c r="G1898" s="3">
        <v>1</v>
      </c>
      <c r="H1898" s="3">
        <v>1</v>
      </c>
      <c r="I1898" s="3">
        <f t="shared" si="29"/>
        <v>2</v>
      </c>
    </row>
    <row r="1899" spans="1:9" x14ac:dyDescent="0.35">
      <c r="A1899" s="3" t="s">
        <v>2307</v>
      </c>
      <c r="B1899" s="44" t="s">
        <v>241</v>
      </c>
      <c r="C1899" s="44" t="s">
        <v>35</v>
      </c>
      <c r="D1899" s="44" t="s">
        <v>175</v>
      </c>
      <c r="E1899" s="3">
        <v>3</v>
      </c>
      <c r="F1899" s="3">
        <v>1</v>
      </c>
      <c r="G1899" s="3">
        <v>4</v>
      </c>
      <c r="H1899" s="3">
        <v>2</v>
      </c>
      <c r="I1899" s="3">
        <f t="shared" si="29"/>
        <v>3</v>
      </c>
    </row>
    <row r="1900" spans="1:9" x14ac:dyDescent="0.35">
      <c r="A1900" s="3" t="s">
        <v>2308</v>
      </c>
      <c r="B1900" s="44" t="s">
        <v>241</v>
      </c>
      <c r="C1900" s="44" t="s">
        <v>35</v>
      </c>
      <c r="D1900" s="44" t="s">
        <v>175</v>
      </c>
      <c r="E1900" s="3">
        <v>3</v>
      </c>
      <c r="F1900" s="3">
        <v>3</v>
      </c>
      <c r="G1900" s="3">
        <v>1</v>
      </c>
      <c r="H1900" s="3">
        <v>1</v>
      </c>
      <c r="I1900" s="3">
        <f t="shared" si="29"/>
        <v>2</v>
      </c>
    </row>
    <row r="1901" spans="1:9" x14ac:dyDescent="0.35">
      <c r="A1901" s="3" t="s">
        <v>2309</v>
      </c>
      <c r="B1901" s="44" t="s">
        <v>241</v>
      </c>
      <c r="C1901" s="44" t="s">
        <v>35</v>
      </c>
      <c r="D1901" s="44" t="s">
        <v>175</v>
      </c>
      <c r="E1901" s="3">
        <v>2</v>
      </c>
      <c r="F1901" s="3">
        <v>4</v>
      </c>
      <c r="G1901" s="3">
        <v>1</v>
      </c>
      <c r="H1901" s="3">
        <v>3</v>
      </c>
      <c r="I1901" s="3">
        <f t="shared" si="29"/>
        <v>3</v>
      </c>
    </row>
    <row r="1902" spans="1:9" x14ac:dyDescent="0.35">
      <c r="A1902" s="3" t="s">
        <v>2310</v>
      </c>
      <c r="B1902" s="44" t="s">
        <v>240</v>
      </c>
      <c r="C1902" s="44" t="s">
        <v>25</v>
      </c>
      <c r="D1902" s="44" t="s">
        <v>175</v>
      </c>
      <c r="E1902" s="3">
        <v>3</v>
      </c>
      <c r="F1902" s="3">
        <v>1</v>
      </c>
      <c r="G1902" s="3">
        <v>4</v>
      </c>
      <c r="H1902" s="3">
        <v>1</v>
      </c>
      <c r="I1902" s="3">
        <f t="shared" si="29"/>
        <v>2</v>
      </c>
    </row>
    <row r="1903" spans="1:9" x14ac:dyDescent="0.35">
      <c r="A1903" s="3" t="s">
        <v>2311</v>
      </c>
      <c r="B1903" s="44" t="s">
        <v>257</v>
      </c>
      <c r="C1903" s="44" t="s">
        <v>108</v>
      </c>
      <c r="D1903" s="44" t="s">
        <v>175</v>
      </c>
      <c r="E1903" s="3">
        <v>3</v>
      </c>
      <c r="F1903" s="3">
        <v>1</v>
      </c>
      <c r="G1903" s="3">
        <v>4</v>
      </c>
      <c r="H1903" s="3">
        <v>1</v>
      </c>
      <c r="I1903" s="3">
        <f t="shared" si="29"/>
        <v>2</v>
      </c>
    </row>
    <row r="1904" spans="1:9" x14ac:dyDescent="0.35">
      <c r="A1904" s="3" t="s">
        <v>2312</v>
      </c>
      <c r="B1904" s="44" t="s">
        <v>241</v>
      </c>
      <c r="C1904" s="44" t="s">
        <v>35</v>
      </c>
      <c r="D1904" s="44" t="s">
        <v>175</v>
      </c>
      <c r="E1904" s="3">
        <v>3</v>
      </c>
      <c r="F1904" s="3">
        <v>1</v>
      </c>
      <c r="G1904" s="3">
        <v>4</v>
      </c>
      <c r="H1904" s="3">
        <v>1</v>
      </c>
      <c r="I1904" s="3">
        <f t="shared" si="29"/>
        <v>2</v>
      </c>
    </row>
    <row r="1905" spans="1:9" x14ac:dyDescent="0.35">
      <c r="A1905" s="3" t="s">
        <v>2313</v>
      </c>
      <c r="B1905" s="44" t="s">
        <v>241</v>
      </c>
      <c r="C1905" s="44" t="s">
        <v>35</v>
      </c>
      <c r="D1905" s="44" t="s">
        <v>175</v>
      </c>
      <c r="E1905" s="3">
        <v>3</v>
      </c>
      <c r="F1905" s="3">
        <v>1</v>
      </c>
      <c r="G1905" s="3">
        <v>4</v>
      </c>
      <c r="H1905" s="3">
        <v>1</v>
      </c>
      <c r="I1905" s="3">
        <f t="shared" si="29"/>
        <v>2</v>
      </c>
    </row>
    <row r="1906" spans="1:9" x14ac:dyDescent="0.35">
      <c r="A1906" s="3" t="s">
        <v>2314</v>
      </c>
      <c r="B1906" s="44" t="s">
        <v>288</v>
      </c>
      <c r="C1906" s="44" t="s">
        <v>43</v>
      </c>
      <c r="D1906" s="44" t="s">
        <v>176</v>
      </c>
      <c r="E1906" s="3">
        <v>3</v>
      </c>
      <c r="F1906" s="3">
        <v>1</v>
      </c>
      <c r="G1906" s="3">
        <v>4</v>
      </c>
      <c r="H1906" s="3">
        <v>1</v>
      </c>
      <c r="I1906" s="3">
        <f t="shared" si="29"/>
        <v>2</v>
      </c>
    </row>
    <row r="1907" spans="1:9" x14ac:dyDescent="0.35">
      <c r="A1907" s="3" t="s">
        <v>2315</v>
      </c>
      <c r="B1907" s="44" t="s">
        <v>288</v>
      </c>
      <c r="C1907" s="44" t="s">
        <v>43</v>
      </c>
      <c r="D1907" s="44" t="s">
        <v>176</v>
      </c>
      <c r="E1907" s="3">
        <v>3</v>
      </c>
      <c r="F1907" s="3">
        <v>1</v>
      </c>
      <c r="G1907" s="3">
        <v>4</v>
      </c>
      <c r="H1907" s="3">
        <v>1</v>
      </c>
      <c r="I1907" s="3">
        <f t="shared" si="29"/>
        <v>2</v>
      </c>
    </row>
    <row r="1908" spans="1:9" x14ac:dyDescent="0.35">
      <c r="A1908" s="3" t="s">
        <v>2316</v>
      </c>
      <c r="B1908" s="44" t="s">
        <v>257</v>
      </c>
      <c r="C1908" s="44" t="s">
        <v>108</v>
      </c>
      <c r="D1908" s="44" t="s">
        <v>175</v>
      </c>
      <c r="E1908" s="3">
        <v>2</v>
      </c>
      <c r="F1908" s="3">
        <v>4</v>
      </c>
      <c r="G1908" s="3">
        <v>4</v>
      </c>
      <c r="H1908" s="3">
        <v>3</v>
      </c>
      <c r="I1908" s="3">
        <f t="shared" si="29"/>
        <v>3</v>
      </c>
    </row>
    <row r="1909" spans="1:9" x14ac:dyDescent="0.35">
      <c r="A1909" s="3" t="s">
        <v>2317</v>
      </c>
      <c r="B1909" s="44" t="s">
        <v>279</v>
      </c>
      <c r="C1909" s="44" t="s">
        <v>155</v>
      </c>
      <c r="D1909" s="44" t="s">
        <v>175</v>
      </c>
      <c r="E1909" s="3">
        <v>3</v>
      </c>
      <c r="F1909" s="3">
        <v>4</v>
      </c>
      <c r="G1909" s="3">
        <v>4</v>
      </c>
      <c r="H1909" s="3">
        <v>3</v>
      </c>
      <c r="I1909" s="3">
        <f t="shared" si="29"/>
        <v>4</v>
      </c>
    </row>
    <row r="1910" spans="1:9" x14ac:dyDescent="0.35">
      <c r="A1910" s="3" t="s">
        <v>2318</v>
      </c>
      <c r="B1910" s="44" t="s">
        <v>288</v>
      </c>
      <c r="C1910" s="44" t="s">
        <v>43</v>
      </c>
      <c r="D1910" s="44" t="s">
        <v>176</v>
      </c>
      <c r="E1910" s="3">
        <v>3</v>
      </c>
      <c r="F1910" s="3">
        <v>1</v>
      </c>
      <c r="G1910" s="3">
        <v>4</v>
      </c>
      <c r="H1910" s="3">
        <v>1</v>
      </c>
      <c r="I1910" s="3">
        <f t="shared" si="29"/>
        <v>2</v>
      </c>
    </row>
    <row r="1911" spans="1:9" x14ac:dyDescent="0.35">
      <c r="A1911" s="3" t="s">
        <v>2319</v>
      </c>
      <c r="B1911" s="44" t="s">
        <v>241</v>
      </c>
      <c r="C1911" s="44" t="s">
        <v>35</v>
      </c>
      <c r="D1911" s="44" t="s">
        <v>175</v>
      </c>
      <c r="E1911" s="3">
        <v>3</v>
      </c>
      <c r="F1911" s="3">
        <v>4</v>
      </c>
      <c r="G1911" s="3">
        <v>1</v>
      </c>
      <c r="H1911" s="3">
        <v>1</v>
      </c>
      <c r="I1911" s="3">
        <f t="shared" si="29"/>
        <v>2</v>
      </c>
    </row>
    <row r="1912" spans="1:9" x14ac:dyDescent="0.35">
      <c r="A1912" s="3" t="s">
        <v>2320</v>
      </c>
      <c r="B1912" s="44" t="s">
        <v>241</v>
      </c>
      <c r="C1912" s="44" t="s">
        <v>35</v>
      </c>
      <c r="D1912" s="44" t="s">
        <v>175</v>
      </c>
      <c r="E1912" s="3">
        <v>3</v>
      </c>
      <c r="F1912" s="3">
        <v>1</v>
      </c>
      <c r="G1912" s="3">
        <v>4</v>
      </c>
      <c r="H1912" s="3">
        <v>1</v>
      </c>
      <c r="I1912" s="3">
        <f t="shared" si="29"/>
        <v>2</v>
      </c>
    </row>
    <row r="1913" spans="1:9" x14ac:dyDescent="0.35">
      <c r="A1913" s="3" t="s">
        <v>2321</v>
      </c>
      <c r="B1913" s="44" t="s">
        <v>240</v>
      </c>
      <c r="C1913" s="44" t="s">
        <v>25</v>
      </c>
      <c r="D1913" s="44" t="s">
        <v>175</v>
      </c>
      <c r="E1913" s="3">
        <v>3</v>
      </c>
      <c r="F1913" s="3">
        <v>2</v>
      </c>
      <c r="G1913" s="3">
        <v>1</v>
      </c>
      <c r="H1913" s="3">
        <v>1</v>
      </c>
      <c r="I1913" s="3">
        <f t="shared" si="29"/>
        <v>2</v>
      </c>
    </row>
    <row r="1914" spans="1:9" x14ac:dyDescent="0.35">
      <c r="A1914" s="3" t="s">
        <v>2322</v>
      </c>
      <c r="B1914" s="44" t="s">
        <v>241</v>
      </c>
      <c r="C1914" s="44" t="s">
        <v>35</v>
      </c>
      <c r="D1914" s="44" t="s">
        <v>175</v>
      </c>
      <c r="E1914" s="3">
        <v>3</v>
      </c>
      <c r="F1914" s="3">
        <v>3</v>
      </c>
      <c r="G1914" s="3">
        <v>1</v>
      </c>
      <c r="H1914" s="3">
        <v>1</v>
      </c>
      <c r="I1914" s="3">
        <f t="shared" si="29"/>
        <v>2</v>
      </c>
    </row>
    <row r="1915" spans="1:9" x14ac:dyDescent="0.35">
      <c r="A1915" s="3" t="s">
        <v>2323</v>
      </c>
      <c r="B1915" s="44" t="s">
        <v>229</v>
      </c>
      <c r="C1915" s="44" t="s">
        <v>203</v>
      </c>
      <c r="D1915" s="44" t="s">
        <v>175</v>
      </c>
      <c r="E1915" s="3">
        <v>3</v>
      </c>
      <c r="F1915" s="3">
        <v>1</v>
      </c>
      <c r="G1915" s="3">
        <v>4</v>
      </c>
      <c r="H1915" s="3">
        <v>1</v>
      </c>
      <c r="I1915" s="3">
        <f t="shared" si="29"/>
        <v>2</v>
      </c>
    </row>
    <row r="1916" spans="1:9" x14ac:dyDescent="0.35">
      <c r="A1916" s="3" t="s">
        <v>2324</v>
      </c>
      <c r="B1916" s="44" t="s">
        <v>241</v>
      </c>
      <c r="C1916" s="44" t="s">
        <v>35</v>
      </c>
      <c r="D1916" s="44" t="s">
        <v>175</v>
      </c>
      <c r="E1916" s="3">
        <v>3</v>
      </c>
      <c r="F1916" s="3">
        <v>2</v>
      </c>
      <c r="G1916" s="3">
        <v>1</v>
      </c>
      <c r="H1916" s="3">
        <v>2</v>
      </c>
      <c r="I1916" s="3">
        <f t="shared" si="29"/>
        <v>2</v>
      </c>
    </row>
    <row r="1917" spans="1:9" x14ac:dyDescent="0.35">
      <c r="A1917" s="3" t="s">
        <v>2325</v>
      </c>
      <c r="B1917" s="44" t="s">
        <v>2212</v>
      </c>
      <c r="C1917" s="44" t="s">
        <v>81</v>
      </c>
      <c r="D1917" s="44" t="s">
        <v>175</v>
      </c>
      <c r="E1917" s="3">
        <v>3</v>
      </c>
      <c r="F1917" s="3">
        <v>1</v>
      </c>
      <c r="G1917" s="3">
        <v>4</v>
      </c>
      <c r="H1917" s="3">
        <v>1</v>
      </c>
      <c r="I1917" s="3">
        <f t="shared" si="29"/>
        <v>2</v>
      </c>
    </row>
    <row r="1918" spans="1:9" x14ac:dyDescent="0.35">
      <c r="A1918" s="3" t="s">
        <v>2326</v>
      </c>
      <c r="B1918" s="44" t="s">
        <v>241</v>
      </c>
      <c r="C1918" s="44" t="s">
        <v>35</v>
      </c>
      <c r="D1918" s="44" t="s">
        <v>175</v>
      </c>
      <c r="E1918" s="3">
        <v>3</v>
      </c>
      <c r="F1918" s="3">
        <v>1</v>
      </c>
      <c r="G1918" s="3">
        <v>1</v>
      </c>
      <c r="H1918" s="3">
        <v>1</v>
      </c>
      <c r="I1918" s="3">
        <f t="shared" si="29"/>
        <v>2</v>
      </c>
    </row>
    <row r="1919" spans="1:9" x14ac:dyDescent="0.35">
      <c r="A1919" s="3" t="s">
        <v>2327</v>
      </c>
      <c r="B1919" s="44" t="s">
        <v>280</v>
      </c>
      <c r="C1919" s="44" t="s">
        <v>98</v>
      </c>
      <c r="D1919" s="44" t="s">
        <v>175</v>
      </c>
      <c r="E1919" s="3">
        <v>3</v>
      </c>
      <c r="F1919" s="3">
        <v>1</v>
      </c>
      <c r="G1919" s="3">
        <v>4</v>
      </c>
      <c r="H1919" s="3">
        <v>1</v>
      </c>
      <c r="I1919" s="3">
        <f t="shared" si="29"/>
        <v>2</v>
      </c>
    </row>
    <row r="1920" spans="1:9" x14ac:dyDescent="0.35">
      <c r="A1920" s="3" t="s">
        <v>2328</v>
      </c>
      <c r="B1920" s="44" t="s">
        <v>288</v>
      </c>
      <c r="C1920" s="44" t="s">
        <v>43</v>
      </c>
      <c r="D1920" s="44" t="s">
        <v>176</v>
      </c>
      <c r="E1920" s="3">
        <v>3</v>
      </c>
      <c r="F1920" s="3">
        <v>1</v>
      </c>
      <c r="G1920" s="3">
        <v>1</v>
      </c>
      <c r="H1920" s="3">
        <v>1</v>
      </c>
      <c r="I1920" s="3">
        <f t="shared" si="29"/>
        <v>2</v>
      </c>
    </row>
    <row r="1921" spans="1:9" x14ac:dyDescent="0.35">
      <c r="A1921" s="3" t="s">
        <v>2329</v>
      </c>
      <c r="B1921" s="44" t="s">
        <v>240</v>
      </c>
      <c r="C1921" s="44" t="s">
        <v>25</v>
      </c>
      <c r="D1921" s="44" t="s">
        <v>175</v>
      </c>
      <c r="E1921" s="3">
        <v>3</v>
      </c>
      <c r="F1921" s="3">
        <v>1</v>
      </c>
      <c r="G1921" s="3">
        <v>1</v>
      </c>
      <c r="H1921" s="3">
        <v>1</v>
      </c>
      <c r="I1921" s="3">
        <f t="shared" si="29"/>
        <v>2</v>
      </c>
    </row>
    <row r="1922" spans="1:9" x14ac:dyDescent="0.35">
      <c r="A1922" s="3" t="s">
        <v>2330</v>
      </c>
      <c r="B1922" s="44" t="s">
        <v>241</v>
      </c>
      <c r="C1922" s="44" t="s">
        <v>35</v>
      </c>
      <c r="D1922" s="44" t="s">
        <v>175</v>
      </c>
      <c r="E1922" s="3">
        <v>1</v>
      </c>
      <c r="F1922" s="3">
        <v>3</v>
      </c>
      <c r="G1922" s="3">
        <v>1</v>
      </c>
      <c r="H1922" s="3">
        <v>1</v>
      </c>
      <c r="I1922" s="3">
        <f t="shared" si="29"/>
        <v>2</v>
      </c>
    </row>
    <row r="1923" spans="1:9" x14ac:dyDescent="0.35">
      <c r="A1923" s="3" t="s">
        <v>2331</v>
      </c>
      <c r="B1923" s="44" t="s">
        <v>257</v>
      </c>
      <c r="C1923" s="44" t="s">
        <v>108</v>
      </c>
      <c r="D1923" s="44" t="s">
        <v>175</v>
      </c>
      <c r="E1923" s="3">
        <v>1</v>
      </c>
      <c r="F1923" s="3">
        <v>4</v>
      </c>
      <c r="G1923" s="3">
        <v>1</v>
      </c>
      <c r="H1923" s="3">
        <v>1</v>
      </c>
      <c r="I1923" s="3">
        <f t="shared" ref="I1923:I1986" si="30">ROUND(AVERAGE(E1923:H1923),0)</f>
        <v>2</v>
      </c>
    </row>
    <row r="1924" spans="1:9" x14ac:dyDescent="0.35">
      <c r="A1924" s="3" t="s">
        <v>2332</v>
      </c>
      <c r="B1924" s="44" t="s">
        <v>279</v>
      </c>
      <c r="C1924" s="44" t="s">
        <v>155</v>
      </c>
      <c r="D1924" s="44" t="s">
        <v>175</v>
      </c>
      <c r="E1924" s="3">
        <v>3</v>
      </c>
      <c r="F1924" s="3">
        <v>1</v>
      </c>
      <c r="G1924" s="3">
        <v>4</v>
      </c>
      <c r="H1924" s="3">
        <v>4</v>
      </c>
      <c r="I1924" s="3">
        <f t="shared" si="30"/>
        <v>3</v>
      </c>
    </row>
    <row r="1925" spans="1:9" x14ac:dyDescent="0.35">
      <c r="A1925" s="3" t="s">
        <v>2333</v>
      </c>
      <c r="B1925" s="44" t="s">
        <v>279</v>
      </c>
      <c r="C1925" s="44" t="s">
        <v>155</v>
      </c>
      <c r="D1925" s="44" t="s">
        <v>175</v>
      </c>
      <c r="E1925" s="3">
        <v>3</v>
      </c>
      <c r="F1925" s="3">
        <v>3</v>
      </c>
      <c r="G1925" s="3">
        <v>1</v>
      </c>
      <c r="H1925" s="3">
        <v>1</v>
      </c>
      <c r="I1925" s="3">
        <f t="shared" si="30"/>
        <v>2</v>
      </c>
    </row>
    <row r="1926" spans="1:9" x14ac:dyDescent="0.35">
      <c r="A1926" s="3" t="s">
        <v>2334</v>
      </c>
      <c r="B1926" s="44" t="s">
        <v>241</v>
      </c>
      <c r="C1926" s="44" t="s">
        <v>35</v>
      </c>
      <c r="D1926" s="44" t="s">
        <v>175</v>
      </c>
      <c r="E1926" s="3">
        <v>3</v>
      </c>
      <c r="F1926" s="3">
        <v>4</v>
      </c>
      <c r="G1926" s="3">
        <v>1</v>
      </c>
      <c r="H1926" s="3">
        <v>1</v>
      </c>
      <c r="I1926" s="3">
        <f t="shared" si="30"/>
        <v>2</v>
      </c>
    </row>
    <row r="1927" spans="1:9" x14ac:dyDescent="0.35">
      <c r="A1927" s="3" t="s">
        <v>2335</v>
      </c>
      <c r="B1927" s="44" t="s">
        <v>241</v>
      </c>
      <c r="C1927" s="44" t="s">
        <v>35</v>
      </c>
      <c r="D1927" s="44" t="s">
        <v>175</v>
      </c>
      <c r="E1927" s="3">
        <v>3</v>
      </c>
      <c r="F1927" s="3">
        <v>1</v>
      </c>
      <c r="G1927" s="3">
        <v>4</v>
      </c>
      <c r="H1927" s="3">
        <v>1</v>
      </c>
      <c r="I1927" s="3">
        <f t="shared" si="30"/>
        <v>2</v>
      </c>
    </row>
    <row r="1928" spans="1:9" x14ac:dyDescent="0.35">
      <c r="A1928" s="3" t="s">
        <v>2336</v>
      </c>
      <c r="B1928" s="44" t="s">
        <v>257</v>
      </c>
      <c r="C1928" s="44" t="s">
        <v>108</v>
      </c>
      <c r="D1928" s="44" t="s">
        <v>175</v>
      </c>
      <c r="E1928" s="3">
        <v>3</v>
      </c>
      <c r="F1928" s="3">
        <v>1</v>
      </c>
      <c r="G1928" s="3">
        <v>4</v>
      </c>
      <c r="H1928" s="3">
        <v>4</v>
      </c>
      <c r="I1928" s="3">
        <f t="shared" si="30"/>
        <v>3</v>
      </c>
    </row>
    <row r="1929" spans="1:9" x14ac:dyDescent="0.35">
      <c r="A1929" s="3" t="s">
        <v>2337</v>
      </c>
      <c r="B1929" s="44" t="s">
        <v>257</v>
      </c>
      <c r="C1929" s="44" t="s">
        <v>108</v>
      </c>
      <c r="D1929" s="44" t="s">
        <v>175</v>
      </c>
      <c r="E1929" s="3">
        <v>3</v>
      </c>
      <c r="F1929" s="3">
        <v>1</v>
      </c>
      <c r="G1929" s="3">
        <v>4</v>
      </c>
      <c r="H1929" s="3">
        <v>1</v>
      </c>
      <c r="I1929" s="3">
        <f t="shared" si="30"/>
        <v>2</v>
      </c>
    </row>
    <row r="1930" spans="1:9" x14ac:dyDescent="0.35">
      <c r="A1930" s="3" t="s">
        <v>2338</v>
      </c>
      <c r="B1930" s="44" t="s">
        <v>241</v>
      </c>
      <c r="C1930" s="44" t="s">
        <v>35</v>
      </c>
      <c r="D1930" s="44" t="s">
        <v>175</v>
      </c>
      <c r="E1930" s="3">
        <v>3</v>
      </c>
      <c r="F1930" s="3">
        <v>1</v>
      </c>
      <c r="G1930" s="3">
        <v>4</v>
      </c>
      <c r="H1930" s="3">
        <v>1</v>
      </c>
      <c r="I1930" s="3">
        <f t="shared" si="30"/>
        <v>2</v>
      </c>
    </row>
    <row r="1931" spans="1:9" x14ac:dyDescent="0.35">
      <c r="A1931" s="3" t="s">
        <v>2339</v>
      </c>
      <c r="B1931" s="44" t="s">
        <v>2212</v>
      </c>
      <c r="C1931" s="44" t="s">
        <v>81</v>
      </c>
      <c r="D1931" s="44" t="s">
        <v>175</v>
      </c>
      <c r="E1931" s="3">
        <v>3</v>
      </c>
      <c r="F1931" s="3">
        <v>1</v>
      </c>
      <c r="G1931" s="3">
        <v>4</v>
      </c>
      <c r="H1931" s="3">
        <v>1</v>
      </c>
      <c r="I1931" s="3">
        <f t="shared" si="30"/>
        <v>2</v>
      </c>
    </row>
    <row r="1932" spans="1:9" x14ac:dyDescent="0.35">
      <c r="A1932" s="3" t="s">
        <v>2340</v>
      </c>
      <c r="B1932" s="44" t="s">
        <v>257</v>
      </c>
      <c r="C1932" s="44" t="s">
        <v>108</v>
      </c>
      <c r="D1932" s="44" t="s">
        <v>175</v>
      </c>
      <c r="E1932" s="3">
        <v>1</v>
      </c>
      <c r="F1932" s="3">
        <v>4</v>
      </c>
      <c r="G1932" s="3">
        <v>4</v>
      </c>
      <c r="H1932" s="3">
        <v>1</v>
      </c>
      <c r="I1932" s="3">
        <f t="shared" si="30"/>
        <v>3</v>
      </c>
    </row>
    <row r="1933" spans="1:9" x14ac:dyDescent="0.35">
      <c r="A1933" s="3" t="s">
        <v>2341</v>
      </c>
      <c r="B1933" s="44" t="s">
        <v>279</v>
      </c>
      <c r="C1933" s="44" t="s">
        <v>155</v>
      </c>
      <c r="D1933" s="44" t="s">
        <v>175</v>
      </c>
      <c r="E1933" s="3">
        <v>3</v>
      </c>
      <c r="F1933" s="3">
        <v>4</v>
      </c>
      <c r="G1933" s="3">
        <v>4</v>
      </c>
      <c r="H1933" s="3">
        <v>3</v>
      </c>
      <c r="I1933" s="3">
        <f t="shared" si="30"/>
        <v>4</v>
      </c>
    </row>
    <row r="1934" spans="1:9" x14ac:dyDescent="0.35">
      <c r="A1934" s="3" t="s">
        <v>2342</v>
      </c>
      <c r="B1934" s="44" t="s">
        <v>288</v>
      </c>
      <c r="C1934" s="44" t="s">
        <v>43</v>
      </c>
      <c r="D1934" s="44" t="s">
        <v>176</v>
      </c>
      <c r="E1934" s="3">
        <v>3</v>
      </c>
      <c r="F1934" s="3">
        <v>1</v>
      </c>
      <c r="G1934" s="3">
        <v>4</v>
      </c>
      <c r="H1934" s="3">
        <v>1</v>
      </c>
      <c r="I1934" s="3">
        <f t="shared" si="30"/>
        <v>2</v>
      </c>
    </row>
    <row r="1935" spans="1:9" x14ac:dyDescent="0.35">
      <c r="A1935" s="3" t="s">
        <v>2343</v>
      </c>
      <c r="B1935" s="44" t="s">
        <v>241</v>
      </c>
      <c r="C1935" s="44" t="s">
        <v>35</v>
      </c>
      <c r="D1935" s="44" t="s">
        <v>175</v>
      </c>
      <c r="E1935" s="3">
        <v>3</v>
      </c>
      <c r="F1935" s="3">
        <v>1</v>
      </c>
      <c r="G1935" s="3">
        <v>4</v>
      </c>
      <c r="H1935" s="3">
        <v>1</v>
      </c>
      <c r="I1935" s="3">
        <f t="shared" si="30"/>
        <v>2</v>
      </c>
    </row>
    <row r="1936" spans="1:9" x14ac:dyDescent="0.35">
      <c r="A1936" s="3" t="s">
        <v>2344</v>
      </c>
      <c r="B1936" s="44" t="s">
        <v>241</v>
      </c>
      <c r="C1936" s="44" t="s">
        <v>35</v>
      </c>
      <c r="D1936" s="44" t="s">
        <v>175</v>
      </c>
      <c r="E1936" s="3">
        <v>3</v>
      </c>
      <c r="F1936" s="3">
        <v>1</v>
      </c>
      <c r="G1936" s="3">
        <v>4</v>
      </c>
      <c r="H1936" s="3">
        <v>1</v>
      </c>
      <c r="I1936" s="3">
        <f t="shared" si="30"/>
        <v>2</v>
      </c>
    </row>
    <row r="1937" spans="1:9" x14ac:dyDescent="0.35">
      <c r="A1937" s="3" t="s">
        <v>2345</v>
      </c>
      <c r="B1937" s="44" t="s">
        <v>257</v>
      </c>
      <c r="C1937" s="44" t="s">
        <v>108</v>
      </c>
      <c r="D1937" s="44" t="s">
        <v>175</v>
      </c>
      <c r="E1937" s="3">
        <v>3</v>
      </c>
      <c r="F1937" s="3">
        <v>1</v>
      </c>
      <c r="G1937" s="3">
        <v>4</v>
      </c>
      <c r="H1937" s="3">
        <v>4</v>
      </c>
      <c r="I1937" s="3">
        <f t="shared" si="30"/>
        <v>3</v>
      </c>
    </row>
    <row r="1938" spans="1:9" x14ac:dyDescent="0.35">
      <c r="A1938" s="3" t="s">
        <v>2346</v>
      </c>
      <c r="B1938" s="44" t="s">
        <v>279</v>
      </c>
      <c r="C1938" s="44" t="s">
        <v>155</v>
      </c>
      <c r="D1938" s="44" t="s">
        <v>175</v>
      </c>
      <c r="E1938" s="3">
        <v>3</v>
      </c>
      <c r="F1938" s="3">
        <v>1</v>
      </c>
      <c r="G1938" s="3">
        <v>4</v>
      </c>
      <c r="H1938" s="3">
        <v>4</v>
      </c>
      <c r="I1938" s="3">
        <f t="shared" si="30"/>
        <v>3</v>
      </c>
    </row>
    <row r="1939" spans="1:9" x14ac:dyDescent="0.35">
      <c r="A1939" s="3" t="s">
        <v>2347</v>
      </c>
      <c r="B1939" s="44" t="s">
        <v>241</v>
      </c>
      <c r="C1939" s="44" t="s">
        <v>35</v>
      </c>
      <c r="D1939" s="44" t="s">
        <v>175</v>
      </c>
      <c r="E1939" s="3">
        <v>3</v>
      </c>
      <c r="F1939" s="3">
        <v>3</v>
      </c>
      <c r="G1939" s="3">
        <v>4</v>
      </c>
      <c r="H1939" s="3">
        <v>2</v>
      </c>
      <c r="I1939" s="3">
        <f t="shared" si="30"/>
        <v>3</v>
      </c>
    </row>
    <row r="1940" spans="1:9" x14ac:dyDescent="0.35">
      <c r="A1940" s="3" t="s">
        <v>2348</v>
      </c>
      <c r="B1940" s="44" t="s">
        <v>227</v>
      </c>
      <c r="C1940" s="44" t="s">
        <v>228</v>
      </c>
      <c r="D1940" s="44" t="s">
        <v>175</v>
      </c>
      <c r="E1940" s="3">
        <v>3</v>
      </c>
      <c r="F1940" s="3">
        <v>1</v>
      </c>
      <c r="G1940" s="3">
        <v>1</v>
      </c>
      <c r="H1940" s="3">
        <v>1</v>
      </c>
      <c r="I1940" s="3">
        <f t="shared" si="30"/>
        <v>2</v>
      </c>
    </row>
    <row r="1941" spans="1:9" x14ac:dyDescent="0.35">
      <c r="A1941" s="3" t="s">
        <v>2349</v>
      </c>
      <c r="B1941" s="44" t="s">
        <v>208</v>
      </c>
      <c r="C1941" s="44" t="s">
        <v>151</v>
      </c>
      <c r="D1941" s="44" t="s">
        <v>175</v>
      </c>
      <c r="E1941" s="3">
        <v>3</v>
      </c>
      <c r="F1941" s="3">
        <v>2</v>
      </c>
      <c r="G1941" s="3">
        <v>1</v>
      </c>
      <c r="H1941" s="3">
        <v>1</v>
      </c>
      <c r="I1941" s="3">
        <f t="shared" si="30"/>
        <v>2</v>
      </c>
    </row>
    <row r="1942" spans="1:9" x14ac:dyDescent="0.35">
      <c r="A1942" s="3" t="s">
        <v>2350</v>
      </c>
      <c r="B1942" s="44" t="s">
        <v>289</v>
      </c>
      <c r="C1942" s="44" t="s">
        <v>43</v>
      </c>
      <c r="D1942" s="44" t="s">
        <v>175</v>
      </c>
      <c r="E1942" s="3">
        <v>3</v>
      </c>
      <c r="F1942" s="3">
        <v>1</v>
      </c>
      <c r="G1942" s="3">
        <v>4</v>
      </c>
      <c r="H1942" s="3">
        <v>1</v>
      </c>
      <c r="I1942" s="3">
        <f t="shared" si="30"/>
        <v>2</v>
      </c>
    </row>
    <row r="1943" spans="1:9" x14ac:dyDescent="0.35">
      <c r="A1943" s="3" t="s">
        <v>2351</v>
      </c>
      <c r="B1943" s="44" t="s">
        <v>289</v>
      </c>
      <c r="C1943" s="44" t="s">
        <v>43</v>
      </c>
      <c r="D1943" s="44" t="s">
        <v>175</v>
      </c>
      <c r="E1943" s="3">
        <v>3</v>
      </c>
      <c r="F1943" s="3">
        <v>4</v>
      </c>
      <c r="G1943" s="3">
        <v>4</v>
      </c>
      <c r="H1943" s="3">
        <v>1</v>
      </c>
      <c r="I1943" s="3">
        <f t="shared" si="30"/>
        <v>3</v>
      </c>
    </row>
    <row r="1944" spans="1:9" x14ac:dyDescent="0.35">
      <c r="A1944" s="3" t="s">
        <v>2352</v>
      </c>
      <c r="B1944" s="44" t="s">
        <v>226</v>
      </c>
      <c r="C1944" s="44" t="s">
        <v>40</v>
      </c>
      <c r="D1944" s="44" t="s">
        <v>175</v>
      </c>
      <c r="E1944" s="3">
        <v>3</v>
      </c>
      <c r="F1944" s="3">
        <v>1</v>
      </c>
      <c r="G1944" s="3">
        <v>4</v>
      </c>
      <c r="H1944" s="3">
        <v>1</v>
      </c>
      <c r="I1944" s="3">
        <f t="shared" si="30"/>
        <v>2</v>
      </c>
    </row>
    <row r="1945" spans="1:9" x14ac:dyDescent="0.35">
      <c r="A1945" s="3" t="s">
        <v>2353</v>
      </c>
      <c r="B1945" s="44" t="s">
        <v>289</v>
      </c>
      <c r="C1945" s="44" t="s">
        <v>43</v>
      </c>
      <c r="D1945" s="44" t="s">
        <v>175</v>
      </c>
      <c r="E1945" s="3">
        <v>3</v>
      </c>
      <c r="F1945" s="3">
        <v>1</v>
      </c>
      <c r="G1945" s="3">
        <v>1</v>
      </c>
      <c r="H1945" s="3">
        <v>1</v>
      </c>
      <c r="I1945" s="3">
        <f t="shared" si="30"/>
        <v>2</v>
      </c>
    </row>
    <row r="1946" spans="1:9" x14ac:dyDescent="0.35">
      <c r="A1946" s="3" t="s">
        <v>2354</v>
      </c>
      <c r="B1946" s="44" t="s">
        <v>289</v>
      </c>
      <c r="C1946" s="44" t="s">
        <v>43</v>
      </c>
      <c r="D1946" s="44" t="s">
        <v>175</v>
      </c>
      <c r="E1946" s="3">
        <v>3</v>
      </c>
      <c r="F1946" s="3">
        <v>1</v>
      </c>
      <c r="G1946" s="3">
        <v>4</v>
      </c>
      <c r="H1946" s="3">
        <v>2</v>
      </c>
      <c r="I1946" s="3">
        <f t="shared" si="30"/>
        <v>3</v>
      </c>
    </row>
    <row r="1947" spans="1:9" x14ac:dyDescent="0.35">
      <c r="A1947" s="3" t="s">
        <v>2355</v>
      </c>
      <c r="B1947" s="44" t="s">
        <v>289</v>
      </c>
      <c r="C1947" s="44" t="s">
        <v>43</v>
      </c>
      <c r="D1947" s="44" t="s">
        <v>175</v>
      </c>
      <c r="E1947" s="3">
        <v>2</v>
      </c>
      <c r="F1947" s="3">
        <v>2</v>
      </c>
      <c r="G1947" s="3">
        <v>1</v>
      </c>
      <c r="H1947" s="3">
        <v>1</v>
      </c>
      <c r="I1947" s="3">
        <f t="shared" si="30"/>
        <v>2</v>
      </c>
    </row>
    <row r="1948" spans="1:9" x14ac:dyDescent="0.35">
      <c r="A1948" s="3" t="s">
        <v>2356</v>
      </c>
      <c r="B1948" s="44" t="s">
        <v>289</v>
      </c>
      <c r="C1948" s="44" t="s">
        <v>43</v>
      </c>
      <c r="D1948" s="44" t="s">
        <v>175</v>
      </c>
      <c r="E1948" s="3">
        <v>3</v>
      </c>
      <c r="F1948" s="3">
        <v>1</v>
      </c>
      <c r="G1948" s="3">
        <v>4</v>
      </c>
      <c r="H1948" s="3">
        <v>1</v>
      </c>
      <c r="I1948" s="3">
        <f t="shared" si="30"/>
        <v>2</v>
      </c>
    </row>
    <row r="1949" spans="1:9" x14ac:dyDescent="0.35">
      <c r="A1949" s="3" t="s">
        <v>2357</v>
      </c>
      <c r="B1949" s="44" t="s">
        <v>289</v>
      </c>
      <c r="C1949" s="44" t="s">
        <v>43</v>
      </c>
      <c r="D1949" s="44" t="s">
        <v>175</v>
      </c>
      <c r="E1949" s="3">
        <v>2</v>
      </c>
      <c r="F1949" s="3">
        <v>4</v>
      </c>
      <c r="G1949" s="3">
        <v>1</v>
      </c>
      <c r="H1949" s="3">
        <v>2</v>
      </c>
      <c r="I1949" s="3">
        <f t="shared" si="30"/>
        <v>2</v>
      </c>
    </row>
    <row r="1950" spans="1:9" x14ac:dyDescent="0.35">
      <c r="A1950" s="3" t="s">
        <v>2358</v>
      </c>
      <c r="B1950" s="44" t="s">
        <v>288</v>
      </c>
      <c r="C1950" s="44" t="s">
        <v>43</v>
      </c>
      <c r="D1950" s="44" t="s">
        <v>176</v>
      </c>
      <c r="E1950" s="3">
        <v>1</v>
      </c>
      <c r="F1950" s="3">
        <v>3</v>
      </c>
      <c r="G1950" s="3">
        <v>1</v>
      </c>
      <c r="H1950" s="3">
        <v>2</v>
      </c>
      <c r="I1950" s="3">
        <f t="shared" si="30"/>
        <v>2</v>
      </c>
    </row>
    <row r="1951" spans="1:9" x14ac:dyDescent="0.35">
      <c r="A1951" s="3" t="s">
        <v>2359</v>
      </c>
      <c r="B1951" s="44" t="s">
        <v>288</v>
      </c>
      <c r="C1951" s="44" t="s">
        <v>43</v>
      </c>
      <c r="D1951" s="44" t="s">
        <v>176</v>
      </c>
      <c r="E1951" s="3">
        <v>3</v>
      </c>
      <c r="F1951" s="3">
        <v>3</v>
      </c>
      <c r="G1951" s="3">
        <v>4</v>
      </c>
      <c r="H1951" s="3">
        <v>1</v>
      </c>
      <c r="I1951" s="3">
        <f t="shared" si="30"/>
        <v>3</v>
      </c>
    </row>
    <row r="1952" spans="1:9" x14ac:dyDescent="0.35">
      <c r="A1952" s="3" t="s">
        <v>2360</v>
      </c>
      <c r="B1952" s="44" t="s">
        <v>289</v>
      </c>
      <c r="C1952" s="44" t="s">
        <v>43</v>
      </c>
      <c r="D1952" s="44" t="s">
        <v>175</v>
      </c>
      <c r="E1952" s="3">
        <v>3</v>
      </c>
      <c r="F1952" s="3">
        <v>1</v>
      </c>
      <c r="G1952" s="3">
        <v>4</v>
      </c>
      <c r="H1952" s="3">
        <v>1</v>
      </c>
      <c r="I1952" s="3">
        <f t="shared" si="30"/>
        <v>2</v>
      </c>
    </row>
    <row r="1953" spans="1:9" x14ac:dyDescent="0.35">
      <c r="A1953" s="3" t="s">
        <v>2361</v>
      </c>
      <c r="B1953" s="44" t="s">
        <v>289</v>
      </c>
      <c r="C1953" s="44" t="s">
        <v>43</v>
      </c>
      <c r="D1953" s="44" t="s">
        <v>175</v>
      </c>
      <c r="E1953" s="3">
        <v>3</v>
      </c>
      <c r="F1953" s="3">
        <v>1</v>
      </c>
      <c r="G1953" s="3">
        <v>1</v>
      </c>
      <c r="H1953" s="3">
        <v>1</v>
      </c>
      <c r="I1953" s="3">
        <f t="shared" si="30"/>
        <v>2</v>
      </c>
    </row>
    <row r="1954" spans="1:9" x14ac:dyDescent="0.35">
      <c r="A1954" s="3" t="s">
        <v>2362</v>
      </c>
      <c r="B1954" s="44" t="s">
        <v>289</v>
      </c>
      <c r="C1954" s="44" t="s">
        <v>43</v>
      </c>
      <c r="D1954" s="44" t="s">
        <v>175</v>
      </c>
      <c r="E1954" s="3">
        <v>3</v>
      </c>
      <c r="F1954" s="3">
        <v>1</v>
      </c>
      <c r="G1954" s="3">
        <v>1</v>
      </c>
      <c r="H1954" s="3">
        <v>1</v>
      </c>
      <c r="I1954" s="3">
        <f t="shared" si="30"/>
        <v>2</v>
      </c>
    </row>
    <row r="1955" spans="1:9" x14ac:dyDescent="0.35">
      <c r="A1955" s="3" t="s">
        <v>2363</v>
      </c>
      <c r="B1955" s="44" t="s">
        <v>289</v>
      </c>
      <c r="C1955" s="44" t="s">
        <v>43</v>
      </c>
      <c r="D1955" s="44" t="s">
        <v>175</v>
      </c>
      <c r="E1955" s="3">
        <v>3</v>
      </c>
      <c r="F1955" s="3">
        <v>1</v>
      </c>
      <c r="G1955" s="3">
        <v>1</v>
      </c>
      <c r="H1955" s="3">
        <v>1</v>
      </c>
      <c r="I1955" s="3">
        <f t="shared" si="30"/>
        <v>2</v>
      </c>
    </row>
    <row r="1956" spans="1:9" x14ac:dyDescent="0.35">
      <c r="A1956" s="3" t="s">
        <v>2364</v>
      </c>
      <c r="B1956" s="44" t="s">
        <v>289</v>
      </c>
      <c r="C1956" s="44" t="s">
        <v>43</v>
      </c>
      <c r="D1956" s="44" t="s">
        <v>175</v>
      </c>
      <c r="E1956" s="3">
        <v>3</v>
      </c>
      <c r="F1956" s="3">
        <v>1</v>
      </c>
      <c r="G1956" s="3">
        <v>1</v>
      </c>
      <c r="H1956" s="3">
        <v>1</v>
      </c>
      <c r="I1956" s="3">
        <f t="shared" si="30"/>
        <v>2</v>
      </c>
    </row>
    <row r="1957" spans="1:9" x14ac:dyDescent="0.35">
      <c r="A1957" s="3" t="s">
        <v>2365</v>
      </c>
      <c r="B1957" s="44" t="s">
        <v>289</v>
      </c>
      <c r="C1957" s="44" t="s">
        <v>43</v>
      </c>
      <c r="D1957" s="44" t="s">
        <v>175</v>
      </c>
      <c r="E1957" s="3">
        <v>3</v>
      </c>
      <c r="F1957" s="3">
        <v>1</v>
      </c>
      <c r="G1957" s="3">
        <v>1</v>
      </c>
      <c r="H1957" s="3">
        <v>1</v>
      </c>
      <c r="I1957" s="3">
        <f t="shared" si="30"/>
        <v>2</v>
      </c>
    </row>
    <row r="1958" spans="1:9" x14ac:dyDescent="0.35">
      <c r="A1958" s="3" t="s">
        <v>2366</v>
      </c>
      <c r="B1958" s="44" t="s">
        <v>289</v>
      </c>
      <c r="C1958" s="44" t="s">
        <v>43</v>
      </c>
      <c r="D1958" s="44" t="s">
        <v>175</v>
      </c>
      <c r="E1958" s="3">
        <v>3</v>
      </c>
      <c r="F1958" s="3">
        <v>1</v>
      </c>
      <c r="G1958" s="3">
        <v>4</v>
      </c>
      <c r="H1958" s="3">
        <v>1</v>
      </c>
      <c r="I1958" s="3">
        <f t="shared" si="30"/>
        <v>2</v>
      </c>
    </row>
    <row r="1959" spans="1:9" x14ac:dyDescent="0.35">
      <c r="A1959" s="3" t="s">
        <v>2367</v>
      </c>
      <c r="B1959" s="44" t="s">
        <v>289</v>
      </c>
      <c r="C1959" s="44" t="s">
        <v>43</v>
      </c>
      <c r="D1959" s="44" t="s">
        <v>175</v>
      </c>
      <c r="E1959" s="3">
        <v>3</v>
      </c>
      <c r="F1959" s="3">
        <v>1</v>
      </c>
      <c r="G1959" s="3">
        <v>4</v>
      </c>
      <c r="H1959" s="3">
        <v>1</v>
      </c>
      <c r="I1959" s="3">
        <f t="shared" si="30"/>
        <v>2</v>
      </c>
    </row>
    <row r="1960" spans="1:9" x14ac:dyDescent="0.35">
      <c r="A1960" s="3" t="s">
        <v>2368</v>
      </c>
      <c r="B1960" s="44" t="s">
        <v>289</v>
      </c>
      <c r="C1960" s="44" t="s">
        <v>43</v>
      </c>
      <c r="D1960" s="44" t="s">
        <v>175</v>
      </c>
      <c r="E1960" s="3">
        <v>3</v>
      </c>
      <c r="F1960" s="3">
        <v>1</v>
      </c>
      <c r="G1960" s="3">
        <v>4</v>
      </c>
      <c r="H1960" s="3">
        <v>1</v>
      </c>
      <c r="I1960" s="3">
        <f t="shared" si="30"/>
        <v>2</v>
      </c>
    </row>
    <row r="1961" spans="1:9" x14ac:dyDescent="0.35">
      <c r="A1961" s="3" t="s">
        <v>2369</v>
      </c>
      <c r="B1961" s="44" t="s">
        <v>289</v>
      </c>
      <c r="C1961" s="44" t="s">
        <v>43</v>
      </c>
      <c r="D1961" s="44" t="s">
        <v>175</v>
      </c>
      <c r="E1961" s="3">
        <v>3</v>
      </c>
      <c r="F1961" s="3">
        <v>3</v>
      </c>
      <c r="G1961" s="3">
        <v>4</v>
      </c>
      <c r="H1961" s="3">
        <v>1</v>
      </c>
      <c r="I1961" s="3">
        <f t="shared" si="30"/>
        <v>3</v>
      </c>
    </row>
    <row r="1962" spans="1:9" x14ac:dyDescent="0.35">
      <c r="A1962" s="3" t="s">
        <v>2370</v>
      </c>
      <c r="B1962" s="44" t="s">
        <v>289</v>
      </c>
      <c r="C1962" s="44" t="s">
        <v>43</v>
      </c>
      <c r="D1962" s="44" t="s">
        <v>175</v>
      </c>
      <c r="E1962" s="3">
        <v>3</v>
      </c>
      <c r="F1962" s="3">
        <v>1</v>
      </c>
      <c r="G1962" s="3">
        <v>4</v>
      </c>
      <c r="H1962" s="3">
        <v>1</v>
      </c>
      <c r="I1962" s="3">
        <f t="shared" si="30"/>
        <v>2</v>
      </c>
    </row>
    <row r="1963" spans="1:9" x14ac:dyDescent="0.35">
      <c r="A1963" s="3" t="s">
        <v>2371</v>
      </c>
      <c r="B1963" s="44" t="s">
        <v>289</v>
      </c>
      <c r="C1963" s="44" t="s">
        <v>43</v>
      </c>
      <c r="D1963" s="44" t="s">
        <v>175</v>
      </c>
      <c r="E1963" s="3">
        <v>3</v>
      </c>
      <c r="F1963" s="3">
        <v>1</v>
      </c>
      <c r="G1963" s="3">
        <v>4</v>
      </c>
      <c r="H1963" s="3">
        <v>4</v>
      </c>
      <c r="I1963" s="3">
        <f t="shared" si="30"/>
        <v>3</v>
      </c>
    </row>
    <row r="1964" spans="1:9" x14ac:dyDescent="0.35">
      <c r="A1964" s="3" t="s">
        <v>2372</v>
      </c>
      <c r="B1964" s="44" t="s">
        <v>289</v>
      </c>
      <c r="C1964" s="44" t="s">
        <v>43</v>
      </c>
      <c r="D1964" s="44" t="s">
        <v>175</v>
      </c>
      <c r="E1964" s="3">
        <v>3</v>
      </c>
      <c r="F1964" s="3">
        <v>1</v>
      </c>
      <c r="G1964" s="3">
        <v>4</v>
      </c>
      <c r="H1964" s="3">
        <v>1</v>
      </c>
      <c r="I1964" s="3">
        <f t="shared" si="30"/>
        <v>2</v>
      </c>
    </row>
    <row r="1965" spans="1:9" x14ac:dyDescent="0.35">
      <c r="A1965" s="3" t="s">
        <v>2373</v>
      </c>
      <c r="B1965" s="44" t="s">
        <v>289</v>
      </c>
      <c r="C1965" s="44" t="s">
        <v>43</v>
      </c>
      <c r="D1965" s="44" t="s">
        <v>175</v>
      </c>
      <c r="E1965" s="3">
        <v>1</v>
      </c>
      <c r="F1965" s="3">
        <v>4</v>
      </c>
      <c r="G1965" s="3">
        <v>1</v>
      </c>
      <c r="H1965" s="3">
        <v>1</v>
      </c>
      <c r="I1965" s="3">
        <f t="shared" si="30"/>
        <v>2</v>
      </c>
    </row>
    <row r="1966" spans="1:9" x14ac:dyDescent="0.35">
      <c r="A1966" s="3" t="s">
        <v>2374</v>
      </c>
      <c r="B1966" s="44" t="s">
        <v>289</v>
      </c>
      <c r="C1966" s="44" t="s">
        <v>43</v>
      </c>
      <c r="D1966" s="44" t="s">
        <v>175</v>
      </c>
      <c r="E1966" s="3">
        <v>3</v>
      </c>
      <c r="F1966" s="3">
        <v>1</v>
      </c>
      <c r="G1966" s="3">
        <v>4</v>
      </c>
      <c r="H1966" s="3">
        <v>4</v>
      </c>
      <c r="I1966" s="3">
        <f t="shared" si="30"/>
        <v>3</v>
      </c>
    </row>
    <row r="1967" spans="1:9" x14ac:dyDescent="0.35">
      <c r="A1967" s="3" t="s">
        <v>2375</v>
      </c>
      <c r="B1967" s="44" t="s">
        <v>289</v>
      </c>
      <c r="C1967" s="44" t="s">
        <v>43</v>
      </c>
      <c r="D1967" s="44" t="s">
        <v>175</v>
      </c>
      <c r="E1967" s="3">
        <v>3</v>
      </c>
      <c r="F1967" s="3">
        <v>1</v>
      </c>
      <c r="G1967" s="3">
        <v>4</v>
      </c>
      <c r="H1967" s="3">
        <v>1</v>
      </c>
      <c r="I1967" s="3">
        <f t="shared" si="30"/>
        <v>2</v>
      </c>
    </row>
    <row r="1968" spans="1:9" x14ac:dyDescent="0.35">
      <c r="A1968" s="3" t="s">
        <v>2376</v>
      </c>
      <c r="B1968" s="44" t="s">
        <v>289</v>
      </c>
      <c r="C1968" s="44" t="s">
        <v>43</v>
      </c>
      <c r="D1968" s="44" t="s">
        <v>175</v>
      </c>
      <c r="E1968" s="3">
        <v>3</v>
      </c>
      <c r="F1968" s="3">
        <v>1</v>
      </c>
      <c r="G1968" s="3">
        <v>4</v>
      </c>
      <c r="H1968" s="3">
        <v>1</v>
      </c>
      <c r="I1968" s="3">
        <f t="shared" si="30"/>
        <v>2</v>
      </c>
    </row>
    <row r="1969" spans="1:9" x14ac:dyDescent="0.35">
      <c r="A1969" s="3" t="s">
        <v>2377</v>
      </c>
      <c r="B1969" s="44" t="s">
        <v>289</v>
      </c>
      <c r="C1969" s="44" t="s">
        <v>43</v>
      </c>
      <c r="D1969" s="44" t="s">
        <v>175</v>
      </c>
      <c r="E1969" s="3">
        <v>3</v>
      </c>
      <c r="F1969" s="3">
        <v>1</v>
      </c>
      <c r="G1969" s="3">
        <v>4</v>
      </c>
      <c r="H1969" s="3">
        <v>1</v>
      </c>
      <c r="I1969" s="3">
        <f t="shared" si="30"/>
        <v>2</v>
      </c>
    </row>
    <row r="1970" spans="1:9" x14ac:dyDescent="0.35">
      <c r="A1970" s="3" t="s">
        <v>2378</v>
      </c>
      <c r="B1970" s="44" t="s">
        <v>289</v>
      </c>
      <c r="C1970" s="44" t="s">
        <v>43</v>
      </c>
      <c r="D1970" s="44" t="s">
        <v>175</v>
      </c>
      <c r="E1970" s="3">
        <v>3</v>
      </c>
      <c r="F1970" s="3">
        <v>1</v>
      </c>
      <c r="G1970" s="3">
        <v>4</v>
      </c>
      <c r="H1970" s="3">
        <v>1</v>
      </c>
      <c r="I1970" s="3">
        <f t="shared" si="30"/>
        <v>2</v>
      </c>
    </row>
    <row r="1971" spans="1:9" x14ac:dyDescent="0.35">
      <c r="A1971" s="3" t="s">
        <v>2379</v>
      </c>
      <c r="B1971" s="44" t="s">
        <v>289</v>
      </c>
      <c r="C1971" s="44" t="s">
        <v>43</v>
      </c>
      <c r="D1971" s="44" t="s">
        <v>175</v>
      </c>
      <c r="E1971" s="3">
        <v>3</v>
      </c>
      <c r="F1971" s="3">
        <v>1</v>
      </c>
      <c r="G1971" s="3">
        <v>1</v>
      </c>
      <c r="H1971" s="3">
        <v>1</v>
      </c>
      <c r="I1971" s="3">
        <f t="shared" si="30"/>
        <v>2</v>
      </c>
    </row>
    <row r="1972" spans="1:9" x14ac:dyDescent="0.35">
      <c r="A1972" s="3" t="s">
        <v>2380</v>
      </c>
      <c r="B1972" s="44" t="s">
        <v>289</v>
      </c>
      <c r="C1972" s="44" t="s">
        <v>43</v>
      </c>
      <c r="D1972" s="44" t="s">
        <v>175</v>
      </c>
      <c r="E1972" s="3">
        <v>3</v>
      </c>
      <c r="F1972" s="3">
        <v>1</v>
      </c>
      <c r="G1972" s="3">
        <v>4</v>
      </c>
      <c r="H1972" s="3">
        <v>1</v>
      </c>
      <c r="I1972" s="3">
        <f t="shared" si="30"/>
        <v>2</v>
      </c>
    </row>
    <row r="1973" spans="1:9" x14ac:dyDescent="0.35">
      <c r="A1973" s="3" t="s">
        <v>2381</v>
      </c>
      <c r="B1973" s="44" t="s">
        <v>289</v>
      </c>
      <c r="C1973" s="44" t="s">
        <v>43</v>
      </c>
      <c r="D1973" s="44" t="s">
        <v>175</v>
      </c>
      <c r="E1973" s="3">
        <v>3</v>
      </c>
      <c r="F1973" s="3">
        <v>1</v>
      </c>
      <c r="G1973" s="3">
        <v>4</v>
      </c>
      <c r="H1973" s="3">
        <v>2</v>
      </c>
      <c r="I1973" s="3">
        <f t="shared" si="30"/>
        <v>3</v>
      </c>
    </row>
    <row r="1974" spans="1:9" x14ac:dyDescent="0.35">
      <c r="A1974" s="3" t="s">
        <v>2382</v>
      </c>
      <c r="B1974" s="44" t="s">
        <v>289</v>
      </c>
      <c r="C1974" s="44" t="s">
        <v>43</v>
      </c>
      <c r="D1974" s="44" t="s">
        <v>175</v>
      </c>
      <c r="E1974" s="3">
        <v>2</v>
      </c>
      <c r="F1974" s="3">
        <v>4</v>
      </c>
      <c r="G1974" s="3">
        <v>4</v>
      </c>
      <c r="H1974" s="3">
        <v>1</v>
      </c>
      <c r="I1974" s="3">
        <f t="shared" si="30"/>
        <v>3</v>
      </c>
    </row>
    <row r="1975" spans="1:9" x14ac:dyDescent="0.35">
      <c r="A1975" s="3" t="s">
        <v>2383</v>
      </c>
      <c r="B1975" s="44" t="s">
        <v>289</v>
      </c>
      <c r="C1975" s="44" t="s">
        <v>43</v>
      </c>
      <c r="D1975" s="44" t="s">
        <v>175</v>
      </c>
      <c r="E1975" s="3">
        <v>3</v>
      </c>
      <c r="F1975" s="3">
        <v>1</v>
      </c>
      <c r="G1975" s="3">
        <v>1</v>
      </c>
      <c r="H1975" s="3">
        <v>1</v>
      </c>
      <c r="I1975" s="3">
        <f t="shared" si="30"/>
        <v>2</v>
      </c>
    </row>
    <row r="1976" spans="1:9" x14ac:dyDescent="0.35">
      <c r="A1976" s="3" t="s">
        <v>2384</v>
      </c>
      <c r="B1976" s="44" t="s">
        <v>289</v>
      </c>
      <c r="C1976" s="44" t="s">
        <v>43</v>
      </c>
      <c r="D1976" s="44" t="s">
        <v>175</v>
      </c>
      <c r="E1976" s="3">
        <v>3</v>
      </c>
      <c r="F1976" s="3">
        <v>1</v>
      </c>
      <c r="G1976" s="3">
        <v>1</v>
      </c>
      <c r="H1976" s="3">
        <v>3</v>
      </c>
      <c r="I1976" s="3">
        <f t="shared" si="30"/>
        <v>2</v>
      </c>
    </row>
    <row r="1977" spans="1:9" x14ac:dyDescent="0.35">
      <c r="A1977" s="3" t="s">
        <v>2385</v>
      </c>
      <c r="B1977" s="44" t="s">
        <v>289</v>
      </c>
      <c r="C1977" s="44" t="s">
        <v>43</v>
      </c>
      <c r="D1977" s="44" t="s">
        <v>175</v>
      </c>
      <c r="E1977" s="3">
        <v>3</v>
      </c>
      <c r="F1977" s="3">
        <v>1</v>
      </c>
      <c r="G1977" s="3">
        <v>4</v>
      </c>
      <c r="H1977" s="3">
        <v>1</v>
      </c>
      <c r="I1977" s="3">
        <f t="shared" si="30"/>
        <v>2</v>
      </c>
    </row>
    <row r="1978" spans="1:9" x14ac:dyDescent="0.35">
      <c r="A1978" s="3" t="s">
        <v>2386</v>
      </c>
      <c r="B1978" s="44" t="s">
        <v>289</v>
      </c>
      <c r="C1978" s="44" t="s">
        <v>43</v>
      </c>
      <c r="D1978" s="44" t="s">
        <v>175</v>
      </c>
      <c r="E1978" s="3">
        <v>2</v>
      </c>
      <c r="F1978" s="3">
        <v>4</v>
      </c>
      <c r="G1978" s="3">
        <v>1</v>
      </c>
      <c r="H1978" s="3">
        <v>1</v>
      </c>
      <c r="I1978" s="3">
        <f t="shared" si="30"/>
        <v>2</v>
      </c>
    </row>
    <row r="1979" spans="1:9" x14ac:dyDescent="0.35">
      <c r="A1979" s="3" t="s">
        <v>2387</v>
      </c>
      <c r="B1979" s="44" t="s">
        <v>289</v>
      </c>
      <c r="C1979" s="44" t="s">
        <v>43</v>
      </c>
      <c r="D1979" s="44" t="s">
        <v>175</v>
      </c>
      <c r="E1979" s="3">
        <v>1</v>
      </c>
      <c r="F1979" s="3">
        <v>4</v>
      </c>
      <c r="G1979" s="3">
        <v>1</v>
      </c>
      <c r="H1979" s="3">
        <v>2</v>
      </c>
      <c r="I1979" s="3">
        <f t="shared" si="30"/>
        <v>2</v>
      </c>
    </row>
    <row r="1980" spans="1:9" x14ac:dyDescent="0.35">
      <c r="A1980" s="3" t="s">
        <v>2388</v>
      </c>
      <c r="B1980" s="44" t="s">
        <v>289</v>
      </c>
      <c r="C1980" s="44" t="s">
        <v>43</v>
      </c>
      <c r="D1980" s="44" t="s">
        <v>175</v>
      </c>
      <c r="E1980" s="3">
        <v>3</v>
      </c>
      <c r="F1980" s="3">
        <v>1</v>
      </c>
      <c r="G1980" s="3">
        <v>4</v>
      </c>
      <c r="H1980" s="3">
        <v>1</v>
      </c>
      <c r="I1980" s="3">
        <f t="shared" si="30"/>
        <v>2</v>
      </c>
    </row>
    <row r="1981" spans="1:9" x14ac:dyDescent="0.35">
      <c r="A1981" s="3" t="s">
        <v>2389</v>
      </c>
      <c r="B1981" s="44" t="s">
        <v>289</v>
      </c>
      <c r="C1981" s="44" t="s">
        <v>43</v>
      </c>
      <c r="D1981" s="44" t="s">
        <v>175</v>
      </c>
      <c r="E1981" s="3">
        <v>3</v>
      </c>
      <c r="F1981" s="3">
        <v>1</v>
      </c>
      <c r="G1981" s="3">
        <v>4</v>
      </c>
      <c r="H1981" s="3">
        <v>1</v>
      </c>
      <c r="I1981" s="3">
        <f t="shared" si="30"/>
        <v>2</v>
      </c>
    </row>
    <row r="1982" spans="1:9" x14ac:dyDescent="0.35">
      <c r="A1982" s="3" t="s">
        <v>2390</v>
      </c>
      <c r="B1982" s="44" t="s">
        <v>289</v>
      </c>
      <c r="C1982" s="44" t="s">
        <v>43</v>
      </c>
      <c r="D1982" s="44" t="s">
        <v>175</v>
      </c>
      <c r="E1982" s="3">
        <v>3</v>
      </c>
      <c r="F1982" s="3">
        <v>1</v>
      </c>
      <c r="G1982" s="3">
        <v>4</v>
      </c>
      <c r="H1982" s="3">
        <v>1</v>
      </c>
      <c r="I1982" s="3">
        <f t="shared" si="30"/>
        <v>2</v>
      </c>
    </row>
    <row r="1983" spans="1:9" x14ac:dyDescent="0.35">
      <c r="A1983" s="3" t="s">
        <v>2391</v>
      </c>
      <c r="B1983" s="44" t="s">
        <v>289</v>
      </c>
      <c r="C1983" s="44" t="s">
        <v>43</v>
      </c>
      <c r="D1983" s="44" t="s">
        <v>175</v>
      </c>
      <c r="E1983" s="3">
        <v>3</v>
      </c>
      <c r="F1983" s="3">
        <v>1</v>
      </c>
      <c r="G1983" s="3">
        <v>4</v>
      </c>
      <c r="H1983" s="3">
        <v>1</v>
      </c>
      <c r="I1983" s="3">
        <f t="shared" si="30"/>
        <v>2</v>
      </c>
    </row>
    <row r="1984" spans="1:9" x14ac:dyDescent="0.35">
      <c r="A1984" s="3" t="s">
        <v>2392</v>
      </c>
      <c r="B1984" s="44" t="s">
        <v>289</v>
      </c>
      <c r="C1984" s="44" t="s">
        <v>43</v>
      </c>
      <c r="D1984" s="44" t="s">
        <v>175</v>
      </c>
      <c r="E1984" s="3">
        <v>3</v>
      </c>
      <c r="F1984" s="3">
        <v>1</v>
      </c>
      <c r="G1984" s="3">
        <v>1</v>
      </c>
      <c r="H1984" s="3">
        <v>1</v>
      </c>
      <c r="I1984" s="3">
        <f t="shared" si="30"/>
        <v>2</v>
      </c>
    </row>
    <row r="1985" spans="1:9" x14ac:dyDescent="0.35">
      <c r="A1985" s="3" t="s">
        <v>2393</v>
      </c>
      <c r="B1985" s="44" t="s">
        <v>289</v>
      </c>
      <c r="C1985" s="44" t="s">
        <v>43</v>
      </c>
      <c r="D1985" s="44" t="s">
        <v>175</v>
      </c>
      <c r="E1985" s="3">
        <v>3</v>
      </c>
      <c r="F1985" s="3">
        <v>4</v>
      </c>
      <c r="G1985" s="3">
        <v>4</v>
      </c>
      <c r="H1985" s="3">
        <v>1</v>
      </c>
      <c r="I1985" s="3">
        <f t="shared" si="30"/>
        <v>3</v>
      </c>
    </row>
    <row r="1986" spans="1:9" x14ac:dyDescent="0.35">
      <c r="A1986" s="3" t="s">
        <v>2394</v>
      </c>
      <c r="B1986" s="44" t="s">
        <v>289</v>
      </c>
      <c r="C1986" s="44" t="s">
        <v>43</v>
      </c>
      <c r="D1986" s="44" t="s">
        <v>175</v>
      </c>
      <c r="E1986" s="3">
        <v>3</v>
      </c>
      <c r="F1986" s="3">
        <v>1</v>
      </c>
      <c r="G1986" s="3">
        <v>1</v>
      </c>
      <c r="H1986" s="3">
        <v>1</v>
      </c>
      <c r="I1986" s="3">
        <f t="shared" si="30"/>
        <v>2</v>
      </c>
    </row>
    <row r="1987" spans="1:9" x14ac:dyDescent="0.35">
      <c r="A1987" s="3" t="s">
        <v>2395</v>
      </c>
      <c r="B1987" s="44" t="s">
        <v>289</v>
      </c>
      <c r="C1987" s="44" t="s">
        <v>43</v>
      </c>
      <c r="D1987" s="44" t="s">
        <v>175</v>
      </c>
      <c r="E1987" s="3">
        <v>3</v>
      </c>
      <c r="F1987" s="3">
        <v>1</v>
      </c>
      <c r="G1987" s="3">
        <v>1</v>
      </c>
      <c r="H1987" s="3">
        <v>1</v>
      </c>
      <c r="I1987" s="3">
        <f t="shared" ref="I1987:I2050" si="31">ROUND(AVERAGE(E1987:H1987),0)</f>
        <v>2</v>
      </c>
    </row>
    <row r="1988" spans="1:9" x14ac:dyDescent="0.35">
      <c r="A1988" s="3" t="s">
        <v>2396</v>
      </c>
      <c r="B1988" s="44" t="s">
        <v>289</v>
      </c>
      <c r="C1988" s="44" t="s">
        <v>43</v>
      </c>
      <c r="D1988" s="44" t="s">
        <v>175</v>
      </c>
      <c r="E1988" s="3">
        <v>3</v>
      </c>
      <c r="F1988" s="3">
        <v>1</v>
      </c>
      <c r="G1988" s="3">
        <v>4</v>
      </c>
      <c r="H1988" s="3">
        <v>1</v>
      </c>
      <c r="I1988" s="3">
        <f t="shared" si="31"/>
        <v>2</v>
      </c>
    </row>
    <row r="1989" spans="1:9" x14ac:dyDescent="0.35">
      <c r="A1989" s="3" t="s">
        <v>2397</v>
      </c>
      <c r="B1989" s="44" t="s">
        <v>289</v>
      </c>
      <c r="C1989" s="44" t="s">
        <v>43</v>
      </c>
      <c r="D1989" s="44" t="s">
        <v>175</v>
      </c>
      <c r="E1989" s="3">
        <v>3</v>
      </c>
      <c r="F1989" s="3">
        <v>3</v>
      </c>
      <c r="G1989" s="3">
        <v>1</v>
      </c>
      <c r="H1989" s="3">
        <v>1</v>
      </c>
      <c r="I1989" s="3">
        <f t="shared" si="31"/>
        <v>2</v>
      </c>
    </row>
    <row r="1990" spans="1:9" x14ac:dyDescent="0.35">
      <c r="A1990" s="3" t="s">
        <v>2398</v>
      </c>
      <c r="B1990" s="44" t="s">
        <v>289</v>
      </c>
      <c r="C1990" s="44" t="s">
        <v>43</v>
      </c>
      <c r="D1990" s="44" t="s">
        <v>175</v>
      </c>
      <c r="E1990" s="3">
        <v>3</v>
      </c>
      <c r="F1990" s="3">
        <v>1</v>
      </c>
      <c r="G1990" s="3">
        <v>4</v>
      </c>
      <c r="H1990" s="3">
        <v>1</v>
      </c>
      <c r="I1990" s="3">
        <f t="shared" si="31"/>
        <v>2</v>
      </c>
    </row>
    <row r="1991" spans="1:9" x14ac:dyDescent="0.35">
      <c r="A1991" s="3" t="s">
        <v>2399</v>
      </c>
      <c r="B1991" s="44" t="s">
        <v>289</v>
      </c>
      <c r="C1991" s="44" t="s">
        <v>43</v>
      </c>
      <c r="D1991" s="44" t="s">
        <v>175</v>
      </c>
      <c r="E1991" s="3">
        <v>3</v>
      </c>
      <c r="F1991" s="3">
        <v>1</v>
      </c>
      <c r="G1991" s="3">
        <v>4</v>
      </c>
      <c r="H1991" s="3">
        <v>3</v>
      </c>
      <c r="I1991" s="3">
        <f t="shared" si="31"/>
        <v>3</v>
      </c>
    </row>
    <row r="1992" spans="1:9" x14ac:dyDescent="0.35">
      <c r="A1992" s="3" t="s">
        <v>2400</v>
      </c>
      <c r="B1992" s="44" t="s">
        <v>289</v>
      </c>
      <c r="C1992" s="44" t="s">
        <v>43</v>
      </c>
      <c r="D1992" s="44" t="s">
        <v>175</v>
      </c>
      <c r="E1992" s="3">
        <v>3</v>
      </c>
      <c r="F1992" s="3">
        <v>1</v>
      </c>
      <c r="G1992" s="3">
        <v>4</v>
      </c>
      <c r="H1992" s="3">
        <v>1</v>
      </c>
      <c r="I1992" s="3">
        <f t="shared" si="31"/>
        <v>2</v>
      </c>
    </row>
    <row r="1993" spans="1:9" x14ac:dyDescent="0.35">
      <c r="A1993" s="3" t="s">
        <v>2401</v>
      </c>
      <c r="B1993" s="44" t="s">
        <v>289</v>
      </c>
      <c r="C1993" s="44" t="s">
        <v>43</v>
      </c>
      <c r="D1993" s="44" t="s">
        <v>175</v>
      </c>
      <c r="E1993" s="3">
        <v>3</v>
      </c>
      <c r="F1993" s="3">
        <v>1</v>
      </c>
      <c r="G1993" s="3">
        <v>4</v>
      </c>
      <c r="H1993" s="3">
        <v>3</v>
      </c>
      <c r="I1993" s="3">
        <f t="shared" si="31"/>
        <v>3</v>
      </c>
    </row>
    <row r="1994" spans="1:9" x14ac:dyDescent="0.35">
      <c r="A1994" s="3" t="s">
        <v>2402</v>
      </c>
      <c r="B1994" s="44" t="s">
        <v>289</v>
      </c>
      <c r="C1994" s="44" t="s">
        <v>43</v>
      </c>
      <c r="D1994" s="44" t="s">
        <v>175</v>
      </c>
      <c r="E1994" s="3">
        <v>3</v>
      </c>
      <c r="F1994" s="3">
        <v>1</v>
      </c>
      <c r="G1994" s="3">
        <v>4</v>
      </c>
      <c r="H1994" s="3">
        <v>1</v>
      </c>
      <c r="I1994" s="3">
        <f t="shared" si="31"/>
        <v>2</v>
      </c>
    </row>
    <row r="1995" spans="1:9" x14ac:dyDescent="0.35">
      <c r="A1995" s="3" t="s">
        <v>2403</v>
      </c>
      <c r="B1995" s="44" t="s">
        <v>289</v>
      </c>
      <c r="C1995" s="44" t="s">
        <v>43</v>
      </c>
      <c r="D1995" s="44" t="s">
        <v>175</v>
      </c>
      <c r="E1995" s="3">
        <v>3</v>
      </c>
      <c r="F1995" s="3">
        <v>4</v>
      </c>
      <c r="G1995" s="3">
        <v>4</v>
      </c>
      <c r="H1995" s="3">
        <v>1</v>
      </c>
      <c r="I1995" s="3">
        <f t="shared" si="31"/>
        <v>3</v>
      </c>
    </row>
    <row r="1996" spans="1:9" x14ac:dyDescent="0.35">
      <c r="A1996" s="3" t="s">
        <v>2404</v>
      </c>
      <c r="B1996" s="44" t="s">
        <v>289</v>
      </c>
      <c r="C1996" s="44" t="s">
        <v>43</v>
      </c>
      <c r="D1996" s="44" t="s">
        <v>175</v>
      </c>
      <c r="E1996" s="3">
        <v>3</v>
      </c>
      <c r="F1996" s="3">
        <v>1</v>
      </c>
      <c r="G1996" s="3">
        <v>4</v>
      </c>
      <c r="H1996" s="3">
        <v>1</v>
      </c>
      <c r="I1996" s="3">
        <f t="shared" si="31"/>
        <v>2</v>
      </c>
    </row>
    <row r="1997" spans="1:9" x14ac:dyDescent="0.35">
      <c r="A1997" s="3" t="s">
        <v>2405</v>
      </c>
      <c r="B1997" s="44" t="s">
        <v>289</v>
      </c>
      <c r="C1997" s="44" t="s">
        <v>43</v>
      </c>
      <c r="D1997" s="44" t="s">
        <v>175</v>
      </c>
      <c r="E1997" s="3">
        <v>3</v>
      </c>
      <c r="F1997" s="3">
        <v>1</v>
      </c>
      <c r="G1997" s="3">
        <v>1</v>
      </c>
      <c r="H1997" s="3">
        <v>4</v>
      </c>
      <c r="I1997" s="3">
        <f t="shared" si="31"/>
        <v>2</v>
      </c>
    </row>
    <row r="1998" spans="1:9" x14ac:dyDescent="0.35">
      <c r="A1998" s="3" t="s">
        <v>2406</v>
      </c>
      <c r="B1998" s="44" t="s">
        <v>289</v>
      </c>
      <c r="C1998" s="44" t="s">
        <v>43</v>
      </c>
      <c r="D1998" s="44" t="s">
        <v>175</v>
      </c>
      <c r="E1998" s="3">
        <v>3</v>
      </c>
      <c r="F1998" s="3">
        <v>1</v>
      </c>
      <c r="G1998" s="3">
        <v>1</v>
      </c>
      <c r="H1998" s="3">
        <v>1</v>
      </c>
      <c r="I1998" s="3">
        <f t="shared" si="31"/>
        <v>2</v>
      </c>
    </row>
    <row r="1999" spans="1:9" x14ac:dyDescent="0.35">
      <c r="A1999" s="3" t="s">
        <v>2407</v>
      </c>
      <c r="B1999" s="44" t="s">
        <v>289</v>
      </c>
      <c r="C1999" s="44" t="s">
        <v>43</v>
      </c>
      <c r="D1999" s="44" t="s">
        <v>175</v>
      </c>
      <c r="E1999" s="3">
        <v>3</v>
      </c>
      <c r="F1999" s="3">
        <v>1</v>
      </c>
      <c r="G1999" s="3">
        <v>1</v>
      </c>
      <c r="H1999" s="3">
        <v>1</v>
      </c>
      <c r="I1999" s="3">
        <f t="shared" si="31"/>
        <v>2</v>
      </c>
    </row>
    <row r="2000" spans="1:9" x14ac:dyDescent="0.35">
      <c r="A2000" s="3" t="s">
        <v>2408</v>
      </c>
      <c r="B2000" s="44" t="s">
        <v>289</v>
      </c>
      <c r="C2000" s="44" t="s">
        <v>43</v>
      </c>
      <c r="D2000" s="44" t="s">
        <v>175</v>
      </c>
      <c r="E2000" s="3">
        <v>3</v>
      </c>
      <c r="F2000" s="3">
        <v>1</v>
      </c>
      <c r="G2000" s="3">
        <v>1</v>
      </c>
      <c r="H2000" s="3">
        <v>5</v>
      </c>
      <c r="I2000" s="3">
        <f t="shared" si="31"/>
        <v>3</v>
      </c>
    </row>
    <row r="2001" spans="1:9" x14ac:dyDescent="0.35">
      <c r="A2001" s="3" t="s">
        <v>2409</v>
      </c>
      <c r="B2001" s="44" t="s">
        <v>289</v>
      </c>
      <c r="C2001" s="44" t="s">
        <v>43</v>
      </c>
      <c r="D2001" s="44" t="s">
        <v>175</v>
      </c>
      <c r="E2001" s="3">
        <v>3</v>
      </c>
      <c r="F2001" s="3">
        <v>1</v>
      </c>
      <c r="G2001" s="3">
        <v>4</v>
      </c>
      <c r="H2001" s="3">
        <v>1</v>
      </c>
      <c r="I2001" s="3">
        <f t="shared" si="31"/>
        <v>2</v>
      </c>
    </row>
    <row r="2002" spans="1:9" x14ac:dyDescent="0.35">
      <c r="A2002" s="3" t="s">
        <v>2410</v>
      </c>
      <c r="B2002" s="44" t="s">
        <v>289</v>
      </c>
      <c r="C2002" s="44" t="s">
        <v>43</v>
      </c>
      <c r="D2002" s="44" t="s">
        <v>175</v>
      </c>
      <c r="E2002" s="3">
        <v>3</v>
      </c>
      <c r="F2002" s="3">
        <v>1</v>
      </c>
      <c r="G2002" s="3">
        <v>1</v>
      </c>
      <c r="H2002" s="3">
        <v>1</v>
      </c>
      <c r="I2002" s="3">
        <f t="shared" si="31"/>
        <v>2</v>
      </c>
    </row>
    <row r="2003" spans="1:9" x14ac:dyDescent="0.35">
      <c r="A2003" s="3" t="s">
        <v>2411</v>
      </c>
      <c r="B2003" s="44" t="s">
        <v>288</v>
      </c>
      <c r="C2003" s="44" t="s">
        <v>43</v>
      </c>
      <c r="D2003" s="44" t="s">
        <v>176</v>
      </c>
      <c r="E2003" s="3">
        <v>3</v>
      </c>
      <c r="F2003" s="3">
        <v>1</v>
      </c>
      <c r="G2003" s="3">
        <v>4</v>
      </c>
      <c r="H2003" s="3">
        <v>1</v>
      </c>
      <c r="I2003" s="3">
        <f t="shared" si="31"/>
        <v>2</v>
      </c>
    </row>
    <row r="2004" spans="1:9" x14ac:dyDescent="0.35">
      <c r="A2004" s="3" t="s">
        <v>2412</v>
      </c>
      <c r="B2004" s="44" t="s">
        <v>289</v>
      </c>
      <c r="C2004" s="44" t="s">
        <v>43</v>
      </c>
      <c r="D2004" s="44" t="s">
        <v>175</v>
      </c>
      <c r="E2004" s="3">
        <v>3</v>
      </c>
      <c r="F2004" s="3">
        <v>1</v>
      </c>
      <c r="G2004" s="3">
        <v>4</v>
      </c>
      <c r="H2004" s="3">
        <v>1</v>
      </c>
      <c r="I2004" s="3">
        <f t="shared" si="31"/>
        <v>2</v>
      </c>
    </row>
    <row r="2005" spans="1:9" x14ac:dyDescent="0.35">
      <c r="A2005" s="3" t="s">
        <v>2413</v>
      </c>
      <c r="B2005" s="44" t="s">
        <v>230</v>
      </c>
      <c r="C2005" s="44" t="s">
        <v>228</v>
      </c>
      <c r="D2005" s="44" t="s">
        <v>176</v>
      </c>
      <c r="E2005" s="3">
        <v>3</v>
      </c>
      <c r="F2005" s="3">
        <v>1</v>
      </c>
      <c r="G2005" s="3">
        <v>4</v>
      </c>
      <c r="H2005" s="3">
        <v>1</v>
      </c>
      <c r="I2005" s="3">
        <f t="shared" si="31"/>
        <v>2</v>
      </c>
    </row>
    <row r="2006" spans="1:9" x14ac:dyDescent="0.35">
      <c r="A2006" s="3" t="s">
        <v>2414</v>
      </c>
      <c r="B2006" s="44" t="s">
        <v>289</v>
      </c>
      <c r="C2006" s="44" t="s">
        <v>43</v>
      </c>
      <c r="D2006" s="44" t="s">
        <v>175</v>
      </c>
      <c r="E2006" s="3">
        <v>3</v>
      </c>
      <c r="F2006" s="3">
        <v>1</v>
      </c>
      <c r="G2006" s="3">
        <v>4</v>
      </c>
      <c r="H2006" s="3">
        <v>1</v>
      </c>
      <c r="I2006" s="3">
        <f t="shared" si="31"/>
        <v>2</v>
      </c>
    </row>
    <row r="2007" spans="1:9" x14ac:dyDescent="0.35">
      <c r="A2007" s="3" t="s">
        <v>2415</v>
      </c>
      <c r="B2007" s="44" t="s">
        <v>289</v>
      </c>
      <c r="C2007" s="44" t="s">
        <v>43</v>
      </c>
      <c r="D2007" s="44" t="s">
        <v>175</v>
      </c>
      <c r="E2007" s="3">
        <v>3</v>
      </c>
      <c r="F2007" s="3">
        <v>1</v>
      </c>
      <c r="G2007" s="3">
        <v>1</v>
      </c>
      <c r="H2007" s="3">
        <v>1</v>
      </c>
      <c r="I2007" s="3">
        <f t="shared" si="31"/>
        <v>2</v>
      </c>
    </row>
    <row r="2008" spans="1:9" x14ac:dyDescent="0.35">
      <c r="A2008" s="3" t="s">
        <v>2416</v>
      </c>
      <c r="B2008" s="44" t="s">
        <v>289</v>
      </c>
      <c r="C2008" s="44" t="s">
        <v>43</v>
      </c>
      <c r="D2008" s="44" t="s">
        <v>175</v>
      </c>
      <c r="E2008" s="3">
        <v>3</v>
      </c>
      <c r="F2008" s="3">
        <v>4</v>
      </c>
      <c r="G2008" s="3">
        <v>4</v>
      </c>
      <c r="H2008" s="3">
        <v>1</v>
      </c>
      <c r="I2008" s="3">
        <f t="shared" si="31"/>
        <v>3</v>
      </c>
    </row>
    <row r="2009" spans="1:9" x14ac:dyDescent="0.35">
      <c r="A2009" s="3" t="s">
        <v>2417</v>
      </c>
      <c r="B2009" s="44" t="s">
        <v>289</v>
      </c>
      <c r="C2009" s="44" t="s">
        <v>43</v>
      </c>
      <c r="D2009" s="44" t="s">
        <v>175</v>
      </c>
      <c r="E2009" s="3">
        <v>1</v>
      </c>
      <c r="F2009" s="3">
        <v>4</v>
      </c>
      <c r="G2009" s="3">
        <v>4</v>
      </c>
      <c r="H2009" s="3">
        <v>1</v>
      </c>
      <c r="I2009" s="3">
        <f t="shared" si="31"/>
        <v>3</v>
      </c>
    </row>
    <row r="2010" spans="1:9" x14ac:dyDescent="0.35">
      <c r="A2010" s="3" t="s">
        <v>2418</v>
      </c>
      <c r="B2010" s="44" t="s">
        <v>289</v>
      </c>
      <c r="C2010" s="44" t="s">
        <v>43</v>
      </c>
      <c r="D2010" s="44" t="s">
        <v>175</v>
      </c>
      <c r="E2010" s="3">
        <v>3</v>
      </c>
      <c r="F2010" s="3">
        <v>1</v>
      </c>
      <c r="G2010" s="3">
        <v>4</v>
      </c>
      <c r="H2010" s="3">
        <v>2</v>
      </c>
      <c r="I2010" s="3">
        <f t="shared" si="31"/>
        <v>3</v>
      </c>
    </row>
    <row r="2011" spans="1:9" x14ac:dyDescent="0.35">
      <c r="A2011" s="3" t="s">
        <v>2419</v>
      </c>
      <c r="B2011" s="44" t="s">
        <v>289</v>
      </c>
      <c r="C2011" s="44" t="s">
        <v>43</v>
      </c>
      <c r="D2011" s="44" t="s">
        <v>175</v>
      </c>
      <c r="E2011" s="3">
        <v>3</v>
      </c>
      <c r="F2011" s="3">
        <v>1</v>
      </c>
      <c r="G2011" s="3">
        <v>4</v>
      </c>
      <c r="H2011" s="3">
        <v>1</v>
      </c>
      <c r="I2011" s="3">
        <f t="shared" si="31"/>
        <v>2</v>
      </c>
    </row>
    <row r="2012" spans="1:9" x14ac:dyDescent="0.35">
      <c r="A2012" s="3" t="s">
        <v>2420</v>
      </c>
      <c r="B2012" s="44" t="s">
        <v>289</v>
      </c>
      <c r="C2012" s="44" t="s">
        <v>43</v>
      </c>
      <c r="D2012" s="44" t="s">
        <v>175</v>
      </c>
      <c r="E2012" s="3">
        <v>3</v>
      </c>
      <c r="F2012" s="3">
        <v>4</v>
      </c>
      <c r="G2012" s="3">
        <v>1</v>
      </c>
      <c r="H2012" s="3">
        <v>1</v>
      </c>
      <c r="I2012" s="3">
        <f t="shared" si="31"/>
        <v>2</v>
      </c>
    </row>
    <row r="2013" spans="1:9" x14ac:dyDescent="0.35">
      <c r="A2013" s="3" t="s">
        <v>2421</v>
      </c>
      <c r="B2013" s="44" t="s">
        <v>288</v>
      </c>
      <c r="C2013" s="44" t="s">
        <v>43</v>
      </c>
      <c r="D2013" s="44" t="s">
        <v>176</v>
      </c>
      <c r="E2013" s="3">
        <v>3</v>
      </c>
      <c r="F2013" s="3">
        <v>1</v>
      </c>
      <c r="G2013" s="3">
        <v>4</v>
      </c>
      <c r="H2013" s="3">
        <v>1</v>
      </c>
      <c r="I2013" s="3">
        <f t="shared" si="31"/>
        <v>2</v>
      </c>
    </row>
    <row r="2014" spans="1:9" x14ac:dyDescent="0.35">
      <c r="A2014" s="3" t="s">
        <v>2422</v>
      </c>
      <c r="B2014" s="44" t="s">
        <v>289</v>
      </c>
      <c r="C2014" s="44" t="s">
        <v>43</v>
      </c>
      <c r="D2014" s="44" t="s">
        <v>175</v>
      </c>
      <c r="E2014" s="3">
        <v>1</v>
      </c>
      <c r="F2014" s="3">
        <v>4</v>
      </c>
      <c r="G2014" s="3">
        <v>4</v>
      </c>
      <c r="H2014" s="3">
        <v>1</v>
      </c>
      <c r="I2014" s="3">
        <f t="shared" si="31"/>
        <v>3</v>
      </c>
    </row>
    <row r="2015" spans="1:9" x14ac:dyDescent="0.35">
      <c r="A2015" s="3" t="s">
        <v>2423</v>
      </c>
      <c r="B2015" s="44" t="s">
        <v>289</v>
      </c>
      <c r="C2015" s="44" t="s">
        <v>43</v>
      </c>
      <c r="D2015" s="44" t="s">
        <v>175</v>
      </c>
      <c r="E2015" s="3">
        <v>3</v>
      </c>
      <c r="F2015" s="3">
        <v>1</v>
      </c>
      <c r="G2015" s="3">
        <v>4</v>
      </c>
      <c r="H2015" s="3">
        <v>1</v>
      </c>
      <c r="I2015" s="3">
        <f t="shared" si="31"/>
        <v>2</v>
      </c>
    </row>
    <row r="2016" spans="1:9" x14ac:dyDescent="0.35">
      <c r="A2016" s="3" t="s">
        <v>2424</v>
      </c>
      <c r="B2016" s="44" t="s">
        <v>289</v>
      </c>
      <c r="C2016" s="44" t="s">
        <v>43</v>
      </c>
      <c r="D2016" s="44" t="s">
        <v>175</v>
      </c>
      <c r="E2016" s="3">
        <v>3</v>
      </c>
      <c r="F2016" s="3">
        <v>1</v>
      </c>
      <c r="G2016" s="3">
        <v>1</v>
      </c>
      <c r="H2016" s="3">
        <v>1</v>
      </c>
      <c r="I2016" s="3">
        <f t="shared" si="31"/>
        <v>2</v>
      </c>
    </row>
    <row r="2017" spans="1:9" x14ac:dyDescent="0.35">
      <c r="A2017" s="3" t="s">
        <v>2425</v>
      </c>
      <c r="B2017" s="44" t="s">
        <v>289</v>
      </c>
      <c r="C2017" s="44" t="s">
        <v>43</v>
      </c>
      <c r="D2017" s="44" t="s">
        <v>175</v>
      </c>
      <c r="E2017" s="3">
        <v>3</v>
      </c>
      <c r="F2017" s="3">
        <v>3</v>
      </c>
      <c r="G2017" s="3">
        <v>1</v>
      </c>
      <c r="H2017" s="3">
        <v>1</v>
      </c>
      <c r="I2017" s="3">
        <f t="shared" si="31"/>
        <v>2</v>
      </c>
    </row>
    <row r="2018" spans="1:9" x14ac:dyDescent="0.35">
      <c r="A2018" s="3" t="s">
        <v>2426</v>
      </c>
      <c r="B2018" s="44" t="s">
        <v>289</v>
      </c>
      <c r="C2018" s="44" t="s">
        <v>43</v>
      </c>
      <c r="D2018" s="44" t="s">
        <v>175</v>
      </c>
      <c r="E2018" s="3">
        <v>3</v>
      </c>
      <c r="F2018" s="3">
        <v>1</v>
      </c>
      <c r="G2018" s="3">
        <v>1</v>
      </c>
      <c r="H2018" s="3">
        <v>1</v>
      </c>
      <c r="I2018" s="3">
        <f t="shared" si="31"/>
        <v>2</v>
      </c>
    </row>
    <row r="2019" spans="1:9" x14ac:dyDescent="0.35">
      <c r="A2019" s="3" t="s">
        <v>2427</v>
      </c>
      <c r="B2019" s="44" t="s">
        <v>289</v>
      </c>
      <c r="C2019" s="44" t="s">
        <v>43</v>
      </c>
      <c r="D2019" s="44" t="s">
        <v>175</v>
      </c>
      <c r="E2019" s="3">
        <v>3</v>
      </c>
      <c r="F2019" s="3">
        <v>1</v>
      </c>
      <c r="G2019" s="3">
        <v>1</v>
      </c>
      <c r="H2019" s="3">
        <v>5</v>
      </c>
      <c r="I2019" s="3">
        <f t="shared" si="31"/>
        <v>3</v>
      </c>
    </row>
    <row r="2020" spans="1:9" x14ac:dyDescent="0.35">
      <c r="A2020" s="3" t="s">
        <v>2428</v>
      </c>
      <c r="B2020" s="44" t="s">
        <v>288</v>
      </c>
      <c r="C2020" s="44" t="s">
        <v>43</v>
      </c>
      <c r="D2020" s="44" t="s">
        <v>176</v>
      </c>
      <c r="E2020" s="3">
        <v>3</v>
      </c>
      <c r="F2020" s="3">
        <v>1</v>
      </c>
      <c r="G2020" s="3">
        <v>4</v>
      </c>
      <c r="H2020" s="3">
        <v>1</v>
      </c>
      <c r="I2020" s="3">
        <f t="shared" si="31"/>
        <v>2</v>
      </c>
    </row>
    <row r="2021" spans="1:9" x14ac:dyDescent="0.35">
      <c r="A2021" s="3" t="s">
        <v>2429</v>
      </c>
      <c r="B2021" s="44" t="s">
        <v>289</v>
      </c>
      <c r="C2021" s="44" t="s">
        <v>43</v>
      </c>
      <c r="D2021" s="44" t="s">
        <v>175</v>
      </c>
      <c r="E2021" s="3">
        <v>3</v>
      </c>
      <c r="F2021" s="3">
        <v>1</v>
      </c>
      <c r="G2021" s="3">
        <v>1</v>
      </c>
      <c r="H2021" s="3">
        <v>1</v>
      </c>
      <c r="I2021" s="3">
        <f t="shared" si="31"/>
        <v>2</v>
      </c>
    </row>
    <row r="2022" spans="1:9" x14ac:dyDescent="0.35">
      <c r="A2022" s="3" t="s">
        <v>2430</v>
      </c>
      <c r="B2022" s="44" t="s">
        <v>289</v>
      </c>
      <c r="C2022" s="44" t="s">
        <v>43</v>
      </c>
      <c r="D2022" s="44" t="s">
        <v>175</v>
      </c>
      <c r="E2022" s="3">
        <v>3</v>
      </c>
      <c r="F2022" s="3">
        <v>1</v>
      </c>
      <c r="G2022" s="3">
        <v>1</v>
      </c>
      <c r="H2022" s="3">
        <v>1</v>
      </c>
      <c r="I2022" s="3">
        <f t="shared" si="31"/>
        <v>2</v>
      </c>
    </row>
    <row r="2023" spans="1:9" x14ac:dyDescent="0.35">
      <c r="A2023" s="3" t="s">
        <v>2431</v>
      </c>
      <c r="B2023" s="44" t="s">
        <v>289</v>
      </c>
      <c r="C2023" s="44" t="s">
        <v>43</v>
      </c>
      <c r="D2023" s="44" t="s">
        <v>175</v>
      </c>
      <c r="E2023" s="3">
        <v>3</v>
      </c>
      <c r="F2023" s="3">
        <v>1</v>
      </c>
      <c r="G2023" s="3">
        <v>1</v>
      </c>
      <c r="H2023" s="3">
        <v>1</v>
      </c>
      <c r="I2023" s="3">
        <f t="shared" si="31"/>
        <v>2</v>
      </c>
    </row>
    <row r="2024" spans="1:9" x14ac:dyDescent="0.35">
      <c r="A2024" s="3" t="s">
        <v>2432</v>
      </c>
      <c r="B2024" s="44" t="s">
        <v>289</v>
      </c>
      <c r="C2024" s="44" t="s">
        <v>43</v>
      </c>
      <c r="D2024" s="44" t="s">
        <v>175</v>
      </c>
      <c r="E2024" s="3">
        <v>3</v>
      </c>
      <c r="F2024" s="3">
        <v>1</v>
      </c>
      <c r="G2024" s="3">
        <v>1</v>
      </c>
      <c r="H2024" s="3">
        <v>1</v>
      </c>
      <c r="I2024" s="3">
        <f t="shared" si="31"/>
        <v>2</v>
      </c>
    </row>
    <row r="2025" spans="1:9" x14ac:dyDescent="0.35">
      <c r="A2025" s="3" t="s">
        <v>2433</v>
      </c>
      <c r="B2025" s="44" t="s">
        <v>289</v>
      </c>
      <c r="C2025" s="44" t="s">
        <v>43</v>
      </c>
      <c r="D2025" s="44" t="s">
        <v>175</v>
      </c>
      <c r="E2025" s="3">
        <v>3</v>
      </c>
      <c r="F2025" s="3">
        <v>1</v>
      </c>
      <c r="G2025" s="3">
        <v>4</v>
      </c>
      <c r="H2025" s="3">
        <v>1</v>
      </c>
      <c r="I2025" s="3">
        <f t="shared" si="31"/>
        <v>2</v>
      </c>
    </row>
    <row r="2026" spans="1:9" x14ac:dyDescent="0.35">
      <c r="A2026" s="3" t="s">
        <v>2434</v>
      </c>
      <c r="B2026" s="44" t="s">
        <v>289</v>
      </c>
      <c r="C2026" s="44" t="s">
        <v>43</v>
      </c>
      <c r="D2026" s="44" t="s">
        <v>175</v>
      </c>
      <c r="E2026" s="3">
        <v>3</v>
      </c>
      <c r="F2026" s="3">
        <v>1</v>
      </c>
      <c r="G2026" s="3">
        <v>4</v>
      </c>
      <c r="H2026" s="3">
        <v>1</v>
      </c>
      <c r="I2026" s="3">
        <f t="shared" si="31"/>
        <v>2</v>
      </c>
    </row>
    <row r="2027" spans="1:9" x14ac:dyDescent="0.35">
      <c r="A2027" s="3" t="s">
        <v>2435</v>
      </c>
      <c r="B2027" s="44" t="s">
        <v>289</v>
      </c>
      <c r="C2027" s="44" t="s">
        <v>43</v>
      </c>
      <c r="D2027" s="44" t="s">
        <v>175</v>
      </c>
      <c r="E2027" s="3">
        <v>3</v>
      </c>
      <c r="F2027" s="3">
        <v>1</v>
      </c>
      <c r="G2027" s="3">
        <v>4</v>
      </c>
      <c r="H2027" s="3">
        <v>1</v>
      </c>
      <c r="I2027" s="3">
        <f t="shared" si="31"/>
        <v>2</v>
      </c>
    </row>
    <row r="2028" spans="1:9" x14ac:dyDescent="0.35">
      <c r="A2028" s="3" t="s">
        <v>2436</v>
      </c>
      <c r="B2028" s="44" t="s">
        <v>289</v>
      </c>
      <c r="C2028" s="44" t="s">
        <v>43</v>
      </c>
      <c r="D2028" s="44" t="s">
        <v>175</v>
      </c>
      <c r="E2028" s="3">
        <v>3</v>
      </c>
      <c r="F2028" s="3">
        <v>1</v>
      </c>
      <c r="G2028" s="3">
        <v>1</v>
      </c>
      <c r="H2028" s="3">
        <v>1</v>
      </c>
      <c r="I2028" s="3">
        <f t="shared" si="31"/>
        <v>2</v>
      </c>
    </row>
    <row r="2029" spans="1:9" x14ac:dyDescent="0.35">
      <c r="A2029" s="3" t="s">
        <v>2437</v>
      </c>
      <c r="B2029" s="44" t="s">
        <v>289</v>
      </c>
      <c r="C2029" s="44" t="s">
        <v>43</v>
      </c>
      <c r="D2029" s="44" t="s">
        <v>175</v>
      </c>
      <c r="E2029" s="3">
        <v>3</v>
      </c>
      <c r="F2029" s="3">
        <v>3</v>
      </c>
      <c r="G2029" s="3">
        <v>4</v>
      </c>
      <c r="H2029" s="3">
        <v>1</v>
      </c>
      <c r="I2029" s="3">
        <f t="shared" si="31"/>
        <v>3</v>
      </c>
    </row>
    <row r="2030" spans="1:9" x14ac:dyDescent="0.35">
      <c r="A2030" s="3" t="s">
        <v>2438</v>
      </c>
      <c r="B2030" s="44" t="s">
        <v>289</v>
      </c>
      <c r="C2030" s="44" t="s">
        <v>43</v>
      </c>
      <c r="D2030" s="44" t="s">
        <v>175</v>
      </c>
      <c r="E2030" s="3">
        <v>3</v>
      </c>
      <c r="F2030" s="3">
        <v>3</v>
      </c>
      <c r="G2030" s="3">
        <v>4</v>
      </c>
      <c r="H2030" s="3">
        <v>1</v>
      </c>
      <c r="I2030" s="3">
        <f t="shared" si="31"/>
        <v>3</v>
      </c>
    </row>
    <row r="2031" spans="1:9" x14ac:dyDescent="0.35">
      <c r="A2031" s="3" t="s">
        <v>2439</v>
      </c>
      <c r="B2031" s="44" t="s">
        <v>289</v>
      </c>
      <c r="C2031" s="44" t="s">
        <v>43</v>
      </c>
      <c r="D2031" s="44" t="s">
        <v>175</v>
      </c>
      <c r="E2031" s="3">
        <v>3</v>
      </c>
      <c r="F2031" s="3">
        <v>1</v>
      </c>
      <c r="G2031" s="3">
        <v>1</v>
      </c>
      <c r="H2031" s="3">
        <v>1</v>
      </c>
      <c r="I2031" s="3">
        <f t="shared" si="31"/>
        <v>2</v>
      </c>
    </row>
    <row r="2032" spans="1:9" x14ac:dyDescent="0.35">
      <c r="A2032" s="3" t="s">
        <v>2440</v>
      </c>
      <c r="B2032" s="44" t="s">
        <v>289</v>
      </c>
      <c r="C2032" s="44" t="s">
        <v>43</v>
      </c>
      <c r="D2032" s="44" t="s">
        <v>175</v>
      </c>
      <c r="E2032" s="3">
        <v>3</v>
      </c>
      <c r="F2032" s="3">
        <v>3</v>
      </c>
      <c r="G2032" s="3">
        <v>1</v>
      </c>
      <c r="H2032" s="3">
        <v>1</v>
      </c>
      <c r="I2032" s="3">
        <f t="shared" si="31"/>
        <v>2</v>
      </c>
    </row>
    <row r="2033" spans="1:9" x14ac:dyDescent="0.35">
      <c r="A2033" s="3" t="s">
        <v>2441</v>
      </c>
      <c r="B2033" s="44" t="s">
        <v>288</v>
      </c>
      <c r="C2033" s="44" t="s">
        <v>43</v>
      </c>
      <c r="D2033" s="44" t="s">
        <v>176</v>
      </c>
      <c r="E2033" s="3">
        <v>3</v>
      </c>
      <c r="F2033" s="3">
        <v>1</v>
      </c>
      <c r="G2033" s="3">
        <v>4</v>
      </c>
      <c r="H2033" s="3">
        <v>1</v>
      </c>
      <c r="I2033" s="3">
        <f t="shared" si="31"/>
        <v>2</v>
      </c>
    </row>
    <row r="2034" spans="1:9" x14ac:dyDescent="0.35">
      <c r="A2034" s="3" t="s">
        <v>2442</v>
      </c>
      <c r="B2034" s="44" t="s">
        <v>289</v>
      </c>
      <c r="C2034" s="44" t="s">
        <v>43</v>
      </c>
      <c r="D2034" s="44" t="s">
        <v>175</v>
      </c>
      <c r="E2034" s="3">
        <v>3</v>
      </c>
      <c r="F2034" s="3">
        <v>3</v>
      </c>
      <c r="G2034" s="3">
        <v>1</v>
      </c>
      <c r="H2034" s="3">
        <v>1</v>
      </c>
      <c r="I2034" s="3">
        <f t="shared" si="31"/>
        <v>2</v>
      </c>
    </row>
    <row r="2035" spans="1:9" x14ac:dyDescent="0.35">
      <c r="A2035" s="3" t="s">
        <v>2443</v>
      </c>
      <c r="B2035" s="44" t="s">
        <v>289</v>
      </c>
      <c r="C2035" s="44" t="s">
        <v>43</v>
      </c>
      <c r="D2035" s="44" t="s">
        <v>175</v>
      </c>
      <c r="E2035" s="3">
        <v>2</v>
      </c>
      <c r="F2035" s="3">
        <v>2</v>
      </c>
      <c r="G2035" s="3">
        <v>1</v>
      </c>
      <c r="H2035" s="3">
        <v>1</v>
      </c>
      <c r="I2035" s="3">
        <f t="shared" si="31"/>
        <v>2</v>
      </c>
    </row>
    <row r="2036" spans="1:9" x14ac:dyDescent="0.35">
      <c r="A2036" s="3" t="s">
        <v>2444</v>
      </c>
      <c r="B2036" s="44" t="s">
        <v>289</v>
      </c>
      <c r="C2036" s="44" t="s">
        <v>43</v>
      </c>
      <c r="D2036" s="44" t="s">
        <v>175</v>
      </c>
      <c r="E2036" s="3">
        <v>3</v>
      </c>
      <c r="F2036" s="3">
        <v>3</v>
      </c>
      <c r="G2036" s="3">
        <v>4</v>
      </c>
      <c r="H2036" s="3">
        <v>1</v>
      </c>
      <c r="I2036" s="3">
        <f t="shared" si="31"/>
        <v>3</v>
      </c>
    </row>
    <row r="2037" spans="1:9" x14ac:dyDescent="0.35">
      <c r="A2037" s="3" t="s">
        <v>2445</v>
      </c>
      <c r="B2037" s="44" t="s">
        <v>289</v>
      </c>
      <c r="C2037" s="44" t="s">
        <v>43</v>
      </c>
      <c r="D2037" s="44" t="s">
        <v>175</v>
      </c>
      <c r="E2037" s="3">
        <v>2</v>
      </c>
      <c r="F2037" s="3">
        <v>3</v>
      </c>
      <c r="G2037" s="3">
        <v>1</v>
      </c>
      <c r="H2037" s="3">
        <v>1</v>
      </c>
      <c r="I2037" s="3">
        <f t="shared" si="31"/>
        <v>2</v>
      </c>
    </row>
    <row r="2038" spans="1:9" x14ac:dyDescent="0.35">
      <c r="A2038" s="3" t="s">
        <v>2446</v>
      </c>
      <c r="B2038" s="44" t="s">
        <v>289</v>
      </c>
      <c r="C2038" s="44" t="s">
        <v>43</v>
      </c>
      <c r="D2038" s="44" t="s">
        <v>175</v>
      </c>
      <c r="E2038" s="3">
        <v>3</v>
      </c>
      <c r="F2038" s="3">
        <v>1</v>
      </c>
      <c r="G2038" s="3">
        <v>1</v>
      </c>
      <c r="H2038" s="3">
        <v>1</v>
      </c>
      <c r="I2038" s="3">
        <f t="shared" si="31"/>
        <v>2</v>
      </c>
    </row>
    <row r="2039" spans="1:9" x14ac:dyDescent="0.35">
      <c r="A2039" s="3" t="s">
        <v>2447</v>
      </c>
      <c r="B2039" s="44" t="s">
        <v>289</v>
      </c>
      <c r="C2039" s="44" t="s">
        <v>43</v>
      </c>
      <c r="D2039" s="44" t="s">
        <v>175</v>
      </c>
      <c r="E2039" s="3">
        <v>3</v>
      </c>
      <c r="F2039" s="3">
        <v>1</v>
      </c>
      <c r="G2039" s="3">
        <v>1</v>
      </c>
      <c r="H2039" s="3">
        <v>1</v>
      </c>
      <c r="I2039" s="3">
        <f t="shared" si="31"/>
        <v>2</v>
      </c>
    </row>
    <row r="2040" spans="1:9" x14ac:dyDescent="0.35">
      <c r="A2040" s="3" t="s">
        <v>2448</v>
      </c>
      <c r="B2040" s="44" t="s">
        <v>289</v>
      </c>
      <c r="C2040" s="44" t="s">
        <v>43</v>
      </c>
      <c r="D2040" s="44" t="s">
        <v>175</v>
      </c>
      <c r="E2040" s="3">
        <v>3</v>
      </c>
      <c r="F2040" s="3">
        <v>3</v>
      </c>
      <c r="G2040" s="3">
        <v>4</v>
      </c>
      <c r="H2040" s="3">
        <v>1</v>
      </c>
      <c r="I2040" s="3">
        <f t="shared" si="31"/>
        <v>3</v>
      </c>
    </row>
    <row r="2041" spans="1:9" x14ac:dyDescent="0.35">
      <c r="A2041" s="3" t="s">
        <v>2449</v>
      </c>
      <c r="B2041" s="44" t="s">
        <v>289</v>
      </c>
      <c r="C2041" s="44" t="s">
        <v>43</v>
      </c>
      <c r="D2041" s="44" t="s">
        <v>175</v>
      </c>
      <c r="E2041" s="3">
        <v>3</v>
      </c>
      <c r="F2041" s="3">
        <v>3</v>
      </c>
      <c r="G2041" s="3">
        <v>1</v>
      </c>
      <c r="H2041" s="3">
        <v>1</v>
      </c>
      <c r="I2041" s="3">
        <f t="shared" si="31"/>
        <v>2</v>
      </c>
    </row>
    <row r="2042" spans="1:9" x14ac:dyDescent="0.35">
      <c r="A2042" s="3" t="s">
        <v>2450</v>
      </c>
      <c r="B2042" s="44" t="s">
        <v>289</v>
      </c>
      <c r="C2042" s="44" t="s">
        <v>43</v>
      </c>
      <c r="D2042" s="44" t="s">
        <v>175</v>
      </c>
      <c r="E2042" s="3">
        <v>3</v>
      </c>
      <c r="F2042" s="3">
        <v>1</v>
      </c>
      <c r="G2042" s="3">
        <v>1</v>
      </c>
      <c r="H2042" s="3">
        <v>1</v>
      </c>
      <c r="I2042" s="3">
        <f t="shared" si="31"/>
        <v>2</v>
      </c>
    </row>
    <row r="2043" spans="1:9" x14ac:dyDescent="0.35">
      <c r="A2043" s="3" t="s">
        <v>2451</v>
      </c>
      <c r="B2043" s="44" t="s">
        <v>289</v>
      </c>
      <c r="C2043" s="44" t="s">
        <v>43</v>
      </c>
      <c r="D2043" s="44" t="s">
        <v>175</v>
      </c>
      <c r="E2043" s="3">
        <v>3</v>
      </c>
      <c r="F2043" s="3">
        <v>1</v>
      </c>
      <c r="G2043" s="3">
        <v>1</v>
      </c>
      <c r="H2043" s="3">
        <v>1</v>
      </c>
      <c r="I2043" s="3">
        <f t="shared" si="31"/>
        <v>2</v>
      </c>
    </row>
    <row r="2044" spans="1:9" x14ac:dyDescent="0.35">
      <c r="A2044" s="3" t="s">
        <v>2452</v>
      </c>
      <c r="B2044" s="44" t="s">
        <v>289</v>
      </c>
      <c r="C2044" s="44" t="s">
        <v>43</v>
      </c>
      <c r="D2044" s="44" t="s">
        <v>175</v>
      </c>
      <c r="E2044" s="3">
        <v>3</v>
      </c>
      <c r="F2044" s="3">
        <v>1</v>
      </c>
      <c r="G2044" s="3">
        <v>4</v>
      </c>
      <c r="H2044" s="3">
        <v>1</v>
      </c>
      <c r="I2044" s="3">
        <f t="shared" si="31"/>
        <v>2</v>
      </c>
    </row>
    <row r="2045" spans="1:9" x14ac:dyDescent="0.35">
      <c r="A2045" s="3" t="s">
        <v>2453</v>
      </c>
      <c r="B2045" s="44" t="s">
        <v>289</v>
      </c>
      <c r="C2045" s="44" t="s">
        <v>43</v>
      </c>
      <c r="D2045" s="44" t="s">
        <v>175</v>
      </c>
      <c r="E2045" s="3">
        <v>3</v>
      </c>
      <c r="F2045" s="3">
        <v>1</v>
      </c>
      <c r="G2045" s="3">
        <v>4</v>
      </c>
      <c r="H2045" s="3">
        <v>1</v>
      </c>
      <c r="I2045" s="3">
        <f t="shared" si="31"/>
        <v>2</v>
      </c>
    </row>
    <row r="2046" spans="1:9" x14ac:dyDescent="0.35">
      <c r="A2046" s="3" t="s">
        <v>2454</v>
      </c>
      <c r="B2046" s="44" t="s">
        <v>289</v>
      </c>
      <c r="C2046" s="44" t="s">
        <v>43</v>
      </c>
      <c r="D2046" s="44" t="s">
        <v>175</v>
      </c>
      <c r="E2046" s="3">
        <v>3</v>
      </c>
      <c r="F2046" s="3">
        <v>1</v>
      </c>
      <c r="G2046" s="3">
        <v>4</v>
      </c>
      <c r="H2046" s="3">
        <v>1</v>
      </c>
      <c r="I2046" s="3">
        <f t="shared" si="31"/>
        <v>2</v>
      </c>
    </row>
    <row r="2047" spans="1:9" x14ac:dyDescent="0.35">
      <c r="A2047" s="3" t="s">
        <v>2455</v>
      </c>
      <c r="B2047" s="44" t="s">
        <v>289</v>
      </c>
      <c r="C2047" s="44" t="s">
        <v>43</v>
      </c>
      <c r="D2047" s="44" t="s">
        <v>175</v>
      </c>
      <c r="E2047" s="3">
        <v>3</v>
      </c>
      <c r="F2047" s="3">
        <v>1</v>
      </c>
      <c r="G2047" s="3">
        <v>4</v>
      </c>
      <c r="H2047" s="3">
        <v>1</v>
      </c>
      <c r="I2047" s="3">
        <f t="shared" si="31"/>
        <v>2</v>
      </c>
    </row>
    <row r="2048" spans="1:9" x14ac:dyDescent="0.35">
      <c r="A2048" s="3" t="s">
        <v>2456</v>
      </c>
      <c r="B2048" s="44" t="s">
        <v>289</v>
      </c>
      <c r="C2048" s="44" t="s">
        <v>43</v>
      </c>
      <c r="D2048" s="44" t="s">
        <v>175</v>
      </c>
      <c r="E2048" s="3">
        <v>3</v>
      </c>
      <c r="F2048" s="3">
        <v>1</v>
      </c>
      <c r="G2048" s="3">
        <v>4</v>
      </c>
      <c r="H2048" s="3">
        <v>1</v>
      </c>
      <c r="I2048" s="3">
        <f t="shared" si="31"/>
        <v>2</v>
      </c>
    </row>
    <row r="2049" spans="1:9" x14ac:dyDescent="0.35">
      <c r="A2049" s="3" t="s">
        <v>2457</v>
      </c>
      <c r="B2049" s="44" t="s">
        <v>289</v>
      </c>
      <c r="C2049" s="44" t="s">
        <v>43</v>
      </c>
      <c r="D2049" s="44" t="s">
        <v>175</v>
      </c>
      <c r="E2049" s="3">
        <v>3</v>
      </c>
      <c r="F2049" s="3">
        <v>1</v>
      </c>
      <c r="G2049" s="3">
        <v>1</v>
      </c>
      <c r="H2049" s="3">
        <v>4</v>
      </c>
      <c r="I2049" s="3">
        <f t="shared" si="31"/>
        <v>2</v>
      </c>
    </row>
    <row r="2050" spans="1:9" x14ac:dyDescent="0.35">
      <c r="A2050" s="3" t="s">
        <v>2458</v>
      </c>
      <c r="B2050" s="44" t="s">
        <v>289</v>
      </c>
      <c r="C2050" s="44" t="s">
        <v>43</v>
      </c>
      <c r="D2050" s="44" t="s">
        <v>175</v>
      </c>
      <c r="E2050" s="3">
        <v>2</v>
      </c>
      <c r="F2050" s="3">
        <v>4</v>
      </c>
      <c r="G2050" s="3">
        <v>1</v>
      </c>
      <c r="H2050" s="3">
        <v>1</v>
      </c>
      <c r="I2050" s="3">
        <f t="shared" si="31"/>
        <v>2</v>
      </c>
    </row>
    <row r="2051" spans="1:9" x14ac:dyDescent="0.35">
      <c r="A2051" s="3" t="s">
        <v>2459</v>
      </c>
      <c r="B2051" s="44" t="s">
        <v>289</v>
      </c>
      <c r="C2051" s="44" t="s">
        <v>43</v>
      </c>
      <c r="D2051" s="44" t="s">
        <v>175</v>
      </c>
      <c r="E2051" s="3">
        <v>3</v>
      </c>
      <c r="F2051" s="3">
        <v>1</v>
      </c>
      <c r="G2051" s="3">
        <v>1</v>
      </c>
      <c r="H2051" s="3">
        <v>3</v>
      </c>
      <c r="I2051" s="3">
        <f t="shared" ref="I2051:I2114" si="32">ROUND(AVERAGE(E2051:H2051),0)</f>
        <v>2</v>
      </c>
    </row>
    <row r="2052" spans="1:9" x14ac:dyDescent="0.35">
      <c r="A2052" s="3" t="s">
        <v>2460</v>
      </c>
      <c r="B2052" s="44" t="s">
        <v>289</v>
      </c>
      <c r="C2052" s="44" t="s">
        <v>43</v>
      </c>
      <c r="D2052" s="44" t="s">
        <v>175</v>
      </c>
      <c r="E2052" s="3">
        <v>3</v>
      </c>
      <c r="F2052" s="3">
        <v>1</v>
      </c>
      <c r="G2052" s="3">
        <v>4</v>
      </c>
      <c r="H2052" s="3">
        <v>1</v>
      </c>
      <c r="I2052" s="3">
        <f t="shared" si="32"/>
        <v>2</v>
      </c>
    </row>
    <row r="2053" spans="1:9" x14ac:dyDescent="0.35">
      <c r="A2053" s="3" t="s">
        <v>2461</v>
      </c>
      <c r="B2053" s="44" t="s">
        <v>289</v>
      </c>
      <c r="C2053" s="44" t="s">
        <v>43</v>
      </c>
      <c r="D2053" s="44" t="s">
        <v>175</v>
      </c>
      <c r="E2053" s="3">
        <v>3</v>
      </c>
      <c r="F2053" s="3">
        <v>1</v>
      </c>
      <c r="G2053" s="3">
        <v>4</v>
      </c>
      <c r="H2053" s="3">
        <v>3</v>
      </c>
      <c r="I2053" s="3">
        <f t="shared" si="32"/>
        <v>3</v>
      </c>
    </row>
    <row r="2054" spans="1:9" x14ac:dyDescent="0.35">
      <c r="A2054" s="3" t="s">
        <v>2462</v>
      </c>
      <c r="B2054" s="44" t="s">
        <v>289</v>
      </c>
      <c r="C2054" s="44" t="s">
        <v>43</v>
      </c>
      <c r="D2054" s="44" t="s">
        <v>175</v>
      </c>
      <c r="E2054" s="3">
        <v>3</v>
      </c>
      <c r="F2054" s="3">
        <v>1</v>
      </c>
      <c r="G2054" s="3">
        <v>4</v>
      </c>
      <c r="H2054" s="3">
        <v>1</v>
      </c>
      <c r="I2054" s="3">
        <f t="shared" si="32"/>
        <v>2</v>
      </c>
    </row>
    <row r="2055" spans="1:9" x14ac:dyDescent="0.35">
      <c r="A2055" s="3" t="s">
        <v>2463</v>
      </c>
      <c r="B2055" s="44" t="s">
        <v>289</v>
      </c>
      <c r="C2055" s="44" t="s">
        <v>43</v>
      </c>
      <c r="D2055" s="44" t="s">
        <v>175</v>
      </c>
      <c r="E2055" s="3">
        <v>3</v>
      </c>
      <c r="F2055" s="3">
        <v>1</v>
      </c>
      <c r="G2055" s="3">
        <v>4</v>
      </c>
      <c r="H2055" s="3">
        <v>1</v>
      </c>
      <c r="I2055" s="3">
        <f t="shared" si="32"/>
        <v>2</v>
      </c>
    </row>
    <row r="2056" spans="1:9" x14ac:dyDescent="0.35">
      <c r="A2056" s="3" t="s">
        <v>2464</v>
      </c>
      <c r="B2056" s="44" t="s">
        <v>289</v>
      </c>
      <c r="C2056" s="44" t="s">
        <v>43</v>
      </c>
      <c r="D2056" s="44" t="s">
        <v>175</v>
      </c>
      <c r="E2056" s="3">
        <v>3</v>
      </c>
      <c r="F2056" s="3">
        <v>3</v>
      </c>
      <c r="G2056" s="3">
        <v>4</v>
      </c>
      <c r="H2056" s="3">
        <v>1</v>
      </c>
      <c r="I2056" s="3">
        <f t="shared" si="32"/>
        <v>3</v>
      </c>
    </row>
    <row r="2057" spans="1:9" x14ac:dyDescent="0.35">
      <c r="A2057" s="3" t="s">
        <v>2465</v>
      </c>
      <c r="B2057" s="44" t="s">
        <v>289</v>
      </c>
      <c r="C2057" s="44" t="s">
        <v>43</v>
      </c>
      <c r="D2057" s="44" t="s">
        <v>175</v>
      </c>
      <c r="E2057" s="3">
        <v>3</v>
      </c>
      <c r="F2057" s="3">
        <v>1</v>
      </c>
      <c r="G2057" s="3">
        <v>4</v>
      </c>
      <c r="H2057" s="3">
        <v>1</v>
      </c>
      <c r="I2057" s="3">
        <f t="shared" si="32"/>
        <v>2</v>
      </c>
    </row>
    <row r="2058" spans="1:9" x14ac:dyDescent="0.35">
      <c r="A2058" s="3" t="s">
        <v>2466</v>
      </c>
      <c r="B2058" s="44" t="s">
        <v>289</v>
      </c>
      <c r="C2058" s="44" t="s">
        <v>43</v>
      </c>
      <c r="D2058" s="44" t="s">
        <v>175</v>
      </c>
      <c r="E2058" s="3">
        <v>3</v>
      </c>
      <c r="F2058" s="3">
        <v>1</v>
      </c>
      <c r="G2058" s="3">
        <v>4</v>
      </c>
      <c r="H2058" s="3">
        <v>1</v>
      </c>
      <c r="I2058" s="3">
        <f t="shared" si="32"/>
        <v>2</v>
      </c>
    </row>
    <row r="2059" spans="1:9" x14ac:dyDescent="0.35">
      <c r="A2059" s="3" t="s">
        <v>2467</v>
      </c>
      <c r="B2059" s="44" t="s">
        <v>288</v>
      </c>
      <c r="C2059" s="44" t="s">
        <v>43</v>
      </c>
      <c r="D2059" s="44" t="s">
        <v>176</v>
      </c>
      <c r="E2059" s="3">
        <v>3</v>
      </c>
      <c r="F2059" s="3">
        <v>1</v>
      </c>
      <c r="G2059" s="3">
        <v>4</v>
      </c>
      <c r="H2059" s="3">
        <v>1</v>
      </c>
      <c r="I2059" s="3">
        <f t="shared" si="32"/>
        <v>2</v>
      </c>
    </row>
    <row r="2060" spans="1:9" x14ac:dyDescent="0.35">
      <c r="A2060" s="3" t="s">
        <v>2468</v>
      </c>
      <c r="B2060" s="44" t="s">
        <v>289</v>
      </c>
      <c r="C2060" s="44" t="s">
        <v>43</v>
      </c>
      <c r="D2060" s="44" t="s">
        <v>175</v>
      </c>
      <c r="E2060" s="3">
        <v>3</v>
      </c>
      <c r="F2060" s="3">
        <v>1</v>
      </c>
      <c r="G2060" s="3">
        <v>4</v>
      </c>
      <c r="H2060" s="3">
        <v>1</v>
      </c>
      <c r="I2060" s="3">
        <f t="shared" si="32"/>
        <v>2</v>
      </c>
    </row>
    <row r="2061" spans="1:9" x14ac:dyDescent="0.35">
      <c r="A2061" s="3" t="s">
        <v>2469</v>
      </c>
      <c r="B2061" s="44" t="s">
        <v>289</v>
      </c>
      <c r="C2061" s="44" t="s">
        <v>43</v>
      </c>
      <c r="D2061" s="44" t="s">
        <v>175</v>
      </c>
      <c r="E2061" s="3">
        <v>3</v>
      </c>
      <c r="F2061" s="3">
        <v>1</v>
      </c>
      <c r="G2061" s="3">
        <v>4</v>
      </c>
      <c r="H2061" s="3">
        <v>1</v>
      </c>
      <c r="I2061" s="3">
        <f t="shared" si="32"/>
        <v>2</v>
      </c>
    </row>
    <row r="2062" spans="1:9" x14ac:dyDescent="0.35">
      <c r="A2062" s="3" t="s">
        <v>2470</v>
      </c>
      <c r="B2062" s="44" t="s">
        <v>288</v>
      </c>
      <c r="C2062" s="44" t="s">
        <v>43</v>
      </c>
      <c r="D2062" s="44" t="s">
        <v>176</v>
      </c>
      <c r="E2062" s="3">
        <v>3</v>
      </c>
      <c r="F2062" s="3">
        <v>1</v>
      </c>
      <c r="G2062" s="3">
        <v>4</v>
      </c>
      <c r="H2062" s="3">
        <v>1</v>
      </c>
      <c r="I2062" s="3">
        <f t="shared" si="32"/>
        <v>2</v>
      </c>
    </row>
    <row r="2063" spans="1:9" x14ac:dyDescent="0.35">
      <c r="A2063" s="3" t="s">
        <v>2471</v>
      </c>
      <c r="B2063" s="44" t="s">
        <v>289</v>
      </c>
      <c r="C2063" s="44" t="s">
        <v>43</v>
      </c>
      <c r="D2063" s="44" t="s">
        <v>175</v>
      </c>
      <c r="E2063" s="3">
        <v>3</v>
      </c>
      <c r="F2063" s="3">
        <v>1</v>
      </c>
      <c r="G2063" s="3">
        <v>4</v>
      </c>
      <c r="H2063" s="3">
        <v>1</v>
      </c>
      <c r="I2063" s="3">
        <f t="shared" si="32"/>
        <v>2</v>
      </c>
    </row>
    <row r="2064" spans="1:9" x14ac:dyDescent="0.35">
      <c r="A2064" s="3" t="s">
        <v>2472</v>
      </c>
      <c r="B2064" s="44" t="s">
        <v>288</v>
      </c>
      <c r="C2064" s="44" t="s">
        <v>43</v>
      </c>
      <c r="D2064" s="44" t="s">
        <v>176</v>
      </c>
      <c r="E2064" s="3">
        <v>3</v>
      </c>
      <c r="F2064" s="3">
        <v>4</v>
      </c>
      <c r="G2064" s="3">
        <v>1</v>
      </c>
      <c r="H2064" s="3">
        <v>1</v>
      </c>
      <c r="I2064" s="3">
        <f t="shared" si="32"/>
        <v>2</v>
      </c>
    </row>
    <row r="2065" spans="1:9" x14ac:dyDescent="0.35">
      <c r="A2065" s="3" t="s">
        <v>2473</v>
      </c>
      <c r="B2065" s="44" t="s">
        <v>289</v>
      </c>
      <c r="C2065" s="44" t="s">
        <v>43</v>
      </c>
      <c r="D2065" s="44" t="s">
        <v>175</v>
      </c>
      <c r="E2065" s="3">
        <v>3</v>
      </c>
      <c r="F2065" s="3">
        <v>1</v>
      </c>
      <c r="G2065" s="3">
        <v>4</v>
      </c>
      <c r="H2065" s="3">
        <v>1</v>
      </c>
      <c r="I2065" s="3">
        <f t="shared" si="32"/>
        <v>2</v>
      </c>
    </row>
    <row r="2066" spans="1:9" x14ac:dyDescent="0.35">
      <c r="A2066" s="3" t="s">
        <v>2474</v>
      </c>
      <c r="B2066" s="44" t="s">
        <v>289</v>
      </c>
      <c r="C2066" s="44" t="s">
        <v>43</v>
      </c>
      <c r="D2066" s="44" t="s">
        <v>175</v>
      </c>
      <c r="E2066" s="3">
        <v>3</v>
      </c>
      <c r="F2066" s="3">
        <v>1</v>
      </c>
      <c r="G2066" s="3">
        <v>4</v>
      </c>
      <c r="H2066" s="3">
        <v>1</v>
      </c>
      <c r="I2066" s="3">
        <f t="shared" si="32"/>
        <v>2</v>
      </c>
    </row>
    <row r="2067" spans="1:9" x14ac:dyDescent="0.35">
      <c r="A2067" s="3" t="s">
        <v>2475</v>
      </c>
      <c r="B2067" s="44" t="s">
        <v>289</v>
      </c>
      <c r="C2067" s="44" t="s">
        <v>43</v>
      </c>
      <c r="D2067" s="44" t="s">
        <v>175</v>
      </c>
      <c r="E2067" s="3">
        <v>3</v>
      </c>
      <c r="F2067" s="3">
        <v>1</v>
      </c>
      <c r="G2067" s="3">
        <v>4</v>
      </c>
      <c r="H2067" s="3">
        <v>1</v>
      </c>
      <c r="I2067" s="3">
        <f t="shared" si="32"/>
        <v>2</v>
      </c>
    </row>
    <row r="2068" spans="1:9" x14ac:dyDescent="0.35">
      <c r="A2068" s="3" t="s">
        <v>2476</v>
      </c>
      <c r="B2068" s="44" t="s">
        <v>289</v>
      </c>
      <c r="C2068" s="44" t="s">
        <v>43</v>
      </c>
      <c r="D2068" s="44" t="s">
        <v>175</v>
      </c>
      <c r="E2068" s="3">
        <v>3</v>
      </c>
      <c r="F2068" s="3">
        <v>1</v>
      </c>
      <c r="G2068" s="3">
        <v>4</v>
      </c>
      <c r="H2068" s="3">
        <v>1</v>
      </c>
      <c r="I2068" s="3">
        <f t="shared" si="32"/>
        <v>2</v>
      </c>
    </row>
    <row r="2069" spans="1:9" x14ac:dyDescent="0.35">
      <c r="A2069" s="3" t="s">
        <v>2477</v>
      </c>
      <c r="B2069" s="44" t="s">
        <v>289</v>
      </c>
      <c r="C2069" s="44" t="s">
        <v>43</v>
      </c>
      <c r="D2069" s="44" t="s">
        <v>175</v>
      </c>
      <c r="E2069" s="3">
        <v>3</v>
      </c>
      <c r="F2069" s="3">
        <v>1</v>
      </c>
      <c r="G2069" s="3">
        <v>4</v>
      </c>
      <c r="H2069" s="3">
        <v>1</v>
      </c>
      <c r="I2069" s="3">
        <f t="shared" si="32"/>
        <v>2</v>
      </c>
    </row>
    <row r="2070" spans="1:9" x14ac:dyDescent="0.35">
      <c r="A2070" s="3" t="s">
        <v>2478</v>
      </c>
      <c r="B2070" s="44" t="s">
        <v>289</v>
      </c>
      <c r="C2070" s="44" t="s">
        <v>43</v>
      </c>
      <c r="D2070" s="44" t="s">
        <v>175</v>
      </c>
      <c r="E2070" s="3">
        <v>3</v>
      </c>
      <c r="F2070" s="3">
        <v>1</v>
      </c>
      <c r="G2070" s="3">
        <v>4</v>
      </c>
      <c r="H2070" s="3">
        <v>1</v>
      </c>
      <c r="I2070" s="3">
        <f t="shared" si="32"/>
        <v>2</v>
      </c>
    </row>
    <row r="2071" spans="1:9" x14ac:dyDescent="0.35">
      <c r="A2071" s="3" t="s">
        <v>2479</v>
      </c>
      <c r="B2071" s="44" t="s">
        <v>289</v>
      </c>
      <c r="C2071" s="44" t="s">
        <v>43</v>
      </c>
      <c r="D2071" s="44" t="s">
        <v>175</v>
      </c>
      <c r="E2071" s="3">
        <v>3</v>
      </c>
      <c r="F2071" s="3">
        <v>1</v>
      </c>
      <c r="G2071" s="3">
        <v>4</v>
      </c>
      <c r="H2071" s="3">
        <v>1</v>
      </c>
      <c r="I2071" s="3">
        <f t="shared" si="32"/>
        <v>2</v>
      </c>
    </row>
    <row r="2072" spans="1:9" x14ac:dyDescent="0.35">
      <c r="A2072" s="3" t="s">
        <v>2480</v>
      </c>
      <c r="B2072" s="44" t="s">
        <v>289</v>
      </c>
      <c r="C2072" s="44" t="s">
        <v>43</v>
      </c>
      <c r="D2072" s="44" t="s">
        <v>175</v>
      </c>
      <c r="E2072" s="3">
        <v>3</v>
      </c>
      <c r="F2072" s="3">
        <v>1</v>
      </c>
      <c r="G2072" s="3">
        <v>4</v>
      </c>
      <c r="H2072" s="3">
        <v>1</v>
      </c>
      <c r="I2072" s="3">
        <f t="shared" si="32"/>
        <v>2</v>
      </c>
    </row>
    <row r="2073" spans="1:9" x14ac:dyDescent="0.35">
      <c r="A2073" s="3" t="s">
        <v>2481</v>
      </c>
      <c r="B2073" s="44" t="s">
        <v>289</v>
      </c>
      <c r="C2073" s="44" t="s">
        <v>43</v>
      </c>
      <c r="D2073" s="44" t="s">
        <v>175</v>
      </c>
      <c r="E2073" s="3">
        <v>3</v>
      </c>
      <c r="F2073" s="3">
        <v>1</v>
      </c>
      <c r="G2073" s="3">
        <v>1</v>
      </c>
      <c r="H2073" s="3">
        <v>1</v>
      </c>
      <c r="I2073" s="3">
        <f t="shared" si="32"/>
        <v>2</v>
      </c>
    </row>
    <row r="2074" spans="1:9" x14ac:dyDescent="0.35">
      <c r="A2074" s="3" t="s">
        <v>2482</v>
      </c>
      <c r="B2074" s="44" t="s">
        <v>289</v>
      </c>
      <c r="C2074" s="44" t="s">
        <v>43</v>
      </c>
      <c r="D2074" s="44" t="s">
        <v>175</v>
      </c>
      <c r="E2074" s="3">
        <v>3</v>
      </c>
      <c r="F2074" s="3">
        <v>1</v>
      </c>
      <c r="G2074" s="3">
        <v>1</v>
      </c>
      <c r="H2074" s="3">
        <v>1</v>
      </c>
      <c r="I2074" s="3">
        <f t="shared" si="32"/>
        <v>2</v>
      </c>
    </row>
    <row r="2075" spans="1:9" x14ac:dyDescent="0.35">
      <c r="A2075" s="3" t="s">
        <v>2483</v>
      </c>
      <c r="B2075" s="44" t="s">
        <v>288</v>
      </c>
      <c r="C2075" s="44" t="s">
        <v>43</v>
      </c>
      <c r="D2075" s="44" t="s">
        <v>176</v>
      </c>
      <c r="E2075" s="3">
        <v>3</v>
      </c>
      <c r="F2075" s="3">
        <v>2</v>
      </c>
      <c r="G2075" s="3">
        <v>1</v>
      </c>
      <c r="H2075" s="3">
        <v>1</v>
      </c>
      <c r="I2075" s="3">
        <f t="shared" si="32"/>
        <v>2</v>
      </c>
    </row>
    <row r="2076" spans="1:9" x14ac:dyDescent="0.35">
      <c r="A2076" s="3" t="s">
        <v>2484</v>
      </c>
      <c r="B2076" s="44" t="s">
        <v>289</v>
      </c>
      <c r="C2076" s="44" t="s">
        <v>43</v>
      </c>
      <c r="D2076" s="44" t="s">
        <v>175</v>
      </c>
      <c r="E2076" s="3">
        <v>3</v>
      </c>
      <c r="F2076" s="3">
        <v>1</v>
      </c>
      <c r="G2076" s="3">
        <v>1</v>
      </c>
      <c r="H2076" s="3">
        <v>1</v>
      </c>
      <c r="I2076" s="3">
        <f t="shared" si="32"/>
        <v>2</v>
      </c>
    </row>
    <row r="2077" spans="1:9" x14ac:dyDescent="0.35">
      <c r="A2077" s="3" t="s">
        <v>2485</v>
      </c>
      <c r="B2077" s="44" t="s">
        <v>289</v>
      </c>
      <c r="C2077" s="44" t="s">
        <v>43</v>
      </c>
      <c r="D2077" s="44" t="s">
        <v>175</v>
      </c>
      <c r="E2077" s="3">
        <v>3</v>
      </c>
      <c r="F2077" s="3">
        <v>1</v>
      </c>
      <c r="G2077" s="3">
        <v>1</v>
      </c>
      <c r="H2077" s="3">
        <v>1</v>
      </c>
      <c r="I2077" s="3">
        <f t="shared" si="32"/>
        <v>2</v>
      </c>
    </row>
    <row r="2078" spans="1:9" x14ac:dyDescent="0.35">
      <c r="A2078" s="3" t="s">
        <v>2486</v>
      </c>
      <c r="B2078" s="44" t="s">
        <v>289</v>
      </c>
      <c r="C2078" s="44" t="s">
        <v>43</v>
      </c>
      <c r="D2078" s="44" t="s">
        <v>175</v>
      </c>
      <c r="E2078" s="3">
        <v>3</v>
      </c>
      <c r="F2078" s="3">
        <v>1</v>
      </c>
      <c r="G2078" s="3">
        <v>1</v>
      </c>
      <c r="H2078" s="3">
        <v>1</v>
      </c>
      <c r="I2078" s="3">
        <f t="shared" si="32"/>
        <v>2</v>
      </c>
    </row>
    <row r="2079" spans="1:9" x14ac:dyDescent="0.35">
      <c r="A2079" s="3" t="s">
        <v>2487</v>
      </c>
      <c r="B2079" s="44" t="s">
        <v>289</v>
      </c>
      <c r="C2079" s="44" t="s">
        <v>43</v>
      </c>
      <c r="D2079" s="44" t="s">
        <v>175</v>
      </c>
      <c r="E2079" s="3">
        <v>3</v>
      </c>
      <c r="F2079" s="3">
        <v>1</v>
      </c>
      <c r="G2079" s="3">
        <v>1</v>
      </c>
      <c r="H2079" s="3">
        <v>1</v>
      </c>
      <c r="I2079" s="3">
        <f t="shared" si="32"/>
        <v>2</v>
      </c>
    </row>
    <row r="2080" spans="1:9" x14ac:dyDescent="0.35">
      <c r="A2080" s="3" t="s">
        <v>2488</v>
      </c>
      <c r="B2080" s="44" t="s">
        <v>289</v>
      </c>
      <c r="C2080" s="44" t="s">
        <v>43</v>
      </c>
      <c r="D2080" s="44" t="s">
        <v>175</v>
      </c>
      <c r="E2080" s="3">
        <v>3</v>
      </c>
      <c r="F2080" s="3">
        <v>1</v>
      </c>
      <c r="G2080" s="3">
        <v>1</v>
      </c>
      <c r="H2080" s="3">
        <v>3</v>
      </c>
      <c r="I2080" s="3">
        <f t="shared" si="32"/>
        <v>2</v>
      </c>
    </row>
    <row r="2081" spans="1:9" x14ac:dyDescent="0.35">
      <c r="A2081" s="3" t="s">
        <v>2489</v>
      </c>
      <c r="B2081" s="44" t="s">
        <v>288</v>
      </c>
      <c r="C2081" s="44" t="s">
        <v>43</v>
      </c>
      <c r="D2081" s="44" t="s">
        <v>176</v>
      </c>
      <c r="E2081" s="3">
        <v>3</v>
      </c>
      <c r="F2081" s="3">
        <v>1</v>
      </c>
      <c r="G2081" s="3">
        <v>4</v>
      </c>
      <c r="H2081" s="3">
        <v>1</v>
      </c>
      <c r="I2081" s="3">
        <f t="shared" si="32"/>
        <v>2</v>
      </c>
    </row>
    <row r="2082" spans="1:9" x14ac:dyDescent="0.35">
      <c r="A2082" s="3" t="s">
        <v>2490</v>
      </c>
      <c r="B2082" s="44" t="s">
        <v>288</v>
      </c>
      <c r="C2082" s="44" t="s">
        <v>43</v>
      </c>
      <c r="D2082" s="44" t="s">
        <v>176</v>
      </c>
      <c r="E2082" s="3">
        <v>3</v>
      </c>
      <c r="F2082" s="3">
        <v>4</v>
      </c>
      <c r="G2082" s="3">
        <v>1</v>
      </c>
      <c r="H2082" s="3">
        <v>1</v>
      </c>
      <c r="I2082" s="3">
        <f t="shared" si="32"/>
        <v>2</v>
      </c>
    </row>
    <row r="2083" spans="1:9" x14ac:dyDescent="0.35">
      <c r="A2083" s="3" t="s">
        <v>2491</v>
      </c>
      <c r="B2083" s="44" t="s">
        <v>289</v>
      </c>
      <c r="C2083" s="44" t="s">
        <v>43</v>
      </c>
      <c r="D2083" s="44" t="s">
        <v>175</v>
      </c>
      <c r="E2083" s="3">
        <v>3</v>
      </c>
      <c r="F2083" s="3">
        <v>1</v>
      </c>
      <c r="G2083" s="3">
        <v>4</v>
      </c>
      <c r="H2083" s="3">
        <v>1</v>
      </c>
      <c r="I2083" s="3">
        <f t="shared" si="32"/>
        <v>2</v>
      </c>
    </row>
    <row r="2084" spans="1:9" x14ac:dyDescent="0.35">
      <c r="A2084" s="3" t="s">
        <v>2492</v>
      </c>
      <c r="B2084" s="44" t="s">
        <v>289</v>
      </c>
      <c r="C2084" s="44" t="s">
        <v>43</v>
      </c>
      <c r="D2084" s="44" t="s">
        <v>175</v>
      </c>
      <c r="E2084" s="3">
        <v>3</v>
      </c>
      <c r="F2084" s="3">
        <v>1</v>
      </c>
      <c r="G2084" s="3">
        <v>1</v>
      </c>
      <c r="H2084" s="3">
        <v>1</v>
      </c>
      <c r="I2084" s="3">
        <f t="shared" si="32"/>
        <v>2</v>
      </c>
    </row>
    <row r="2085" spans="1:9" x14ac:dyDescent="0.35">
      <c r="A2085" s="3" t="s">
        <v>2493</v>
      </c>
      <c r="B2085" s="44" t="s">
        <v>289</v>
      </c>
      <c r="C2085" s="44" t="s">
        <v>43</v>
      </c>
      <c r="D2085" s="44" t="s">
        <v>175</v>
      </c>
      <c r="E2085" s="3">
        <v>3</v>
      </c>
      <c r="F2085" s="3">
        <v>2</v>
      </c>
      <c r="G2085" s="3">
        <v>1</v>
      </c>
      <c r="H2085" s="3">
        <v>1</v>
      </c>
      <c r="I2085" s="3">
        <f t="shared" si="32"/>
        <v>2</v>
      </c>
    </row>
    <row r="2086" spans="1:9" x14ac:dyDescent="0.35">
      <c r="A2086" s="3" t="s">
        <v>2494</v>
      </c>
      <c r="B2086" s="44" t="s">
        <v>289</v>
      </c>
      <c r="C2086" s="44" t="s">
        <v>43</v>
      </c>
      <c r="D2086" s="44" t="s">
        <v>175</v>
      </c>
      <c r="E2086" s="3">
        <v>3</v>
      </c>
      <c r="F2086" s="3">
        <v>1</v>
      </c>
      <c r="G2086" s="3">
        <v>1</v>
      </c>
      <c r="H2086" s="3">
        <v>1</v>
      </c>
      <c r="I2086" s="3">
        <f t="shared" si="32"/>
        <v>2</v>
      </c>
    </row>
    <row r="2087" spans="1:9" x14ac:dyDescent="0.35">
      <c r="A2087" s="3" t="s">
        <v>2495</v>
      </c>
      <c r="B2087" s="44" t="s">
        <v>289</v>
      </c>
      <c r="C2087" s="44" t="s">
        <v>43</v>
      </c>
      <c r="D2087" s="44" t="s">
        <v>175</v>
      </c>
      <c r="E2087" s="3">
        <v>3</v>
      </c>
      <c r="F2087" s="3">
        <v>4</v>
      </c>
      <c r="G2087" s="3">
        <v>1</v>
      </c>
      <c r="H2087" s="3">
        <v>1</v>
      </c>
      <c r="I2087" s="3">
        <f t="shared" si="32"/>
        <v>2</v>
      </c>
    </row>
    <row r="2088" spans="1:9" x14ac:dyDescent="0.35">
      <c r="A2088" s="3" t="s">
        <v>2496</v>
      </c>
      <c r="B2088" s="44" t="s">
        <v>289</v>
      </c>
      <c r="C2088" s="44" t="s">
        <v>43</v>
      </c>
      <c r="D2088" s="44" t="s">
        <v>175</v>
      </c>
      <c r="E2088" s="3">
        <v>3</v>
      </c>
      <c r="F2088" s="3">
        <v>1</v>
      </c>
      <c r="G2088" s="3">
        <v>1</v>
      </c>
      <c r="H2088" s="3">
        <v>1</v>
      </c>
      <c r="I2088" s="3">
        <f t="shared" si="32"/>
        <v>2</v>
      </c>
    </row>
    <row r="2089" spans="1:9" x14ac:dyDescent="0.35">
      <c r="A2089" s="3" t="s">
        <v>2497</v>
      </c>
      <c r="B2089" s="44" t="s">
        <v>288</v>
      </c>
      <c r="C2089" s="44" t="s">
        <v>43</v>
      </c>
      <c r="D2089" s="44" t="s">
        <v>176</v>
      </c>
      <c r="E2089" s="3">
        <v>3</v>
      </c>
      <c r="F2089" s="3">
        <v>1</v>
      </c>
      <c r="G2089" s="3">
        <v>4</v>
      </c>
      <c r="H2089" s="3">
        <v>1</v>
      </c>
      <c r="I2089" s="3">
        <f t="shared" si="32"/>
        <v>2</v>
      </c>
    </row>
    <row r="2090" spans="1:9" x14ac:dyDescent="0.35">
      <c r="A2090" s="3" t="s">
        <v>2498</v>
      </c>
      <c r="B2090" s="44" t="s">
        <v>289</v>
      </c>
      <c r="C2090" s="44" t="s">
        <v>43</v>
      </c>
      <c r="D2090" s="44" t="s">
        <v>175</v>
      </c>
      <c r="E2090" s="3">
        <v>3</v>
      </c>
      <c r="F2090" s="3">
        <v>1</v>
      </c>
      <c r="G2090" s="3">
        <v>4</v>
      </c>
      <c r="H2090" s="3">
        <v>1</v>
      </c>
      <c r="I2090" s="3">
        <f t="shared" si="32"/>
        <v>2</v>
      </c>
    </row>
    <row r="2091" spans="1:9" x14ac:dyDescent="0.35">
      <c r="A2091" s="3" t="s">
        <v>2499</v>
      </c>
      <c r="B2091" s="44" t="s">
        <v>288</v>
      </c>
      <c r="C2091" s="44" t="s">
        <v>43</v>
      </c>
      <c r="D2091" s="44" t="s">
        <v>176</v>
      </c>
      <c r="E2091" s="3">
        <v>3</v>
      </c>
      <c r="F2091" s="3">
        <v>1</v>
      </c>
      <c r="G2091" s="3">
        <v>1</v>
      </c>
      <c r="H2091" s="3">
        <v>1</v>
      </c>
      <c r="I2091" s="3">
        <f t="shared" si="32"/>
        <v>2</v>
      </c>
    </row>
    <row r="2092" spans="1:9" x14ac:dyDescent="0.35">
      <c r="A2092" s="3" t="s">
        <v>2500</v>
      </c>
      <c r="B2092" s="44" t="s">
        <v>289</v>
      </c>
      <c r="C2092" s="44" t="s">
        <v>43</v>
      </c>
      <c r="D2092" s="44" t="s">
        <v>175</v>
      </c>
      <c r="E2092" s="3">
        <v>3</v>
      </c>
      <c r="F2092" s="3">
        <v>1</v>
      </c>
      <c r="G2092" s="3">
        <v>4</v>
      </c>
      <c r="H2092" s="3">
        <v>1</v>
      </c>
      <c r="I2092" s="3">
        <f t="shared" si="32"/>
        <v>2</v>
      </c>
    </row>
    <row r="2093" spans="1:9" x14ac:dyDescent="0.35">
      <c r="A2093" s="3" t="s">
        <v>2501</v>
      </c>
      <c r="B2093" s="44" t="s">
        <v>289</v>
      </c>
      <c r="C2093" s="44" t="s">
        <v>43</v>
      </c>
      <c r="D2093" s="44" t="s">
        <v>175</v>
      </c>
      <c r="E2093" s="3">
        <v>3</v>
      </c>
      <c r="F2093" s="3">
        <v>1</v>
      </c>
      <c r="G2093" s="3">
        <v>4</v>
      </c>
      <c r="H2093" s="3">
        <v>1</v>
      </c>
      <c r="I2093" s="3">
        <f t="shared" si="32"/>
        <v>2</v>
      </c>
    </row>
    <row r="2094" spans="1:9" x14ac:dyDescent="0.35">
      <c r="A2094" s="3" t="s">
        <v>2502</v>
      </c>
      <c r="B2094" s="44" t="s">
        <v>289</v>
      </c>
      <c r="C2094" s="44" t="s">
        <v>43</v>
      </c>
      <c r="D2094" s="44" t="s">
        <v>175</v>
      </c>
      <c r="E2094" s="3">
        <v>3</v>
      </c>
      <c r="F2094" s="3">
        <v>1</v>
      </c>
      <c r="G2094" s="3">
        <v>4</v>
      </c>
      <c r="H2094" s="3">
        <v>1</v>
      </c>
      <c r="I2094" s="3">
        <f t="shared" si="32"/>
        <v>2</v>
      </c>
    </row>
    <row r="2095" spans="1:9" x14ac:dyDescent="0.35">
      <c r="A2095" s="3" t="s">
        <v>2503</v>
      </c>
      <c r="B2095" s="44" t="s">
        <v>289</v>
      </c>
      <c r="C2095" s="44" t="s">
        <v>43</v>
      </c>
      <c r="D2095" s="44" t="s">
        <v>175</v>
      </c>
      <c r="E2095" s="3">
        <v>3</v>
      </c>
      <c r="F2095" s="3">
        <v>1</v>
      </c>
      <c r="G2095" s="3">
        <v>4</v>
      </c>
      <c r="H2095" s="3">
        <v>1</v>
      </c>
      <c r="I2095" s="3">
        <f t="shared" si="32"/>
        <v>2</v>
      </c>
    </row>
    <row r="2096" spans="1:9" x14ac:dyDescent="0.35">
      <c r="A2096" s="3" t="s">
        <v>2504</v>
      </c>
      <c r="B2096" s="44" t="s">
        <v>289</v>
      </c>
      <c r="C2096" s="44" t="s">
        <v>43</v>
      </c>
      <c r="D2096" s="44" t="s">
        <v>175</v>
      </c>
      <c r="E2096" s="3">
        <v>3</v>
      </c>
      <c r="F2096" s="3">
        <v>1</v>
      </c>
      <c r="G2096" s="3">
        <v>4</v>
      </c>
      <c r="H2096" s="3">
        <v>1</v>
      </c>
      <c r="I2096" s="3">
        <f t="shared" si="32"/>
        <v>2</v>
      </c>
    </row>
    <row r="2097" spans="1:9" x14ac:dyDescent="0.35">
      <c r="A2097" s="3" t="s">
        <v>2505</v>
      </c>
      <c r="B2097" s="44" t="s">
        <v>288</v>
      </c>
      <c r="C2097" s="44" t="s">
        <v>43</v>
      </c>
      <c r="D2097" s="44" t="s">
        <v>176</v>
      </c>
      <c r="E2097" s="3">
        <v>3</v>
      </c>
      <c r="F2097" s="3">
        <v>1</v>
      </c>
      <c r="G2097" s="3">
        <v>4</v>
      </c>
      <c r="H2097" s="3">
        <v>1</v>
      </c>
      <c r="I2097" s="3">
        <f t="shared" si="32"/>
        <v>2</v>
      </c>
    </row>
    <row r="2098" spans="1:9" x14ac:dyDescent="0.35">
      <c r="A2098" s="3" t="s">
        <v>2506</v>
      </c>
      <c r="B2098" s="44" t="s">
        <v>288</v>
      </c>
      <c r="C2098" s="44" t="s">
        <v>43</v>
      </c>
      <c r="D2098" s="44" t="s">
        <v>176</v>
      </c>
      <c r="E2098" s="3">
        <v>3</v>
      </c>
      <c r="F2098" s="3">
        <v>3</v>
      </c>
      <c r="G2098" s="3">
        <v>1</v>
      </c>
      <c r="H2098" s="3">
        <v>1</v>
      </c>
      <c r="I2098" s="3">
        <f t="shared" si="32"/>
        <v>2</v>
      </c>
    </row>
    <row r="2099" spans="1:9" x14ac:dyDescent="0.35">
      <c r="A2099" s="3" t="s">
        <v>2507</v>
      </c>
      <c r="B2099" s="44" t="s">
        <v>289</v>
      </c>
      <c r="C2099" s="44" t="s">
        <v>43</v>
      </c>
      <c r="D2099" s="44" t="s">
        <v>175</v>
      </c>
      <c r="E2099" s="3">
        <v>3</v>
      </c>
      <c r="F2099" s="3">
        <v>1</v>
      </c>
      <c r="G2099" s="3">
        <v>4</v>
      </c>
      <c r="H2099" s="3">
        <v>1</v>
      </c>
      <c r="I2099" s="3">
        <f t="shared" si="32"/>
        <v>2</v>
      </c>
    </row>
    <row r="2100" spans="1:9" x14ac:dyDescent="0.35">
      <c r="A2100" s="3" t="s">
        <v>2508</v>
      </c>
      <c r="B2100" s="44" t="s">
        <v>289</v>
      </c>
      <c r="C2100" s="44" t="s">
        <v>43</v>
      </c>
      <c r="D2100" s="44" t="s">
        <v>175</v>
      </c>
      <c r="E2100" s="3">
        <v>3</v>
      </c>
      <c r="F2100" s="3">
        <v>1</v>
      </c>
      <c r="G2100" s="3">
        <v>4</v>
      </c>
      <c r="H2100" s="3">
        <v>1</v>
      </c>
      <c r="I2100" s="3">
        <f t="shared" si="32"/>
        <v>2</v>
      </c>
    </row>
    <row r="2101" spans="1:9" x14ac:dyDescent="0.35">
      <c r="A2101" s="3" t="s">
        <v>2509</v>
      </c>
      <c r="B2101" s="44" t="s">
        <v>289</v>
      </c>
      <c r="C2101" s="44" t="s">
        <v>43</v>
      </c>
      <c r="D2101" s="44" t="s">
        <v>175</v>
      </c>
      <c r="E2101" s="3">
        <v>3</v>
      </c>
      <c r="F2101" s="3">
        <v>1</v>
      </c>
      <c r="G2101" s="3">
        <v>4</v>
      </c>
      <c r="H2101" s="3">
        <v>1</v>
      </c>
      <c r="I2101" s="3">
        <f t="shared" si="32"/>
        <v>2</v>
      </c>
    </row>
    <row r="2102" spans="1:9" x14ac:dyDescent="0.35">
      <c r="A2102" s="3" t="s">
        <v>2510</v>
      </c>
      <c r="B2102" s="44" t="s">
        <v>289</v>
      </c>
      <c r="C2102" s="44" t="s">
        <v>43</v>
      </c>
      <c r="D2102" s="44" t="s">
        <v>175</v>
      </c>
      <c r="E2102" s="3">
        <v>3</v>
      </c>
      <c r="F2102" s="3">
        <v>2</v>
      </c>
      <c r="G2102" s="3">
        <v>1</v>
      </c>
      <c r="H2102" s="3">
        <v>4</v>
      </c>
      <c r="I2102" s="3">
        <f t="shared" si="32"/>
        <v>3</v>
      </c>
    </row>
    <row r="2103" spans="1:9" x14ac:dyDescent="0.35">
      <c r="A2103" s="3" t="s">
        <v>2511</v>
      </c>
      <c r="B2103" s="44" t="s">
        <v>289</v>
      </c>
      <c r="C2103" s="44" t="s">
        <v>43</v>
      </c>
      <c r="D2103" s="44" t="s">
        <v>175</v>
      </c>
      <c r="E2103" s="3">
        <v>3</v>
      </c>
      <c r="F2103" s="3">
        <v>1</v>
      </c>
      <c r="G2103" s="3">
        <v>1</v>
      </c>
      <c r="H2103" s="3">
        <v>4</v>
      </c>
      <c r="I2103" s="3">
        <f t="shared" si="32"/>
        <v>2</v>
      </c>
    </row>
    <row r="2104" spans="1:9" x14ac:dyDescent="0.35">
      <c r="A2104" s="3" t="s">
        <v>11770</v>
      </c>
      <c r="B2104" s="44" t="s">
        <v>289</v>
      </c>
      <c r="C2104" s="44" t="s">
        <v>43</v>
      </c>
      <c r="D2104" s="44" t="s">
        <v>175</v>
      </c>
      <c r="E2104" s="3">
        <v>3</v>
      </c>
      <c r="F2104" s="3">
        <v>1</v>
      </c>
      <c r="G2104" s="3">
        <v>4</v>
      </c>
      <c r="H2104" s="3">
        <v>1</v>
      </c>
      <c r="I2104" s="3">
        <f t="shared" si="32"/>
        <v>2</v>
      </c>
    </row>
    <row r="2105" spans="1:9" x14ac:dyDescent="0.35">
      <c r="A2105" s="3" t="s">
        <v>2512</v>
      </c>
      <c r="B2105" s="44" t="s">
        <v>289</v>
      </c>
      <c r="C2105" s="44" t="s">
        <v>43</v>
      </c>
      <c r="D2105" s="44" t="s">
        <v>175</v>
      </c>
      <c r="E2105" s="3">
        <v>3</v>
      </c>
      <c r="F2105" s="3">
        <v>1</v>
      </c>
      <c r="G2105" s="3">
        <v>4</v>
      </c>
      <c r="H2105" s="3">
        <v>1</v>
      </c>
      <c r="I2105" s="3">
        <f t="shared" si="32"/>
        <v>2</v>
      </c>
    </row>
    <row r="2106" spans="1:9" x14ac:dyDescent="0.35">
      <c r="A2106" s="3" t="s">
        <v>2513</v>
      </c>
      <c r="B2106" s="44" t="s">
        <v>289</v>
      </c>
      <c r="C2106" s="44" t="s">
        <v>43</v>
      </c>
      <c r="D2106" s="44" t="s">
        <v>175</v>
      </c>
      <c r="E2106" s="3">
        <v>3</v>
      </c>
      <c r="F2106" s="3">
        <v>1</v>
      </c>
      <c r="G2106" s="3">
        <v>4</v>
      </c>
      <c r="H2106" s="3">
        <v>1</v>
      </c>
      <c r="I2106" s="3">
        <f t="shared" si="32"/>
        <v>2</v>
      </c>
    </row>
    <row r="2107" spans="1:9" x14ac:dyDescent="0.35">
      <c r="A2107" s="3" t="s">
        <v>2514</v>
      </c>
      <c r="B2107" s="44" t="s">
        <v>288</v>
      </c>
      <c r="C2107" s="44" t="s">
        <v>43</v>
      </c>
      <c r="D2107" s="44" t="s">
        <v>176</v>
      </c>
      <c r="E2107" s="3">
        <v>3</v>
      </c>
      <c r="F2107" s="3">
        <v>1</v>
      </c>
      <c r="G2107" s="3">
        <v>4</v>
      </c>
      <c r="H2107" s="3">
        <v>1</v>
      </c>
      <c r="I2107" s="3">
        <f t="shared" si="32"/>
        <v>2</v>
      </c>
    </row>
    <row r="2108" spans="1:9" x14ac:dyDescent="0.35">
      <c r="A2108" s="3" t="s">
        <v>2515</v>
      </c>
      <c r="B2108" s="44" t="s">
        <v>289</v>
      </c>
      <c r="C2108" s="44" t="s">
        <v>43</v>
      </c>
      <c r="D2108" s="44" t="s">
        <v>175</v>
      </c>
      <c r="E2108" s="3">
        <v>3</v>
      </c>
      <c r="F2108" s="3">
        <v>1</v>
      </c>
      <c r="G2108" s="3">
        <v>4</v>
      </c>
      <c r="H2108" s="3">
        <v>1</v>
      </c>
      <c r="I2108" s="3">
        <f t="shared" si="32"/>
        <v>2</v>
      </c>
    </row>
    <row r="2109" spans="1:9" x14ac:dyDescent="0.35">
      <c r="A2109" s="3" t="s">
        <v>2516</v>
      </c>
      <c r="B2109" s="44" t="s">
        <v>289</v>
      </c>
      <c r="C2109" s="44" t="s">
        <v>43</v>
      </c>
      <c r="D2109" s="44" t="s">
        <v>175</v>
      </c>
      <c r="E2109" s="3">
        <v>3</v>
      </c>
      <c r="F2109" s="3">
        <v>1</v>
      </c>
      <c r="G2109" s="3">
        <v>4</v>
      </c>
      <c r="H2109" s="3">
        <v>1</v>
      </c>
      <c r="I2109" s="3">
        <f t="shared" si="32"/>
        <v>2</v>
      </c>
    </row>
    <row r="2110" spans="1:9" x14ac:dyDescent="0.35">
      <c r="A2110" s="3" t="s">
        <v>2517</v>
      </c>
      <c r="B2110" s="44" t="s">
        <v>289</v>
      </c>
      <c r="C2110" s="44" t="s">
        <v>43</v>
      </c>
      <c r="D2110" s="44" t="s">
        <v>175</v>
      </c>
      <c r="E2110" s="3">
        <v>3</v>
      </c>
      <c r="F2110" s="3">
        <v>1</v>
      </c>
      <c r="G2110" s="3">
        <v>1</v>
      </c>
      <c r="H2110" s="3">
        <v>1</v>
      </c>
      <c r="I2110" s="3">
        <f t="shared" si="32"/>
        <v>2</v>
      </c>
    </row>
    <row r="2111" spans="1:9" x14ac:dyDescent="0.35">
      <c r="A2111" s="3" t="s">
        <v>2518</v>
      </c>
      <c r="B2111" s="44" t="s">
        <v>289</v>
      </c>
      <c r="C2111" s="44" t="s">
        <v>43</v>
      </c>
      <c r="D2111" s="44" t="s">
        <v>175</v>
      </c>
      <c r="E2111" s="3">
        <v>2</v>
      </c>
      <c r="F2111" s="3">
        <v>3</v>
      </c>
      <c r="G2111" s="3">
        <v>1</v>
      </c>
      <c r="H2111" s="3">
        <v>1</v>
      </c>
      <c r="I2111" s="3">
        <f t="shared" si="32"/>
        <v>2</v>
      </c>
    </row>
    <row r="2112" spans="1:9" x14ac:dyDescent="0.35">
      <c r="A2112" s="3" t="s">
        <v>2519</v>
      </c>
      <c r="B2112" s="44" t="s">
        <v>289</v>
      </c>
      <c r="C2112" s="44" t="s">
        <v>43</v>
      </c>
      <c r="D2112" s="44" t="s">
        <v>175</v>
      </c>
      <c r="E2112" s="3">
        <v>3</v>
      </c>
      <c r="F2112" s="3">
        <v>3</v>
      </c>
      <c r="G2112" s="3">
        <v>1</v>
      </c>
      <c r="H2112" s="3">
        <v>1</v>
      </c>
      <c r="I2112" s="3">
        <f t="shared" si="32"/>
        <v>2</v>
      </c>
    </row>
    <row r="2113" spans="1:9" x14ac:dyDescent="0.35">
      <c r="A2113" s="3" t="s">
        <v>2520</v>
      </c>
      <c r="B2113" s="44" t="s">
        <v>289</v>
      </c>
      <c r="C2113" s="44" t="s">
        <v>43</v>
      </c>
      <c r="D2113" s="44" t="s">
        <v>175</v>
      </c>
      <c r="E2113" s="3">
        <v>3</v>
      </c>
      <c r="F2113" s="3">
        <v>1</v>
      </c>
      <c r="G2113" s="3">
        <v>4</v>
      </c>
      <c r="H2113" s="3">
        <v>4</v>
      </c>
      <c r="I2113" s="3">
        <f t="shared" si="32"/>
        <v>3</v>
      </c>
    </row>
    <row r="2114" spans="1:9" x14ac:dyDescent="0.35">
      <c r="A2114" s="3" t="s">
        <v>2521</v>
      </c>
      <c r="B2114" s="44" t="s">
        <v>289</v>
      </c>
      <c r="C2114" s="44" t="s">
        <v>43</v>
      </c>
      <c r="D2114" s="44" t="s">
        <v>175</v>
      </c>
      <c r="E2114" s="3">
        <v>3</v>
      </c>
      <c r="F2114" s="3">
        <v>3</v>
      </c>
      <c r="G2114" s="3">
        <v>1</v>
      </c>
      <c r="H2114" s="3">
        <v>1</v>
      </c>
      <c r="I2114" s="3">
        <f t="shared" si="32"/>
        <v>2</v>
      </c>
    </row>
    <row r="2115" spans="1:9" x14ac:dyDescent="0.35">
      <c r="A2115" s="3" t="s">
        <v>2522</v>
      </c>
      <c r="B2115" s="44" t="s">
        <v>289</v>
      </c>
      <c r="C2115" s="44" t="s">
        <v>43</v>
      </c>
      <c r="D2115" s="44" t="s">
        <v>175</v>
      </c>
      <c r="E2115" s="3">
        <v>3</v>
      </c>
      <c r="F2115" s="3">
        <v>1</v>
      </c>
      <c r="G2115" s="3">
        <v>4</v>
      </c>
      <c r="H2115" s="3">
        <v>1</v>
      </c>
      <c r="I2115" s="3">
        <f t="shared" ref="I2115:I2178" si="33">ROUND(AVERAGE(E2115:H2115),0)</f>
        <v>2</v>
      </c>
    </row>
    <row r="2116" spans="1:9" x14ac:dyDescent="0.35">
      <c r="A2116" s="3" t="s">
        <v>2523</v>
      </c>
      <c r="B2116" s="44" t="s">
        <v>289</v>
      </c>
      <c r="C2116" s="44" t="s">
        <v>43</v>
      </c>
      <c r="D2116" s="44" t="s">
        <v>175</v>
      </c>
      <c r="E2116" s="3">
        <v>3</v>
      </c>
      <c r="F2116" s="3">
        <v>1</v>
      </c>
      <c r="G2116" s="3">
        <v>4</v>
      </c>
      <c r="H2116" s="3">
        <v>1</v>
      </c>
      <c r="I2116" s="3">
        <f t="shared" si="33"/>
        <v>2</v>
      </c>
    </row>
    <row r="2117" spans="1:9" x14ac:dyDescent="0.35">
      <c r="A2117" s="3" t="s">
        <v>2524</v>
      </c>
      <c r="B2117" s="44" t="s">
        <v>289</v>
      </c>
      <c r="C2117" s="44" t="s">
        <v>43</v>
      </c>
      <c r="D2117" s="44" t="s">
        <v>175</v>
      </c>
      <c r="E2117" s="3">
        <v>3</v>
      </c>
      <c r="F2117" s="3">
        <v>1</v>
      </c>
      <c r="G2117" s="3">
        <v>4</v>
      </c>
      <c r="H2117" s="3">
        <v>4</v>
      </c>
      <c r="I2117" s="3">
        <f t="shared" si="33"/>
        <v>3</v>
      </c>
    </row>
    <row r="2118" spans="1:9" x14ac:dyDescent="0.35">
      <c r="A2118" s="3" t="s">
        <v>2525</v>
      </c>
      <c r="B2118" s="44" t="s">
        <v>289</v>
      </c>
      <c r="C2118" s="44" t="s">
        <v>43</v>
      </c>
      <c r="D2118" s="44" t="s">
        <v>175</v>
      </c>
      <c r="E2118" s="3">
        <v>3</v>
      </c>
      <c r="F2118" s="3">
        <v>1</v>
      </c>
      <c r="G2118" s="3">
        <v>4</v>
      </c>
      <c r="H2118" s="3">
        <v>2</v>
      </c>
      <c r="I2118" s="3">
        <f t="shared" si="33"/>
        <v>3</v>
      </c>
    </row>
    <row r="2119" spans="1:9" x14ac:dyDescent="0.35">
      <c r="A2119" s="3" t="s">
        <v>2526</v>
      </c>
      <c r="B2119" s="44" t="s">
        <v>289</v>
      </c>
      <c r="C2119" s="44" t="s">
        <v>43</v>
      </c>
      <c r="D2119" s="44" t="s">
        <v>175</v>
      </c>
      <c r="E2119" s="3">
        <v>3</v>
      </c>
      <c r="F2119" s="3">
        <v>1</v>
      </c>
      <c r="G2119" s="3">
        <v>4</v>
      </c>
      <c r="H2119" s="3">
        <v>4</v>
      </c>
      <c r="I2119" s="3">
        <f t="shared" si="33"/>
        <v>3</v>
      </c>
    </row>
    <row r="2120" spans="1:9" x14ac:dyDescent="0.35">
      <c r="A2120" s="3" t="s">
        <v>2527</v>
      </c>
      <c r="B2120" s="44" t="s">
        <v>289</v>
      </c>
      <c r="C2120" s="44" t="s">
        <v>43</v>
      </c>
      <c r="D2120" s="44" t="s">
        <v>175</v>
      </c>
      <c r="E2120" s="3">
        <v>3</v>
      </c>
      <c r="F2120" s="3">
        <v>1</v>
      </c>
      <c r="G2120" s="3">
        <v>4</v>
      </c>
      <c r="H2120" s="3">
        <v>1</v>
      </c>
      <c r="I2120" s="3">
        <f t="shared" si="33"/>
        <v>2</v>
      </c>
    </row>
    <row r="2121" spans="1:9" x14ac:dyDescent="0.35">
      <c r="A2121" s="3" t="s">
        <v>2528</v>
      </c>
      <c r="B2121" s="44" t="s">
        <v>289</v>
      </c>
      <c r="C2121" s="44" t="s">
        <v>43</v>
      </c>
      <c r="D2121" s="44" t="s">
        <v>175</v>
      </c>
      <c r="E2121" s="3">
        <v>3</v>
      </c>
      <c r="F2121" s="3">
        <v>1</v>
      </c>
      <c r="G2121" s="3">
        <v>4</v>
      </c>
      <c r="H2121" s="3">
        <v>1</v>
      </c>
      <c r="I2121" s="3">
        <f t="shared" si="33"/>
        <v>2</v>
      </c>
    </row>
    <row r="2122" spans="1:9" x14ac:dyDescent="0.35">
      <c r="A2122" s="3" t="s">
        <v>2529</v>
      </c>
      <c r="B2122" s="44" t="s">
        <v>289</v>
      </c>
      <c r="C2122" s="44" t="s">
        <v>43</v>
      </c>
      <c r="D2122" s="44" t="s">
        <v>175</v>
      </c>
      <c r="E2122" s="3">
        <v>3</v>
      </c>
      <c r="F2122" s="3">
        <v>1</v>
      </c>
      <c r="G2122" s="3">
        <v>4</v>
      </c>
      <c r="H2122" s="3">
        <v>1</v>
      </c>
      <c r="I2122" s="3">
        <f t="shared" si="33"/>
        <v>2</v>
      </c>
    </row>
    <row r="2123" spans="1:9" x14ac:dyDescent="0.35">
      <c r="A2123" s="3" t="s">
        <v>2530</v>
      </c>
      <c r="B2123" s="44" t="s">
        <v>289</v>
      </c>
      <c r="C2123" s="44" t="s">
        <v>43</v>
      </c>
      <c r="D2123" s="44" t="s">
        <v>175</v>
      </c>
      <c r="E2123" s="3">
        <v>3</v>
      </c>
      <c r="F2123" s="3">
        <v>1</v>
      </c>
      <c r="G2123" s="3">
        <v>4</v>
      </c>
      <c r="H2123" s="3">
        <v>1</v>
      </c>
      <c r="I2123" s="3">
        <f t="shared" si="33"/>
        <v>2</v>
      </c>
    </row>
    <row r="2124" spans="1:9" x14ac:dyDescent="0.35">
      <c r="A2124" s="3" t="s">
        <v>2531</v>
      </c>
      <c r="B2124" s="44" t="s">
        <v>289</v>
      </c>
      <c r="C2124" s="44" t="s">
        <v>43</v>
      </c>
      <c r="D2124" s="44" t="s">
        <v>175</v>
      </c>
      <c r="E2124" s="3">
        <v>3</v>
      </c>
      <c r="F2124" s="3">
        <v>1</v>
      </c>
      <c r="G2124" s="3">
        <v>4</v>
      </c>
      <c r="H2124" s="3">
        <v>1</v>
      </c>
      <c r="I2124" s="3">
        <f t="shared" si="33"/>
        <v>2</v>
      </c>
    </row>
    <row r="2125" spans="1:9" x14ac:dyDescent="0.35">
      <c r="A2125" s="3" t="s">
        <v>2532</v>
      </c>
      <c r="B2125" s="44" t="s">
        <v>289</v>
      </c>
      <c r="C2125" s="44" t="s">
        <v>43</v>
      </c>
      <c r="D2125" s="44" t="s">
        <v>175</v>
      </c>
      <c r="E2125" s="3">
        <v>3</v>
      </c>
      <c r="F2125" s="3">
        <v>1</v>
      </c>
      <c r="G2125" s="3">
        <v>1</v>
      </c>
      <c r="H2125" s="3">
        <v>3</v>
      </c>
      <c r="I2125" s="3">
        <f t="shared" si="33"/>
        <v>2</v>
      </c>
    </row>
    <row r="2126" spans="1:9" x14ac:dyDescent="0.35">
      <c r="A2126" s="3" t="s">
        <v>2533</v>
      </c>
      <c r="B2126" s="44" t="s">
        <v>289</v>
      </c>
      <c r="C2126" s="44" t="s">
        <v>43</v>
      </c>
      <c r="D2126" s="44" t="s">
        <v>175</v>
      </c>
      <c r="E2126" s="3">
        <v>3</v>
      </c>
      <c r="F2126" s="3">
        <v>1</v>
      </c>
      <c r="G2126" s="3">
        <v>4</v>
      </c>
      <c r="H2126" s="3">
        <v>1</v>
      </c>
      <c r="I2126" s="3">
        <f t="shared" si="33"/>
        <v>2</v>
      </c>
    </row>
    <row r="2127" spans="1:9" x14ac:dyDescent="0.35">
      <c r="A2127" s="3" t="s">
        <v>2534</v>
      </c>
      <c r="B2127" s="44" t="s">
        <v>289</v>
      </c>
      <c r="C2127" s="44" t="s">
        <v>43</v>
      </c>
      <c r="D2127" s="44" t="s">
        <v>175</v>
      </c>
      <c r="E2127" s="3">
        <v>3</v>
      </c>
      <c r="F2127" s="3">
        <v>1</v>
      </c>
      <c r="G2127" s="3">
        <v>1</v>
      </c>
      <c r="H2127" s="3">
        <v>1</v>
      </c>
      <c r="I2127" s="3">
        <f t="shared" si="33"/>
        <v>2</v>
      </c>
    </row>
    <row r="2128" spans="1:9" x14ac:dyDescent="0.35">
      <c r="A2128" s="3" t="s">
        <v>2535</v>
      </c>
      <c r="B2128" s="44" t="s">
        <v>289</v>
      </c>
      <c r="C2128" s="44" t="s">
        <v>43</v>
      </c>
      <c r="D2128" s="44" t="s">
        <v>175</v>
      </c>
      <c r="E2128" s="3">
        <v>3</v>
      </c>
      <c r="F2128" s="3">
        <v>1</v>
      </c>
      <c r="G2128" s="3">
        <v>1</v>
      </c>
      <c r="H2128" s="3">
        <v>1</v>
      </c>
      <c r="I2128" s="3">
        <f t="shared" si="33"/>
        <v>2</v>
      </c>
    </row>
    <row r="2129" spans="1:9" x14ac:dyDescent="0.35">
      <c r="A2129" s="3" t="s">
        <v>2536</v>
      </c>
      <c r="B2129" s="44" t="s">
        <v>289</v>
      </c>
      <c r="C2129" s="44" t="s">
        <v>43</v>
      </c>
      <c r="D2129" s="44" t="s">
        <v>175</v>
      </c>
      <c r="E2129" s="3">
        <v>3</v>
      </c>
      <c r="F2129" s="3">
        <v>1</v>
      </c>
      <c r="G2129" s="3">
        <v>4</v>
      </c>
      <c r="H2129" s="3">
        <v>1</v>
      </c>
      <c r="I2129" s="3">
        <f t="shared" si="33"/>
        <v>2</v>
      </c>
    </row>
    <row r="2130" spans="1:9" x14ac:dyDescent="0.35">
      <c r="A2130" s="3" t="s">
        <v>2537</v>
      </c>
      <c r="B2130" s="44" t="s">
        <v>289</v>
      </c>
      <c r="C2130" s="44" t="s">
        <v>43</v>
      </c>
      <c r="D2130" s="44" t="s">
        <v>175</v>
      </c>
      <c r="E2130" s="3">
        <v>3</v>
      </c>
      <c r="F2130" s="3">
        <v>1</v>
      </c>
      <c r="G2130" s="3">
        <v>4</v>
      </c>
      <c r="H2130" s="3">
        <v>1</v>
      </c>
      <c r="I2130" s="3">
        <f t="shared" si="33"/>
        <v>2</v>
      </c>
    </row>
    <row r="2131" spans="1:9" x14ac:dyDescent="0.35">
      <c r="A2131" s="3" t="s">
        <v>2538</v>
      </c>
      <c r="B2131" s="44" t="s">
        <v>289</v>
      </c>
      <c r="C2131" s="44" t="s">
        <v>43</v>
      </c>
      <c r="D2131" s="44" t="s">
        <v>175</v>
      </c>
      <c r="E2131" s="3">
        <v>3</v>
      </c>
      <c r="F2131" s="3">
        <v>1</v>
      </c>
      <c r="G2131" s="3">
        <v>4</v>
      </c>
      <c r="H2131" s="3">
        <v>1</v>
      </c>
      <c r="I2131" s="3">
        <f t="shared" si="33"/>
        <v>2</v>
      </c>
    </row>
    <row r="2132" spans="1:9" x14ac:dyDescent="0.35">
      <c r="A2132" s="3" t="s">
        <v>2539</v>
      </c>
      <c r="B2132" s="44" t="s">
        <v>289</v>
      </c>
      <c r="C2132" s="44" t="s">
        <v>43</v>
      </c>
      <c r="D2132" s="44" t="s">
        <v>175</v>
      </c>
      <c r="E2132" s="3">
        <v>3</v>
      </c>
      <c r="F2132" s="3">
        <v>1</v>
      </c>
      <c r="G2132" s="3">
        <v>4</v>
      </c>
      <c r="H2132" s="3">
        <v>1</v>
      </c>
      <c r="I2132" s="3">
        <f t="shared" si="33"/>
        <v>2</v>
      </c>
    </row>
    <row r="2133" spans="1:9" x14ac:dyDescent="0.35">
      <c r="A2133" s="3" t="s">
        <v>2540</v>
      </c>
      <c r="B2133" s="44" t="s">
        <v>289</v>
      </c>
      <c r="C2133" s="44" t="s">
        <v>43</v>
      </c>
      <c r="D2133" s="44" t="s">
        <v>175</v>
      </c>
      <c r="E2133" s="3">
        <v>3</v>
      </c>
      <c r="F2133" s="3">
        <v>1</v>
      </c>
      <c r="G2133" s="3">
        <v>4</v>
      </c>
      <c r="H2133" s="3">
        <v>1</v>
      </c>
      <c r="I2133" s="3">
        <f t="shared" si="33"/>
        <v>2</v>
      </c>
    </row>
    <row r="2134" spans="1:9" x14ac:dyDescent="0.35">
      <c r="A2134" s="3" t="s">
        <v>2541</v>
      </c>
      <c r="B2134" s="44" t="s">
        <v>289</v>
      </c>
      <c r="C2134" s="44" t="s">
        <v>43</v>
      </c>
      <c r="D2134" s="44" t="s">
        <v>175</v>
      </c>
      <c r="E2134" s="3">
        <v>3</v>
      </c>
      <c r="F2134" s="3">
        <v>1</v>
      </c>
      <c r="G2134" s="3">
        <v>4</v>
      </c>
      <c r="H2134" s="3">
        <v>1</v>
      </c>
      <c r="I2134" s="3">
        <f t="shared" si="33"/>
        <v>2</v>
      </c>
    </row>
    <row r="2135" spans="1:9" x14ac:dyDescent="0.35">
      <c r="A2135" s="3" t="s">
        <v>2542</v>
      </c>
      <c r="B2135" s="44" t="s">
        <v>289</v>
      </c>
      <c r="C2135" s="44" t="s">
        <v>43</v>
      </c>
      <c r="D2135" s="44" t="s">
        <v>175</v>
      </c>
      <c r="E2135" s="3">
        <v>3</v>
      </c>
      <c r="F2135" s="3">
        <v>1</v>
      </c>
      <c r="G2135" s="3">
        <v>4</v>
      </c>
      <c r="H2135" s="3">
        <v>1</v>
      </c>
      <c r="I2135" s="3">
        <f t="shared" si="33"/>
        <v>2</v>
      </c>
    </row>
    <row r="2136" spans="1:9" x14ac:dyDescent="0.35">
      <c r="A2136" s="3" t="s">
        <v>2543</v>
      </c>
      <c r="B2136" s="44" t="s">
        <v>289</v>
      </c>
      <c r="C2136" s="44" t="s">
        <v>43</v>
      </c>
      <c r="D2136" s="44" t="s">
        <v>175</v>
      </c>
      <c r="E2136" s="3">
        <v>3</v>
      </c>
      <c r="F2136" s="3">
        <v>1</v>
      </c>
      <c r="G2136" s="3">
        <v>4</v>
      </c>
      <c r="H2136" s="3">
        <v>1</v>
      </c>
      <c r="I2136" s="3">
        <f t="shared" si="33"/>
        <v>2</v>
      </c>
    </row>
    <row r="2137" spans="1:9" x14ac:dyDescent="0.35">
      <c r="A2137" s="3" t="s">
        <v>2544</v>
      </c>
      <c r="B2137" s="44" t="s">
        <v>289</v>
      </c>
      <c r="C2137" s="44" t="s">
        <v>43</v>
      </c>
      <c r="D2137" s="44" t="s">
        <v>175</v>
      </c>
      <c r="E2137" s="3">
        <v>3</v>
      </c>
      <c r="F2137" s="3">
        <v>1</v>
      </c>
      <c r="G2137" s="3">
        <v>4</v>
      </c>
      <c r="H2137" s="3">
        <v>1</v>
      </c>
      <c r="I2137" s="3">
        <f t="shared" si="33"/>
        <v>2</v>
      </c>
    </row>
    <row r="2138" spans="1:9" x14ac:dyDescent="0.35">
      <c r="A2138" s="3" t="s">
        <v>2545</v>
      </c>
      <c r="B2138" s="44" t="s">
        <v>289</v>
      </c>
      <c r="C2138" s="44" t="s">
        <v>43</v>
      </c>
      <c r="D2138" s="44" t="s">
        <v>175</v>
      </c>
      <c r="E2138" s="3">
        <v>3</v>
      </c>
      <c r="F2138" s="3">
        <v>1</v>
      </c>
      <c r="G2138" s="3">
        <v>4</v>
      </c>
      <c r="H2138" s="3">
        <v>1</v>
      </c>
      <c r="I2138" s="3">
        <f t="shared" si="33"/>
        <v>2</v>
      </c>
    </row>
    <row r="2139" spans="1:9" x14ac:dyDescent="0.35">
      <c r="A2139" s="3" t="s">
        <v>2546</v>
      </c>
      <c r="B2139" s="44" t="s">
        <v>289</v>
      </c>
      <c r="C2139" s="44" t="s">
        <v>43</v>
      </c>
      <c r="D2139" s="44" t="s">
        <v>175</v>
      </c>
      <c r="E2139" s="3">
        <v>3</v>
      </c>
      <c r="F2139" s="3">
        <v>1</v>
      </c>
      <c r="G2139" s="3">
        <v>4</v>
      </c>
      <c r="H2139" s="3">
        <v>1</v>
      </c>
      <c r="I2139" s="3">
        <f t="shared" si="33"/>
        <v>2</v>
      </c>
    </row>
    <row r="2140" spans="1:9" x14ac:dyDescent="0.35">
      <c r="A2140" s="3" t="s">
        <v>2547</v>
      </c>
      <c r="B2140" s="44" t="s">
        <v>289</v>
      </c>
      <c r="C2140" s="44" t="s">
        <v>43</v>
      </c>
      <c r="D2140" s="44" t="s">
        <v>175</v>
      </c>
      <c r="E2140" s="3">
        <v>3</v>
      </c>
      <c r="F2140" s="3">
        <v>1</v>
      </c>
      <c r="G2140" s="3">
        <v>4</v>
      </c>
      <c r="H2140" s="3">
        <v>1</v>
      </c>
      <c r="I2140" s="3">
        <f t="shared" si="33"/>
        <v>2</v>
      </c>
    </row>
    <row r="2141" spans="1:9" x14ac:dyDescent="0.35">
      <c r="A2141" s="3" t="s">
        <v>2548</v>
      </c>
      <c r="B2141" s="44" t="s">
        <v>289</v>
      </c>
      <c r="C2141" s="44" t="s">
        <v>43</v>
      </c>
      <c r="D2141" s="44" t="s">
        <v>175</v>
      </c>
      <c r="E2141" s="3">
        <v>3</v>
      </c>
      <c r="F2141" s="3">
        <v>1</v>
      </c>
      <c r="G2141" s="3">
        <v>4</v>
      </c>
      <c r="H2141" s="3">
        <v>1</v>
      </c>
      <c r="I2141" s="3">
        <f t="shared" si="33"/>
        <v>2</v>
      </c>
    </row>
    <row r="2142" spans="1:9" x14ac:dyDescent="0.35">
      <c r="A2142" s="3" t="s">
        <v>2549</v>
      </c>
      <c r="B2142" s="44" t="s">
        <v>289</v>
      </c>
      <c r="C2142" s="44" t="s">
        <v>43</v>
      </c>
      <c r="D2142" s="44" t="s">
        <v>175</v>
      </c>
      <c r="E2142" s="3">
        <v>2</v>
      </c>
      <c r="F2142" s="3">
        <v>4</v>
      </c>
      <c r="G2142" s="3">
        <v>1</v>
      </c>
      <c r="H2142" s="3">
        <v>1</v>
      </c>
      <c r="I2142" s="3">
        <f t="shared" si="33"/>
        <v>2</v>
      </c>
    </row>
    <row r="2143" spans="1:9" x14ac:dyDescent="0.35">
      <c r="A2143" s="3" t="s">
        <v>11771</v>
      </c>
      <c r="B2143" s="44" t="s">
        <v>288</v>
      </c>
      <c r="C2143" s="44" t="s">
        <v>43</v>
      </c>
      <c r="D2143" s="44" t="s">
        <v>176</v>
      </c>
      <c r="E2143" s="3">
        <v>3</v>
      </c>
      <c r="F2143" s="3">
        <v>1</v>
      </c>
      <c r="G2143" s="3">
        <v>4</v>
      </c>
      <c r="H2143" s="3">
        <v>1</v>
      </c>
      <c r="I2143" s="3">
        <f t="shared" si="33"/>
        <v>2</v>
      </c>
    </row>
    <row r="2144" spans="1:9" x14ac:dyDescent="0.35">
      <c r="A2144" s="3" t="s">
        <v>11772</v>
      </c>
      <c r="B2144" s="44" t="s">
        <v>288</v>
      </c>
      <c r="C2144" s="44" t="s">
        <v>43</v>
      </c>
      <c r="D2144" s="44" t="s">
        <v>176</v>
      </c>
      <c r="E2144" s="3">
        <v>3</v>
      </c>
      <c r="F2144" s="3">
        <v>1</v>
      </c>
      <c r="G2144" s="3">
        <v>4</v>
      </c>
      <c r="H2144" s="3">
        <v>1</v>
      </c>
      <c r="I2144" s="3">
        <f t="shared" si="33"/>
        <v>2</v>
      </c>
    </row>
    <row r="2145" spans="1:9" x14ac:dyDescent="0.35">
      <c r="A2145" s="3" t="s">
        <v>11773</v>
      </c>
      <c r="B2145" s="44" t="s">
        <v>288</v>
      </c>
      <c r="C2145" s="44" t="s">
        <v>43</v>
      </c>
      <c r="D2145" s="44" t="s">
        <v>176</v>
      </c>
      <c r="E2145" s="3">
        <v>3</v>
      </c>
      <c r="F2145" s="3">
        <v>1</v>
      </c>
      <c r="G2145" s="3">
        <v>4</v>
      </c>
      <c r="H2145" s="3">
        <v>1</v>
      </c>
      <c r="I2145" s="3">
        <f t="shared" si="33"/>
        <v>2</v>
      </c>
    </row>
    <row r="2146" spans="1:9" x14ac:dyDescent="0.35">
      <c r="A2146" s="3" t="s">
        <v>2550</v>
      </c>
      <c r="B2146" s="44" t="s">
        <v>289</v>
      </c>
      <c r="C2146" s="44" t="s">
        <v>43</v>
      </c>
      <c r="D2146" s="44" t="s">
        <v>175</v>
      </c>
      <c r="E2146" s="3">
        <v>3</v>
      </c>
      <c r="F2146" s="3">
        <v>1</v>
      </c>
      <c r="G2146" s="3">
        <v>1</v>
      </c>
      <c r="H2146" s="3">
        <v>1</v>
      </c>
      <c r="I2146" s="3">
        <f t="shared" si="33"/>
        <v>2</v>
      </c>
    </row>
    <row r="2147" spans="1:9" x14ac:dyDescent="0.35">
      <c r="A2147" s="3" t="s">
        <v>11774</v>
      </c>
      <c r="B2147" s="44" t="s">
        <v>288</v>
      </c>
      <c r="C2147" s="44" t="s">
        <v>43</v>
      </c>
      <c r="D2147" s="44" t="s">
        <v>176</v>
      </c>
      <c r="E2147" s="3">
        <v>3</v>
      </c>
      <c r="F2147" s="3">
        <v>1</v>
      </c>
      <c r="G2147" s="3">
        <v>4</v>
      </c>
      <c r="H2147" s="3">
        <v>1</v>
      </c>
      <c r="I2147" s="3">
        <f t="shared" si="33"/>
        <v>2</v>
      </c>
    </row>
    <row r="2148" spans="1:9" x14ac:dyDescent="0.35">
      <c r="A2148" s="3" t="s">
        <v>2551</v>
      </c>
      <c r="B2148" s="44" t="s">
        <v>289</v>
      </c>
      <c r="C2148" s="44" t="s">
        <v>43</v>
      </c>
      <c r="D2148" s="44" t="s">
        <v>175</v>
      </c>
      <c r="E2148" s="3">
        <v>3</v>
      </c>
      <c r="F2148" s="3">
        <v>1</v>
      </c>
      <c r="G2148" s="3">
        <v>4</v>
      </c>
      <c r="H2148" s="3">
        <v>1</v>
      </c>
      <c r="I2148" s="3">
        <f t="shared" si="33"/>
        <v>2</v>
      </c>
    </row>
    <row r="2149" spans="1:9" x14ac:dyDescent="0.35">
      <c r="A2149" s="3" t="s">
        <v>11775</v>
      </c>
      <c r="B2149" s="44" t="s">
        <v>288</v>
      </c>
      <c r="C2149" s="44" t="s">
        <v>43</v>
      </c>
      <c r="D2149" s="44" t="s">
        <v>176</v>
      </c>
      <c r="E2149" s="3">
        <v>3</v>
      </c>
      <c r="F2149" s="3">
        <v>1</v>
      </c>
      <c r="G2149" s="3">
        <v>4</v>
      </c>
      <c r="H2149" s="3">
        <v>1</v>
      </c>
      <c r="I2149" s="3">
        <f t="shared" si="33"/>
        <v>2</v>
      </c>
    </row>
    <row r="2150" spans="1:9" x14ac:dyDescent="0.35">
      <c r="A2150" s="3" t="s">
        <v>11776</v>
      </c>
      <c r="B2150" s="44" t="s">
        <v>288</v>
      </c>
      <c r="C2150" s="44" t="s">
        <v>43</v>
      </c>
      <c r="D2150" s="44" t="s">
        <v>176</v>
      </c>
      <c r="E2150" s="3">
        <v>3</v>
      </c>
      <c r="F2150" s="3">
        <v>1</v>
      </c>
      <c r="G2150" s="3">
        <v>4</v>
      </c>
      <c r="H2150" s="3">
        <v>1</v>
      </c>
      <c r="I2150" s="3">
        <f t="shared" si="33"/>
        <v>2</v>
      </c>
    </row>
    <row r="2151" spans="1:9" x14ac:dyDescent="0.35">
      <c r="A2151" s="3" t="s">
        <v>2552</v>
      </c>
      <c r="B2151" s="44" t="s">
        <v>289</v>
      </c>
      <c r="C2151" s="44" t="s">
        <v>43</v>
      </c>
      <c r="D2151" s="44" t="s">
        <v>175</v>
      </c>
      <c r="E2151" s="3">
        <v>3</v>
      </c>
      <c r="F2151" s="3">
        <v>1</v>
      </c>
      <c r="G2151" s="3">
        <v>1</v>
      </c>
      <c r="H2151" s="3">
        <v>1</v>
      </c>
      <c r="I2151" s="3">
        <f t="shared" si="33"/>
        <v>2</v>
      </c>
    </row>
    <row r="2152" spans="1:9" x14ac:dyDescent="0.35">
      <c r="A2152" s="3" t="s">
        <v>2553</v>
      </c>
      <c r="B2152" s="44" t="s">
        <v>288</v>
      </c>
      <c r="C2152" s="44" t="s">
        <v>43</v>
      </c>
      <c r="D2152" s="44" t="s">
        <v>176</v>
      </c>
      <c r="E2152" s="3">
        <v>3</v>
      </c>
      <c r="F2152" s="3">
        <v>1</v>
      </c>
      <c r="G2152" s="3">
        <v>1</v>
      </c>
      <c r="H2152" s="3">
        <v>1</v>
      </c>
      <c r="I2152" s="3">
        <f t="shared" si="33"/>
        <v>2</v>
      </c>
    </row>
    <row r="2153" spans="1:9" x14ac:dyDescent="0.35">
      <c r="A2153" s="3" t="s">
        <v>2554</v>
      </c>
      <c r="B2153" s="44" t="s">
        <v>289</v>
      </c>
      <c r="C2153" s="44" t="s">
        <v>43</v>
      </c>
      <c r="D2153" s="44" t="s">
        <v>175</v>
      </c>
      <c r="E2153" s="3">
        <v>3</v>
      </c>
      <c r="F2153" s="3">
        <v>1</v>
      </c>
      <c r="G2153" s="3">
        <v>4</v>
      </c>
      <c r="H2153" s="3">
        <v>1</v>
      </c>
      <c r="I2153" s="3">
        <f t="shared" si="33"/>
        <v>2</v>
      </c>
    </row>
    <row r="2154" spans="1:9" x14ac:dyDescent="0.35">
      <c r="A2154" s="3" t="s">
        <v>2555</v>
      </c>
      <c r="B2154" s="44" t="s">
        <v>289</v>
      </c>
      <c r="C2154" s="44" t="s">
        <v>43</v>
      </c>
      <c r="D2154" s="44" t="s">
        <v>175</v>
      </c>
      <c r="E2154" s="3">
        <v>3</v>
      </c>
      <c r="F2154" s="3">
        <v>1</v>
      </c>
      <c r="G2154" s="3">
        <v>4</v>
      </c>
      <c r="H2154" s="3">
        <v>1</v>
      </c>
      <c r="I2154" s="3">
        <f t="shared" si="33"/>
        <v>2</v>
      </c>
    </row>
    <row r="2155" spans="1:9" x14ac:dyDescent="0.35">
      <c r="A2155" s="3" t="s">
        <v>2556</v>
      </c>
      <c r="B2155" s="44" t="s">
        <v>289</v>
      </c>
      <c r="C2155" s="44" t="s">
        <v>43</v>
      </c>
      <c r="D2155" s="44" t="s">
        <v>175</v>
      </c>
      <c r="E2155" s="3">
        <v>3</v>
      </c>
      <c r="F2155" s="3">
        <v>1</v>
      </c>
      <c r="G2155" s="3">
        <v>4</v>
      </c>
      <c r="H2155" s="3">
        <v>1</v>
      </c>
      <c r="I2155" s="3">
        <f t="shared" si="33"/>
        <v>2</v>
      </c>
    </row>
    <row r="2156" spans="1:9" x14ac:dyDescent="0.35">
      <c r="A2156" s="3" t="s">
        <v>2557</v>
      </c>
      <c r="B2156" s="44" t="s">
        <v>288</v>
      </c>
      <c r="C2156" s="44" t="s">
        <v>43</v>
      </c>
      <c r="D2156" s="44" t="s">
        <v>176</v>
      </c>
      <c r="E2156" s="3">
        <v>3</v>
      </c>
      <c r="F2156" s="3">
        <v>1</v>
      </c>
      <c r="G2156" s="3">
        <v>4</v>
      </c>
      <c r="H2156" s="3">
        <v>1</v>
      </c>
      <c r="I2156" s="3">
        <f t="shared" si="33"/>
        <v>2</v>
      </c>
    </row>
    <row r="2157" spans="1:9" x14ac:dyDescent="0.35">
      <c r="A2157" s="3" t="s">
        <v>2558</v>
      </c>
      <c r="B2157" s="44" t="s">
        <v>288</v>
      </c>
      <c r="C2157" s="44" t="s">
        <v>43</v>
      </c>
      <c r="D2157" s="44" t="s">
        <v>176</v>
      </c>
      <c r="E2157" s="3">
        <v>3</v>
      </c>
      <c r="F2157" s="3">
        <v>1</v>
      </c>
      <c r="G2157" s="3">
        <v>4</v>
      </c>
      <c r="H2157" s="3">
        <v>1</v>
      </c>
      <c r="I2157" s="3">
        <f t="shared" si="33"/>
        <v>2</v>
      </c>
    </row>
    <row r="2158" spans="1:9" x14ac:dyDescent="0.35">
      <c r="A2158" s="3" t="s">
        <v>2559</v>
      </c>
      <c r="B2158" s="44" t="s">
        <v>289</v>
      </c>
      <c r="C2158" s="44" t="s">
        <v>43</v>
      </c>
      <c r="D2158" s="44" t="s">
        <v>175</v>
      </c>
      <c r="E2158" s="3">
        <v>3</v>
      </c>
      <c r="F2158" s="3">
        <v>1</v>
      </c>
      <c r="G2158" s="3">
        <v>4</v>
      </c>
      <c r="H2158" s="3">
        <v>1</v>
      </c>
      <c r="I2158" s="3">
        <f t="shared" si="33"/>
        <v>2</v>
      </c>
    </row>
    <row r="2159" spans="1:9" x14ac:dyDescent="0.35">
      <c r="A2159" s="3" t="s">
        <v>2560</v>
      </c>
      <c r="B2159" s="44" t="s">
        <v>288</v>
      </c>
      <c r="C2159" s="44" t="s">
        <v>43</v>
      </c>
      <c r="D2159" s="44" t="s">
        <v>176</v>
      </c>
      <c r="E2159" s="3">
        <v>3</v>
      </c>
      <c r="F2159" s="3">
        <v>1</v>
      </c>
      <c r="G2159" s="3">
        <v>4</v>
      </c>
      <c r="H2159" s="3">
        <v>1</v>
      </c>
      <c r="I2159" s="3">
        <f t="shared" si="33"/>
        <v>2</v>
      </c>
    </row>
    <row r="2160" spans="1:9" x14ac:dyDescent="0.35">
      <c r="A2160" s="3" t="s">
        <v>2561</v>
      </c>
      <c r="B2160" s="44" t="s">
        <v>288</v>
      </c>
      <c r="C2160" s="44" t="s">
        <v>43</v>
      </c>
      <c r="D2160" s="44" t="s">
        <v>176</v>
      </c>
      <c r="E2160" s="3">
        <v>3</v>
      </c>
      <c r="F2160" s="3">
        <v>1</v>
      </c>
      <c r="G2160" s="3">
        <v>1</v>
      </c>
      <c r="H2160" s="3">
        <v>5</v>
      </c>
      <c r="I2160" s="3">
        <f t="shared" si="33"/>
        <v>3</v>
      </c>
    </row>
    <row r="2161" spans="1:9" x14ac:dyDescent="0.35">
      <c r="A2161" s="3" t="s">
        <v>2562</v>
      </c>
      <c r="B2161" s="44" t="s">
        <v>289</v>
      </c>
      <c r="C2161" s="44" t="s">
        <v>43</v>
      </c>
      <c r="D2161" s="44" t="s">
        <v>175</v>
      </c>
      <c r="E2161" s="3">
        <v>3</v>
      </c>
      <c r="F2161" s="3">
        <v>1</v>
      </c>
      <c r="G2161" s="3">
        <v>4</v>
      </c>
      <c r="H2161" s="3">
        <v>1</v>
      </c>
      <c r="I2161" s="3">
        <f t="shared" si="33"/>
        <v>2</v>
      </c>
    </row>
    <row r="2162" spans="1:9" x14ac:dyDescent="0.35">
      <c r="A2162" s="3" t="s">
        <v>2563</v>
      </c>
      <c r="B2162" s="44" t="s">
        <v>288</v>
      </c>
      <c r="C2162" s="44" t="s">
        <v>43</v>
      </c>
      <c r="D2162" s="44" t="s">
        <v>176</v>
      </c>
      <c r="E2162" s="3">
        <v>3</v>
      </c>
      <c r="F2162" s="3">
        <v>1</v>
      </c>
      <c r="G2162" s="3">
        <v>4</v>
      </c>
      <c r="H2162" s="3">
        <v>1</v>
      </c>
      <c r="I2162" s="3">
        <f t="shared" si="33"/>
        <v>2</v>
      </c>
    </row>
    <row r="2163" spans="1:9" x14ac:dyDescent="0.35">
      <c r="A2163" s="3" t="s">
        <v>2564</v>
      </c>
      <c r="B2163" s="44" t="s">
        <v>289</v>
      </c>
      <c r="C2163" s="44" t="s">
        <v>43</v>
      </c>
      <c r="D2163" s="44" t="s">
        <v>175</v>
      </c>
      <c r="E2163" s="3">
        <v>3</v>
      </c>
      <c r="F2163" s="3">
        <v>1</v>
      </c>
      <c r="G2163" s="3">
        <v>1</v>
      </c>
      <c r="H2163" s="3">
        <v>1</v>
      </c>
      <c r="I2163" s="3">
        <f t="shared" si="33"/>
        <v>2</v>
      </c>
    </row>
    <row r="2164" spans="1:9" x14ac:dyDescent="0.35">
      <c r="A2164" s="3" t="s">
        <v>2565</v>
      </c>
      <c r="B2164" s="44" t="s">
        <v>289</v>
      </c>
      <c r="C2164" s="44" t="s">
        <v>43</v>
      </c>
      <c r="D2164" s="44" t="s">
        <v>175</v>
      </c>
      <c r="E2164" s="3">
        <v>3</v>
      </c>
      <c r="F2164" s="3">
        <v>1</v>
      </c>
      <c r="G2164" s="3">
        <v>4</v>
      </c>
      <c r="H2164" s="3">
        <v>1</v>
      </c>
      <c r="I2164" s="3">
        <f t="shared" si="33"/>
        <v>2</v>
      </c>
    </row>
    <row r="2165" spans="1:9" x14ac:dyDescent="0.35">
      <c r="A2165" s="3" t="s">
        <v>2566</v>
      </c>
      <c r="B2165" s="44" t="s">
        <v>289</v>
      </c>
      <c r="C2165" s="44" t="s">
        <v>43</v>
      </c>
      <c r="D2165" s="44" t="s">
        <v>175</v>
      </c>
      <c r="E2165" s="3">
        <v>3</v>
      </c>
      <c r="F2165" s="3">
        <v>1</v>
      </c>
      <c r="G2165" s="3">
        <v>1</v>
      </c>
      <c r="H2165" s="3">
        <v>1</v>
      </c>
      <c r="I2165" s="3">
        <f t="shared" si="33"/>
        <v>2</v>
      </c>
    </row>
    <row r="2166" spans="1:9" x14ac:dyDescent="0.35">
      <c r="A2166" s="3" t="s">
        <v>2567</v>
      </c>
      <c r="B2166" s="44" t="s">
        <v>289</v>
      </c>
      <c r="C2166" s="44" t="s">
        <v>43</v>
      </c>
      <c r="D2166" s="44" t="s">
        <v>175</v>
      </c>
      <c r="E2166" s="3">
        <v>3</v>
      </c>
      <c r="F2166" s="3">
        <v>1</v>
      </c>
      <c r="G2166" s="3">
        <v>1</v>
      </c>
      <c r="H2166" s="3">
        <v>1</v>
      </c>
      <c r="I2166" s="3">
        <f t="shared" si="33"/>
        <v>2</v>
      </c>
    </row>
    <row r="2167" spans="1:9" x14ac:dyDescent="0.35">
      <c r="A2167" s="3" t="s">
        <v>2568</v>
      </c>
      <c r="B2167" s="44" t="s">
        <v>288</v>
      </c>
      <c r="C2167" s="44" t="s">
        <v>43</v>
      </c>
      <c r="D2167" s="44" t="s">
        <v>176</v>
      </c>
      <c r="E2167" s="3">
        <v>3</v>
      </c>
      <c r="F2167" s="3">
        <v>1</v>
      </c>
      <c r="G2167" s="3">
        <v>4</v>
      </c>
      <c r="H2167" s="3">
        <v>1</v>
      </c>
      <c r="I2167" s="3">
        <f t="shared" si="33"/>
        <v>2</v>
      </c>
    </row>
    <row r="2168" spans="1:9" x14ac:dyDescent="0.35">
      <c r="A2168" s="3" t="s">
        <v>2569</v>
      </c>
      <c r="B2168" s="44" t="s">
        <v>289</v>
      </c>
      <c r="C2168" s="44" t="s">
        <v>43</v>
      </c>
      <c r="D2168" s="44" t="s">
        <v>175</v>
      </c>
      <c r="E2168" s="3">
        <v>3</v>
      </c>
      <c r="F2168" s="3">
        <v>1</v>
      </c>
      <c r="G2168" s="3">
        <v>4</v>
      </c>
      <c r="H2168" s="3">
        <v>1</v>
      </c>
      <c r="I2168" s="3">
        <f t="shared" si="33"/>
        <v>2</v>
      </c>
    </row>
    <row r="2169" spans="1:9" x14ac:dyDescent="0.35">
      <c r="A2169" s="3" t="s">
        <v>2570</v>
      </c>
      <c r="B2169" s="44" t="s">
        <v>289</v>
      </c>
      <c r="C2169" s="44" t="s">
        <v>43</v>
      </c>
      <c r="D2169" s="44" t="s">
        <v>175</v>
      </c>
      <c r="E2169" s="3">
        <v>3</v>
      </c>
      <c r="F2169" s="3">
        <v>1</v>
      </c>
      <c r="G2169" s="3">
        <v>4</v>
      </c>
      <c r="H2169" s="3">
        <v>1</v>
      </c>
      <c r="I2169" s="3">
        <f t="shared" si="33"/>
        <v>2</v>
      </c>
    </row>
    <row r="2170" spans="1:9" x14ac:dyDescent="0.35">
      <c r="A2170" s="3" t="s">
        <v>2571</v>
      </c>
      <c r="B2170" s="44" t="s">
        <v>289</v>
      </c>
      <c r="C2170" s="44" t="s">
        <v>43</v>
      </c>
      <c r="D2170" s="44" t="s">
        <v>175</v>
      </c>
      <c r="E2170" s="3">
        <v>3</v>
      </c>
      <c r="F2170" s="3">
        <v>1</v>
      </c>
      <c r="G2170" s="3">
        <v>4</v>
      </c>
      <c r="H2170" s="3">
        <v>1</v>
      </c>
      <c r="I2170" s="3">
        <f t="shared" si="33"/>
        <v>2</v>
      </c>
    </row>
    <row r="2171" spans="1:9" x14ac:dyDescent="0.35">
      <c r="A2171" s="3" t="s">
        <v>2572</v>
      </c>
      <c r="B2171" s="44" t="s">
        <v>289</v>
      </c>
      <c r="C2171" s="44" t="s">
        <v>43</v>
      </c>
      <c r="D2171" s="44" t="s">
        <v>175</v>
      </c>
      <c r="E2171" s="3">
        <v>3</v>
      </c>
      <c r="F2171" s="3">
        <v>1</v>
      </c>
      <c r="G2171" s="3">
        <v>4</v>
      </c>
      <c r="H2171" s="3">
        <v>1</v>
      </c>
      <c r="I2171" s="3">
        <f t="shared" si="33"/>
        <v>2</v>
      </c>
    </row>
    <row r="2172" spans="1:9" x14ac:dyDescent="0.35">
      <c r="A2172" s="3" t="s">
        <v>2573</v>
      </c>
      <c r="B2172" s="44" t="s">
        <v>289</v>
      </c>
      <c r="C2172" s="44" t="s">
        <v>43</v>
      </c>
      <c r="D2172" s="44" t="s">
        <v>175</v>
      </c>
      <c r="E2172" s="3">
        <v>3</v>
      </c>
      <c r="F2172" s="3">
        <v>3</v>
      </c>
      <c r="G2172" s="3">
        <v>4</v>
      </c>
      <c r="H2172" s="3">
        <v>1</v>
      </c>
      <c r="I2172" s="3">
        <f t="shared" si="33"/>
        <v>3</v>
      </c>
    </row>
    <row r="2173" spans="1:9" x14ac:dyDescent="0.35">
      <c r="A2173" s="3" t="s">
        <v>2574</v>
      </c>
      <c r="B2173" s="44" t="s">
        <v>289</v>
      </c>
      <c r="C2173" s="44" t="s">
        <v>43</v>
      </c>
      <c r="D2173" s="44" t="s">
        <v>175</v>
      </c>
      <c r="E2173" s="3">
        <v>3</v>
      </c>
      <c r="F2173" s="3">
        <v>1</v>
      </c>
      <c r="G2173" s="3">
        <v>4</v>
      </c>
      <c r="H2173" s="3">
        <v>1</v>
      </c>
      <c r="I2173" s="3">
        <f t="shared" si="33"/>
        <v>2</v>
      </c>
    </row>
    <row r="2174" spans="1:9" x14ac:dyDescent="0.35">
      <c r="A2174" s="3" t="s">
        <v>2575</v>
      </c>
      <c r="B2174" s="44" t="s">
        <v>289</v>
      </c>
      <c r="C2174" s="44" t="s">
        <v>43</v>
      </c>
      <c r="D2174" s="44" t="s">
        <v>175</v>
      </c>
      <c r="E2174" s="3">
        <v>1</v>
      </c>
      <c r="F2174" s="3">
        <v>3</v>
      </c>
      <c r="G2174" s="3">
        <v>1</v>
      </c>
      <c r="H2174" s="3">
        <v>4</v>
      </c>
      <c r="I2174" s="3">
        <f t="shared" si="33"/>
        <v>2</v>
      </c>
    </row>
    <row r="2175" spans="1:9" x14ac:dyDescent="0.35">
      <c r="A2175" s="3" t="s">
        <v>11777</v>
      </c>
      <c r="B2175" s="44" t="s">
        <v>288</v>
      </c>
      <c r="C2175" s="44" t="s">
        <v>43</v>
      </c>
      <c r="D2175" s="44" t="s">
        <v>176</v>
      </c>
      <c r="E2175" s="3">
        <v>3</v>
      </c>
      <c r="F2175" s="3">
        <v>1</v>
      </c>
      <c r="G2175" s="3">
        <v>4</v>
      </c>
      <c r="H2175" s="3">
        <v>2</v>
      </c>
      <c r="I2175" s="3">
        <f t="shared" si="33"/>
        <v>3</v>
      </c>
    </row>
    <row r="2176" spans="1:9" x14ac:dyDescent="0.35">
      <c r="A2176" s="3" t="s">
        <v>2576</v>
      </c>
      <c r="B2176" s="44" t="s">
        <v>289</v>
      </c>
      <c r="C2176" s="44" t="s">
        <v>43</v>
      </c>
      <c r="D2176" s="44" t="s">
        <v>175</v>
      </c>
      <c r="E2176" s="3">
        <v>3</v>
      </c>
      <c r="F2176" s="3">
        <v>1</v>
      </c>
      <c r="G2176" s="3">
        <v>4</v>
      </c>
      <c r="H2176" s="3">
        <v>5</v>
      </c>
      <c r="I2176" s="3">
        <f t="shared" si="33"/>
        <v>3</v>
      </c>
    </row>
    <row r="2177" spans="1:9" x14ac:dyDescent="0.35">
      <c r="A2177" s="3" t="s">
        <v>2577</v>
      </c>
      <c r="B2177" s="44" t="s">
        <v>289</v>
      </c>
      <c r="C2177" s="44" t="s">
        <v>43</v>
      </c>
      <c r="D2177" s="44" t="s">
        <v>175</v>
      </c>
      <c r="E2177" s="3">
        <v>3</v>
      </c>
      <c r="F2177" s="3">
        <v>4</v>
      </c>
      <c r="G2177" s="3">
        <v>1</v>
      </c>
      <c r="H2177" s="3">
        <v>1</v>
      </c>
      <c r="I2177" s="3">
        <f t="shared" si="33"/>
        <v>2</v>
      </c>
    </row>
    <row r="2178" spans="1:9" x14ac:dyDescent="0.35">
      <c r="A2178" s="3" t="s">
        <v>2578</v>
      </c>
      <c r="B2178" s="44" t="s">
        <v>289</v>
      </c>
      <c r="C2178" s="44" t="s">
        <v>43</v>
      </c>
      <c r="D2178" s="44" t="s">
        <v>175</v>
      </c>
      <c r="E2178" s="3">
        <v>3</v>
      </c>
      <c r="F2178" s="3">
        <v>1</v>
      </c>
      <c r="G2178" s="3">
        <v>1</v>
      </c>
      <c r="H2178" s="3">
        <v>1</v>
      </c>
      <c r="I2178" s="3">
        <f t="shared" si="33"/>
        <v>2</v>
      </c>
    </row>
    <row r="2179" spans="1:9" x14ac:dyDescent="0.35">
      <c r="A2179" s="3" t="s">
        <v>2579</v>
      </c>
      <c r="B2179" s="44" t="s">
        <v>289</v>
      </c>
      <c r="C2179" s="44" t="s">
        <v>43</v>
      </c>
      <c r="D2179" s="44" t="s">
        <v>175</v>
      </c>
      <c r="E2179" s="3">
        <v>3</v>
      </c>
      <c r="F2179" s="3">
        <v>1</v>
      </c>
      <c r="G2179" s="3">
        <v>4</v>
      </c>
      <c r="H2179" s="3">
        <v>1</v>
      </c>
      <c r="I2179" s="3">
        <f t="shared" ref="I2179:I2242" si="34">ROUND(AVERAGE(E2179:H2179),0)</f>
        <v>2</v>
      </c>
    </row>
    <row r="2180" spans="1:9" x14ac:dyDescent="0.35">
      <c r="A2180" s="3" t="s">
        <v>2580</v>
      </c>
      <c r="B2180" s="44" t="s">
        <v>289</v>
      </c>
      <c r="C2180" s="44" t="s">
        <v>43</v>
      </c>
      <c r="D2180" s="44" t="s">
        <v>175</v>
      </c>
      <c r="E2180" s="3">
        <v>3</v>
      </c>
      <c r="F2180" s="3">
        <v>1</v>
      </c>
      <c r="G2180" s="3">
        <v>4</v>
      </c>
      <c r="H2180" s="3">
        <v>1</v>
      </c>
      <c r="I2180" s="3">
        <f t="shared" si="34"/>
        <v>2</v>
      </c>
    </row>
    <row r="2181" spans="1:9" x14ac:dyDescent="0.35">
      <c r="A2181" s="3" t="s">
        <v>2581</v>
      </c>
      <c r="B2181" s="44" t="s">
        <v>289</v>
      </c>
      <c r="C2181" s="44" t="s">
        <v>43</v>
      </c>
      <c r="D2181" s="44" t="s">
        <v>175</v>
      </c>
      <c r="E2181" s="3">
        <v>3</v>
      </c>
      <c r="F2181" s="3">
        <v>1</v>
      </c>
      <c r="G2181" s="3">
        <v>4</v>
      </c>
      <c r="H2181" s="3">
        <v>1</v>
      </c>
      <c r="I2181" s="3">
        <f t="shared" si="34"/>
        <v>2</v>
      </c>
    </row>
    <row r="2182" spans="1:9" x14ac:dyDescent="0.35">
      <c r="A2182" s="3" t="s">
        <v>2582</v>
      </c>
      <c r="B2182" s="44" t="s">
        <v>289</v>
      </c>
      <c r="C2182" s="44" t="s">
        <v>43</v>
      </c>
      <c r="D2182" s="44" t="s">
        <v>175</v>
      </c>
      <c r="E2182" s="3">
        <v>3</v>
      </c>
      <c r="F2182" s="3">
        <v>1</v>
      </c>
      <c r="G2182" s="3">
        <v>4</v>
      </c>
      <c r="H2182" s="3">
        <v>1</v>
      </c>
      <c r="I2182" s="3">
        <f t="shared" si="34"/>
        <v>2</v>
      </c>
    </row>
    <row r="2183" spans="1:9" x14ac:dyDescent="0.35">
      <c r="A2183" s="3" t="s">
        <v>2583</v>
      </c>
      <c r="B2183" s="44" t="s">
        <v>289</v>
      </c>
      <c r="C2183" s="44" t="s">
        <v>43</v>
      </c>
      <c r="D2183" s="44" t="s">
        <v>175</v>
      </c>
      <c r="E2183" s="3">
        <v>3</v>
      </c>
      <c r="F2183" s="3">
        <v>1</v>
      </c>
      <c r="G2183" s="3">
        <v>4</v>
      </c>
      <c r="H2183" s="3">
        <v>1</v>
      </c>
      <c r="I2183" s="3">
        <f t="shared" si="34"/>
        <v>2</v>
      </c>
    </row>
    <row r="2184" spans="1:9" x14ac:dyDescent="0.35">
      <c r="A2184" s="3" t="s">
        <v>2584</v>
      </c>
      <c r="B2184" s="44" t="s">
        <v>289</v>
      </c>
      <c r="C2184" s="44" t="s">
        <v>43</v>
      </c>
      <c r="D2184" s="44" t="s">
        <v>175</v>
      </c>
      <c r="E2184" s="3">
        <v>3</v>
      </c>
      <c r="F2184" s="3">
        <v>1</v>
      </c>
      <c r="G2184" s="3">
        <v>4</v>
      </c>
      <c r="H2184" s="3">
        <v>1</v>
      </c>
      <c r="I2184" s="3">
        <f t="shared" si="34"/>
        <v>2</v>
      </c>
    </row>
    <row r="2185" spans="1:9" x14ac:dyDescent="0.35">
      <c r="A2185" s="3" t="s">
        <v>2585</v>
      </c>
      <c r="B2185" s="44" t="s">
        <v>289</v>
      </c>
      <c r="C2185" s="44" t="s">
        <v>43</v>
      </c>
      <c r="D2185" s="44" t="s">
        <v>175</v>
      </c>
      <c r="E2185" s="3">
        <v>3</v>
      </c>
      <c r="F2185" s="3">
        <v>1</v>
      </c>
      <c r="G2185" s="3">
        <v>4</v>
      </c>
      <c r="H2185" s="3">
        <v>1</v>
      </c>
      <c r="I2185" s="3">
        <f t="shared" si="34"/>
        <v>2</v>
      </c>
    </row>
    <row r="2186" spans="1:9" x14ac:dyDescent="0.35">
      <c r="A2186" s="3" t="s">
        <v>2586</v>
      </c>
      <c r="B2186" s="44" t="s">
        <v>289</v>
      </c>
      <c r="C2186" s="44" t="s">
        <v>43</v>
      </c>
      <c r="D2186" s="44" t="s">
        <v>175</v>
      </c>
      <c r="E2186" s="3">
        <v>3</v>
      </c>
      <c r="F2186" s="3">
        <v>1</v>
      </c>
      <c r="G2186" s="3">
        <v>4</v>
      </c>
      <c r="H2186" s="3">
        <v>1</v>
      </c>
      <c r="I2186" s="3">
        <f t="shared" si="34"/>
        <v>2</v>
      </c>
    </row>
    <row r="2187" spans="1:9" x14ac:dyDescent="0.35">
      <c r="A2187" s="3" t="s">
        <v>2587</v>
      </c>
      <c r="B2187" s="44" t="s">
        <v>289</v>
      </c>
      <c r="C2187" s="44" t="s">
        <v>43</v>
      </c>
      <c r="D2187" s="44" t="s">
        <v>175</v>
      </c>
      <c r="E2187" s="3">
        <v>3</v>
      </c>
      <c r="F2187" s="3">
        <v>1</v>
      </c>
      <c r="G2187" s="3">
        <v>1</v>
      </c>
      <c r="H2187" s="3">
        <v>4</v>
      </c>
      <c r="I2187" s="3">
        <f t="shared" si="34"/>
        <v>2</v>
      </c>
    </row>
    <row r="2188" spans="1:9" x14ac:dyDescent="0.35">
      <c r="A2188" s="3" t="s">
        <v>2588</v>
      </c>
      <c r="B2188" s="44" t="s">
        <v>289</v>
      </c>
      <c r="C2188" s="44" t="s">
        <v>43</v>
      </c>
      <c r="D2188" s="44" t="s">
        <v>175</v>
      </c>
      <c r="E2188" s="3">
        <v>3</v>
      </c>
      <c r="F2188" s="3">
        <v>1</v>
      </c>
      <c r="G2188" s="3">
        <v>1</v>
      </c>
      <c r="H2188" s="3">
        <v>1</v>
      </c>
      <c r="I2188" s="3">
        <f t="shared" si="34"/>
        <v>2</v>
      </c>
    </row>
    <row r="2189" spans="1:9" x14ac:dyDescent="0.35">
      <c r="A2189" s="3" t="s">
        <v>2589</v>
      </c>
      <c r="B2189" s="44" t="s">
        <v>289</v>
      </c>
      <c r="C2189" s="44" t="s">
        <v>43</v>
      </c>
      <c r="D2189" s="44" t="s">
        <v>175</v>
      </c>
      <c r="E2189" s="3">
        <v>3</v>
      </c>
      <c r="F2189" s="3">
        <v>1</v>
      </c>
      <c r="G2189" s="3">
        <v>1</v>
      </c>
      <c r="H2189" s="3">
        <v>1</v>
      </c>
      <c r="I2189" s="3">
        <f t="shared" si="34"/>
        <v>2</v>
      </c>
    </row>
    <row r="2190" spans="1:9" x14ac:dyDescent="0.35">
      <c r="A2190" s="3" t="s">
        <v>2590</v>
      </c>
      <c r="B2190" s="44" t="s">
        <v>289</v>
      </c>
      <c r="C2190" s="44" t="s">
        <v>43</v>
      </c>
      <c r="D2190" s="44" t="s">
        <v>175</v>
      </c>
      <c r="E2190" s="3">
        <v>3</v>
      </c>
      <c r="F2190" s="3">
        <v>1</v>
      </c>
      <c r="G2190" s="3">
        <v>1</v>
      </c>
      <c r="H2190" s="3">
        <v>5</v>
      </c>
      <c r="I2190" s="3">
        <f t="shared" si="34"/>
        <v>3</v>
      </c>
    </row>
    <row r="2191" spans="1:9" x14ac:dyDescent="0.35">
      <c r="A2191" s="3" t="s">
        <v>2591</v>
      </c>
      <c r="B2191" s="44" t="s">
        <v>289</v>
      </c>
      <c r="C2191" s="44" t="s">
        <v>43</v>
      </c>
      <c r="D2191" s="44" t="s">
        <v>175</v>
      </c>
      <c r="E2191" s="3">
        <v>3</v>
      </c>
      <c r="F2191" s="3">
        <v>1</v>
      </c>
      <c r="G2191" s="3">
        <v>4</v>
      </c>
      <c r="H2191" s="3">
        <v>1</v>
      </c>
      <c r="I2191" s="3">
        <f t="shared" si="34"/>
        <v>2</v>
      </c>
    </row>
    <row r="2192" spans="1:9" x14ac:dyDescent="0.35">
      <c r="A2192" s="3" t="s">
        <v>2592</v>
      </c>
      <c r="B2192" s="44" t="s">
        <v>289</v>
      </c>
      <c r="C2192" s="44" t="s">
        <v>43</v>
      </c>
      <c r="D2192" s="44" t="s">
        <v>175</v>
      </c>
      <c r="E2192" s="3">
        <v>3</v>
      </c>
      <c r="F2192" s="3">
        <v>1</v>
      </c>
      <c r="G2192" s="3">
        <v>4</v>
      </c>
      <c r="H2192" s="3">
        <v>1</v>
      </c>
      <c r="I2192" s="3">
        <f t="shared" si="34"/>
        <v>2</v>
      </c>
    </row>
    <row r="2193" spans="1:9" x14ac:dyDescent="0.35">
      <c r="A2193" s="3" t="s">
        <v>2593</v>
      </c>
      <c r="B2193" s="44" t="s">
        <v>288</v>
      </c>
      <c r="C2193" s="44" t="s">
        <v>43</v>
      </c>
      <c r="D2193" s="44" t="s">
        <v>176</v>
      </c>
      <c r="E2193" s="3">
        <v>3</v>
      </c>
      <c r="F2193" s="3">
        <v>1</v>
      </c>
      <c r="G2193" s="3">
        <v>4</v>
      </c>
      <c r="H2193" s="3">
        <v>1</v>
      </c>
      <c r="I2193" s="3">
        <f t="shared" si="34"/>
        <v>2</v>
      </c>
    </row>
    <row r="2194" spans="1:9" x14ac:dyDescent="0.35">
      <c r="A2194" s="3" t="s">
        <v>2594</v>
      </c>
      <c r="B2194" s="44" t="s">
        <v>289</v>
      </c>
      <c r="C2194" s="44" t="s">
        <v>43</v>
      </c>
      <c r="D2194" s="44" t="s">
        <v>175</v>
      </c>
      <c r="E2194" s="3">
        <v>3</v>
      </c>
      <c r="F2194" s="3">
        <v>1</v>
      </c>
      <c r="G2194" s="3">
        <v>4</v>
      </c>
      <c r="H2194" s="3">
        <v>1</v>
      </c>
      <c r="I2194" s="3">
        <f t="shared" si="34"/>
        <v>2</v>
      </c>
    </row>
    <row r="2195" spans="1:9" x14ac:dyDescent="0.35">
      <c r="A2195" s="3" t="s">
        <v>2595</v>
      </c>
      <c r="B2195" s="44" t="s">
        <v>289</v>
      </c>
      <c r="C2195" s="44" t="s">
        <v>43</v>
      </c>
      <c r="D2195" s="44" t="s">
        <v>175</v>
      </c>
      <c r="E2195" s="3">
        <v>3</v>
      </c>
      <c r="F2195" s="3">
        <v>2</v>
      </c>
      <c r="G2195" s="3">
        <v>1</v>
      </c>
      <c r="H2195" s="3">
        <v>1</v>
      </c>
      <c r="I2195" s="3">
        <f t="shared" si="34"/>
        <v>2</v>
      </c>
    </row>
    <row r="2196" spans="1:9" x14ac:dyDescent="0.35">
      <c r="A2196" s="3" t="s">
        <v>2596</v>
      </c>
      <c r="B2196" s="44" t="s">
        <v>289</v>
      </c>
      <c r="C2196" s="44" t="s">
        <v>43</v>
      </c>
      <c r="D2196" s="44" t="s">
        <v>175</v>
      </c>
      <c r="E2196" s="3">
        <v>3</v>
      </c>
      <c r="F2196" s="3">
        <v>1</v>
      </c>
      <c r="G2196" s="3">
        <v>1</v>
      </c>
      <c r="H2196" s="3">
        <v>1</v>
      </c>
      <c r="I2196" s="3">
        <f t="shared" si="34"/>
        <v>2</v>
      </c>
    </row>
    <row r="2197" spans="1:9" x14ac:dyDescent="0.35">
      <c r="A2197" s="3" t="s">
        <v>2597</v>
      </c>
      <c r="B2197" s="44" t="s">
        <v>289</v>
      </c>
      <c r="C2197" s="44" t="s">
        <v>43</v>
      </c>
      <c r="D2197" s="44" t="s">
        <v>175</v>
      </c>
      <c r="E2197" s="3">
        <v>3</v>
      </c>
      <c r="F2197" s="3">
        <v>1</v>
      </c>
      <c r="G2197" s="3">
        <v>4</v>
      </c>
      <c r="H2197" s="3">
        <v>1</v>
      </c>
      <c r="I2197" s="3">
        <f t="shared" si="34"/>
        <v>2</v>
      </c>
    </row>
    <row r="2198" spans="1:9" x14ac:dyDescent="0.35">
      <c r="A2198" s="3" t="s">
        <v>2598</v>
      </c>
      <c r="B2198" s="44" t="s">
        <v>289</v>
      </c>
      <c r="C2198" s="44" t="s">
        <v>43</v>
      </c>
      <c r="D2198" s="44" t="s">
        <v>175</v>
      </c>
      <c r="E2198" s="3">
        <v>3</v>
      </c>
      <c r="F2198" s="3">
        <v>1</v>
      </c>
      <c r="G2198" s="3">
        <v>4</v>
      </c>
      <c r="H2198" s="3">
        <v>1</v>
      </c>
      <c r="I2198" s="3">
        <f t="shared" si="34"/>
        <v>2</v>
      </c>
    </row>
    <row r="2199" spans="1:9" x14ac:dyDescent="0.35">
      <c r="A2199" s="3" t="s">
        <v>2599</v>
      </c>
      <c r="B2199" s="44" t="s">
        <v>289</v>
      </c>
      <c r="C2199" s="44" t="s">
        <v>43</v>
      </c>
      <c r="D2199" s="44" t="s">
        <v>175</v>
      </c>
      <c r="E2199" s="3">
        <v>3</v>
      </c>
      <c r="F2199" s="3">
        <v>1</v>
      </c>
      <c r="G2199" s="3">
        <v>1</v>
      </c>
      <c r="H2199" s="3">
        <v>1</v>
      </c>
      <c r="I2199" s="3">
        <f t="shared" si="34"/>
        <v>2</v>
      </c>
    </row>
    <row r="2200" spans="1:9" x14ac:dyDescent="0.35">
      <c r="A2200" s="3" t="s">
        <v>2600</v>
      </c>
      <c r="B2200" s="44" t="s">
        <v>289</v>
      </c>
      <c r="C2200" s="44" t="s">
        <v>43</v>
      </c>
      <c r="D2200" s="44" t="s">
        <v>175</v>
      </c>
      <c r="E2200" s="3">
        <v>3</v>
      </c>
      <c r="F2200" s="3">
        <v>1</v>
      </c>
      <c r="G2200" s="3">
        <v>4</v>
      </c>
      <c r="H2200" s="3">
        <v>4</v>
      </c>
      <c r="I2200" s="3">
        <f t="shared" si="34"/>
        <v>3</v>
      </c>
    </row>
    <row r="2201" spans="1:9" x14ac:dyDescent="0.35">
      <c r="A2201" s="3" t="s">
        <v>2601</v>
      </c>
      <c r="B2201" s="44" t="s">
        <v>289</v>
      </c>
      <c r="C2201" s="44" t="s">
        <v>43</v>
      </c>
      <c r="D2201" s="44" t="s">
        <v>175</v>
      </c>
      <c r="E2201" s="3">
        <v>3</v>
      </c>
      <c r="F2201" s="3">
        <v>1</v>
      </c>
      <c r="G2201" s="3">
        <v>4</v>
      </c>
      <c r="H2201" s="3">
        <v>5</v>
      </c>
      <c r="I2201" s="3">
        <f t="shared" si="34"/>
        <v>3</v>
      </c>
    </row>
    <row r="2202" spans="1:9" x14ac:dyDescent="0.35">
      <c r="A2202" s="3" t="s">
        <v>2602</v>
      </c>
      <c r="B2202" s="44" t="s">
        <v>289</v>
      </c>
      <c r="C2202" s="44" t="s">
        <v>43</v>
      </c>
      <c r="D2202" s="44" t="s">
        <v>175</v>
      </c>
      <c r="E2202" s="3">
        <v>3</v>
      </c>
      <c r="F2202" s="3">
        <v>1</v>
      </c>
      <c r="G2202" s="3">
        <v>4</v>
      </c>
      <c r="H2202" s="3">
        <v>2</v>
      </c>
      <c r="I2202" s="3">
        <f t="shared" si="34"/>
        <v>3</v>
      </c>
    </row>
    <row r="2203" spans="1:9" x14ac:dyDescent="0.35">
      <c r="A2203" s="3" t="s">
        <v>2603</v>
      </c>
      <c r="B2203" s="44" t="s">
        <v>289</v>
      </c>
      <c r="C2203" s="44" t="s">
        <v>43</v>
      </c>
      <c r="D2203" s="44" t="s">
        <v>175</v>
      </c>
      <c r="E2203" s="3">
        <v>3</v>
      </c>
      <c r="F2203" s="3">
        <v>1</v>
      </c>
      <c r="G2203" s="3">
        <v>4</v>
      </c>
      <c r="H2203" s="3">
        <v>1</v>
      </c>
      <c r="I2203" s="3">
        <f t="shared" si="34"/>
        <v>2</v>
      </c>
    </row>
    <row r="2204" spans="1:9" x14ac:dyDescent="0.35">
      <c r="A2204" s="3" t="s">
        <v>2604</v>
      </c>
      <c r="B2204" s="44" t="s">
        <v>289</v>
      </c>
      <c r="C2204" s="44" t="s">
        <v>43</v>
      </c>
      <c r="D2204" s="44" t="s">
        <v>175</v>
      </c>
      <c r="E2204" s="3">
        <v>3</v>
      </c>
      <c r="F2204" s="3">
        <v>1</v>
      </c>
      <c r="G2204" s="3">
        <v>4</v>
      </c>
      <c r="H2204" s="3">
        <v>1</v>
      </c>
      <c r="I2204" s="3">
        <f t="shared" si="34"/>
        <v>2</v>
      </c>
    </row>
    <row r="2205" spans="1:9" x14ac:dyDescent="0.35">
      <c r="A2205" s="3" t="s">
        <v>2605</v>
      </c>
      <c r="B2205" s="44" t="s">
        <v>288</v>
      </c>
      <c r="C2205" s="44" t="s">
        <v>43</v>
      </c>
      <c r="D2205" s="44" t="s">
        <v>176</v>
      </c>
      <c r="E2205" s="3">
        <v>3</v>
      </c>
      <c r="F2205" s="3">
        <v>1</v>
      </c>
      <c r="G2205" s="3">
        <v>4</v>
      </c>
      <c r="H2205" s="3">
        <v>1</v>
      </c>
      <c r="I2205" s="3">
        <f t="shared" si="34"/>
        <v>2</v>
      </c>
    </row>
    <row r="2206" spans="1:9" x14ac:dyDescent="0.35">
      <c r="A2206" s="3" t="s">
        <v>2606</v>
      </c>
      <c r="B2206" s="44" t="s">
        <v>289</v>
      </c>
      <c r="C2206" s="44" t="s">
        <v>43</v>
      </c>
      <c r="D2206" s="44" t="s">
        <v>175</v>
      </c>
      <c r="E2206" s="3">
        <v>3</v>
      </c>
      <c r="F2206" s="3">
        <v>1</v>
      </c>
      <c r="G2206" s="3">
        <v>4</v>
      </c>
      <c r="H2206" s="3">
        <v>1</v>
      </c>
      <c r="I2206" s="3">
        <f t="shared" si="34"/>
        <v>2</v>
      </c>
    </row>
    <row r="2207" spans="1:9" x14ac:dyDescent="0.35">
      <c r="A2207" s="3" t="s">
        <v>2607</v>
      </c>
      <c r="B2207" s="44" t="s">
        <v>289</v>
      </c>
      <c r="C2207" s="44" t="s">
        <v>43</v>
      </c>
      <c r="D2207" s="44" t="s">
        <v>175</v>
      </c>
      <c r="E2207" s="3">
        <v>3</v>
      </c>
      <c r="F2207" s="3">
        <v>1</v>
      </c>
      <c r="G2207" s="3">
        <v>4</v>
      </c>
      <c r="H2207" s="3">
        <v>1</v>
      </c>
      <c r="I2207" s="3">
        <f t="shared" si="34"/>
        <v>2</v>
      </c>
    </row>
    <row r="2208" spans="1:9" x14ac:dyDescent="0.35">
      <c r="A2208" s="3" t="s">
        <v>2608</v>
      </c>
      <c r="B2208" s="44" t="s">
        <v>289</v>
      </c>
      <c r="C2208" s="44" t="s">
        <v>43</v>
      </c>
      <c r="D2208" s="44" t="s">
        <v>175</v>
      </c>
      <c r="E2208" s="3">
        <v>3</v>
      </c>
      <c r="F2208" s="3">
        <v>1</v>
      </c>
      <c r="G2208" s="3">
        <v>4</v>
      </c>
      <c r="H2208" s="3">
        <v>1</v>
      </c>
      <c r="I2208" s="3">
        <f t="shared" si="34"/>
        <v>2</v>
      </c>
    </row>
    <row r="2209" spans="1:9" x14ac:dyDescent="0.35">
      <c r="A2209" s="3" t="s">
        <v>2609</v>
      </c>
      <c r="B2209" s="44" t="s">
        <v>289</v>
      </c>
      <c r="C2209" s="44" t="s">
        <v>43</v>
      </c>
      <c r="D2209" s="44" t="s">
        <v>175</v>
      </c>
      <c r="E2209" s="3">
        <v>3</v>
      </c>
      <c r="F2209" s="3">
        <v>1</v>
      </c>
      <c r="G2209" s="3">
        <v>4</v>
      </c>
      <c r="H2209" s="3">
        <v>1</v>
      </c>
      <c r="I2209" s="3">
        <f t="shared" si="34"/>
        <v>2</v>
      </c>
    </row>
    <row r="2210" spans="1:9" x14ac:dyDescent="0.35">
      <c r="A2210" s="3" t="s">
        <v>2610</v>
      </c>
      <c r="B2210" s="44" t="s">
        <v>288</v>
      </c>
      <c r="C2210" s="44" t="s">
        <v>43</v>
      </c>
      <c r="D2210" s="44" t="s">
        <v>176</v>
      </c>
      <c r="E2210" s="3">
        <v>3</v>
      </c>
      <c r="F2210" s="3">
        <v>1</v>
      </c>
      <c r="G2210" s="3">
        <v>1</v>
      </c>
      <c r="H2210" s="3">
        <v>1</v>
      </c>
      <c r="I2210" s="3">
        <f t="shared" si="34"/>
        <v>2</v>
      </c>
    </row>
    <row r="2211" spans="1:9" x14ac:dyDescent="0.35">
      <c r="A2211" s="3" t="s">
        <v>2611</v>
      </c>
      <c r="B2211" s="44" t="s">
        <v>289</v>
      </c>
      <c r="C2211" s="44" t="s">
        <v>43</v>
      </c>
      <c r="D2211" s="44" t="s">
        <v>175</v>
      </c>
      <c r="E2211" s="3">
        <v>3</v>
      </c>
      <c r="F2211" s="3">
        <v>1</v>
      </c>
      <c r="G2211" s="3">
        <v>4</v>
      </c>
      <c r="H2211" s="3">
        <v>1</v>
      </c>
      <c r="I2211" s="3">
        <f t="shared" si="34"/>
        <v>2</v>
      </c>
    </row>
    <row r="2212" spans="1:9" x14ac:dyDescent="0.35">
      <c r="A2212" s="3" t="s">
        <v>2612</v>
      </c>
      <c r="B2212" s="44" t="s">
        <v>289</v>
      </c>
      <c r="C2212" s="44" t="s">
        <v>43</v>
      </c>
      <c r="D2212" s="44" t="s">
        <v>175</v>
      </c>
      <c r="E2212" s="3">
        <v>3</v>
      </c>
      <c r="F2212" s="3">
        <v>1</v>
      </c>
      <c r="G2212" s="3">
        <v>4</v>
      </c>
      <c r="H2212" s="3">
        <v>2</v>
      </c>
      <c r="I2212" s="3">
        <f t="shared" si="34"/>
        <v>3</v>
      </c>
    </row>
    <row r="2213" spans="1:9" x14ac:dyDescent="0.35">
      <c r="A2213" s="3" t="s">
        <v>2613</v>
      </c>
      <c r="B2213" s="44" t="s">
        <v>289</v>
      </c>
      <c r="C2213" s="44" t="s">
        <v>43</v>
      </c>
      <c r="D2213" s="44" t="s">
        <v>175</v>
      </c>
      <c r="E2213" s="3">
        <v>3</v>
      </c>
      <c r="F2213" s="3">
        <v>2</v>
      </c>
      <c r="G2213" s="3">
        <v>4</v>
      </c>
      <c r="H2213" s="3">
        <v>1</v>
      </c>
      <c r="I2213" s="3">
        <f t="shared" si="34"/>
        <v>3</v>
      </c>
    </row>
    <row r="2214" spans="1:9" x14ac:dyDescent="0.35">
      <c r="A2214" s="3" t="s">
        <v>2614</v>
      </c>
      <c r="B2214" s="44" t="s">
        <v>289</v>
      </c>
      <c r="C2214" s="44" t="s">
        <v>43</v>
      </c>
      <c r="D2214" s="44" t="s">
        <v>175</v>
      </c>
      <c r="E2214" s="3">
        <v>3</v>
      </c>
      <c r="F2214" s="3">
        <v>1</v>
      </c>
      <c r="G2214" s="3">
        <v>4</v>
      </c>
      <c r="H2214" s="3">
        <v>1</v>
      </c>
      <c r="I2214" s="3">
        <f t="shared" si="34"/>
        <v>2</v>
      </c>
    </row>
    <row r="2215" spans="1:9" x14ac:dyDescent="0.35">
      <c r="A2215" s="3" t="s">
        <v>2615</v>
      </c>
      <c r="B2215" s="44" t="s">
        <v>289</v>
      </c>
      <c r="C2215" s="44" t="s">
        <v>43</v>
      </c>
      <c r="D2215" s="44" t="s">
        <v>175</v>
      </c>
      <c r="E2215" s="3">
        <v>3</v>
      </c>
      <c r="F2215" s="3">
        <v>1</v>
      </c>
      <c r="G2215" s="3">
        <v>1</v>
      </c>
      <c r="H2215" s="3">
        <v>1</v>
      </c>
      <c r="I2215" s="3">
        <f t="shared" si="34"/>
        <v>2</v>
      </c>
    </row>
    <row r="2216" spans="1:9" x14ac:dyDescent="0.35">
      <c r="A2216" s="3" t="s">
        <v>2616</v>
      </c>
      <c r="B2216" s="44" t="s">
        <v>289</v>
      </c>
      <c r="C2216" s="44" t="s">
        <v>43</v>
      </c>
      <c r="D2216" s="44" t="s">
        <v>175</v>
      </c>
      <c r="E2216" s="3">
        <v>3</v>
      </c>
      <c r="F2216" s="3">
        <v>4</v>
      </c>
      <c r="G2216" s="3">
        <v>1</v>
      </c>
      <c r="H2216" s="3">
        <v>1</v>
      </c>
      <c r="I2216" s="3">
        <f t="shared" si="34"/>
        <v>2</v>
      </c>
    </row>
    <row r="2217" spans="1:9" x14ac:dyDescent="0.35">
      <c r="A2217" s="3" t="s">
        <v>2617</v>
      </c>
      <c r="B2217" s="44" t="s">
        <v>289</v>
      </c>
      <c r="C2217" s="44" t="s">
        <v>43</v>
      </c>
      <c r="D2217" s="44" t="s">
        <v>175</v>
      </c>
      <c r="E2217" s="3">
        <v>3</v>
      </c>
      <c r="F2217" s="3">
        <v>1</v>
      </c>
      <c r="G2217" s="3">
        <v>4</v>
      </c>
      <c r="H2217" s="3">
        <v>2</v>
      </c>
      <c r="I2217" s="3">
        <f t="shared" si="34"/>
        <v>3</v>
      </c>
    </row>
    <row r="2218" spans="1:9" x14ac:dyDescent="0.35">
      <c r="A2218" s="3" t="s">
        <v>2618</v>
      </c>
      <c r="B2218" s="44" t="s">
        <v>289</v>
      </c>
      <c r="C2218" s="44" t="s">
        <v>43</v>
      </c>
      <c r="D2218" s="44" t="s">
        <v>175</v>
      </c>
      <c r="E2218" s="3">
        <v>3</v>
      </c>
      <c r="F2218" s="3">
        <v>3</v>
      </c>
      <c r="G2218" s="3">
        <v>4</v>
      </c>
      <c r="H2218" s="3">
        <v>2</v>
      </c>
      <c r="I2218" s="3">
        <f t="shared" si="34"/>
        <v>3</v>
      </c>
    </row>
    <row r="2219" spans="1:9" x14ac:dyDescent="0.35">
      <c r="A2219" s="3" t="s">
        <v>2619</v>
      </c>
      <c r="B2219" s="44" t="s">
        <v>289</v>
      </c>
      <c r="C2219" s="44" t="s">
        <v>43</v>
      </c>
      <c r="D2219" s="44" t="s">
        <v>175</v>
      </c>
      <c r="E2219" s="3">
        <v>3</v>
      </c>
      <c r="F2219" s="3">
        <v>1</v>
      </c>
      <c r="G2219" s="3">
        <v>1</v>
      </c>
      <c r="H2219" s="3">
        <v>1</v>
      </c>
      <c r="I2219" s="3">
        <f t="shared" si="34"/>
        <v>2</v>
      </c>
    </row>
    <row r="2220" spans="1:9" x14ac:dyDescent="0.35">
      <c r="A2220" s="3" t="s">
        <v>2620</v>
      </c>
      <c r="B2220" s="44" t="s">
        <v>289</v>
      </c>
      <c r="C2220" s="44" t="s">
        <v>43</v>
      </c>
      <c r="D2220" s="44" t="s">
        <v>175</v>
      </c>
      <c r="E2220" s="3">
        <v>3</v>
      </c>
      <c r="F2220" s="3">
        <v>1</v>
      </c>
      <c r="G2220" s="3">
        <v>1</v>
      </c>
      <c r="H2220" s="3">
        <v>1</v>
      </c>
      <c r="I2220" s="3">
        <f t="shared" si="34"/>
        <v>2</v>
      </c>
    </row>
    <row r="2221" spans="1:9" x14ac:dyDescent="0.35">
      <c r="A2221" s="3" t="s">
        <v>2621</v>
      </c>
      <c r="B2221" s="44" t="s">
        <v>289</v>
      </c>
      <c r="C2221" s="44" t="s">
        <v>43</v>
      </c>
      <c r="D2221" s="44" t="s">
        <v>175</v>
      </c>
      <c r="E2221" s="3">
        <v>3</v>
      </c>
      <c r="F2221" s="3">
        <v>1</v>
      </c>
      <c r="G2221" s="3">
        <v>1</v>
      </c>
      <c r="H2221" s="3">
        <v>2</v>
      </c>
      <c r="I2221" s="3">
        <f t="shared" si="34"/>
        <v>2</v>
      </c>
    </row>
    <row r="2222" spans="1:9" x14ac:dyDescent="0.35">
      <c r="A2222" s="3" t="s">
        <v>2622</v>
      </c>
      <c r="B2222" s="44" t="s">
        <v>289</v>
      </c>
      <c r="C2222" s="44" t="s">
        <v>43</v>
      </c>
      <c r="D2222" s="44" t="s">
        <v>175</v>
      </c>
      <c r="E2222" s="3">
        <v>3</v>
      </c>
      <c r="F2222" s="3">
        <v>1</v>
      </c>
      <c r="G2222" s="3">
        <v>4</v>
      </c>
      <c r="H2222" s="3">
        <v>1</v>
      </c>
      <c r="I2222" s="3">
        <f t="shared" si="34"/>
        <v>2</v>
      </c>
    </row>
    <row r="2223" spans="1:9" x14ac:dyDescent="0.35">
      <c r="A2223" s="3" t="s">
        <v>2623</v>
      </c>
      <c r="B2223" s="44" t="s">
        <v>289</v>
      </c>
      <c r="C2223" s="44" t="s">
        <v>43</v>
      </c>
      <c r="D2223" s="44" t="s">
        <v>175</v>
      </c>
      <c r="E2223" s="3">
        <v>3</v>
      </c>
      <c r="F2223" s="3">
        <v>1</v>
      </c>
      <c r="G2223" s="3">
        <v>1</v>
      </c>
      <c r="H2223" s="3">
        <v>2</v>
      </c>
      <c r="I2223" s="3">
        <f t="shared" si="34"/>
        <v>2</v>
      </c>
    </row>
    <row r="2224" spans="1:9" x14ac:dyDescent="0.35">
      <c r="A2224" s="3" t="s">
        <v>2624</v>
      </c>
      <c r="B2224" s="44" t="s">
        <v>289</v>
      </c>
      <c r="C2224" s="44" t="s">
        <v>43</v>
      </c>
      <c r="D2224" s="44" t="s">
        <v>175</v>
      </c>
      <c r="E2224" s="3">
        <v>2</v>
      </c>
      <c r="F2224" s="3">
        <v>4</v>
      </c>
      <c r="G2224" s="3">
        <v>1</v>
      </c>
      <c r="H2224" s="3">
        <v>1</v>
      </c>
      <c r="I2224" s="3">
        <f t="shared" si="34"/>
        <v>2</v>
      </c>
    </row>
    <row r="2225" spans="1:9" x14ac:dyDescent="0.35">
      <c r="A2225" s="3" t="s">
        <v>2625</v>
      </c>
      <c r="B2225" s="44" t="s">
        <v>289</v>
      </c>
      <c r="C2225" s="44" t="s">
        <v>43</v>
      </c>
      <c r="D2225" s="44" t="s">
        <v>175</v>
      </c>
      <c r="E2225" s="3">
        <v>3</v>
      </c>
      <c r="F2225" s="3">
        <v>1</v>
      </c>
      <c r="G2225" s="3">
        <v>4</v>
      </c>
      <c r="H2225" s="3">
        <v>1</v>
      </c>
      <c r="I2225" s="3">
        <f t="shared" si="34"/>
        <v>2</v>
      </c>
    </row>
    <row r="2226" spans="1:9" x14ac:dyDescent="0.35">
      <c r="A2226" s="3" t="s">
        <v>2626</v>
      </c>
      <c r="B2226" s="44" t="s">
        <v>288</v>
      </c>
      <c r="C2226" s="44" t="s">
        <v>43</v>
      </c>
      <c r="D2226" s="44" t="s">
        <v>176</v>
      </c>
      <c r="E2226" s="3">
        <v>3</v>
      </c>
      <c r="F2226" s="3">
        <v>1</v>
      </c>
      <c r="G2226" s="3">
        <v>4</v>
      </c>
      <c r="H2226" s="3">
        <v>1</v>
      </c>
      <c r="I2226" s="3">
        <f t="shared" si="34"/>
        <v>2</v>
      </c>
    </row>
    <row r="2227" spans="1:9" x14ac:dyDescent="0.35">
      <c r="A2227" s="3" t="s">
        <v>2627</v>
      </c>
      <c r="B2227" s="44" t="s">
        <v>288</v>
      </c>
      <c r="C2227" s="44" t="s">
        <v>43</v>
      </c>
      <c r="D2227" s="44" t="s">
        <v>176</v>
      </c>
      <c r="E2227" s="3">
        <v>3</v>
      </c>
      <c r="F2227" s="3">
        <v>1</v>
      </c>
      <c r="G2227" s="3">
        <v>4</v>
      </c>
      <c r="H2227" s="3">
        <v>1</v>
      </c>
      <c r="I2227" s="3">
        <f t="shared" si="34"/>
        <v>2</v>
      </c>
    </row>
    <row r="2228" spans="1:9" x14ac:dyDescent="0.35">
      <c r="A2228" s="3" t="s">
        <v>2628</v>
      </c>
      <c r="B2228" s="44" t="s">
        <v>289</v>
      </c>
      <c r="C2228" s="44" t="s">
        <v>43</v>
      </c>
      <c r="D2228" s="44" t="s">
        <v>175</v>
      </c>
      <c r="E2228" s="3">
        <v>3</v>
      </c>
      <c r="F2228" s="3">
        <v>1</v>
      </c>
      <c r="G2228" s="3">
        <v>1</v>
      </c>
      <c r="H2228" s="3">
        <v>1</v>
      </c>
      <c r="I2228" s="3">
        <f t="shared" si="34"/>
        <v>2</v>
      </c>
    </row>
    <row r="2229" spans="1:9" x14ac:dyDescent="0.35">
      <c r="A2229" s="3" t="s">
        <v>2629</v>
      </c>
      <c r="B2229" s="44" t="s">
        <v>289</v>
      </c>
      <c r="C2229" s="44" t="s">
        <v>43</v>
      </c>
      <c r="D2229" s="44" t="s">
        <v>175</v>
      </c>
      <c r="E2229" s="3">
        <v>3</v>
      </c>
      <c r="F2229" s="3">
        <v>1</v>
      </c>
      <c r="G2229" s="3">
        <v>4</v>
      </c>
      <c r="H2229" s="3">
        <v>1</v>
      </c>
      <c r="I2229" s="3">
        <f t="shared" si="34"/>
        <v>2</v>
      </c>
    </row>
    <row r="2230" spans="1:9" x14ac:dyDescent="0.35">
      <c r="A2230" s="3" t="s">
        <v>2630</v>
      </c>
      <c r="B2230" s="44" t="s">
        <v>289</v>
      </c>
      <c r="C2230" s="44" t="s">
        <v>43</v>
      </c>
      <c r="D2230" s="44" t="s">
        <v>175</v>
      </c>
      <c r="E2230" s="3">
        <v>3</v>
      </c>
      <c r="F2230" s="3">
        <v>1</v>
      </c>
      <c r="G2230" s="3">
        <v>1</v>
      </c>
      <c r="H2230" s="3">
        <v>1</v>
      </c>
      <c r="I2230" s="3">
        <f t="shared" si="34"/>
        <v>2</v>
      </c>
    </row>
    <row r="2231" spans="1:9" x14ac:dyDescent="0.35">
      <c r="A2231" s="3" t="s">
        <v>2631</v>
      </c>
      <c r="B2231" s="44" t="s">
        <v>289</v>
      </c>
      <c r="C2231" s="44" t="s">
        <v>43</v>
      </c>
      <c r="D2231" s="44" t="s">
        <v>175</v>
      </c>
      <c r="E2231" s="3">
        <v>3</v>
      </c>
      <c r="F2231" s="3">
        <v>1</v>
      </c>
      <c r="G2231" s="3">
        <v>1</v>
      </c>
      <c r="H2231" s="3">
        <v>1</v>
      </c>
      <c r="I2231" s="3">
        <f t="shared" si="34"/>
        <v>2</v>
      </c>
    </row>
    <row r="2232" spans="1:9" x14ac:dyDescent="0.35">
      <c r="A2232" s="3" t="s">
        <v>2632</v>
      </c>
      <c r="B2232" s="44" t="s">
        <v>288</v>
      </c>
      <c r="C2232" s="44" t="s">
        <v>43</v>
      </c>
      <c r="D2232" s="44" t="s">
        <v>176</v>
      </c>
      <c r="E2232" s="3">
        <v>3</v>
      </c>
      <c r="F2232" s="3">
        <v>1</v>
      </c>
      <c r="G2232" s="3">
        <v>4</v>
      </c>
      <c r="H2232" s="3">
        <v>1</v>
      </c>
      <c r="I2232" s="3">
        <f t="shared" si="34"/>
        <v>2</v>
      </c>
    </row>
    <row r="2233" spans="1:9" x14ac:dyDescent="0.35">
      <c r="A2233" s="3" t="s">
        <v>2633</v>
      </c>
      <c r="B2233" s="44" t="s">
        <v>289</v>
      </c>
      <c r="C2233" s="44" t="s">
        <v>43</v>
      </c>
      <c r="D2233" s="44" t="s">
        <v>175</v>
      </c>
      <c r="E2233" s="3">
        <v>3</v>
      </c>
      <c r="F2233" s="3">
        <v>1</v>
      </c>
      <c r="G2233" s="3">
        <v>4</v>
      </c>
      <c r="H2233" s="3">
        <v>3</v>
      </c>
      <c r="I2233" s="3">
        <f t="shared" si="34"/>
        <v>3</v>
      </c>
    </row>
    <row r="2234" spans="1:9" x14ac:dyDescent="0.35">
      <c r="A2234" s="3" t="s">
        <v>2634</v>
      </c>
      <c r="B2234" s="44" t="s">
        <v>289</v>
      </c>
      <c r="C2234" s="44" t="s">
        <v>43</v>
      </c>
      <c r="D2234" s="44" t="s">
        <v>175</v>
      </c>
      <c r="E2234" s="3">
        <v>3</v>
      </c>
      <c r="F2234" s="3">
        <v>1</v>
      </c>
      <c r="G2234" s="3">
        <v>4</v>
      </c>
      <c r="H2234" s="3">
        <v>1</v>
      </c>
      <c r="I2234" s="3">
        <f t="shared" si="34"/>
        <v>2</v>
      </c>
    </row>
    <row r="2235" spans="1:9" x14ac:dyDescent="0.35">
      <c r="A2235" s="3" t="s">
        <v>2635</v>
      </c>
      <c r="B2235" s="44" t="s">
        <v>289</v>
      </c>
      <c r="C2235" s="44" t="s">
        <v>43</v>
      </c>
      <c r="D2235" s="44" t="s">
        <v>175</v>
      </c>
      <c r="E2235" s="3">
        <v>3</v>
      </c>
      <c r="F2235" s="3">
        <v>1</v>
      </c>
      <c r="G2235" s="3">
        <v>4</v>
      </c>
      <c r="H2235" s="3">
        <v>1</v>
      </c>
      <c r="I2235" s="3">
        <f t="shared" si="34"/>
        <v>2</v>
      </c>
    </row>
    <row r="2236" spans="1:9" x14ac:dyDescent="0.35">
      <c r="A2236" s="3" t="s">
        <v>2636</v>
      </c>
      <c r="B2236" s="44" t="s">
        <v>289</v>
      </c>
      <c r="C2236" s="44" t="s">
        <v>43</v>
      </c>
      <c r="D2236" s="44" t="s">
        <v>175</v>
      </c>
      <c r="E2236" s="3">
        <v>3</v>
      </c>
      <c r="F2236" s="3">
        <v>1</v>
      </c>
      <c r="G2236" s="3">
        <v>4</v>
      </c>
      <c r="H2236" s="3">
        <v>1</v>
      </c>
      <c r="I2236" s="3">
        <f t="shared" si="34"/>
        <v>2</v>
      </c>
    </row>
    <row r="2237" spans="1:9" x14ac:dyDescent="0.35">
      <c r="A2237" s="3" t="s">
        <v>2637</v>
      </c>
      <c r="B2237" s="44" t="s">
        <v>289</v>
      </c>
      <c r="C2237" s="44" t="s">
        <v>43</v>
      </c>
      <c r="D2237" s="44" t="s">
        <v>175</v>
      </c>
      <c r="E2237" s="3">
        <v>3</v>
      </c>
      <c r="F2237" s="3">
        <v>1</v>
      </c>
      <c r="G2237" s="3">
        <v>4</v>
      </c>
      <c r="H2237" s="3">
        <v>1</v>
      </c>
      <c r="I2237" s="3">
        <f t="shared" si="34"/>
        <v>2</v>
      </c>
    </row>
    <row r="2238" spans="1:9" x14ac:dyDescent="0.35">
      <c r="A2238" s="3" t="s">
        <v>2638</v>
      </c>
      <c r="B2238" s="44" t="s">
        <v>289</v>
      </c>
      <c r="C2238" s="44" t="s">
        <v>43</v>
      </c>
      <c r="D2238" s="44" t="s">
        <v>175</v>
      </c>
      <c r="E2238" s="3">
        <v>3</v>
      </c>
      <c r="F2238" s="3">
        <v>1</v>
      </c>
      <c r="G2238" s="3">
        <v>4</v>
      </c>
      <c r="H2238" s="3">
        <v>1</v>
      </c>
      <c r="I2238" s="3">
        <f t="shared" si="34"/>
        <v>2</v>
      </c>
    </row>
    <row r="2239" spans="1:9" x14ac:dyDescent="0.35">
      <c r="A2239" s="3" t="s">
        <v>2639</v>
      </c>
      <c r="B2239" s="44" t="s">
        <v>289</v>
      </c>
      <c r="C2239" s="44" t="s">
        <v>43</v>
      </c>
      <c r="D2239" s="44" t="s">
        <v>175</v>
      </c>
      <c r="E2239" s="3">
        <v>3</v>
      </c>
      <c r="F2239" s="3">
        <v>1</v>
      </c>
      <c r="G2239" s="3">
        <v>4</v>
      </c>
      <c r="H2239" s="3">
        <v>1</v>
      </c>
      <c r="I2239" s="3">
        <f t="shared" si="34"/>
        <v>2</v>
      </c>
    </row>
    <row r="2240" spans="1:9" x14ac:dyDescent="0.35">
      <c r="A2240" s="3" t="s">
        <v>2640</v>
      </c>
      <c r="B2240" s="44" t="s">
        <v>289</v>
      </c>
      <c r="C2240" s="44" t="s">
        <v>43</v>
      </c>
      <c r="D2240" s="44" t="s">
        <v>175</v>
      </c>
      <c r="E2240" s="3">
        <v>3</v>
      </c>
      <c r="F2240" s="3">
        <v>1</v>
      </c>
      <c r="G2240" s="3">
        <v>4</v>
      </c>
      <c r="H2240" s="3">
        <v>1</v>
      </c>
      <c r="I2240" s="3">
        <f t="shared" si="34"/>
        <v>2</v>
      </c>
    </row>
    <row r="2241" spans="1:9" x14ac:dyDescent="0.35">
      <c r="A2241" s="3" t="s">
        <v>2641</v>
      </c>
      <c r="B2241" s="44" t="s">
        <v>208</v>
      </c>
      <c r="C2241" s="44" t="s">
        <v>151</v>
      </c>
      <c r="D2241" s="44" t="s">
        <v>175</v>
      </c>
      <c r="E2241" s="3">
        <v>3</v>
      </c>
      <c r="F2241" s="3">
        <v>1</v>
      </c>
      <c r="G2241" s="3">
        <v>4</v>
      </c>
      <c r="H2241" s="3">
        <v>1</v>
      </c>
      <c r="I2241" s="3">
        <f t="shared" si="34"/>
        <v>2</v>
      </c>
    </row>
    <row r="2242" spans="1:9" x14ac:dyDescent="0.35">
      <c r="A2242" s="3" t="s">
        <v>2642</v>
      </c>
      <c r="B2242" s="44" t="s">
        <v>289</v>
      </c>
      <c r="C2242" s="44" t="s">
        <v>43</v>
      </c>
      <c r="D2242" s="44" t="s">
        <v>175</v>
      </c>
      <c r="E2242" s="3">
        <v>3</v>
      </c>
      <c r="F2242" s="3">
        <v>1</v>
      </c>
      <c r="G2242" s="3">
        <v>1</v>
      </c>
      <c r="H2242" s="3">
        <v>1</v>
      </c>
      <c r="I2242" s="3">
        <f t="shared" si="34"/>
        <v>2</v>
      </c>
    </row>
    <row r="2243" spans="1:9" x14ac:dyDescent="0.35">
      <c r="A2243" s="3" t="s">
        <v>2643</v>
      </c>
      <c r="B2243" s="44" t="s">
        <v>289</v>
      </c>
      <c r="C2243" s="44" t="s">
        <v>43</v>
      </c>
      <c r="D2243" s="44" t="s">
        <v>175</v>
      </c>
      <c r="E2243" s="3">
        <v>3</v>
      </c>
      <c r="F2243" s="3">
        <v>1</v>
      </c>
      <c r="G2243" s="3">
        <v>1</v>
      </c>
      <c r="H2243" s="3">
        <v>2</v>
      </c>
      <c r="I2243" s="3">
        <f t="shared" ref="I2243:I2306" si="35">ROUND(AVERAGE(E2243:H2243),0)</f>
        <v>2</v>
      </c>
    </row>
    <row r="2244" spans="1:9" x14ac:dyDescent="0.35">
      <c r="A2244" s="3" t="s">
        <v>2644</v>
      </c>
      <c r="B2244" s="44" t="s">
        <v>289</v>
      </c>
      <c r="C2244" s="44" t="s">
        <v>43</v>
      </c>
      <c r="D2244" s="44" t="s">
        <v>175</v>
      </c>
      <c r="E2244" s="3">
        <v>3</v>
      </c>
      <c r="F2244" s="3">
        <v>1</v>
      </c>
      <c r="G2244" s="3">
        <v>4</v>
      </c>
      <c r="H2244" s="3">
        <v>1</v>
      </c>
      <c r="I2244" s="3">
        <f t="shared" si="35"/>
        <v>2</v>
      </c>
    </row>
    <row r="2245" spans="1:9" x14ac:dyDescent="0.35">
      <c r="A2245" s="3" t="s">
        <v>2645</v>
      </c>
      <c r="B2245" s="44" t="s">
        <v>289</v>
      </c>
      <c r="C2245" s="44" t="s">
        <v>43</v>
      </c>
      <c r="D2245" s="44" t="s">
        <v>175</v>
      </c>
      <c r="E2245" s="3">
        <v>3</v>
      </c>
      <c r="F2245" s="3">
        <v>1</v>
      </c>
      <c r="G2245" s="3">
        <v>4</v>
      </c>
      <c r="H2245" s="3">
        <v>1</v>
      </c>
      <c r="I2245" s="3">
        <f t="shared" si="35"/>
        <v>2</v>
      </c>
    </row>
    <row r="2246" spans="1:9" x14ac:dyDescent="0.35">
      <c r="A2246" s="3" t="s">
        <v>2646</v>
      </c>
      <c r="B2246" s="44" t="s">
        <v>289</v>
      </c>
      <c r="C2246" s="44" t="s">
        <v>43</v>
      </c>
      <c r="D2246" s="44" t="s">
        <v>175</v>
      </c>
      <c r="E2246" s="3">
        <v>3</v>
      </c>
      <c r="F2246" s="3">
        <v>1</v>
      </c>
      <c r="G2246" s="3">
        <v>1</v>
      </c>
      <c r="H2246" s="3">
        <v>1</v>
      </c>
      <c r="I2246" s="3">
        <f t="shared" si="35"/>
        <v>2</v>
      </c>
    </row>
    <row r="2247" spans="1:9" x14ac:dyDescent="0.35">
      <c r="A2247" s="3" t="s">
        <v>2647</v>
      </c>
      <c r="B2247" s="44" t="s">
        <v>289</v>
      </c>
      <c r="C2247" s="44" t="s">
        <v>43</v>
      </c>
      <c r="D2247" s="44" t="s">
        <v>175</v>
      </c>
      <c r="E2247" s="3">
        <v>3</v>
      </c>
      <c r="F2247" s="3">
        <v>1</v>
      </c>
      <c r="G2247" s="3">
        <v>4</v>
      </c>
      <c r="H2247" s="3">
        <v>1</v>
      </c>
      <c r="I2247" s="3">
        <f t="shared" si="35"/>
        <v>2</v>
      </c>
    </row>
    <row r="2248" spans="1:9" x14ac:dyDescent="0.35">
      <c r="A2248" s="3" t="s">
        <v>2648</v>
      </c>
      <c r="B2248" s="44" t="s">
        <v>289</v>
      </c>
      <c r="C2248" s="44" t="s">
        <v>43</v>
      </c>
      <c r="D2248" s="44" t="s">
        <v>175</v>
      </c>
      <c r="E2248" s="3">
        <v>3</v>
      </c>
      <c r="F2248" s="3">
        <v>1</v>
      </c>
      <c r="G2248" s="3">
        <v>1</v>
      </c>
      <c r="H2248" s="3">
        <v>5</v>
      </c>
      <c r="I2248" s="3">
        <f t="shared" si="35"/>
        <v>3</v>
      </c>
    </row>
    <row r="2249" spans="1:9" x14ac:dyDescent="0.35">
      <c r="A2249" s="3" t="s">
        <v>2649</v>
      </c>
      <c r="B2249" s="44" t="s">
        <v>289</v>
      </c>
      <c r="C2249" s="44" t="s">
        <v>43</v>
      </c>
      <c r="D2249" s="44" t="s">
        <v>175</v>
      </c>
      <c r="E2249" s="3">
        <v>3</v>
      </c>
      <c r="F2249" s="3">
        <v>1</v>
      </c>
      <c r="G2249" s="3">
        <v>4</v>
      </c>
      <c r="H2249" s="3">
        <v>1</v>
      </c>
      <c r="I2249" s="3">
        <f t="shared" si="35"/>
        <v>2</v>
      </c>
    </row>
    <row r="2250" spans="1:9" x14ac:dyDescent="0.35">
      <c r="A2250" s="3" t="s">
        <v>2650</v>
      </c>
      <c r="B2250" s="44" t="s">
        <v>289</v>
      </c>
      <c r="C2250" s="44" t="s">
        <v>43</v>
      </c>
      <c r="D2250" s="44" t="s">
        <v>175</v>
      </c>
      <c r="E2250" s="3">
        <v>3</v>
      </c>
      <c r="F2250" s="3">
        <v>1</v>
      </c>
      <c r="G2250" s="3">
        <v>4</v>
      </c>
      <c r="H2250" s="3">
        <v>1</v>
      </c>
      <c r="I2250" s="3">
        <f t="shared" si="35"/>
        <v>2</v>
      </c>
    </row>
    <row r="2251" spans="1:9" x14ac:dyDescent="0.35">
      <c r="A2251" s="3" t="s">
        <v>2651</v>
      </c>
      <c r="B2251" s="44" t="s">
        <v>289</v>
      </c>
      <c r="C2251" s="44" t="s">
        <v>43</v>
      </c>
      <c r="D2251" s="44" t="s">
        <v>175</v>
      </c>
      <c r="E2251" s="3">
        <v>3</v>
      </c>
      <c r="F2251" s="3">
        <v>1</v>
      </c>
      <c r="G2251" s="3">
        <v>4</v>
      </c>
      <c r="H2251" s="3">
        <v>1</v>
      </c>
      <c r="I2251" s="3">
        <f t="shared" si="35"/>
        <v>2</v>
      </c>
    </row>
    <row r="2252" spans="1:9" x14ac:dyDescent="0.35">
      <c r="A2252" s="3" t="s">
        <v>2652</v>
      </c>
      <c r="B2252" s="44" t="s">
        <v>289</v>
      </c>
      <c r="C2252" s="44" t="s">
        <v>43</v>
      </c>
      <c r="D2252" s="44" t="s">
        <v>175</v>
      </c>
      <c r="E2252" s="3">
        <v>1</v>
      </c>
      <c r="F2252" s="3">
        <v>4</v>
      </c>
      <c r="G2252" s="3">
        <v>1</v>
      </c>
      <c r="H2252" s="3">
        <v>1</v>
      </c>
      <c r="I2252" s="3">
        <f t="shared" si="35"/>
        <v>2</v>
      </c>
    </row>
    <row r="2253" spans="1:9" x14ac:dyDescent="0.35">
      <c r="A2253" s="3" t="s">
        <v>2653</v>
      </c>
      <c r="B2253" s="44" t="s">
        <v>289</v>
      </c>
      <c r="C2253" s="44" t="s">
        <v>43</v>
      </c>
      <c r="D2253" s="44" t="s">
        <v>175</v>
      </c>
      <c r="E2253" s="3">
        <v>3</v>
      </c>
      <c r="F2253" s="3">
        <v>1</v>
      </c>
      <c r="G2253" s="3">
        <v>1</v>
      </c>
      <c r="H2253" s="3">
        <v>3</v>
      </c>
      <c r="I2253" s="3">
        <f t="shared" si="35"/>
        <v>2</v>
      </c>
    </row>
    <row r="2254" spans="1:9" x14ac:dyDescent="0.35">
      <c r="A2254" s="3" t="s">
        <v>2654</v>
      </c>
      <c r="B2254" s="44" t="s">
        <v>289</v>
      </c>
      <c r="C2254" s="44" t="s">
        <v>43</v>
      </c>
      <c r="D2254" s="44" t="s">
        <v>175</v>
      </c>
      <c r="E2254" s="3">
        <v>3</v>
      </c>
      <c r="F2254" s="3">
        <v>1</v>
      </c>
      <c r="G2254" s="3">
        <v>4</v>
      </c>
      <c r="H2254" s="3">
        <v>1</v>
      </c>
      <c r="I2254" s="3">
        <f t="shared" si="35"/>
        <v>2</v>
      </c>
    </row>
    <row r="2255" spans="1:9" x14ac:dyDescent="0.35">
      <c r="A2255" s="3" t="s">
        <v>2655</v>
      </c>
      <c r="B2255" s="44" t="s">
        <v>289</v>
      </c>
      <c r="C2255" s="44" t="s">
        <v>43</v>
      </c>
      <c r="D2255" s="44" t="s">
        <v>175</v>
      </c>
      <c r="E2255" s="3">
        <v>3</v>
      </c>
      <c r="F2255" s="3">
        <v>1</v>
      </c>
      <c r="G2255" s="3">
        <v>4</v>
      </c>
      <c r="H2255" s="3">
        <v>1</v>
      </c>
      <c r="I2255" s="3">
        <f t="shared" si="35"/>
        <v>2</v>
      </c>
    </row>
    <row r="2256" spans="1:9" x14ac:dyDescent="0.35">
      <c r="A2256" s="3" t="s">
        <v>2656</v>
      </c>
      <c r="B2256" s="44" t="s">
        <v>288</v>
      </c>
      <c r="C2256" s="44" t="s">
        <v>43</v>
      </c>
      <c r="D2256" s="44" t="s">
        <v>176</v>
      </c>
      <c r="E2256" s="3">
        <v>3</v>
      </c>
      <c r="F2256" s="3">
        <v>1</v>
      </c>
      <c r="G2256" s="3">
        <v>4</v>
      </c>
      <c r="H2256" s="3">
        <v>1</v>
      </c>
      <c r="I2256" s="3">
        <f t="shared" si="35"/>
        <v>2</v>
      </c>
    </row>
    <row r="2257" spans="1:9" x14ac:dyDescent="0.35">
      <c r="A2257" s="3" t="s">
        <v>2657</v>
      </c>
      <c r="B2257" s="44" t="s">
        <v>289</v>
      </c>
      <c r="C2257" s="44" t="s">
        <v>43</v>
      </c>
      <c r="D2257" s="44" t="s">
        <v>175</v>
      </c>
      <c r="E2257" s="3">
        <v>3</v>
      </c>
      <c r="F2257" s="3">
        <v>1</v>
      </c>
      <c r="G2257" s="3">
        <v>4</v>
      </c>
      <c r="H2257" s="3">
        <v>1</v>
      </c>
      <c r="I2257" s="3">
        <f t="shared" si="35"/>
        <v>2</v>
      </c>
    </row>
    <row r="2258" spans="1:9" x14ac:dyDescent="0.35">
      <c r="A2258" s="3" t="s">
        <v>2658</v>
      </c>
      <c r="B2258" s="44" t="s">
        <v>289</v>
      </c>
      <c r="C2258" s="44" t="s">
        <v>43</v>
      </c>
      <c r="D2258" s="44" t="s">
        <v>175</v>
      </c>
      <c r="E2258" s="3">
        <v>3</v>
      </c>
      <c r="F2258" s="3">
        <v>1</v>
      </c>
      <c r="G2258" s="3">
        <v>4</v>
      </c>
      <c r="H2258" s="3">
        <v>1</v>
      </c>
      <c r="I2258" s="3">
        <f t="shared" si="35"/>
        <v>2</v>
      </c>
    </row>
    <row r="2259" spans="1:9" x14ac:dyDescent="0.35">
      <c r="A2259" s="3" t="s">
        <v>2659</v>
      </c>
      <c r="B2259" s="44" t="s">
        <v>289</v>
      </c>
      <c r="C2259" s="44" t="s">
        <v>43</v>
      </c>
      <c r="D2259" s="44" t="s">
        <v>175</v>
      </c>
      <c r="E2259" s="3">
        <v>3</v>
      </c>
      <c r="F2259" s="3">
        <v>1</v>
      </c>
      <c r="G2259" s="3">
        <v>4</v>
      </c>
      <c r="H2259" s="3">
        <v>1</v>
      </c>
      <c r="I2259" s="3">
        <f t="shared" si="35"/>
        <v>2</v>
      </c>
    </row>
    <row r="2260" spans="1:9" x14ac:dyDescent="0.35">
      <c r="A2260" s="3" t="s">
        <v>2660</v>
      </c>
      <c r="B2260" s="44" t="s">
        <v>289</v>
      </c>
      <c r="C2260" s="44" t="s">
        <v>43</v>
      </c>
      <c r="D2260" s="44" t="s">
        <v>175</v>
      </c>
      <c r="E2260" s="3">
        <v>3</v>
      </c>
      <c r="F2260" s="3">
        <v>1</v>
      </c>
      <c r="G2260" s="3">
        <v>1</v>
      </c>
      <c r="H2260" s="3">
        <v>1</v>
      </c>
      <c r="I2260" s="3">
        <f t="shared" si="35"/>
        <v>2</v>
      </c>
    </row>
    <row r="2261" spans="1:9" x14ac:dyDescent="0.35">
      <c r="A2261" s="3" t="s">
        <v>2661</v>
      </c>
      <c r="B2261" s="44" t="s">
        <v>289</v>
      </c>
      <c r="C2261" s="44" t="s">
        <v>43</v>
      </c>
      <c r="D2261" s="44" t="s">
        <v>175</v>
      </c>
      <c r="E2261" s="3">
        <v>3</v>
      </c>
      <c r="F2261" s="3">
        <v>4</v>
      </c>
      <c r="G2261" s="3">
        <v>1</v>
      </c>
      <c r="H2261" s="3">
        <v>1</v>
      </c>
      <c r="I2261" s="3">
        <f t="shared" si="35"/>
        <v>2</v>
      </c>
    </row>
    <row r="2262" spans="1:9" x14ac:dyDescent="0.35">
      <c r="A2262" s="3" t="s">
        <v>2662</v>
      </c>
      <c r="B2262" s="44" t="s">
        <v>288</v>
      </c>
      <c r="C2262" s="44" t="s">
        <v>43</v>
      </c>
      <c r="D2262" s="44" t="s">
        <v>176</v>
      </c>
      <c r="E2262" s="3">
        <v>3</v>
      </c>
      <c r="F2262" s="3">
        <v>1</v>
      </c>
      <c r="G2262" s="3">
        <v>4</v>
      </c>
      <c r="H2262" s="3">
        <v>1</v>
      </c>
      <c r="I2262" s="3">
        <f t="shared" si="35"/>
        <v>2</v>
      </c>
    </row>
    <row r="2263" spans="1:9" x14ac:dyDescent="0.35">
      <c r="A2263" s="3" t="s">
        <v>2663</v>
      </c>
      <c r="B2263" s="44" t="s">
        <v>288</v>
      </c>
      <c r="C2263" s="44" t="s">
        <v>43</v>
      </c>
      <c r="D2263" s="44" t="s">
        <v>176</v>
      </c>
      <c r="E2263" s="3">
        <v>3</v>
      </c>
      <c r="F2263" s="3">
        <v>1</v>
      </c>
      <c r="G2263" s="3">
        <v>4</v>
      </c>
      <c r="H2263" s="3">
        <v>1</v>
      </c>
      <c r="I2263" s="3">
        <f t="shared" si="35"/>
        <v>2</v>
      </c>
    </row>
    <row r="2264" spans="1:9" x14ac:dyDescent="0.35">
      <c r="A2264" s="3" t="s">
        <v>2664</v>
      </c>
      <c r="B2264" s="44" t="s">
        <v>288</v>
      </c>
      <c r="C2264" s="44" t="s">
        <v>43</v>
      </c>
      <c r="D2264" s="44" t="s">
        <v>176</v>
      </c>
      <c r="E2264" s="3">
        <v>3</v>
      </c>
      <c r="F2264" s="3">
        <v>1</v>
      </c>
      <c r="G2264" s="3">
        <v>4</v>
      </c>
      <c r="H2264" s="3">
        <v>1</v>
      </c>
      <c r="I2264" s="3">
        <f t="shared" si="35"/>
        <v>2</v>
      </c>
    </row>
    <row r="2265" spans="1:9" x14ac:dyDescent="0.35">
      <c r="A2265" s="3" t="s">
        <v>2665</v>
      </c>
      <c r="B2265" s="44" t="s">
        <v>289</v>
      </c>
      <c r="C2265" s="44" t="s">
        <v>43</v>
      </c>
      <c r="D2265" s="44" t="s">
        <v>175</v>
      </c>
      <c r="E2265" s="3">
        <v>3</v>
      </c>
      <c r="F2265" s="3">
        <v>1</v>
      </c>
      <c r="G2265" s="3">
        <v>1</v>
      </c>
      <c r="H2265" s="3">
        <v>1</v>
      </c>
      <c r="I2265" s="3">
        <f t="shared" si="35"/>
        <v>2</v>
      </c>
    </row>
    <row r="2266" spans="1:9" x14ac:dyDescent="0.35">
      <c r="A2266" s="3" t="s">
        <v>2666</v>
      </c>
      <c r="B2266" s="44" t="s">
        <v>289</v>
      </c>
      <c r="C2266" s="44" t="s">
        <v>43</v>
      </c>
      <c r="D2266" s="44" t="s">
        <v>175</v>
      </c>
      <c r="E2266" s="3">
        <v>3</v>
      </c>
      <c r="F2266" s="3">
        <v>2</v>
      </c>
      <c r="G2266" s="3">
        <v>1</v>
      </c>
      <c r="H2266" s="3">
        <v>1</v>
      </c>
      <c r="I2266" s="3">
        <f t="shared" si="35"/>
        <v>2</v>
      </c>
    </row>
    <row r="2267" spans="1:9" x14ac:dyDescent="0.35">
      <c r="A2267" s="3" t="s">
        <v>2667</v>
      </c>
      <c r="B2267" s="44" t="s">
        <v>289</v>
      </c>
      <c r="C2267" s="44" t="s">
        <v>43</v>
      </c>
      <c r="D2267" s="44" t="s">
        <v>175</v>
      </c>
      <c r="E2267" s="3">
        <v>3</v>
      </c>
      <c r="F2267" s="3">
        <v>1</v>
      </c>
      <c r="G2267" s="3">
        <v>1</v>
      </c>
      <c r="H2267" s="3">
        <v>1</v>
      </c>
      <c r="I2267" s="3">
        <f t="shared" si="35"/>
        <v>2</v>
      </c>
    </row>
    <row r="2268" spans="1:9" x14ac:dyDescent="0.35">
      <c r="A2268" s="3" t="s">
        <v>2668</v>
      </c>
      <c r="B2268" s="44" t="s">
        <v>289</v>
      </c>
      <c r="C2268" s="44" t="s">
        <v>43</v>
      </c>
      <c r="D2268" s="44" t="s">
        <v>175</v>
      </c>
      <c r="E2268" s="3">
        <v>3</v>
      </c>
      <c r="F2268" s="3">
        <v>3</v>
      </c>
      <c r="G2268" s="3">
        <v>1</v>
      </c>
      <c r="H2268" s="3">
        <v>1</v>
      </c>
      <c r="I2268" s="3">
        <f t="shared" si="35"/>
        <v>2</v>
      </c>
    </row>
    <row r="2269" spans="1:9" x14ac:dyDescent="0.35">
      <c r="A2269" s="3" t="s">
        <v>2669</v>
      </c>
      <c r="B2269" s="44" t="s">
        <v>289</v>
      </c>
      <c r="C2269" s="44" t="s">
        <v>43</v>
      </c>
      <c r="D2269" s="44" t="s">
        <v>175</v>
      </c>
      <c r="E2269" s="3">
        <v>2</v>
      </c>
      <c r="F2269" s="3">
        <v>3</v>
      </c>
      <c r="G2269" s="3">
        <v>4</v>
      </c>
      <c r="H2269" s="3">
        <v>1</v>
      </c>
      <c r="I2269" s="3">
        <f t="shared" si="35"/>
        <v>3</v>
      </c>
    </row>
    <row r="2270" spans="1:9" x14ac:dyDescent="0.35">
      <c r="A2270" s="3" t="s">
        <v>2670</v>
      </c>
      <c r="B2270" s="44" t="s">
        <v>289</v>
      </c>
      <c r="C2270" s="44" t="s">
        <v>43</v>
      </c>
      <c r="D2270" s="44" t="s">
        <v>175</v>
      </c>
      <c r="E2270" s="3">
        <v>3</v>
      </c>
      <c r="F2270" s="3">
        <v>1</v>
      </c>
      <c r="G2270" s="3">
        <v>1</v>
      </c>
      <c r="H2270" s="3">
        <v>1</v>
      </c>
      <c r="I2270" s="3">
        <f t="shared" si="35"/>
        <v>2</v>
      </c>
    </row>
    <row r="2271" spans="1:9" x14ac:dyDescent="0.35">
      <c r="A2271" s="3" t="s">
        <v>2671</v>
      </c>
      <c r="B2271" s="44" t="s">
        <v>289</v>
      </c>
      <c r="C2271" s="44" t="s">
        <v>43</v>
      </c>
      <c r="D2271" s="44" t="s">
        <v>175</v>
      </c>
      <c r="E2271" s="3">
        <v>3</v>
      </c>
      <c r="F2271" s="3">
        <v>1</v>
      </c>
      <c r="G2271" s="3">
        <v>1</v>
      </c>
      <c r="H2271" s="3">
        <v>1</v>
      </c>
      <c r="I2271" s="3">
        <f t="shared" si="35"/>
        <v>2</v>
      </c>
    </row>
    <row r="2272" spans="1:9" x14ac:dyDescent="0.35">
      <c r="A2272" s="3" t="s">
        <v>2672</v>
      </c>
      <c r="B2272" s="44" t="s">
        <v>289</v>
      </c>
      <c r="C2272" s="44" t="s">
        <v>43</v>
      </c>
      <c r="D2272" s="44" t="s">
        <v>175</v>
      </c>
      <c r="E2272" s="3">
        <v>3</v>
      </c>
      <c r="F2272" s="3">
        <v>1</v>
      </c>
      <c r="G2272" s="3">
        <v>4</v>
      </c>
      <c r="H2272" s="3">
        <v>1</v>
      </c>
      <c r="I2272" s="3">
        <f t="shared" si="35"/>
        <v>2</v>
      </c>
    </row>
    <row r="2273" spans="1:9" x14ac:dyDescent="0.35">
      <c r="A2273" s="3" t="s">
        <v>2673</v>
      </c>
      <c r="B2273" s="44" t="s">
        <v>289</v>
      </c>
      <c r="C2273" s="44" t="s">
        <v>43</v>
      </c>
      <c r="D2273" s="44" t="s">
        <v>175</v>
      </c>
      <c r="E2273" s="3">
        <v>3</v>
      </c>
      <c r="F2273" s="3">
        <v>1</v>
      </c>
      <c r="G2273" s="3">
        <v>4</v>
      </c>
      <c r="H2273" s="3">
        <v>1</v>
      </c>
      <c r="I2273" s="3">
        <f t="shared" si="35"/>
        <v>2</v>
      </c>
    </row>
    <row r="2274" spans="1:9" x14ac:dyDescent="0.35">
      <c r="A2274" s="3" t="s">
        <v>2674</v>
      </c>
      <c r="B2274" s="44" t="s">
        <v>289</v>
      </c>
      <c r="C2274" s="44" t="s">
        <v>43</v>
      </c>
      <c r="D2274" s="44" t="s">
        <v>175</v>
      </c>
      <c r="E2274" s="3">
        <v>3</v>
      </c>
      <c r="F2274" s="3">
        <v>1</v>
      </c>
      <c r="G2274" s="3">
        <v>4</v>
      </c>
      <c r="H2274" s="3">
        <v>1</v>
      </c>
      <c r="I2274" s="3">
        <f t="shared" si="35"/>
        <v>2</v>
      </c>
    </row>
    <row r="2275" spans="1:9" x14ac:dyDescent="0.35">
      <c r="A2275" s="3" t="s">
        <v>2675</v>
      </c>
      <c r="B2275" s="44" t="s">
        <v>208</v>
      </c>
      <c r="C2275" s="44" t="s">
        <v>151</v>
      </c>
      <c r="D2275" s="44" t="s">
        <v>175</v>
      </c>
      <c r="E2275" s="3">
        <v>3</v>
      </c>
      <c r="F2275" s="3">
        <v>1</v>
      </c>
      <c r="G2275" s="3">
        <v>4</v>
      </c>
      <c r="H2275" s="3">
        <v>1</v>
      </c>
      <c r="I2275" s="3">
        <f t="shared" si="35"/>
        <v>2</v>
      </c>
    </row>
    <row r="2276" spans="1:9" x14ac:dyDescent="0.35">
      <c r="A2276" s="3" t="s">
        <v>2676</v>
      </c>
      <c r="B2276" s="44" t="s">
        <v>289</v>
      </c>
      <c r="C2276" s="44" t="s">
        <v>43</v>
      </c>
      <c r="D2276" s="44" t="s">
        <v>175</v>
      </c>
      <c r="E2276" s="3">
        <v>3</v>
      </c>
      <c r="F2276" s="3">
        <v>1</v>
      </c>
      <c r="G2276" s="3">
        <v>4</v>
      </c>
      <c r="H2276" s="3">
        <v>1</v>
      </c>
      <c r="I2276" s="3">
        <f t="shared" si="35"/>
        <v>2</v>
      </c>
    </row>
    <row r="2277" spans="1:9" x14ac:dyDescent="0.35">
      <c r="A2277" s="3" t="s">
        <v>2677</v>
      </c>
      <c r="B2277" s="44" t="s">
        <v>289</v>
      </c>
      <c r="C2277" s="44" t="s">
        <v>43</v>
      </c>
      <c r="D2277" s="44" t="s">
        <v>175</v>
      </c>
      <c r="E2277" s="3">
        <v>3</v>
      </c>
      <c r="F2277" s="3">
        <v>1</v>
      </c>
      <c r="G2277" s="3">
        <v>4</v>
      </c>
      <c r="H2277" s="3">
        <v>4</v>
      </c>
      <c r="I2277" s="3">
        <f t="shared" si="35"/>
        <v>3</v>
      </c>
    </row>
    <row r="2278" spans="1:9" x14ac:dyDescent="0.35">
      <c r="A2278" s="3" t="s">
        <v>2678</v>
      </c>
      <c r="B2278" s="44" t="s">
        <v>289</v>
      </c>
      <c r="C2278" s="44" t="s">
        <v>43</v>
      </c>
      <c r="D2278" s="44" t="s">
        <v>175</v>
      </c>
      <c r="E2278" s="3">
        <v>3</v>
      </c>
      <c r="F2278" s="3">
        <v>1</v>
      </c>
      <c r="G2278" s="3">
        <v>4</v>
      </c>
      <c r="H2278" s="3">
        <v>1</v>
      </c>
      <c r="I2278" s="3">
        <f t="shared" si="35"/>
        <v>2</v>
      </c>
    </row>
    <row r="2279" spans="1:9" x14ac:dyDescent="0.35">
      <c r="A2279" s="3" t="s">
        <v>2679</v>
      </c>
      <c r="B2279" s="44" t="s">
        <v>289</v>
      </c>
      <c r="C2279" s="44" t="s">
        <v>43</v>
      </c>
      <c r="D2279" s="44" t="s">
        <v>175</v>
      </c>
      <c r="E2279" s="3">
        <v>3</v>
      </c>
      <c r="F2279" s="3">
        <v>1</v>
      </c>
      <c r="G2279" s="3">
        <v>4</v>
      </c>
      <c r="H2279" s="3">
        <v>1</v>
      </c>
      <c r="I2279" s="3">
        <f t="shared" si="35"/>
        <v>2</v>
      </c>
    </row>
    <row r="2280" spans="1:9" x14ac:dyDescent="0.35">
      <c r="A2280" s="3" t="s">
        <v>2680</v>
      </c>
      <c r="B2280" s="44" t="s">
        <v>195</v>
      </c>
      <c r="C2280" s="44" t="s">
        <v>151</v>
      </c>
      <c r="D2280" s="44" t="s">
        <v>176</v>
      </c>
      <c r="E2280" s="3">
        <v>3</v>
      </c>
      <c r="F2280" s="3">
        <v>1</v>
      </c>
      <c r="G2280" s="3">
        <v>4</v>
      </c>
      <c r="H2280" s="3">
        <v>1</v>
      </c>
      <c r="I2280" s="3">
        <f t="shared" si="35"/>
        <v>2</v>
      </c>
    </row>
    <row r="2281" spans="1:9" x14ac:dyDescent="0.35">
      <c r="A2281" s="3" t="s">
        <v>2681</v>
      </c>
      <c r="B2281" s="44" t="s">
        <v>289</v>
      </c>
      <c r="C2281" s="44" t="s">
        <v>43</v>
      </c>
      <c r="D2281" s="44" t="s">
        <v>175</v>
      </c>
      <c r="E2281" s="3">
        <v>3</v>
      </c>
      <c r="F2281" s="3">
        <v>3</v>
      </c>
      <c r="G2281" s="3">
        <v>1</v>
      </c>
      <c r="H2281" s="3">
        <v>1</v>
      </c>
      <c r="I2281" s="3">
        <f t="shared" si="35"/>
        <v>2</v>
      </c>
    </row>
    <row r="2282" spans="1:9" x14ac:dyDescent="0.35">
      <c r="A2282" s="3" t="s">
        <v>2682</v>
      </c>
      <c r="B2282" s="44" t="s">
        <v>289</v>
      </c>
      <c r="C2282" s="44" t="s">
        <v>43</v>
      </c>
      <c r="D2282" s="44" t="s">
        <v>175</v>
      </c>
      <c r="E2282" s="3">
        <v>3</v>
      </c>
      <c r="F2282" s="3">
        <v>3</v>
      </c>
      <c r="G2282" s="3">
        <v>1</v>
      </c>
      <c r="H2282" s="3">
        <v>1</v>
      </c>
      <c r="I2282" s="3">
        <f t="shared" si="35"/>
        <v>2</v>
      </c>
    </row>
    <row r="2283" spans="1:9" x14ac:dyDescent="0.35">
      <c r="A2283" s="3" t="s">
        <v>2683</v>
      </c>
      <c r="B2283" s="44" t="s">
        <v>288</v>
      </c>
      <c r="C2283" s="44" t="s">
        <v>43</v>
      </c>
      <c r="D2283" s="44" t="s">
        <v>176</v>
      </c>
      <c r="E2283" s="3">
        <v>3</v>
      </c>
      <c r="F2283" s="3">
        <v>1</v>
      </c>
      <c r="G2283" s="3">
        <v>4</v>
      </c>
      <c r="H2283" s="3">
        <v>1</v>
      </c>
      <c r="I2283" s="3">
        <f t="shared" si="35"/>
        <v>2</v>
      </c>
    </row>
    <row r="2284" spans="1:9" x14ac:dyDescent="0.35">
      <c r="A2284" s="3" t="s">
        <v>2684</v>
      </c>
      <c r="B2284" s="44" t="s">
        <v>289</v>
      </c>
      <c r="C2284" s="44" t="s">
        <v>43</v>
      </c>
      <c r="D2284" s="44" t="s">
        <v>175</v>
      </c>
      <c r="E2284" s="3">
        <v>3</v>
      </c>
      <c r="F2284" s="3">
        <v>2</v>
      </c>
      <c r="G2284" s="3">
        <v>1</v>
      </c>
      <c r="H2284" s="3">
        <v>1</v>
      </c>
      <c r="I2284" s="3">
        <f t="shared" si="35"/>
        <v>2</v>
      </c>
    </row>
    <row r="2285" spans="1:9" x14ac:dyDescent="0.35">
      <c r="A2285" s="3" t="s">
        <v>2685</v>
      </c>
      <c r="B2285" s="44" t="s">
        <v>289</v>
      </c>
      <c r="C2285" s="44" t="s">
        <v>43</v>
      </c>
      <c r="D2285" s="44" t="s">
        <v>175</v>
      </c>
      <c r="E2285" s="3">
        <v>2</v>
      </c>
      <c r="F2285" s="3">
        <v>3</v>
      </c>
      <c r="G2285" s="3">
        <v>1</v>
      </c>
      <c r="H2285" s="3">
        <v>1</v>
      </c>
      <c r="I2285" s="3">
        <f t="shared" si="35"/>
        <v>2</v>
      </c>
    </row>
    <row r="2286" spans="1:9" x14ac:dyDescent="0.35">
      <c r="A2286" s="3" t="s">
        <v>2686</v>
      </c>
      <c r="B2286" s="44" t="s">
        <v>288</v>
      </c>
      <c r="C2286" s="44" t="s">
        <v>43</v>
      </c>
      <c r="D2286" s="44" t="s">
        <v>176</v>
      </c>
      <c r="E2286" s="3">
        <v>3</v>
      </c>
      <c r="F2286" s="3">
        <v>1</v>
      </c>
      <c r="G2286" s="3">
        <v>4</v>
      </c>
      <c r="H2286" s="3">
        <v>1</v>
      </c>
      <c r="I2286" s="3">
        <f t="shared" si="35"/>
        <v>2</v>
      </c>
    </row>
    <row r="2287" spans="1:9" x14ac:dyDescent="0.35">
      <c r="A2287" s="3" t="s">
        <v>2687</v>
      </c>
      <c r="B2287" s="44" t="s">
        <v>289</v>
      </c>
      <c r="C2287" s="44" t="s">
        <v>43</v>
      </c>
      <c r="D2287" s="44" t="s">
        <v>175</v>
      </c>
      <c r="E2287" s="3">
        <v>3</v>
      </c>
      <c r="F2287" s="3">
        <v>3</v>
      </c>
      <c r="G2287" s="3">
        <v>1</v>
      </c>
      <c r="H2287" s="3">
        <v>1</v>
      </c>
      <c r="I2287" s="3">
        <f t="shared" si="35"/>
        <v>2</v>
      </c>
    </row>
    <row r="2288" spans="1:9" x14ac:dyDescent="0.35">
      <c r="A2288" s="3" t="s">
        <v>2688</v>
      </c>
      <c r="B2288" s="44" t="s">
        <v>289</v>
      </c>
      <c r="C2288" s="44" t="s">
        <v>43</v>
      </c>
      <c r="D2288" s="44" t="s">
        <v>175</v>
      </c>
      <c r="E2288" s="3">
        <v>3</v>
      </c>
      <c r="F2288" s="3">
        <v>2</v>
      </c>
      <c r="G2288" s="3">
        <v>1</v>
      </c>
      <c r="H2288" s="3">
        <v>1</v>
      </c>
      <c r="I2288" s="3">
        <f t="shared" si="35"/>
        <v>2</v>
      </c>
    </row>
    <row r="2289" spans="1:9" x14ac:dyDescent="0.35">
      <c r="A2289" s="3" t="s">
        <v>2689</v>
      </c>
      <c r="B2289" s="44" t="s">
        <v>289</v>
      </c>
      <c r="C2289" s="44" t="s">
        <v>43</v>
      </c>
      <c r="D2289" s="44" t="s">
        <v>175</v>
      </c>
      <c r="E2289" s="3">
        <v>3</v>
      </c>
      <c r="F2289" s="3">
        <v>1</v>
      </c>
      <c r="G2289" s="3">
        <v>1</v>
      </c>
      <c r="H2289" s="3">
        <v>1</v>
      </c>
      <c r="I2289" s="3">
        <f t="shared" si="35"/>
        <v>2</v>
      </c>
    </row>
    <row r="2290" spans="1:9" x14ac:dyDescent="0.35">
      <c r="A2290" s="3" t="s">
        <v>2690</v>
      </c>
      <c r="B2290" s="44" t="s">
        <v>288</v>
      </c>
      <c r="C2290" s="44" t="s">
        <v>43</v>
      </c>
      <c r="D2290" s="44" t="s">
        <v>176</v>
      </c>
      <c r="E2290" s="3">
        <v>3</v>
      </c>
      <c r="F2290" s="3">
        <v>4</v>
      </c>
      <c r="G2290" s="3">
        <v>4</v>
      </c>
      <c r="H2290" s="3">
        <v>1</v>
      </c>
      <c r="I2290" s="3">
        <f t="shared" si="35"/>
        <v>3</v>
      </c>
    </row>
    <row r="2291" spans="1:9" x14ac:dyDescent="0.35">
      <c r="A2291" s="3" t="s">
        <v>2691</v>
      </c>
      <c r="B2291" s="44" t="s">
        <v>289</v>
      </c>
      <c r="C2291" s="44" t="s">
        <v>43</v>
      </c>
      <c r="D2291" s="44" t="s">
        <v>175</v>
      </c>
      <c r="E2291" s="3">
        <v>3</v>
      </c>
      <c r="F2291" s="3">
        <v>1</v>
      </c>
      <c r="G2291" s="3">
        <v>1</v>
      </c>
      <c r="H2291" s="3">
        <v>1</v>
      </c>
      <c r="I2291" s="3">
        <f t="shared" si="35"/>
        <v>2</v>
      </c>
    </row>
    <row r="2292" spans="1:9" x14ac:dyDescent="0.35">
      <c r="A2292" s="3" t="s">
        <v>2692</v>
      </c>
      <c r="B2292" s="44" t="s">
        <v>289</v>
      </c>
      <c r="C2292" s="44" t="s">
        <v>43</v>
      </c>
      <c r="D2292" s="44" t="s">
        <v>175</v>
      </c>
      <c r="E2292" s="3">
        <v>3</v>
      </c>
      <c r="F2292" s="3">
        <v>3</v>
      </c>
      <c r="G2292" s="3">
        <v>1</v>
      </c>
      <c r="H2292" s="3">
        <v>1</v>
      </c>
      <c r="I2292" s="3">
        <f t="shared" si="35"/>
        <v>2</v>
      </c>
    </row>
    <row r="2293" spans="1:9" x14ac:dyDescent="0.35">
      <c r="A2293" s="3" t="s">
        <v>2693</v>
      </c>
      <c r="B2293" s="44" t="s">
        <v>289</v>
      </c>
      <c r="C2293" s="44" t="s">
        <v>43</v>
      </c>
      <c r="D2293" s="44" t="s">
        <v>175</v>
      </c>
      <c r="E2293" s="3">
        <v>3</v>
      </c>
      <c r="F2293" s="3">
        <v>1</v>
      </c>
      <c r="G2293" s="3">
        <v>1</v>
      </c>
      <c r="H2293" s="3">
        <v>4</v>
      </c>
      <c r="I2293" s="3">
        <f t="shared" si="35"/>
        <v>2</v>
      </c>
    </row>
    <row r="2294" spans="1:9" x14ac:dyDescent="0.35">
      <c r="A2294" s="3" t="s">
        <v>2694</v>
      </c>
      <c r="B2294" s="44" t="s">
        <v>289</v>
      </c>
      <c r="C2294" s="44" t="s">
        <v>43</v>
      </c>
      <c r="D2294" s="44" t="s">
        <v>175</v>
      </c>
      <c r="E2294" s="3">
        <v>3</v>
      </c>
      <c r="F2294" s="3">
        <v>1</v>
      </c>
      <c r="G2294" s="3">
        <v>1</v>
      </c>
      <c r="H2294" s="3">
        <v>3</v>
      </c>
      <c r="I2294" s="3">
        <f t="shared" si="35"/>
        <v>2</v>
      </c>
    </row>
    <row r="2295" spans="1:9" x14ac:dyDescent="0.35">
      <c r="A2295" s="3" t="s">
        <v>2695</v>
      </c>
      <c r="B2295" s="44" t="s">
        <v>289</v>
      </c>
      <c r="C2295" s="44" t="s">
        <v>43</v>
      </c>
      <c r="D2295" s="44" t="s">
        <v>175</v>
      </c>
      <c r="E2295" s="3">
        <v>3</v>
      </c>
      <c r="F2295" s="3">
        <v>1</v>
      </c>
      <c r="G2295" s="3">
        <v>4</v>
      </c>
      <c r="H2295" s="3">
        <v>2</v>
      </c>
      <c r="I2295" s="3">
        <f t="shared" si="35"/>
        <v>3</v>
      </c>
    </row>
    <row r="2296" spans="1:9" x14ac:dyDescent="0.35">
      <c r="A2296" s="3" t="s">
        <v>2696</v>
      </c>
      <c r="B2296" s="44" t="s">
        <v>289</v>
      </c>
      <c r="C2296" s="44" t="s">
        <v>43</v>
      </c>
      <c r="D2296" s="44" t="s">
        <v>175</v>
      </c>
      <c r="E2296" s="3">
        <v>3</v>
      </c>
      <c r="F2296" s="3">
        <v>1</v>
      </c>
      <c r="G2296" s="3">
        <v>4</v>
      </c>
      <c r="H2296" s="3">
        <v>3</v>
      </c>
      <c r="I2296" s="3">
        <f t="shared" si="35"/>
        <v>3</v>
      </c>
    </row>
    <row r="2297" spans="1:9" x14ac:dyDescent="0.35">
      <c r="A2297" s="3" t="s">
        <v>2697</v>
      </c>
      <c r="B2297" s="44" t="s">
        <v>289</v>
      </c>
      <c r="C2297" s="44" t="s">
        <v>43</v>
      </c>
      <c r="D2297" s="44" t="s">
        <v>175</v>
      </c>
      <c r="E2297" s="3">
        <v>3</v>
      </c>
      <c r="F2297" s="3">
        <v>1</v>
      </c>
      <c r="G2297" s="3">
        <v>4</v>
      </c>
      <c r="H2297" s="3">
        <v>1</v>
      </c>
      <c r="I2297" s="3">
        <f t="shared" si="35"/>
        <v>2</v>
      </c>
    </row>
    <row r="2298" spans="1:9" x14ac:dyDescent="0.35">
      <c r="A2298" s="3" t="s">
        <v>2698</v>
      </c>
      <c r="B2298" s="44" t="s">
        <v>288</v>
      </c>
      <c r="C2298" s="44" t="s">
        <v>43</v>
      </c>
      <c r="D2298" s="44" t="s">
        <v>176</v>
      </c>
      <c r="E2298" s="3">
        <v>3</v>
      </c>
      <c r="F2298" s="3">
        <v>4</v>
      </c>
      <c r="G2298" s="3">
        <v>4</v>
      </c>
      <c r="H2298" s="3">
        <v>1</v>
      </c>
      <c r="I2298" s="3">
        <f t="shared" si="35"/>
        <v>3</v>
      </c>
    </row>
    <row r="2299" spans="1:9" x14ac:dyDescent="0.35">
      <c r="A2299" s="3" t="s">
        <v>2699</v>
      </c>
      <c r="B2299" s="44" t="s">
        <v>289</v>
      </c>
      <c r="C2299" s="44" t="s">
        <v>43</v>
      </c>
      <c r="D2299" s="44" t="s">
        <v>175</v>
      </c>
      <c r="E2299" s="3">
        <v>3</v>
      </c>
      <c r="F2299" s="3">
        <v>1</v>
      </c>
      <c r="G2299" s="3">
        <v>4</v>
      </c>
      <c r="H2299" s="3">
        <v>1</v>
      </c>
      <c r="I2299" s="3">
        <f t="shared" si="35"/>
        <v>2</v>
      </c>
    </row>
    <row r="2300" spans="1:9" x14ac:dyDescent="0.35">
      <c r="A2300" s="3" t="s">
        <v>2700</v>
      </c>
      <c r="B2300" s="44" t="s">
        <v>289</v>
      </c>
      <c r="C2300" s="44" t="s">
        <v>43</v>
      </c>
      <c r="D2300" s="44" t="s">
        <v>175</v>
      </c>
      <c r="E2300" s="3">
        <v>3</v>
      </c>
      <c r="F2300" s="3">
        <v>1</v>
      </c>
      <c r="G2300" s="3">
        <v>1</v>
      </c>
      <c r="H2300" s="3">
        <v>1</v>
      </c>
      <c r="I2300" s="3">
        <f t="shared" si="35"/>
        <v>2</v>
      </c>
    </row>
    <row r="2301" spans="1:9" x14ac:dyDescent="0.35">
      <c r="A2301" s="3" t="s">
        <v>2701</v>
      </c>
      <c r="B2301" s="44" t="s">
        <v>289</v>
      </c>
      <c r="C2301" s="44" t="s">
        <v>43</v>
      </c>
      <c r="D2301" s="44" t="s">
        <v>175</v>
      </c>
      <c r="E2301" s="3">
        <v>3</v>
      </c>
      <c r="F2301" s="3">
        <v>1</v>
      </c>
      <c r="G2301" s="3">
        <v>1</v>
      </c>
      <c r="H2301" s="3">
        <v>4</v>
      </c>
      <c r="I2301" s="3">
        <f t="shared" si="35"/>
        <v>2</v>
      </c>
    </row>
    <row r="2302" spans="1:9" x14ac:dyDescent="0.35">
      <c r="A2302" s="3" t="s">
        <v>2702</v>
      </c>
      <c r="B2302" s="44" t="s">
        <v>289</v>
      </c>
      <c r="C2302" s="44" t="s">
        <v>43</v>
      </c>
      <c r="D2302" s="44" t="s">
        <v>175</v>
      </c>
      <c r="E2302" s="3">
        <v>3</v>
      </c>
      <c r="F2302" s="3">
        <v>1</v>
      </c>
      <c r="G2302" s="3">
        <v>1</v>
      </c>
      <c r="H2302" s="3">
        <v>1</v>
      </c>
      <c r="I2302" s="3">
        <f t="shared" si="35"/>
        <v>2</v>
      </c>
    </row>
    <row r="2303" spans="1:9" x14ac:dyDescent="0.35">
      <c r="A2303" s="3" t="s">
        <v>2703</v>
      </c>
      <c r="B2303" s="44" t="s">
        <v>289</v>
      </c>
      <c r="C2303" s="44" t="s">
        <v>43</v>
      </c>
      <c r="D2303" s="44" t="s">
        <v>175</v>
      </c>
      <c r="E2303" s="3">
        <v>3</v>
      </c>
      <c r="F2303" s="3">
        <v>1</v>
      </c>
      <c r="G2303" s="3">
        <v>1</v>
      </c>
      <c r="H2303" s="3">
        <v>1</v>
      </c>
      <c r="I2303" s="3">
        <f t="shared" si="35"/>
        <v>2</v>
      </c>
    </row>
    <row r="2304" spans="1:9" x14ac:dyDescent="0.35">
      <c r="A2304" s="3" t="s">
        <v>2704</v>
      </c>
      <c r="B2304" s="44" t="s">
        <v>289</v>
      </c>
      <c r="C2304" s="44" t="s">
        <v>43</v>
      </c>
      <c r="D2304" s="44" t="s">
        <v>175</v>
      </c>
      <c r="E2304" s="3">
        <v>3</v>
      </c>
      <c r="F2304" s="3">
        <v>1</v>
      </c>
      <c r="G2304" s="3">
        <v>1</v>
      </c>
      <c r="H2304" s="3">
        <v>1</v>
      </c>
      <c r="I2304" s="3">
        <f t="shared" si="35"/>
        <v>2</v>
      </c>
    </row>
    <row r="2305" spans="1:9" x14ac:dyDescent="0.35">
      <c r="A2305" s="3" t="s">
        <v>2705</v>
      </c>
      <c r="B2305" s="44" t="s">
        <v>289</v>
      </c>
      <c r="C2305" s="44" t="s">
        <v>43</v>
      </c>
      <c r="D2305" s="44" t="s">
        <v>175</v>
      </c>
      <c r="E2305" s="3">
        <v>3</v>
      </c>
      <c r="F2305" s="3">
        <v>1</v>
      </c>
      <c r="G2305" s="3">
        <v>4</v>
      </c>
      <c r="H2305" s="3">
        <v>1</v>
      </c>
      <c r="I2305" s="3">
        <f t="shared" si="35"/>
        <v>2</v>
      </c>
    </row>
    <row r="2306" spans="1:9" x14ac:dyDescent="0.35">
      <c r="A2306" s="3" t="s">
        <v>2706</v>
      </c>
      <c r="B2306" s="44" t="s">
        <v>289</v>
      </c>
      <c r="C2306" s="44" t="s">
        <v>43</v>
      </c>
      <c r="D2306" s="44" t="s">
        <v>175</v>
      </c>
      <c r="E2306" s="3">
        <v>3</v>
      </c>
      <c r="F2306" s="3">
        <v>1</v>
      </c>
      <c r="G2306" s="3">
        <v>1</v>
      </c>
      <c r="H2306" s="3">
        <v>1</v>
      </c>
      <c r="I2306" s="3">
        <f t="shared" si="35"/>
        <v>2</v>
      </c>
    </row>
    <row r="2307" spans="1:9" x14ac:dyDescent="0.35">
      <c r="A2307" s="3" t="s">
        <v>2707</v>
      </c>
      <c r="B2307" s="44" t="s">
        <v>289</v>
      </c>
      <c r="C2307" s="44" t="s">
        <v>43</v>
      </c>
      <c r="D2307" s="44" t="s">
        <v>175</v>
      </c>
      <c r="E2307" s="3">
        <v>3</v>
      </c>
      <c r="F2307" s="3">
        <v>1</v>
      </c>
      <c r="G2307" s="3">
        <v>4</v>
      </c>
      <c r="H2307" s="3">
        <v>1</v>
      </c>
      <c r="I2307" s="3">
        <f t="shared" ref="I2307:I2370" si="36">ROUND(AVERAGE(E2307:H2307),0)</f>
        <v>2</v>
      </c>
    </row>
    <row r="2308" spans="1:9" x14ac:dyDescent="0.35">
      <c r="A2308" s="3" t="s">
        <v>2708</v>
      </c>
      <c r="B2308" s="44" t="s">
        <v>289</v>
      </c>
      <c r="C2308" s="44" t="s">
        <v>43</v>
      </c>
      <c r="D2308" s="44" t="s">
        <v>175</v>
      </c>
      <c r="E2308" s="3">
        <v>3</v>
      </c>
      <c r="F2308" s="3">
        <v>1</v>
      </c>
      <c r="G2308" s="3">
        <v>4</v>
      </c>
      <c r="H2308" s="3">
        <v>1</v>
      </c>
      <c r="I2308" s="3">
        <f t="shared" si="36"/>
        <v>2</v>
      </c>
    </row>
    <row r="2309" spans="1:9" x14ac:dyDescent="0.35">
      <c r="A2309" s="3" t="s">
        <v>2709</v>
      </c>
      <c r="B2309" s="44" t="s">
        <v>289</v>
      </c>
      <c r="C2309" s="44" t="s">
        <v>43</v>
      </c>
      <c r="D2309" s="44" t="s">
        <v>175</v>
      </c>
      <c r="E2309" s="3">
        <v>3</v>
      </c>
      <c r="F2309" s="3">
        <v>1</v>
      </c>
      <c r="G2309" s="3">
        <v>4</v>
      </c>
      <c r="H2309" s="3">
        <v>1</v>
      </c>
      <c r="I2309" s="3">
        <f t="shared" si="36"/>
        <v>2</v>
      </c>
    </row>
    <row r="2310" spans="1:9" x14ac:dyDescent="0.35">
      <c r="A2310" s="3" t="s">
        <v>2710</v>
      </c>
      <c r="B2310" s="44" t="s">
        <v>289</v>
      </c>
      <c r="C2310" s="44" t="s">
        <v>43</v>
      </c>
      <c r="D2310" s="44" t="s">
        <v>175</v>
      </c>
      <c r="E2310" s="3">
        <v>3</v>
      </c>
      <c r="F2310" s="3">
        <v>1</v>
      </c>
      <c r="G2310" s="3">
        <v>4</v>
      </c>
      <c r="H2310" s="3">
        <v>1</v>
      </c>
      <c r="I2310" s="3">
        <f t="shared" si="36"/>
        <v>2</v>
      </c>
    </row>
    <row r="2311" spans="1:9" x14ac:dyDescent="0.35">
      <c r="A2311" s="3" t="s">
        <v>2711</v>
      </c>
      <c r="B2311" s="44" t="s">
        <v>289</v>
      </c>
      <c r="C2311" s="44" t="s">
        <v>43</v>
      </c>
      <c r="D2311" s="44" t="s">
        <v>175</v>
      </c>
      <c r="E2311" s="3">
        <v>3</v>
      </c>
      <c r="F2311" s="3">
        <v>1</v>
      </c>
      <c r="G2311" s="3">
        <v>4</v>
      </c>
      <c r="H2311" s="3">
        <v>1</v>
      </c>
      <c r="I2311" s="3">
        <f t="shared" si="36"/>
        <v>2</v>
      </c>
    </row>
    <row r="2312" spans="1:9" x14ac:dyDescent="0.35">
      <c r="A2312" s="3" t="s">
        <v>2712</v>
      </c>
      <c r="B2312" s="44" t="s">
        <v>289</v>
      </c>
      <c r="C2312" s="44" t="s">
        <v>43</v>
      </c>
      <c r="D2312" s="44" t="s">
        <v>175</v>
      </c>
      <c r="E2312" s="3">
        <v>3</v>
      </c>
      <c r="F2312" s="3">
        <v>1</v>
      </c>
      <c r="G2312" s="3">
        <v>4</v>
      </c>
      <c r="H2312" s="3">
        <v>1</v>
      </c>
      <c r="I2312" s="3">
        <f t="shared" si="36"/>
        <v>2</v>
      </c>
    </row>
    <row r="2313" spans="1:9" x14ac:dyDescent="0.35">
      <c r="A2313" s="3" t="s">
        <v>2713</v>
      </c>
      <c r="B2313" s="44" t="s">
        <v>289</v>
      </c>
      <c r="C2313" s="44" t="s">
        <v>43</v>
      </c>
      <c r="D2313" s="44" t="s">
        <v>175</v>
      </c>
      <c r="E2313" s="3">
        <v>3</v>
      </c>
      <c r="F2313" s="3">
        <v>2</v>
      </c>
      <c r="G2313" s="3">
        <v>4</v>
      </c>
      <c r="H2313" s="3">
        <v>1</v>
      </c>
      <c r="I2313" s="3">
        <f t="shared" si="36"/>
        <v>3</v>
      </c>
    </row>
    <row r="2314" spans="1:9" x14ac:dyDescent="0.35">
      <c r="A2314" s="3" t="s">
        <v>2714</v>
      </c>
      <c r="B2314" s="44" t="s">
        <v>289</v>
      </c>
      <c r="C2314" s="44" t="s">
        <v>43</v>
      </c>
      <c r="D2314" s="44" t="s">
        <v>175</v>
      </c>
      <c r="E2314" s="3">
        <v>3</v>
      </c>
      <c r="F2314" s="3">
        <v>1</v>
      </c>
      <c r="G2314" s="3">
        <v>1</v>
      </c>
      <c r="H2314" s="3">
        <v>1</v>
      </c>
      <c r="I2314" s="3">
        <f t="shared" si="36"/>
        <v>2</v>
      </c>
    </row>
    <row r="2315" spans="1:9" x14ac:dyDescent="0.35">
      <c r="A2315" s="3" t="s">
        <v>2715</v>
      </c>
      <c r="B2315" s="44" t="s">
        <v>289</v>
      </c>
      <c r="C2315" s="44" t="s">
        <v>43</v>
      </c>
      <c r="D2315" s="44" t="s">
        <v>175</v>
      </c>
      <c r="E2315" s="3">
        <v>3</v>
      </c>
      <c r="F2315" s="3">
        <v>1</v>
      </c>
      <c r="G2315" s="3">
        <v>4</v>
      </c>
      <c r="H2315" s="3">
        <v>1</v>
      </c>
      <c r="I2315" s="3">
        <f t="shared" si="36"/>
        <v>2</v>
      </c>
    </row>
    <row r="2316" spans="1:9" x14ac:dyDescent="0.35">
      <c r="A2316" s="3" t="s">
        <v>2716</v>
      </c>
      <c r="B2316" s="44" t="s">
        <v>289</v>
      </c>
      <c r="C2316" s="44" t="s">
        <v>43</v>
      </c>
      <c r="D2316" s="44" t="s">
        <v>175</v>
      </c>
      <c r="E2316" s="3">
        <v>3</v>
      </c>
      <c r="F2316" s="3">
        <v>1</v>
      </c>
      <c r="G2316" s="3">
        <v>4</v>
      </c>
      <c r="H2316" s="3">
        <v>1</v>
      </c>
      <c r="I2316" s="3">
        <f t="shared" si="36"/>
        <v>2</v>
      </c>
    </row>
    <row r="2317" spans="1:9" x14ac:dyDescent="0.35">
      <c r="A2317" s="3" t="s">
        <v>2717</v>
      </c>
      <c r="B2317" s="44" t="s">
        <v>289</v>
      </c>
      <c r="C2317" s="44" t="s">
        <v>43</v>
      </c>
      <c r="D2317" s="44" t="s">
        <v>175</v>
      </c>
      <c r="E2317" s="3">
        <v>3</v>
      </c>
      <c r="F2317" s="3">
        <v>1</v>
      </c>
      <c r="G2317" s="3">
        <v>4</v>
      </c>
      <c r="H2317" s="3">
        <v>1</v>
      </c>
      <c r="I2317" s="3">
        <f t="shared" si="36"/>
        <v>2</v>
      </c>
    </row>
    <row r="2318" spans="1:9" x14ac:dyDescent="0.35">
      <c r="A2318" s="3" t="s">
        <v>2718</v>
      </c>
      <c r="B2318" s="44" t="s">
        <v>289</v>
      </c>
      <c r="C2318" s="44" t="s">
        <v>43</v>
      </c>
      <c r="D2318" s="44" t="s">
        <v>175</v>
      </c>
      <c r="E2318" s="3">
        <v>3</v>
      </c>
      <c r="F2318" s="3">
        <v>1</v>
      </c>
      <c r="G2318" s="3">
        <v>1</v>
      </c>
      <c r="H2318" s="3">
        <v>1</v>
      </c>
      <c r="I2318" s="3">
        <f t="shared" si="36"/>
        <v>2</v>
      </c>
    </row>
    <row r="2319" spans="1:9" x14ac:dyDescent="0.35">
      <c r="A2319" s="3" t="s">
        <v>2719</v>
      </c>
      <c r="B2319" s="44" t="s">
        <v>289</v>
      </c>
      <c r="C2319" s="44" t="s">
        <v>43</v>
      </c>
      <c r="D2319" s="44" t="s">
        <v>175</v>
      </c>
      <c r="E2319" s="3">
        <v>3</v>
      </c>
      <c r="F2319" s="3">
        <v>1</v>
      </c>
      <c r="G2319" s="3">
        <v>1</v>
      </c>
      <c r="H2319" s="3">
        <v>1</v>
      </c>
      <c r="I2319" s="3">
        <f t="shared" si="36"/>
        <v>2</v>
      </c>
    </row>
    <row r="2320" spans="1:9" x14ac:dyDescent="0.35">
      <c r="A2320" s="3" t="s">
        <v>2720</v>
      </c>
      <c r="B2320" s="44" t="s">
        <v>289</v>
      </c>
      <c r="C2320" s="44" t="s">
        <v>43</v>
      </c>
      <c r="D2320" s="44" t="s">
        <v>175</v>
      </c>
      <c r="E2320" s="3">
        <v>3</v>
      </c>
      <c r="F2320" s="3">
        <v>1</v>
      </c>
      <c r="G2320" s="3">
        <v>1</v>
      </c>
      <c r="H2320" s="3">
        <v>1</v>
      </c>
      <c r="I2320" s="3">
        <f t="shared" si="36"/>
        <v>2</v>
      </c>
    </row>
    <row r="2321" spans="1:9" x14ac:dyDescent="0.35">
      <c r="A2321" s="3" t="s">
        <v>2721</v>
      </c>
      <c r="B2321" s="44" t="s">
        <v>288</v>
      </c>
      <c r="C2321" s="44" t="s">
        <v>43</v>
      </c>
      <c r="D2321" s="44" t="s">
        <v>176</v>
      </c>
      <c r="E2321" s="3">
        <v>3</v>
      </c>
      <c r="F2321" s="3">
        <v>1</v>
      </c>
      <c r="G2321" s="3">
        <v>4</v>
      </c>
      <c r="H2321" s="3">
        <v>1</v>
      </c>
      <c r="I2321" s="3">
        <f t="shared" si="36"/>
        <v>2</v>
      </c>
    </row>
    <row r="2322" spans="1:9" x14ac:dyDescent="0.35">
      <c r="A2322" s="3" t="s">
        <v>2722</v>
      </c>
      <c r="B2322" s="44" t="s">
        <v>288</v>
      </c>
      <c r="C2322" s="44" t="s">
        <v>43</v>
      </c>
      <c r="D2322" s="44" t="s">
        <v>176</v>
      </c>
      <c r="E2322" s="3">
        <v>3</v>
      </c>
      <c r="F2322" s="3">
        <v>1</v>
      </c>
      <c r="G2322" s="3">
        <v>1</v>
      </c>
      <c r="H2322" s="3">
        <v>3</v>
      </c>
      <c r="I2322" s="3">
        <f t="shared" si="36"/>
        <v>2</v>
      </c>
    </row>
    <row r="2323" spans="1:9" x14ac:dyDescent="0.35">
      <c r="A2323" s="3" t="s">
        <v>2723</v>
      </c>
      <c r="B2323" s="44" t="s">
        <v>289</v>
      </c>
      <c r="C2323" s="44" t="s">
        <v>43</v>
      </c>
      <c r="D2323" s="44" t="s">
        <v>175</v>
      </c>
      <c r="E2323" s="3">
        <v>3</v>
      </c>
      <c r="F2323" s="3">
        <v>1</v>
      </c>
      <c r="G2323" s="3">
        <v>4</v>
      </c>
      <c r="H2323" s="3">
        <v>1</v>
      </c>
      <c r="I2323" s="3">
        <f t="shared" si="36"/>
        <v>2</v>
      </c>
    </row>
    <row r="2324" spans="1:9" x14ac:dyDescent="0.35">
      <c r="A2324" s="3" t="s">
        <v>2724</v>
      </c>
      <c r="B2324" s="44" t="s">
        <v>289</v>
      </c>
      <c r="C2324" s="44" t="s">
        <v>43</v>
      </c>
      <c r="D2324" s="44" t="s">
        <v>175</v>
      </c>
      <c r="E2324" s="3">
        <v>3</v>
      </c>
      <c r="F2324" s="3">
        <v>4</v>
      </c>
      <c r="G2324" s="3">
        <v>4</v>
      </c>
      <c r="H2324" s="3">
        <v>1</v>
      </c>
      <c r="I2324" s="3">
        <f t="shared" si="36"/>
        <v>3</v>
      </c>
    </row>
    <row r="2325" spans="1:9" x14ac:dyDescent="0.35">
      <c r="A2325" s="3" t="s">
        <v>2725</v>
      </c>
      <c r="B2325" s="44" t="s">
        <v>289</v>
      </c>
      <c r="C2325" s="44" t="s">
        <v>43</v>
      </c>
      <c r="D2325" s="44" t="s">
        <v>175</v>
      </c>
      <c r="E2325" s="3">
        <v>3</v>
      </c>
      <c r="F2325" s="3">
        <v>1</v>
      </c>
      <c r="G2325" s="3">
        <v>4</v>
      </c>
      <c r="H2325" s="3">
        <v>1</v>
      </c>
      <c r="I2325" s="3">
        <f t="shared" si="36"/>
        <v>2</v>
      </c>
    </row>
    <row r="2326" spans="1:9" x14ac:dyDescent="0.35">
      <c r="A2326" s="3" t="s">
        <v>2726</v>
      </c>
      <c r="B2326" s="44" t="s">
        <v>289</v>
      </c>
      <c r="C2326" s="44" t="s">
        <v>43</v>
      </c>
      <c r="D2326" s="44" t="s">
        <v>175</v>
      </c>
      <c r="E2326" s="3">
        <v>3</v>
      </c>
      <c r="F2326" s="3">
        <v>4</v>
      </c>
      <c r="G2326" s="3">
        <v>1</v>
      </c>
      <c r="H2326" s="3">
        <v>5</v>
      </c>
      <c r="I2326" s="3">
        <f t="shared" si="36"/>
        <v>3</v>
      </c>
    </row>
    <row r="2327" spans="1:9" x14ac:dyDescent="0.35">
      <c r="A2327" s="3" t="s">
        <v>2727</v>
      </c>
      <c r="B2327" s="44" t="s">
        <v>289</v>
      </c>
      <c r="C2327" s="44" t="s">
        <v>43</v>
      </c>
      <c r="D2327" s="44" t="s">
        <v>175</v>
      </c>
      <c r="E2327" s="3">
        <v>3</v>
      </c>
      <c r="F2327" s="3">
        <v>1</v>
      </c>
      <c r="G2327" s="3">
        <v>1</v>
      </c>
      <c r="H2327" s="3">
        <v>3</v>
      </c>
      <c r="I2327" s="3">
        <f t="shared" si="36"/>
        <v>2</v>
      </c>
    </row>
    <row r="2328" spans="1:9" x14ac:dyDescent="0.35">
      <c r="A2328" s="3" t="s">
        <v>2728</v>
      </c>
      <c r="B2328" s="44" t="s">
        <v>289</v>
      </c>
      <c r="C2328" s="44" t="s">
        <v>43</v>
      </c>
      <c r="D2328" s="44" t="s">
        <v>175</v>
      </c>
      <c r="E2328" s="3">
        <v>3</v>
      </c>
      <c r="F2328" s="3">
        <v>2</v>
      </c>
      <c r="G2328" s="3">
        <v>4</v>
      </c>
      <c r="H2328" s="3">
        <v>1</v>
      </c>
      <c r="I2328" s="3">
        <f t="shared" si="36"/>
        <v>3</v>
      </c>
    </row>
    <row r="2329" spans="1:9" x14ac:dyDescent="0.35">
      <c r="A2329" s="3" t="s">
        <v>2729</v>
      </c>
      <c r="B2329" s="44" t="s">
        <v>289</v>
      </c>
      <c r="C2329" s="44" t="s">
        <v>43</v>
      </c>
      <c r="D2329" s="44" t="s">
        <v>175</v>
      </c>
      <c r="E2329" s="3">
        <v>1</v>
      </c>
      <c r="F2329" s="3">
        <v>4</v>
      </c>
      <c r="G2329" s="3">
        <v>4</v>
      </c>
      <c r="H2329" s="3">
        <v>1</v>
      </c>
      <c r="I2329" s="3">
        <f t="shared" si="36"/>
        <v>3</v>
      </c>
    </row>
    <row r="2330" spans="1:9" x14ac:dyDescent="0.35">
      <c r="A2330" s="3" t="s">
        <v>2730</v>
      </c>
      <c r="B2330" s="44" t="s">
        <v>288</v>
      </c>
      <c r="C2330" s="44" t="s">
        <v>43</v>
      </c>
      <c r="D2330" s="44" t="s">
        <v>176</v>
      </c>
      <c r="E2330" s="3">
        <v>3</v>
      </c>
      <c r="F2330" s="3">
        <v>1</v>
      </c>
      <c r="G2330" s="3">
        <v>4</v>
      </c>
      <c r="H2330" s="3">
        <v>1</v>
      </c>
      <c r="I2330" s="3">
        <f t="shared" si="36"/>
        <v>2</v>
      </c>
    </row>
    <row r="2331" spans="1:9" x14ac:dyDescent="0.35">
      <c r="A2331" s="3" t="s">
        <v>2731</v>
      </c>
      <c r="B2331" s="44" t="s">
        <v>289</v>
      </c>
      <c r="C2331" s="44" t="s">
        <v>43</v>
      </c>
      <c r="D2331" s="44" t="s">
        <v>175</v>
      </c>
      <c r="E2331" s="3">
        <v>3</v>
      </c>
      <c r="F2331" s="3">
        <v>4</v>
      </c>
      <c r="G2331" s="3">
        <v>1</v>
      </c>
      <c r="H2331" s="3">
        <v>1</v>
      </c>
      <c r="I2331" s="3">
        <f t="shared" si="36"/>
        <v>2</v>
      </c>
    </row>
    <row r="2332" spans="1:9" x14ac:dyDescent="0.35">
      <c r="A2332" s="3" t="s">
        <v>2732</v>
      </c>
      <c r="B2332" s="44" t="s">
        <v>289</v>
      </c>
      <c r="C2332" s="44" t="s">
        <v>43</v>
      </c>
      <c r="D2332" s="44" t="s">
        <v>175</v>
      </c>
      <c r="E2332" s="3">
        <v>3</v>
      </c>
      <c r="F2332" s="3">
        <v>4</v>
      </c>
      <c r="G2332" s="3">
        <v>1</v>
      </c>
      <c r="H2332" s="3">
        <v>1</v>
      </c>
      <c r="I2332" s="3">
        <f t="shared" si="36"/>
        <v>2</v>
      </c>
    </row>
    <row r="2333" spans="1:9" x14ac:dyDescent="0.35">
      <c r="A2333" s="3" t="s">
        <v>2733</v>
      </c>
      <c r="B2333" s="44" t="s">
        <v>289</v>
      </c>
      <c r="C2333" s="44" t="s">
        <v>43</v>
      </c>
      <c r="D2333" s="44" t="s">
        <v>175</v>
      </c>
      <c r="E2333" s="3">
        <v>2</v>
      </c>
      <c r="F2333" s="3">
        <v>4</v>
      </c>
      <c r="G2333" s="3">
        <v>4</v>
      </c>
      <c r="H2333" s="3">
        <v>5</v>
      </c>
      <c r="I2333" s="3">
        <f t="shared" si="36"/>
        <v>4</v>
      </c>
    </row>
    <row r="2334" spans="1:9" x14ac:dyDescent="0.35">
      <c r="A2334" s="3" t="s">
        <v>2734</v>
      </c>
      <c r="B2334" s="44" t="s">
        <v>288</v>
      </c>
      <c r="C2334" s="44" t="s">
        <v>43</v>
      </c>
      <c r="D2334" s="44" t="s">
        <v>176</v>
      </c>
      <c r="E2334" s="3">
        <v>3</v>
      </c>
      <c r="F2334" s="3">
        <v>1</v>
      </c>
      <c r="G2334" s="3">
        <v>1</v>
      </c>
      <c r="H2334" s="3">
        <v>1</v>
      </c>
      <c r="I2334" s="3">
        <f t="shared" si="36"/>
        <v>2</v>
      </c>
    </row>
    <row r="2335" spans="1:9" x14ac:dyDescent="0.35">
      <c r="A2335" s="3" t="s">
        <v>2735</v>
      </c>
      <c r="B2335" s="44" t="s">
        <v>289</v>
      </c>
      <c r="C2335" s="44" t="s">
        <v>43</v>
      </c>
      <c r="D2335" s="44" t="s">
        <v>175</v>
      </c>
      <c r="E2335" s="3">
        <v>3</v>
      </c>
      <c r="F2335" s="3">
        <v>3</v>
      </c>
      <c r="G2335" s="3">
        <v>4</v>
      </c>
      <c r="H2335" s="3">
        <v>3</v>
      </c>
      <c r="I2335" s="3">
        <f t="shared" si="36"/>
        <v>3</v>
      </c>
    </row>
    <row r="2336" spans="1:9" x14ac:dyDescent="0.35">
      <c r="A2336" s="3" t="s">
        <v>2736</v>
      </c>
      <c r="B2336" s="44" t="s">
        <v>289</v>
      </c>
      <c r="C2336" s="44" t="s">
        <v>43</v>
      </c>
      <c r="D2336" s="44" t="s">
        <v>175</v>
      </c>
      <c r="E2336" s="3">
        <v>3</v>
      </c>
      <c r="F2336" s="3">
        <v>1</v>
      </c>
      <c r="G2336" s="3">
        <v>4</v>
      </c>
      <c r="H2336" s="3">
        <v>1</v>
      </c>
      <c r="I2336" s="3">
        <f t="shared" si="36"/>
        <v>2</v>
      </c>
    </row>
    <row r="2337" spans="1:9" x14ac:dyDescent="0.35">
      <c r="A2337" s="3" t="s">
        <v>11778</v>
      </c>
      <c r="B2337" s="44" t="s">
        <v>289</v>
      </c>
      <c r="C2337" s="44" t="s">
        <v>43</v>
      </c>
      <c r="D2337" s="44" t="s">
        <v>175</v>
      </c>
      <c r="E2337" s="3">
        <v>3</v>
      </c>
      <c r="F2337" s="3">
        <v>1</v>
      </c>
      <c r="G2337" s="3">
        <v>4</v>
      </c>
      <c r="H2337" s="3">
        <v>1</v>
      </c>
      <c r="I2337" s="3">
        <f t="shared" si="36"/>
        <v>2</v>
      </c>
    </row>
    <row r="2338" spans="1:9" x14ac:dyDescent="0.35">
      <c r="A2338" s="3" t="s">
        <v>11779</v>
      </c>
      <c r="B2338" s="44" t="s">
        <v>289</v>
      </c>
      <c r="C2338" s="44" t="s">
        <v>43</v>
      </c>
      <c r="D2338" s="44" t="s">
        <v>175</v>
      </c>
      <c r="E2338" s="3">
        <v>3</v>
      </c>
      <c r="F2338" s="3">
        <v>1</v>
      </c>
      <c r="G2338" s="3">
        <v>4</v>
      </c>
      <c r="H2338" s="3">
        <v>1</v>
      </c>
      <c r="I2338" s="3">
        <f t="shared" si="36"/>
        <v>2</v>
      </c>
    </row>
    <row r="2339" spans="1:9" x14ac:dyDescent="0.35">
      <c r="A2339" s="3" t="s">
        <v>2737</v>
      </c>
      <c r="B2339" s="44" t="s">
        <v>289</v>
      </c>
      <c r="C2339" s="44" t="s">
        <v>43</v>
      </c>
      <c r="D2339" s="44" t="s">
        <v>175</v>
      </c>
      <c r="E2339" s="3">
        <v>3</v>
      </c>
      <c r="F2339" s="3">
        <v>1</v>
      </c>
      <c r="G2339" s="3">
        <v>4</v>
      </c>
      <c r="H2339" s="3">
        <v>1</v>
      </c>
      <c r="I2339" s="3">
        <f t="shared" si="36"/>
        <v>2</v>
      </c>
    </row>
    <row r="2340" spans="1:9" x14ac:dyDescent="0.35">
      <c r="A2340" s="3" t="s">
        <v>2738</v>
      </c>
      <c r="B2340" s="44" t="s">
        <v>195</v>
      </c>
      <c r="C2340" s="44" t="s">
        <v>151</v>
      </c>
      <c r="D2340" s="44" t="s">
        <v>176</v>
      </c>
      <c r="E2340" s="3">
        <v>3</v>
      </c>
      <c r="F2340" s="3">
        <v>1</v>
      </c>
      <c r="G2340" s="3">
        <v>4</v>
      </c>
      <c r="H2340" s="3">
        <v>3</v>
      </c>
      <c r="I2340" s="3">
        <f t="shared" si="36"/>
        <v>3</v>
      </c>
    </row>
    <row r="2341" spans="1:9" x14ac:dyDescent="0.35">
      <c r="A2341" s="3" t="s">
        <v>2739</v>
      </c>
      <c r="B2341" s="44" t="s">
        <v>289</v>
      </c>
      <c r="C2341" s="44" t="s">
        <v>43</v>
      </c>
      <c r="D2341" s="44" t="s">
        <v>175</v>
      </c>
      <c r="E2341" s="3">
        <v>3</v>
      </c>
      <c r="F2341" s="3">
        <v>1</v>
      </c>
      <c r="G2341" s="3">
        <v>4</v>
      </c>
      <c r="H2341" s="3">
        <v>1</v>
      </c>
      <c r="I2341" s="3">
        <f t="shared" si="36"/>
        <v>2</v>
      </c>
    </row>
    <row r="2342" spans="1:9" x14ac:dyDescent="0.35">
      <c r="A2342" s="3" t="s">
        <v>2740</v>
      </c>
      <c r="B2342" s="44" t="s">
        <v>289</v>
      </c>
      <c r="C2342" s="44" t="s">
        <v>43</v>
      </c>
      <c r="D2342" s="44" t="s">
        <v>175</v>
      </c>
      <c r="E2342" s="3">
        <v>3</v>
      </c>
      <c r="F2342" s="3">
        <v>1</v>
      </c>
      <c r="G2342" s="3">
        <v>4</v>
      </c>
      <c r="H2342" s="3">
        <v>2</v>
      </c>
      <c r="I2342" s="3">
        <f t="shared" si="36"/>
        <v>3</v>
      </c>
    </row>
    <row r="2343" spans="1:9" x14ac:dyDescent="0.35">
      <c r="A2343" s="3" t="s">
        <v>2741</v>
      </c>
      <c r="B2343" s="44" t="s">
        <v>289</v>
      </c>
      <c r="C2343" s="44" t="s">
        <v>43</v>
      </c>
      <c r="D2343" s="44" t="s">
        <v>175</v>
      </c>
      <c r="E2343" s="3">
        <v>3</v>
      </c>
      <c r="F2343" s="3">
        <v>1</v>
      </c>
      <c r="G2343" s="3">
        <v>4</v>
      </c>
      <c r="H2343" s="3">
        <v>2</v>
      </c>
      <c r="I2343" s="3">
        <f t="shared" si="36"/>
        <v>3</v>
      </c>
    </row>
    <row r="2344" spans="1:9" x14ac:dyDescent="0.35">
      <c r="A2344" s="3" t="s">
        <v>2742</v>
      </c>
      <c r="B2344" s="44" t="s">
        <v>288</v>
      </c>
      <c r="C2344" s="44" t="s">
        <v>43</v>
      </c>
      <c r="D2344" s="44" t="s">
        <v>176</v>
      </c>
      <c r="E2344" s="3">
        <v>3</v>
      </c>
      <c r="F2344" s="3">
        <v>1</v>
      </c>
      <c r="G2344" s="3">
        <v>4</v>
      </c>
      <c r="H2344" s="3">
        <v>1</v>
      </c>
      <c r="I2344" s="3">
        <f t="shared" si="36"/>
        <v>2</v>
      </c>
    </row>
    <row r="2345" spans="1:9" x14ac:dyDescent="0.35">
      <c r="A2345" s="3" t="s">
        <v>2743</v>
      </c>
      <c r="B2345" s="44" t="s">
        <v>288</v>
      </c>
      <c r="C2345" s="44" t="s">
        <v>43</v>
      </c>
      <c r="D2345" s="44" t="s">
        <v>176</v>
      </c>
      <c r="E2345" s="3">
        <v>3</v>
      </c>
      <c r="F2345" s="3">
        <v>1</v>
      </c>
      <c r="G2345" s="3">
        <v>1</v>
      </c>
      <c r="H2345" s="3">
        <v>1</v>
      </c>
      <c r="I2345" s="3">
        <f t="shared" si="36"/>
        <v>2</v>
      </c>
    </row>
    <row r="2346" spans="1:9" x14ac:dyDescent="0.35">
      <c r="A2346" s="3" t="s">
        <v>2744</v>
      </c>
      <c r="B2346" s="44" t="s">
        <v>289</v>
      </c>
      <c r="C2346" s="44" t="s">
        <v>43</v>
      </c>
      <c r="D2346" s="44" t="s">
        <v>175</v>
      </c>
      <c r="E2346" s="3">
        <v>3</v>
      </c>
      <c r="F2346" s="3">
        <v>1</v>
      </c>
      <c r="G2346" s="3">
        <v>4</v>
      </c>
      <c r="H2346" s="3">
        <v>1</v>
      </c>
      <c r="I2346" s="3">
        <f t="shared" si="36"/>
        <v>2</v>
      </c>
    </row>
    <row r="2347" spans="1:9" x14ac:dyDescent="0.35">
      <c r="A2347" s="3" t="s">
        <v>2745</v>
      </c>
      <c r="B2347" s="44" t="s">
        <v>288</v>
      </c>
      <c r="C2347" s="44" t="s">
        <v>43</v>
      </c>
      <c r="D2347" s="44" t="s">
        <v>176</v>
      </c>
      <c r="E2347" s="3">
        <v>3</v>
      </c>
      <c r="F2347" s="3">
        <v>3</v>
      </c>
      <c r="G2347" s="3">
        <v>4</v>
      </c>
      <c r="H2347" s="3">
        <v>3</v>
      </c>
      <c r="I2347" s="3">
        <f t="shared" si="36"/>
        <v>3</v>
      </c>
    </row>
    <row r="2348" spans="1:9" x14ac:dyDescent="0.35">
      <c r="A2348" s="3" t="s">
        <v>2746</v>
      </c>
      <c r="B2348" s="44" t="s">
        <v>289</v>
      </c>
      <c r="C2348" s="44" t="s">
        <v>43</v>
      </c>
      <c r="D2348" s="44" t="s">
        <v>175</v>
      </c>
      <c r="E2348" s="3">
        <v>3</v>
      </c>
      <c r="F2348" s="3">
        <v>1</v>
      </c>
      <c r="G2348" s="3">
        <v>4</v>
      </c>
      <c r="H2348" s="3">
        <v>1</v>
      </c>
      <c r="I2348" s="3">
        <f t="shared" si="36"/>
        <v>2</v>
      </c>
    </row>
    <row r="2349" spans="1:9" x14ac:dyDescent="0.35">
      <c r="A2349" s="3" t="s">
        <v>2747</v>
      </c>
      <c r="B2349" s="44" t="s">
        <v>289</v>
      </c>
      <c r="C2349" s="44" t="s">
        <v>43</v>
      </c>
      <c r="D2349" s="44" t="s">
        <v>175</v>
      </c>
      <c r="E2349" s="3">
        <v>3</v>
      </c>
      <c r="F2349" s="3">
        <v>1</v>
      </c>
      <c r="G2349" s="3">
        <v>4</v>
      </c>
      <c r="H2349" s="3">
        <v>2</v>
      </c>
      <c r="I2349" s="3">
        <f t="shared" si="36"/>
        <v>3</v>
      </c>
    </row>
    <row r="2350" spans="1:9" x14ac:dyDescent="0.35">
      <c r="A2350" s="3" t="s">
        <v>2748</v>
      </c>
      <c r="B2350" s="44" t="s">
        <v>288</v>
      </c>
      <c r="C2350" s="44" t="s">
        <v>43</v>
      </c>
      <c r="D2350" s="44" t="s">
        <v>176</v>
      </c>
      <c r="E2350" s="3">
        <v>3</v>
      </c>
      <c r="F2350" s="3">
        <v>2</v>
      </c>
      <c r="G2350" s="3">
        <v>4</v>
      </c>
      <c r="H2350" s="3">
        <v>4</v>
      </c>
      <c r="I2350" s="3">
        <f t="shared" si="36"/>
        <v>3</v>
      </c>
    </row>
    <row r="2351" spans="1:9" x14ac:dyDescent="0.35">
      <c r="A2351" s="3" t="s">
        <v>2749</v>
      </c>
      <c r="B2351" s="44" t="s">
        <v>289</v>
      </c>
      <c r="C2351" s="44" t="s">
        <v>43</v>
      </c>
      <c r="D2351" s="44" t="s">
        <v>175</v>
      </c>
      <c r="E2351" s="3">
        <v>3</v>
      </c>
      <c r="F2351" s="3">
        <v>1</v>
      </c>
      <c r="G2351" s="3">
        <v>1</v>
      </c>
      <c r="H2351" s="3">
        <v>1</v>
      </c>
      <c r="I2351" s="3">
        <f t="shared" si="36"/>
        <v>2</v>
      </c>
    </row>
    <row r="2352" spans="1:9" x14ac:dyDescent="0.35">
      <c r="A2352" s="3" t="s">
        <v>2750</v>
      </c>
      <c r="B2352" s="44" t="s">
        <v>289</v>
      </c>
      <c r="C2352" s="44" t="s">
        <v>43</v>
      </c>
      <c r="D2352" s="44" t="s">
        <v>175</v>
      </c>
      <c r="E2352" s="3">
        <v>3</v>
      </c>
      <c r="F2352" s="3">
        <v>1</v>
      </c>
      <c r="G2352" s="3">
        <v>1</v>
      </c>
      <c r="H2352" s="3">
        <v>1</v>
      </c>
      <c r="I2352" s="3">
        <f t="shared" si="36"/>
        <v>2</v>
      </c>
    </row>
    <row r="2353" spans="1:9" x14ac:dyDescent="0.35">
      <c r="A2353" s="3" t="s">
        <v>2751</v>
      </c>
      <c r="B2353" s="44" t="s">
        <v>288</v>
      </c>
      <c r="C2353" s="44" t="s">
        <v>43</v>
      </c>
      <c r="D2353" s="44" t="s">
        <v>176</v>
      </c>
      <c r="E2353" s="3">
        <v>3</v>
      </c>
      <c r="F2353" s="3">
        <v>1</v>
      </c>
      <c r="G2353" s="3">
        <v>1</v>
      </c>
      <c r="H2353" s="3">
        <v>1</v>
      </c>
      <c r="I2353" s="3">
        <f t="shared" si="36"/>
        <v>2</v>
      </c>
    </row>
    <row r="2354" spans="1:9" x14ac:dyDescent="0.35">
      <c r="A2354" s="3" t="s">
        <v>2752</v>
      </c>
      <c r="B2354" s="44" t="s">
        <v>288</v>
      </c>
      <c r="C2354" s="44" t="s">
        <v>43</v>
      </c>
      <c r="D2354" s="44" t="s">
        <v>176</v>
      </c>
      <c r="E2354" s="3">
        <v>3</v>
      </c>
      <c r="F2354" s="3">
        <v>1</v>
      </c>
      <c r="G2354" s="3">
        <v>4</v>
      </c>
      <c r="H2354" s="3">
        <v>1</v>
      </c>
      <c r="I2354" s="3">
        <f t="shared" si="36"/>
        <v>2</v>
      </c>
    </row>
    <row r="2355" spans="1:9" x14ac:dyDescent="0.35">
      <c r="A2355" s="3" t="s">
        <v>2753</v>
      </c>
      <c r="B2355" s="44" t="s">
        <v>289</v>
      </c>
      <c r="C2355" s="44" t="s">
        <v>43</v>
      </c>
      <c r="D2355" s="44" t="s">
        <v>175</v>
      </c>
      <c r="E2355" s="3">
        <v>3</v>
      </c>
      <c r="F2355" s="3">
        <v>1</v>
      </c>
      <c r="G2355" s="3">
        <v>4</v>
      </c>
      <c r="H2355" s="3">
        <v>1</v>
      </c>
      <c r="I2355" s="3">
        <f t="shared" si="36"/>
        <v>2</v>
      </c>
    </row>
    <row r="2356" spans="1:9" x14ac:dyDescent="0.35">
      <c r="A2356" s="3" t="s">
        <v>2754</v>
      </c>
      <c r="B2356" s="44" t="s">
        <v>288</v>
      </c>
      <c r="C2356" s="44" t="s">
        <v>43</v>
      </c>
      <c r="D2356" s="44" t="s">
        <v>176</v>
      </c>
      <c r="E2356" s="3">
        <v>3</v>
      </c>
      <c r="F2356" s="3">
        <v>1</v>
      </c>
      <c r="G2356" s="3">
        <v>4</v>
      </c>
      <c r="H2356" s="3">
        <v>1</v>
      </c>
      <c r="I2356" s="3">
        <f t="shared" si="36"/>
        <v>2</v>
      </c>
    </row>
    <row r="2357" spans="1:9" x14ac:dyDescent="0.35">
      <c r="A2357" s="3" t="s">
        <v>2755</v>
      </c>
      <c r="B2357" s="44" t="s">
        <v>289</v>
      </c>
      <c r="C2357" s="44" t="s">
        <v>43</v>
      </c>
      <c r="D2357" s="44" t="s">
        <v>175</v>
      </c>
      <c r="E2357" s="3">
        <v>3</v>
      </c>
      <c r="F2357" s="3">
        <v>1</v>
      </c>
      <c r="G2357" s="3">
        <v>4</v>
      </c>
      <c r="H2357" s="3">
        <v>3</v>
      </c>
      <c r="I2357" s="3">
        <f t="shared" si="36"/>
        <v>3</v>
      </c>
    </row>
    <row r="2358" spans="1:9" x14ac:dyDescent="0.35">
      <c r="A2358" s="3" t="s">
        <v>2756</v>
      </c>
      <c r="B2358" s="44" t="s">
        <v>289</v>
      </c>
      <c r="C2358" s="44" t="s">
        <v>43</v>
      </c>
      <c r="D2358" s="44" t="s">
        <v>175</v>
      </c>
      <c r="E2358" s="3">
        <v>3</v>
      </c>
      <c r="F2358" s="3">
        <v>1</v>
      </c>
      <c r="G2358" s="3">
        <v>4</v>
      </c>
      <c r="H2358" s="3">
        <v>1</v>
      </c>
      <c r="I2358" s="3">
        <f t="shared" si="36"/>
        <v>2</v>
      </c>
    </row>
    <row r="2359" spans="1:9" x14ac:dyDescent="0.35">
      <c r="A2359" s="3" t="s">
        <v>2757</v>
      </c>
      <c r="B2359" s="44" t="s">
        <v>289</v>
      </c>
      <c r="C2359" s="44" t="s">
        <v>43</v>
      </c>
      <c r="D2359" s="44" t="s">
        <v>175</v>
      </c>
      <c r="E2359" s="3">
        <v>3</v>
      </c>
      <c r="F2359" s="3">
        <v>1</v>
      </c>
      <c r="G2359" s="3">
        <v>4</v>
      </c>
      <c r="H2359" s="3">
        <v>1</v>
      </c>
      <c r="I2359" s="3">
        <f t="shared" si="36"/>
        <v>2</v>
      </c>
    </row>
    <row r="2360" spans="1:9" x14ac:dyDescent="0.35">
      <c r="A2360" s="3" t="s">
        <v>2758</v>
      </c>
      <c r="B2360" s="44" t="s">
        <v>289</v>
      </c>
      <c r="C2360" s="44" t="s">
        <v>43</v>
      </c>
      <c r="D2360" s="44" t="s">
        <v>175</v>
      </c>
      <c r="E2360" s="3">
        <v>3</v>
      </c>
      <c r="F2360" s="3">
        <v>1</v>
      </c>
      <c r="G2360" s="3">
        <v>4</v>
      </c>
      <c r="H2360" s="3">
        <v>1</v>
      </c>
      <c r="I2360" s="3">
        <f t="shared" si="36"/>
        <v>2</v>
      </c>
    </row>
    <row r="2361" spans="1:9" x14ac:dyDescent="0.35">
      <c r="A2361" s="3" t="s">
        <v>2759</v>
      </c>
      <c r="B2361" s="44" t="s">
        <v>289</v>
      </c>
      <c r="C2361" s="44" t="s">
        <v>43</v>
      </c>
      <c r="D2361" s="44" t="s">
        <v>175</v>
      </c>
      <c r="E2361" s="3">
        <v>3</v>
      </c>
      <c r="F2361" s="3">
        <v>1</v>
      </c>
      <c r="G2361" s="3">
        <v>4</v>
      </c>
      <c r="H2361" s="3">
        <v>1</v>
      </c>
      <c r="I2361" s="3">
        <f t="shared" si="36"/>
        <v>2</v>
      </c>
    </row>
    <row r="2362" spans="1:9" x14ac:dyDescent="0.35">
      <c r="A2362" s="3" t="s">
        <v>2760</v>
      </c>
      <c r="B2362" s="44" t="s">
        <v>289</v>
      </c>
      <c r="C2362" s="44" t="s">
        <v>43</v>
      </c>
      <c r="D2362" s="44" t="s">
        <v>175</v>
      </c>
      <c r="E2362" s="3">
        <v>3</v>
      </c>
      <c r="F2362" s="3">
        <v>1</v>
      </c>
      <c r="G2362" s="3">
        <v>4</v>
      </c>
      <c r="H2362" s="3">
        <v>1</v>
      </c>
      <c r="I2362" s="3">
        <f t="shared" si="36"/>
        <v>2</v>
      </c>
    </row>
    <row r="2363" spans="1:9" x14ac:dyDescent="0.35">
      <c r="A2363" s="3" t="s">
        <v>2761</v>
      </c>
      <c r="B2363" s="44" t="s">
        <v>289</v>
      </c>
      <c r="C2363" s="44" t="s">
        <v>43</v>
      </c>
      <c r="D2363" s="44" t="s">
        <v>175</v>
      </c>
      <c r="E2363" s="3">
        <v>3</v>
      </c>
      <c r="F2363" s="3">
        <v>1</v>
      </c>
      <c r="G2363" s="3">
        <v>4</v>
      </c>
      <c r="H2363" s="3">
        <v>1</v>
      </c>
      <c r="I2363" s="3">
        <f t="shared" si="36"/>
        <v>2</v>
      </c>
    </row>
    <row r="2364" spans="1:9" x14ac:dyDescent="0.35">
      <c r="A2364" s="3" t="s">
        <v>2762</v>
      </c>
      <c r="B2364" s="44" t="s">
        <v>289</v>
      </c>
      <c r="C2364" s="44" t="s">
        <v>43</v>
      </c>
      <c r="D2364" s="44" t="s">
        <v>175</v>
      </c>
      <c r="E2364" s="3">
        <v>3</v>
      </c>
      <c r="F2364" s="3">
        <v>1</v>
      </c>
      <c r="G2364" s="3">
        <v>4</v>
      </c>
      <c r="H2364" s="3">
        <v>1</v>
      </c>
      <c r="I2364" s="3">
        <f t="shared" si="36"/>
        <v>2</v>
      </c>
    </row>
    <row r="2365" spans="1:9" x14ac:dyDescent="0.35">
      <c r="A2365" s="3" t="s">
        <v>2763</v>
      </c>
      <c r="B2365" s="44" t="s">
        <v>289</v>
      </c>
      <c r="C2365" s="44" t="s">
        <v>43</v>
      </c>
      <c r="D2365" s="44" t="s">
        <v>175</v>
      </c>
      <c r="E2365" s="3">
        <v>3</v>
      </c>
      <c r="F2365" s="3">
        <v>1</v>
      </c>
      <c r="G2365" s="3">
        <v>4</v>
      </c>
      <c r="H2365" s="3">
        <v>1</v>
      </c>
      <c r="I2365" s="3">
        <f t="shared" si="36"/>
        <v>2</v>
      </c>
    </row>
    <row r="2366" spans="1:9" x14ac:dyDescent="0.35">
      <c r="A2366" s="3" t="s">
        <v>2764</v>
      </c>
      <c r="B2366" s="44" t="s">
        <v>289</v>
      </c>
      <c r="C2366" s="44" t="s">
        <v>43</v>
      </c>
      <c r="D2366" s="44" t="s">
        <v>175</v>
      </c>
      <c r="E2366" s="3">
        <v>3</v>
      </c>
      <c r="F2366" s="3">
        <v>1</v>
      </c>
      <c r="G2366" s="3">
        <v>4</v>
      </c>
      <c r="H2366" s="3">
        <v>1</v>
      </c>
      <c r="I2366" s="3">
        <f t="shared" si="36"/>
        <v>2</v>
      </c>
    </row>
    <row r="2367" spans="1:9" x14ac:dyDescent="0.35">
      <c r="A2367" s="3" t="s">
        <v>2765</v>
      </c>
      <c r="B2367" s="44" t="s">
        <v>289</v>
      </c>
      <c r="C2367" s="44" t="s">
        <v>43</v>
      </c>
      <c r="D2367" s="44" t="s">
        <v>175</v>
      </c>
      <c r="E2367" s="3">
        <v>3</v>
      </c>
      <c r="F2367" s="3">
        <v>3</v>
      </c>
      <c r="G2367" s="3">
        <v>4</v>
      </c>
      <c r="H2367" s="3">
        <v>4</v>
      </c>
      <c r="I2367" s="3">
        <f t="shared" si="36"/>
        <v>4</v>
      </c>
    </row>
    <row r="2368" spans="1:9" x14ac:dyDescent="0.35">
      <c r="A2368" s="3" t="s">
        <v>2766</v>
      </c>
      <c r="B2368" s="44" t="s">
        <v>289</v>
      </c>
      <c r="C2368" s="44" t="s">
        <v>43</v>
      </c>
      <c r="D2368" s="44" t="s">
        <v>175</v>
      </c>
      <c r="E2368" s="3">
        <v>3</v>
      </c>
      <c r="F2368" s="3">
        <v>1</v>
      </c>
      <c r="G2368" s="3">
        <v>1</v>
      </c>
      <c r="H2368" s="3">
        <v>1</v>
      </c>
      <c r="I2368" s="3">
        <f t="shared" si="36"/>
        <v>2</v>
      </c>
    </row>
    <row r="2369" spans="1:9" x14ac:dyDescent="0.35">
      <c r="A2369" s="3" t="s">
        <v>2767</v>
      </c>
      <c r="B2369" s="44" t="s">
        <v>289</v>
      </c>
      <c r="C2369" s="44" t="s">
        <v>43</v>
      </c>
      <c r="D2369" s="44" t="s">
        <v>175</v>
      </c>
      <c r="E2369" s="3">
        <v>3</v>
      </c>
      <c r="F2369" s="3">
        <v>1</v>
      </c>
      <c r="G2369" s="3">
        <v>4</v>
      </c>
      <c r="H2369" s="3">
        <v>3</v>
      </c>
      <c r="I2369" s="3">
        <f t="shared" si="36"/>
        <v>3</v>
      </c>
    </row>
    <row r="2370" spans="1:9" x14ac:dyDescent="0.35">
      <c r="A2370" s="3" t="s">
        <v>2768</v>
      </c>
      <c r="B2370" s="44" t="s">
        <v>289</v>
      </c>
      <c r="C2370" s="44" t="s">
        <v>43</v>
      </c>
      <c r="D2370" s="44" t="s">
        <v>175</v>
      </c>
      <c r="E2370" s="3">
        <v>3</v>
      </c>
      <c r="F2370" s="3">
        <v>4</v>
      </c>
      <c r="G2370" s="3">
        <v>4</v>
      </c>
      <c r="H2370" s="3">
        <v>4</v>
      </c>
      <c r="I2370" s="3">
        <f t="shared" si="36"/>
        <v>4</v>
      </c>
    </row>
    <row r="2371" spans="1:9" x14ac:dyDescent="0.35">
      <c r="A2371" s="3" t="s">
        <v>2769</v>
      </c>
      <c r="B2371" s="44" t="s">
        <v>289</v>
      </c>
      <c r="C2371" s="44" t="s">
        <v>43</v>
      </c>
      <c r="D2371" s="44" t="s">
        <v>175</v>
      </c>
      <c r="E2371" s="3">
        <v>3</v>
      </c>
      <c r="F2371" s="3">
        <v>1</v>
      </c>
      <c r="G2371" s="3">
        <v>4</v>
      </c>
      <c r="H2371" s="3">
        <v>1</v>
      </c>
      <c r="I2371" s="3">
        <f t="shared" ref="I2371:I2434" si="37">ROUND(AVERAGE(E2371:H2371),0)</f>
        <v>2</v>
      </c>
    </row>
    <row r="2372" spans="1:9" x14ac:dyDescent="0.35">
      <c r="A2372" s="3" t="s">
        <v>2770</v>
      </c>
      <c r="B2372" s="44" t="s">
        <v>288</v>
      </c>
      <c r="C2372" s="44" t="s">
        <v>43</v>
      </c>
      <c r="D2372" s="44" t="s">
        <v>176</v>
      </c>
      <c r="E2372" s="3">
        <v>3</v>
      </c>
      <c r="F2372" s="3">
        <v>1</v>
      </c>
      <c r="G2372" s="3">
        <v>4</v>
      </c>
      <c r="H2372" s="3">
        <v>3</v>
      </c>
      <c r="I2372" s="3">
        <f t="shared" si="37"/>
        <v>3</v>
      </c>
    </row>
    <row r="2373" spans="1:9" x14ac:dyDescent="0.35">
      <c r="A2373" s="3" t="s">
        <v>2771</v>
      </c>
      <c r="B2373" s="44" t="s">
        <v>289</v>
      </c>
      <c r="C2373" s="44" t="s">
        <v>43</v>
      </c>
      <c r="D2373" s="44" t="s">
        <v>175</v>
      </c>
      <c r="E2373" s="3">
        <v>1</v>
      </c>
      <c r="F2373" s="3">
        <v>2</v>
      </c>
      <c r="G2373" s="3">
        <v>1</v>
      </c>
      <c r="H2373" s="3">
        <v>1</v>
      </c>
      <c r="I2373" s="3">
        <f t="shared" si="37"/>
        <v>1</v>
      </c>
    </row>
    <row r="2374" spans="1:9" x14ac:dyDescent="0.35">
      <c r="A2374" s="3" t="s">
        <v>2772</v>
      </c>
      <c r="B2374" s="44" t="s">
        <v>288</v>
      </c>
      <c r="C2374" s="44" t="s">
        <v>43</v>
      </c>
      <c r="D2374" s="44" t="s">
        <v>176</v>
      </c>
      <c r="E2374" s="3">
        <v>3</v>
      </c>
      <c r="F2374" s="3">
        <v>1</v>
      </c>
      <c r="G2374" s="3">
        <v>1</v>
      </c>
      <c r="H2374" s="3">
        <v>1</v>
      </c>
      <c r="I2374" s="3">
        <f t="shared" si="37"/>
        <v>2</v>
      </c>
    </row>
    <row r="2375" spans="1:9" x14ac:dyDescent="0.35">
      <c r="A2375" s="3" t="s">
        <v>2773</v>
      </c>
      <c r="B2375" s="44" t="s">
        <v>288</v>
      </c>
      <c r="C2375" s="44" t="s">
        <v>43</v>
      </c>
      <c r="D2375" s="44" t="s">
        <v>176</v>
      </c>
      <c r="E2375" s="3">
        <v>3</v>
      </c>
      <c r="F2375" s="3">
        <v>1</v>
      </c>
      <c r="G2375" s="3">
        <v>4</v>
      </c>
      <c r="H2375" s="3">
        <v>1</v>
      </c>
      <c r="I2375" s="3">
        <f t="shared" si="37"/>
        <v>2</v>
      </c>
    </row>
    <row r="2376" spans="1:9" x14ac:dyDescent="0.35">
      <c r="A2376" s="3" t="s">
        <v>2774</v>
      </c>
      <c r="B2376" s="44" t="s">
        <v>288</v>
      </c>
      <c r="C2376" s="44" t="s">
        <v>43</v>
      </c>
      <c r="D2376" s="44" t="s">
        <v>176</v>
      </c>
      <c r="E2376" s="3">
        <v>3</v>
      </c>
      <c r="F2376" s="3">
        <v>1</v>
      </c>
      <c r="G2376" s="3">
        <v>4</v>
      </c>
      <c r="H2376" s="3">
        <v>1</v>
      </c>
      <c r="I2376" s="3">
        <f t="shared" si="37"/>
        <v>2</v>
      </c>
    </row>
    <row r="2377" spans="1:9" x14ac:dyDescent="0.35">
      <c r="A2377" s="3" t="s">
        <v>2775</v>
      </c>
      <c r="B2377" s="44" t="s">
        <v>288</v>
      </c>
      <c r="C2377" s="44" t="s">
        <v>43</v>
      </c>
      <c r="D2377" s="44" t="s">
        <v>176</v>
      </c>
      <c r="E2377" s="3">
        <v>3</v>
      </c>
      <c r="F2377" s="3">
        <v>1</v>
      </c>
      <c r="G2377" s="3">
        <v>4</v>
      </c>
      <c r="H2377" s="3">
        <v>1</v>
      </c>
      <c r="I2377" s="3">
        <f t="shared" si="37"/>
        <v>2</v>
      </c>
    </row>
    <row r="2378" spans="1:9" x14ac:dyDescent="0.35">
      <c r="A2378" s="3" t="s">
        <v>2776</v>
      </c>
      <c r="B2378" s="44" t="s">
        <v>288</v>
      </c>
      <c r="C2378" s="44" t="s">
        <v>43</v>
      </c>
      <c r="D2378" s="44" t="s">
        <v>176</v>
      </c>
      <c r="E2378" s="3">
        <v>3</v>
      </c>
      <c r="F2378" s="3">
        <v>1</v>
      </c>
      <c r="G2378" s="3">
        <v>4</v>
      </c>
      <c r="H2378" s="3">
        <v>1</v>
      </c>
      <c r="I2378" s="3">
        <f t="shared" si="37"/>
        <v>2</v>
      </c>
    </row>
    <row r="2379" spans="1:9" x14ac:dyDescent="0.35">
      <c r="A2379" s="3" t="s">
        <v>2777</v>
      </c>
      <c r="B2379" s="44" t="s">
        <v>288</v>
      </c>
      <c r="C2379" s="44" t="s">
        <v>43</v>
      </c>
      <c r="D2379" s="44" t="s">
        <v>176</v>
      </c>
      <c r="E2379" s="3">
        <v>3</v>
      </c>
      <c r="F2379" s="3">
        <v>1</v>
      </c>
      <c r="G2379" s="3">
        <v>1</v>
      </c>
      <c r="H2379" s="3">
        <v>1</v>
      </c>
      <c r="I2379" s="3">
        <f t="shared" si="37"/>
        <v>2</v>
      </c>
    </row>
    <row r="2380" spans="1:9" x14ac:dyDescent="0.35">
      <c r="A2380" s="3" t="s">
        <v>2778</v>
      </c>
      <c r="B2380" s="44" t="s">
        <v>288</v>
      </c>
      <c r="C2380" s="44" t="s">
        <v>43</v>
      </c>
      <c r="D2380" s="44" t="s">
        <v>176</v>
      </c>
      <c r="E2380" s="3">
        <v>3</v>
      </c>
      <c r="F2380" s="3">
        <v>1</v>
      </c>
      <c r="G2380" s="3">
        <v>1</v>
      </c>
      <c r="H2380" s="3">
        <v>1</v>
      </c>
      <c r="I2380" s="3">
        <f t="shared" si="37"/>
        <v>2</v>
      </c>
    </row>
    <row r="2381" spans="1:9" x14ac:dyDescent="0.35">
      <c r="A2381" s="3" t="s">
        <v>2779</v>
      </c>
      <c r="B2381" s="44" t="s">
        <v>288</v>
      </c>
      <c r="C2381" s="44" t="s">
        <v>43</v>
      </c>
      <c r="D2381" s="44" t="s">
        <v>176</v>
      </c>
      <c r="E2381" s="3">
        <v>3</v>
      </c>
      <c r="F2381" s="3">
        <v>1</v>
      </c>
      <c r="G2381" s="3">
        <v>4</v>
      </c>
      <c r="H2381" s="3">
        <v>1</v>
      </c>
      <c r="I2381" s="3">
        <f t="shared" si="37"/>
        <v>2</v>
      </c>
    </row>
    <row r="2382" spans="1:9" x14ac:dyDescent="0.35">
      <c r="A2382" s="3" t="s">
        <v>2780</v>
      </c>
      <c r="B2382" s="44" t="s">
        <v>288</v>
      </c>
      <c r="C2382" s="44" t="s">
        <v>43</v>
      </c>
      <c r="D2382" s="44" t="s">
        <v>176</v>
      </c>
      <c r="E2382" s="3">
        <v>3</v>
      </c>
      <c r="F2382" s="3">
        <v>1</v>
      </c>
      <c r="G2382" s="3">
        <v>4</v>
      </c>
      <c r="H2382" s="3">
        <v>1</v>
      </c>
      <c r="I2382" s="3">
        <f t="shared" si="37"/>
        <v>2</v>
      </c>
    </row>
    <row r="2383" spans="1:9" x14ac:dyDescent="0.35">
      <c r="A2383" s="3" t="s">
        <v>2781</v>
      </c>
      <c r="B2383" s="44" t="s">
        <v>288</v>
      </c>
      <c r="C2383" s="44" t="s">
        <v>43</v>
      </c>
      <c r="D2383" s="44" t="s">
        <v>176</v>
      </c>
      <c r="E2383" s="3">
        <v>3</v>
      </c>
      <c r="F2383" s="3">
        <v>1</v>
      </c>
      <c r="G2383" s="3">
        <v>4</v>
      </c>
      <c r="H2383" s="3">
        <v>1</v>
      </c>
      <c r="I2383" s="3">
        <f t="shared" si="37"/>
        <v>2</v>
      </c>
    </row>
    <row r="2384" spans="1:9" x14ac:dyDescent="0.35">
      <c r="A2384" s="3" t="s">
        <v>2782</v>
      </c>
      <c r="B2384" s="44" t="s">
        <v>288</v>
      </c>
      <c r="C2384" s="44" t="s">
        <v>43</v>
      </c>
      <c r="D2384" s="44" t="s">
        <v>176</v>
      </c>
      <c r="E2384" s="3">
        <v>3</v>
      </c>
      <c r="F2384" s="3">
        <v>1</v>
      </c>
      <c r="G2384" s="3">
        <v>1</v>
      </c>
      <c r="H2384" s="3">
        <v>1</v>
      </c>
      <c r="I2384" s="3">
        <f t="shared" si="37"/>
        <v>2</v>
      </c>
    </row>
    <row r="2385" spans="1:9" x14ac:dyDescent="0.35">
      <c r="A2385" s="3" t="s">
        <v>2783</v>
      </c>
      <c r="B2385" s="44" t="s">
        <v>288</v>
      </c>
      <c r="C2385" s="44" t="s">
        <v>43</v>
      </c>
      <c r="D2385" s="44" t="s">
        <v>176</v>
      </c>
      <c r="E2385" s="3">
        <v>3</v>
      </c>
      <c r="F2385" s="3">
        <v>1</v>
      </c>
      <c r="G2385" s="3">
        <v>4</v>
      </c>
      <c r="H2385" s="3">
        <v>1</v>
      </c>
      <c r="I2385" s="3">
        <f t="shared" si="37"/>
        <v>2</v>
      </c>
    </row>
    <row r="2386" spans="1:9" x14ac:dyDescent="0.35">
      <c r="A2386" s="3" t="s">
        <v>2784</v>
      </c>
      <c r="B2386" s="44" t="s">
        <v>288</v>
      </c>
      <c r="C2386" s="44" t="s">
        <v>43</v>
      </c>
      <c r="D2386" s="44" t="s">
        <v>176</v>
      </c>
      <c r="E2386" s="3">
        <v>3</v>
      </c>
      <c r="F2386" s="3">
        <v>1</v>
      </c>
      <c r="G2386" s="3">
        <v>4</v>
      </c>
      <c r="H2386" s="3">
        <v>2</v>
      </c>
      <c r="I2386" s="3">
        <f t="shared" si="37"/>
        <v>3</v>
      </c>
    </row>
    <row r="2387" spans="1:9" x14ac:dyDescent="0.35">
      <c r="A2387" s="3" t="s">
        <v>2785</v>
      </c>
      <c r="B2387" s="44" t="s">
        <v>289</v>
      </c>
      <c r="C2387" s="44" t="s">
        <v>43</v>
      </c>
      <c r="D2387" s="44" t="s">
        <v>175</v>
      </c>
      <c r="E2387" s="3">
        <v>3</v>
      </c>
      <c r="F2387" s="3">
        <v>2</v>
      </c>
      <c r="G2387" s="3">
        <v>1</v>
      </c>
      <c r="H2387" s="3">
        <v>1</v>
      </c>
      <c r="I2387" s="3">
        <f t="shared" si="37"/>
        <v>2</v>
      </c>
    </row>
    <row r="2388" spans="1:9" x14ac:dyDescent="0.35">
      <c r="A2388" s="3" t="s">
        <v>2786</v>
      </c>
      <c r="B2388" s="44" t="s">
        <v>288</v>
      </c>
      <c r="C2388" s="44" t="s">
        <v>43</v>
      </c>
      <c r="D2388" s="44" t="s">
        <v>176</v>
      </c>
      <c r="E2388" s="3">
        <v>3</v>
      </c>
      <c r="F2388" s="3">
        <v>1</v>
      </c>
      <c r="G2388" s="3">
        <v>1</v>
      </c>
      <c r="H2388" s="3">
        <v>2</v>
      </c>
      <c r="I2388" s="3">
        <f t="shared" si="37"/>
        <v>2</v>
      </c>
    </row>
    <row r="2389" spans="1:9" x14ac:dyDescent="0.35">
      <c r="A2389" s="3" t="s">
        <v>2787</v>
      </c>
      <c r="B2389" s="44" t="s">
        <v>288</v>
      </c>
      <c r="C2389" s="44" t="s">
        <v>43</v>
      </c>
      <c r="D2389" s="44" t="s">
        <v>176</v>
      </c>
      <c r="E2389" s="3">
        <v>3</v>
      </c>
      <c r="F2389" s="3">
        <v>1</v>
      </c>
      <c r="G2389" s="3">
        <v>4</v>
      </c>
      <c r="H2389" s="3">
        <v>2</v>
      </c>
      <c r="I2389" s="3">
        <f t="shared" si="37"/>
        <v>3</v>
      </c>
    </row>
    <row r="2390" spans="1:9" x14ac:dyDescent="0.35">
      <c r="A2390" s="3" t="s">
        <v>2788</v>
      </c>
      <c r="B2390" s="44" t="s">
        <v>288</v>
      </c>
      <c r="C2390" s="44" t="s">
        <v>43</v>
      </c>
      <c r="D2390" s="44" t="s">
        <v>176</v>
      </c>
      <c r="E2390" s="3">
        <v>3</v>
      </c>
      <c r="F2390" s="3">
        <v>1</v>
      </c>
      <c r="G2390" s="3">
        <v>4</v>
      </c>
      <c r="H2390" s="3">
        <v>2</v>
      </c>
      <c r="I2390" s="3">
        <f t="shared" si="37"/>
        <v>3</v>
      </c>
    </row>
    <row r="2391" spans="1:9" x14ac:dyDescent="0.35">
      <c r="A2391" s="3" t="s">
        <v>2789</v>
      </c>
      <c r="B2391" s="44" t="s">
        <v>289</v>
      </c>
      <c r="C2391" s="44" t="s">
        <v>43</v>
      </c>
      <c r="D2391" s="44" t="s">
        <v>175</v>
      </c>
      <c r="E2391" s="3">
        <v>3</v>
      </c>
      <c r="F2391" s="3">
        <v>1</v>
      </c>
      <c r="G2391" s="3">
        <v>1</v>
      </c>
      <c r="H2391" s="3">
        <v>1</v>
      </c>
      <c r="I2391" s="3">
        <f t="shared" si="37"/>
        <v>2</v>
      </c>
    </row>
    <row r="2392" spans="1:9" x14ac:dyDescent="0.35">
      <c r="A2392" s="3" t="s">
        <v>2790</v>
      </c>
      <c r="B2392" s="44" t="s">
        <v>289</v>
      </c>
      <c r="C2392" s="44" t="s">
        <v>43</v>
      </c>
      <c r="D2392" s="44" t="s">
        <v>175</v>
      </c>
      <c r="E2392" s="3">
        <v>3</v>
      </c>
      <c r="F2392" s="3">
        <v>4</v>
      </c>
      <c r="G2392" s="3">
        <v>1</v>
      </c>
      <c r="H2392" s="3">
        <v>1</v>
      </c>
      <c r="I2392" s="3">
        <f t="shared" si="37"/>
        <v>2</v>
      </c>
    </row>
    <row r="2393" spans="1:9" x14ac:dyDescent="0.35">
      <c r="A2393" s="3" t="s">
        <v>2791</v>
      </c>
      <c r="B2393" s="44" t="s">
        <v>289</v>
      </c>
      <c r="C2393" s="44" t="s">
        <v>43</v>
      </c>
      <c r="D2393" s="44" t="s">
        <v>175</v>
      </c>
      <c r="E2393" s="3">
        <v>3</v>
      </c>
      <c r="F2393" s="3">
        <v>1</v>
      </c>
      <c r="G2393" s="3">
        <v>1</v>
      </c>
      <c r="H2393" s="3">
        <v>1</v>
      </c>
      <c r="I2393" s="3">
        <f t="shared" si="37"/>
        <v>2</v>
      </c>
    </row>
    <row r="2394" spans="1:9" x14ac:dyDescent="0.35">
      <c r="A2394" s="3" t="s">
        <v>2792</v>
      </c>
      <c r="B2394" s="44" t="s">
        <v>289</v>
      </c>
      <c r="C2394" s="44" t="s">
        <v>43</v>
      </c>
      <c r="D2394" s="44" t="s">
        <v>175</v>
      </c>
      <c r="E2394" s="3">
        <v>3</v>
      </c>
      <c r="F2394" s="3">
        <v>1</v>
      </c>
      <c r="G2394" s="3">
        <v>4</v>
      </c>
      <c r="H2394" s="3">
        <v>1</v>
      </c>
      <c r="I2394" s="3">
        <f t="shared" si="37"/>
        <v>2</v>
      </c>
    </row>
    <row r="2395" spans="1:9" x14ac:dyDescent="0.35">
      <c r="A2395" s="3" t="s">
        <v>2793</v>
      </c>
      <c r="B2395" s="44" t="s">
        <v>289</v>
      </c>
      <c r="C2395" s="44" t="s">
        <v>43</v>
      </c>
      <c r="D2395" s="44" t="s">
        <v>175</v>
      </c>
      <c r="E2395" s="3">
        <v>3</v>
      </c>
      <c r="F2395" s="3">
        <v>1</v>
      </c>
      <c r="G2395" s="3">
        <v>1</v>
      </c>
      <c r="H2395" s="3">
        <v>1</v>
      </c>
      <c r="I2395" s="3">
        <f t="shared" si="37"/>
        <v>2</v>
      </c>
    </row>
    <row r="2396" spans="1:9" x14ac:dyDescent="0.35">
      <c r="A2396" s="3" t="s">
        <v>2794</v>
      </c>
      <c r="B2396" s="44" t="s">
        <v>288</v>
      </c>
      <c r="C2396" s="44" t="s">
        <v>43</v>
      </c>
      <c r="D2396" s="44" t="s">
        <v>176</v>
      </c>
      <c r="E2396" s="3">
        <v>3</v>
      </c>
      <c r="F2396" s="3">
        <v>4</v>
      </c>
      <c r="G2396" s="3">
        <v>4</v>
      </c>
      <c r="H2396" s="3">
        <v>1</v>
      </c>
      <c r="I2396" s="3">
        <f t="shared" si="37"/>
        <v>3</v>
      </c>
    </row>
    <row r="2397" spans="1:9" x14ac:dyDescent="0.35">
      <c r="A2397" s="3" t="s">
        <v>2795</v>
      </c>
      <c r="B2397" s="44" t="s">
        <v>289</v>
      </c>
      <c r="C2397" s="44" t="s">
        <v>43</v>
      </c>
      <c r="D2397" s="44" t="s">
        <v>175</v>
      </c>
      <c r="E2397" s="3">
        <v>3</v>
      </c>
      <c r="F2397" s="3">
        <v>1</v>
      </c>
      <c r="G2397" s="3">
        <v>1</v>
      </c>
      <c r="H2397" s="3">
        <v>1</v>
      </c>
      <c r="I2397" s="3">
        <f t="shared" si="37"/>
        <v>2</v>
      </c>
    </row>
    <row r="2398" spans="1:9" x14ac:dyDescent="0.35">
      <c r="A2398" s="3" t="s">
        <v>2796</v>
      </c>
      <c r="B2398" s="44" t="s">
        <v>289</v>
      </c>
      <c r="C2398" s="44" t="s">
        <v>43</v>
      </c>
      <c r="D2398" s="44" t="s">
        <v>175</v>
      </c>
      <c r="E2398" s="3">
        <v>3</v>
      </c>
      <c r="F2398" s="3">
        <v>1</v>
      </c>
      <c r="G2398" s="3">
        <v>1</v>
      </c>
      <c r="H2398" s="3">
        <v>1</v>
      </c>
      <c r="I2398" s="3">
        <f t="shared" si="37"/>
        <v>2</v>
      </c>
    </row>
    <row r="2399" spans="1:9" x14ac:dyDescent="0.35">
      <c r="A2399" s="3" t="s">
        <v>2797</v>
      </c>
      <c r="B2399" s="44" t="s">
        <v>289</v>
      </c>
      <c r="C2399" s="44" t="s">
        <v>43</v>
      </c>
      <c r="D2399" s="44" t="s">
        <v>175</v>
      </c>
      <c r="E2399" s="3">
        <v>3</v>
      </c>
      <c r="F2399" s="3">
        <v>1</v>
      </c>
      <c r="G2399" s="3">
        <v>1</v>
      </c>
      <c r="H2399" s="3">
        <v>1</v>
      </c>
      <c r="I2399" s="3">
        <f t="shared" si="37"/>
        <v>2</v>
      </c>
    </row>
    <row r="2400" spans="1:9" x14ac:dyDescent="0.35">
      <c r="A2400" s="3" t="s">
        <v>2798</v>
      </c>
      <c r="B2400" s="44" t="s">
        <v>289</v>
      </c>
      <c r="C2400" s="44" t="s">
        <v>43</v>
      </c>
      <c r="D2400" s="44" t="s">
        <v>175</v>
      </c>
      <c r="E2400" s="3">
        <v>3</v>
      </c>
      <c r="F2400" s="3">
        <v>1</v>
      </c>
      <c r="G2400" s="3">
        <v>1</v>
      </c>
      <c r="H2400" s="3">
        <v>1</v>
      </c>
      <c r="I2400" s="3">
        <f t="shared" si="37"/>
        <v>2</v>
      </c>
    </row>
    <row r="2401" spans="1:9" x14ac:dyDescent="0.35">
      <c r="A2401" s="3" t="s">
        <v>2799</v>
      </c>
      <c r="B2401" s="44" t="s">
        <v>289</v>
      </c>
      <c r="C2401" s="44" t="s">
        <v>43</v>
      </c>
      <c r="D2401" s="44" t="s">
        <v>175</v>
      </c>
      <c r="E2401" s="3">
        <v>3</v>
      </c>
      <c r="F2401" s="3">
        <v>2</v>
      </c>
      <c r="G2401" s="3">
        <v>1</v>
      </c>
      <c r="H2401" s="3">
        <v>1</v>
      </c>
      <c r="I2401" s="3">
        <f t="shared" si="37"/>
        <v>2</v>
      </c>
    </row>
    <row r="2402" spans="1:9" x14ac:dyDescent="0.35">
      <c r="A2402" s="3" t="s">
        <v>2800</v>
      </c>
      <c r="B2402" s="44" t="s">
        <v>289</v>
      </c>
      <c r="C2402" s="44" t="s">
        <v>43</v>
      </c>
      <c r="D2402" s="44" t="s">
        <v>175</v>
      </c>
      <c r="E2402" s="3">
        <v>3</v>
      </c>
      <c r="F2402" s="3">
        <v>1</v>
      </c>
      <c r="G2402" s="3">
        <v>4</v>
      </c>
      <c r="H2402" s="3">
        <v>1</v>
      </c>
      <c r="I2402" s="3">
        <f t="shared" si="37"/>
        <v>2</v>
      </c>
    </row>
    <row r="2403" spans="1:9" x14ac:dyDescent="0.35">
      <c r="A2403" s="3" t="s">
        <v>2801</v>
      </c>
      <c r="B2403" s="44" t="s">
        <v>289</v>
      </c>
      <c r="C2403" s="44" t="s">
        <v>43</v>
      </c>
      <c r="D2403" s="44" t="s">
        <v>175</v>
      </c>
      <c r="E2403" s="3">
        <v>3</v>
      </c>
      <c r="F2403" s="3">
        <v>1</v>
      </c>
      <c r="G2403" s="3">
        <v>4</v>
      </c>
      <c r="H2403" s="3">
        <v>1</v>
      </c>
      <c r="I2403" s="3">
        <f t="shared" si="37"/>
        <v>2</v>
      </c>
    </row>
    <row r="2404" spans="1:9" x14ac:dyDescent="0.35">
      <c r="A2404" s="3" t="s">
        <v>11780</v>
      </c>
      <c r="B2404" s="44" t="s">
        <v>288</v>
      </c>
      <c r="C2404" s="44" t="s">
        <v>43</v>
      </c>
      <c r="D2404" s="44" t="s">
        <v>176</v>
      </c>
      <c r="E2404" s="3">
        <v>3</v>
      </c>
      <c r="F2404" s="3">
        <v>1</v>
      </c>
      <c r="G2404" s="3">
        <v>4</v>
      </c>
      <c r="H2404" s="3">
        <v>1</v>
      </c>
      <c r="I2404" s="3">
        <f t="shared" si="37"/>
        <v>2</v>
      </c>
    </row>
    <row r="2405" spans="1:9" x14ac:dyDescent="0.35">
      <c r="A2405" s="3" t="s">
        <v>2802</v>
      </c>
      <c r="B2405" s="44" t="s">
        <v>288</v>
      </c>
      <c r="C2405" s="44" t="s">
        <v>43</v>
      </c>
      <c r="D2405" s="44" t="s">
        <v>176</v>
      </c>
      <c r="E2405" s="3">
        <v>3</v>
      </c>
      <c r="F2405" s="3">
        <v>1</v>
      </c>
      <c r="G2405" s="3">
        <v>4</v>
      </c>
      <c r="H2405" s="3">
        <v>1</v>
      </c>
      <c r="I2405" s="3">
        <f t="shared" si="37"/>
        <v>2</v>
      </c>
    </row>
    <row r="2406" spans="1:9" x14ac:dyDescent="0.35">
      <c r="A2406" s="3" t="s">
        <v>2803</v>
      </c>
      <c r="B2406" s="44" t="s">
        <v>288</v>
      </c>
      <c r="C2406" s="44" t="s">
        <v>43</v>
      </c>
      <c r="D2406" s="44" t="s">
        <v>176</v>
      </c>
      <c r="E2406" s="3">
        <v>3</v>
      </c>
      <c r="F2406" s="3">
        <v>1</v>
      </c>
      <c r="G2406" s="3">
        <v>4</v>
      </c>
      <c r="H2406" s="3">
        <v>1</v>
      </c>
      <c r="I2406" s="3">
        <f t="shared" si="37"/>
        <v>2</v>
      </c>
    </row>
    <row r="2407" spans="1:9" x14ac:dyDescent="0.35">
      <c r="A2407" s="3" t="s">
        <v>2804</v>
      </c>
      <c r="B2407" s="44" t="s">
        <v>288</v>
      </c>
      <c r="C2407" s="44" t="s">
        <v>43</v>
      </c>
      <c r="D2407" s="44" t="s">
        <v>176</v>
      </c>
      <c r="E2407" s="3">
        <v>3</v>
      </c>
      <c r="F2407" s="3">
        <v>1</v>
      </c>
      <c r="G2407" s="3">
        <v>4</v>
      </c>
      <c r="H2407" s="3">
        <v>1</v>
      </c>
      <c r="I2407" s="3">
        <f t="shared" si="37"/>
        <v>2</v>
      </c>
    </row>
    <row r="2408" spans="1:9" x14ac:dyDescent="0.35">
      <c r="A2408" s="3" t="s">
        <v>2805</v>
      </c>
      <c r="B2408" s="44" t="s">
        <v>289</v>
      </c>
      <c r="C2408" s="44" t="s">
        <v>43</v>
      </c>
      <c r="D2408" s="44" t="s">
        <v>175</v>
      </c>
      <c r="E2408" s="3">
        <v>3</v>
      </c>
      <c r="F2408" s="3">
        <v>1</v>
      </c>
      <c r="G2408" s="3">
        <v>4</v>
      </c>
      <c r="H2408" s="3">
        <v>1</v>
      </c>
      <c r="I2408" s="3">
        <f t="shared" si="37"/>
        <v>2</v>
      </c>
    </row>
    <row r="2409" spans="1:9" x14ac:dyDescent="0.35">
      <c r="A2409" s="3" t="s">
        <v>2806</v>
      </c>
      <c r="B2409" s="44" t="s">
        <v>289</v>
      </c>
      <c r="C2409" s="44" t="s">
        <v>43</v>
      </c>
      <c r="D2409" s="44" t="s">
        <v>175</v>
      </c>
      <c r="E2409" s="3">
        <v>3</v>
      </c>
      <c r="F2409" s="3">
        <v>1</v>
      </c>
      <c r="G2409" s="3">
        <v>4</v>
      </c>
      <c r="H2409" s="3">
        <v>1</v>
      </c>
      <c r="I2409" s="3">
        <f t="shared" si="37"/>
        <v>2</v>
      </c>
    </row>
    <row r="2410" spans="1:9" x14ac:dyDescent="0.35">
      <c r="A2410" s="3" t="s">
        <v>2807</v>
      </c>
      <c r="B2410" s="44" t="s">
        <v>289</v>
      </c>
      <c r="C2410" s="44" t="s">
        <v>43</v>
      </c>
      <c r="D2410" s="44" t="s">
        <v>175</v>
      </c>
      <c r="E2410" s="3">
        <v>3</v>
      </c>
      <c r="F2410" s="3">
        <v>1</v>
      </c>
      <c r="G2410" s="3">
        <v>4</v>
      </c>
      <c r="H2410" s="3">
        <v>1</v>
      </c>
      <c r="I2410" s="3">
        <f t="shared" si="37"/>
        <v>2</v>
      </c>
    </row>
    <row r="2411" spans="1:9" x14ac:dyDescent="0.35">
      <c r="A2411" s="3" t="s">
        <v>2808</v>
      </c>
      <c r="B2411" s="44" t="s">
        <v>289</v>
      </c>
      <c r="C2411" s="44" t="s">
        <v>43</v>
      </c>
      <c r="D2411" s="44" t="s">
        <v>175</v>
      </c>
      <c r="E2411" s="3">
        <v>2</v>
      </c>
      <c r="F2411" s="3">
        <v>3</v>
      </c>
      <c r="G2411" s="3">
        <v>1</v>
      </c>
      <c r="H2411" s="3">
        <v>1</v>
      </c>
      <c r="I2411" s="3">
        <f t="shared" si="37"/>
        <v>2</v>
      </c>
    </row>
    <row r="2412" spans="1:9" x14ac:dyDescent="0.35">
      <c r="A2412" s="3" t="s">
        <v>2809</v>
      </c>
      <c r="B2412" s="44" t="s">
        <v>288</v>
      </c>
      <c r="C2412" s="44" t="s">
        <v>43</v>
      </c>
      <c r="D2412" s="44" t="s">
        <v>176</v>
      </c>
      <c r="E2412" s="3">
        <v>3</v>
      </c>
      <c r="F2412" s="3">
        <v>1</v>
      </c>
      <c r="G2412" s="3">
        <v>4</v>
      </c>
      <c r="H2412" s="3">
        <v>1</v>
      </c>
      <c r="I2412" s="3">
        <f t="shared" si="37"/>
        <v>2</v>
      </c>
    </row>
    <row r="2413" spans="1:9" x14ac:dyDescent="0.35">
      <c r="A2413" s="3" t="s">
        <v>2810</v>
      </c>
      <c r="B2413" s="44" t="s">
        <v>288</v>
      </c>
      <c r="C2413" s="44" t="s">
        <v>43</v>
      </c>
      <c r="D2413" s="44" t="s">
        <v>176</v>
      </c>
      <c r="E2413" s="3">
        <v>3</v>
      </c>
      <c r="F2413" s="3">
        <v>1</v>
      </c>
      <c r="G2413" s="3">
        <v>1</v>
      </c>
      <c r="H2413" s="3">
        <v>1</v>
      </c>
      <c r="I2413" s="3">
        <f t="shared" si="37"/>
        <v>2</v>
      </c>
    </row>
    <row r="2414" spans="1:9" x14ac:dyDescent="0.35">
      <c r="A2414" s="3" t="s">
        <v>2811</v>
      </c>
      <c r="B2414" s="44" t="s">
        <v>289</v>
      </c>
      <c r="C2414" s="44" t="s">
        <v>43</v>
      </c>
      <c r="D2414" s="44" t="s">
        <v>175</v>
      </c>
      <c r="E2414" s="3">
        <v>3</v>
      </c>
      <c r="F2414" s="3">
        <v>3</v>
      </c>
      <c r="G2414" s="3">
        <v>1</v>
      </c>
      <c r="H2414" s="3">
        <v>1</v>
      </c>
      <c r="I2414" s="3">
        <f t="shared" si="37"/>
        <v>2</v>
      </c>
    </row>
    <row r="2415" spans="1:9" x14ac:dyDescent="0.35">
      <c r="A2415" s="3" t="s">
        <v>2812</v>
      </c>
      <c r="B2415" s="44" t="s">
        <v>288</v>
      </c>
      <c r="C2415" s="44" t="s">
        <v>43</v>
      </c>
      <c r="D2415" s="44" t="s">
        <v>176</v>
      </c>
      <c r="E2415" s="3">
        <v>3</v>
      </c>
      <c r="F2415" s="3">
        <v>1</v>
      </c>
      <c r="G2415" s="3">
        <v>4</v>
      </c>
      <c r="H2415" s="3">
        <v>1</v>
      </c>
      <c r="I2415" s="3">
        <f t="shared" si="37"/>
        <v>2</v>
      </c>
    </row>
    <row r="2416" spans="1:9" x14ac:dyDescent="0.35">
      <c r="A2416" s="3" t="s">
        <v>2813</v>
      </c>
      <c r="B2416" s="44" t="s">
        <v>288</v>
      </c>
      <c r="C2416" s="44" t="s">
        <v>43</v>
      </c>
      <c r="D2416" s="44" t="s">
        <v>176</v>
      </c>
      <c r="E2416" s="3">
        <v>3</v>
      </c>
      <c r="F2416" s="3">
        <v>1</v>
      </c>
      <c r="G2416" s="3">
        <v>4</v>
      </c>
      <c r="H2416" s="3">
        <v>1</v>
      </c>
      <c r="I2416" s="3">
        <f t="shared" si="37"/>
        <v>2</v>
      </c>
    </row>
    <row r="2417" spans="1:9" x14ac:dyDescent="0.35">
      <c r="A2417" s="3" t="s">
        <v>2814</v>
      </c>
      <c r="B2417" s="44" t="s">
        <v>288</v>
      </c>
      <c r="C2417" s="44" t="s">
        <v>43</v>
      </c>
      <c r="D2417" s="44" t="s">
        <v>176</v>
      </c>
      <c r="E2417" s="3">
        <v>3</v>
      </c>
      <c r="F2417" s="3">
        <v>1</v>
      </c>
      <c r="G2417" s="3">
        <v>4</v>
      </c>
      <c r="H2417" s="3">
        <v>1</v>
      </c>
      <c r="I2417" s="3">
        <f t="shared" si="37"/>
        <v>2</v>
      </c>
    </row>
    <row r="2418" spans="1:9" x14ac:dyDescent="0.35">
      <c r="A2418" s="3" t="s">
        <v>2815</v>
      </c>
      <c r="B2418" s="44" t="s">
        <v>288</v>
      </c>
      <c r="C2418" s="44" t="s">
        <v>43</v>
      </c>
      <c r="D2418" s="44" t="s">
        <v>176</v>
      </c>
      <c r="E2418" s="3">
        <v>3</v>
      </c>
      <c r="F2418" s="3">
        <v>1</v>
      </c>
      <c r="G2418" s="3">
        <v>4</v>
      </c>
      <c r="H2418" s="3">
        <v>1</v>
      </c>
      <c r="I2418" s="3">
        <f t="shared" si="37"/>
        <v>2</v>
      </c>
    </row>
    <row r="2419" spans="1:9" x14ac:dyDescent="0.35">
      <c r="A2419" s="3" t="s">
        <v>2816</v>
      </c>
      <c r="B2419" s="44" t="s">
        <v>288</v>
      </c>
      <c r="C2419" s="44" t="s">
        <v>43</v>
      </c>
      <c r="D2419" s="44" t="s">
        <v>176</v>
      </c>
      <c r="E2419" s="3">
        <v>3</v>
      </c>
      <c r="F2419" s="3">
        <v>1</v>
      </c>
      <c r="G2419" s="3">
        <v>1</v>
      </c>
      <c r="H2419" s="3">
        <v>1</v>
      </c>
      <c r="I2419" s="3">
        <f t="shared" si="37"/>
        <v>2</v>
      </c>
    </row>
    <row r="2420" spans="1:9" x14ac:dyDescent="0.35">
      <c r="A2420" s="3" t="s">
        <v>2817</v>
      </c>
      <c r="B2420" s="44" t="s">
        <v>289</v>
      </c>
      <c r="C2420" s="44" t="s">
        <v>43</v>
      </c>
      <c r="D2420" s="44" t="s">
        <v>175</v>
      </c>
      <c r="E2420" s="3">
        <v>3</v>
      </c>
      <c r="F2420" s="3">
        <v>3</v>
      </c>
      <c r="G2420" s="3">
        <v>1</v>
      </c>
      <c r="H2420" s="3">
        <v>1</v>
      </c>
      <c r="I2420" s="3">
        <f t="shared" si="37"/>
        <v>2</v>
      </c>
    </row>
    <row r="2421" spans="1:9" x14ac:dyDescent="0.35">
      <c r="A2421" s="3" t="s">
        <v>2818</v>
      </c>
      <c r="B2421" s="44" t="s">
        <v>288</v>
      </c>
      <c r="C2421" s="44" t="s">
        <v>43</v>
      </c>
      <c r="D2421" s="44" t="s">
        <v>176</v>
      </c>
      <c r="E2421" s="3">
        <v>3</v>
      </c>
      <c r="F2421" s="3">
        <v>1</v>
      </c>
      <c r="G2421" s="3">
        <v>4</v>
      </c>
      <c r="H2421" s="3">
        <v>1</v>
      </c>
      <c r="I2421" s="3">
        <f t="shared" si="37"/>
        <v>2</v>
      </c>
    </row>
    <row r="2422" spans="1:9" x14ac:dyDescent="0.35">
      <c r="A2422" s="3" t="s">
        <v>2819</v>
      </c>
      <c r="B2422" s="44" t="s">
        <v>288</v>
      </c>
      <c r="C2422" s="44" t="s">
        <v>43</v>
      </c>
      <c r="D2422" s="44" t="s">
        <v>176</v>
      </c>
      <c r="E2422" s="3">
        <v>3</v>
      </c>
      <c r="F2422" s="3">
        <v>1</v>
      </c>
      <c r="G2422" s="3">
        <v>4</v>
      </c>
      <c r="H2422" s="3">
        <v>2</v>
      </c>
      <c r="I2422" s="3">
        <f t="shared" si="37"/>
        <v>3</v>
      </c>
    </row>
    <row r="2423" spans="1:9" x14ac:dyDescent="0.35">
      <c r="A2423" s="3" t="s">
        <v>2820</v>
      </c>
      <c r="B2423" s="44" t="s">
        <v>289</v>
      </c>
      <c r="C2423" s="44" t="s">
        <v>43</v>
      </c>
      <c r="D2423" s="44" t="s">
        <v>175</v>
      </c>
      <c r="E2423" s="3">
        <v>3</v>
      </c>
      <c r="F2423" s="3">
        <v>1</v>
      </c>
      <c r="G2423" s="3">
        <v>4</v>
      </c>
      <c r="H2423" s="3">
        <v>1</v>
      </c>
      <c r="I2423" s="3">
        <f t="shared" si="37"/>
        <v>2</v>
      </c>
    </row>
    <row r="2424" spans="1:9" x14ac:dyDescent="0.35">
      <c r="A2424" s="3" t="s">
        <v>2821</v>
      </c>
      <c r="B2424" s="44" t="s">
        <v>289</v>
      </c>
      <c r="C2424" s="44" t="s">
        <v>43</v>
      </c>
      <c r="D2424" s="44" t="s">
        <v>175</v>
      </c>
      <c r="E2424" s="3">
        <v>3</v>
      </c>
      <c r="F2424" s="3">
        <v>1</v>
      </c>
      <c r="G2424" s="3">
        <v>4</v>
      </c>
      <c r="H2424" s="3">
        <v>1</v>
      </c>
      <c r="I2424" s="3">
        <f t="shared" si="37"/>
        <v>2</v>
      </c>
    </row>
    <row r="2425" spans="1:9" x14ac:dyDescent="0.35">
      <c r="A2425" s="3" t="s">
        <v>2822</v>
      </c>
      <c r="B2425" s="44" t="s">
        <v>288</v>
      </c>
      <c r="C2425" s="44" t="s">
        <v>43</v>
      </c>
      <c r="D2425" s="44" t="s">
        <v>176</v>
      </c>
      <c r="E2425" s="3">
        <v>3</v>
      </c>
      <c r="F2425" s="3">
        <v>2</v>
      </c>
      <c r="G2425" s="3">
        <v>4</v>
      </c>
      <c r="H2425" s="3">
        <v>1</v>
      </c>
      <c r="I2425" s="3">
        <f t="shared" si="37"/>
        <v>3</v>
      </c>
    </row>
    <row r="2426" spans="1:9" x14ac:dyDescent="0.35">
      <c r="A2426" s="3" t="s">
        <v>2823</v>
      </c>
      <c r="B2426" s="44" t="s">
        <v>289</v>
      </c>
      <c r="C2426" s="44" t="s">
        <v>43</v>
      </c>
      <c r="D2426" s="44" t="s">
        <v>175</v>
      </c>
      <c r="E2426" s="3">
        <v>3</v>
      </c>
      <c r="F2426" s="3">
        <v>1</v>
      </c>
      <c r="G2426" s="3">
        <v>4</v>
      </c>
      <c r="H2426" s="3">
        <v>1</v>
      </c>
      <c r="I2426" s="3">
        <f t="shared" si="37"/>
        <v>2</v>
      </c>
    </row>
    <row r="2427" spans="1:9" x14ac:dyDescent="0.35">
      <c r="A2427" s="3" t="s">
        <v>2824</v>
      </c>
      <c r="B2427" s="44" t="s">
        <v>289</v>
      </c>
      <c r="C2427" s="44" t="s">
        <v>43</v>
      </c>
      <c r="D2427" s="44" t="s">
        <v>175</v>
      </c>
      <c r="E2427" s="3">
        <v>3</v>
      </c>
      <c r="F2427" s="3">
        <v>1</v>
      </c>
      <c r="G2427" s="3">
        <v>4</v>
      </c>
      <c r="H2427" s="3">
        <v>1</v>
      </c>
      <c r="I2427" s="3">
        <f t="shared" si="37"/>
        <v>2</v>
      </c>
    </row>
    <row r="2428" spans="1:9" x14ac:dyDescent="0.35">
      <c r="A2428" s="3" t="s">
        <v>2825</v>
      </c>
      <c r="B2428" s="44" t="s">
        <v>288</v>
      </c>
      <c r="C2428" s="44" t="s">
        <v>43</v>
      </c>
      <c r="D2428" s="44" t="s">
        <v>176</v>
      </c>
      <c r="E2428" s="3">
        <v>3</v>
      </c>
      <c r="F2428" s="3">
        <v>1</v>
      </c>
      <c r="G2428" s="3">
        <v>4</v>
      </c>
      <c r="H2428" s="3">
        <v>4</v>
      </c>
      <c r="I2428" s="3">
        <f t="shared" si="37"/>
        <v>3</v>
      </c>
    </row>
    <row r="2429" spans="1:9" x14ac:dyDescent="0.35">
      <c r="A2429" s="3" t="s">
        <v>2826</v>
      </c>
      <c r="B2429" s="44" t="s">
        <v>288</v>
      </c>
      <c r="C2429" s="44" t="s">
        <v>43</v>
      </c>
      <c r="D2429" s="44" t="s">
        <v>176</v>
      </c>
      <c r="E2429" s="3">
        <v>3</v>
      </c>
      <c r="F2429" s="3">
        <v>1</v>
      </c>
      <c r="G2429" s="3">
        <v>4</v>
      </c>
      <c r="H2429" s="3">
        <v>1</v>
      </c>
      <c r="I2429" s="3">
        <f t="shared" si="37"/>
        <v>2</v>
      </c>
    </row>
    <row r="2430" spans="1:9" x14ac:dyDescent="0.35">
      <c r="A2430" s="3" t="s">
        <v>2827</v>
      </c>
      <c r="B2430" s="44" t="s">
        <v>289</v>
      </c>
      <c r="C2430" s="44" t="s">
        <v>43</v>
      </c>
      <c r="D2430" s="44" t="s">
        <v>175</v>
      </c>
      <c r="E2430" s="3">
        <v>3</v>
      </c>
      <c r="F2430" s="3">
        <v>1</v>
      </c>
      <c r="G2430" s="3">
        <v>4</v>
      </c>
      <c r="H2430" s="3">
        <v>1</v>
      </c>
      <c r="I2430" s="3">
        <f t="shared" si="37"/>
        <v>2</v>
      </c>
    </row>
    <row r="2431" spans="1:9" x14ac:dyDescent="0.35">
      <c r="A2431" s="3" t="s">
        <v>2828</v>
      </c>
      <c r="B2431" s="44" t="s">
        <v>288</v>
      </c>
      <c r="C2431" s="44" t="s">
        <v>43</v>
      </c>
      <c r="D2431" s="44" t="s">
        <v>176</v>
      </c>
      <c r="E2431" s="3">
        <v>3</v>
      </c>
      <c r="F2431" s="3">
        <v>1</v>
      </c>
      <c r="G2431" s="3">
        <v>1</v>
      </c>
      <c r="H2431" s="3">
        <v>3</v>
      </c>
      <c r="I2431" s="3">
        <f t="shared" si="37"/>
        <v>2</v>
      </c>
    </row>
    <row r="2432" spans="1:9" x14ac:dyDescent="0.35">
      <c r="A2432" s="3" t="s">
        <v>2829</v>
      </c>
      <c r="B2432" s="44" t="s">
        <v>288</v>
      </c>
      <c r="C2432" s="44" t="s">
        <v>43</v>
      </c>
      <c r="D2432" s="44" t="s">
        <v>176</v>
      </c>
      <c r="E2432" s="3">
        <v>3</v>
      </c>
      <c r="F2432" s="3">
        <v>1</v>
      </c>
      <c r="G2432" s="3">
        <v>4</v>
      </c>
      <c r="H2432" s="3">
        <v>1</v>
      </c>
      <c r="I2432" s="3">
        <f t="shared" si="37"/>
        <v>2</v>
      </c>
    </row>
    <row r="2433" spans="1:9" x14ac:dyDescent="0.35">
      <c r="A2433" s="3" t="s">
        <v>2830</v>
      </c>
      <c r="B2433" s="44" t="s">
        <v>288</v>
      </c>
      <c r="C2433" s="44" t="s">
        <v>43</v>
      </c>
      <c r="D2433" s="44" t="s">
        <v>176</v>
      </c>
      <c r="E2433" s="3">
        <v>3</v>
      </c>
      <c r="F2433" s="3">
        <v>1</v>
      </c>
      <c r="G2433" s="3">
        <v>4</v>
      </c>
      <c r="H2433" s="3">
        <v>2</v>
      </c>
      <c r="I2433" s="3">
        <f t="shared" si="37"/>
        <v>3</v>
      </c>
    </row>
    <row r="2434" spans="1:9" x14ac:dyDescent="0.35">
      <c r="A2434" s="3" t="s">
        <v>2831</v>
      </c>
      <c r="B2434" s="44" t="s">
        <v>288</v>
      </c>
      <c r="C2434" s="44" t="s">
        <v>43</v>
      </c>
      <c r="D2434" s="44" t="s">
        <v>176</v>
      </c>
      <c r="E2434" s="3">
        <v>3</v>
      </c>
      <c r="F2434" s="3">
        <v>1</v>
      </c>
      <c r="G2434" s="3">
        <v>4</v>
      </c>
      <c r="H2434" s="3">
        <v>2</v>
      </c>
      <c r="I2434" s="3">
        <f t="shared" si="37"/>
        <v>3</v>
      </c>
    </row>
    <row r="2435" spans="1:9" x14ac:dyDescent="0.35">
      <c r="A2435" s="3" t="s">
        <v>2832</v>
      </c>
      <c r="B2435" s="44" t="s">
        <v>288</v>
      </c>
      <c r="C2435" s="44" t="s">
        <v>43</v>
      </c>
      <c r="D2435" s="44" t="s">
        <v>176</v>
      </c>
      <c r="E2435" s="3">
        <v>3</v>
      </c>
      <c r="F2435" s="3">
        <v>1</v>
      </c>
      <c r="G2435" s="3">
        <v>4</v>
      </c>
      <c r="H2435" s="3">
        <v>1</v>
      </c>
      <c r="I2435" s="3">
        <f t="shared" ref="I2435:I2498" si="38">ROUND(AVERAGE(E2435:H2435),0)</f>
        <v>2</v>
      </c>
    </row>
    <row r="2436" spans="1:9" x14ac:dyDescent="0.35">
      <c r="A2436" s="3" t="s">
        <v>2833</v>
      </c>
      <c r="B2436" s="44" t="s">
        <v>289</v>
      </c>
      <c r="C2436" s="44" t="s">
        <v>43</v>
      </c>
      <c r="D2436" s="44" t="s">
        <v>175</v>
      </c>
      <c r="E2436" s="3">
        <v>3</v>
      </c>
      <c r="F2436" s="3">
        <v>1</v>
      </c>
      <c r="G2436" s="3">
        <v>4</v>
      </c>
      <c r="H2436" s="3">
        <v>1</v>
      </c>
      <c r="I2436" s="3">
        <f t="shared" si="38"/>
        <v>2</v>
      </c>
    </row>
    <row r="2437" spans="1:9" x14ac:dyDescent="0.35">
      <c r="A2437" s="3" t="s">
        <v>2834</v>
      </c>
      <c r="B2437" s="44" t="s">
        <v>288</v>
      </c>
      <c r="C2437" s="44" t="s">
        <v>43</v>
      </c>
      <c r="D2437" s="44" t="s">
        <v>176</v>
      </c>
      <c r="E2437" s="3">
        <v>3</v>
      </c>
      <c r="F2437" s="3">
        <v>1</v>
      </c>
      <c r="G2437" s="3">
        <v>4</v>
      </c>
      <c r="H2437" s="3">
        <v>1</v>
      </c>
      <c r="I2437" s="3">
        <f t="shared" si="38"/>
        <v>2</v>
      </c>
    </row>
    <row r="2438" spans="1:9" x14ac:dyDescent="0.35">
      <c r="A2438" s="3" t="s">
        <v>2835</v>
      </c>
      <c r="B2438" s="44" t="s">
        <v>289</v>
      </c>
      <c r="C2438" s="44" t="s">
        <v>43</v>
      </c>
      <c r="D2438" s="44" t="s">
        <v>175</v>
      </c>
      <c r="E2438" s="3">
        <v>3</v>
      </c>
      <c r="F2438" s="3">
        <v>1</v>
      </c>
      <c r="G2438" s="3">
        <v>4</v>
      </c>
      <c r="H2438" s="3">
        <v>1</v>
      </c>
      <c r="I2438" s="3">
        <f t="shared" si="38"/>
        <v>2</v>
      </c>
    </row>
    <row r="2439" spans="1:9" x14ac:dyDescent="0.35">
      <c r="A2439" s="3" t="s">
        <v>2836</v>
      </c>
      <c r="B2439" s="44" t="s">
        <v>288</v>
      </c>
      <c r="C2439" s="44" t="s">
        <v>43</v>
      </c>
      <c r="D2439" s="44" t="s">
        <v>176</v>
      </c>
      <c r="E2439" s="3">
        <v>3</v>
      </c>
      <c r="F2439" s="3">
        <v>1</v>
      </c>
      <c r="G2439" s="3">
        <v>4</v>
      </c>
      <c r="H2439" s="3">
        <v>1</v>
      </c>
      <c r="I2439" s="3">
        <f t="shared" si="38"/>
        <v>2</v>
      </c>
    </row>
    <row r="2440" spans="1:9" x14ac:dyDescent="0.35">
      <c r="A2440" s="3" t="s">
        <v>2837</v>
      </c>
      <c r="B2440" s="44" t="s">
        <v>288</v>
      </c>
      <c r="C2440" s="44" t="s">
        <v>43</v>
      </c>
      <c r="D2440" s="44" t="s">
        <v>176</v>
      </c>
      <c r="E2440" s="3">
        <v>3</v>
      </c>
      <c r="F2440" s="3">
        <v>4</v>
      </c>
      <c r="G2440" s="3">
        <v>4</v>
      </c>
      <c r="H2440" s="3">
        <v>1</v>
      </c>
      <c r="I2440" s="3">
        <f t="shared" si="38"/>
        <v>3</v>
      </c>
    </row>
    <row r="2441" spans="1:9" x14ac:dyDescent="0.35">
      <c r="A2441" s="3" t="s">
        <v>2838</v>
      </c>
      <c r="B2441" s="44" t="s">
        <v>289</v>
      </c>
      <c r="C2441" s="44" t="s">
        <v>43</v>
      </c>
      <c r="D2441" s="44" t="s">
        <v>175</v>
      </c>
      <c r="E2441" s="3">
        <v>3</v>
      </c>
      <c r="F2441" s="3">
        <v>1</v>
      </c>
      <c r="G2441" s="3">
        <v>4</v>
      </c>
      <c r="H2441" s="3">
        <v>1</v>
      </c>
      <c r="I2441" s="3">
        <f t="shared" si="38"/>
        <v>2</v>
      </c>
    </row>
    <row r="2442" spans="1:9" x14ac:dyDescent="0.35">
      <c r="A2442" s="3" t="s">
        <v>2839</v>
      </c>
      <c r="B2442" s="44" t="s">
        <v>288</v>
      </c>
      <c r="C2442" s="44" t="s">
        <v>43</v>
      </c>
      <c r="D2442" s="44" t="s">
        <v>176</v>
      </c>
      <c r="E2442" s="3">
        <v>3</v>
      </c>
      <c r="F2442" s="3">
        <v>1</v>
      </c>
      <c r="G2442" s="3">
        <v>4</v>
      </c>
      <c r="H2442" s="3">
        <v>1</v>
      </c>
      <c r="I2442" s="3">
        <f t="shared" si="38"/>
        <v>2</v>
      </c>
    </row>
    <row r="2443" spans="1:9" x14ac:dyDescent="0.35">
      <c r="A2443" s="3" t="s">
        <v>2840</v>
      </c>
      <c r="B2443" s="44" t="s">
        <v>288</v>
      </c>
      <c r="C2443" s="44" t="s">
        <v>43</v>
      </c>
      <c r="D2443" s="44" t="s">
        <v>176</v>
      </c>
      <c r="E2443" s="3">
        <v>3</v>
      </c>
      <c r="F2443" s="3">
        <v>1</v>
      </c>
      <c r="G2443" s="3">
        <v>1</v>
      </c>
      <c r="H2443" s="3">
        <v>1</v>
      </c>
      <c r="I2443" s="3">
        <f t="shared" si="38"/>
        <v>2</v>
      </c>
    </row>
    <row r="2444" spans="1:9" x14ac:dyDescent="0.35">
      <c r="A2444" s="3" t="s">
        <v>2841</v>
      </c>
      <c r="B2444" s="44" t="s">
        <v>288</v>
      </c>
      <c r="C2444" s="44" t="s">
        <v>43</v>
      </c>
      <c r="D2444" s="44" t="s">
        <v>176</v>
      </c>
      <c r="E2444" s="3">
        <v>3</v>
      </c>
      <c r="F2444" s="3">
        <v>1</v>
      </c>
      <c r="G2444" s="3">
        <v>1</v>
      </c>
      <c r="H2444" s="3">
        <v>1</v>
      </c>
      <c r="I2444" s="3">
        <f t="shared" si="38"/>
        <v>2</v>
      </c>
    </row>
    <row r="2445" spans="1:9" x14ac:dyDescent="0.35">
      <c r="A2445" s="3" t="s">
        <v>2842</v>
      </c>
      <c r="B2445" s="44" t="s">
        <v>288</v>
      </c>
      <c r="C2445" s="44" t="s">
        <v>43</v>
      </c>
      <c r="D2445" s="44" t="s">
        <v>176</v>
      </c>
      <c r="E2445" s="3">
        <v>3</v>
      </c>
      <c r="F2445" s="3">
        <v>1</v>
      </c>
      <c r="G2445" s="3">
        <v>1</v>
      </c>
      <c r="H2445" s="3">
        <v>1</v>
      </c>
      <c r="I2445" s="3">
        <f t="shared" si="38"/>
        <v>2</v>
      </c>
    </row>
    <row r="2446" spans="1:9" x14ac:dyDescent="0.35">
      <c r="A2446" s="3" t="s">
        <v>2843</v>
      </c>
      <c r="B2446" s="44" t="s">
        <v>289</v>
      </c>
      <c r="C2446" s="44" t="s">
        <v>43</v>
      </c>
      <c r="D2446" s="44" t="s">
        <v>175</v>
      </c>
      <c r="E2446" s="3">
        <v>3</v>
      </c>
      <c r="F2446" s="3">
        <v>1</v>
      </c>
      <c r="G2446" s="3">
        <v>1</v>
      </c>
      <c r="H2446" s="3">
        <v>1</v>
      </c>
      <c r="I2446" s="3">
        <f t="shared" si="38"/>
        <v>2</v>
      </c>
    </row>
    <row r="2447" spans="1:9" x14ac:dyDescent="0.35">
      <c r="A2447" s="3" t="s">
        <v>2844</v>
      </c>
      <c r="B2447" s="44" t="s">
        <v>289</v>
      </c>
      <c r="C2447" s="44" t="s">
        <v>43</v>
      </c>
      <c r="D2447" s="44" t="s">
        <v>175</v>
      </c>
      <c r="E2447" s="3">
        <v>3</v>
      </c>
      <c r="F2447" s="3">
        <v>1</v>
      </c>
      <c r="G2447" s="3">
        <v>1</v>
      </c>
      <c r="H2447" s="3">
        <v>1</v>
      </c>
      <c r="I2447" s="3">
        <f t="shared" si="38"/>
        <v>2</v>
      </c>
    </row>
    <row r="2448" spans="1:9" x14ac:dyDescent="0.35">
      <c r="A2448" s="3" t="s">
        <v>2845</v>
      </c>
      <c r="B2448" s="44" t="s">
        <v>288</v>
      </c>
      <c r="C2448" s="44" t="s">
        <v>43</v>
      </c>
      <c r="D2448" s="44" t="s">
        <v>176</v>
      </c>
      <c r="E2448" s="3">
        <v>3</v>
      </c>
      <c r="F2448" s="3">
        <v>1</v>
      </c>
      <c r="G2448" s="3">
        <v>4</v>
      </c>
      <c r="H2448" s="3">
        <v>1</v>
      </c>
      <c r="I2448" s="3">
        <f t="shared" si="38"/>
        <v>2</v>
      </c>
    </row>
    <row r="2449" spans="1:9" x14ac:dyDescent="0.35">
      <c r="A2449" s="3" t="s">
        <v>2846</v>
      </c>
      <c r="B2449" s="44" t="s">
        <v>288</v>
      </c>
      <c r="C2449" s="44" t="s">
        <v>43</v>
      </c>
      <c r="D2449" s="44" t="s">
        <v>176</v>
      </c>
      <c r="E2449" s="3">
        <v>3</v>
      </c>
      <c r="F2449" s="3">
        <v>1</v>
      </c>
      <c r="G2449" s="3">
        <v>4</v>
      </c>
      <c r="H2449" s="3">
        <v>1</v>
      </c>
      <c r="I2449" s="3">
        <f t="shared" si="38"/>
        <v>2</v>
      </c>
    </row>
    <row r="2450" spans="1:9" x14ac:dyDescent="0.35">
      <c r="A2450" s="3" t="s">
        <v>2847</v>
      </c>
      <c r="B2450" s="44" t="s">
        <v>289</v>
      </c>
      <c r="C2450" s="44" t="s">
        <v>43</v>
      </c>
      <c r="D2450" s="44" t="s">
        <v>175</v>
      </c>
      <c r="E2450" s="3">
        <v>3</v>
      </c>
      <c r="F2450" s="3">
        <v>1</v>
      </c>
      <c r="G2450" s="3">
        <v>1</v>
      </c>
      <c r="H2450" s="3">
        <v>1</v>
      </c>
      <c r="I2450" s="3">
        <f t="shared" si="38"/>
        <v>2</v>
      </c>
    </row>
    <row r="2451" spans="1:9" x14ac:dyDescent="0.35">
      <c r="A2451" s="3" t="s">
        <v>2848</v>
      </c>
      <c r="B2451" s="44" t="s">
        <v>289</v>
      </c>
      <c r="C2451" s="44" t="s">
        <v>43</v>
      </c>
      <c r="D2451" s="44" t="s">
        <v>175</v>
      </c>
      <c r="E2451" s="3">
        <v>3</v>
      </c>
      <c r="F2451" s="3">
        <v>1</v>
      </c>
      <c r="G2451" s="3">
        <v>1</v>
      </c>
      <c r="H2451" s="3">
        <v>1</v>
      </c>
      <c r="I2451" s="3">
        <f t="shared" si="38"/>
        <v>2</v>
      </c>
    </row>
    <row r="2452" spans="1:9" x14ac:dyDescent="0.35">
      <c r="A2452" s="3" t="s">
        <v>2849</v>
      </c>
      <c r="B2452" s="44" t="s">
        <v>288</v>
      </c>
      <c r="C2452" s="44" t="s">
        <v>43</v>
      </c>
      <c r="D2452" s="44" t="s">
        <v>176</v>
      </c>
      <c r="E2452" s="3">
        <v>3</v>
      </c>
      <c r="F2452" s="3">
        <v>1</v>
      </c>
      <c r="G2452" s="3">
        <v>4</v>
      </c>
      <c r="H2452" s="3">
        <v>1</v>
      </c>
      <c r="I2452" s="3">
        <f t="shared" si="38"/>
        <v>2</v>
      </c>
    </row>
    <row r="2453" spans="1:9" x14ac:dyDescent="0.35">
      <c r="A2453" s="3" t="s">
        <v>2850</v>
      </c>
      <c r="B2453" s="44" t="s">
        <v>289</v>
      </c>
      <c r="C2453" s="44" t="s">
        <v>43</v>
      </c>
      <c r="D2453" s="44" t="s">
        <v>175</v>
      </c>
      <c r="E2453" s="3">
        <v>3</v>
      </c>
      <c r="F2453" s="3">
        <v>1</v>
      </c>
      <c r="G2453" s="3">
        <v>1</v>
      </c>
      <c r="H2453" s="3">
        <v>1</v>
      </c>
      <c r="I2453" s="3">
        <f t="shared" si="38"/>
        <v>2</v>
      </c>
    </row>
    <row r="2454" spans="1:9" x14ac:dyDescent="0.35">
      <c r="A2454" s="3" t="s">
        <v>2851</v>
      </c>
      <c r="B2454" s="44" t="s">
        <v>289</v>
      </c>
      <c r="C2454" s="44" t="s">
        <v>43</v>
      </c>
      <c r="D2454" s="44" t="s">
        <v>175</v>
      </c>
      <c r="E2454" s="3">
        <v>3</v>
      </c>
      <c r="F2454" s="3">
        <v>1</v>
      </c>
      <c r="G2454" s="3">
        <v>4</v>
      </c>
      <c r="H2454" s="3">
        <v>2</v>
      </c>
      <c r="I2454" s="3">
        <f t="shared" si="38"/>
        <v>3</v>
      </c>
    </row>
    <row r="2455" spans="1:9" x14ac:dyDescent="0.35">
      <c r="A2455" s="3" t="s">
        <v>2852</v>
      </c>
      <c r="B2455" s="44" t="s">
        <v>289</v>
      </c>
      <c r="C2455" s="44" t="s">
        <v>43</v>
      </c>
      <c r="D2455" s="44" t="s">
        <v>175</v>
      </c>
      <c r="E2455" s="3">
        <v>3</v>
      </c>
      <c r="F2455" s="3">
        <v>1</v>
      </c>
      <c r="G2455" s="3">
        <v>4</v>
      </c>
      <c r="H2455" s="3">
        <v>1</v>
      </c>
      <c r="I2455" s="3">
        <f t="shared" si="38"/>
        <v>2</v>
      </c>
    </row>
    <row r="2456" spans="1:9" x14ac:dyDescent="0.35">
      <c r="A2456" s="3" t="s">
        <v>2853</v>
      </c>
      <c r="B2456" s="44" t="s">
        <v>288</v>
      </c>
      <c r="C2456" s="44" t="s">
        <v>43</v>
      </c>
      <c r="D2456" s="44" t="s">
        <v>176</v>
      </c>
      <c r="E2456" s="3">
        <v>3</v>
      </c>
      <c r="F2456" s="3">
        <v>1</v>
      </c>
      <c r="G2456" s="3">
        <v>4</v>
      </c>
      <c r="H2456" s="3">
        <v>1</v>
      </c>
      <c r="I2456" s="3">
        <f t="shared" si="38"/>
        <v>2</v>
      </c>
    </row>
    <row r="2457" spans="1:9" x14ac:dyDescent="0.35">
      <c r="A2457" s="3" t="s">
        <v>2854</v>
      </c>
      <c r="B2457" s="44" t="s">
        <v>288</v>
      </c>
      <c r="C2457" s="44" t="s">
        <v>43</v>
      </c>
      <c r="D2457" s="44" t="s">
        <v>176</v>
      </c>
      <c r="E2457" s="3">
        <v>3</v>
      </c>
      <c r="F2457" s="3">
        <v>1</v>
      </c>
      <c r="G2457" s="3">
        <v>4</v>
      </c>
      <c r="H2457" s="3">
        <v>1</v>
      </c>
      <c r="I2457" s="3">
        <f t="shared" si="38"/>
        <v>2</v>
      </c>
    </row>
    <row r="2458" spans="1:9" x14ac:dyDescent="0.35">
      <c r="A2458" s="3" t="s">
        <v>2855</v>
      </c>
      <c r="B2458" s="44" t="s">
        <v>288</v>
      </c>
      <c r="C2458" s="44" t="s">
        <v>43</v>
      </c>
      <c r="D2458" s="44" t="s">
        <v>176</v>
      </c>
      <c r="E2458" s="3">
        <v>3</v>
      </c>
      <c r="F2458" s="3">
        <v>1</v>
      </c>
      <c r="G2458" s="3">
        <v>4</v>
      </c>
      <c r="H2458" s="3">
        <v>1</v>
      </c>
      <c r="I2458" s="3">
        <f t="shared" si="38"/>
        <v>2</v>
      </c>
    </row>
    <row r="2459" spans="1:9" x14ac:dyDescent="0.35">
      <c r="A2459" s="3" t="s">
        <v>2856</v>
      </c>
      <c r="B2459" s="44" t="s">
        <v>289</v>
      </c>
      <c r="C2459" s="44" t="s">
        <v>43</v>
      </c>
      <c r="D2459" s="44" t="s">
        <v>175</v>
      </c>
      <c r="E2459" s="3">
        <v>3</v>
      </c>
      <c r="F2459" s="3">
        <v>1</v>
      </c>
      <c r="G2459" s="3">
        <v>4</v>
      </c>
      <c r="H2459" s="3">
        <v>1</v>
      </c>
      <c r="I2459" s="3">
        <f t="shared" si="38"/>
        <v>2</v>
      </c>
    </row>
    <row r="2460" spans="1:9" x14ac:dyDescent="0.35">
      <c r="A2460" s="3" t="s">
        <v>2857</v>
      </c>
      <c r="B2460" s="44" t="s">
        <v>289</v>
      </c>
      <c r="C2460" s="44" t="s">
        <v>43</v>
      </c>
      <c r="D2460" s="44" t="s">
        <v>175</v>
      </c>
      <c r="E2460" s="3">
        <v>3</v>
      </c>
      <c r="F2460" s="3">
        <v>1</v>
      </c>
      <c r="G2460" s="3">
        <v>4</v>
      </c>
      <c r="H2460" s="3">
        <v>1</v>
      </c>
      <c r="I2460" s="3">
        <f t="shared" si="38"/>
        <v>2</v>
      </c>
    </row>
    <row r="2461" spans="1:9" x14ac:dyDescent="0.35">
      <c r="A2461" s="3" t="s">
        <v>2858</v>
      </c>
      <c r="B2461" s="44" t="s">
        <v>288</v>
      </c>
      <c r="C2461" s="44" t="s">
        <v>43</v>
      </c>
      <c r="D2461" s="44" t="s">
        <v>176</v>
      </c>
      <c r="E2461" s="3">
        <v>3</v>
      </c>
      <c r="F2461" s="3">
        <v>1</v>
      </c>
      <c r="G2461" s="3">
        <v>4</v>
      </c>
      <c r="H2461" s="3">
        <v>1</v>
      </c>
      <c r="I2461" s="3">
        <f t="shared" si="38"/>
        <v>2</v>
      </c>
    </row>
    <row r="2462" spans="1:9" x14ac:dyDescent="0.35">
      <c r="A2462" s="3" t="s">
        <v>2859</v>
      </c>
      <c r="B2462" s="44" t="s">
        <v>289</v>
      </c>
      <c r="C2462" s="44" t="s">
        <v>43</v>
      </c>
      <c r="D2462" s="44" t="s">
        <v>175</v>
      </c>
      <c r="E2462" s="3">
        <v>3</v>
      </c>
      <c r="F2462" s="3">
        <v>1</v>
      </c>
      <c r="G2462" s="3">
        <v>4</v>
      </c>
      <c r="H2462" s="3">
        <v>1</v>
      </c>
      <c r="I2462" s="3">
        <f t="shared" si="38"/>
        <v>2</v>
      </c>
    </row>
    <row r="2463" spans="1:9" x14ac:dyDescent="0.35">
      <c r="A2463" s="3" t="s">
        <v>2860</v>
      </c>
      <c r="B2463" s="44" t="s">
        <v>288</v>
      </c>
      <c r="C2463" s="44" t="s">
        <v>43</v>
      </c>
      <c r="D2463" s="44" t="s">
        <v>176</v>
      </c>
      <c r="E2463" s="3">
        <v>3</v>
      </c>
      <c r="F2463" s="3">
        <v>1</v>
      </c>
      <c r="G2463" s="3">
        <v>4</v>
      </c>
      <c r="H2463" s="3">
        <v>1</v>
      </c>
      <c r="I2463" s="3">
        <f t="shared" si="38"/>
        <v>2</v>
      </c>
    </row>
    <row r="2464" spans="1:9" x14ac:dyDescent="0.35">
      <c r="A2464" s="3" t="s">
        <v>2861</v>
      </c>
      <c r="B2464" s="44" t="s">
        <v>289</v>
      </c>
      <c r="C2464" s="44" t="s">
        <v>43</v>
      </c>
      <c r="D2464" s="44" t="s">
        <v>175</v>
      </c>
      <c r="E2464" s="3">
        <v>3</v>
      </c>
      <c r="F2464" s="3">
        <v>1</v>
      </c>
      <c r="G2464" s="3">
        <v>4</v>
      </c>
      <c r="H2464" s="3">
        <v>1</v>
      </c>
      <c r="I2464" s="3">
        <f t="shared" si="38"/>
        <v>2</v>
      </c>
    </row>
    <row r="2465" spans="1:9" x14ac:dyDescent="0.35">
      <c r="A2465" s="3" t="s">
        <v>2862</v>
      </c>
      <c r="B2465" s="44" t="s">
        <v>288</v>
      </c>
      <c r="C2465" s="44" t="s">
        <v>43</v>
      </c>
      <c r="D2465" s="44" t="s">
        <v>176</v>
      </c>
      <c r="E2465" s="3">
        <v>3</v>
      </c>
      <c r="F2465" s="3">
        <v>1</v>
      </c>
      <c r="G2465" s="3">
        <v>1</v>
      </c>
      <c r="H2465" s="3">
        <v>1</v>
      </c>
      <c r="I2465" s="3">
        <f t="shared" si="38"/>
        <v>2</v>
      </c>
    </row>
    <row r="2466" spans="1:9" x14ac:dyDescent="0.35">
      <c r="A2466" s="3" t="s">
        <v>2863</v>
      </c>
      <c r="B2466" s="44" t="s">
        <v>288</v>
      </c>
      <c r="C2466" s="44" t="s">
        <v>43</v>
      </c>
      <c r="D2466" s="44" t="s">
        <v>176</v>
      </c>
      <c r="E2466" s="3">
        <v>3</v>
      </c>
      <c r="F2466" s="3">
        <v>1</v>
      </c>
      <c r="G2466" s="3">
        <v>4</v>
      </c>
      <c r="H2466" s="3">
        <v>1</v>
      </c>
      <c r="I2466" s="3">
        <f t="shared" si="38"/>
        <v>2</v>
      </c>
    </row>
    <row r="2467" spans="1:9" x14ac:dyDescent="0.35">
      <c r="A2467" s="3" t="s">
        <v>2864</v>
      </c>
      <c r="B2467" s="44" t="s">
        <v>289</v>
      </c>
      <c r="C2467" s="44" t="s">
        <v>43</v>
      </c>
      <c r="D2467" s="44" t="s">
        <v>175</v>
      </c>
      <c r="E2467" s="3">
        <v>3</v>
      </c>
      <c r="F2467" s="3">
        <v>1</v>
      </c>
      <c r="G2467" s="3">
        <v>4</v>
      </c>
      <c r="H2467" s="3">
        <v>2</v>
      </c>
      <c r="I2467" s="3">
        <f t="shared" si="38"/>
        <v>3</v>
      </c>
    </row>
    <row r="2468" spans="1:9" x14ac:dyDescent="0.35">
      <c r="A2468" s="3" t="s">
        <v>2865</v>
      </c>
      <c r="B2468" s="44" t="s">
        <v>288</v>
      </c>
      <c r="C2468" s="44" t="s">
        <v>43</v>
      </c>
      <c r="D2468" s="44" t="s">
        <v>176</v>
      </c>
      <c r="E2468" s="3">
        <v>3</v>
      </c>
      <c r="F2468" s="3">
        <v>1</v>
      </c>
      <c r="G2468" s="3">
        <v>4</v>
      </c>
      <c r="H2468" s="3">
        <v>1</v>
      </c>
      <c r="I2468" s="3">
        <f t="shared" si="38"/>
        <v>2</v>
      </c>
    </row>
    <row r="2469" spans="1:9" x14ac:dyDescent="0.35">
      <c r="A2469" s="3" t="s">
        <v>2866</v>
      </c>
      <c r="B2469" s="44" t="s">
        <v>289</v>
      </c>
      <c r="C2469" s="44" t="s">
        <v>43</v>
      </c>
      <c r="D2469" s="44" t="s">
        <v>175</v>
      </c>
      <c r="E2469" s="3">
        <v>3</v>
      </c>
      <c r="F2469" s="3">
        <v>1</v>
      </c>
      <c r="G2469" s="3">
        <v>4</v>
      </c>
      <c r="H2469" s="3">
        <v>1</v>
      </c>
      <c r="I2469" s="3">
        <f t="shared" si="38"/>
        <v>2</v>
      </c>
    </row>
    <row r="2470" spans="1:9" x14ac:dyDescent="0.35">
      <c r="A2470" s="3" t="s">
        <v>2867</v>
      </c>
      <c r="B2470" s="44" t="s">
        <v>289</v>
      </c>
      <c r="C2470" s="44" t="s">
        <v>43</v>
      </c>
      <c r="D2470" s="44" t="s">
        <v>175</v>
      </c>
      <c r="E2470" s="3">
        <v>3</v>
      </c>
      <c r="F2470" s="3">
        <v>1</v>
      </c>
      <c r="G2470" s="3">
        <v>4</v>
      </c>
      <c r="H2470" s="3">
        <v>1</v>
      </c>
      <c r="I2470" s="3">
        <f t="shared" si="38"/>
        <v>2</v>
      </c>
    </row>
    <row r="2471" spans="1:9" x14ac:dyDescent="0.35">
      <c r="A2471" s="3" t="s">
        <v>2868</v>
      </c>
      <c r="B2471" s="44" t="s">
        <v>288</v>
      </c>
      <c r="C2471" s="44" t="s">
        <v>43</v>
      </c>
      <c r="D2471" s="44" t="s">
        <v>176</v>
      </c>
      <c r="E2471" s="3">
        <v>3</v>
      </c>
      <c r="F2471" s="3">
        <v>1</v>
      </c>
      <c r="G2471" s="3">
        <v>4</v>
      </c>
      <c r="H2471" s="3">
        <v>1</v>
      </c>
      <c r="I2471" s="3">
        <f t="shared" si="38"/>
        <v>2</v>
      </c>
    </row>
    <row r="2472" spans="1:9" x14ac:dyDescent="0.35">
      <c r="A2472" s="3" t="s">
        <v>2869</v>
      </c>
      <c r="B2472" s="44" t="s">
        <v>288</v>
      </c>
      <c r="C2472" s="44" t="s">
        <v>43</v>
      </c>
      <c r="D2472" s="44" t="s">
        <v>176</v>
      </c>
      <c r="E2472" s="3">
        <v>3</v>
      </c>
      <c r="F2472" s="3">
        <v>1</v>
      </c>
      <c r="G2472" s="3">
        <v>4</v>
      </c>
      <c r="H2472" s="3">
        <v>1</v>
      </c>
      <c r="I2472" s="3">
        <f t="shared" si="38"/>
        <v>2</v>
      </c>
    </row>
    <row r="2473" spans="1:9" x14ac:dyDescent="0.35">
      <c r="A2473" s="3" t="s">
        <v>2870</v>
      </c>
      <c r="B2473" s="44" t="s">
        <v>289</v>
      </c>
      <c r="C2473" s="44" t="s">
        <v>43</v>
      </c>
      <c r="D2473" s="44" t="s">
        <v>175</v>
      </c>
      <c r="E2473" s="3">
        <v>3</v>
      </c>
      <c r="F2473" s="3">
        <v>1</v>
      </c>
      <c r="G2473" s="3">
        <v>4</v>
      </c>
      <c r="H2473" s="3">
        <v>1</v>
      </c>
      <c r="I2473" s="3">
        <f t="shared" si="38"/>
        <v>2</v>
      </c>
    </row>
    <row r="2474" spans="1:9" x14ac:dyDescent="0.35">
      <c r="A2474" s="3" t="s">
        <v>2871</v>
      </c>
      <c r="B2474" s="44" t="s">
        <v>288</v>
      </c>
      <c r="C2474" s="44" t="s">
        <v>43</v>
      </c>
      <c r="D2474" s="44" t="s">
        <v>176</v>
      </c>
      <c r="E2474" s="3">
        <v>3</v>
      </c>
      <c r="F2474" s="3">
        <v>1</v>
      </c>
      <c r="G2474" s="3">
        <v>1</v>
      </c>
      <c r="H2474" s="3">
        <v>1</v>
      </c>
      <c r="I2474" s="3">
        <f t="shared" si="38"/>
        <v>2</v>
      </c>
    </row>
    <row r="2475" spans="1:9" x14ac:dyDescent="0.35">
      <c r="A2475" s="3" t="s">
        <v>2872</v>
      </c>
      <c r="B2475" s="44" t="s">
        <v>288</v>
      </c>
      <c r="C2475" s="44" t="s">
        <v>43</v>
      </c>
      <c r="D2475" s="44" t="s">
        <v>176</v>
      </c>
      <c r="E2475" s="3">
        <v>3</v>
      </c>
      <c r="F2475" s="3">
        <v>1</v>
      </c>
      <c r="G2475" s="3">
        <v>4</v>
      </c>
      <c r="H2475" s="3">
        <v>1</v>
      </c>
      <c r="I2475" s="3">
        <f t="shared" si="38"/>
        <v>2</v>
      </c>
    </row>
    <row r="2476" spans="1:9" x14ac:dyDescent="0.35">
      <c r="A2476" s="3" t="s">
        <v>2873</v>
      </c>
      <c r="B2476" s="44" t="s">
        <v>288</v>
      </c>
      <c r="C2476" s="44" t="s">
        <v>43</v>
      </c>
      <c r="D2476" s="44" t="s">
        <v>176</v>
      </c>
      <c r="E2476" s="3">
        <v>3</v>
      </c>
      <c r="F2476" s="3">
        <v>1</v>
      </c>
      <c r="G2476" s="3">
        <v>4</v>
      </c>
      <c r="H2476" s="3">
        <v>1</v>
      </c>
      <c r="I2476" s="3">
        <f t="shared" si="38"/>
        <v>2</v>
      </c>
    </row>
    <row r="2477" spans="1:9" x14ac:dyDescent="0.35">
      <c r="A2477" s="3" t="s">
        <v>2874</v>
      </c>
      <c r="B2477" s="44" t="s">
        <v>288</v>
      </c>
      <c r="C2477" s="44" t="s">
        <v>43</v>
      </c>
      <c r="D2477" s="44" t="s">
        <v>176</v>
      </c>
      <c r="E2477" s="3">
        <v>3</v>
      </c>
      <c r="F2477" s="3">
        <v>1</v>
      </c>
      <c r="G2477" s="3">
        <v>4</v>
      </c>
      <c r="H2477" s="3">
        <v>1</v>
      </c>
      <c r="I2477" s="3">
        <f t="shared" si="38"/>
        <v>2</v>
      </c>
    </row>
    <row r="2478" spans="1:9" x14ac:dyDescent="0.35">
      <c r="A2478" s="3" t="s">
        <v>2875</v>
      </c>
      <c r="B2478" s="44" t="s">
        <v>288</v>
      </c>
      <c r="C2478" s="44" t="s">
        <v>43</v>
      </c>
      <c r="D2478" s="44" t="s">
        <v>176</v>
      </c>
      <c r="E2478" s="3">
        <v>3</v>
      </c>
      <c r="F2478" s="3">
        <v>1</v>
      </c>
      <c r="G2478" s="3">
        <v>4</v>
      </c>
      <c r="H2478" s="3">
        <v>1</v>
      </c>
      <c r="I2478" s="3">
        <f t="shared" si="38"/>
        <v>2</v>
      </c>
    </row>
    <row r="2479" spans="1:9" x14ac:dyDescent="0.35">
      <c r="A2479" s="3" t="s">
        <v>2876</v>
      </c>
      <c r="B2479" s="44" t="s">
        <v>288</v>
      </c>
      <c r="C2479" s="44" t="s">
        <v>43</v>
      </c>
      <c r="D2479" s="44" t="s">
        <v>176</v>
      </c>
      <c r="E2479" s="3">
        <v>3</v>
      </c>
      <c r="F2479" s="3">
        <v>1</v>
      </c>
      <c r="G2479" s="3">
        <v>4</v>
      </c>
      <c r="H2479" s="3">
        <v>1</v>
      </c>
      <c r="I2479" s="3">
        <f t="shared" si="38"/>
        <v>2</v>
      </c>
    </row>
    <row r="2480" spans="1:9" x14ac:dyDescent="0.35">
      <c r="A2480" s="3" t="s">
        <v>2877</v>
      </c>
      <c r="B2480" s="44" t="s">
        <v>288</v>
      </c>
      <c r="C2480" s="44" t="s">
        <v>43</v>
      </c>
      <c r="D2480" s="44" t="s">
        <v>176</v>
      </c>
      <c r="E2480" s="3">
        <v>3</v>
      </c>
      <c r="F2480" s="3">
        <v>1</v>
      </c>
      <c r="G2480" s="3">
        <v>4</v>
      </c>
      <c r="H2480" s="3">
        <v>1</v>
      </c>
      <c r="I2480" s="3">
        <f t="shared" si="38"/>
        <v>2</v>
      </c>
    </row>
    <row r="2481" spans="1:9" x14ac:dyDescent="0.35">
      <c r="A2481" s="3" t="s">
        <v>2878</v>
      </c>
      <c r="B2481" s="44" t="s">
        <v>289</v>
      </c>
      <c r="C2481" s="44" t="s">
        <v>43</v>
      </c>
      <c r="D2481" s="44" t="s">
        <v>175</v>
      </c>
      <c r="E2481" s="3">
        <v>3</v>
      </c>
      <c r="F2481" s="3">
        <v>1</v>
      </c>
      <c r="G2481" s="3">
        <v>4</v>
      </c>
      <c r="H2481" s="3">
        <v>1</v>
      </c>
      <c r="I2481" s="3">
        <f t="shared" si="38"/>
        <v>2</v>
      </c>
    </row>
    <row r="2482" spans="1:9" x14ac:dyDescent="0.35">
      <c r="A2482" s="3" t="s">
        <v>2879</v>
      </c>
      <c r="B2482" s="44" t="s">
        <v>289</v>
      </c>
      <c r="C2482" s="44" t="s">
        <v>43</v>
      </c>
      <c r="D2482" s="44" t="s">
        <v>175</v>
      </c>
      <c r="E2482" s="3">
        <v>3</v>
      </c>
      <c r="F2482" s="3">
        <v>1</v>
      </c>
      <c r="G2482" s="3">
        <v>4</v>
      </c>
      <c r="H2482" s="3">
        <v>1</v>
      </c>
      <c r="I2482" s="3">
        <f t="shared" si="38"/>
        <v>2</v>
      </c>
    </row>
    <row r="2483" spans="1:9" x14ac:dyDescent="0.35">
      <c r="A2483" s="3" t="s">
        <v>2880</v>
      </c>
      <c r="B2483" s="44" t="s">
        <v>288</v>
      </c>
      <c r="C2483" s="44" t="s">
        <v>43</v>
      </c>
      <c r="D2483" s="44" t="s">
        <v>176</v>
      </c>
      <c r="E2483" s="3">
        <v>3</v>
      </c>
      <c r="F2483" s="3">
        <v>4</v>
      </c>
      <c r="G2483" s="3">
        <v>1</v>
      </c>
      <c r="H2483" s="3">
        <v>1</v>
      </c>
      <c r="I2483" s="3">
        <f t="shared" si="38"/>
        <v>2</v>
      </c>
    </row>
    <row r="2484" spans="1:9" x14ac:dyDescent="0.35">
      <c r="A2484" s="3" t="s">
        <v>2881</v>
      </c>
      <c r="B2484" s="44" t="s">
        <v>288</v>
      </c>
      <c r="C2484" s="44" t="s">
        <v>43</v>
      </c>
      <c r="D2484" s="44" t="s">
        <v>176</v>
      </c>
      <c r="E2484" s="3">
        <v>3</v>
      </c>
      <c r="F2484" s="3">
        <v>1</v>
      </c>
      <c r="G2484" s="3">
        <v>4</v>
      </c>
      <c r="H2484" s="3">
        <v>1</v>
      </c>
      <c r="I2484" s="3">
        <f t="shared" si="38"/>
        <v>2</v>
      </c>
    </row>
    <row r="2485" spans="1:9" x14ac:dyDescent="0.35">
      <c r="A2485" s="3" t="s">
        <v>2882</v>
      </c>
      <c r="B2485" s="44" t="s">
        <v>288</v>
      </c>
      <c r="C2485" s="44" t="s">
        <v>43</v>
      </c>
      <c r="D2485" s="44" t="s">
        <v>176</v>
      </c>
      <c r="E2485" s="3">
        <v>3</v>
      </c>
      <c r="F2485" s="3">
        <v>3</v>
      </c>
      <c r="G2485" s="3">
        <v>4</v>
      </c>
      <c r="H2485" s="3">
        <v>1</v>
      </c>
      <c r="I2485" s="3">
        <f t="shared" si="38"/>
        <v>3</v>
      </c>
    </row>
    <row r="2486" spans="1:9" x14ac:dyDescent="0.35">
      <c r="A2486" s="3" t="s">
        <v>2883</v>
      </c>
      <c r="B2486" s="44" t="s">
        <v>289</v>
      </c>
      <c r="C2486" s="44" t="s">
        <v>43</v>
      </c>
      <c r="D2486" s="44" t="s">
        <v>175</v>
      </c>
      <c r="E2486" s="3">
        <v>3</v>
      </c>
      <c r="F2486" s="3">
        <v>1</v>
      </c>
      <c r="G2486" s="3">
        <v>4</v>
      </c>
      <c r="H2486" s="3">
        <v>1</v>
      </c>
      <c r="I2486" s="3">
        <f t="shared" si="38"/>
        <v>2</v>
      </c>
    </row>
    <row r="2487" spans="1:9" x14ac:dyDescent="0.35">
      <c r="A2487" s="3" t="s">
        <v>2884</v>
      </c>
      <c r="B2487" s="44" t="s">
        <v>288</v>
      </c>
      <c r="C2487" s="44" t="s">
        <v>43</v>
      </c>
      <c r="D2487" s="44" t="s">
        <v>176</v>
      </c>
      <c r="E2487" s="3">
        <v>3</v>
      </c>
      <c r="F2487" s="3">
        <v>1</v>
      </c>
      <c r="G2487" s="3">
        <v>1</v>
      </c>
      <c r="H2487" s="3">
        <v>1</v>
      </c>
      <c r="I2487" s="3">
        <f t="shared" si="38"/>
        <v>2</v>
      </c>
    </row>
    <row r="2488" spans="1:9" x14ac:dyDescent="0.35">
      <c r="A2488" s="3" t="s">
        <v>2885</v>
      </c>
      <c r="B2488" s="44" t="s">
        <v>288</v>
      </c>
      <c r="C2488" s="44" t="s">
        <v>43</v>
      </c>
      <c r="D2488" s="44" t="s">
        <v>176</v>
      </c>
      <c r="E2488" s="3">
        <v>3</v>
      </c>
      <c r="F2488" s="3">
        <v>1</v>
      </c>
      <c r="G2488" s="3">
        <v>1</v>
      </c>
      <c r="H2488" s="3">
        <v>1</v>
      </c>
      <c r="I2488" s="3">
        <f t="shared" si="38"/>
        <v>2</v>
      </c>
    </row>
    <row r="2489" spans="1:9" x14ac:dyDescent="0.35">
      <c r="A2489" s="3" t="s">
        <v>2886</v>
      </c>
      <c r="B2489" s="44" t="s">
        <v>288</v>
      </c>
      <c r="C2489" s="44" t="s">
        <v>43</v>
      </c>
      <c r="D2489" s="44" t="s">
        <v>176</v>
      </c>
      <c r="E2489" s="3">
        <v>3</v>
      </c>
      <c r="F2489" s="3">
        <v>1</v>
      </c>
      <c r="G2489" s="3">
        <v>1</v>
      </c>
      <c r="H2489" s="3">
        <v>1</v>
      </c>
      <c r="I2489" s="3">
        <f t="shared" si="38"/>
        <v>2</v>
      </c>
    </row>
    <row r="2490" spans="1:9" x14ac:dyDescent="0.35">
      <c r="A2490" s="3" t="s">
        <v>2887</v>
      </c>
      <c r="B2490" s="44" t="s">
        <v>288</v>
      </c>
      <c r="C2490" s="44" t="s">
        <v>43</v>
      </c>
      <c r="D2490" s="44" t="s">
        <v>176</v>
      </c>
      <c r="E2490" s="3">
        <v>3</v>
      </c>
      <c r="F2490" s="3">
        <v>1</v>
      </c>
      <c r="G2490" s="3">
        <v>1</v>
      </c>
      <c r="H2490" s="3">
        <v>1</v>
      </c>
      <c r="I2490" s="3">
        <f t="shared" si="38"/>
        <v>2</v>
      </c>
    </row>
    <row r="2491" spans="1:9" x14ac:dyDescent="0.35">
      <c r="A2491" s="3" t="s">
        <v>2888</v>
      </c>
      <c r="B2491" s="44" t="s">
        <v>289</v>
      </c>
      <c r="C2491" s="44" t="s">
        <v>43</v>
      </c>
      <c r="D2491" s="44" t="s">
        <v>175</v>
      </c>
      <c r="E2491" s="3">
        <v>3</v>
      </c>
      <c r="F2491" s="3">
        <v>1</v>
      </c>
      <c r="G2491" s="3">
        <v>4</v>
      </c>
      <c r="H2491" s="3">
        <v>1</v>
      </c>
      <c r="I2491" s="3">
        <f t="shared" si="38"/>
        <v>2</v>
      </c>
    </row>
    <row r="2492" spans="1:9" x14ac:dyDescent="0.35">
      <c r="A2492" s="3" t="s">
        <v>2889</v>
      </c>
      <c r="B2492" s="44" t="s">
        <v>288</v>
      </c>
      <c r="C2492" s="44" t="s">
        <v>43</v>
      </c>
      <c r="D2492" s="44" t="s">
        <v>176</v>
      </c>
      <c r="E2492" s="3">
        <v>3</v>
      </c>
      <c r="F2492" s="3">
        <v>1</v>
      </c>
      <c r="G2492" s="3">
        <v>4</v>
      </c>
      <c r="H2492" s="3">
        <v>1</v>
      </c>
      <c r="I2492" s="3">
        <f t="shared" si="38"/>
        <v>2</v>
      </c>
    </row>
    <row r="2493" spans="1:9" x14ac:dyDescent="0.35">
      <c r="A2493" s="3" t="s">
        <v>2890</v>
      </c>
      <c r="B2493" s="44" t="s">
        <v>289</v>
      </c>
      <c r="C2493" s="44" t="s">
        <v>43</v>
      </c>
      <c r="D2493" s="44" t="s">
        <v>175</v>
      </c>
      <c r="E2493" s="3">
        <v>3</v>
      </c>
      <c r="F2493" s="3">
        <v>1</v>
      </c>
      <c r="G2493" s="3">
        <v>1</v>
      </c>
      <c r="H2493" s="3">
        <v>1</v>
      </c>
      <c r="I2493" s="3">
        <f t="shared" si="38"/>
        <v>2</v>
      </c>
    </row>
    <row r="2494" spans="1:9" x14ac:dyDescent="0.35">
      <c r="A2494" s="3" t="s">
        <v>2891</v>
      </c>
      <c r="B2494" s="44" t="s">
        <v>288</v>
      </c>
      <c r="C2494" s="44" t="s">
        <v>43</v>
      </c>
      <c r="D2494" s="44" t="s">
        <v>176</v>
      </c>
      <c r="E2494" s="3">
        <v>3</v>
      </c>
      <c r="F2494" s="3">
        <v>1</v>
      </c>
      <c r="G2494" s="3">
        <v>4</v>
      </c>
      <c r="H2494" s="3">
        <v>1</v>
      </c>
      <c r="I2494" s="3">
        <f t="shared" si="38"/>
        <v>2</v>
      </c>
    </row>
    <row r="2495" spans="1:9" x14ac:dyDescent="0.35">
      <c r="A2495" s="3" t="s">
        <v>2892</v>
      </c>
      <c r="B2495" s="44" t="s">
        <v>288</v>
      </c>
      <c r="C2495" s="44" t="s">
        <v>43</v>
      </c>
      <c r="D2495" s="44" t="s">
        <v>176</v>
      </c>
      <c r="E2495" s="3">
        <v>3</v>
      </c>
      <c r="F2495" s="3">
        <v>1</v>
      </c>
      <c r="G2495" s="3">
        <v>4</v>
      </c>
      <c r="H2495" s="3">
        <v>1</v>
      </c>
      <c r="I2495" s="3">
        <f t="shared" si="38"/>
        <v>2</v>
      </c>
    </row>
    <row r="2496" spans="1:9" x14ac:dyDescent="0.35">
      <c r="A2496" s="3" t="s">
        <v>2893</v>
      </c>
      <c r="B2496" s="44" t="s">
        <v>288</v>
      </c>
      <c r="C2496" s="44" t="s">
        <v>43</v>
      </c>
      <c r="D2496" s="44" t="s">
        <v>176</v>
      </c>
      <c r="E2496" s="3">
        <v>3</v>
      </c>
      <c r="F2496" s="3">
        <v>1</v>
      </c>
      <c r="G2496" s="3">
        <v>4</v>
      </c>
      <c r="H2496" s="3">
        <v>1</v>
      </c>
      <c r="I2496" s="3">
        <f t="shared" si="38"/>
        <v>2</v>
      </c>
    </row>
    <row r="2497" spans="1:9" x14ac:dyDescent="0.35">
      <c r="A2497" s="3" t="s">
        <v>2894</v>
      </c>
      <c r="B2497" s="44" t="s">
        <v>288</v>
      </c>
      <c r="C2497" s="44" t="s">
        <v>43</v>
      </c>
      <c r="D2497" s="44" t="s">
        <v>176</v>
      </c>
      <c r="E2497" s="3">
        <v>3</v>
      </c>
      <c r="F2497" s="3">
        <v>4</v>
      </c>
      <c r="G2497" s="3">
        <v>1</v>
      </c>
      <c r="H2497" s="3">
        <v>1</v>
      </c>
      <c r="I2497" s="3">
        <f t="shared" si="38"/>
        <v>2</v>
      </c>
    </row>
    <row r="2498" spans="1:9" x14ac:dyDescent="0.35">
      <c r="A2498" s="3" t="s">
        <v>2895</v>
      </c>
      <c r="B2498" s="44" t="s">
        <v>288</v>
      </c>
      <c r="C2498" s="44" t="s">
        <v>43</v>
      </c>
      <c r="D2498" s="44" t="s">
        <v>176</v>
      </c>
      <c r="E2498" s="3">
        <v>3</v>
      </c>
      <c r="F2498" s="3">
        <v>1</v>
      </c>
      <c r="G2498" s="3">
        <v>1</v>
      </c>
      <c r="H2498" s="3">
        <v>1</v>
      </c>
      <c r="I2498" s="3">
        <f t="shared" si="38"/>
        <v>2</v>
      </c>
    </row>
    <row r="2499" spans="1:9" x14ac:dyDescent="0.35">
      <c r="A2499" s="3" t="s">
        <v>2896</v>
      </c>
      <c r="B2499" s="44" t="s">
        <v>289</v>
      </c>
      <c r="C2499" s="44" t="s">
        <v>43</v>
      </c>
      <c r="D2499" s="44" t="s">
        <v>175</v>
      </c>
      <c r="E2499" s="3">
        <v>3</v>
      </c>
      <c r="F2499" s="3">
        <v>1</v>
      </c>
      <c r="G2499" s="3">
        <v>4</v>
      </c>
      <c r="H2499" s="3">
        <v>1</v>
      </c>
      <c r="I2499" s="3">
        <f t="shared" ref="I2499:I2562" si="39">ROUND(AVERAGE(E2499:H2499),0)</f>
        <v>2</v>
      </c>
    </row>
    <row r="2500" spans="1:9" x14ac:dyDescent="0.35">
      <c r="A2500" s="3" t="s">
        <v>2897</v>
      </c>
      <c r="B2500" s="44" t="s">
        <v>289</v>
      </c>
      <c r="C2500" s="44" t="s">
        <v>43</v>
      </c>
      <c r="D2500" s="44" t="s">
        <v>175</v>
      </c>
      <c r="E2500" s="3">
        <v>3</v>
      </c>
      <c r="F2500" s="3">
        <v>1</v>
      </c>
      <c r="G2500" s="3">
        <v>4</v>
      </c>
      <c r="H2500" s="3">
        <v>1</v>
      </c>
      <c r="I2500" s="3">
        <f t="shared" si="39"/>
        <v>2</v>
      </c>
    </row>
    <row r="2501" spans="1:9" x14ac:dyDescent="0.35">
      <c r="A2501" s="3" t="s">
        <v>2898</v>
      </c>
      <c r="B2501" s="44" t="s">
        <v>195</v>
      </c>
      <c r="C2501" s="44" t="s">
        <v>151</v>
      </c>
      <c r="D2501" s="44" t="s">
        <v>176</v>
      </c>
      <c r="E2501" s="3">
        <v>3</v>
      </c>
      <c r="F2501" s="3">
        <v>1</v>
      </c>
      <c r="G2501" s="3">
        <v>4</v>
      </c>
      <c r="H2501" s="3">
        <v>4</v>
      </c>
      <c r="I2501" s="3">
        <f t="shared" si="39"/>
        <v>3</v>
      </c>
    </row>
    <row r="2502" spans="1:9" x14ac:dyDescent="0.35">
      <c r="A2502" s="3" t="s">
        <v>2899</v>
      </c>
      <c r="B2502" s="44" t="s">
        <v>289</v>
      </c>
      <c r="C2502" s="44" t="s">
        <v>43</v>
      </c>
      <c r="D2502" s="44" t="s">
        <v>175</v>
      </c>
      <c r="E2502" s="3">
        <v>3</v>
      </c>
      <c r="F2502" s="3">
        <v>1</v>
      </c>
      <c r="G2502" s="3">
        <v>4</v>
      </c>
      <c r="H2502" s="3">
        <v>1</v>
      </c>
      <c r="I2502" s="3">
        <f t="shared" si="39"/>
        <v>2</v>
      </c>
    </row>
    <row r="2503" spans="1:9" x14ac:dyDescent="0.35">
      <c r="A2503" s="3" t="s">
        <v>2900</v>
      </c>
      <c r="B2503" s="44" t="s">
        <v>288</v>
      </c>
      <c r="C2503" s="44" t="s">
        <v>43</v>
      </c>
      <c r="D2503" s="44" t="s">
        <v>176</v>
      </c>
      <c r="E2503" s="3">
        <v>3</v>
      </c>
      <c r="F2503" s="3">
        <v>1</v>
      </c>
      <c r="G2503" s="3">
        <v>1</v>
      </c>
      <c r="H2503" s="3">
        <v>1</v>
      </c>
      <c r="I2503" s="3">
        <f t="shared" si="39"/>
        <v>2</v>
      </c>
    </row>
    <row r="2504" spans="1:9" x14ac:dyDescent="0.35">
      <c r="A2504" s="3" t="s">
        <v>2901</v>
      </c>
      <c r="B2504" s="44" t="s">
        <v>288</v>
      </c>
      <c r="C2504" s="44" t="s">
        <v>43</v>
      </c>
      <c r="D2504" s="44" t="s">
        <v>176</v>
      </c>
      <c r="E2504" s="3">
        <v>3</v>
      </c>
      <c r="F2504" s="3">
        <v>1</v>
      </c>
      <c r="G2504" s="3">
        <v>4</v>
      </c>
      <c r="H2504" s="3">
        <v>1</v>
      </c>
      <c r="I2504" s="3">
        <f t="shared" si="39"/>
        <v>2</v>
      </c>
    </row>
    <row r="2505" spans="1:9" x14ac:dyDescent="0.35">
      <c r="A2505" s="3" t="s">
        <v>2902</v>
      </c>
      <c r="B2505" s="44" t="s">
        <v>288</v>
      </c>
      <c r="C2505" s="44" t="s">
        <v>43</v>
      </c>
      <c r="D2505" s="44" t="s">
        <v>176</v>
      </c>
      <c r="E2505" s="3">
        <v>3</v>
      </c>
      <c r="F2505" s="3">
        <v>1</v>
      </c>
      <c r="G2505" s="3">
        <v>4</v>
      </c>
      <c r="H2505" s="3">
        <v>4</v>
      </c>
      <c r="I2505" s="3">
        <f t="shared" si="39"/>
        <v>3</v>
      </c>
    </row>
    <row r="2506" spans="1:9" x14ac:dyDescent="0.35">
      <c r="A2506" s="3" t="s">
        <v>2903</v>
      </c>
      <c r="B2506" s="44" t="s">
        <v>289</v>
      </c>
      <c r="C2506" s="44" t="s">
        <v>43</v>
      </c>
      <c r="D2506" s="44" t="s">
        <v>175</v>
      </c>
      <c r="E2506" s="3">
        <v>3</v>
      </c>
      <c r="F2506" s="3">
        <v>1</v>
      </c>
      <c r="G2506" s="3">
        <v>4</v>
      </c>
      <c r="H2506" s="3">
        <v>1</v>
      </c>
      <c r="I2506" s="3">
        <f t="shared" si="39"/>
        <v>2</v>
      </c>
    </row>
    <row r="2507" spans="1:9" x14ac:dyDescent="0.35">
      <c r="A2507" s="3" t="s">
        <v>2904</v>
      </c>
      <c r="B2507" s="44" t="s">
        <v>289</v>
      </c>
      <c r="C2507" s="44" t="s">
        <v>43</v>
      </c>
      <c r="D2507" s="44" t="s">
        <v>175</v>
      </c>
      <c r="E2507" s="3">
        <v>3</v>
      </c>
      <c r="F2507" s="3">
        <v>1</v>
      </c>
      <c r="G2507" s="3">
        <v>4</v>
      </c>
      <c r="H2507" s="3">
        <v>1</v>
      </c>
      <c r="I2507" s="3">
        <f t="shared" si="39"/>
        <v>2</v>
      </c>
    </row>
    <row r="2508" spans="1:9" x14ac:dyDescent="0.35">
      <c r="A2508" s="3" t="s">
        <v>2905</v>
      </c>
      <c r="B2508" s="44" t="s">
        <v>289</v>
      </c>
      <c r="C2508" s="44" t="s">
        <v>43</v>
      </c>
      <c r="D2508" s="44" t="s">
        <v>175</v>
      </c>
      <c r="E2508" s="3">
        <v>3</v>
      </c>
      <c r="F2508" s="3">
        <v>1</v>
      </c>
      <c r="G2508" s="3">
        <v>4</v>
      </c>
      <c r="H2508" s="3">
        <v>1</v>
      </c>
      <c r="I2508" s="3">
        <f t="shared" si="39"/>
        <v>2</v>
      </c>
    </row>
    <row r="2509" spans="1:9" x14ac:dyDescent="0.35">
      <c r="A2509" s="3" t="s">
        <v>2906</v>
      </c>
      <c r="B2509" s="44" t="s">
        <v>289</v>
      </c>
      <c r="C2509" s="44" t="s">
        <v>43</v>
      </c>
      <c r="D2509" s="44" t="s">
        <v>175</v>
      </c>
      <c r="E2509" s="3">
        <v>3</v>
      </c>
      <c r="F2509" s="3">
        <v>1</v>
      </c>
      <c r="G2509" s="3">
        <v>4</v>
      </c>
      <c r="H2509" s="3">
        <v>1</v>
      </c>
      <c r="I2509" s="3">
        <f t="shared" si="39"/>
        <v>2</v>
      </c>
    </row>
    <row r="2510" spans="1:9" x14ac:dyDescent="0.35">
      <c r="A2510" s="3" t="s">
        <v>2907</v>
      </c>
      <c r="B2510" s="44" t="s">
        <v>289</v>
      </c>
      <c r="C2510" s="44" t="s">
        <v>43</v>
      </c>
      <c r="D2510" s="44" t="s">
        <v>175</v>
      </c>
      <c r="E2510" s="3">
        <v>3</v>
      </c>
      <c r="F2510" s="3">
        <v>1</v>
      </c>
      <c r="G2510" s="3">
        <v>4</v>
      </c>
      <c r="H2510" s="3">
        <v>1</v>
      </c>
      <c r="I2510" s="3">
        <f t="shared" si="39"/>
        <v>2</v>
      </c>
    </row>
    <row r="2511" spans="1:9" x14ac:dyDescent="0.35">
      <c r="A2511" s="3" t="s">
        <v>2908</v>
      </c>
      <c r="B2511" s="44" t="s">
        <v>288</v>
      </c>
      <c r="C2511" s="44" t="s">
        <v>43</v>
      </c>
      <c r="D2511" s="44" t="s">
        <v>176</v>
      </c>
      <c r="E2511" s="3">
        <v>3</v>
      </c>
      <c r="F2511" s="3">
        <v>1</v>
      </c>
      <c r="G2511" s="3">
        <v>4</v>
      </c>
      <c r="H2511" s="3">
        <v>1</v>
      </c>
      <c r="I2511" s="3">
        <f t="shared" si="39"/>
        <v>2</v>
      </c>
    </row>
    <row r="2512" spans="1:9" x14ac:dyDescent="0.35">
      <c r="A2512" s="3" t="s">
        <v>2909</v>
      </c>
      <c r="B2512" s="44" t="s">
        <v>288</v>
      </c>
      <c r="C2512" s="44" t="s">
        <v>43</v>
      </c>
      <c r="D2512" s="44" t="s">
        <v>176</v>
      </c>
      <c r="E2512" s="3">
        <v>3</v>
      </c>
      <c r="F2512" s="3">
        <v>1</v>
      </c>
      <c r="G2512" s="3">
        <v>1</v>
      </c>
      <c r="H2512" s="3">
        <v>1</v>
      </c>
      <c r="I2512" s="3">
        <f t="shared" si="39"/>
        <v>2</v>
      </c>
    </row>
    <row r="2513" spans="1:9" x14ac:dyDescent="0.35">
      <c r="A2513" s="3" t="s">
        <v>2910</v>
      </c>
      <c r="B2513" s="44" t="s">
        <v>288</v>
      </c>
      <c r="C2513" s="44" t="s">
        <v>43</v>
      </c>
      <c r="D2513" s="44" t="s">
        <v>176</v>
      </c>
      <c r="E2513" s="3">
        <v>3</v>
      </c>
      <c r="F2513" s="3">
        <v>1</v>
      </c>
      <c r="G2513" s="3">
        <v>4</v>
      </c>
      <c r="H2513" s="3">
        <v>1</v>
      </c>
      <c r="I2513" s="3">
        <f t="shared" si="39"/>
        <v>2</v>
      </c>
    </row>
    <row r="2514" spans="1:9" x14ac:dyDescent="0.35">
      <c r="A2514" s="3" t="s">
        <v>2911</v>
      </c>
      <c r="B2514" s="44" t="s">
        <v>288</v>
      </c>
      <c r="C2514" s="44" t="s">
        <v>43</v>
      </c>
      <c r="D2514" s="44" t="s">
        <v>176</v>
      </c>
      <c r="E2514" s="3">
        <v>3</v>
      </c>
      <c r="F2514" s="3">
        <v>1</v>
      </c>
      <c r="G2514" s="3">
        <v>4</v>
      </c>
      <c r="H2514" s="3">
        <v>1</v>
      </c>
      <c r="I2514" s="3">
        <f t="shared" si="39"/>
        <v>2</v>
      </c>
    </row>
    <row r="2515" spans="1:9" x14ac:dyDescent="0.35">
      <c r="A2515" s="3" t="s">
        <v>11781</v>
      </c>
      <c r="B2515" s="44" t="s">
        <v>289</v>
      </c>
      <c r="C2515" s="44" t="s">
        <v>43</v>
      </c>
      <c r="D2515" s="44" t="s">
        <v>175</v>
      </c>
      <c r="E2515" s="3">
        <v>3</v>
      </c>
      <c r="F2515" s="3">
        <v>1</v>
      </c>
      <c r="G2515" s="3">
        <v>4</v>
      </c>
      <c r="H2515" s="3">
        <v>1</v>
      </c>
      <c r="I2515" s="3">
        <f t="shared" si="39"/>
        <v>2</v>
      </c>
    </row>
    <row r="2516" spans="1:9" x14ac:dyDescent="0.35">
      <c r="A2516" s="3" t="s">
        <v>2912</v>
      </c>
      <c r="B2516" s="44" t="s">
        <v>289</v>
      </c>
      <c r="C2516" s="44" t="s">
        <v>43</v>
      </c>
      <c r="D2516" s="44" t="s">
        <v>175</v>
      </c>
      <c r="E2516" s="3">
        <v>3</v>
      </c>
      <c r="F2516" s="3">
        <v>1</v>
      </c>
      <c r="G2516" s="3">
        <v>4</v>
      </c>
      <c r="H2516" s="3">
        <v>1</v>
      </c>
      <c r="I2516" s="3">
        <f t="shared" si="39"/>
        <v>2</v>
      </c>
    </row>
    <row r="2517" spans="1:9" x14ac:dyDescent="0.35">
      <c r="A2517" s="3" t="s">
        <v>2913</v>
      </c>
      <c r="B2517" s="44" t="s">
        <v>289</v>
      </c>
      <c r="C2517" s="44" t="s">
        <v>43</v>
      </c>
      <c r="D2517" s="44" t="s">
        <v>175</v>
      </c>
      <c r="E2517" s="3">
        <v>3</v>
      </c>
      <c r="F2517" s="3">
        <v>1</v>
      </c>
      <c r="G2517" s="3">
        <v>4</v>
      </c>
      <c r="H2517" s="3">
        <v>1</v>
      </c>
      <c r="I2517" s="3">
        <f t="shared" si="39"/>
        <v>2</v>
      </c>
    </row>
    <row r="2518" spans="1:9" x14ac:dyDescent="0.35">
      <c r="A2518" s="3" t="s">
        <v>2914</v>
      </c>
      <c r="B2518" s="44" t="s">
        <v>288</v>
      </c>
      <c r="C2518" s="44" t="s">
        <v>43</v>
      </c>
      <c r="D2518" s="44" t="s">
        <v>176</v>
      </c>
      <c r="E2518" s="3">
        <v>3</v>
      </c>
      <c r="F2518" s="3">
        <v>1</v>
      </c>
      <c r="G2518" s="3">
        <v>4</v>
      </c>
      <c r="H2518" s="3">
        <v>1</v>
      </c>
      <c r="I2518" s="3">
        <f t="shared" si="39"/>
        <v>2</v>
      </c>
    </row>
    <row r="2519" spans="1:9" x14ac:dyDescent="0.35">
      <c r="A2519" s="3" t="s">
        <v>2915</v>
      </c>
      <c r="B2519" s="44" t="s">
        <v>288</v>
      </c>
      <c r="C2519" s="44" t="s">
        <v>43</v>
      </c>
      <c r="D2519" s="44" t="s">
        <v>176</v>
      </c>
      <c r="E2519" s="3">
        <v>3</v>
      </c>
      <c r="F2519" s="3">
        <v>1</v>
      </c>
      <c r="G2519" s="3">
        <v>4</v>
      </c>
      <c r="H2519" s="3">
        <v>1</v>
      </c>
      <c r="I2519" s="3">
        <f t="shared" si="39"/>
        <v>2</v>
      </c>
    </row>
    <row r="2520" spans="1:9" x14ac:dyDescent="0.35">
      <c r="A2520" s="3" t="s">
        <v>2916</v>
      </c>
      <c r="B2520" s="44" t="s">
        <v>288</v>
      </c>
      <c r="C2520" s="44" t="s">
        <v>43</v>
      </c>
      <c r="D2520" s="44" t="s">
        <v>176</v>
      </c>
      <c r="E2520" s="3">
        <v>3</v>
      </c>
      <c r="F2520" s="3">
        <v>1</v>
      </c>
      <c r="G2520" s="3">
        <v>4</v>
      </c>
      <c r="H2520" s="3">
        <v>1</v>
      </c>
      <c r="I2520" s="3">
        <f t="shared" si="39"/>
        <v>2</v>
      </c>
    </row>
    <row r="2521" spans="1:9" x14ac:dyDescent="0.35">
      <c r="A2521" s="3" t="s">
        <v>2917</v>
      </c>
      <c r="B2521" s="44" t="s">
        <v>289</v>
      </c>
      <c r="C2521" s="44" t="s">
        <v>43</v>
      </c>
      <c r="D2521" s="44" t="s">
        <v>175</v>
      </c>
      <c r="E2521" s="3">
        <v>3</v>
      </c>
      <c r="F2521" s="3">
        <v>1</v>
      </c>
      <c r="G2521" s="3">
        <v>4</v>
      </c>
      <c r="H2521" s="3">
        <v>1</v>
      </c>
      <c r="I2521" s="3">
        <f t="shared" si="39"/>
        <v>2</v>
      </c>
    </row>
    <row r="2522" spans="1:9" x14ac:dyDescent="0.35">
      <c r="A2522" s="3" t="s">
        <v>2918</v>
      </c>
      <c r="B2522" s="44" t="s">
        <v>289</v>
      </c>
      <c r="C2522" s="44" t="s">
        <v>43</v>
      </c>
      <c r="D2522" s="44" t="s">
        <v>175</v>
      </c>
      <c r="E2522" s="3">
        <v>3</v>
      </c>
      <c r="F2522" s="3">
        <v>1</v>
      </c>
      <c r="G2522" s="3">
        <v>4</v>
      </c>
      <c r="H2522" s="3">
        <v>1</v>
      </c>
      <c r="I2522" s="3">
        <f t="shared" si="39"/>
        <v>2</v>
      </c>
    </row>
    <row r="2523" spans="1:9" x14ac:dyDescent="0.35">
      <c r="A2523" s="3" t="s">
        <v>2919</v>
      </c>
      <c r="B2523" s="44" t="s">
        <v>288</v>
      </c>
      <c r="C2523" s="44" t="s">
        <v>43</v>
      </c>
      <c r="D2523" s="44" t="s">
        <v>176</v>
      </c>
      <c r="E2523" s="3">
        <v>3</v>
      </c>
      <c r="F2523" s="3">
        <v>1</v>
      </c>
      <c r="G2523" s="3">
        <v>4</v>
      </c>
      <c r="H2523" s="3">
        <v>1</v>
      </c>
      <c r="I2523" s="3">
        <f t="shared" si="39"/>
        <v>2</v>
      </c>
    </row>
    <row r="2524" spans="1:9" x14ac:dyDescent="0.35">
      <c r="A2524" s="3" t="s">
        <v>2920</v>
      </c>
      <c r="B2524" s="44" t="s">
        <v>289</v>
      </c>
      <c r="C2524" s="44" t="s">
        <v>43</v>
      </c>
      <c r="D2524" s="44" t="s">
        <v>175</v>
      </c>
      <c r="E2524" s="3">
        <v>3</v>
      </c>
      <c r="F2524" s="3">
        <v>1</v>
      </c>
      <c r="G2524" s="3">
        <v>4</v>
      </c>
      <c r="H2524" s="3">
        <v>1</v>
      </c>
      <c r="I2524" s="3">
        <f t="shared" si="39"/>
        <v>2</v>
      </c>
    </row>
    <row r="2525" spans="1:9" x14ac:dyDescent="0.35">
      <c r="A2525" s="3" t="s">
        <v>2921</v>
      </c>
      <c r="B2525" s="44" t="s">
        <v>289</v>
      </c>
      <c r="C2525" s="44" t="s">
        <v>43</v>
      </c>
      <c r="D2525" s="44" t="s">
        <v>175</v>
      </c>
      <c r="E2525" s="3">
        <v>3</v>
      </c>
      <c r="F2525" s="3">
        <v>1</v>
      </c>
      <c r="G2525" s="3">
        <v>4</v>
      </c>
      <c r="H2525" s="3">
        <v>1</v>
      </c>
      <c r="I2525" s="3">
        <f t="shared" si="39"/>
        <v>2</v>
      </c>
    </row>
    <row r="2526" spans="1:9" x14ac:dyDescent="0.35">
      <c r="A2526" s="3" t="s">
        <v>2922</v>
      </c>
      <c r="B2526" s="44" t="s">
        <v>289</v>
      </c>
      <c r="C2526" s="44" t="s">
        <v>43</v>
      </c>
      <c r="D2526" s="44" t="s">
        <v>175</v>
      </c>
      <c r="E2526" s="3">
        <v>3</v>
      </c>
      <c r="F2526" s="3">
        <v>1</v>
      </c>
      <c r="G2526" s="3">
        <v>4</v>
      </c>
      <c r="H2526" s="3">
        <v>1</v>
      </c>
      <c r="I2526" s="3">
        <f t="shared" si="39"/>
        <v>2</v>
      </c>
    </row>
    <row r="2527" spans="1:9" x14ac:dyDescent="0.35">
      <c r="A2527" s="3" t="s">
        <v>2923</v>
      </c>
      <c r="B2527" s="44" t="s">
        <v>288</v>
      </c>
      <c r="C2527" s="44" t="s">
        <v>43</v>
      </c>
      <c r="D2527" s="44" t="s">
        <v>176</v>
      </c>
      <c r="E2527" s="3">
        <v>3</v>
      </c>
      <c r="F2527" s="3">
        <v>1</v>
      </c>
      <c r="G2527" s="3">
        <v>4</v>
      </c>
      <c r="H2527" s="3">
        <v>2</v>
      </c>
      <c r="I2527" s="3">
        <f t="shared" si="39"/>
        <v>3</v>
      </c>
    </row>
    <row r="2528" spans="1:9" x14ac:dyDescent="0.35">
      <c r="A2528" s="3" t="s">
        <v>2924</v>
      </c>
      <c r="B2528" s="44" t="s">
        <v>288</v>
      </c>
      <c r="C2528" s="44" t="s">
        <v>43</v>
      </c>
      <c r="D2528" s="44" t="s">
        <v>176</v>
      </c>
      <c r="E2528" s="3">
        <v>3</v>
      </c>
      <c r="F2528" s="3">
        <v>2</v>
      </c>
      <c r="G2528" s="3">
        <v>1</v>
      </c>
      <c r="H2528" s="3">
        <v>2</v>
      </c>
      <c r="I2528" s="3">
        <f t="shared" si="39"/>
        <v>2</v>
      </c>
    </row>
    <row r="2529" spans="1:9" x14ac:dyDescent="0.35">
      <c r="A2529" s="3" t="s">
        <v>2925</v>
      </c>
      <c r="B2529" s="44" t="s">
        <v>288</v>
      </c>
      <c r="C2529" s="44" t="s">
        <v>43</v>
      </c>
      <c r="D2529" s="44" t="s">
        <v>176</v>
      </c>
      <c r="E2529" s="3">
        <v>3</v>
      </c>
      <c r="F2529" s="3">
        <v>1</v>
      </c>
      <c r="G2529" s="3">
        <v>4</v>
      </c>
      <c r="H2529" s="3">
        <v>1</v>
      </c>
      <c r="I2529" s="3">
        <f t="shared" si="39"/>
        <v>2</v>
      </c>
    </row>
    <row r="2530" spans="1:9" x14ac:dyDescent="0.35">
      <c r="A2530" s="3" t="s">
        <v>2926</v>
      </c>
      <c r="B2530" s="44" t="s">
        <v>289</v>
      </c>
      <c r="C2530" s="44" t="s">
        <v>43</v>
      </c>
      <c r="D2530" s="44" t="s">
        <v>175</v>
      </c>
      <c r="E2530" s="3">
        <v>3</v>
      </c>
      <c r="F2530" s="3">
        <v>1</v>
      </c>
      <c r="G2530" s="3">
        <v>4</v>
      </c>
      <c r="H2530" s="3">
        <v>1</v>
      </c>
      <c r="I2530" s="3">
        <f t="shared" si="39"/>
        <v>2</v>
      </c>
    </row>
    <row r="2531" spans="1:9" x14ac:dyDescent="0.35">
      <c r="A2531" s="3" t="s">
        <v>2927</v>
      </c>
      <c r="B2531" s="44" t="s">
        <v>289</v>
      </c>
      <c r="C2531" s="44" t="s">
        <v>43</v>
      </c>
      <c r="D2531" s="44" t="s">
        <v>175</v>
      </c>
      <c r="E2531" s="3">
        <v>3</v>
      </c>
      <c r="F2531" s="3">
        <v>1</v>
      </c>
      <c r="G2531" s="3">
        <v>4</v>
      </c>
      <c r="H2531" s="3">
        <v>1</v>
      </c>
      <c r="I2531" s="3">
        <f t="shared" si="39"/>
        <v>2</v>
      </c>
    </row>
    <row r="2532" spans="1:9" x14ac:dyDescent="0.35">
      <c r="A2532" s="3" t="s">
        <v>2928</v>
      </c>
      <c r="B2532" s="44" t="s">
        <v>289</v>
      </c>
      <c r="C2532" s="44" t="s">
        <v>43</v>
      </c>
      <c r="D2532" s="44" t="s">
        <v>175</v>
      </c>
      <c r="E2532" s="3">
        <v>3</v>
      </c>
      <c r="F2532" s="3">
        <v>1</v>
      </c>
      <c r="G2532" s="3">
        <v>1</v>
      </c>
      <c r="H2532" s="3">
        <v>1</v>
      </c>
      <c r="I2532" s="3">
        <f t="shared" si="39"/>
        <v>2</v>
      </c>
    </row>
    <row r="2533" spans="1:9" x14ac:dyDescent="0.35">
      <c r="A2533" s="3" t="s">
        <v>2929</v>
      </c>
      <c r="B2533" s="44" t="s">
        <v>289</v>
      </c>
      <c r="C2533" s="44" t="s">
        <v>43</v>
      </c>
      <c r="D2533" s="44" t="s">
        <v>175</v>
      </c>
      <c r="E2533" s="3">
        <v>3</v>
      </c>
      <c r="F2533" s="3">
        <v>1</v>
      </c>
      <c r="G2533" s="3">
        <v>4</v>
      </c>
      <c r="H2533" s="3">
        <v>2</v>
      </c>
      <c r="I2533" s="3">
        <f t="shared" si="39"/>
        <v>3</v>
      </c>
    </row>
    <row r="2534" spans="1:9" x14ac:dyDescent="0.35">
      <c r="A2534" s="3" t="s">
        <v>2930</v>
      </c>
      <c r="B2534" s="44" t="s">
        <v>288</v>
      </c>
      <c r="C2534" s="44" t="s">
        <v>43</v>
      </c>
      <c r="D2534" s="44" t="s">
        <v>176</v>
      </c>
      <c r="E2534" s="3">
        <v>3</v>
      </c>
      <c r="F2534" s="3">
        <v>1</v>
      </c>
      <c r="G2534" s="3">
        <v>4</v>
      </c>
      <c r="H2534" s="3">
        <v>1</v>
      </c>
      <c r="I2534" s="3">
        <f t="shared" si="39"/>
        <v>2</v>
      </c>
    </row>
    <row r="2535" spans="1:9" x14ac:dyDescent="0.35">
      <c r="A2535" s="3" t="s">
        <v>2931</v>
      </c>
      <c r="B2535" s="44" t="s">
        <v>288</v>
      </c>
      <c r="C2535" s="44" t="s">
        <v>43</v>
      </c>
      <c r="D2535" s="44" t="s">
        <v>176</v>
      </c>
      <c r="E2535" s="3">
        <v>3</v>
      </c>
      <c r="F2535" s="3">
        <v>1</v>
      </c>
      <c r="G2535" s="3">
        <v>4</v>
      </c>
      <c r="H2535" s="3">
        <v>1</v>
      </c>
      <c r="I2535" s="3">
        <f t="shared" si="39"/>
        <v>2</v>
      </c>
    </row>
    <row r="2536" spans="1:9" x14ac:dyDescent="0.35">
      <c r="A2536" s="3" t="s">
        <v>2932</v>
      </c>
      <c r="B2536" s="44" t="s">
        <v>289</v>
      </c>
      <c r="C2536" s="44" t="s">
        <v>43</v>
      </c>
      <c r="D2536" s="44" t="s">
        <v>175</v>
      </c>
      <c r="E2536" s="3">
        <v>3</v>
      </c>
      <c r="F2536" s="3">
        <v>1</v>
      </c>
      <c r="G2536" s="3">
        <v>4</v>
      </c>
      <c r="H2536" s="3">
        <v>1</v>
      </c>
      <c r="I2536" s="3">
        <f t="shared" si="39"/>
        <v>2</v>
      </c>
    </row>
    <row r="2537" spans="1:9" x14ac:dyDescent="0.35">
      <c r="A2537" s="3" t="s">
        <v>2933</v>
      </c>
      <c r="B2537" s="44" t="s">
        <v>289</v>
      </c>
      <c r="C2537" s="44" t="s">
        <v>43</v>
      </c>
      <c r="D2537" s="44" t="s">
        <v>175</v>
      </c>
      <c r="E2537" s="3">
        <v>3</v>
      </c>
      <c r="F2537" s="3">
        <v>1</v>
      </c>
      <c r="G2537" s="3">
        <v>1</v>
      </c>
      <c r="H2537" s="3">
        <v>1</v>
      </c>
      <c r="I2537" s="3">
        <f t="shared" si="39"/>
        <v>2</v>
      </c>
    </row>
    <row r="2538" spans="1:9" x14ac:dyDescent="0.35">
      <c r="A2538" s="3" t="s">
        <v>2934</v>
      </c>
      <c r="B2538" s="44" t="s">
        <v>289</v>
      </c>
      <c r="C2538" s="44" t="s">
        <v>43</v>
      </c>
      <c r="D2538" s="44" t="s">
        <v>175</v>
      </c>
      <c r="E2538" s="3">
        <v>3</v>
      </c>
      <c r="F2538" s="3">
        <v>1</v>
      </c>
      <c r="G2538" s="3">
        <v>4</v>
      </c>
      <c r="H2538" s="3">
        <v>1</v>
      </c>
      <c r="I2538" s="3">
        <f t="shared" si="39"/>
        <v>2</v>
      </c>
    </row>
    <row r="2539" spans="1:9" x14ac:dyDescent="0.35">
      <c r="A2539" s="3" t="s">
        <v>2935</v>
      </c>
      <c r="B2539" s="44" t="s">
        <v>289</v>
      </c>
      <c r="C2539" s="44" t="s">
        <v>43</v>
      </c>
      <c r="D2539" s="44" t="s">
        <v>175</v>
      </c>
      <c r="E2539" s="3">
        <v>3</v>
      </c>
      <c r="F2539" s="3">
        <v>1</v>
      </c>
      <c r="G2539" s="3">
        <v>4</v>
      </c>
      <c r="H2539" s="3">
        <v>1</v>
      </c>
      <c r="I2539" s="3">
        <f t="shared" si="39"/>
        <v>2</v>
      </c>
    </row>
    <row r="2540" spans="1:9" x14ac:dyDescent="0.35">
      <c r="A2540" s="3" t="s">
        <v>2936</v>
      </c>
      <c r="B2540" s="44" t="s">
        <v>288</v>
      </c>
      <c r="C2540" s="44" t="s">
        <v>43</v>
      </c>
      <c r="D2540" s="44" t="s">
        <v>176</v>
      </c>
      <c r="E2540" s="3">
        <v>3</v>
      </c>
      <c r="F2540" s="3">
        <v>1</v>
      </c>
      <c r="G2540" s="3">
        <v>1</v>
      </c>
      <c r="H2540" s="3">
        <v>1</v>
      </c>
      <c r="I2540" s="3">
        <f t="shared" si="39"/>
        <v>2</v>
      </c>
    </row>
    <row r="2541" spans="1:9" x14ac:dyDescent="0.35">
      <c r="A2541" s="3" t="s">
        <v>2937</v>
      </c>
      <c r="B2541" s="44" t="s">
        <v>288</v>
      </c>
      <c r="C2541" s="44" t="s">
        <v>43</v>
      </c>
      <c r="D2541" s="44" t="s">
        <v>176</v>
      </c>
      <c r="E2541" s="3">
        <v>3</v>
      </c>
      <c r="F2541" s="3">
        <v>1</v>
      </c>
      <c r="G2541" s="3">
        <v>4</v>
      </c>
      <c r="H2541" s="3">
        <v>1</v>
      </c>
      <c r="I2541" s="3">
        <f t="shared" si="39"/>
        <v>2</v>
      </c>
    </row>
    <row r="2542" spans="1:9" x14ac:dyDescent="0.35">
      <c r="A2542" s="3" t="s">
        <v>2938</v>
      </c>
      <c r="B2542" s="44" t="s">
        <v>288</v>
      </c>
      <c r="C2542" s="44" t="s">
        <v>43</v>
      </c>
      <c r="D2542" s="44" t="s">
        <v>176</v>
      </c>
      <c r="E2542" s="3">
        <v>3</v>
      </c>
      <c r="F2542" s="3">
        <v>4</v>
      </c>
      <c r="G2542" s="3">
        <v>1</v>
      </c>
      <c r="H2542" s="3">
        <v>1</v>
      </c>
      <c r="I2542" s="3">
        <f t="shared" si="39"/>
        <v>2</v>
      </c>
    </row>
    <row r="2543" spans="1:9" x14ac:dyDescent="0.35">
      <c r="A2543" s="3" t="s">
        <v>2939</v>
      </c>
      <c r="B2543" s="44" t="s">
        <v>289</v>
      </c>
      <c r="C2543" s="44" t="s">
        <v>43</v>
      </c>
      <c r="D2543" s="44" t="s">
        <v>175</v>
      </c>
      <c r="E2543" s="3">
        <v>3</v>
      </c>
      <c r="F2543" s="3">
        <v>1</v>
      </c>
      <c r="G2543" s="3">
        <v>4</v>
      </c>
      <c r="H2543" s="3">
        <v>1</v>
      </c>
      <c r="I2543" s="3">
        <f t="shared" si="39"/>
        <v>2</v>
      </c>
    </row>
    <row r="2544" spans="1:9" x14ac:dyDescent="0.35">
      <c r="A2544" s="3" t="s">
        <v>2940</v>
      </c>
      <c r="B2544" s="44" t="s">
        <v>289</v>
      </c>
      <c r="C2544" s="44" t="s">
        <v>43</v>
      </c>
      <c r="D2544" s="44" t="s">
        <v>175</v>
      </c>
      <c r="E2544" s="3">
        <v>3</v>
      </c>
      <c r="F2544" s="3">
        <v>1</v>
      </c>
      <c r="G2544" s="3">
        <v>4</v>
      </c>
      <c r="H2544" s="3">
        <v>1</v>
      </c>
      <c r="I2544" s="3">
        <f t="shared" si="39"/>
        <v>2</v>
      </c>
    </row>
    <row r="2545" spans="1:9" x14ac:dyDescent="0.35">
      <c r="A2545" s="3" t="s">
        <v>2941</v>
      </c>
      <c r="B2545" s="44" t="s">
        <v>288</v>
      </c>
      <c r="C2545" s="44" t="s">
        <v>43</v>
      </c>
      <c r="D2545" s="44" t="s">
        <v>176</v>
      </c>
      <c r="E2545" s="3">
        <v>3</v>
      </c>
      <c r="F2545" s="3">
        <v>1</v>
      </c>
      <c r="G2545" s="3">
        <v>4</v>
      </c>
      <c r="H2545" s="3">
        <v>1</v>
      </c>
      <c r="I2545" s="3">
        <f t="shared" si="39"/>
        <v>2</v>
      </c>
    </row>
    <row r="2546" spans="1:9" x14ac:dyDescent="0.35">
      <c r="A2546" s="3" t="s">
        <v>2942</v>
      </c>
      <c r="B2546" s="44" t="s">
        <v>288</v>
      </c>
      <c r="C2546" s="44" t="s">
        <v>43</v>
      </c>
      <c r="D2546" s="44" t="s">
        <v>176</v>
      </c>
      <c r="E2546" s="3">
        <v>3</v>
      </c>
      <c r="F2546" s="3">
        <v>1</v>
      </c>
      <c r="G2546" s="3">
        <v>4</v>
      </c>
      <c r="H2546" s="3">
        <v>1</v>
      </c>
      <c r="I2546" s="3">
        <f t="shared" si="39"/>
        <v>2</v>
      </c>
    </row>
    <row r="2547" spans="1:9" x14ac:dyDescent="0.35">
      <c r="A2547" s="3" t="s">
        <v>2943</v>
      </c>
      <c r="B2547" s="44" t="s">
        <v>289</v>
      </c>
      <c r="C2547" s="44" t="s">
        <v>43</v>
      </c>
      <c r="D2547" s="44" t="s">
        <v>175</v>
      </c>
      <c r="E2547" s="3">
        <v>3</v>
      </c>
      <c r="F2547" s="3">
        <v>1</v>
      </c>
      <c r="G2547" s="3">
        <v>4</v>
      </c>
      <c r="H2547" s="3">
        <v>1</v>
      </c>
      <c r="I2547" s="3">
        <f t="shared" si="39"/>
        <v>2</v>
      </c>
    </row>
    <row r="2548" spans="1:9" x14ac:dyDescent="0.35">
      <c r="A2548" s="3" t="s">
        <v>2944</v>
      </c>
      <c r="B2548" s="44" t="s">
        <v>289</v>
      </c>
      <c r="C2548" s="44" t="s">
        <v>43</v>
      </c>
      <c r="D2548" s="44" t="s">
        <v>175</v>
      </c>
      <c r="E2548" s="3">
        <v>3</v>
      </c>
      <c r="F2548" s="3">
        <v>1</v>
      </c>
      <c r="G2548" s="3">
        <v>4</v>
      </c>
      <c r="H2548" s="3">
        <v>1</v>
      </c>
      <c r="I2548" s="3">
        <f t="shared" si="39"/>
        <v>2</v>
      </c>
    </row>
    <row r="2549" spans="1:9" x14ac:dyDescent="0.35">
      <c r="A2549" s="3" t="s">
        <v>2945</v>
      </c>
      <c r="B2549" s="44" t="s">
        <v>288</v>
      </c>
      <c r="C2549" s="44" t="s">
        <v>43</v>
      </c>
      <c r="D2549" s="44" t="s">
        <v>176</v>
      </c>
      <c r="E2549" s="3">
        <v>3</v>
      </c>
      <c r="F2549" s="3">
        <v>1</v>
      </c>
      <c r="G2549" s="3">
        <v>4</v>
      </c>
      <c r="H2549" s="3">
        <v>1</v>
      </c>
      <c r="I2549" s="3">
        <f t="shared" si="39"/>
        <v>2</v>
      </c>
    </row>
    <row r="2550" spans="1:9" x14ac:dyDescent="0.35">
      <c r="A2550" s="3" t="s">
        <v>2946</v>
      </c>
      <c r="B2550" s="44" t="s">
        <v>289</v>
      </c>
      <c r="C2550" s="44" t="s">
        <v>43</v>
      </c>
      <c r="D2550" s="44" t="s">
        <v>175</v>
      </c>
      <c r="E2550" s="3">
        <v>3</v>
      </c>
      <c r="F2550" s="3">
        <v>1</v>
      </c>
      <c r="G2550" s="3">
        <v>1</v>
      </c>
      <c r="H2550" s="3">
        <v>1</v>
      </c>
      <c r="I2550" s="3">
        <f t="shared" si="39"/>
        <v>2</v>
      </c>
    </row>
    <row r="2551" spans="1:9" x14ac:dyDescent="0.35">
      <c r="A2551" s="3" t="s">
        <v>2947</v>
      </c>
      <c r="B2551" s="44" t="s">
        <v>288</v>
      </c>
      <c r="C2551" s="44" t="s">
        <v>43</v>
      </c>
      <c r="D2551" s="44" t="s">
        <v>176</v>
      </c>
      <c r="E2551" s="3">
        <v>3</v>
      </c>
      <c r="F2551" s="3">
        <v>3</v>
      </c>
      <c r="G2551" s="3">
        <v>1</v>
      </c>
      <c r="H2551" s="3">
        <v>1</v>
      </c>
      <c r="I2551" s="3">
        <f t="shared" si="39"/>
        <v>2</v>
      </c>
    </row>
    <row r="2552" spans="1:9" x14ac:dyDescent="0.35">
      <c r="A2552" s="3" t="s">
        <v>2948</v>
      </c>
      <c r="B2552" s="44" t="s">
        <v>288</v>
      </c>
      <c r="C2552" s="44" t="s">
        <v>43</v>
      </c>
      <c r="D2552" s="44" t="s">
        <v>176</v>
      </c>
      <c r="E2552" s="3">
        <v>3</v>
      </c>
      <c r="F2552" s="3">
        <v>3</v>
      </c>
      <c r="G2552" s="3">
        <v>1</v>
      </c>
      <c r="H2552" s="3">
        <v>1</v>
      </c>
      <c r="I2552" s="3">
        <f t="shared" si="39"/>
        <v>2</v>
      </c>
    </row>
    <row r="2553" spans="1:9" x14ac:dyDescent="0.35">
      <c r="A2553" s="3" t="s">
        <v>2949</v>
      </c>
      <c r="B2553" s="44" t="s">
        <v>288</v>
      </c>
      <c r="C2553" s="44" t="s">
        <v>43</v>
      </c>
      <c r="D2553" s="44" t="s">
        <v>176</v>
      </c>
      <c r="E2553" s="3">
        <v>2</v>
      </c>
      <c r="F2553" s="3">
        <v>3</v>
      </c>
      <c r="G2553" s="3">
        <v>4</v>
      </c>
      <c r="H2553" s="3">
        <v>1</v>
      </c>
      <c r="I2553" s="3">
        <f t="shared" si="39"/>
        <v>3</v>
      </c>
    </row>
    <row r="2554" spans="1:9" x14ac:dyDescent="0.35">
      <c r="A2554" s="3" t="s">
        <v>2950</v>
      </c>
      <c r="B2554" s="44" t="s">
        <v>288</v>
      </c>
      <c r="C2554" s="44" t="s">
        <v>43</v>
      </c>
      <c r="D2554" s="44" t="s">
        <v>176</v>
      </c>
      <c r="E2554" s="3">
        <v>2</v>
      </c>
      <c r="F2554" s="3">
        <v>3</v>
      </c>
      <c r="G2554" s="3">
        <v>4</v>
      </c>
      <c r="H2554" s="3">
        <v>1</v>
      </c>
      <c r="I2554" s="3">
        <f t="shared" si="39"/>
        <v>3</v>
      </c>
    </row>
    <row r="2555" spans="1:9" x14ac:dyDescent="0.35">
      <c r="A2555" s="3" t="s">
        <v>2951</v>
      </c>
      <c r="B2555" s="44" t="s">
        <v>288</v>
      </c>
      <c r="C2555" s="44" t="s">
        <v>43</v>
      </c>
      <c r="D2555" s="44" t="s">
        <v>176</v>
      </c>
      <c r="E2555" s="3">
        <v>3</v>
      </c>
      <c r="F2555" s="3">
        <v>1</v>
      </c>
      <c r="G2555" s="3">
        <v>1</v>
      </c>
      <c r="H2555" s="3">
        <v>1</v>
      </c>
      <c r="I2555" s="3">
        <f t="shared" si="39"/>
        <v>2</v>
      </c>
    </row>
    <row r="2556" spans="1:9" x14ac:dyDescent="0.35">
      <c r="A2556" s="3" t="s">
        <v>2952</v>
      </c>
      <c r="B2556" s="44" t="s">
        <v>289</v>
      </c>
      <c r="C2556" s="44" t="s">
        <v>43</v>
      </c>
      <c r="D2556" s="44" t="s">
        <v>175</v>
      </c>
      <c r="E2556" s="3">
        <v>3</v>
      </c>
      <c r="F2556" s="3">
        <v>1</v>
      </c>
      <c r="G2556" s="3">
        <v>4</v>
      </c>
      <c r="H2556" s="3">
        <v>1</v>
      </c>
      <c r="I2556" s="3">
        <f t="shared" si="39"/>
        <v>2</v>
      </c>
    </row>
    <row r="2557" spans="1:9" x14ac:dyDescent="0.35">
      <c r="A2557" s="3" t="s">
        <v>2953</v>
      </c>
      <c r="B2557" s="44" t="s">
        <v>289</v>
      </c>
      <c r="C2557" s="44" t="s">
        <v>43</v>
      </c>
      <c r="D2557" s="44" t="s">
        <v>175</v>
      </c>
      <c r="E2557" s="3">
        <v>3</v>
      </c>
      <c r="F2557" s="3">
        <v>1</v>
      </c>
      <c r="G2557" s="3">
        <v>1</v>
      </c>
      <c r="H2557" s="3">
        <v>1</v>
      </c>
      <c r="I2557" s="3">
        <f t="shared" si="39"/>
        <v>2</v>
      </c>
    </row>
    <row r="2558" spans="1:9" x14ac:dyDescent="0.35">
      <c r="A2558" s="3" t="s">
        <v>2954</v>
      </c>
      <c r="B2558" s="44" t="s">
        <v>289</v>
      </c>
      <c r="C2558" s="44" t="s">
        <v>43</v>
      </c>
      <c r="D2558" s="44" t="s">
        <v>175</v>
      </c>
      <c r="E2558" s="3">
        <v>3</v>
      </c>
      <c r="F2558" s="3">
        <v>1</v>
      </c>
      <c r="G2558" s="3">
        <v>4</v>
      </c>
      <c r="H2558" s="3">
        <v>1</v>
      </c>
      <c r="I2558" s="3">
        <f t="shared" si="39"/>
        <v>2</v>
      </c>
    </row>
    <row r="2559" spans="1:9" x14ac:dyDescent="0.35">
      <c r="A2559" s="3" t="s">
        <v>2955</v>
      </c>
      <c r="B2559" s="44" t="s">
        <v>288</v>
      </c>
      <c r="C2559" s="44" t="s">
        <v>43</v>
      </c>
      <c r="D2559" s="44" t="s">
        <v>176</v>
      </c>
      <c r="E2559" s="3">
        <v>3</v>
      </c>
      <c r="F2559" s="3">
        <v>1</v>
      </c>
      <c r="G2559" s="3">
        <v>4</v>
      </c>
      <c r="H2559" s="3">
        <v>1</v>
      </c>
      <c r="I2559" s="3">
        <f t="shared" si="39"/>
        <v>2</v>
      </c>
    </row>
    <row r="2560" spans="1:9" x14ac:dyDescent="0.35">
      <c r="A2560" s="3" t="s">
        <v>2956</v>
      </c>
      <c r="B2560" s="44" t="s">
        <v>288</v>
      </c>
      <c r="C2560" s="44" t="s">
        <v>43</v>
      </c>
      <c r="D2560" s="44" t="s">
        <v>176</v>
      </c>
      <c r="E2560" s="3">
        <v>3</v>
      </c>
      <c r="F2560" s="3">
        <v>1</v>
      </c>
      <c r="G2560" s="3">
        <v>1</v>
      </c>
      <c r="H2560" s="3">
        <v>1</v>
      </c>
      <c r="I2560" s="3">
        <f t="shared" si="39"/>
        <v>2</v>
      </c>
    </row>
    <row r="2561" spans="1:9" x14ac:dyDescent="0.35">
      <c r="A2561" s="3" t="s">
        <v>2957</v>
      </c>
      <c r="B2561" s="44" t="s">
        <v>288</v>
      </c>
      <c r="C2561" s="44" t="s">
        <v>43</v>
      </c>
      <c r="D2561" s="44" t="s">
        <v>176</v>
      </c>
      <c r="E2561" s="3">
        <v>3</v>
      </c>
      <c r="F2561" s="3">
        <v>1</v>
      </c>
      <c r="G2561" s="3">
        <v>1</v>
      </c>
      <c r="H2561" s="3">
        <v>1</v>
      </c>
      <c r="I2561" s="3">
        <f t="shared" si="39"/>
        <v>2</v>
      </c>
    </row>
    <row r="2562" spans="1:9" x14ac:dyDescent="0.35">
      <c r="A2562" s="3" t="s">
        <v>2958</v>
      </c>
      <c r="B2562" s="44" t="s">
        <v>289</v>
      </c>
      <c r="C2562" s="44" t="s">
        <v>43</v>
      </c>
      <c r="D2562" s="44" t="s">
        <v>175</v>
      </c>
      <c r="E2562" s="3">
        <v>3</v>
      </c>
      <c r="F2562" s="3">
        <v>1</v>
      </c>
      <c r="G2562" s="3">
        <v>1</v>
      </c>
      <c r="H2562" s="3">
        <v>1</v>
      </c>
      <c r="I2562" s="3">
        <f t="shared" si="39"/>
        <v>2</v>
      </c>
    </row>
    <row r="2563" spans="1:9" x14ac:dyDescent="0.35">
      <c r="A2563" s="3" t="s">
        <v>2959</v>
      </c>
      <c r="B2563" s="44" t="s">
        <v>288</v>
      </c>
      <c r="C2563" s="44" t="s">
        <v>43</v>
      </c>
      <c r="D2563" s="44" t="s">
        <v>176</v>
      </c>
      <c r="E2563" s="3">
        <v>3</v>
      </c>
      <c r="F2563" s="3">
        <v>1</v>
      </c>
      <c r="G2563" s="3">
        <v>4</v>
      </c>
      <c r="H2563" s="3">
        <v>1</v>
      </c>
      <c r="I2563" s="3">
        <f t="shared" ref="I2563:I2626" si="40">ROUND(AVERAGE(E2563:H2563),0)</f>
        <v>2</v>
      </c>
    </row>
    <row r="2564" spans="1:9" x14ac:dyDescent="0.35">
      <c r="A2564" s="3" t="s">
        <v>2960</v>
      </c>
      <c r="B2564" s="44" t="s">
        <v>288</v>
      </c>
      <c r="C2564" s="44" t="s">
        <v>43</v>
      </c>
      <c r="D2564" s="44" t="s">
        <v>176</v>
      </c>
      <c r="E2564" s="3">
        <v>3</v>
      </c>
      <c r="F2564" s="3">
        <v>1</v>
      </c>
      <c r="G2564" s="3">
        <v>4</v>
      </c>
      <c r="H2564" s="3">
        <v>1</v>
      </c>
      <c r="I2564" s="3">
        <f t="shared" si="40"/>
        <v>2</v>
      </c>
    </row>
    <row r="2565" spans="1:9" x14ac:dyDescent="0.35">
      <c r="A2565" s="3" t="s">
        <v>2961</v>
      </c>
      <c r="B2565" s="44" t="s">
        <v>288</v>
      </c>
      <c r="C2565" s="44" t="s">
        <v>43</v>
      </c>
      <c r="D2565" s="44" t="s">
        <v>176</v>
      </c>
      <c r="E2565" s="3">
        <v>3</v>
      </c>
      <c r="F2565" s="3">
        <v>1</v>
      </c>
      <c r="G2565" s="3">
        <v>4</v>
      </c>
      <c r="H2565" s="3">
        <v>1</v>
      </c>
      <c r="I2565" s="3">
        <f t="shared" si="40"/>
        <v>2</v>
      </c>
    </row>
    <row r="2566" spans="1:9" x14ac:dyDescent="0.35">
      <c r="A2566" s="3" t="s">
        <v>2962</v>
      </c>
      <c r="B2566" s="44" t="s">
        <v>288</v>
      </c>
      <c r="C2566" s="44" t="s">
        <v>43</v>
      </c>
      <c r="D2566" s="44" t="s">
        <v>176</v>
      </c>
      <c r="E2566" s="3">
        <v>3</v>
      </c>
      <c r="F2566" s="3">
        <v>1</v>
      </c>
      <c r="G2566" s="3">
        <v>1</v>
      </c>
      <c r="H2566" s="3">
        <v>1</v>
      </c>
      <c r="I2566" s="3">
        <f t="shared" si="40"/>
        <v>2</v>
      </c>
    </row>
    <row r="2567" spans="1:9" x14ac:dyDescent="0.35">
      <c r="A2567" s="3" t="s">
        <v>2963</v>
      </c>
      <c r="B2567" s="44" t="s">
        <v>288</v>
      </c>
      <c r="C2567" s="44" t="s">
        <v>43</v>
      </c>
      <c r="D2567" s="44" t="s">
        <v>176</v>
      </c>
      <c r="E2567" s="3">
        <v>3</v>
      </c>
      <c r="F2567" s="3">
        <v>1</v>
      </c>
      <c r="G2567" s="3">
        <v>4</v>
      </c>
      <c r="H2567" s="3">
        <v>1</v>
      </c>
      <c r="I2567" s="3">
        <f t="shared" si="40"/>
        <v>2</v>
      </c>
    </row>
    <row r="2568" spans="1:9" x14ac:dyDescent="0.35">
      <c r="A2568" s="3" t="s">
        <v>2964</v>
      </c>
      <c r="B2568" s="44" t="s">
        <v>288</v>
      </c>
      <c r="C2568" s="44" t="s">
        <v>43</v>
      </c>
      <c r="D2568" s="44" t="s">
        <v>176</v>
      </c>
      <c r="E2568" s="3">
        <v>3</v>
      </c>
      <c r="F2568" s="3">
        <v>1</v>
      </c>
      <c r="G2568" s="3">
        <v>4</v>
      </c>
      <c r="H2568" s="3">
        <v>1</v>
      </c>
      <c r="I2568" s="3">
        <f t="shared" si="40"/>
        <v>2</v>
      </c>
    </row>
    <row r="2569" spans="1:9" x14ac:dyDescent="0.35">
      <c r="A2569" s="3" t="s">
        <v>2965</v>
      </c>
      <c r="B2569" s="44" t="s">
        <v>288</v>
      </c>
      <c r="C2569" s="44" t="s">
        <v>43</v>
      </c>
      <c r="D2569" s="44" t="s">
        <v>176</v>
      </c>
      <c r="E2569" s="3">
        <v>3</v>
      </c>
      <c r="F2569" s="3">
        <v>1</v>
      </c>
      <c r="G2569" s="3">
        <v>4</v>
      </c>
      <c r="H2569" s="3">
        <v>1</v>
      </c>
      <c r="I2569" s="3">
        <f t="shared" si="40"/>
        <v>2</v>
      </c>
    </row>
    <row r="2570" spans="1:9" x14ac:dyDescent="0.35">
      <c r="A2570" s="3" t="s">
        <v>2966</v>
      </c>
      <c r="B2570" s="44" t="s">
        <v>288</v>
      </c>
      <c r="C2570" s="44" t="s">
        <v>43</v>
      </c>
      <c r="D2570" s="44" t="s">
        <v>176</v>
      </c>
      <c r="E2570" s="3">
        <v>3</v>
      </c>
      <c r="F2570" s="3">
        <v>1</v>
      </c>
      <c r="G2570" s="3">
        <v>4</v>
      </c>
      <c r="H2570" s="3">
        <v>1</v>
      </c>
      <c r="I2570" s="3">
        <f t="shared" si="40"/>
        <v>2</v>
      </c>
    </row>
    <row r="2571" spans="1:9" x14ac:dyDescent="0.35">
      <c r="A2571" s="3" t="s">
        <v>2967</v>
      </c>
      <c r="B2571" s="44" t="s">
        <v>289</v>
      </c>
      <c r="C2571" s="44" t="s">
        <v>43</v>
      </c>
      <c r="D2571" s="44" t="s">
        <v>175</v>
      </c>
      <c r="E2571" s="3">
        <v>3</v>
      </c>
      <c r="F2571" s="3">
        <v>1</v>
      </c>
      <c r="G2571" s="3">
        <v>4</v>
      </c>
      <c r="H2571" s="3">
        <v>1</v>
      </c>
      <c r="I2571" s="3">
        <f t="shared" si="40"/>
        <v>2</v>
      </c>
    </row>
    <row r="2572" spans="1:9" x14ac:dyDescent="0.35">
      <c r="A2572" s="3" t="s">
        <v>2968</v>
      </c>
      <c r="B2572" s="44" t="s">
        <v>288</v>
      </c>
      <c r="C2572" s="44" t="s">
        <v>43</v>
      </c>
      <c r="D2572" s="44" t="s">
        <v>176</v>
      </c>
      <c r="E2572" s="3">
        <v>3</v>
      </c>
      <c r="F2572" s="3">
        <v>1</v>
      </c>
      <c r="G2572" s="3">
        <v>4</v>
      </c>
      <c r="H2572" s="3">
        <v>1</v>
      </c>
      <c r="I2572" s="3">
        <f t="shared" si="40"/>
        <v>2</v>
      </c>
    </row>
    <row r="2573" spans="1:9" x14ac:dyDescent="0.35">
      <c r="A2573" s="3" t="s">
        <v>2969</v>
      </c>
      <c r="B2573" s="44" t="s">
        <v>289</v>
      </c>
      <c r="C2573" s="44" t="s">
        <v>43</v>
      </c>
      <c r="D2573" s="44" t="s">
        <v>175</v>
      </c>
      <c r="E2573" s="3">
        <v>3</v>
      </c>
      <c r="F2573" s="3">
        <v>2</v>
      </c>
      <c r="G2573" s="3">
        <v>1</v>
      </c>
      <c r="H2573" s="3">
        <v>2</v>
      </c>
      <c r="I2573" s="3">
        <f t="shared" si="40"/>
        <v>2</v>
      </c>
    </row>
    <row r="2574" spans="1:9" x14ac:dyDescent="0.35">
      <c r="A2574" s="3" t="s">
        <v>2970</v>
      </c>
      <c r="B2574" s="44" t="s">
        <v>288</v>
      </c>
      <c r="C2574" s="44" t="s">
        <v>43</v>
      </c>
      <c r="D2574" s="44" t="s">
        <v>176</v>
      </c>
      <c r="E2574" s="3">
        <v>3</v>
      </c>
      <c r="F2574" s="3">
        <v>1</v>
      </c>
      <c r="G2574" s="3">
        <v>4</v>
      </c>
      <c r="H2574" s="3">
        <v>1</v>
      </c>
      <c r="I2574" s="3">
        <f t="shared" si="40"/>
        <v>2</v>
      </c>
    </row>
    <row r="2575" spans="1:9" x14ac:dyDescent="0.35">
      <c r="A2575" s="3" t="s">
        <v>2971</v>
      </c>
      <c r="B2575" s="44" t="s">
        <v>289</v>
      </c>
      <c r="C2575" s="44" t="s">
        <v>43</v>
      </c>
      <c r="D2575" s="44" t="s">
        <v>175</v>
      </c>
      <c r="E2575" s="3">
        <v>3</v>
      </c>
      <c r="F2575" s="3">
        <v>1</v>
      </c>
      <c r="G2575" s="3">
        <v>4</v>
      </c>
      <c r="H2575" s="3">
        <v>1</v>
      </c>
      <c r="I2575" s="3">
        <f t="shared" si="40"/>
        <v>2</v>
      </c>
    </row>
    <row r="2576" spans="1:9" x14ac:dyDescent="0.35">
      <c r="A2576" s="3" t="s">
        <v>2972</v>
      </c>
      <c r="B2576" s="44" t="s">
        <v>289</v>
      </c>
      <c r="C2576" s="44" t="s">
        <v>43</v>
      </c>
      <c r="D2576" s="44" t="s">
        <v>175</v>
      </c>
      <c r="E2576" s="3">
        <v>3</v>
      </c>
      <c r="F2576" s="3">
        <v>1</v>
      </c>
      <c r="G2576" s="3">
        <v>4</v>
      </c>
      <c r="H2576" s="3">
        <v>1</v>
      </c>
      <c r="I2576" s="3">
        <f t="shared" si="40"/>
        <v>2</v>
      </c>
    </row>
    <row r="2577" spans="1:9" x14ac:dyDescent="0.35">
      <c r="A2577" s="3" t="s">
        <v>2973</v>
      </c>
      <c r="B2577" s="44" t="s">
        <v>288</v>
      </c>
      <c r="C2577" s="44" t="s">
        <v>43</v>
      </c>
      <c r="D2577" s="44" t="s">
        <v>176</v>
      </c>
      <c r="E2577" s="3">
        <v>3</v>
      </c>
      <c r="F2577" s="3">
        <v>1</v>
      </c>
      <c r="G2577" s="3">
        <v>4</v>
      </c>
      <c r="H2577" s="3">
        <v>1</v>
      </c>
      <c r="I2577" s="3">
        <f t="shared" si="40"/>
        <v>2</v>
      </c>
    </row>
    <row r="2578" spans="1:9" x14ac:dyDescent="0.35">
      <c r="A2578" s="3" t="s">
        <v>2974</v>
      </c>
      <c r="B2578" s="44" t="s">
        <v>288</v>
      </c>
      <c r="C2578" s="44" t="s">
        <v>43</v>
      </c>
      <c r="D2578" s="44" t="s">
        <v>176</v>
      </c>
      <c r="E2578" s="3">
        <v>3</v>
      </c>
      <c r="F2578" s="3">
        <v>1</v>
      </c>
      <c r="G2578" s="3">
        <v>4</v>
      </c>
      <c r="H2578" s="3">
        <v>1</v>
      </c>
      <c r="I2578" s="3">
        <f t="shared" si="40"/>
        <v>2</v>
      </c>
    </row>
    <row r="2579" spans="1:9" x14ac:dyDescent="0.35">
      <c r="A2579" s="3" t="s">
        <v>2975</v>
      </c>
      <c r="B2579" s="44" t="s">
        <v>289</v>
      </c>
      <c r="C2579" s="44" t="s">
        <v>43</v>
      </c>
      <c r="D2579" s="44" t="s">
        <v>175</v>
      </c>
      <c r="E2579" s="3">
        <v>3</v>
      </c>
      <c r="F2579" s="3">
        <v>1</v>
      </c>
      <c r="G2579" s="3">
        <v>4</v>
      </c>
      <c r="H2579" s="3">
        <v>1</v>
      </c>
      <c r="I2579" s="3">
        <f t="shared" si="40"/>
        <v>2</v>
      </c>
    </row>
    <row r="2580" spans="1:9" x14ac:dyDescent="0.35">
      <c r="A2580" s="3" t="s">
        <v>2976</v>
      </c>
      <c r="B2580" s="44" t="s">
        <v>289</v>
      </c>
      <c r="C2580" s="44" t="s">
        <v>43</v>
      </c>
      <c r="D2580" s="44" t="s">
        <v>175</v>
      </c>
      <c r="E2580" s="3">
        <v>3</v>
      </c>
      <c r="F2580" s="3">
        <v>1</v>
      </c>
      <c r="G2580" s="3">
        <v>4</v>
      </c>
      <c r="H2580" s="3">
        <v>1</v>
      </c>
      <c r="I2580" s="3">
        <f t="shared" si="40"/>
        <v>2</v>
      </c>
    </row>
    <row r="2581" spans="1:9" x14ac:dyDescent="0.35">
      <c r="A2581" s="3" t="s">
        <v>2977</v>
      </c>
      <c r="B2581" s="44" t="s">
        <v>288</v>
      </c>
      <c r="C2581" s="44" t="s">
        <v>43</v>
      </c>
      <c r="D2581" s="44" t="s">
        <v>176</v>
      </c>
      <c r="E2581" s="3">
        <v>3</v>
      </c>
      <c r="F2581" s="3">
        <v>1</v>
      </c>
      <c r="G2581" s="3">
        <v>4</v>
      </c>
      <c r="H2581" s="3">
        <v>4</v>
      </c>
      <c r="I2581" s="3">
        <f t="shared" si="40"/>
        <v>3</v>
      </c>
    </row>
    <row r="2582" spans="1:9" x14ac:dyDescent="0.35">
      <c r="A2582" s="3" t="s">
        <v>2978</v>
      </c>
      <c r="B2582" s="44" t="s">
        <v>288</v>
      </c>
      <c r="C2582" s="44" t="s">
        <v>43</v>
      </c>
      <c r="D2582" s="44" t="s">
        <v>176</v>
      </c>
      <c r="E2582" s="3">
        <v>3</v>
      </c>
      <c r="F2582" s="3">
        <v>2</v>
      </c>
      <c r="G2582" s="3">
        <v>4</v>
      </c>
      <c r="H2582" s="3">
        <v>1</v>
      </c>
      <c r="I2582" s="3">
        <f t="shared" si="40"/>
        <v>3</v>
      </c>
    </row>
    <row r="2583" spans="1:9" x14ac:dyDescent="0.35">
      <c r="A2583" s="3" t="s">
        <v>2979</v>
      </c>
      <c r="B2583" s="44" t="s">
        <v>289</v>
      </c>
      <c r="C2583" s="44" t="s">
        <v>43</v>
      </c>
      <c r="D2583" s="44" t="s">
        <v>175</v>
      </c>
      <c r="E2583" s="3">
        <v>3</v>
      </c>
      <c r="F2583" s="3">
        <v>1</v>
      </c>
      <c r="G2583" s="3">
        <v>4</v>
      </c>
      <c r="H2583" s="3">
        <v>1</v>
      </c>
      <c r="I2583" s="3">
        <f t="shared" si="40"/>
        <v>2</v>
      </c>
    </row>
    <row r="2584" spans="1:9" x14ac:dyDescent="0.35">
      <c r="A2584" s="3" t="s">
        <v>2980</v>
      </c>
      <c r="B2584" s="44" t="s">
        <v>288</v>
      </c>
      <c r="C2584" s="44" t="s">
        <v>43</v>
      </c>
      <c r="D2584" s="44" t="s">
        <v>176</v>
      </c>
      <c r="E2584" s="3">
        <v>3</v>
      </c>
      <c r="F2584" s="3">
        <v>1</v>
      </c>
      <c r="G2584" s="3">
        <v>4</v>
      </c>
      <c r="H2584" s="3">
        <v>1</v>
      </c>
      <c r="I2584" s="3">
        <f t="shared" si="40"/>
        <v>2</v>
      </c>
    </row>
    <row r="2585" spans="1:9" x14ac:dyDescent="0.35">
      <c r="A2585" s="3" t="s">
        <v>2981</v>
      </c>
      <c r="B2585" s="44" t="s">
        <v>289</v>
      </c>
      <c r="C2585" s="44" t="s">
        <v>43</v>
      </c>
      <c r="D2585" s="44" t="s">
        <v>175</v>
      </c>
      <c r="E2585" s="3">
        <v>3</v>
      </c>
      <c r="F2585" s="3">
        <v>1</v>
      </c>
      <c r="G2585" s="3">
        <v>4</v>
      </c>
      <c r="H2585" s="3">
        <v>1</v>
      </c>
      <c r="I2585" s="3">
        <f t="shared" si="40"/>
        <v>2</v>
      </c>
    </row>
    <row r="2586" spans="1:9" x14ac:dyDescent="0.35">
      <c r="A2586" s="3" t="s">
        <v>2982</v>
      </c>
      <c r="B2586" s="44" t="s">
        <v>289</v>
      </c>
      <c r="C2586" s="44" t="s">
        <v>43</v>
      </c>
      <c r="D2586" s="44" t="s">
        <v>175</v>
      </c>
      <c r="E2586" s="3">
        <v>3</v>
      </c>
      <c r="F2586" s="3">
        <v>1</v>
      </c>
      <c r="G2586" s="3">
        <v>4</v>
      </c>
      <c r="H2586" s="3">
        <v>1</v>
      </c>
      <c r="I2586" s="3">
        <f t="shared" si="40"/>
        <v>2</v>
      </c>
    </row>
    <row r="2587" spans="1:9" x14ac:dyDescent="0.35">
      <c r="A2587" s="3" t="s">
        <v>2983</v>
      </c>
      <c r="B2587" s="44" t="s">
        <v>289</v>
      </c>
      <c r="C2587" s="44" t="s">
        <v>43</v>
      </c>
      <c r="D2587" s="44" t="s">
        <v>175</v>
      </c>
      <c r="E2587" s="3">
        <v>3</v>
      </c>
      <c r="F2587" s="3">
        <v>1</v>
      </c>
      <c r="G2587" s="3">
        <v>4</v>
      </c>
      <c r="H2587" s="3">
        <v>1</v>
      </c>
      <c r="I2587" s="3">
        <f t="shared" si="40"/>
        <v>2</v>
      </c>
    </row>
    <row r="2588" spans="1:9" x14ac:dyDescent="0.35">
      <c r="A2588" s="3" t="s">
        <v>2984</v>
      </c>
      <c r="B2588" s="44" t="s">
        <v>289</v>
      </c>
      <c r="C2588" s="44" t="s">
        <v>43</v>
      </c>
      <c r="D2588" s="44" t="s">
        <v>175</v>
      </c>
      <c r="E2588" s="3">
        <v>3</v>
      </c>
      <c r="F2588" s="3">
        <v>1</v>
      </c>
      <c r="G2588" s="3">
        <v>4</v>
      </c>
      <c r="H2588" s="3">
        <v>1</v>
      </c>
      <c r="I2588" s="3">
        <f t="shared" si="40"/>
        <v>2</v>
      </c>
    </row>
    <row r="2589" spans="1:9" x14ac:dyDescent="0.35">
      <c r="A2589" s="3" t="s">
        <v>2985</v>
      </c>
      <c r="B2589" s="44" t="s">
        <v>288</v>
      </c>
      <c r="C2589" s="44" t="s">
        <v>43</v>
      </c>
      <c r="D2589" s="44" t="s">
        <v>176</v>
      </c>
      <c r="E2589" s="3">
        <v>3</v>
      </c>
      <c r="F2589" s="3">
        <v>1</v>
      </c>
      <c r="G2589" s="3">
        <v>1</v>
      </c>
      <c r="H2589" s="3">
        <v>4</v>
      </c>
      <c r="I2589" s="3">
        <f t="shared" si="40"/>
        <v>2</v>
      </c>
    </row>
    <row r="2590" spans="1:9" x14ac:dyDescent="0.35">
      <c r="A2590" s="3" t="s">
        <v>2986</v>
      </c>
      <c r="B2590" s="44" t="s">
        <v>289</v>
      </c>
      <c r="C2590" s="44" t="s">
        <v>43</v>
      </c>
      <c r="D2590" s="44" t="s">
        <v>175</v>
      </c>
      <c r="E2590" s="3">
        <v>3</v>
      </c>
      <c r="F2590" s="3">
        <v>1</v>
      </c>
      <c r="G2590" s="3">
        <v>4</v>
      </c>
      <c r="H2590" s="3">
        <v>1</v>
      </c>
      <c r="I2590" s="3">
        <f t="shared" si="40"/>
        <v>2</v>
      </c>
    </row>
    <row r="2591" spans="1:9" x14ac:dyDescent="0.35">
      <c r="A2591" s="3" t="s">
        <v>2987</v>
      </c>
      <c r="B2591" s="44" t="s">
        <v>288</v>
      </c>
      <c r="C2591" s="44" t="s">
        <v>43</v>
      </c>
      <c r="D2591" s="44" t="s">
        <v>176</v>
      </c>
      <c r="E2591" s="3">
        <v>3</v>
      </c>
      <c r="F2591" s="3">
        <v>1</v>
      </c>
      <c r="G2591" s="3">
        <v>4</v>
      </c>
      <c r="H2591" s="3">
        <v>1</v>
      </c>
      <c r="I2591" s="3">
        <f t="shared" si="40"/>
        <v>2</v>
      </c>
    </row>
    <row r="2592" spans="1:9" x14ac:dyDescent="0.35">
      <c r="A2592" s="3" t="s">
        <v>2988</v>
      </c>
      <c r="B2592" s="44" t="s">
        <v>288</v>
      </c>
      <c r="C2592" s="44" t="s">
        <v>43</v>
      </c>
      <c r="D2592" s="44" t="s">
        <v>176</v>
      </c>
      <c r="E2592" s="3">
        <v>3</v>
      </c>
      <c r="F2592" s="3">
        <v>1</v>
      </c>
      <c r="G2592" s="3">
        <v>1</v>
      </c>
      <c r="H2592" s="3">
        <v>1</v>
      </c>
      <c r="I2592" s="3">
        <f t="shared" si="40"/>
        <v>2</v>
      </c>
    </row>
    <row r="2593" spans="1:9" x14ac:dyDescent="0.35">
      <c r="A2593" s="3" t="s">
        <v>2989</v>
      </c>
      <c r="B2593" s="44" t="s">
        <v>288</v>
      </c>
      <c r="C2593" s="44" t="s">
        <v>43</v>
      </c>
      <c r="D2593" s="44" t="s">
        <v>176</v>
      </c>
      <c r="E2593" s="3">
        <v>3</v>
      </c>
      <c r="F2593" s="3">
        <v>1</v>
      </c>
      <c r="G2593" s="3">
        <v>1</v>
      </c>
      <c r="H2593" s="3">
        <v>4</v>
      </c>
      <c r="I2593" s="3">
        <f t="shared" si="40"/>
        <v>2</v>
      </c>
    </row>
    <row r="2594" spans="1:9" x14ac:dyDescent="0.35">
      <c r="A2594" s="3" t="s">
        <v>2990</v>
      </c>
      <c r="B2594" s="44" t="s">
        <v>288</v>
      </c>
      <c r="C2594" s="44" t="s">
        <v>43</v>
      </c>
      <c r="D2594" s="44" t="s">
        <v>176</v>
      </c>
      <c r="E2594" s="3">
        <v>3</v>
      </c>
      <c r="F2594" s="3">
        <v>1</v>
      </c>
      <c r="G2594" s="3">
        <v>4</v>
      </c>
      <c r="H2594" s="3">
        <v>5</v>
      </c>
      <c r="I2594" s="3">
        <f t="shared" si="40"/>
        <v>3</v>
      </c>
    </row>
    <row r="2595" spans="1:9" x14ac:dyDescent="0.35">
      <c r="A2595" s="3" t="s">
        <v>2991</v>
      </c>
      <c r="B2595" s="44" t="s">
        <v>289</v>
      </c>
      <c r="C2595" s="44" t="s">
        <v>43</v>
      </c>
      <c r="D2595" s="44" t="s">
        <v>175</v>
      </c>
      <c r="E2595" s="3">
        <v>3</v>
      </c>
      <c r="F2595" s="3">
        <v>1</v>
      </c>
      <c r="G2595" s="3">
        <v>4</v>
      </c>
      <c r="H2595" s="3">
        <v>1</v>
      </c>
      <c r="I2595" s="3">
        <f t="shared" si="40"/>
        <v>2</v>
      </c>
    </row>
    <row r="2596" spans="1:9" x14ac:dyDescent="0.35">
      <c r="A2596" s="3" t="s">
        <v>2992</v>
      </c>
      <c r="B2596" s="44" t="s">
        <v>289</v>
      </c>
      <c r="C2596" s="44" t="s">
        <v>43</v>
      </c>
      <c r="D2596" s="44" t="s">
        <v>175</v>
      </c>
      <c r="E2596" s="3">
        <v>3</v>
      </c>
      <c r="F2596" s="3">
        <v>1</v>
      </c>
      <c r="G2596" s="3">
        <v>4</v>
      </c>
      <c r="H2596" s="3">
        <v>1</v>
      </c>
      <c r="I2596" s="3">
        <f t="shared" si="40"/>
        <v>2</v>
      </c>
    </row>
    <row r="2597" spans="1:9" x14ac:dyDescent="0.35">
      <c r="A2597" s="3" t="s">
        <v>2993</v>
      </c>
      <c r="B2597" s="44" t="s">
        <v>288</v>
      </c>
      <c r="C2597" s="44" t="s">
        <v>43</v>
      </c>
      <c r="D2597" s="44" t="s">
        <v>176</v>
      </c>
      <c r="E2597" s="3">
        <v>3</v>
      </c>
      <c r="F2597" s="3">
        <v>1</v>
      </c>
      <c r="G2597" s="3">
        <v>4</v>
      </c>
      <c r="H2597" s="3">
        <v>1</v>
      </c>
      <c r="I2597" s="3">
        <f t="shared" si="40"/>
        <v>2</v>
      </c>
    </row>
    <row r="2598" spans="1:9" x14ac:dyDescent="0.35">
      <c r="A2598" s="3" t="s">
        <v>2994</v>
      </c>
      <c r="B2598" s="44" t="s">
        <v>288</v>
      </c>
      <c r="C2598" s="44" t="s">
        <v>43</v>
      </c>
      <c r="D2598" s="44" t="s">
        <v>176</v>
      </c>
      <c r="E2598" s="3">
        <v>3</v>
      </c>
      <c r="F2598" s="3">
        <v>1</v>
      </c>
      <c r="G2598" s="3">
        <v>4</v>
      </c>
      <c r="H2598" s="3">
        <v>1</v>
      </c>
      <c r="I2598" s="3">
        <f t="shared" si="40"/>
        <v>2</v>
      </c>
    </row>
    <row r="2599" spans="1:9" x14ac:dyDescent="0.35">
      <c r="A2599" s="3" t="s">
        <v>2995</v>
      </c>
      <c r="B2599" s="44" t="s">
        <v>289</v>
      </c>
      <c r="C2599" s="44" t="s">
        <v>43</v>
      </c>
      <c r="D2599" s="44" t="s">
        <v>175</v>
      </c>
      <c r="E2599" s="3">
        <v>3</v>
      </c>
      <c r="F2599" s="3">
        <v>1</v>
      </c>
      <c r="G2599" s="3">
        <v>4</v>
      </c>
      <c r="H2599" s="3">
        <v>1</v>
      </c>
      <c r="I2599" s="3">
        <f t="shared" si="40"/>
        <v>2</v>
      </c>
    </row>
    <row r="2600" spans="1:9" x14ac:dyDescent="0.35">
      <c r="A2600" s="3" t="s">
        <v>2996</v>
      </c>
      <c r="B2600" s="44" t="s">
        <v>289</v>
      </c>
      <c r="C2600" s="44" t="s">
        <v>43</v>
      </c>
      <c r="D2600" s="44" t="s">
        <v>175</v>
      </c>
      <c r="E2600" s="3">
        <v>3</v>
      </c>
      <c r="F2600" s="3">
        <v>1</v>
      </c>
      <c r="G2600" s="3">
        <v>4</v>
      </c>
      <c r="H2600" s="3">
        <v>1</v>
      </c>
      <c r="I2600" s="3">
        <f t="shared" si="40"/>
        <v>2</v>
      </c>
    </row>
    <row r="2601" spans="1:9" x14ac:dyDescent="0.35">
      <c r="A2601" s="3" t="s">
        <v>2997</v>
      </c>
      <c r="B2601" s="44" t="s">
        <v>289</v>
      </c>
      <c r="C2601" s="44" t="s">
        <v>43</v>
      </c>
      <c r="D2601" s="44" t="s">
        <v>175</v>
      </c>
      <c r="E2601" s="3">
        <v>3</v>
      </c>
      <c r="F2601" s="3">
        <v>1</v>
      </c>
      <c r="G2601" s="3">
        <v>4</v>
      </c>
      <c r="H2601" s="3">
        <v>1</v>
      </c>
      <c r="I2601" s="3">
        <f t="shared" si="40"/>
        <v>2</v>
      </c>
    </row>
    <row r="2602" spans="1:9" x14ac:dyDescent="0.35">
      <c r="A2602" s="3" t="s">
        <v>2998</v>
      </c>
      <c r="B2602" s="44" t="s">
        <v>289</v>
      </c>
      <c r="C2602" s="44" t="s">
        <v>43</v>
      </c>
      <c r="D2602" s="44" t="s">
        <v>175</v>
      </c>
      <c r="E2602" s="3">
        <v>3</v>
      </c>
      <c r="F2602" s="3">
        <v>1</v>
      </c>
      <c r="G2602" s="3">
        <v>4</v>
      </c>
      <c r="H2602" s="3">
        <v>1</v>
      </c>
      <c r="I2602" s="3">
        <f t="shared" si="40"/>
        <v>2</v>
      </c>
    </row>
    <row r="2603" spans="1:9" x14ac:dyDescent="0.35">
      <c r="A2603" s="3" t="s">
        <v>2999</v>
      </c>
      <c r="B2603" s="44" t="s">
        <v>289</v>
      </c>
      <c r="C2603" s="44" t="s">
        <v>43</v>
      </c>
      <c r="D2603" s="44" t="s">
        <v>175</v>
      </c>
      <c r="E2603" s="3">
        <v>3</v>
      </c>
      <c r="F2603" s="3">
        <v>2</v>
      </c>
      <c r="G2603" s="3">
        <v>1</v>
      </c>
      <c r="H2603" s="3">
        <v>1</v>
      </c>
      <c r="I2603" s="3">
        <f t="shared" si="40"/>
        <v>2</v>
      </c>
    </row>
    <row r="2604" spans="1:9" x14ac:dyDescent="0.35">
      <c r="A2604" s="3" t="s">
        <v>3000</v>
      </c>
      <c r="B2604" s="44" t="s">
        <v>208</v>
      </c>
      <c r="C2604" s="44" t="s">
        <v>151</v>
      </c>
      <c r="D2604" s="44" t="s">
        <v>175</v>
      </c>
      <c r="E2604" s="3">
        <v>3</v>
      </c>
      <c r="F2604" s="3">
        <v>1</v>
      </c>
      <c r="G2604" s="3">
        <v>1</v>
      </c>
      <c r="H2604" s="3">
        <v>1</v>
      </c>
      <c r="I2604" s="3">
        <f t="shared" si="40"/>
        <v>2</v>
      </c>
    </row>
    <row r="2605" spans="1:9" x14ac:dyDescent="0.35">
      <c r="A2605" s="3" t="s">
        <v>3001</v>
      </c>
      <c r="B2605" s="44" t="s">
        <v>288</v>
      </c>
      <c r="C2605" s="44" t="s">
        <v>43</v>
      </c>
      <c r="D2605" s="44" t="s">
        <v>176</v>
      </c>
      <c r="E2605" s="3">
        <v>3</v>
      </c>
      <c r="F2605" s="3">
        <v>1</v>
      </c>
      <c r="G2605" s="3">
        <v>4</v>
      </c>
      <c r="H2605" s="3">
        <v>1</v>
      </c>
      <c r="I2605" s="3">
        <f t="shared" si="40"/>
        <v>2</v>
      </c>
    </row>
    <row r="2606" spans="1:9" x14ac:dyDescent="0.35">
      <c r="A2606" s="3" t="s">
        <v>3002</v>
      </c>
      <c r="B2606" s="44" t="s">
        <v>288</v>
      </c>
      <c r="C2606" s="44" t="s">
        <v>43</v>
      </c>
      <c r="D2606" s="44" t="s">
        <v>176</v>
      </c>
      <c r="E2606" s="3">
        <v>3</v>
      </c>
      <c r="F2606" s="3">
        <v>1</v>
      </c>
      <c r="G2606" s="3">
        <v>4</v>
      </c>
      <c r="H2606" s="3">
        <v>1</v>
      </c>
      <c r="I2606" s="3">
        <f t="shared" si="40"/>
        <v>2</v>
      </c>
    </row>
    <row r="2607" spans="1:9" x14ac:dyDescent="0.35">
      <c r="A2607" s="3" t="s">
        <v>3003</v>
      </c>
      <c r="B2607" s="44" t="s">
        <v>288</v>
      </c>
      <c r="C2607" s="44" t="s">
        <v>43</v>
      </c>
      <c r="D2607" s="44" t="s">
        <v>176</v>
      </c>
      <c r="E2607" s="3">
        <v>3</v>
      </c>
      <c r="F2607" s="3">
        <v>3</v>
      </c>
      <c r="G2607" s="3">
        <v>1</v>
      </c>
      <c r="H2607" s="3">
        <v>1</v>
      </c>
      <c r="I2607" s="3">
        <f t="shared" si="40"/>
        <v>2</v>
      </c>
    </row>
    <row r="2608" spans="1:9" x14ac:dyDescent="0.35">
      <c r="A2608" s="3" t="s">
        <v>3004</v>
      </c>
      <c r="B2608" s="44" t="s">
        <v>288</v>
      </c>
      <c r="C2608" s="44" t="s">
        <v>43</v>
      </c>
      <c r="D2608" s="44" t="s">
        <v>176</v>
      </c>
      <c r="E2608" s="3">
        <v>3</v>
      </c>
      <c r="F2608" s="3">
        <v>1</v>
      </c>
      <c r="G2608" s="3">
        <v>1</v>
      </c>
      <c r="H2608" s="3">
        <v>1</v>
      </c>
      <c r="I2608" s="3">
        <f t="shared" si="40"/>
        <v>2</v>
      </c>
    </row>
    <row r="2609" spans="1:9" x14ac:dyDescent="0.35">
      <c r="A2609" s="3" t="s">
        <v>3005</v>
      </c>
      <c r="B2609" s="44" t="s">
        <v>288</v>
      </c>
      <c r="C2609" s="44" t="s">
        <v>43</v>
      </c>
      <c r="D2609" s="44" t="s">
        <v>176</v>
      </c>
      <c r="E2609" s="3">
        <v>3</v>
      </c>
      <c r="F2609" s="3">
        <v>1</v>
      </c>
      <c r="G2609" s="3">
        <v>4</v>
      </c>
      <c r="H2609" s="3">
        <v>1</v>
      </c>
      <c r="I2609" s="3">
        <f t="shared" si="40"/>
        <v>2</v>
      </c>
    </row>
    <row r="2610" spans="1:9" x14ac:dyDescent="0.35">
      <c r="A2610" s="3" t="s">
        <v>3006</v>
      </c>
      <c r="B2610" s="44" t="s">
        <v>288</v>
      </c>
      <c r="C2610" s="44" t="s">
        <v>43</v>
      </c>
      <c r="D2610" s="44" t="s">
        <v>176</v>
      </c>
      <c r="E2610" s="3">
        <v>3</v>
      </c>
      <c r="F2610" s="3">
        <v>1</v>
      </c>
      <c r="G2610" s="3">
        <v>4</v>
      </c>
      <c r="H2610" s="3">
        <v>1</v>
      </c>
      <c r="I2610" s="3">
        <f t="shared" si="40"/>
        <v>2</v>
      </c>
    </row>
    <row r="2611" spans="1:9" x14ac:dyDescent="0.35">
      <c r="A2611" s="3" t="s">
        <v>3007</v>
      </c>
      <c r="B2611" s="44" t="s">
        <v>288</v>
      </c>
      <c r="C2611" s="44" t="s">
        <v>43</v>
      </c>
      <c r="D2611" s="44" t="s">
        <v>176</v>
      </c>
      <c r="E2611" s="3">
        <v>3</v>
      </c>
      <c r="F2611" s="3">
        <v>1</v>
      </c>
      <c r="G2611" s="3">
        <v>4</v>
      </c>
      <c r="H2611" s="3">
        <v>1</v>
      </c>
      <c r="I2611" s="3">
        <f t="shared" si="40"/>
        <v>2</v>
      </c>
    </row>
    <row r="2612" spans="1:9" x14ac:dyDescent="0.35">
      <c r="A2612" s="3" t="s">
        <v>3008</v>
      </c>
      <c r="B2612" s="44" t="s">
        <v>289</v>
      </c>
      <c r="C2612" s="44" t="s">
        <v>43</v>
      </c>
      <c r="D2612" s="44" t="s">
        <v>175</v>
      </c>
      <c r="E2612" s="3">
        <v>3</v>
      </c>
      <c r="F2612" s="3">
        <v>1</v>
      </c>
      <c r="G2612" s="3">
        <v>4</v>
      </c>
      <c r="H2612" s="3">
        <v>1</v>
      </c>
      <c r="I2612" s="3">
        <f t="shared" si="40"/>
        <v>2</v>
      </c>
    </row>
    <row r="2613" spans="1:9" x14ac:dyDescent="0.35">
      <c r="A2613" s="3" t="s">
        <v>3009</v>
      </c>
      <c r="B2613" s="44" t="s">
        <v>289</v>
      </c>
      <c r="C2613" s="44" t="s">
        <v>43</v>
      </c>
      <c r="D2613" s="44" t="s">
        <v>175</v>
      </c>
      <c r="E2613" s="3">
        <v>3</v>
      </c>
      <c r="F2613" s="3">
        <v>4</v>
      </c>
      <c r="G2613" s="3">
        <v>4</v>
      </c>
      <c r="H2613" s="3">
        <v>1</v>
      </c>
      <c r="I2613" s="3">
        <f t="shared" si="40"/>
        <v>3</v>
      </c>
    </row>
    <row r="2614" spans="1:9" x14ac:dyDescent="0.35">
      <c r="A2614" s="3" t="s">
        <v>3010</v>
      </c>
      <c r="B2614" s="44" t="s">
        <v>289</v>
      </c>
      <c r="C2614" s="44" t="s">
        <v>43</v>
      </c>
      <c r="D2614" s="44" t="s">
        <v>175</v>
      </c>
      <c r="E2614" s="3">
        <v>3</v>
      </c>
      <c r="F2614" s="3">
        <v>1</v>
      </c>
      <c r="G2614" s="3">
        <v>4</v>
      </c>
      <c r="H2614" s="3">
        <v>1</v>
      </c>
      <c r="I2614" s="3">
        <f t="shared" si="40"/>
        <v>2</v>
      </c>
    </row>
    <row r="2615" spans="1:9" x14ac:dyDescent="0.35">
      <c r="A2615" s="3" t="s">
        <v>3011</v>
      </c>
      <c r="B2615" s="44" t="s">
        <v>289</v>
      </c>
      <c r="C2615" s="44" t="s">
        <v>43</v>
      </c>
      <c r="D2615" s="44" t="s">
        <v>175</v>
      </c>
      <c r="E2615" s="3">
        <v>3</v>
      </c>
      <c r="F2615" s="3">
        <v>1</v>
      </c>
      <c r="G2615" s="3">
        <v>4</v>
      </c>
      <c r="H2615" s="3">
        <v>1</v>
      </c>
      <c r="I2615" s="3">
        <f t="shared" si="40"/>
        <v>2</v>
      </c>
    </row>
    <row r="2616" spans="1:9" x14ac:dyDescent="0.35">
      <c r="A2616" s="3" t="s">
        <v>3012</v>
      </c>
      <c r="B2616" s="44" t="s">
        <v>289</v>
      </c>
      <c r="C2616" s="44" t="s">
        <v>43</v>
      </c>
      <c r="D2616" s="44" t="s">
        <v>175</v>
      </c>
      <c r="E2616" s="3">
        <v>3</v>
      </c>
      <c r="F2616" s="3">
        <v>1</v>
      </c>
      <c r="G2616" s="3">
        <v>4</v>
      </c>
      <c r="H2616" s="3">
        <v>2</v>
      </c>
      <c r="I2616" s="3">
        <f t="shared" si="40"/>
        <v>3</v>
      </c>
    </row>
    <row r="2617" spans="1:9" x14ac:dyDescent="0.35">
      <c r="A2617" s="3" t="s">
        <v>3013</v>
      </c>
      <c r="B2617" s="44" t="s">
        <v>289</v>
      </c>
      <c r="C2617" s="44" t="s">
        <v>43</v>
      </c>
      <c r="D2617" s="44" t="s">
        <v>175</v>
      </c>
      <c r="E2617" s="3">
        <v>3</v>
      </c>
      <c r="F2617" s="3">
        <v>1</v>
      </c>
      <c r="G2617" s="3">
        <v>1</v>
      </c>
      <c r="H2617" s="3">
        <v>4</v>
      </c>
      <c r="I2617" s="3">
        <f t="shared" si="40"/>
        <v>2</v>
      </c>
    </row>
    <row r="2618" spans="1:9" x14ac:dyDescent="0.35">
      <c r="A2618" s="3" t="s">
        <v>3014</v>
      </c>
      <c r="B2618" s="44" t="s">
        <v>288</v>
      </c>
      <c r="C2618" s="44" t="s">
        <v>43</v>
      </c>
      <c r="D2618" s="44" t="s">
        <v>176</v>
      </c>
      <c r="E2618" s="3">
        <v>3</v>
      </c>
      <c r="F2618" s="3">
        <v>2</v>
      </c>
      <c r="G2618" s="3">
        <v>1</v>
      </c>
      <c r="H2618" s="3">
        <v>1</v>
      </c>
      <c r="I2618" s="3">
        <f t="shared" si="40"/>
        <v>2</v>
      </c>
    </row>
    <row r="2619" spans="1:9" x14ac:dyDescent="0.35">
      <c r="A2619" s="3" t="s">
        <v>3015</v>
      </c>
      <c r="B2619" s="44" t="s">
        <v>288</v>
      </c>
      <c r="C2619" s="44" t="s">
        <v>43</v>
      </c>
      <c r="D2619" s="44" t="s">
        <v>176</v>
      </c>
      <c r="E2619" s="3">
        <v>3</v>
      </c>
      <c r="F2619" s="3">
        <v>1</v>
      </c>
      <c r="G2619" s="3">
        <v>4</v>
      </c>
      <c r="H2619" s="3">
        <v>1</v>
      </c>
      <c r="I2619" s="3">
        <f t="shared" si="40"/>
        <v>2</v>
      </c>
    </row>
    <row r="2620" spans="1:9" x14ac:dyDescent="0.35">
      <c r="A2620" s="3" t="s">
        <v>3016</v>
      </c>
      <c r="B2620" s="44" t="s">
        <v>288</v>
      </c>
      <c r="C2620" s="44" t="s">
        <v>43</v>
      </c>
      <c r="D2620" s="44" t="s">
        <v>176</v>
      </c>
      <c r="E2620" s="3">
        <v>3</v>
      </c>
      <c r="F2620" s="3">
        <v>1</v>
      </c>
      <c r="G2620" s="3">
        <v>4</v>
      </c>
      <c r="H2620" s="3">
        <v>1</v>
      </c>
      <c r="I2620" s="3">
        <f t="shared" si="40"/>
        <v>2</v>
      </c>
    </row>
    <row r="2621" spans="1:9" x14ac:dyDescent="0.35">
      <c r="A2621" s="3" t="s">
        <v>3017</v>
      </c>
      <c r="B2621" s="44" t="s">
        <v>289</v>
      </c>
      <c r="C2621" s="44" t="s">
        <v>43</v>
      </c>
      <c r="D2621" s="44" t="s">
        <v>175</v>
      </c>
      <c r="E2621" s="3">
        <v>3</v>
      </c>
      <c r="F2621" s="3">
        <v>1</v>
      </c>
      <c r="G2621" s="3">
        <v>4</v>
      </c>
      <c r="H2621" s="3">
        <v>3</v>
      </c>
      <c r="I2621" s="3">
        <f t="shared" si="40"/>
        <v>3</v>
      </c>
    </row>
    <row r="2622" spans="1:9" x14ac:dyDescent="0.35">
      <c r="A2622" s="3" t="s">
        <v>3018</v>
      </c>
      <c r="B2622" s="44" t="s">
        <v>288</v>
      </c>
      <c r="C2622" s="44" t="s">
        <v>43</v>
      </c>
      <c r="D2622" s="44" t="s">
        <v>176</v>
      </c>
      <c r="E2622" s="3">
        <v>3</v>
      </c>
      <c r="F2622" s="3">
        <v>1</v>
      </c>
      <c r="G2622" s="3">
        <v>4</v>
      </c>
      <c r="H2622" s="3">
        <v>1</v>
      </c>
      <c r="I2622" s="3">
        <f t="shared" si="40"/>
        <v>2</v>
      </c>
    </row>
    <row r="2623" spans="1:9" x14ac:dyDescent="0.35">
      <c r="A2623" s="3" t="s">
        <v>3019</v>
      </c>
      <c r="B2623" s="44" t="s">
        <v>288</v>
      </c>
      <c r="C2623" s="44" t="s">
        <v>43</v>
      </c>
      <c r="D2623" s="44" t="s">
        <v>176</v>
      </c>
      <c r="E2623" s="3">
        <v>3</v>
      </c>
      <c r="F2623" s="3">
        <v>1</v>
      </c>
      <c r="G2623" s="3">
        <v>4</v>
      </c>
      <c r="H2623" s="3">
        <v>1</v>
      </c>
      <c r="I2623" s="3">
        <f t="shared" si="40"/>
        <v>2</v>
      </c>
    </row>
    <row r="2624" spans="1:9" x14ac:dyDescent="0.35">
      <c r="A2624" s="3" t="s">
        <v>3020</v>
      </c>
      <c r="B2624" s="44" t="s">
        <v>288</v>
      </c>
      <c r="C2624" s="44" t="s">
        <v>43</v>
      </c>
      <c r="D2624" s="44" t="s">
        <v>176</v>
      </c>
      <c r="E2624" s="3">
        <v>3</v>
      </c>
      <c r="F2624" s="3">
        <v>1</v>
      </c>
      <c r="G2624" s="3">
        <v>4</v>
      </c>
      <c r="H2624" s="3">
        <v>1</v>
      </c>
      <c r="I2624" s="3">
        <f t="shared" si="40"/>
        <v>2</v>
      </c>
    </row>
    <row r="2625" spans="1:9" x14ac:dyDescent="0.35">
      <c r="A2625" s="3" t="s">
        <v>3021</v>
      </c>
      <c r="B2625" s="44" t="s">
        <v>288</v>
      </c>
      <c r="C2625" s="44" t="s">
        <v>43</v>
      </c>
      <c r="D2625" s="44" t="s">
        <v>176</v>
      </c>
      <c r="E2625" s="3">
        <v>3</v>
      </c>
      <c r="F2625" s="3">
        <v>1</v>
      </c>
      <c r="G2625" s="3">
        <v>4</v>
      </c>
      <c r="H2625" s="3">
        <v>1</v>
      </c>
      <c r="I2625" s="3">
        <f t="shared" si="40"/>
        <v>2</v>
      </c>
    </row>
    <row r="2626" spans="1:9" x14ac:dyDescent="0.35">
      <c r="A2626" s="3" t="s">
        <v>3022</v>
      </c>
      <c r="B2626" s="44" t="s">
        <v>288</v>
      </c>
      <c r="C2626" s="44" t="s">
        <v>43</v>
      </c>
      <c r="D2626" s="44" t="s">
        <v>176</v>
      </c>
      <c r="E2626" s="3">
        <v>3</v>
      </c>
      <c r="F2626" s="3">
        <v>1</v>
      </c>
      <c r="G2626" s="3">
        <v>4</v>
      </c>
      <c r="H2626" s="3">
        <v>1</v>
      </c>
      <c r="I2626" s="3">
        <f t="shared" si="40"/>
        <v>2</v>
      </c>
    </row>
    <row r="2627" spans="1:9" x14ac:dyDescent="0.35">
      <c r="A2627" s="3" t="s">
        <v>3023</v>
      </c>
      <c r="B2627" s="44" t="s">
        <v>227</v>
      </c>
      <c r="C2627" s="44" t="s">
        <v>228</v>
      </c>
      <c r="D2627" s="44" t="s">
        <v>175</v>
      </c>
      <c r="E2627" s="3">
        <v>3</v>
      </c>
      <c r="F2627" s="3">
        <v>1</v>
      </c>
      <c r="G2627" s="3">
        <v>1</v>
      </c>
      <c r="H2627" s="3">
        <v>2</v>
      </c>
      <c r="I2627" s="3">
        <f t="shared" ref="I2627:I2690" si="41">ROUND(AVERAGE(E2627:H2627),0)</f>
        <v>2</v>
      </c>
    </row>
    <row r="2628" spans="1:9" x14ac:dyDescent="0.35">
      <c r="A2628" s="3" t="s">
        <v>3024</v>
      </c>
      <c r="B2628" s="44" t="s">
        <v>288</v>
      </c>
      <c r="C2628" s="44" t="s">
        <v>43</v>
      </c>
      <c r="D2628" s="44" t="s">
        <v>176</v>
      </c>
      <c r="E2628" s="3">
        <v>3</v>
      </c>
      <c r="F2628" s="3">
        <v>1</v>
      </c>
      <c r="G2628" s="3">
        <v>4</v>
      </c>
      <c r="H2628" s="3">
        <v>1</v>
      </c>
      <c r="I2628" s="3">
        <f t="shared" si="41"/>
        <v>2</v>
      </c>
    </row>
    <row r="2629" spans="1:9" x14ac:dyDescent="0.35">
      <c r="A2629" s="3" t="s">
        <v>3025</v>
      </c>
      <c r="B2629" s="44" t="s">
        <v>289</v>
      </c>
      <c r="C2629" s="44" t="s">
        <v>43</v>
      </c>
      <c r="D2629" s="44" t="s">
        <v>175</v>
      </c>
      <c r="E2629" s="3">
        <v>3</v>
      </c>
      <c r="F2629" s="3">
        <v>1</v>
      </c>
      <c r="G2629" s="3">
        <v>4</v>
      </c>
      <c r="H2629" s="3">
        <v>1</v>
      </c>
      <c r="I2629" s="3">
        <f t="shared" si="41"/>
        <v>2</v>
      </c>
    </row>
    <row r="2630" spans="1:9" x14ac:dyDescent="0.35">
      <c r="A2630" s="3" t="s">
        <v>3026</v>
      </c>
      <c r="B2630" s="44" t="s">
        <v>289</v>
      </c>
      <c r="C2630" s="44" t="s">
        <v>43</v>
      </c>
      <c r="D2630" s="44" t="s">
        <v>175</v>
      </c>
      <c r="E2630" s="3">
        <v>3</v>
      </c>
      <c r="F2630" s="3">
        <v>1</v>
      </c>
      <c r="G2630" s="3">
        <v>4</v>
      </c>
      <c r="H2630" s="3">
        <v>1</v>
      </c>
      <c r="I2630" s="3">
        <f t="shared" si="41"/>
        <v>2</v>
      </c>
    </row>
    <row r="2631" spans="1:9" x14ac:dyDescent="0.35">
      <c r="A2631" s="3" t="s">
        <v>3027</v>
      </c>
      <c r="B2631" s="44" t="s">
        <v>288</v>
      </c>
      <c r="C2631" s="44" t="s">
        <v>43</v>
      </c>
      <c r="D2631" s="44" t="s">
        <v>176</v>
      </c>
      <c r="E2631" s="3">
        <v>3</v>
      </c>
      <c r="F2631" s="3">
        <v>1</v>
      </c>
      <c r="G2631" s="3">
        <v>4</v>
      </c>
      <c r="H2631" s="3">
        <v>1</v>
      </c>
      <c r="I2631" s="3">
        <f t="shared" si="41"/>
        <v>2</v>
      </c>
    </row>
    <row r="2632" spans="1:9" x14ac:dyDescent="0.35">
      <c r="A2632" s="3" t="s">
        <v>3028</v>
      </c>
      <c r="B2632" s="44" t="s">
        <v>288</v>
      </c>
      <c r="C2632" s="44" t="s">
        <v>43</v>
      </c>
      <c r="D2632" s="44" t="s">
        <v>176</v>
      </c>
      <c r="E2632" s="3">
        <v>3</v>
      </c>
      <c r="F2632" s="3">
        <v>1</v>
      </c>
      <c r="G2632" s="3">
        <v>1</v>
      </c>
      <c r="H2632" s="3">
        <v>1</v>
      </c>
      <c r="I2632" s="3">
        <f t="shared" si="41"/>
        <v>2</v>
      </c>
    </row>
    <row r="2633" spans="1:9" x14ac:dyDescent="0.35">
      <c r="A2633" s="3" t="s">
        <v>3029</v>
      </c>
      <c r="B2633" s="44" t="s">
        <v>288</v>
      </c>
      <c r="C2633" s="44" t="s">
        <v>43</v>
      </c>
      <c r="D2633" s="44" t="s">
        <v>176</v>
      </c>
      <c r="E2633" s="3">
        <v>3</v>
      </c>
      <c r="F2633" s="3">
        <v>1</v>
      </c>
      <c r="G2633" s="3">
        <v>4</v>
      </c>
      <c r="H2633" s="3">
        <v>1</v>
      </c>
      <c r="I2633" s="3">
        <f t="shared" si="41"/>
        <v>2</v>
      </c>
    </row>
    <row r="2634" spans="1:9" x14ac:dyDescent="0.35">
      <c r="A2634" s="3" t="s">
        <v>3030</v>
      </c>
      <c r="B2634" s="44" t="s">
        <v>288</v>
      </c>
      <c r="C2634" s="44" t="s">
        <v>43</v>
      </c>
      <c r="D2634" s="44" t="s">
        <v>176</v>
      </c>
      <c r="E2634" s="3">
        <v>3</v>
      </c>
      <c r="F2634" s="3">
        <v>2</v>
      </c>
      <c r="G2634" s="3">
        <v>1</v>
      </c>
      <c r="H2634" s="3">
        <v>1</v>
      </c>
      <c r="I2634" s="3">
        <f t="shared" si="41"/>
        <v>2</v>
      </c>
    </row>
    <row r="2635" spans="1:9" x14ac:dyDescent="0.35">
      <c r="A2635" s="3" t="s">
        <v>3031</v>
      </c>
      <c r="B2635" s="44" t="s">
        <v>288</v>
      </c>
      <c r="C2635" s="44" t="s">
        <v>43</v>
      </c>
      <c r="D2635" s="44" t="s">
        <v>176</v>
      </c>
      <c r="E2635" s="3">
        <v>3</v>
      </c>
      <c r="F2635" s="3">
        <v>2</v>
      </c>
      <c r="G2635" s="3">
        <v>4</v>
      </c>
      <c r="H2635" s="3">
        <v>1</v>
      </c>
      <c r="I2635" s="3">
        <f t="shared" si="41"/>
        <v>3</v>
      </c>
    </row>
    <row r="2636" spans="1:9" x14ac:dyDescent="0.35">
      <c r="A2636" s="3" t="s">
        <v>3032</v>
      </c>
      <c r="B2636" s="44" t="s">
        <v>288</v>
      </c>
      <c r="C2636" s="44" t="s">
        <v>43</v>
      </c>
      <c r="D2636" s="44" t="s">
        <v>176</v>
      </c>
      <c r="E2636" s="3">
        <v>3</v>
      </c>
      <c r="F2636" s="3">
        <v>1</v>
      </c>
      <c r="G2636" s="3">
        <v>4</v>
      </c>
      <c r="H2636" s="3">
        <v>1</v>
      </c>
      <c r="I2636" s="3">
        <f t="shared" si="41"/>
        <v>2</v>
      </c>
    </row>
    <row r="2637" spans="1:9" x14ac:dyDescent="0.35">
      <c r="A2637" s="3" t="s">
        <v>11782</v>
      </c>
      <c r="B2637" s="44" t="s">
        <v>289</v>
      </c>
      <c r="C2637" s="44" t="s">
        <v>43</v>
      </c>
      <c r="D2637" s="44" t="s">
        <v>175</v>
      </c>
      <c r="E2637" s="3">
        <v>3</v>
      </c>
      <c r="F2637" s="3">
        <v>1</v>
      </c>
      <c r="G2637" s="3">
        <v>4</v>
      </c>
      <c r="H2637" s="3">
        <v>1</v>
      </c>
      <c r="I2637" s="3">
        <f t="shared" si="41"/>
        <v>2</v>
      </c>
    </row>
    <row r="2638" spans="1:9" x14ac:dyDescent="0.35">
      <c r="A2638" s="3" t="s">
        <v>3033</v>
      </c>
      <c r="B2638" s="44" t="s">
        <v>288</v>
      </c>
      <c r="C2638" s="44" t="s">
        <v>43</v>
      </c>
      <c r="D2638" s="44" t="s">
        <v>176</v>
      </c>
      <c r="E2638" s="3">
        <v>3</v>
      </c>
      <c r="F2638" s="3">
        <v>1</v>
      </c>
      <c r="G2638" s="3">
        <v>1</v>
      </c>
      <c r="H2638" s="3">
        <v>1</v>
      </c>
      <c r="I2638" s="3">
        <f t="shared" si="41"/>
        <v>2</v>
      </c>
    </row>
    <row r="2639" spans="1:9" x14ac:dyDescent="0.35">
      <c r="A2639" s="3" t="s">
        <v>3034</v>
      </c>
      <c r="B2639" s="44" t="s">
        <v>288</v>
      </c>
      <c r="C2639" s="44" t="s">
        <v>43</v>
      </c>
      <c r="D2639" s="44" t="s">
        <v>176</v>
      </c>
      <c r="E2639" s="3">
        <v>3</v>
      </c>
      <c r="F2639" s="3">
        <v>1</v>
      </c>
      <c r="G2639" s="3">
        <v>1</v>
      </c>
      <c r="H2639" s="3">
        <v>1</v>
      </c>
      <c r="I2639" s="3">
        <f t="shared" si="41"/>
        <v>2</v>
      </c>
    </row>
    <row r="2640" spans="1:9" x14ac:dyDescent="0.35">
      <c r="A2640" s="3" t="s">
        <v>3035</v>
      </c>
      <c r="B2640" s="44" t="s">
        <v>288</v>
      </c>
      <c r="C2640" s="44" t="s">
        <v>43</v>
      </c>
      <c r="D2640" s="44" t="s">
        <v>176</v>
      </c>
      <c r="E2640" s="3">
        <v>3</v>
      </c>
      <c r="F2640" s="3">
        <v>1</v>
      </c>
      <c r="G2640" s="3">
        <v>1</v>
      </c>
      <c r="H2640" s="3">
        <v>1</v>
      </c>
      <c r="I2640" s="3">
        <f t="shared" si="41"/>
        <v>2</v>
      </c>
    </row>
    <row r="2641" spans="1:9" x14ac:dyDescent="0.35">
      <c r="A2641" s="3" t="s">
        <v>3036</v>
      </c>
      <c r="B2641" s="44" t="s">
        <v>288</v>
      </c>
      <c r="C2641" s="44" t="s">
        <v>43</v>
      </c>
      <c r="D2641" s="44" t="s">
        <v>176</v>
      </c>
      <c r="E2641" s="3">
        <v>3</v>
      </c>
      <c r="F2641" s="3">
        <v>1</v>
      </c>
      <c r="G2641" s="3">
        <v>1</v>
      </c>
      <c r="H2641" s="3">
        <v>1</v>
      </c>
      <c r="I2641" s="3">
        <f t="shared" si="41"/>
        <v>2</v>
      </c>
    </row>
    <row r="2642" spans="1:9" x14ac:dyDescent="0.35">
      <c r="A2642" s="3" t="s">
        <v>3037</v>
      </c>
      <c r="B2642" s="44" t="s">
        <v>288</v>
      </c>
      <c r="C2642" s="44" t="s">
        <v>43</v>
      </c>
      <c r="D2642" s="44" t="s">
        <v>176</v>
      </c>
      <c r="E2642" s="3">
        <v>3</v>
      </c>
      <c r="F2642" s="3">
        <v>1</v>
      </c>
      <c r="G2642" s="3">
        <v>1</v>
      </c>
      <c r="H2642" s="3">
        <v>1</v>
      </c>
      <c r="I2642" s="3">
        <f t="shared" si="41"/>
        <v>2</v>
      </c>
    </row>
    <row r="2643" spans="1:9" x14ac:dyDescent="0.35">
      <c r="A2643" s="3" t="s">
        <v>3038</v>
      </c>
      <c r="B2643" s="44" t="s">
        <v>288</v>
      </c>
      <c r="C2643" s="44" t="s">
        <v>43</v>
      </c>
      <c r="D2643" s="44" t="s">
        <v>176</v>
      </c>
      <c r="E2643" s="3">
        <v>3</v>
      </c>
      <c r="F2643" s="3">
        <v>1</v>
      </c>
      <c r="G2643" s="3">
        <v>1</v>
      </c>
      <c r="H2643" s="3">
        <v>1</v>
      </c>
      <c r="I2643" s="3">
        <f t="shared" si="41"/>
        <v>2</v>
      </c>
    </row>
    <row r="2644" spans="1:9" x14ac:dyDescent="0.35">
      <c r="A2644" s="3" t="s">
        <v>11783</v>
      </c>
      <c r="B2644" s="44" t="s">
        <v>289</v>
      </c>
      <c r="C2644" s="44" t="s">
        <v>43</v>
      </c>
      <c r="D2644" s="44" t="s">
        <v>175</v>
      </c>
      <c r="E2644" s="3">
        <v>3</v>
      </c>
      <c r="F2644" s="3">
        <v>1</v>
      </c>
      <c r="G2644" s="3">
        <v>4</v>
      </c>
      <c r="H2644" s="3">
        <v>1</v>
      </c>
      <c r="I2644" s="3">
        <f t="shared" si="41"/>
        <v>2</v>
      </c>
    </row>
    <row r="2645" spans="1:9" x14ac:dyDescent="0.35">
      <c r="A2645" s="3" t="s">
        <v>3039</v>
      </c>
      <c r="B2645" s="44" t="s">
        <v>289</v>
      </c>
      <c r="C2645" s="44" t="s">
        <v>43</v>
      </c>
      <c r="D2645" s="44" t="s">
        <v>175</v>
      </c>
      <c r="E2645" s="3">
        <v>3</v>
      </c>
      <c r="F2645" s="3">
        <v>1</v>
      </c>
      <c r="G2645" s="3">
        <v>4</v>
      </c>
      <c r="H2645" s="3">
        <v>1</v>
      </c>
      <c r="I2645" s="3">
        <f t="shared" si="41"/>
        <v>2</v>
      </c>
    </row>
    <row r="2646" spans="1:9" x14ac:dyDescent="0.35">
      <c r="A2646" s="3" t="s">
        <v>3040</v>
      </c>
      <c r="B2646" s="44" t="s">
        <v>289</v>
      </c>
      <c r="C2646" s="44" t="s">
        <v>43</v>
      </c>
      <c r="D2646" s="44" t="s">
        <v>175</v>
      </c>
      <c r="E2646" s="3">
        <v>3</v>
      </c>
      <c r="F2646" s="3">
        <v>1</v>
      </c>
      <c r="G2646" s="3">
        <v>4</v>
      </c>
      <c r="H2646" s="3">
        <v>1</v>
      </c>
      <c r="I2646" s="3">
        <f t="shared" si="41"/>
        <v>2</v>
      </c>
    </row>
    <row r="2647" spans="1:9" x14ac:dyDescent="0.35">
      <c r="A2647" s="3" t="s">
        <v>3041</v>
      </c>
      <c r="B2647" s="44" t="s">
        <v>289</v>
      </c>
      <c r="C2647" s="44" t="s">
        <v>43</v>
      </c>
      <c r="D2647" s="44" t="s">
        <v>175</v>
      </c>
      <c r="E2647" s="3">
        <v>3</v>
      </c>
      <c r="F2647" s="3">
        <v>1</v>
      </c>
      <c r="G2647" s="3">
        <v>1</v>
      </c>
      <c r="H2647" s="3">
        <v>1</v>
      </c>
      <c r="I2647" s="3">
        <f t="shared" si="41"/>
        <v>2</v>
      </c>
    </row>
    <row r="2648" spans="1:9" x14ac:dyDescent="0.35">
      <c r="A2648" s="3" t="s">
        <v>3042</v>
      </c>
      <c r="B2648" s="44" t="s">
        <v>289</v>
      </c>
      <c r="C2648" s="44" t="s">
        <v>43</v>
      </c>
      <c r="D2648" s="44" t="s">
        <v>175</v>
      </c>
      <c r="E2648" s="3">
        <v>3</v>
      </c>
      <c r="F2648" s="3">
        <v>1</v>
      </c>
      <c r="G2648" s="3">
        <v>1</v>
      </c>
      <c r="H2648" s="3">
        <v>1</v>
      </c>
      <c r="I2648" s="3">
        <f t="shared" si="41"/>
        <v>2</v>
      </c>
    </row>
    <row r="2649" spans="1:9" x14ac:dyDescent="0.35">
      <c r="A2649" s="3" t="s">
        <v>3043</v>
      </c>
      <c r="B2649" s="44" t="s">
        <v>288</v>
      </c>
      <c r="C2649" s="44" t="s">
        <v>43</v>
      </c>
      <c r="D2649" s="44" t="s">
        <v>176</v>
      </c>
      <c r="E2649" s="3">
        <v>3</v>
      </c>
      <c r="F2649" s="3">
        <v>1</v>
      </c>
      <c r="G2649" s="3">
        <v>1</v>
      </c>
      <c r="H2649" s="3">
        <v>2</v>
      </c>
      <c r="I2649" s="3">
        <f t="shared" si="41"/>
        <v>2</v>
      </c>
    </row>
    <row r="2650" spans="1:9" x14ac:dyDescent="0.35">
      <c r="A2650" s="3" t="s">
        <v>3044</v>
      </c>
      <c r="B2650" s="44" t="s">
        <v>288</v>
      </c>
      <c r="C2650" s="44" t="s">
        <v>43</v>
      </c>
      <c r="D2650" s="44" t="s">
        <v>176</v>
      </c>
      <c r="E2650" s="3">
        <v>3</v>
      </c>
      <c r="F2650" s="3">
        <v>1</v>
      </c>
      <c r="G2650" s="3">
        <v>1</v>
      </c>
      <c r="H2650" s="3">
        <v>1</v>
      </c>
      <c r="I2650" s="3">
        <f t="shared" si="41"/>
        <v>2</v>
      </c>
    </row>
    <row r="2651" spans="1:9" x14ac:dyDescent="0.35">
      <c r="A2651" s="3" t="s">
        <v>3045</v>
      </c>
      <c r="B2651" s="44" t="s">
        <v>289</v>
      </c>
      <c r="C2651" s="44" t="s">
        <v>43</v>
      </c>
      <c r="D2651" s="44" t="s">
        <v>175</v>
      </c>
      <c r="E2651" s="3">
        <v>3</v>
      </c>
      <c r="F2651" s="3">
        <v>1</v>
      </c>
      <c r="G2651" s="3">
        <v>4</v>
      </c>
      <c r="H2651" s="3">
        <v>1</v>
      </c>
      <c r="I2651" s="3">
        <f t="shared" si="41"/>
        <v>2</v>
      </c>
    </row>
    <row r="2652" spans="1:9" x14ac:dyDescent="0.35">
      <c r="A2652" s="3" t="s">
        <v>3046</v>
      </c>
      <c r="B2652" s="44" t="s">
        <v>288</v>
      </c>
      <c r="C2652" s="44" t="s">
        <v>43</v>
      </c>
      <c r="D2652" s="44" t="s">
        <v>176</v>
      </c>
      <c r="E2652" s="3">
        <v>3</v>
      </c>
      <c r="F2652" s="3">
        <v>1</v>
      </c>
      <c r="G2652" s="3">
        <v>4</v>
      </c>
      <c r="H2652" s="3">
        <v>1</v>
      </c>
      <c r="I2652" s="3">
        <f t="shared" si="41"/>
        <v>2</v>
      </c>
    </row>
    <row r="2653" spans="1:9" x14ac:dyDescent="0.35">
      <c r="A2653" s="3" t="s">
        <v>3047</v>
      </c>
      <c r="B2653" s="44" t="s">
        <v>288</v>
      </c>
      <c r="C2653" s="44" t="s">
        <v>43</v>
      </c>
      <c r="D2653" s="44" t="s">
        <v>176</v>
      </c>
      <c r="E2653" s="3">
        <v>3</v>
      </c>
      <c r="F2653" s="3">
        <v>1</v>
      </c>
      <c r="G2653" s="3">
        <v>4</v>
      </c>
      <c r="H2653" s="3">
        <v>1</v>
      </c>
      <c r="I2653" s="3">
        <f t="shared" si="41"/>
        <v>2</v>
      </c>
    </row>
    <row r="2654" spans="1:9" x14ac:dyDescent="0.35">
      <c r="A2654" s="3" t="s">
        <v>3048</v>
      </c>
      <c r="B2654" s="44" t="s">
        <v>288</v>
      </c>
      <c r="C2654" s="44" t="s">
        <v>43</v>
      </c>
      <c r="D2654" s="44" t="s">
        <v>176</v>
      </c>
      <c r="E2654" s="3">
        <v>3</v>
      </c>
      <c r="F2654" s="3">
        <v>1</v>
      </c>
      <c r="G2654" s="3">
        <v>4</v>
      </c>
      <c r="H2654" s="3">
        <v>1</v>
      </c>
      <c r="I2654" s="3">
        <f t="shared" si="41"/>
        <v>2</v>
      </c>
    </row>
    <row r="2655" spans="1:9" x14ac:dyDescent="0.35">
      <c r="A2655" s="3" t="s">
        <v>3049</v>
      </c>
      <c r="B2655" s="44" t="s">
        <v>288</v>
      </c>
      <c r="C2655" s="44" t="s">
        <v>43</v>
      </c>
      <c r="D2655" s="44" t="s">
        <v>176</v>
      </c>
      <c r="E2655" s="3">
        <v>3</v>
      </c>
      <c r="F2655" s="3">
        <v>1</v>
      </c>
      <c r="G2655" s="3">
        <v>4</v>
      </c>
      <c r="H2655" s="3">
        <v>1</v>
      </c>
      <c r="I2655" s="3">
        <f t="shared" si="41"/>
        <v>2</v>
      </c>
    </row>
    <row r="2656" spans="1:9" x14ac:dyDescent="0.35">
      <c r="A2656" s="3" t="s">
        <v>3050</v>
      </c>
      <c r="B2656" s="44" t="s">
        <v>288</v>
      </c>
      <c r="C2656" s="44" t="s">
        <v>43</v>
      </c>
      <c r="D2656" s="44" t="s">
        <v>176</v>
      </c>
      <c r="E2656" s="3">
        <v>3</v>
      </c>
      <c r="F2656" s="3">
        <v>1</v>
      </c>
      <c r="G2656" s="3">
        <v>4</v>
      </c>
      <c r="H2656" s="3">
        <v>1</v>
      </c>
      <c r="I2656" s="3">
        <f t="shared" si="41"/>
        <v>2</v>
      </c>
    </row>
    <row r="2657" spans="1:9" x14ac:dyDescent="0.35">
      <c r="A2657" s="3" t="s">
        <v>3051</v>
      </c>
      <c r="B2657" s="44" t="s">
        <v>288</v>
      </c>
      <c r="C2657" s="44" t="s">
        <v>43</v>
      </c>
      <c r="D2657" s="44" t="s">
        <v>176</v>
      </c>
      <c r="E2657" s="3">
        <v>3</v>
      </c>
      <c r="F2657" s="3">
        <v>1</v>
      </c>
      <c r="G2657" s="3">
        <v>4</v>
      </c>
      <c r="H2657" s="3">
        <v>1</v>
      </c>
      <c r="I2657" s="3">
        <f t="shared" si="41"/>
        <v>2</v>
      </c>
    </row>
    <row r="2658" spans="1:9" x14ac:dyDescent="0.35">
      <c r="A2658" s="3" t="s">
        <v>3052</v>
      </c>
      <c r="B2658" s="44" t="s">
        <v>288</v>
      </c>
      <c r="C2658" s="44" t="s">
        <v>43</v>
      </c>
      <c r="D2658" s="44" t="s">
        <v>176</v>
      </c>
      <c r="E2658" s="3">
        <v>3</v>
      </c>
      <c r="F2658" s="3">
        <v>1</v>
      </c>
      <c r="G2658" s="3">
        <v>4</v>
      </c>
      <c r="H2658" s="3">
        <v>1</v>
      </c>
      <c r="I2658" s="3">
        <f t="shared" si="41"/>
        <v>2</v>
      </c>
    </row>
    <row r="2659" spans="1:9" x14ac:dyDescent="0.35">
      <c r="A2659" s="3" t="s">
        <v>3053</v>
      </c>
      <c r="B2659" s="44" t="s">
        <v>288</v>
      </c>
      <c r="C2659" s="44" t="s">
        <v>43</v>
      </c>
      <c r="D2659" s="44" t="s">
        <v>176</v>
      </c>
      <c r="E2659" s="3">
        <v>3</v>
      </c>
      <c r="F2659" s="3">
        <v>1</v>
      </c>
      <c r="G2659" s="3">
        <v>4</v>
      </c>
      <c r="H2659" s="3">
        <v>1</v>
      </c>
      <c r="I2659" s="3">
        <f t="shared" si="41"/>
        <v>2</v>
      </c>
    </row>
    <row r="2660" spans="1:9" x14ac:dyDescent="0.35">
      <c r="A2660" s="3" t="s">
        <v>3054</v>
      </c>
      <c r="B2660" s="44" t="s">
        <v>288</v>
      </c>
      <c r="C2660" s="44" t="s">
        <v>43</v>
      </c>
      <c r="D2660" s="44" t="s">
        <v>176</v>
      </c>
      <c r="E2660" s="3">
        <v>3</v>
      </c>
      <c r="F2660" s="3">
        <v>1</v>
      </c>
      <c r="G2660" s="3">
        <v>4</v>
      </c>
      <c r="H2660" s="3">
        <v>1</v>
      </c>
      <c r="I2660" s="3">
        <f t="shared" si="41"/>
        <v>2</v>
      </c>
    </row>
    <row r="2661" spans="1:9" x14ac:dyDescent="0.35">
      <c r="A2661" s="3" t="s">
        <v>3055</v>
      </c>
      <c r="B2661" s="44" t="s">
        <v>288</v>
      </c>
      <c r="C2661" s="44" t="s">
        <v>43</v>
      </c>
      <c r="D2661" s="44" t="s">
        <v>176</v>
      </c>
      <c r="E2661" s="3">
        <v>3</v>
      </c>
      <c r="F2661" s="3">
        <v>1</v>
      </c>
      <c r="G2661" s="3">
        <v>4</v>
      </c>
      <c r="H2661" s="3">
        <v>1</v>
      </c>
      <c r="I2661" s="3">
        <f t="shared" si="41"/>
        <v>2</v>
      </c>
    </row>
    <row r="2662" spans="1:9" x14ac:dyDescent="0.35">
      <c r="A2662" s="3" t="s">
        <v>3056</v>
      </c>
      <c r="B2662" s="44" t="s">
        <v>288</v>
      </c>
      <c r="C2662" s="44" t="s">
        <v>43</v>
      </c>
      <c r="D2662" s="44" t="s">
        <v>176</v>
      </c>
      <c r="E2662" s="3">
        <v>3</v>
      </c>
      <c r="F2662" s="3">
        <v>1</v>
      </c>
      <c r="G2662" s="3">
        <v>4</v>
      </c>
      <c r="H2662" s="3">
        <v>1</v>
      </c>
      <c r="I2662" s="3">
        <f t="shared" si="41"/>
        <v>2</v>
      </c>
    </row>
    <row r="2663" spans="1:9" x14ac:dyDescent="0.35">
      <c r="A2663" s="3" t="s">
        <v>3057</v>
      </c>
      <c r="B2663" s="44" t="s">
        <v>288</v>
      </c>
      <c r="C2663" s="44" t="s">
        <v>43</v>
      </c>
      <c r="D2663" s="44" t="s">
        <v>176</v>
      </c>
      <c r="E2663" s="3">
        <v>3</v>
      </c>
      <c r="F2663" s="3">
        <v>1</v>
      </c>
      <c r="G2663" s="3">
        <v>1</v>
      </c>
      <c r="H2663" s="3">
        <v>1</v>
      </c>
      <c r="I2663" s="3">
        <f t="shared" si="41"/>
        <v>2</v>
      </c>
    </row>
    <row r="2664" spans="1:9" x14ac:dyDescent="0.35">
      <c r="A2664" s="3" t="s">
        <v>3058</v>
      </c>
      <c r="B2664" s="44" t="s">
        <v>288</v>
      </c>
      <c r="C2664" s="44" t="s">
        <v>43</v>
      </c>
      <c r="D2664" s="44" t="s">
        <v>176</v>
      </c>
      <c r="E2664" s="3">
        <v>3</v>
      </c>
      <c r="F2664" s="3">
        <v>1</v>
      </c>
      <c r="G2664" s="3">
        <v>4</v>
      </c>
      <c r="H2664" s="3">
        <v>1</v>
      </c>
      <c r="I2664" s="3">
        <f t="shared" si="41"/>
        <v>2</v>
      </c>
    </row>
    <row r="2665" spans="1:9" x14ac:dyDescent="0.35">
      <c r="A2665" s="3" t="s">
        <v>3059</v>
      </c>
      <c r="B2665" s="44" t="s">
        <v>288</v>
      </c>
      <c r="C2665" s="44" t="s">
        <v>43</v>
      </c>
      <c r="D2665" s="44" t="s">
        <v>176</v>
      </c>
      <c r="E2665" s="3">
        <v>3</v>
      </c>
      <c r="F2665" s="3">
        <v>1</v>
      </c>
      <c r="G2665" s="3">
        <v>4</v>
      </c>
      <c r="H2665" s="3">
        <v>1</v>
      </c>
      <c r="I2665" s="3">
        <f t="shared" si="41"/>
        <v>2</v>
      </c>
    </row>
    <row r="2666" spans="1:9" x14ac:dyDescent="0.35">
      <c r="A2666" s="3" t="s">
        <v>3060</v>
      </c>
      <c r="B2666" s="44" t="s">
        <v>288</v>
      </c>
      <c r="C2666" s="44" t="s">
        <v>43</v>
      </c>
      <c r="D2666" s="44" t="s">
        <v>176</v>
      </c>
      <c r="E2666" s="3">
        <v>3</v>
      </c>
      <c r="F2666" s="3">
        <v>1</v>
      </c>
      <c r="G2666" s="3">
        <v>4</v>
      </c>
      <c r="H2666" s="3">
        <v>1</v>
      </c>
      <c r="I2666" s="3">
        <f t="shared" si="41"/>
        <v>2</v>
      </c>
    </row>
    <row r="2667" spans="1:9" x14ac:dyDescent="0.35">
      <c r="A2667" s="3" t="s">
        <v>3061</v>
      </c>
      <c r="B2667" s="44" t="s">
        <v>289</v>
      </c>
      <c r="C2667" s="44" t="s">
        <v>43</v>
      </c>
      <c r="D2667" s="44" t="s">
        <v>175</v>
      </c>
      <c r="E2667" s="3">
        <v>3</v>
      </c>
      <c r="F2667" s="3">
        <v>1</v>
      </c>
      <c r="G2667" s="3">
        <v>4</v>
      </c>
      <c r="H2667" s="3">
        <v>1</v>
      </c>
      <c r="I2667" s="3">
        <f t="shared" si="41"/>
        <v>2</v>
      </c>
    </row>
    <row r="2668" spans="1:9" x14ac:dyDescent="0.35">
      <c r="A2668" s="3" t="s">
        <v>3062</v>
      </c>
      <c r="B2668" s="44" t="s">
        <v>288</v>
      </c>
      <c r="C2668" s="44" t="s">
        <v>43</v>
      </c>
      <c r="D2668" s="44" t="s">
        <v>176</v>
      </c>
      <c r="E2668" s="3">
        <v>3</v>
      </c>
      <c r="F2668" s="3">
        <v>1</v>
      </c>
      <c r="G2668" s="3">
        <v>4</v>
      </c>
      <c r="H2668" s="3">
        <v>1</v>
      </c>
      <c r="I2668" s="3">
        <f t="shared" si="41"/>
        <v>2</v>
      </c>
    </row>
    <row r="2669" spans="1:9" x14ac:dyDescent="0.35">
      <c r="A2669" s="3" t="s">
        <v>3063</v>
      </c>
      <c r="B2669" s="44" t="s">
        <v>288</v>
      </c>
      <c r="C2669" s="44" t="s">
        <v>43</v>
      </c>
      <c r="D2669" s="44" t="s">
        <v>176</v>
      </c>
      <c r="E2669" s="3">
        <v>3</v>
      </c>
      <c r="F2669" s="3">
        <v>1</v>
      </c>
      <c r="G2669" s="3">
        <v>4</v>
      </c>
      <c r="H2669" s="3">
        <v>1</v>
      </c>
      <c r="I2669" s="3">
        <f t="shared" si="41"/>
        <v>2</v>
      </c>
    </row>
    <row r="2670" spans="1:9" x14ac:dyDescent="0.35">
      <c r="A2670" s="3" t="s">
        <v>3064</v>
      </c>
      <c r="B2670" s="44" t="s">
        <v>288</v>
      </c>
      <c r="C2670" s="44" t="s">
        <v>43</v>
      </c>
      <c r="D2670" s="44" t="s">
        <v>176</v>
      </c>
      <c r="E2670" s="3">
        <v>3</v>
      </c>
      <c r="F2670" s="3">
        <v>1</v>
      </c>
      <c r="G2670" s="3">
        <v>4</v>
      </c>
      <c r="H2670" s="3">
        <v>1</v>
      </c>
      <c r="I2670" s="3">
        <f t="shared" si="41"/>
        <v>2</v>
      </c>
    </row>
    <row r="2671" spans="1:9" x14ac:dyDescent="0.35">
      <c r="A2671" s="3" t="s">
        <v>3065</v>
      </c>
      <c r="B2671" s="44" t="s">
        <v>288</v>
      </c>
      <c r="C2671" s="44" t="s">
        <v>43</v>
      </c>
      <c r="D2671" s="44" t="s">
        <v>176</v>
      </c>
      <c r="E2671" s="3">
        <v>3</v>
      </c>
      <c r="F2671" s="3">
        <v>1</v>
      </c>
      <c r="G2671" s="3">
        <v>4</v>
      </c>
      <c r="H2671" s="3">
        <v>1</v>
      </c>
      <c r="I2671" s="3">
        <f t="shared" si="41"/>
        <v>2</v>
      </c>
    </row>
    <row r="2672" spans="1:9" x14ac:dyDescent="0.35">
      <c r="A2672" s="3" t="s">
        <v>3066</v>
      </c>
      <c r="B2672" s="44" t="s">
        <v>288</v>
      </c>
      <c r="C2672" s="44" t="s">
        <v>43</v>
      </c>
      <c r="D2672" s="44" t="s">
        <v>176</v>
      </c>
      <c r="E2672" s="3">
        <v>3</v>
      </c>
      <c r="F2672" s="3">
        <v>1</v>
      </c>
      <c r="G2672" s="3">
        <v>4</v>
      </c>
      <c r="H2672" s="3">
        <v>1</v>
      </c>
      <c r="I2672" s="3">
        <f t="shared" si="41"/>
        <v>2</v>
      </c>
    </row>
    <row r="2673" spans="1:9" x14ac:dyDescent="0.35">
      <c r="A2673" s="3" t="s">
        <v>3067</v>
      </c>
      <c r="B2673" s="44" t="s">
        <v>289</v>
      </c>
      <c r="C2673" s="44" t="s">
        <v>43</v>
      </c>
      <c r="D2673" s="44" t="s">
        <v>175</v>
      </c>
      <c r="E2673" s="3">
        <v>3</v>
      </c>
      <c r="F2673" s="3">
        <v>1</v>
      </c>
      <c r="G2673" s="3">
        <v>4</v>
      </c>
      <c r="H2673" s="3">
        <v>1</v>
      </c>
      <c r="I2673" s="3">
        <f t="shared" si="41"/>
        <v>2</v>
      </c>
    </row>
    <row r="2674" spans="1:9" x14ac:dyDescent="0.35">
      <c r="A2674" s="3" t="s">
        <v>3068</v>
      </c>
      <c r="B2674" s="44" t="s">
        <v>289</v>
      </c>
      <c r="C2674" s="44" t="s">
        <v>43</v>
      </c>
      <c r="D2674" s="44" t="s">
        <v>175</v>
      </c>
      <c r="E2674" s="3">
        <v>3</v>
      </c>
      <c r="F2674" s="3">
        <v>1</v>
      </c>
      <c r="G2674" s="3">
        <v>4</v>
      </c>
      <c r="H2674" s="3">
        <v>3</v>
      </c>
      <c r="I2674" s="3">
        <f t="shared" si="41"/>
        <v>3</v>
      </c>
    </row>
    <row r="2675" spans="1:9" x14ac:dyDescent="0.35">
      <c r="A2675" s="3" t="s">
        <v>3069</v>
      </c>
      <c r="B2675" s="44" t="s">
        <v>289</v>
      </c>
      <c r="C2675" s="44" t="s">
        <v>43</v>
      </c>
      <c r="D2675" s="44" t="s">
        <v>175</v>
      </c>
      <c r="E2675" s="3">
        <v>3</v>
      </c>
      <c r="F2675" s="3">
        <v>1</v>
      </c>
      <c r="G2675" s="3">
        <v>1</v>
      </c>
      <c r="H2675" s="3">
        <v>1</v>
      </c>
      <c r="I2675" s="3">
        <f t="shared" si="41"/>
        <v>2</v>
      </c>
    </row>
    <row r="2676" spans="1:9" x14ac:dyDescent="0.35">
      <c r="A2676" s="3" t="s">
        <v>3070</v>
      </c>
      <c r="B2676" s="44" t="s">
        <v>289</v>
      </c>
      <c r="C2676" s="44" t="s">
        <v>43</v>
      </c>
      <c r="D2676" s="44" t="s">
        <v>175</v>
      </c>
      <c r="E2676" s="3">
        <v>3</v>
      </c>
      <c r="F2676" s="3">
        <v>1</v>
      </c>
      <c r="G2676" s="3">
        <v>1</v>
      </c>
      <c r="H2676" s="3">
        <v>1</v>
      </c>
      <c r="I2676" s="3">
        <f t="shared" si="41"/>
        <v>2</v>
      </c>
    </row>
    <row r="2677" spans="1:9" x14ac:dyDescent="0.35">
      <c r="A2677" s="3" t="s">
        <v>3071</v>
      </c>
      <c r="B2677" s="44" t="s">
        <v>289</v>
      </c>
      <c r="C2677" s="44" t="s">
        <v>43</v>
      </c>
      <c r="D2677" s="44" t="s">
        <v>175</v>
      </c>
      <c r="E2677" s="3">
        <v>3</v>
      </c>
      <c r="F2677" s="3">
        <v>1</v>
      </c>
      <c r="G2677" s="3">
        <v>1</v>
      </c>
      <c r="H2677" s="3">
        <v>4</v>
      </c>
      <c r="I2677" s="3">
        <f t="shared" si="41"/>
        <v>2</v>
      </c>
    </row>
    <row r="2678" spans="1:9" x14ac:dyDescent="0.35">
      <c r="A2678" s="3" t="s">
        <v>3072</v>
      </c>
      <c r="B2678" s="44" t="s">
        <v>289</v>
      </c>
      <c r="C2678" s="44" t="s">
        <v>43</v>
      </c>
      <c r="D2678" s="44" t="s">
        <v>175</v>
      </c>
      <c r="E2678" s="3">
        <v>3</v>
      </c>
      <c r="F2678" s="3">
        <v>1</v>
      </c>
      <c r="G2678" s="3">
        <v>4</v>
      </c>
      <c r="H2678" s="3">
        <v>1</v>
      </c>
      <c r="I2678" s="3">
        <f t="shared" si="41"/>
        <v>2</v>
      </c>
    </row>
    <row r="2679" spans="1:9" x14ac:dyDescent="0.35">
      <c r="A2679" s="3" t="s">
        <v>3073</v>
      </c>
      <c r="B2679" s="44" t="s">
        <v>289</v>
      </c>
      <c r="C2679" s="44" t="s">
        <v>43</v>
      </c>
      <c r="D2679" s="44" t="s">
        <v>175</v>
      </c>
      <c r="E2679" s="3">
        <v>3</v>
      </c>
      <c r="F2679" s="3">
        <v>1</v>
      </c>
      <c r="G2679" s="3">
        <v>1</v>
      </c>
      <c r="H2679" s="3">
        <v>1</v>
      </c>
      <c r="I2679" s="3">
        <f t="shared" si="41"/>
        <v>2</v>
      </c>
    </row>
    <row r="2680" spans="1:9" x14ac:dyDescent="0.35">
      <c r="A2680" s="3" t="s">
        <v>3074</v>
      </c>
      <c r="B2680" s="44" t="s">
        <v>289</v>
      </c>
      <c r="C2680" s="44" t="s">
        <v>43</v>
      </c>
      <c r="D2680" s="44" t="s">
        <v>175</v>
      </c>
      <c r="E2680" s="3">
        <v>3</v>
      </c>
      <c r="F2680" s="3">
        <v>1</v>
      </c>
      <c r="G2680" s="3">
        <v>1</v>
      </c>
      <c r="H2680" s="3">
        <v>2</v>
      </c>
      <c r="I2680" s="3">
        <f t="shared" si="41"/>
        <v>2</v>
      </c>
    </row>
    <row r="2681" spans="1:9" x14ac:dyDescent="0.35">
      <c r="A2681" s="3" t="s">
        <v>3075</v>
      </c>
      <c r="B2681" s="44" t="s">
        <v>289</v>
      </c>
      <c r="C2681" s="44" t="s">
        <v>43</v>
      </c>
      <c r="D2681" s="44" t="s">
        <v>175</v>
      </c>
      <c r="E2681" s="3">
        <v>3</v>
      </c>
      <c r="F2681" s="3">
        <v>1</v>
      </c>
      <c r="G2681" s="3">
        <v>1</v>
      </c>
      <c r="H2681" s="3">
        <v>1</v>
      </c>
      <c r="I2681" s="3">
        <f t="shared" si="41"/>
        <v>2</v>
      </c>
    </row>
    <row r="2682" spans="1:9" x14ac:dyDescent="0.35">
      <c r="A2682" s="3" t="s">
        <v>3076</v>
      </c>
      <c r="B2682" s="44" t="s">
        <v>289</v>
      </c>
      <c r="C2682" s="44" t="s">
        <v>43</v>
      </c>
      <c r="D2682" s="44" t="s">
        <v>175</v>
      </c>
      <c r="E2682" s="3">
        <v>3</v>
      </c>
      <c r="F2682" s="3">
        <v>1</v>
      </c>
      <c r="G2682" s="3">
        <v>4</v>
      </c>
      <c r="H2682" s="3">
        <v>1</v>
      </c>
      <c r="I2682" s="3">
        <f t="shared" si="41"/>
        <v>2</v>
      </c>
    </row>
    <row r="2683" spans="1:9" x14ac:dyDescent="0.35">
      <c r="A2683" s="3" t="s">
        <v>3077</v>
      </c>
      <c r="B2683" s="44" t="s">
        <v>289</v>
      </c>
      <c r="C2683" s="44" t="s">
        <v>43</v>
      </c>
      <c r="D2683" s="44" t="s">
        <v>175</v>
      </c>
      <c r="E2683" s="3">
        <v>3</v>
      </c>
      <c r="F2683" s="3">
        <v>1</v>
      </c>
      <c r="G2683" s="3">
        <v>4</v>
      </c>
      <c r="H2683" s="3">
        <v>1</v>
      </c>
      <c r="I2683" s="3">
        <f t="shared" si="41"/>
        <v>2</v>
      </c>
    </row>
    <row r="2684" spans="1:9" x14ac:dyDescent="0.35">
      <c r="A2684" s="3" t="s">
        <v>3078</v>
      </c>
      <c r="B2684" s="44" t="s">
        <v>289</v>
      </c>
      <c r="C2684" s="44" t="s">
        <v>43</v>
      </c>
      <c r="D2684" s="44" t="s">
        <v>175</v>
      </c>
      <c r="E2684" s="3">
        <v>3</v>
      </c>
      <c r="F2684" s="3">
        <v>1</v>
      </c>
      <c r="G2684" s="3">
        <v>4</v>
      </c>
      <c r="H2684" s="3">
        <v>1</v>
      </c>
      <c r="I2684" s="3">
        <f t="shared" si="41"/>
        <v>2</v>
      </c>
    </row>
    <row r="2685" spans="1:9" x14ac:dyDescent="0.35">
      <c r="A2685" s="3" t="s">
        <v>3079</v>
      </c>
      <c r="B2685" s="44" t="s">
        <v>288</v>
      </c>
      <c r="C2685" s="44" t="s">
        <v>43</v>
      </c>
      <c r="D2685" s="44" t="s">
        <v>176</v>
      </c>
      <c r="E2685" s="3">
        <v>3</v>
      </c>
      <c r="F2685" s="3">
        <v>1</v>
      </c>
      <c r="G2685" s="3">
        <v>4</v>
      </c>
      <c r="H2685" s="3">
        <v>1</v>
      </c>
      <c r="I2685" s="3">
        <f t="shared" si="41"/>
        <v>2</v>
      </c>
    </row>
    <row r="2686" spans="1:9" x14ac:dyDescent="0.35">
      <c r="A2686" s="3" t="s">
        <v>3080</v>
      </c>
      <c r="B2686" s="44" t="s">
        <v>288</v>
      </c>
      <c r="C2686" s="44" t="s">
        <v>43</v>
      </c>
      <c r="D2686" s="44" t="s">
        <v>176</v>
      </c>
      <c r="E2686" s="3">
        <v>3</v>
      </c>
      <c r="F2686" s="3">
        <v>1</v>
      </c>
      <c r="G2686" s="3">
        <v>4</v>
      </c>
      <c r="H2686" s="3">
        <v>1</v>
      </c>
      <c r="I2686" s="3">
        <f t="shared" si="41"/>
        <v>2</v>
      </c>
    </row>
    <row r="2687" spans="1:9" x14ac:dyDescent="0.35">
      <c r="A2687" s="3" t="s">
        <v>3081</v>
      </c>
      <c r="B2687" s="44" t="s">
        <v>289</v>
      </c>
      <c r="C2687" s="44" t="s">
        <v>43</v>
      </c>
      <c r="D2687" s="44" t="s">
        <v>175</v>
      </c>
      <c r="E2687" s="3">
        <v>3</v>
      </c>
      <c r="F2687" s="3">
        <v>1</v>
      </c>
      <c r="G2687" s="3">
        <v>4</v>
      </c>
      <c r="H2687" s="3">
        <v>1</v>
      </c>
      <c r="I2687" s="3">
        <f t="shared" si="41"/>
        <v>2</v>
      </c>
    </row>
    <row r="2688" spans="1:9" x14ac:dyDescent="0.35">
      <c r="A2688" s="3" t="s">
        <v>3082</v>
      </c>
      <c r="B2688" s="44" t="s">
        <v>288</v>
      </c>
      <c r="C2688" s="44" t="s">
        <v>43</v>
      </c>
      <c r="D2688" s="44" t="s">
        <v>176</v>
      </c>
      <c r="E2688" s="3">
        <v>3</v>
      </c>
      <c r="F2688" s="3">
        <v>1</v>
      </c>
      <c r="G2688" s="3">
        <v>4</v>
      </c>
      <c r="H2688" s="3">
        <v>1</v>
      </c>
      <c r="I2688" s="3">
        <f t="shared" si="41"/>
        <v>2</v>
      </c>
    </row>
    <row r="2689" spans="1:9" x14ac:dyDescent="0.35">
      <c r="A2689" s="3" t="s">
        <v>3083</v>
      </c>
      <c r="B2689" s="44" t="s">
        <v>288</v>
      </c>
      <c r="C2689" s="44" t="s">
        <v>43</v>
      </c>
      <c r="D2689" s="44" t="s">
        <v>176</v>
      </c>
      <c r="E2689" s="3">
        <v>3</v>
      </c>
      <c r="F2689" s="3">
        <v>1</v>
      </c>
      <c r="G2689" s="3">
        <v>4</v>
      </c>
      <c r="H2689" s="3">
        <v>1</v>
      </c>
      <c r="I2689" s="3">
        <f t="shared" si="41"/>
        <v>2</v>
      </c>
    </row>
    <row r="2690" spans="1:9" x14ac:dyDescent="0.35">
      <c r="A2690" s="3" t="s">
        <v>3084</v>
      </c>
      <c r="B2690" s="44" t="s">
        <v>288</v>
      </c>
      <c r="C2690" s="44" t="s">
        <v>43</v>
      </c>
      <c r="D2690" s="44" t="s">
        <v>176</v>
      </c>
      <c r="E2690" s="3">
        <v>3</v>
      </c>
      <c r="F2690" s="3">
        <v>1</v>
      </c>
      <c r="G2690" s="3">
        <v>4</v>
      </c>
      <c r="H2690" s="3">
        <v>1</v>
      </c>
      <c r="I2690" s="3">
        <f t="shared" si="41"/>
        <v>2</v>
      </c>
    </row>
    <row r="2691" spans="1:9" x14ac:dyDescent="0.35">
      <c r="A2691" s="3" t="s">
        <v>3085</v>
      </c>
      <c r="B2691" s="44" t="s">
        <v>288</v>
      </c>
      <c r="C2691" s="44" t="s">
        <v>43</v>
      </c>
      <c r="D2691" s="44" t="s">
        <v>176</v>
      </c>
      <c r="E2691" s="3">
        <v>3</v>
      </c>
      <c r="F2691" s="3">
        <v>1</v>
      </c>
      <c r="G2691" s="3">
        <v>4</v>
      </c>
      <c r="H2691" s="3">
        <v>1</v>
      </c>
      <c r="I2691" s="3">
        <f t="shared" ref="I2691:I2754" si="42">ROUND(AVERAGE(E2691:H2691),0)</f>
        <v>2</v>
      </c>
    </row>
    <row r="2692" spans="1:9" x14ac:dyDescent="0.35">
      <c r="A2692" s="3" t="s">
        <v>3086</v>
      </c>
      <c r="B2692" s="44" t="s">
        <v>289</v>
      </c>
      <c r="C2692" s="44" t="s">
        <v>43</v>
      </c>
      <c r="D2692" s="44" t="s">
        <v>175</v>
      </c>
      <c r="E2692" s="3">
        <v>3</v>
      </c>
      <c r="F2692" s="3">
        <v>1</v>
      </c>
      <c r="G2692" s="3">
        <v>4</v>
      </c>
      <c r="H2692" s="3">
        <v>1</v>
      </c>
      <c r="I2692" s="3">
        <f t="shared" si="42"/>
        <v>2</v>
      </c>
    </row>
    <row r="2693" spans="1:9" x14ac:dyDescent="0.35">
      <c r="A2693" s="3" t="s">
        <v>3087</v>
      </c>
      <c r="B2693" s="44" t="s">
        <v>289</v>
      </c>
      <c r="C2693" s="44" t="s">
        <v>43</v>
      </c>
      <c r="D2693" s="44" t="s">
        <v>175</v>
      </c>
      <c r="E2693" s="3">
        <v>3</v>
      </c>
      <c r="F2693" s="3">
        <v>1</v>
      </c>
      <c r="G2693" s="3">
        <v>4</v>
      </c>
      <c r="H2693" s="3">
        <v>1</v>
      </c>
      <c r="I2693" s="3">
        <f t="shared" si="42"/>
        <v>2</v>
      </c>
    </row>
    <row r="2694" spans="1:9" x14ac:dyDescent="0.35">
      <c r="A2694" s="3" t="s">
        <v>3088</v>
      </c>
      <c r="B2694" s="44" t="s">
        <v>289</v>
      </c>
      <c r="C2694" s="44" t="s">
        <v>43</v>
      </c>
      <c r="D2694" s="44" t="s">
        <v>175</v>
      </c>
      <c r="E2694" s="3">
        <v>3</v>
      </c>
      <c r="F2694" s="3">
        <v>1</v>
      </c>
      <c r="G2694" s="3">
        <v>4</v>
      </c>
      <c r="H2694" s="3">
        <v>1</v>
      </c>
      <c r="I2694" s="3">
        <f t="shared" si="42"/>
        <v>2</v>
      </c>
    </row>
    <row r="2695" spans="1:9" x14ac:dyDescent="0.35">
      <c r="A2695" s="3" t="s">
        <v>3089</v>
      </c>
      <c r="B2695" s="44" t="s">
        <v>289</v>
      </c>
      <c r="C2695" s="44" t="s">
        <v>43</v>
      </c>
      <c r="D2695" s="44" t="s">
        <v>175</v>
      </c>
      <c r="E2695" s="3">
        <v>3</v>
      </c>
      <c r="F2695" s="3">
        <v>1</v>
      </c>
      <c r="G2695" s="3">
        <v>4</v>
      </c>
      <c r="H2695" s="3">
        <v>1</v>
      </c>
      <c r="I2695" s="3">
        <f t="shared" si="42"/>
        <v>2</v>
      </c>
    </row>
    <row r="2696" spans="1:9" x14ac:dyDescent="0.35">
      <c r="A2696" s="3" t="s">
        <v>3090</v>
      </c>
      <c r="B2696" s="44" t="s">
        <v>289</v>
      </c>
      <c r="C2696" s="44" t="s">
        <v>43</v>
      </c>
      <c r="D2696" s="44" t="s">
        <v>175</v>
      </c>
      <c r="E2696" s="3">
        <v>3</v>
      </c>
      <c r="F2696" s="3">
        <v>1</v>
      </c>
      <c r="G2696" s="3">
        <v>4</v>
      </c>
      <c r="H2696" s="3">
        <v>1</v>
      </c>
      <c r="I2696" s="3">
        <f t="shared" si="42"/>
        <v>2</v>
      </c>
    </row>
    <row r="2697" spans="1:9" x14ac:dyDescent="0.35">
      <c r="A2697" s="3" t="s">
        <v>3091</v>
      </c>
      <c r="B2697" s="44" t="s">
        <v>288</v>
      </c>
      <c r="C2697" s="44" t="s">
        <v>43</v>
      </c>
      <c r="D2697" s="44" t="s">
        <v>176</v>
      </c>
      <c r="E2697" s="3">
        <v>3</v>
      </c>
      <c r="F2697" s="3">
        <v>1</v>
      </c>
      <c r="G2697" s="3">
        <v>4</v>
      </c>
      <c r="H2697" s="3">
        <v>1</v>
      </c>
      <c r="I2697" s="3">
        <f t="shared" si="42"/>
        <v>2</v>
      </c>
    </row>
    <row r="2698" spans="1:9" x14ac:dyDescent="0.35">
      <c r="A2698" s="3" t="s">
        <v>3092</v>
      </c>
      <c r="B2698" s="44" t="s">
        <v>289</v>
      </c>
      <c r="C2698" s="44" t="s">
        <v>43</v>
      </c>
      <c r="D2698" s="44" t="s">
        <v>175</v>
      </c>
      <c r="E2698" s="3">
        <v>3</v>
      </c>
      <c r="F2698" s="3">
        <v>1</v>
      </c>
      <c r="G2698" s="3">
        <v>4</v>
      </c>
      <c r="H2698" s="3">
        <v>1</v>
      </c>
      <c r="I2698" s="3">
        <f t="shared" si="42"/>
        <v>2</v>
      </c>
    </row>
    <row r="2699" spans="1:9" x14ac:dyDescent="0.35">
      <c r="A2699" s="3" t="s">
        <v>3093</v>
      </c>
      <c r="B2699" s="44" t="s">
        <v>289</v>
      </c>
      <c r="C2699" s="44" t="s">
        <v>43</v>
      </c>
      <c r="D2699" s="44" t="s">
        <v>175</v>
      </c>
      <c r="E2699" s="3">
        <v>3</v>
      </c>
      <c r="F2699" s="3">
        <v>2</v>
      </c>
      <c r="G2699" s="3">
        <v>1</v>
      </c>
      <c r="H2699" s="3">
        <v>1</v>
      </c>
      <c r="I2699" s="3">
        <f t="shared" si="42"/>
        <v>2</v>
      </c>
    </row>
    <row r="2700" spans="1:9" x14ac:dyDescent="0.35">
      <c r="A2700" s="3" t="s">
        <v>3094</v>
      </c>
      <c r="B2700" s="44" t="s">
        <v>230</v>
      </c>
      <c r="C2700" s="44" t="s">
        <v>228</v>
      </c>
      <c r="D2700" s="44" t="s">
        <v>176</v>
      </c>
      <c r="E2700" s="3">
        <v>3</v>
      </c>
      <c r="F2700" s="3">
        <v>1</v>
      </c>
      <c r="G2700" s="3">
        <v>1</v>
      </c>
      <c r="H2700" s="3">
        <v>2</v>
      </c>
      <c r="I2700" s="3">
        <f t="shared" si="42"/>
        <v>2</v>
      </c>
    </row>
    <row r="2701" spans="1:9" x14ac:dyDescent="0.35">
      <c r="A2701" s="3" t="s">
        <v>3095</v>
      </c>
      <c r="B2701" s="44" t="s">
        <v>289</v>
      </c>
      <c r="C2701" s="44" t="s">
        <v>43</v>
      </c>
      <c r="D2701" s="44" t="s">
        <v>175</v>
      </c>
      <c r="E2701" s="3">
        <v>2</v>
      </c>
      <c r="F2701" s="3">
        <v>3</v>
      </c>
      <c r="G2701" s="3">
        <v>1</v>
      </c>
      <c r="H2701" s="3">
        <v>1</v>
      </c>
      <c r="I2701" s="3">
        <f t="shared" si="42"/>
        <v>2</v>
      </c>
    </row>
    <row r="2702" spans="1:9" x14ac:dyDescent="0.35">
      <c r="A2702" s="3" t="s">
        <v>3096</v>
      </c>
      <c r="B2702" s="44" t="s">
        <v>230</v>
      </c>
      <c r="C2702" s="44" t="s">
        <v>228</v>
      </c>
      <c r="D2702" s="44" t="s">
        <v>176</v>
      </c>
      <c r="E2702" s="3">
        <v>3</v>
      </c>
      <c r="F2702" s="3">
        <v>1</v>
      </c>
      <c r="G2702" s="3">
        <v>4</v>
      </c>
      <c r="H2702" s="3">
        <v>1</v>
      </c>
      <c r="I2702" s="3">
        <f t="shared" si="42"/>
        <v>2</v>
      </c>
    </row>
    <row r="2703" spans="1:9" x14ac:dyDescent="0.35">
      <c r="A2703" s="3" t="s">
        <v>3097</v>
      </c>
      <c r="B2703" s="44" t="s">
        <v>289</v>
      </c>
      <c r="C2703" s="44" t="s">
        <v>43</v>
      </c>
      <c r="D2703" s="44" t="s">
        <v>175</v>
      </c>
      <c r="E2703" s="3">
        <v>3</v>
      </c>
      <c r="F2703" s="3">
        <v>2</v>
      </c>
      <c r="G2703" s="3">
        <v>1</v>
      </c>
      <c r="H2703" s="3">
        <v>1</v>
      </c>
      <c r="I2703" s="3">
        <f t="shared" si="42"/>
        <v>2</v>
      </c>
    </row>
    <row r="2704" spans="1:9" x14ac:dyDescent="0.35">
      <c r="A2704" s="3" t="s">
        <v>3098</v>
      </c>
      <c r="B2704" s="44" t="s">
        <v>230</v>
      </c>
      <c r="C2704" s="44" t="s">
        <v>228</v>
      </c>
      <c r="D2704" s="44" t="s">
        <v>176</v>
      </c>
      <c r="E2704" s="3">
        <v>3</v>
      </c>
      <c r="F2704" s="3">
        <v>1</v>
      </c>
      <c r="G2704" s="3">
        <v>4</v>
      </c>
      <c r="H2704" s="3">
        <v>1</v>
      </c>
      <c r="I2704" s="3">
        <f t="shared" si="42"/>
        <v>2</v>
      </c>
    </row>
    <row r="2705" spans="1:9" x14ac:dyDescent="0.35">
      <c r="A2705" s="3" t="s">
        <v>3099</v>
      </c>
      <c r="B2705" s="44" t="s">
        <v>289</v>
      </c>
      <c r="C2705" s="44" t="s">
        <v>43</v>
      </c>
      <c r="D2705" s="44" t="s">
        <v>175</v>
      </c>
      <c r="E2705" s="3">
        <v>3</v>
      </c>
      <c r="F2705" s="3">
        <v>1</v>
      </c>
      <c r="G2705" s="3">
        <v>1</v>
      </c>
      <c r="H2705" s="3">
        <v>1</v>
      </c>
      <c r="I2705" s="3">
        <f t="shared" si="42"/>
        <v>2</v>
      </c>
    </row>
    <row r="2706" spans="1:9" x14ac:dyDescent="0.35">
      <c r="A2706" s="3" t="s">
        <v>3100</v>
      </c>
      <c r="B2706" s="44" t="s">
        <v>288</v>
      </c>
      <c r="C2706" s="44" t="s">
        <v>43</v>
      </c>
      <c r="D2706" s="44" t="s">
        <v>176</v>
      </c>
      <c r="E2706" s="3">
        <v>3</v>
      </c>
      <c r="F2706" s="3">
        <v>1</v>
      </c>
      <c r="G2706" s="3">
        <v>1</v>
      </c>
      <c r="H2706" s="3">
        <v>1</v>
      </c>
      <c r="I2706" s="3">
        <f t="shared" si="42"/>
        <v>2</v>
      </c>
    </row>
    <row r="2707" spans="1:9" x14ac:dyDescent="0.35">
      <c r="A2707" s="3" t="s">
        <v>3101</v>
      </c>
      <c r="B2707" s="44" t="s">
        <v>289</v>
      </c>
      <c r="C2707" s="44" t="s">
        <v>43</v>
      </c>
      <c r="D2707" s="44" t="s">
        <v>175</v>
      </c>
      <c r="E2707" s="3">
        <v>3</v>
      </c>
      <c r="F2707" s="3">
        <v>1</v>
      </c>
      <c r="G2707" s="3">
        <v>1</v>
      </c>
      <c r="H2707" s="3">
        <v>1</v>
      </c>
      <c r="I2707" s="3">
        <f t="shared" si="42"/>
        <v>2</v>
      </c>
    </row>
    <row r="2708" spans="1:9" x14ac:dyDescent="0.35">
      <c r="A2708" s="3" t="s">
        <v>3102</v>
      </c>
      <c r="B2708" s="44" t="s">
        <v>288</v>
      </c>
      <c r="C2708" s="44" t="s">
        <v>43</v>
      </c>
      <c r="D2708" s="44" t="s">
        <v>176</v>
      </c>
      <c r="E2708" s="3">
        <v>3</v>
      </c>
      <c r="F2708" s="3">
        <v>1</v>
      </c>
      <c r="G2708" s="3">
        <v>4</v>
      </c>
      <c r="H2708" s="3">
        <v>1</v>
      </c>
      <c r="I2708" s="3">
        <f t="shared" si="42"/>
        <v>2</v>
      </c>
    </row>
    <row r="2709" spans="1:9" x14ac:dyDescent="0.35">
      <c r="A2709" s="3" t="s">
        <v>3103</v>
      </c>
      <c r="B2709" s="44" t="s">
        <v>289</v>
      </c>
      <c r="C2709" s="44" t="s">
        <v>43</v>
      </c>
      <c r="D2709" s="44" t="s">
        <v>175</v>
      </c>
      <c r="E2709" s="3">
        <v>2</v>
      </c>
      <c r="F2709" s="3">
        <v>3</v>
      </c>
      <c r="G2709" s="3">
        <v>1</v>
      </c>
      <c r="H2709" s="3">
        <v>1</v>
      </c>
      <c r="I2709" s="3">
        <f t="shared" si="42"/>
        <v>2</v>
      </c>
    </row>
    <row r="2710" spans="1:9" x14ac:dyDescent="0.35">
      <c r="A2710" s="3" t="s">
        <v>3104</v>
      </c>
      <c r="B2710" s="44" t="s">
        <v>288</v>
      </c>
      <c r="C2710" s="44" t="s">
        <v>43</v>
      </c>
      <c r="D2710" s="44" t="s">
        <v>176</v>
      </c>
      <c r="E2710" s="3">
        <v>3</v>
      </c>
      <c r="F2710" s="3">
        <v>1</v>
      </c>
      <c r="G2710" s="3">
        <v>4</v>
      </c>
      <c r="H2710" s="3">
        <v>1</v>
      </c>
      <c r="I2710" s="3">
        <f t="shared" si="42"/>
        <v>2</v>
      </c>
    </row>
    <row r="2711" spans="1:9" x14ac:dyDescent="0.35">
      <c r="A2711" s="3" t="s">
        <v>3105</v>
      </c>
      <c r="B2711" s="44" t="s">
        <v>288</v>
      </c>
      <c r="C2711" s="44" t="s">
        <v>43</v>
      </c>
      <c r="D2711" s="44" t="s">
        <v>176</v>
      </c>
      <c r="E2711" s="3">
        <v>3</v>
      </c>
      <c r="F2711" s="3">
        <v>1</v>
      </c>
      <c r="G2711" s="3">
        <v>1</v>
      </c>
      <c r="H2711" s="3">
        <v>1</v>
      </c>
      <c r="I2711" s="3">
        <f t="shared" si="42"/>
        <v>2</v>
      </c>
    </row>
    <row r="2712" spans="1:9" x14ac:dyDescent="0.35">
      <c r="A2712" s="3" t="s">
        <v>3106</v>
      </c>
      <c r="B2712" s="44" t="s">
        <v>288</v>
      </c>
      <c r="C2712" s="44" t="s">
        <v>43</v>
      </c>
      <c r="D2712" s="44" t="s">
        <v>176</v>
      </c>
      <c r="E2712" s="3">
        <v>3</v>
      </c>
      <c r="F2712" s="3">
        <v>1</v>
      </c>
      <c r="G2712" s="3">
        <v>4</v>
      </c>
      <c r="H2712" s="3">
        <v>1</v>
      </c>
      <c r="I2712" s="3">
        <f t="shared" si="42"/>
        <v>2</v>
      </c>
    </row>
    <row r="2713" spans="1:9" x14ac:dyDescent="0.35">
      <c r="A2713" s="3" t="s">
        <v>3107</v>
      </c>
      <c r="B2713" s="44" t="s">
        <v>288</v>
      </c>
      <c r="C2713" s="44" t="s">
        <v>43</v>
      </c>
      <c r="D2713" s="44" t="s">
        <v>176</v>
      </c>
      <c r="E2713" s="3">
        <v>3</v>
      </c>
      <c r="F2713" s="3">
        <v>1</v>
      </c>
      <c r="G2713" s="3">
        <v>4</v>
      </c>
      <c r="H2713" s="3">
        <v>1</v>
      </c>
      <c r="I2713" s="3">
        <f t="shared" si="42"/>
        <v>2</v>
      </c>
    </row>
    <row r="2714" spans="1:9" x14ac:dyDescent="0.35">
      <c r="A2714" s="3" t="s">
        <v>3108</v>
      </c>
      <c r="B2714" s="44" t="s">
        <v>288</v>
      </c>
      <c r="C2714" s="44" t="s">
        <v>43</v>
      </c>
      <c r="D2714" s="44" t="s">
        <v>176</v>
      </c>
      <c r="E2714" s="3">
        <v>3</v>
      </c>
      <c r="F2714" s="3">
        <v>3</v>
      </c>
      <c r="G2714" s="3">
        <v>4</v>
      </c>
      <c r="H2714" s="3">
        <v>1</v>
      </c>
      <c r="I2714" s="3">
        <f t="shared" si="42"/>
        <v>3</v>
      </c>
    </row>
    <row r="2715" spans="1:9" x14ac:dyDescent="0.35">
      <c r="A2715" s="3" t="s">
        <v>3109</v>
      </c>
      <c r="B2715" s="44" t="s">
        <v>288</v>
      </c>
      <c r="C2715" s="44" t="s">
        <v>43</v>
      </c>
      <c r="D2715" s="44" t="s">
        <v>176</v>
      </c>
      <c r="E2715" s="3">
        <v>3</v>
      </c>
      <c r="F2715" s="3">
        <v>1</v>
      </c>
      <c r="G2715" s="3">
        <v>4</v>
      </c>
      <c r="H2715" s="3">
        <v>1</v>
      </c>
      <c r="I2715" s="3">
        <f t="shared" si="42"/>
        <v>2</v>
      </c>
    </row>
    <row r="2716" spans="1:9" x14ac:dyDescent="0.35">
      <c r="A2716" s="3" t="s">
        <v>3110</v>
      </c>
      <c r="B2716" s="44" t="s">
        <v>289</v>
      </c>
      <c r="C2716" s="44" t="s">
        <v>43</v>
      </c>
      <c r="D2716" s="44" t="s">
        <v>175</v>
      </c>
      <c r="E2716" s="3">
        <v>3</v>
      </c>
      <c r="F2716" s="3">
        <v>3</v>
      </c>
      <c r="G2716" s="3">
        <v>1</v>
      </c>
      <c r="H2716" s="3">
        <v>1</v>
      </c>
      <c r="I2716" s="3">
        <f t="shared" si="42"/>
        <v>2</v>
      </c>
    </row>
    <row r="2717" spans="1:9" x14ac:dyDescent="0.35">
      <c r="A2717" s="3" t="s">
        <v>3111</v>
      </c>
      <c r="B2717" s="44" t="s">
        <v>288</v>
      </c>
      <c r="C2717" s="44" t="s">
        <v>43</v>
      </c>
      <c r="D2717" s="44" t="s">
        <v>176</v>
      </c>
      <c r="E2717" s="3">
        <v>3</v>
      </c>
      <c r="F2717" s="3">
        <v>1</v>
      </c>
      <c r="G2717" s="3">
        <v>4</v>
      </c>
      <c r="H2717" s="3">
        <v>1</v>
      </c>
      <c r="I2717" s="3">
        <f t="shared" si="42"/>
        <v>2</v>
      </c>
    </row>
    <row r="2718" spans="1:9" x14ac:dyDescent="0.35">
      <c r="A2718" s="3" t="s">
        <v>3112</v>
      </c>
      <c r="B2718" s="44" t="s">
        <v>289</v>
      </c>
      <c r="C2718" s="44" t="s">
        <v>43</v>
      </c>
      <c r="D2718" s="44" t="s">
        <v>175</v>
      </c>
      <c r="E2718" s="3">
        <v>3</v>
      </c>
      <c r="F2718" s="3">
        <v>1</v>
      </c>
      <c r="G2718" s="3">
        <v>1</v>
      </c>
      <c r="H2718" s="3">
        <v>1</v>
      </c>
      <c r="I2718" s="3">
        <f t="shared" si="42"/>
        <v>2</v>
      </c>
    </row>
    <row r="2719" spans="1:9" x14ac:dyDescent="0.35">
      <c r="A2719" s="3" t="s">
        <v>3113</v>
      </c>
      <c r="B2719" s="44" t="s">
        <v>288</v>
      </c>
      <c r="C2719" s="44" t="s">
        <v>43</v>
      </c>
      <c r="D2719" s="44" t="s">
        <v>176</v>
      </c>
      <c r="E2719" s="3">
        <v>3</v>
      </c>
      <c r="F2719" s="3">
        <v>1</v>
      </c>
      <c r="G2719" s="3">
        <v>4</v>
      </c>
      <c r="H2719" s="3">
        <v>1</v>
      </c>
      <c r="I2719" s="3">
        <f t="shared" si="42"/>
        <v>2</v>
      </c>
    </row>
    <row r="2720" spans="1:9" x14ac:dyDescent="0.35">
      <c r="A2720" s="3" t="s">
        <v>3114</v>
      </c>
      <c r="B2720" s="44" t="s">
        <v>288</v>
      </c>
      <c r="C2720" s="44" t="s">
        <v>43</v>
      </c>
      <c r="D2720" s="44" t="s">
        <v>176</v>
      </c>
      <c r="E2720" s="3">
        <v>3</v>
      </c>
      <c r="F2720" s="3">
        <v>1</v>
      </c>
      <c r="G2720" s="3">
        <v>4</v>
      </c>
      <c r="H2720" s="3">
        <v>1</v>
      </c>
      <c r="I2720" s="3">
        <f t="shared" si="42"/>
        <v>2</v>
      </c>
    </row>
    <row r="2721" spans="1:9" x14ac:dyDescent="0.35">
      <c r="A2721" s="3" t="s">
        <v>3115</v>
      </c>
      <c r="B2721" s="44" t="s">
        <v>289</v>
      </c>
      <c r="C2721" s="44" t="s">
        <v>43</v>
      </c>
      <c r="D2721" s="44" t="s">
        <v>175</v>
      </c>
      <c r="E2721" s="3">
        <v>3</v>
      </c>
      <c r="F2721" s="3">
        <v>1</v>
      </c>
      <c r="G2721" s="3">
        <v>4</v>
      </c>
      <c r="H2721" s="3">
        <v>1</v>
      </c>
      <c r="I2721" s="3">
        <f t="shared" si="42"/>
        <v>2</v>
      </c>
    </row>
    <row r="2722" spans="1:9" x14ac:dyDescent="0.35">
      <c r="A2722" s="3" t="s">
        <v>3116</v>
      </c>
      <c r="B2722" s="44" t="s">
        <v>288</v>
      </c>
      <c r="C2722" s="44" t="s">
        <v>43</v>
      </c>
      <c r="D2722" s="44" t="s">
        <v>176</v>
      </c>
      <c r="E2722" s="3">
        <v>3</v>
      </c>
      <c r="F2722" s="3">
        <v>1</v>
      </c>
      <c r="G2722" s="3">
        <v>4</v>
      </c>
      <c r="H2722" s="3">
        <v>1</v>
      </c>
      <c r="I2722" s="3">
        <f t="shared" si="42"/>
        <v>2</v>
      </c>
    </row>
    <row r="2723" spans="1:9" x14ac:dyDescent="0.35">
      <c r="A2723" s="3" t="s">
        <v>3117</v>
      </c>
      <c r="B2723" s="44" t="s">
        <v>288</v>
      </c>
      <c r="C2723" s="44" t="s">
        <v>43</v>
      </c>
      <c r="D2723" s="44" t="s">
        <v>176</v>
      </c>
      <c r="E2723" s="3">
        <v>3</v>
      </c>
      <c r="F2723" s="3">
        <v>1</v>
      </c>
      <c r="G2723" s="3">
        <v>4</v>
      </c>
      <c r="H2723" s="3">
        <v>1</v>
      </c>
      <c r="I2723" s="3">
        <f t="shared" si="42"/>
        <v>2</v>
      </c>
    </row>
    <row r="2724" spans="1:9" x14ac:dyDescent="0.35">
      <c r="A2724" s="3" t="s">
        <v>3118</v>
      </c>
      <c r="B2724" s="44" t="s">
        <v>230</v>
      </c>
      <c r="C2724" s="44" t="s">
        <v>228</v>
      </c>
      <c r="D2724" s="44" t="s">
        <v>176</v>
      </c>
      <c r="E2724" s="3">
        <v>3</v>
      </c>
      <c r="F2724" s="3">
        <v>1</v>
      </c>
      <c r="G2724" s="3">
        <v>4</v>
      </c>
      <c r="H2724" s="3">
        <v>1</v>
      </c>
      <c r="I2724" s="3">
        <f t="shared" si="42"/>
        <v>2</v>
      </c>
    </row>
    <row r="2725" spans="1:9" x14ac:dyDescent="0.35">
      <c r="A2725" s="3" t="s">
        <v>3119</v>
      </c>
      <c r="B2725" s="44" t="s">
        <v>289</v>
      </c>
      <c r="C2725" s="44" t="s">
        <v>43</v>
      </c>
      <c r="D2725" s="44" t="s">
        <v>175</v>
      </c>
      <c r="E2725" s="3">
        <v>3</v>
      </c>
      <c r="F2725" s="3">
        <v>1</v>
      </c>
      <c r="G2725" s="3">
        <v>1</v>
      </c>
      <c r="H2725" s="3">
        <v>2</v>
      </c>
      <c r="I2725" s="3">
        <f t="shared" si="42"/>
        <v>2</v>
      </c>
    </row>
    <row r="2726" spans="1:9" x14ac:dyDescent="0.35">
      <c r="A2726" s="3" t="s">
        <v>3120</v>
      </c>
      <c r="B2726" s="44" t="s">
        <v>289</v>
      </c>
      <c r="C2726" s="44" t="s">
        <v>43</v>
      </c>
      <c r="D2726" s="44" t="s">
        <v>175</v>
      </c>
      <c r="E2726" s="3">
        <v>3</v>
      </c>
      <c r="F2726" s="3">
        <v>1</v>
      </c>
      <c r="G2726" s="3">
        <v>1</v>
      </c>
      <c r="H2726" s="3">
        <v>1</v>
      </c>
      <c r="I2726" s="3">
        <f t="shared" si="42"/>
        <v>2</v>
      </c>
    </row>
    <row r="2727" spans="1:9" x14ac:dyDescent="0.35">
      <c r="A2727" s="3" t="s">
        <v>3121</v>
      </c>
      <c r="B2727" s="44" t="s">
        <v>230</v>
      </c>
      <c r="C2727" s="44" t="s">
        <v>228</v>
      </c>
      <c r="D2727" s="44" t="s">
        <v>176</v>
      </c>
      <c r="E2727" s="3">
        <v>3</v>
      </c>
      <c r="F2727" s="3">
        <v>1</v>
      </c>
      <c r="G2727" s="3">
        <v>4</v>
      </c>
      <c r="H2727" s="3">
        <v>1</v>
      </c>
      <c r="I2727" s="3">
        <f t="shared" si="42"/>
        <v>2</v>
      </c>
    </row>
    <row r="2728" spans="1:9" x14ac:dyDescent="0.35">
      <c r="A2728" s="3" t="s">
        <v>3122</v>
      </c>
      <c r="B2728" s="44" t="s">
        <v>288</v>
      </c>
      <c r="C2728" s="44" t="s">
        <v>43</v>
      </c>
      <c r="D2728" s="44" t="s">
        <v>176</v>
      </c>
      <c r="E2728" s="3">
        <v>3</v>
      </c>
      <c r="F2728" s="3">
        <v>1</v>
      </c>
      <c r="G2728" s="3">
        <v>4</v>
      </c>
      <c r="H2728" s="3">
        <v>1</v>
      </c>
      <c r="I2728" s="3">
        <f t="shared" si="42"/>
        <v>2</v>
      </c>
    </row>
    <row r="2729" spans="1:9" x14ac:dyDescent="0.35">
      <c r="A2729" s="3" t="s">
        <v>3123</v>
      </c>
      <c r="B2729" s="44" t="s">
        <v>289</v>
      </c>
      <c r="C2729" s="44" t="s">
        <v>43</v>
      </c>
      <c r="D2729" s="44" t="s">
        <v>175</v>
      </c>
      <c r="E2729" s="3">
        <v>3</v>
      </c>
      <c r="F2729" s="3">
        <v>1</v>
      </c>
      <c r="G2729" s="3">
        <v>4</v>
      </c>
      <c r="H2729" s="3">
        <v>1</v>
      </c>
      <c r="I2729" s="3">
        <f t="shared" si="42"/>
        <v>2</v>
      </c>
    </row>
    <row r="2730" spans="1:9" x14ac:dyDescent="0.35">
      <c r="A2730" s="3" t="s">
        <v>3124</v>
      </c>
      <c r="B2730" s="44" t="s">
        <v>289</v>
      </c>
      <c r="C2730" s="44" t="s">
        <v>43</v>
      </c>
      <c r="D2730" s="44" t="s">
        <v>175</v>
      </c>
      <c r="E2730" s="3">
        <v>3</v>
      </c>
      <c r="F2730" s="3">
        <v>1</v>
      </c>
      <c r="G2730" s="3">
        <v>4</v>
      </c>
      <c r="H2730" s="3">
        <v>1</v>
      </c>
      <c r="I2730" s="3">
        <f t="shared" si="42"/>
        <v>2</v>
      </c>
    </row>
    <row r="2731" spans="1:9" x14ac:dyDescent="0.35">
      <c r="A2731" s="3" t="s">
        <v>3125</v>
      </c>
      <c r="B2731" s="44" t="s">
        <v>288</v>
      </c>
      <c r="C2731" s="44" t="s">
        <v>43</v>
      </c>
      <c r="D2731" s="44" t="s">
        <v>176</v>
      </c>
      <c r="E2731" s="3">
        <v>3</v>
      </c>
      <c r="F2731" s="3">
        <v>1</v>
      </c>
      <c r="G2731" s="3">
        <v>4</v>
      </c>
      <c r="H2731" s="3">
        <v>1</v>
      </c>
      <c r="I2731" s="3">
        <f t="shared" si="42"/>
        <v>2</v>
      </c>
    </row>
    <row r="2732" spans="1:9" x14ac:dyDescent="0.35">
      <c r="A2732" s="3" t="s">
        <v>3126</v>
      </c>
      <c r="B2732" s="44" t="s">
        <v>289</v>
      </c>
      <c r="C2732" s="44" t="s">
        <v>43</v>
      </c>
      <c r="D2732" s="44" t="s">
        <v>175</v>
      </c>
      <c r="E2732" s="3">
        <v>3</v>
      </c>
      <c r="F2732" s="3">
        <v>1</v>
      </c>
      <c r="G2732" s="3">
        <v>4</v>
      </c>
      <c r="H2732" s="3">
        <v>1</v>
      </c>
      <c r="I2732" s="3">
        <f t="shared" si="42"/>
        <v>2</v>
      </c>
    </row>
    <row r="2733" spans="1:9" x14ac:dyDescent="0.35">
      <c r="A2733" s="3" t="s">
        <v>3127</v>
      </c>
      <c r="B2733" s="44" t="s">
        <v>288</v>
      </c>
      <c r="C2733" s="44" t="s">
        <v>43</v>
      </c>
      <c r="D2733" s="44" t="s">
        <v>176</v>
      </c>
      <c r="E2733" s="3">
        <v>3</v>
      </c>
      <c r="F2733" s="3">
        <v>1</v>
      </c>
      <c r="G2733" s="3">
        <v>4</v>
      </c>
      <c r="H2733" s="3">
        <v>1</v>
      </c>
      <c r="I2733" s="3">
        <f t="shared" si="42"/>
        <v>2</v>
      </c>
    </row>
    <row r="2734" spans="1:9" x14ac:dyDescent="0.35">
      <c r="A2734" s="3" t="s">
        <v>3128</v>
      </c>
      <c r="B2734" s="44" t="s">
        <v>289</v>
      </c>
      <c r="C2734" s="44" t="s">
        <v>43</v>
      </c>
      <c r="D2734" s="44" t="s">
        <v>175</v>
      </c>
      <c r="E2734" s="3">
        <v>3</v>
      </c>
      <c r="F2734" s="3">
        <v>4</v>
      </c>
      <c r="G2734" s="3">
        <v>4</v>
      </c>
      <c r="H2734" s="3">
        <v>1</v>
      </c>
      <c r="I2734" s="3">
        <f t="shared" si="42"/>
        <v>3</v>
      </c>
    </row>
    <row r="2735" spans="1:9" x14ac:dyDescent="0.35">
      <c r="A2735" s="3" t="s">
        <v>3129</v>
      </c>
      <c r="B2735" s="44" t="s">
        <v>289</v>
      </c>
      <c r="C2735" s="44" t="s">
        <v>43</v>
      </c>
      <c r="D2735" s="44" t="s">
        <v>175</v>
      </c>
      <c r="E2735" s="3">
        <v>2</v>
      </c>
      <c r="F2735" s="3">
        <v>4</v>
      </c>
      <c r="G2735" s="3">
        <v>4</v>
      </c>
      <c r="H2735" s="3">
        <v>1</v>
      </c>
      <c r="I2735" s="3">
        <f t="shared" si="42"/>
        <v>3</v>
      </c>
    </row>
    <row r="2736" spans="1:9" x14ac:dyDescent="0.35">
      <c r="A2736" s="3" t="s">
        <v>3130</v>
      </c>
      <c r="B2736" s="44" t="s">
        <v>289</v>
      </c>
      <c r="C2736" s="44" t="s">
        <v>43</v>
      </c>
      <c r="D2736" s="44" t="s">
        <v>175</v>
      </c>
      <c r="E2736" s="3">
        <v>3</v>
      </c>
      <c r="F2736" s="3">
        <v>4</v>
      </c>
      <c r="G2736" s="3">
        <v>4</v>
      </c>
      <c r="H2736" s="3">
        <v>1</v>
      </c>
      <c r="I2736" s="3">
        <f t="shared" si="42"/>
        <v>3</v>
      </c>
    </row>
    <row r="2737" spans="1:9" x14ac:dyDescent="0.35">
      <c r="A2737" s="3" t="s">
        <v>3131</v>
      </c>
      <c r="B2737" s="44" t="s">
        <v>289</v>
      </c>
      <c r="C2737" s="44" t="s">
        <v>43</v>
      </c>
      <c r="D2737" s="44" t="s">
        <v>175</v>
      </c>
      <c r="E2737" s="3">
        <v>3</v>
      </c>
      <c r="F2737" s="3">
        <v>1</v>
      </c>
      <c r="G2737" s="3">
        <v>4</v>
      </c>
      <c r="H2737" s="3">
        <v>1</v>
      </c>
      <c r="I2737" s="3">
        <f t="shared" si="42"/>
        <v>2</v>
      </c>
    </row>
    <row r="2738" spans="1:9" x14ac:dyDescent="0.35">
      <c r="A2738" s="3" t="s">
        <v>3132</v>
      </c>
      <c r="B2738" s="44" t="s">
        <v>288</v>
      </c>
      <c r="C2738" s="44" t="s">
        <v>43</v>
      </c>
      <c r="D2738" s="44" t="s">
        <v>176</v>
      </c>
      <c r="E2738" s="3">
        <v>3</v>
      </c>
      <c r="F2738" s="3">
        <v>1</v>
      </c>
      <c r="G2738" s="3">
        <v>4</v>
      </c>
      <c r="H2738" s="3">
        <v>1</v>
      </c>
      <c r="I2738" s="3">
        <f t="shared" si="42"/>
        <v>2</v>
      </c>
    </row>
    <row r="2739" spans="1:9" x14ac:dyDescent="0.35">
      <c r="A2739" s="3" t="s">
        <v>3133</v>
      </c>
      <c r="B2739" s="44" t="s">
        <v>289</v>
      </c>
      <c r="C2739" s="44" t="s">
        <v>43</v>
      </c>
      <c r="D2739" s="44" t="s">
        <v>175</v>
      </c>
      <c r="E2739" s="3">
        <v>3</v>
      </c>
      <c r="F2739" s="3">
        <v>1</v>
      </c>
      <c r="G2739" s="3">
        <v>4</v>
      </c>
      <c r="H2739" s="3">
        <v>1</v>
      </c>
      <c r="I2739" s="3">
        <f t="shared" si="42"/>
        <v>2</v>
      </c>
    </row>
    <row r="2740" spans="1:9" x14ac:dyDescent="0.35">
      <c r="A2740" s="3" t="s">
        <v>3134</v>
      </c>
      <c r="B2740" s="44" t="s">
        <v>289</v>
      </c>
      <c r="C2740" s="44" t="s">
        <v>43</v>
      </c>
      <c r="D2740" s="44" t="s">
        <v>175</v>
      </c>
      <c r="E2740" s="3">
        <v>3</v>
      </c>
      <c r="F2740" s="3">
        <v>1</v>
      </c>
      <c r="G2740" s="3">
        <v>4</v>
      </c>
      <c r="H2740" s="3">
        <v>1</v>
      </c>
      <c r="I2740" s="3">
        <f t="shared" si="42"/>
        <v>2</v>
      </c>
    </row>
    <row r="2741" spans="1:9" x14ac:dyDescent="0.35">
      <c r="A2741" s="3" t="s">
        <v>3135</v>
      </c>
      <c r="B2741" s="44" t="s">
        <v>289</v>
      </c>
      <c r="C2741" s="44" t="s">
        <v>43</v>
      </c>
      <c r="D2741" s="44" t="s">
        <v>175</v>
      </c>
      <c r="E2741" s="3">
        <v>3</v>
      </c>
      <c r="F2741" s="3">
        <v>1</v>
      </c>
      <c r="G2741" s="3">
        <v>4</v>
      </c>
      <c r="H2741" s="3">
        <v>1</v>
      </c>
      <c r="I2741" s="3">
        <f t="shared" si="42"/>
        <v>2</v>
      </c>
    </row>
    <row r="2742" spans="1:9" x14ac:dyDescent="0.35">
      <c r="A2742" s="3" t="s">
        <v>3136</v>
      </c>
      <c r="B2742" s="44" t="s">
        <v>289</v>
      </c>
      <c r="C2742" s="44" t="s">
        <v>43</v>
      </c>
      <c r="D2742" s="44" t="s">
        <v>175</v>
      </c>
      <c r="E2742" s="3">
        <v>3</v>
      </c>
      <c r="F2742" s="3">
        <v>1</v>
      </c>
      <c r="G2742" s="3">
        <v>4</v>
      </c>
      <c r="H2742" s="3">
        <v>1</v>
      </c>
      <c r="I2742" s="3">
        <f t="shared" si="42"/>
        <v>2</v>
      </c>
    </row>
    <row r="2743" spans="1:9" x14ac:dyDescent="0.35">
      <c r="A2743" s="3" t="s">
        <v>3137</v>
      </c>
      <c r="B2743" s="44" t="s">
        <v>289</v>
      </c>
      <c r="C2743" s="44" t="s">
        <v>43</v>
      </c>
      <c r="D2743" s="44" t="s">
        <v>175</v>
      </c>
      <c r="E2743" s="3">
        <v>3</v>
      </c>
      <c r="F2743" s="3">
        <v>1</v>
      </c>
      <c r="G2743" s="3">
        <v>4</v>
      </c>
      <c r="H2743" s="3">
        <v>1</v>
      </c>
      <c r="I2743" s="3">
        <f t="shared" si="42"/>
        <v>2</v>
      </c>
    </row>
    <row r="2744" spans="1:9" x14ac:dyDescent="0.35">
      <c r="A2744" s="3" t="s">
        <v>3138</v>
      </c>
      <c r="B2744" s="44" t="s">
        <v>289</v>
      </c>
      <c r="C2744" s="44" t="s">
        <v>43</v>
      </c>
      <c r="D2744" s="44" t="s">
        <v>175</v>
      </c>
      <c r="E2744" s="3">
        <v>3</v>
      </c>
      <c r="F2744" s="3">
        <v>1</v>
      </c>
      <c r="G2744" s="3">
        <v>4</v>
      </c>
      <c r="H2744" s="3">
        <v>1</v>
      </c>
      <c r="I2744" s="3">
        <f t="shared" si="42"/>
        <v>2</v>
      </c>
    </row>
    <row r="2745" spans="1:9" x14ac:dyDescent="0.35">
      <c r="A2745" s="3" t="s">
        <v>3139</v>
      </c>
      <c r="B2745" s="44" t="s">
        <v>288</v>
      </c>
      <c r="C2745" s="44" t="s">
        <v>43</v>
      </c>
      <c r="D2745" s="44" t="s">
        <v>176</v>
      </c>
      <c r="E2745" s="3">
        <v>3</v>
      </c>
      <c r="F2745" s="3">
        <v>1</v>
      </c>
      <c r="G2745" s="3">
        <v>4</v>
      </c>
      <c r="H2745" s="3">
        <v>1</v>
      </c>
      <c r="I2745" s="3">
        <f t="shared" si="42"/>
        <v>2</v>
      </c>
    </row>
    <row r="2746" spans="1:9" x14ac:dyDescent="0.35">
      <c r="A2746" s="3" t="s">
        <v>3140</v>
      </c>
      <c r="B2746" s="44" t="s">
        <v>288</v>
      </c>
      <c r="C2746" s="44" t="s">
        <v>43</v>
      </c>
      <c r="D2746" s="44" t="s">
        <v>176</v>
      </c>
      <c r="E2746" s="3">
        <v>3</v>
      </c>
      <c r="F2746" s="3">
        <v>1</v>
      </c>
      <c r="G2746" s="3">
        <v>4</v>
      </c>
      <c r="H2746" s="3">
        <v>1</v>
      </c>
      <c r="I2746" s="3">
        <f t="shared" si="42"/>
        <v>2</v>
      </c>
    </row>
    <row r="2747" spans="1:9" x14ac:dyDescent="0.35">
      <c r="A2747" s="3" t="s">
        <v>3141</v>
      </c>
      <c r="B2747" s="44" t="s">
        <v>288</v>
      </c>
      <c r="C2747" s="44" t="s">
        <v>43</v>
      </c>
      <c r="D2747" s="44" t="s">
        <v>176</v>
      </c>
      <c r="E2747" s="3">
        <v>3</v>
      </c>
      <c r="F2747" s="3">
        <v>1</v>
      </c>
      <c r="G2747" s="3">
        <v>4</v>
      </c>
      <c r="H2747" s="3">
        <v>1</v>
      </c>
      <c r="I2747" s="3">
        <f t="shared" si="42"/>
        <v>2</v>
      </c>
    </row>
    <row r="2748" spans="1:9" x14ac:dyDescent="0.35">
      <c r="A2748" s="3" t="s">
        <v>3142</v>
      </c>
      <c r="B2748" s="44" t="s">
        <v>289</v>
      </c>
      <c r="C2748" s="44" t="s">
        <v>43</v>
      </c>
      <c r="D2748" s="44" t="s">
        <v>175</v>
      </c>
      <c r="E2748" s="3">
        <v>3</v>
      </c>
      <c r="F2748" s="3">
        <v>1</v>
      </c>
      <c r="G2748" s="3">
        <v>4</v>
      </c>
      <c r="H2748" s="3">
        <v>1</v>
      </c>
      <c r="I2748" s="3">
        <f t="shared" si="42"/>
        <v>2</v>
      </c>
    </row>
    <row r="2749" spans="1:9" x14ac:dyDescent="0.35">
      <c r="A2749" s="3" t="s">
        <v>3143</v>
      </c>
      <c r="B2749" s="44" t="s">
        <v>289</v>
      </c>
      <c r="C2749" s="44" t="s">
        <v>43</v>
      </c>
      <c r="D2749" s="44" t="s">
        <v>175</v>
      </c>
      <c r="E2749" s="3">
        <v>3</v>
      </c>
      <c r="F2749" s="3">
        <v>1</v>
      </c>
      <c r="G2749" s="3">
        <v>4</v>
      </c>
      <c r="H2749" s="3">
        <v>1</v>
      </c>
      <c r="I2749" s="3">
        <f t="shared" si="42"/>
        <v>2</v>
      </c>
    </row>
    <row r="2750" spans="1:9" x14ac:dyDescent="0.35">
      <c r="A2750" s="3" t="s">
        <v>3144</v>
      </c>
      <c r="B2750" s="44" t="s">
        <v>289</v>
      </c>
      <c r="C2750" s="44" t="s">
        <v>43</v>
      </c>
      <c r="D2750" s="44" t="s">
        <v>175</v>
      </c>
      <c r="E2750" s="3">
        <v>3</v>
      </c>
      <c r="F2750" s="3">
        <v>1</v>
      </c>
      <c r="G2750" s="3">
        <v>4</v>
      </c>
      <c r="H2750" s="3">
        <v>1</v>
      </c>
      <c r="I2750" s="3">
        <f t="shared" si="42"/>
        <v>2</v>
      </c>
    </row>
    <row r="2751" spans="1:9" x14ac:dyDescent="0.35">
      <c r="A2751" s="3" t="s">
        <v>3145</v>
      </c>
      <c r="B2751" s="44" t="s">
        <v>230</v>
      </c>
      <c r="C2751" s="44" t="s">
        <v>228</v>
      </c>
      <c r="D2751" s="44" t="s">
        <v>176</v>
      </c>
      <c r="E2751" s="3">
        <v>3</v>
      </c>
      <c r="F2751" s="3">
        <v>1</v>
      </c>
      <c r="G2751" s="3">
        <v>4</v>
      </c>
      <c r="H2751" s="3">
        <v>1</v>
      </c>
      <c r="I2751" s="3">
        <f t="shared" si="42"/>
        <v>2</v>
      </c>
    </row>
    <row r="2752" spans="1:9" x14ac:dyDescent="0.35">
      <c r="A2752" s="3" t="s">
        <v>3146</v>
      </c>
      <c r="B2752" s="44" t="s">
        <v>230</v>
      </c>
      <c r="C2752" s="44" t="s">
        <v>228</v>
      </c>
      <c r="D2752" s="44" t="s">
        <v>176</v>
      </c>
      <c r="E2752" s="3">
        <v>3</v>
      </c>
      <c r="F2752" s="3">
        <v>1</v>
      </c>
      <c r="G2752" s="3">
        <v>4</v>
      </c>
      <c r="H2752" s="3">
        <v>1</v>
      </c>
      <c r="I2752" s="3">
        <f t="shared" si="42"/>
        <v>2</v>
      </c>
    </row>
    <row r="2753" spans="1:9" x14ac:dyDescent="0.35">
      <c r="A2753" s="3" t="s">
        <v>3147</v>
      </c>
      <c r="B2753" s="44" t="s">
        <v>289</v>
      </c>
      <c r="C2753" s="44" t="s">
        <v>43</v>
      </c>
      <c r="D2753" s="44" t="s">
        <v>175</v>
      </c>
      <c r="E2753" s="3">
        <v>3</v>
      </c>
      <c r="F2753" s="3">
        <v>1</v>
      </c>
      <c r="G2753" s="3">
        <v>4</v>
      </c>
      <c r="H2753" s="3">
        <v>1</v>
      </c>
      <c r="I2753" s="3">
        <f t="shared" si="42"/>
        <v>2</v>
      </c>
    </row>
    <row r="2754" spans="1:9" x14ac:dyDescent="0.35">
      <c r="A2754" s="3" t="s">
        <v>3148</v>
      </c>
      <c r="B2754" s="44" t="s">
        <v>289</v>
      </c>
      <c r="C2754" s="44" t="s">
        <v>43</v>
      </c>
      <c r="D2754" s="44" t="s">
        <v>175</v>
      </c>
      <c r="E2754" s="3">
        <v>3</v>
      </c>
      <c r="F2754" s="3">
        <v>1</v>
      </c>
      <c r="G2754" s="3">
        <v>1</v>
      </c>
      <c r="H2754" s="3">
        <v>1</v>
      </c>
      <c r="I2754" s="3">
        <f t="shared" si="42"/>
        <v>2</v>
      </c>
    </row>
    <row r="2755" spans="1:9" x14ac:dyDescent="0.35">
      <c r="A2755" s="3" t="s">
        <v>3149</v>
      </c>
      <c r="B2755" s="44" t="s">
        <v>288</v>
      </c>
      <c r="C2755" s="44" t="s">
        <v>43</v>
      </c>
      <c r="D2755" s="44" t="s">
        <v>176</v>
      </c>
      <c r="E2755" s="3">
        <v>3</v>
      </c>
      <c r="F2755" s="3">
        <v>4</v>
      </c>
      <c r="G2755" s="3">
        <v>1</v>
      </c>
      <c r="H2755" s="3">
        <v>1</v>
      </c>
      <c r="I2755" s="3">
        <f t="shared" ref="I2755:I2818" si="43">ROUND(AVERAGE(E2755:H2755),0)</f>
        <v>2</v>
      </c>
    </row>
    <row r="2756" spans="1:9" x14ac:dyDescent="0.35">
      <c r="A2756" s="3" t="s">
        <v>3150</v>
      </c>
      <c r="B2756" s="44" t="s">
        <v>289</v>
      </c>
      <c r="C2756" s="44" t="s">
        <v>43</v>
      </c>
      <c r="D2756" s="44" t="s">
        <v>175</v>
      </c>
      <c r="E2756" s="3">
        <v>3</v>
      </c>
      <c r="F2756" s="3">
        <v>1</v>
      </c>
      <c r="G2756" s="3">
        <v>4</v>
      </c>
      <c r="H2756" s="3">
        <v>1</v>
      </c>
      <c r="I2756" s="3">
        <f t="shared" si="43"/>
        <v>2</v>
      </c>
    </row>
    <row r="2757" spans="1:9" x14ac:dyDescent="0.35">
      <c r="A2757" s="3" t="s">
        <v>3151</v>
      </c>
      <c r="B2757" s="44" t="s">
        <v>289</v>
      </c>
      <c r="C2757" s="44" t="s">
        <v>43</v>
      </c>
      <c r="D2757" s="44" t="s">
        <v>175</v>
      </c>
      <c r="E2757" s="3">
        <v>3</v>
      </c>
      <c r="F2757" s="3">
        <v>1</v>
      </c>
      <c r="G2757" s="3">
        <v>4</v>
      </c>
      <c r="H2757" s="3">
        <v>1</v>
      </c>
      <c r="I2757" s="3">
        <f t="shared" si="43"/>
        <v>2</v>
      </c>
    </row>
    <row r="2758" spans="1:9" x14ac:dyDescent="0.35">
      <c r="A2758" s="3" t="s">
        <v>3152</v>
      </c>
      <c r="B2758" s="44" t="s">
        <v>289</v>
      </c>
      <c r="C2758" s="44" t="s">
        <v>43</v>
      </c>
      <c r="D2758" s="44" t="s">
        <v>175</v>
      </c>
      <c r="E2758" s="3">
        <v>3</v>
      </c>
      <c r="F2758" s="3">
        <v>1</v>
      </c>
      <c r="G2758" s="3">
        <v>4</v>
      </c>
      <c r="H2758" s="3">
        <v>1</v>
      </c>
      <c r="I2758" s="3">
        <f t="shared" si="43"/>
        <v>2</v>
      </c>
    </row>
    <row r="2759" spans="1:9" x14ac:dyDescent="0.35">
      <c r="A2759" s="3" t="s">
        <v>3153</v>
      </c>
      <c r="B2759" s="44" t="s">
        <v>289</v>
      </c>
      <c r="C2759" s="44" t="s">
        <v>43</v>
      </c>
      <c r="D2759" s="44" t="s">
        <v>175</v>
      </c>
      <c r="E2759" s="3">
        <v>3</v>
      </c>
      <c r="F2759" s="3">
        <v>1</v>
      </c>
      <c r="G2759" s="3">
        <v>4</v>
      </c>
      <c r="H2759" s="3">
        <v>1</v>
      </c>
      <c r="I2759" s="3">
        <f t="shared" si="43"/>
        <v>2</v>
      </c>
    </row>
    <row r="2760" spans="1:9" x14ac:dyDescent="0.35">
      <c r="A2760" s="3" t="s">
        <v>3154</v>
      </c>
      <c r="B2760" s="44" t="s">
        <v>289</v>
      </c>
      <c r="C2760" s="44" t="s">
        <v>43</v>
      </c>
      <c r="D2760" s="44" t="s">
        <v>175</v>
      </c>
      <c r="E2760" s="3">
        <v>3</v>
      </c>
      <c r="F2760" s="3">
        <v>1</v>
      </c>
      <c r="G2760" s="3">
        <v>4</v>
      </c>
      <c r="H2760" s="3">
        <v>1</v>
      </c>
      <c r="I2760" s="3">
        <f t="shared" si="43"/>
        <v>2</v>
      </c>
    </row>
    <row r="2761" spans="1:9" x14ac:dyDescent="0.35">
      <c r="A2761" s="3" t="s">
        <v>3155</v>
      </c>
      <c r="B2761" s="44" t="s">
        <v>288</v>
      </c>
      <c r="C2761" s="44" t="s">
        <v>43</v>
      </c>
      <c r="D2761" s="44" t="s">
        <v>176</v>
      </c>
      <c r="E2761" s="3">
        <v>3</v>
      </c>
      <c r="F2761" s="3">
        <v>1</v>
      </c>
      <c r="G2761" s="3">
        <v>4</v>
      </c>
      <c r="H2761" s="3">
        <v>1</v>
      </c>
      <c r="I2761" s="3">
        <f t="shared" si="43"/>
        <v>2</v>
      </c>
    </row>
    <row r="2762" spans="1:9" x14ac:dyDescent="0.35">
      <c r="A2762" s="3" t="s">
        <v>3156</v>
      </c>
      <c r="B2762" s="44" t="s">
        <v>288</v>
      </c>
      <c r="C2762" s="44" t="s">
        <v>43</v>
      </c>
      <c r="D2762" s="44" t="s">
        <v>176</v>
      </c>
      <c r="E2762" s="3">
        <v>3</v>
      </c>
      <c r="F2762" s="3">
        <v>1</v>
      </c>
      <c r="G2762" s="3">
        <v>4</v>
      </c>
      <c r="H2762" s="3">
        <v>1</v>
      </c>
      <c r="I2762" s="3">
        <f t="shared" si="43"/>
        <v>2</v>
      </c>
    </row>
    <row r="2763" spans="1:9" x14ac:dyDescent="0.35">
      <c r="A2763" s="3" t="s">
        <v>3157</v>
      </c>
      <c r="B2763" s="44" t="s">
        <v>593</v>
      </c>
      <c r="C2763" s="44" t="s">
        <v>250</v>
      </c>
      <c r="D2763" s="44" t="s">
        <v>176</v>
      </c>
      <c r="E2763" s="3">
        <v>3</v>
      </c>
      <c r="F2763" s="3">
        <v>1</v>
      </c>
      <c r="G2763" s="3">
        <v>1</v>
      </c>
      <c r="H2763" s="3">
        <v>1</v>
      </c>
      <c r="I2763" s="3">
        <f t="shared" si="43"/>
        <v>2</v>
      </c>
    </row>
    <row r="2764" spans="1:9" x14ac:dyDescent="0.35">
      <c r="A2764" s="3" t="s">
        <v>3158</v>
      </c>
      <c r="B2764" s="44" t="s">
        <v>593</v>
      </c>
      <c r="C2764" s="44" t="s">
        <v>250</v>
      </c>
      <c r="D2764" s="44" t="s">
        <v>176</v>
      </c>
      <c r="E2764" s="3">
        <v>3</v>
      </c>
      <c r="F2764" s="3">
        <v>1</v>
      </c>
      <c r="G2764" s="3">
        <v>4</v>
      </c>
      <c r="H2764" s="3">
        <v>1</v>
      </c>
      <c r="I2764" s="3">
        <f t="shared" si="43"/>
        <v>2</v>
      </c>
    </row>
    <row r="2765" spans="1:9" x14ac:dyDescent="0.35">
      <c r="A2765" s="3" t="s">
        <v>3159</v>
      </c>
      <c r="B2765" s="44" t="s">
        <v>593</v>
      </c>
      <c r="C2765" s="44" t="s">
        <v>250</v>
      </c>
      <c r="D2765" s="44" t="s">
        <v>176</v>
      </c>
      <c r="E2765" s="3">
        <v>3</v>
      </c>
      <c r="F2765" s="3">
        <v>1</v>
      </c>
      <c r="G2765" s="3">
        <v>4</v>
      </c>
      <c r="H2765" s="3">
        <v>1</v>
      </c>
      <c r="I2765" s="3">
        <f t="shared" si="43"/>
        <v>2</v>
      </c>
    </row>
    <row r="2766" spans="1:9" x14ac:dyDescent="0.35">
      <c r="A2766" s="3" t="s">
        <v>3160</v>
      </c>
      <c r="B2766" s="44" t="s">
        <v>230</v>
      </c>
      <c r="C2766" s="44" t="s">
        <v>228</v>
      </c>
      <c r="D2766" s="44" t="s">
        <v>176</v>
      </c>
      <c r="E2766" s="3">
        <v>3</v>
      </c>
      <c r="F2766" s="3">
        <v>1</v>
      </c>
      <c r="G2766" s="3">
        <v>4</v>
      </c>
      <c r="H2766" s="3">
        <v>1</v>
      </c>
      <c r="I2766" s="3">
        <f t="shared" si="43"/>
        <v>2</v>
      </c>
    </row>
    <row r="2767" spans="1:9" x14ac:dyDescent="0.35">
      <c r="A2767" s="3" t="s">
        <v>3161</v>
      </c>
      <c r="B2767" s="44" t="s">
        <v>593</v>
      </c>
      <c r="C2767" s="44" t="s">
        <v>250</v>
      </c>
      <c r="D2767" s="44" t="s">
        <v>176</v>
      </c>
      <c r="E2767" s="3">
        <v>3</v>
      </c>
      <c r="F2767" s="3">
        <v>1</v>
      </c>
      <c r="G2767" s="3">
        <v>4</v>
      </c>
      <c r="H2767" s="3">
        <v>1</v>
      </c>
      <c r="I2767" s="3">
        <f t="shared" si="43"/>
        <v>2</v>
      </c>
    </row>
    <row r="2768" spans="1:9" x14ac:dyDescent="0.35">
      <c r="A2768" s="3" t="s">
        <v>3162</v>
      </c>
      <c r="B2768" s="44" t="s">
        <v>288</v>
      </c>
      <c r="C2768" s="44" t="s">
        <v>43</v>
      </c>
      <c r="D2768" s="44" t="s">
        <v>176</v>
      </c>
      <c r="E2768" s="3">
        <v>3</v>
      </c>
      <c r="F2768" s="3">
        <v>1</v>
      </c>
      <c r="G2768" s="3">
        <v>1</v>
      </c>
      <c r="H2768" s="3">
        <v>1</v>
      </c>
      <c r="I2768" s="3">
        <f t="shared" si="43"/>
        <v>2</v>
      </c>
    </row>
    <row r="2769" spans="1:9" x14ac:dyDescent="0.35">
      <c r="A2769" s="3" t="s">
        <v>3163</v>
      </c>
      <c r="B2769" s="44" t="s">
        <v>288</v>
      </c>
      <c r="C2769" s="44" t="s">
        <v>43</v>
      </c>
      <c r="D2769" s="44" t="s">
        <v>176</v>
      </c>
      <c r="E2769" s="3">
        <v>3</v>
      </c>
      <c r="F2769" s="3">
        <v>1</v>
      </c>
      <c r="G2769" s="3">
        <v>4</v>
      </c>
      <c r="H2769" s="3">
        <v>1</v>
      </c>
      <c r="I2769" s="3">
        <f t="shared" si="43"/>
        <v>2</v>
      </c>
    </row>
    <row r="2770" spans="1:9" x14ac:dyDescent="0.35">
      <c r="A2770" s="3" t="s">
        <v>3164</v>
      </c>
      <c r="B2770" s="44" t="s">
        <v>289</v>
      </c>
      <c r="C2770" s="44" t="s">
        <v>43</v>
      </c>
      <c r="D2770" s="44" t="s">
        <v>175</v>
      </c>
      <c r="E2770" s="3">
        <v>3</v>
      </c>
      <c r="F2770" s="3">
        <v>1</v>
      </c>
      <c r="G2770" s="3">
        <v>4</v>
      </c>
      <c r="H2770" s="3">
        <v>1</v>
      </c>
      <c r="I2770" s="3">
        <f t="shared" si="43"/>
        <v>2</v>
      </c>
    </row>
    <row r="2771" spans="1:9" x14ac:dyDescent="0.35">
      <c r="A2771" s="3" t="s">
        <v>3165</v>
      </c>
      <c r="B2771" s="44" t="s">
        <v>288</v>
      </c>
      <c r="C2771" s="44" t="s">
        <v>43</v>
      </c>
      <c r="D2771" s="44" t="s">
        <v>176</v>
      </c>
      <c r="E2771" s="3">
        <v>3</v>
      </c>
      <c r="F2771" s="3">
        <v>1</v>
      </c>
      <c r="G2771" s="3">
        <v>4</v>
      </c>
      <c r="H2771" s="3">
        <v>1</v>
      </c>
      <c r="I2771" s="3">
        <f t="shared" si="43"/>
        <v>2</v>
      </c>
    </row>
    <row r="2772" spans="1:9" x14ac:dyDescent="0.35">
      <c r="A2772" s="3" t="s">
        <v>3166</v>
      </c>
      <c r="B2772" s="44" t="s">
        <v>288</v>
      </c>
      <c r="C2772" s="44" t="s">
        <v>43</v>
      </c>
      <c r="D2772" s="44" t="s">
        <v>176</v>
      </c>
      <c r="E2772" s="3">
        <v>3</v>
      </c>
      <c r="F2772" s="3">
        <v>1</v>
      </c>
      <c r="G2772" s="3">
        <v>4</v>
      </c>
      <c r="H2772" s="3">
        <v>1</v>
      </c>
      <c r="I2772" s="3">
        <f t="shared" si="43"/>
        <v>2</v>
      </c>
    </row>
    <row r="2773" spans="1:9" x14ac:dyDescent="0.35">
      <c r="A2773" s="3" t="s">
        <v>3167</v>
      </c>
      <c r="B2773" s="44" t="s">
        <v>289</v>
      </c>
      <c r="C2773" s="44" t="s">
        <v>43</v>
      </c>
      <c r="D2773" s="44" t="s">
        <v>175</v>
      </c>
      <c r="E2773" s="3">
        <v>3</v>
      </c>
      <c r="F2773" s="3">
        <v>1</v>
      </c>
      <c r="G2773" s="3">
        <v>4</v>
      </c>
      <c r="H2773" s="3">
        <v>1</v>
      </c>
      <c r="I2773" s="3">
        <f t="shared" si="43"/>
        <v>2</v>
      </c>
    </row>
    <row r="2774" spans="1:9" x14ac:dyDescent="0.35">
      <c r="A2774" s="3" t="s">
        <v>3168</v>
      </c>
      <c r="B2774" s="44" t="s">
        <v>288</v>
      </c>
      <c r="C2774" s="44" t="s">
        <v>43</v>
      </c>
      <c r="D2774" s="44" t="s">
        <v>176</v>
      </c>
      <c r="E2774" s="3">
        <v>3</v>
      </c>
      <c r="F2774" s="3">
        <v>1</v>
      </c>
      <c r="G2774" s="3">
        <v>4</v>
      </c>
      <c r="H2774" s="3">
        <v>1</v>
      </c>
      <c r="I2774" s="3">
        <f t="shared" si="43"/>
        <v>2</v>
      </c>
    </row>
    <row r="2775" spans="1:9" x14ac:dyDescent="0.35">
      <c r="A2775" s="3" t="s">
        <v>3169</v>
      </c>
      <c r="B2775" s="44" t="s">
        <v>288</v>
      </c>
      <c r="C2775" s="44" t="s">
        <v>43</v>
      </c>
      <c r="D2775" s="44" t="s">
        <v>176</v>
      </c>
      <c r="E2775" s="3">
        <v>3</v>
      </c>
      <c r="F2775" s="3">
        <v>1</v>
      </c>
      <c r="G2775" s="3">
        <v>1</v>
      </c>
      <c r="H2775" s="3">
        <v>1</v>
      </c>
      <c r="I2775" s="3">
        <f t="shared" si="43"/>
        <v>2</v>
      </c>
    </row>
    <row r="2776" spans="1:9" x14ac:dyDescent="0.35">
      <c r="A2776" s="3" t="s">
        <v>3170</v>
      </c>
      <c r="B2776" s="44" t="s">
        <v>288</v>
      </c>
      <c r="C2776" s="44" t="s">
        <v>43</v>
      </c>
      <c r="D2776" s="44" t="s">
        <v>176</v>
      </c>
      <c r="E2776" s="3">
        <v>3</v>
      </c>
      <c r="F2776" s="3">
        <v>1</v>
      </c>
      <c r="G2776" s="3">
        <v>4</v>
      </c>
      <c r="H2776" s="3">
        <v>1</v>
      </c>
      <c r="I2776" s="3">
        <f t="shared" si="43"/>
        <v>2</v>
      </c>
    </row>
    <row r="2777" spans="1:9" x14ac:dyDescent="0.35">
      <c r="A2777" s="3" t="s">
        <v>3171</v>
      </c>
      <c r="B2777" s="44" t="s">
        <v>289</v>
      </c>
      <c r="C2777" s="44" t="s">
        <v>43</v>
      </c>
      <c r="D2777" s="44" t="s">
        <v>175</v>
      </c>
      <c r="E2777" s="3">
        <v>3</v>
      </c>
      <c r="F2777" s="3">
        <v>1</v>
      </c>
      <c r="G2777" s="3">
        <v>1</v>
      </c>
      <c r="H2777" s="3">
        <v>1</v>
      </c>
      <c r="I2777" s="3">
        <f t="shared" si="43"/>
        <v>2</v>
      </c>
    </row>
    <row r="2778" spans="1:9" x14ac:dyDescent="0.35">
      <c r="A2778" s="3" t="s">
        <v>3172</v>
      </c>
      <c r="B2778" s="44" t="s">
        <v>288</v>
      </c>
      <c r="C2778" s="44" t="s">
        <v>43</v>
      </c>
      <c r="D2778" s="44" t="s">
        <v>176</v>
      </c>
      <c r="E2778" s="3">
        <v>3</v>
      </c>
      <c r="F2778" s="3">
        <v>1</v>
      </c>
      <c r="G2778" s="3">
        <v>4</v>
      </c>
      <c r="H2778" s="3">
        <v>1</v>
      </c>
      <c r="I2778" s="3">
        <f t="shared" si="43"/>
        <v>2</v>
      </c>
    </row>
    <row r="2779" spans="1:9" x14ac:dyDescent="0.35">
      <c r="A2779" s="3" t="s">
        <v>3173</v>
      </c>
      <c r="B2779" s="44" t="s">
        <v>288</v>
      </c>
      <c r="C2779" s="44" t="s">
        <v>43</v>
      </c>
      <c r="D2779" s="44" t="s">
        <v>176</v>
      </c>
      <c r="E2779" s="3">
        <v>3</v>
      </c>
      <c r="F2779" s="3">
        <v>1</v>
      </c>
      <c r="G2779" s="3">
        <v>4</v>
      </c>
      <c r="H2779" s="3">
        <v>1</v>
      </c>
      <c r="I2779" s="3">
        <f t="shared" si="43"/>
        <v>2</v>
      </c>
    </row>
    <row r="2780" spans="1:9" x14ac:dyDescent="0.35">
      <c r="A2780" s="3" t="s">
        <v>3174</v>
      </c>
      <c r="B2780" s="44" t="s">
        <v>288</v>
      </c>
      <c r="C2780" s="44" t="s">
        <v>43</v>
      </c>
      <c r="D2780" s="44" t="s">
        <v>176</v>
      </c>
      <c r="E2780" s="3">
        <v>3</v>
      </c>
      <c r="F2780" s="3">
        <v>1</v>
      </c>
      <c r="G2780" s="3">
        <v>4</v>
      </c>
      <c r="H2780" s="3">
        <v>1</v>
      </c>
      <c r="I2780" s="3">
        <f t="shared" si="43"/>
        <v>2</v>
      </c>
    </row>
    <row r="2781" spans="1:9" x14ac:dyDescent="0.35">
      <c r="A2781" s="3" t="s">
        <v>3175</v>
      </c>
      <c r="B2781" s="44" t="s">
        <v>289</v>
      </c>
      <c r="C2781" s="44" t="s">
        <v>43</v>
      </c>
      <c r="D2781" s="44" t="s">
        <v>175</v>
      </c>
      <c r="E2781" s="3">
        <v>3</v>
      </c>
      <c r="F2781" s="3">
        <v>1</v>
      </c>
      <c r="G2781" s="3">
        <v>4</v>
      </c>
      <c r="H2781" s="3">
        <v>1</v>
      </c>
      <c r="I2781" s="3">
        <f t="shared" si="43"/>
        <v>2</v>
      </c>
    </row>
    <row r="2782" spans="1:9" x14ac:dyDescent="0.35">
      <c r="A2782" s="3" t="s">
        <v>3176</v>
      </c>
      <c r="B2782" s="44" t="s">
        <v>288</v>
      </c>
      <c r="C2782" s="44" t="s">
        <v>43</v>
      </c>
      <c r="D2782" s="44" t="s">
        <v>176</v>
      </c>
      <c r="E2782" s="3">
        <v>2</v>
      </c>
      <c r="F2782" s="3">
        <v>4</v>
      </c>
      <c r="G2782" s="3">
        <v>1</v>
      </c>
      <c r="H2782" s="3">
        <v>1</v>
      </c>
      <c r="I2782" s="3">
        <f t="shared" si="43"/>
        <v>2</v>
      </c>
    </row>
    <row r="2783" spans="1:9" x14ac:dyDescent="0.35">
      <c r="A2783" s="3" t="s">
        <v>3177</v>
      </c>
      <c r="B2783" s="44" t="s">
        <v>288</v>
      </c>
      <c r="C2783" s="44" t="s">
        <v>43</v>
      </c>
      <c r="D2783" s="44" t="s">
        <v>176</v>
      </c>
      <c r="E2783" s="3">
        <v>3</v>
      </c>
      <c r="F2783" s="3">
        <v>1</v>
      </c>
      <c r="G2783" s="3">
        <v>1</v>
      </c>
      <c r="H2783" s="3">
        <v>1</v>
      </c>
      <c r="I2783" s="3">
        <f t="shared" si="43"/>
        <v>2</v>
      </c>
    </row>
    <row r="2784" spans="1:9" x14ac:dyDescent="0.35">
      <c r="A2784" s="3" t="s">
        <v>3178</v>
      </c>
      <c r="B2784" s="44" t="s">
        <v>288</v>
      </c>
      <c r="C2784" s="44" t="s">
        <v>43</v>
      </c>
      <c r="D2784" s="44" t="s">
        <v>176</v>
      </c>
      <c r="E2784" s="3">
        <v>3</v>
      </c>
      <c r="F2784" s="3">
        <v>1</v>
      </c>
      <c r="G2784" s="3">
        <v>1</v>
      </c>
      <c r="H2784" s="3">
        <v>1</v>
      </c>
      <c r="I2784" s="3">
        <f t="shared" si="43"/>
        <v>2</v>
      </c>
    </row>
    <row r="2785" spans="1:9" x14ac:dyDescent="0.35">
      <c r="A2785" s="3" t="s">
        <v>3179</v>
      </c>
      <c r="B2785" s="44" t="s">
        <v>288</v>
      </c>
      <c r="C2785" s="44" t="s">
        <v>43</v>
      </c>
      <c r="D2785" s="44" t="s">
        <v>176</v>
      </c>
      <c r="E2785" s="3">
        <v>3</v>
      </c>
      <c r="F2785" s="3">
        <v>1</v>
      </c>
      <c r="G2785" s="3">
        <v>4</v>
      </c>
      <c r="H2785" s="3">
        <v>1</v>
      </c>
      <c r="I2785" s="3">
        <f t="shared" si="43"/>
        <v>2</v>
      </c>
    </row>
    <row r="2786" spans="1:9" x14ac:dyDescent="0.35">
      <c r="A2786" s="3" t="s">
        <v>3180</v>
      </c>
      <c r="B2786" s="44" t="s">
        <v>288</v>
      </c>
      <c r="C2786" s="44" t="s">
        <v>43</v>
      </c>
      <c r="D2786" s="44" t="s">
        <v>176</v>
      </c>
      <c r="E2786" s="3">
        <v>3</v>
      </c>
      <c r="F2786" s="3">
        <v>1</v>
      </c>
      <c r="G2786" s="3">
        <v>4</v>
      </c>
      <c r="H2786" s="3">
        <v>1</v>
      </c>
      <c r="I2786" s="3">
        <f t="shared" si="43"/>
        <v>2</v>
      </c>
    </row>
    <row r="2787" spans="1:9" x14ac:dyDescent="0.35">
      <c r="A2787" s="3" t="s">
        <v>3181</v>
      </c>
      <c r="B2787" s="44" t="s">
        <v>288</v>
      </c>
      <c r="C2787" s="44" t="s">
        <v>43</v>
      </c>
      <c r="D2787" s="44" t="s">
        <v>176</v>
      </c>
      <c r="E2787" s="3">
        <v>3</v>
      </c>
      <c r="F2787" s="3">
        <v>1</v>
      </c>
      <c r="G2787" s="3">
        <v>4</v>
      </c>
      <c r="H2787" s="3">
        <v>1</v>
      </c>
      <c r="I2787" s="3">
        <f t="shared" si="43"/>
        <v>2</v>
      </c>
    </row>
    <row r="2788" spans="1:9" x14ac:dyDescent="0.35">
      <c r="A2788" s="3" t="s">
        <v>3182</v>
      </c>
      <c r="B2788" s="44" t="s">
        <v>288</v>
      </c>
      <c r="C2788" s="44" t="s">
        <v>43</v>
      </c>
      <c r="D2788" s="44" t="s">
        <v>176</v>
      </c>
      <c r="E2788" s="3">
        <v>3</v>
      </c>
      <c r="F2788" s="3">
        <v>1</v>
      </c>
      <c r="G2788" s="3">
        <v>4</v>
      </c>
      <c r="H2788" s="3">
        <v>1</v>
      </c>
      <c r="I2788" s="3">
        <f t="shared" si="43"/>
        <v>2</v>
      </c>
    </row>
    <row r="2789" spans="1:9" x14ac:dyDescent="0.35">
      <c r="A2789" s="3" t="s">
        <v>3183</v>
      </c>
      <c r="B2789" s="44" t="s">
        <v>288</v>
      </c>
      <c r="C2789" s="44" t="s">
        <v>43</v>
      </c>
      <c r="D2789" s="44" t="s">
        <v>176</v>
      </c>
      <c r="E2789" s="3">
        <v>3</v>
      </c>
      <c r="F2789" s="3">
        <v>1</v>
      </c>
      <c r="G2789" s="3">
        <v>4</v>
      </c>
      <c r="H2789" s="3">
        <v>1</v>
      </c>
      <c r="I2789" s="3">
        <f t="shared" si="43"/>
        <v>2</v>
      </c>
    </row>
    <row r="2790" spans="1:9" x14ac:dyDescent="0.35">
      <c r="A2790" s="3" t="s">
        <v>3184</v>
      </c>
      <c r="B2790" s="44" t="s">
        <v>288</v>
      </c>
      <c r="C2790" s="44" t="s">
        <v>43</v>
      </c>
      <c r="D2790" s="44" t="s">
        <v>176</v>
      </c>
      <c r="E2790" s="3">
        <v>3</v>
      </c>
      <c r="F2790" s="3">
        <v>1</v>
      </c>
      <c r="G2790" s="3">
        <v>4</v>
      </c>
      <c r="H2790" s="3">
        <v>1</v>
      </c>
      <c r="I2790" s="3">
        <f t="shared" si="43"/>
        <v>2</v>
      </c>
    </row>
    <row r="2791" spans="1:9" x14ac:dyDescent="0.35">
      <c r="A2791" s="3" t="s">
        <v>3185</v>
      </c>
      <c r="B2791" s="44" t="s">
        <v>288</v>
      </c>
      <c r="C2791" s="44" t="s">
        <v>43</v>
      </c>
      <c r="D2791" s="44" t="s">
        <v>176</v>
      </c>
      <c r="E2791" s="3">
        <v>3</v>
      </c>
      <c r="F2791" s="3">
        <v>1</v>
      </c>
      <c r="G2791" s="3">
        <v>4</v>
      </c>
      <c r="H2791" s="3">
        <v>1</v>
      </c>
      <c r="I2791" s="3">
        <f t="shared" si="43"/>
        <v>2</v>
      </c>
    </row>
    <row r="2792" spans="1:9" x14ac:dyDescent="0.35">
      <c r="A2792" s="3" t="s">
        <v>3186</v>
      </c>
      <c r="B2792" s="44" t="s">
        <v>288</v>
      </c>
      <c r="C2792" s="44" t="s">
        <v>43</v>
      </c>
      <c r="D2792" s="44" t="s">
        <v>176</v>
      </c>
      <c r="E2792" s="3">
        <v>3</v>
      </c>
      <c r="F2792" s="3">
        <v>1</v>
      </c>
      <c r="G2792" s="3">
        <v>4</v>
      </c>
      <c r="H2792" s="3">
        <v>1</v>
      </c>
      <c r="I2792" s="3">
        <f t="shared" si="43"/>
        <v>2</v>
      </c>
    </row>
    <row r="2793" spans="1:9" x14ac:dyDescent="0.35">
      <c r="A2793" s="3" t="s">
        <v>3187</v>
      </c>
      <c r="B2793" s="44" t="s">
        <v>289</v>
      </c>
      <c r="C2793" s="44" t="s">
        <v>43</v>
      </c>
      <c r="D2793" s="44" t="s">
        <v>175</v>
      </c>
      <c r="E2793" s="3">
        <v>3</v>
      </c>
      <c r="F2793" s="3">
        <v>1</v>
      </c>
      <c r="G2793" s="3">
        <v>4</v>
      </c>
      <c r="H2793" s="3">
        <v>1</v>
      </c>
      <c r="I2793" s="3">
        <f t="shared" si="43"/>
        <v>2</v>
      </c>
    </row>
    <row r="2794" spans="1:9" x14ac:dyDescent="0.35">
      <c r="A2794" s="3" t="s">
        <v>3188</v>
      </c>
      <c r="B2794" s="44" t="s">
        <v>230</v>
      </c>
      <c r="C2794" s="44" t="s">
        <v>228</v>
      </c>
      <c r="D2794" s="44" t="s">
        <v>176</v>
      </c>
      <c r="E2794" s="3">
        <v>3</v>
      </c>
      <c r="F2794" s="3">
        <v>1</v>
      </c>
      <c r="G2794" s="3">
        <v>4</v>
      </c>
      <c r="H2794" s="3">
        <v>1</v>
      </c>
      <c r="I2794" s="3">
        <f t="shared" si="43"/>
        <v>2</v>
      </c>
    </row>
    <row r="2795" spans="1:9" x14ac:dyDescent="0.35">
      <c r="A2795" s="3" t="s">
        <v>3189</v>
      </c>
      <c r="B2795" s="44" t="s">
        <v>230</v>
      </c>
      <c r="C2795" s="44" t="s">
        <v>228</v>
      </c>
      <c r="D2795" s="44" t="s">
        <v>176</v>
      </c>
      <c r="E2795" s="3">
        <v>3</v>
      </c>
      <c r="F2795" s="3">
        <v>1</v>
      </c>
      <c r="G2795" s="3">
        <v>4</v>
      </c>
      <c r="H2795" s="3">
        <v>1</v>
      </c>
      <c r="I2795" s="3">
        <f t="shared" si="43"/>
        <v>2</v>
      </c>
    </row>
    <row r="2796" spans="1:9" x14ac:dyDescent="0.35">
      <c r="A2796" s="3" t="s">
        <v>3190</v>
      </c>
      <c r="B2796" s="44" t="s">
        <v>289</v>
      </c>
      <c r="C2796" s="44" t="s">
        <v>43</v>
      </c>
      <c r="D2796" s="44" t="s">
        <v>175</v>
      </c>
      <c r="E2796" s="3">
        <v>3</v>
      </c>
      <c r="F2796" s="3">
        <v>1</v>
      </c>
      <c r="G2796" s="3">
        <v>4</v>
      </c>
      <c r="H2796" s="3">
        <v>1</v>
      </c>
      <c r="I2796" s="3">
        <f t="shared" si="43"/>
        <v>2</v>
      </c>
    </row>
    <row r="2797" spans="1:9" x14ac:dyDescent="0.35">
      <c r="A2797" s="3" t="s">
        <v>3191</v>
      </c>
      <c r="B2797" s="44" t="s">
        <v>289</v>
      </c>
      <c r="C2797" s="44" t="s">
        <v>43</v>
      </c>
      <c r="D2797" s="44" t="s">
        <v>175</v>
      </c>
      <c r="E2797" s="3">
        <v>3</v>
      </c>
      <c r="F2797" s="3">
        <v>1</v>
      </c>
      <c r="G2797" s="3">
        <v>4</v>
      </c>
      <c r="H2797" s="3">
        <v>1</v>
      </c>
      <c r="I2797" s="3">
        <f t="shared" si="43"/>
        <v>2</v>
      </c>
    </row>
    <row r="2798" spans="1:9" x14ac:dyDescent="0.35">
      <c r="A2798" s="3" t="s">
        <v>3192</v>
      </c>
      <c r="B2798" s="44" t="s">
        <v>230</v>
      </c>
      <c r="C2798" s="44" t="s">
        <v>228</v>
      </c>
      <c r="D2798" s="44" t="s">
        <v>176</v>
      </c>
      <c r="E2798" s="3">
        <v>3</v>
      </c>
      <c r="F2798" s="3">
        <v>1</v>
      </c>
      <c r="G2798" s="3">
        <v>4</v>
      </c>
      <c r="H2798" s="3">
        <v>1</v>
      </c>
      <c r="I2798" s="3">
        <f t="shared" si="43"/>
        <v>2</v>
      </c>
    </row>
    <row r="2799" spans="1:9" x14ac:dyDescent="0.35">
      <c r="A2799" s="3" t="s">
        <v>3193</v>
      </c>
      <c r="B2799" s="44" t="s">
        <v>230</v>
      </c>
      <c r="C2799" s="44" t="s">
        <v>228</v>
      </c>
      <c r="D2799" s="44" t="s">
        <v>176</v>
      </c>
      <c r="E2799" s="3">
        <v>3</v>
      </c>
      <c r="F2799" s="3">
        <v>1</v>
      </c>
      <c r="G2799" s="3">
        <v>4</v>
      </c>
      <c r="H2799" s="3">
        <v>1</v>
      </c>
      <c r="I2799" s="3">
        <f t="shared" si="43"/>
        <v>2</v>
      </c>
    </row>
    <row r="2800" spans="1:9" x14ac:dyDescent="0.35">
      <c r="A2800" s="3" t="s">
        <v>3194</v>
      </c>
      <c r="B2800" s="44" t="s">
        <v>230</v>
      </c>
      <c r="C2800" s="44" t="s">
        <v>228</v>
      </c>
      <c r="D2800" s="44" t="s">
        <v>176</v>
      </c>
      <c r="E2800" s="3">
        <v>3</v>
      </c>
      <c r="F2800" s="3">
        <v>1</v>
      </c>
      <c r="G2800" s="3">
        <v>4</v>
      </c>
      <c r="H2800" s="3">
        <v>1</v>
      </c>
      <c r="I2800" s="3">
        <f t="shared" si="43"/>
        <v>2</v>
      </c>
    </row>
    <row r="2801" spans="1:9" x14ac:dyDescent="0.35">
      <c r="A2801" s="3" t="s">
        <v>3195</v>
      </c>
      <c r="B2801" s="44" t="s">
        <v>288</v>
      </c>
      <c r="C2801" s="44" t="s">
        <v>43</v>
      </c>
      <c r="D2801" s="44" t="s">
        <v>176</v>
      </c>
      <c r="E2801" s="3">
        <v>3</v>
      </c>
      <c r="F2801" s="3">
        <v>1</v>
      </c>
      <c r="G2801" s="3">
        <v>4</v>
      </c>
      <c r="H2801" s="3">
        <v>1</v>
      </c>
      <c r="I2801" s="3">
        <f t="shared" si="43"/>
        <v>2</v>
      </c>
    </row>
    <row r="2802" spans="1:9" x14ac:dyDescent="0.35">
      <c r="A2802" s="3" t="s">
        <v>3196</v>
      </c>
      <c r="B2802" s="44" t="s">
        <v>288</v>
      </c>
      <c r="C2802" s="44" t="s">
        <v>43</v>
      </c>
      <c r="D2802" s="44" t="s">
        <v>176</v>
      </c>
      <c r="E2802" s="3">
        <v>3</v>
      </c>
      <c r="F2802" s="3">
        <v>1</v>
      </c>
      <c r="G2802" s="3">
        <v>4</v>
      </c>
      <c r="H2802" s="3">
        <v>1</v>
      </c>
      <c r="I2802" s="3">
        <f t="shared" si="43"/>
        <v>2</v>
      </c>
    </row>
    <row r="2803" spans="1:9" x14ac:dyDescent="0.35">
      <c r="A2803" s="3" t="s">
        <v>3197</v>
      </c>
      <c r="B2803" s="44" t="s">
        <v>288</v>
      </c>
      <c r="C2803" s="44" t="s">
        <v>43</v>
      </c>
      <c r="D2803" s="44" t="s">
        <v>176</v>
      </c>
      <c r="E2803" s="3">
        <v>3</v>
      </c>
      <c r="F2803" s="3">
        <v>1</v>
      </c>
      <c r="G2803" s="3">
        <v>4</v>
      </c>
      <c r="H2803" s="3">
        <v>1</v>
      </c>
      <c r="I2803" s="3">
        <f t="shared" si="43"/>
        <v>2</v>
      </c>
    </row>
    <row r="2804" spans="1:9" x14ac:dyDescent="0.35">
      <c r="A2804" s="3" t="s">
        <v>3198</v>
      </c>
      <c r="B2804" s="44" t="s">
        <v>288</v>
      </c>
      <c r="C2804" s="44" t="s">
        <v>43</v>
      </c>
      <c r="D2804" s="44" t="s">
        <v>176</v>
      </c>
      <c r="E2804" s="3">
        <v>3</v>
      </c>
      <c r="F2804" s="3">
        <v>1</v>
      </c>
      <c r="G2804" s="3">
        <v>4</v>
      </c>
      <c r="H2804" s="3">
        <v>1</v>
      </c>
      <c r="I2804" s="3">
        <f t="shared" si="43"/>
        <v>2</v>
      </c>
    </row>
    <row r="2805" spans="1:9" x14ac:dyDescent="0.35">
      <c r="A2805" s="3" t="s">
        <v>3199</v>
      </c>
      <c r="B2805" s="44" t="s">
        <v>289</v>
      </c>
      <c r="C2805" s="44" t="s">
        <v>43</v>
      </c>
      <c r="D2805" s="44" t="s">
        <v>175</v>
      </c>
      <c r="E2805" s="3">
        <v>3</v>
      </c>
      <c r="F2805" s="3">
        <v>1</v>
      </c>
      <c r="G2805" s="3">
        <v>4</v>
      </c>
      <c r="H2805" s="3">
        <v>1</v>
      </c>
      <c r="I2805" s="3">
        <f t="shared" si="43"/>
        <v>2</v>
      </c>
    </row>
    <row r="2806" spans="1:9" x14ac:dyDescent="0.35">
      <c r="A2806" s="3" t="s">
        <v>3200</v>
      </c>
      <c r="B2806" s="44" t="s">
        <v>288</v>
      </c>
      <c r="C2806" s="44" t="s">
        <v>43</v>
      </c>
      <c r="D2806" s="44" t="s">
        <v>176</v>
      </c>
      <c r="E2806" s="3">
        <v>3</v>
      </c>
      <c r="F2806" s="3">
        <v>1</v>
      </c>
      <c r="G2806" s="3">
        <v>4</v>
      </c>
      <c r="H2806" s="3">
        <v>1</v>
      </c>
      <c r="I2806" s="3">
        <f t="shared" si="43"/>
        <v>2</v>
      </c>
    </row>
    <row r="2807" spans="1:9" x14ac:dyDescent="0.35">
      <c r="A2807" s="3" t="s">
        <v>3201</v>
      </c>
      <c r="B2807" s="44" t="s">
        <v>288</v>
      </c>
      <c r="C2807" s="44" t="s">
        <v>43</v>
      </c>
      <c r="D2807" s="44" t="s">
        <v>176</v>
      </c>
      <c r="E2807" s="3">
        <v>3</v>
      </c>
      <c r="F2807" s="3">
        <v>1</v>
      </c>
      <c r="G2807" s="3">
        <v>4</v>
      </c>
      <c r="H2807" s="3">
        <v>1</v>
      </c>
      <c r="I2807" s="3">
        <f t="shared" si="43"/>
        <v>2</v>
      </c>
    </row>
    <row r="2808" spans="1:9" x14ac:dyDescent="0.35">
      <c r="A2808" s="3" t="s">
        <v>3202</v>
      </c>
      <c r="B2808" s="44" t="s">
        <v>289</v>
      </c>
      <c r="C2808" s="44" t="s">
        <v>43</v>
      </c>
      <c r="D2808" s="44" t="s">
        <v>175</v>
      </c>
      <c r="E2808" s="3">
        <v>3</v>
      </c>
      <c r="F2808" s="3">
        <v>1</v>
      </c>
      <c r="G2808" s="3">
        <v>4</v>
      </c>
      <c r="H2808" s="3">
        <v>1</v>
      </c>
      <c r="I2808" s="3">
        <f t="shared" si="43"/>
        <v>2</v>
      </c>
    </row>
    <row r="2809" spans="1:9" x14ac:dyDescent="0.35">
      <c r="A2809" s="3" t="s">
        <v>3203</v>
      </c>
      <c r="B2809" s="44" t="s">
        <v>289</v>
      </c>
      <c r="C2809" s="44" t="s">
        <v>43</v>
      </c>
      <c r="D2809" s="44" t="s">
        <v>175</v>
      </c>
      <c r="E2809" s="3">
        <v>3</v>
      </c>
      <c r="F2809" s="3">
        <v>1</v>
      </c>
      <c r="G2809" s="3">
        <v>4</v>
      </c>
      <c r="H2809" s="3">
        <v>1</v>
      </c>
      <c r="I2809" s="3">
        <f t="shared" si="43"/>
        <v>2</v>
      </c>
    </row>
    <row r="2810" spans="1:9" x14ac:dyDescent="0.35">
      <c r="A2810" s="3" t="s">
        <v>3204</v>
      </c>
      <c r="B2810" s="44" t="s">
        <v>289</v>
      </c>
      <c r="C2810" s="44" t="s">
        <v>43</v>
      </c>
      <c r="D2810" s="44" t="s">
        <v>175</v>
      </c>
      <c r="E2810" s="3">
        <v>3</v>
      </c>
      <c r="F2810" s="3">
        <v>1</v>
      </c>
      <c r="G2810" s="3">
        <v>1</v>
      </c>
      <c r="H2810" s="3">
        <v>2</v>
      </c>
      <c r="I2810" s="3">
        <f t="shared" si="43"/>
        <v>2</v>
      </c>
    </row>
    <row r="2811" spans="1:9" x14ac:dyDescent="0.35">
      <c r="A2811" s="3" t="s">
        <v>3205</v>
      </c>
      <c r="B2811" s="44" t="s">
        <v>289</v>
      </c>
      <c r="C2811" s="44" t="s">
        <v>43</v>
      </c>
      <c r="D2811" s="44" t="s">
        <v>175</v>
      </c>
      <c r="E2811" s="3">
        <v>3</v>
      </c>
      <c r="F2811" s="3">
        <v>1</v>
      </c>
      <c r="G2811" s="3">
        <v>1</v>
      </c>
      <c r="H2811" s="3">
        <v>3</v>
      </c>
      <c r="I2811" s="3">
        <f t="shared" si="43"/>
        <v>2</v>
      </c>
    </row>
    <row r="2812" spans="1:9" x14ac:dyDescent="0.35">
      <c r="A2812" s="3" t="s">
        <v>3206</v>
      </c>
      <c r="B2812" s="44" t="s">
        <v>289</v>
      </c>
      <c r="C2812" s="44" t="s">
        <v>43</v>
      </c>
      <c r="D2812" s="44" t="s">
        <v>175</v>
      </c>
      <c r="E2812" s="3">
        <v>3</v>
      </c>
      <c r="F2812" s="3">
        <v>1</v>
      </c>
      <c r="G2812" s="3">
        <v>4</v>
      </c>
      <c r="H2812" s="3">
        <v>3</v>
      </c>
      <c r="I2812" s="3">
        <f t="shared" si="43"/>
        <v>3</v>
      </c>
    </row>
    <row r="2813" spans="1:9" x14ac:dyDescent="0.35">
      <c r="A2813" s="3" t="s">
        <v>3207</v>
      </c>
      <c r="B2813" s="44" t="s">
        <v>288</v>
      </c>
      <c r="C2813" s="44" t="s">
        <v>43</v>
      </c>
      <c r="D2813" s="44" t="s">
        <v>176</v>
      </c>
      <c r="E2813" s="3">
        <v>3</v>
      </c>
      <c r="F2813" s="3">
        <v>1</v>
      </c>
      <c r="G2813" s="3">
        <v>4</v>
      </c>
      <c r="H2813" s="3">
        <v>1</v>
      </c>
      <c r="I2813" s="3">
        <f t="shared" si="43"/>
        <v>2</v>
      </c>
    </row>
    <row r="2814" spans="1:9" x14ac:dyDescent="0.35">
      <c r="A2814" s="3" t="s">
        <v>3208</v>
      </c>
      <c r="B2814" s="44" t="s">
        <v>289</v>
      </c>
      <c r="C2814" s="44" t="s">
        <v>43</v>
      </c>
      <c r="D2814" s="44" t="s">
        <v>175</v>
      </c>
      <c r="E2814" s="3">
        <v>3</v>
      </c>
      <c r="F2814" s="3">
        <v>1</v>
      </c>
      <c r="G2814" s="3">
        <v>4</v>
      </c>
      <c r="H2814" s="3">
        <v>1</v>
      </c>
      <c r="I2814" s="3">
        <f t="shared" si="43"/>
        <v>2</v>
      </c>
    </row>
    <row r="2815" spans="1:9" x14ac:dyDescent="0.35">
      <c r="A2815" s="3" t="s">
        <v>3209</v>
      </c>
      <c r="B2815" s="44" t="s">
        <v>289</v>
      </c>
      <c r="C2815" s="44" t="s">
        <v>43</v>
      </c>
      <c r="D2815" s="44" t="s">
        <v>175</v>
      </c>
      <c r="E2815" s="3">
        <v>3</v>
      </c>
      <c r="F2815" s="3">
        <v>1</v>
      </c>
      <c r="G2815" s="3">
        <v>4</v>
      </c>
      <c r="H2815" s="3">
        <v>1</v>
      </c>
      <c r="I2815" s="3">
        <f t="shared" si="43"/>
        <v>2</v>
      </c>
    </row>
    <row r="2816" spans="1:9" x14ac:dyDescent="0.35">
      <c r="A2816" s="3" t="s">
        <v>3210</v>
      </c>
      <c r="B2816" s="44" t="s">
        <v>289</v>
      </c>
      <c r="C2816" s="44" t="s">
        <v>43</v>
      </c>
      <c r="D2816" s="44" t="s">
        <v>175</v>
      </c>
      <c r="E2816" s="3">
        <v>3</v>
      </c>
      <c r="F2816" s="3">
        <v>1</v>
      </c>
      <c r="G2816" s="3">
        <v>4</v>
      </c>
      <c r="H2816" s="3">
        <v>1</v>
      </c>
      <c r="I2816" s="3">
        <f t="shared" si="43"/>
        <v>2</v>
      </c>
    </row>
    <row r="2817" spans="1:9" x14ac:dyDescent="0.35">
      <c r="A2817" s="3" t="s">
        <v>3211</v>
      </c>
      <c r="B2817" s="44" t="s">
        <v>289</v>
      </c>
      <c r="C2817" s="44" t="s">
        <v>43</v>
      </c>
      <c r="D2817" s="44" t="s">
        <v>175</v>
      </c>
      <c r="E2817" s="3">
        <v>3</v>
      </c>
      <c r="F2817" s="3">
        <v>1</v>
      </c>
      <c r="G2817" s="3">
        <v>4</v>
      </c>
      <c r="H2817" s="3">
        <v>4</v>
      </c>
      <c r="I2817" s="3">
        <f t="shared" si="43"/>
        <v>3</v>
      </c>
    </row>
    <row r="2818" spans="1:9" x14ac:dyDescent="0.35">
      <c r="A2818" s="3" t="s">
        <v>3212</v>
      </c>
      <c r="B2818" s="44" t="s">
        <v>289</v>
      </c>
      <c r="C2818" s="44" t="s">
        <v>43</v>
      </c>
      <c r="D2818" s="44" t="s">
        <v>175</v>
      </c>
      <c r="E2818" s="3">
        <v>3</v>
      </c>
      <c r="F2818" s="3">
        <v>1</v>
      </c>
      <c r="G2818" s="3">
        <v>4</v>
      </c>
      <c r="H2818" s="3">
        <v>1</v>
      </c>
      <c r="I2818" s="3">
        <f t="shared" si="43"/>
        <v>2</v>
      </c>
    </row>
    <row r="2819" spans="1:9" x14ac:dyDescent="0.35">
      <c r="A2819" s="3" t="s">
        <v>3213</v>
      </c>
      <c r="B2819" s="44" t="s">
        <v>289</v>
      </c>
      <c r="C2819" s="44" t="s">
        <v>43</v>
      </c>
      <c r="D2819" s="44" t="s">
        <v>175</v>
      </c>
      <c r="E2819" s="3">
        <v>3</v>
      </c>
      <c r="F2819" s="3">
        <v>1</v>
      </c>
      <c r="G2819" s="3">
        <v>4</v>
      </c>
      <c r="H2819" s="3">
        <v>1</v>
      </c>
      <c r="I2819" s="3">
        <f t="shared" ref="I2819:I2882" si="44">ROUND(AVERAGE(E2819:H2819),0)</f>
        <v>2</v>
      </c>
    </row>
    <row r="2820" spans="1:9" x14ac:dyDescent="0.35">
      <c r="A2820" s="3" t="s">
        <v>3214</v>
      </c>
      <c r="B2820" s="44" t="s">
        <v>288</v>
      </c>
      <c r="C2820" s="44" t="s">
        <v>43</v>
      </c>
      <c r="D2820" s="44" t="s">
        <v>176</v>
      </c>
      <c r="E2820" s="3">
        <v>3</v>
      </c>
      <c r="F2820" s="3">
        <v>1</v>
      </c>
      <c r="G2820" s="3">
        <v>4</v>
      </c>
      <c r="H2820" s="3">
        <v>1</v>
      </c>
      <c r="I2820" s="3">
        <f t="shared" si="44"/>
        <v>2</v>
      </c>
    </row>
    <row r="2821" spans="1:9" x14ac:dyDescent="0.35">
      <c r="A2821" s="3" t="s">
        <v>3215</v>
      </c>
      <c r="B2821" s="44" t="s">
        <v>288</v>
      </c>
      <c r="C2821" s="44" t="s">
        <v>43</v>
      </c>
      <c r="D2821" s="44" t="s">
        <v>176</v>
      </c>
      <c r="E2821" s="3">
        <v>3</v>
      </c>
      <c r="F2821" s="3">
        <v>1</v>
      </c>
      <c r="G2821" s="3">
        <v>4</v>
      </c>
      <c r="H2821" s="3">
        <v>1</v>
      </c>
      <c r="I2821" s="3">
        <f t="shared" si="44"/>
        <v>2</v>
      </c>
    </row>
    <row r="2822" spans="1:9" x14ac:dyDescent="0.35">
      <c r="A2822" s="3" t="s">
        <v>3216</v>
      </c>
      <c r="B2822" s="44" t="s">
        <v>289</v>
      </c>
      <c r="C2822" s="44" t="s">
        <v>43</v>
      </c>
      <c r="D2822" s="44" t="s">
        <v>175</v>
      </c>
      <c r="E2822" s="3">
        <v>3</v>
      </c>
      <c r="F2822" s="3">
        <v>1</v>
      </c>
      <c r="G2822" s="3">
        <v>4</v>
      </c>
      <c r="H2822" s="3">
        <v>1</v>
      </c>
      <c r="I2822" s="3">
        <f t="shared" si="44"/>
        <v>2</v>
      </c>
    </row>
    <row r="2823" spans="1:9" x14ac:dyDescent="0.35">
      <c r="A2823" s="3" t="s">
        <v>3217</v>
      </c>
      <c r="B2823" s="44" t="s">
        <v>289</v>
      </c>
      <c r="C2823" s="44" t="s">
        <v>43</v>
      </c>
      <c r="D2823" s="44" t="s">
        <v>175</v>
      </c>
      <c r="E2823" s="3">
        <v>3</v>
      </c>
      <c r="F2823" s="3">
        <v>1</v>
      </c>
      <c r="G2823" s="3">
        <v>4</v>
      </c>
      <c r="H2823" s="3">
        <v>1</v>
      </c>
      <c r="I2823" s="3">
        <f t="shared" si="44"/>
        <v>2</v>
      </c>
    </row>
    <row r="2824" spans="1:9" x14ac:dyDescent="0.35">
      <c r="A2824" s="3" t="s">
        <v>3218</v>
      </c>
      <c r="B2824" s="44" t="s">
        <v>288</v>
      </c>
      <c r="C2824" s="44" t="s">
        <v>43</v>
      </c>
      <c r="D2824" s="44" t="s">
        <v>176</v>
      </c>
      <c r="E2824" s="3">
        <v>3</v>
      </c>
      <c r="F2824" s="3">
        <v>1</v>
      </c>
      <c r="G2824" s="3">
        <v>4</v>
      </c>
      <c r="H2824" s="3">
        <v>1</v>
      </c>
      <c r="I2824" s="3">
        <f t="shared" si="44"/>
        <v>2</v>
      </c>
    </row>
    <row r="2825" spans="1:9" x14ac:dyDescent="0.35">
      <c r="A2825" s="3" t="s">
        <v>3219</v>
      </c>
      <c r="B2825" s="44" t="s">
        <v>289</v>
      </c>
      <c r="C2825" s="44" t="s">
        <v>43</v>
      </c>
      <c r="D2825" s="44" t="s">
        <v>175</v>
      </c>
      <c r="E2825" s="3">
        <v>3</v>
      </c>
      <c r="F2825" s="3">
        <v>1</v>
      </c>
      <c r="G2825" s="3">
        <v>1</v>
      </c>
      <c r="H2825" s="3">
        <v>1</v>
      </c>
      <c r="I2825" s="3">
        <f t="shared" si="44"/>
        <v>2</v>
      </c>
    </row>
    <row r="2826" spans="1:9" x14ac:dyDescent="0.35">
      <c r="A2826" s="3" t="s">
        <v>3220</v>
      </c>
      <c r="B2826" s="44" t="s">
        <v>288</v>
      </c>
      <c r="C2826" s="44" t="s">
        <v>43</v>
      </c>
      <c r="D2826" s="44" t="s">
        <v>176</v>
      </c>
      <c r="E2826" s="3">
        <v>3</v>
      </c>
      <c r="F2826" s="3">
        <v>1</v>
      </c>
      <c r="G2826" s="3">
        <v>4</v>
      </c>
      <c r="H2826" s="3">
        <v>1</v>
      </c>
      <c r="I2826" s="3">
        <f t="shared" si="44"/>
        <v>2</v>
      </c>
    </row>
    <row r="2827" spans="1:9" x14ac:dyDescent="0.35">
      <c r="A2827" s="3" t="s">
        <v>3221</v>
      </c>
      <c r="B2827" s="44" t="s">
        <v>289</v>
      </c>
      <c r="C2827" s="44" t="s">
        <v>43</v>
      </c>
      <c r="D2827" s="44" t="s">
        <v>175</v>
      </c>
      <c r="E2827" s="3">
        <v>3</v>
      </c>
      <c r="F2827" s="3">
        <v>1</v>
      </c>
      <c r="G2827" s="3">
        <v>4</v>
      </c>
      <c r="H2827" s="3">
        <v>2</v>
      </c>
      <c r="I2827" s="3">
        <f t="shared" si="44"/>
        <v>3</v>
      </c>
    </row>
    <row r="2828" spans="1:9" x14ac:dyDescent="0.35">
      <c r="A2828" s="3" t="s">
        <v>3222</v>
      </c>
      <c r="B2828" s="44" t="s">
        <v>288</v>
      </c>
      <c r="C2828" s="44" t="s">
        <v>43</v>
      </c>
      <c r="D2828" s="44" t="s">
        <v>176</v>
      </c>
      <c r="E2828" s="3">
        <v>3</v>
      </c>
      <c r="F2828" s="3">
        <v>1</v>
      </c>
      <c r="G2828" s="3">
        <v>4</v>
      </c>
      <c r="H2828" s="3">
        <v>1</v>
      </c>
      <c r="I2828" s="3">
        <f t="shared" si="44"/>
        <v>2</v>
      </c>
    </row>
    <row r="2829" spans="1:9" x14ac:dyDescent="0.35">
      <c r="A2829" s="3" t="s">
        <v>3223</v>
      </c>
      <c r="B2829" s="44" t="s">
        <v>288</v>
      </c>
      <c r="C2829" s="44" t="s">
        <v>43</v>
      </c>
      <c r="D2829" s="44" t="s">
        <v>176</v>
      </c>
      <c r="E2829" s="3">
        <v>3</v>
      </c>
      <c r="F2829" s="3">
        <v>1</v>
      </c>
      <c r="G2829" s="3">
        <v>1</v>
      </c>
      <c r="H2829" s="3">
        <v>2</v>
      </c>
      <c r="I2829" s="3">
        <f t="shared" si="44"/>
        <v>2</v>
      </c>
    </row>
    <row r="2830" spans="1:9" x14ac:dyDescent="0.35">
      <c r="A2830" s="3" t="s">
        <v>3224</v>
      </c>
      <c r="B2830" s="44" t="s">
        <v>288</v>
      </c>
      <c r="C2830" s="44" t="s">
        <v>43</v>
      </c>
      <c r="D2830" s="44" t="s">
        <v>176</v>
      </c>
      <c r="E2830" s="3">
        <v>3</v>
      </c>
      <c r="F2830" s="3">
        <v>1</v>
      </c>
      <c r="G2830" s="3">
        <v>1</v>
      </c>
      <c r="H2830" s="3">
        <v>3</v>
      </c>
      <c r="I2830" s="3">
        <f t="shared" si="44"/>
        <v>2</v>
      </c>
    </row>
    <row r="2831" spans="1:9" x14ac:dyDescent="0.35">
      <c r="A2831" s="3" t="s">
        <v>3225</v>
      </c>
      <c r="B2831" s="44" t="s">
        <v>288</v>
      </c>
      <c r="C2831" s="44" t="s">
        <v>43</v>
      </c>
      <c r="D2831" s="44" t="s">
        <v>176</v>
      </c>
      <c r="E2831" s="3">
        <v>3</v>
      </c>
      <c r="F2831" s="3">
        <v>1</v>
      </c>
      <c r="G2831" s="3">
        <v>1</v>
      </c>
      <c r="H2831" s="3">
        <v>2</v>
      </c>
      <c r="I2831" s="3">
        <f t="shared" si="44"/>
        <v>2</v>
      </c>
    </row>
    <row r="2832" spans="1:9" x14ac:dyDescent="0.35">
      <c r="A2832" s="3" t="s">
        <v>3226</v>
      </c>
      <c r="B2832" s="44" t="s">
        <v>289</v>
      </c>
      <c r="C2832" s="44" t="s">
        <v>43</v>
      </c>
      <c r="D2832" s="44" t="s">
        <v>175</v>
      </c>
      <c r="E2832" s="3">
        <v>3</v>
      </c>
      <c r="F2832" s="3">
        <v>1</v>
      </c>
      <c r="G2832" s="3">
        <v>4</v>
      </c>
      <c r="H2832" s="3">
        <v>2</v>
      </c>
      <c r="I2832" s="3">
        <f t="shared" si="44"/>
        <v>3</v>
      </c>
    </row>
    <row r="2833" spans="1:9" x14ac:dyDescent="0.35">
      <c r="A2833" s="3" t="s">
        <v>3227</v>
      </c>
      <c r="B2833" s="44" t="s">
        <v>289</v>
      </c>
      <c r="C2833" s="44" t="s">
        <v>43</v>
      </c>
      <c r="D2833" s="44" t="s">
        <v>175</v>
      </c>
      <c r="E2833" s="3">
        <v>3</v>
      </c>
      <c r="F2833" s="3">
        <v>1</v>
      </c>
      <c r="G2833" s="3">
        <v>4</v>
      </c>
      <c r="H2833" s="3">
        <v>1</v>
      </c>
      <c r="I2833" s="3">
        <f t="shared" si="44"/>
        <v>2</v>
      </c>
    </row>
    <row r="2834" spans="1:9" x14ac:dyDescent="0.35">
      <c r="A2834" s="3" t="s">
        <v>3228</v>
      </c>
      <c r="B2834" s="44" t="s">
        <v>289</v>
      </c>
      <c r="C2834" s="44" t="s">
        <v>43</v>
      </c>
      <c r="D2834" s="44" t="s">
        <v>175</v>
      </c>
      <c r="E2834" s="3">
        <v>3</v>
      </c>
      <c r="F2834" s="3">
        <v>1</v>
      </c>
      <c r="G2834" s="3">
        <v>4</v>
      </c>
      <c r="H2834" s="3">
        <v>1</v>
      </c>
      <c r="I2834" s="3">
        <f t="shared" si="44"/>
        <v>2</v>
      </c>
    </row>
    <row r="2835" spans="1:9" x14ac:dyDescent="0.35">
      <c r="A2835" s="3" t="s">
        <v>3229</v>
      </c>
      <c r="B2835" s="44" t="s">
        <v>289</v>
      </c>
      <c r="C2835" s="44" t="s">
        <v>43</v>
      </c>
      <c r="D2835" s="44" t="s">
        <v>175</v>
      </c>
      <c r="E2835" s="3">
        <v>3</v>
      </c>
      <c r="F2835" s="3">
        <v>1</v>
      </c>
      <c r="G2835" s="3">
        <v>4</v>
      </c>
      <c r="H2835" s="3">
        <v>1</v>
      </c>
      <c r="I2835" s="3">
        <f t="shared" si="44"/>
        <v>2</v>
      </c>
    </row>
    <row r="2836" spans="1:9" x14ac:dyDescent="0.35">
      <c r="A2836" s="3" t="s">
        <v>3230</v>
      </c>
      <c r="B2836" s="44" t="s">
        <v>289</v>
      </c>
      <c r="C2836" s="44" t="s">
        <v>43</v>
      </c>
      <c r="D2836" s="44" t="s">
        <v>175</v>
      </c>
      <c r="E2836" s="3">
        <v>3</v>
      </c>
      <c r="F2836" s="3">
        <v>1</v>
      </c>
      <c r="G2836" s="3">
        <v>4</v>
      </c>
      <c r="H2836" s="3">
        <v>1</v>
      </c>
      <c r="I2836" s="3">
        <f t="shared" si="44"/>
        <v>2</v>
      </c>
    </row>
    <row r="2837" spans="1:9" x14ac:dyDescent="0.35">
      <c r="A2837" s="3" t="s">
        <v>3231</v>
      </c>
      <c r="B2837" s="44" t="s">
        <v>289</v>
      </c>
      <c r="C2837" s="44" t="s">
        <v>43</v>
      </c>
      <c r="D2837" s="44" t="s">
        <v>175</v>
      </c>
      <c r="E2837" s="3">
        <v>3</v>
      </c>
      <c r="F2837" s="3">
        <v>1</v>
      </c>
      <c r="G2837" s="3">
        <v>4</v>
      </c>
      <c r="H2837" s="3">
        <v>1</v>
      </c>
      <c r="I2837" s="3">
        <f t="shared" si="44"/>
        <v>2</v>
      </c>
    </row>
    <row r="2838" spans="1:9" x14ac:dyDescent="0.35">
      <c r="A2838" s="3" t="s">
        <v>3232</v>
      </c>
      <c r="B2838" s="44" t="s">
        <v>289</v>
      </c>
      <c r="C2838" s="44" t="s">
        <v>43</v>
      </c>
      <c r="D2838" s="44" t="s">
        <v>175</v>
      </c>
      <c r="E2838" s="3">
        <v>3</v>
      </c>
      <c r="F2838" s="3">
        <v>1</v>
      </c>
      <c r="G2838" s="3">
        <v>4</v>
      </c>
      <c r="H2838" s="3">
        <v>1</v>
      </c>
      <c r="I2838" s="3">
        <f t="shared" si="44"/>
        <v>2</v>
      </c>
    </row>
    <row r="2839" spans="1:9" x14ac:dyDescent="0.35">
      <c r="A2839" s="3" t="s">
        <v>3233</v>
      </c>
      <c r="B2839" s="44" t="s">
        <v>289</v>
      </c>
      <c r="C2839" s="44" t="s">
        <v>43</v>
      </c>
      <c r="D2839" s="44" t="s">
        <v>175</v>
      </c>
      <c r="E2839" s="3">
        <v>3</v>
      </c>
      <c r="F2839" s="3">
        <v>1</v>
      </c>
      <c r="G2839" s="3">
        <v>1</v>
      </c>
      <c r="H2839" s="3">
        <v>5</v>
      </c>
      <c r="I2839" s="3">
        <f t="shared" si="44"/>
        <v>3</v>
      </c>
    </row>
    <row r="2840" spans="1:9" x14ac:dyDescent="0.35">
      <c r="A2840" s="3" t="s">
        <v>3234</v>
      </c>
      <c r="B2840" s="44" t="s">
        <v>230</v>
      </c>
      <c r="C2840" s="44" t="s">
        <v>228</v>
      </c>
      <c r="D2840" s="44" t="s">
        <v>176</v>
      </c>
      <c r="E2840" s="3">
        <v>3</v>
      </c>
      <c r="F2840" s="3">
        <v>1</v>
      </c>
      <c r="G2840" s="3">
        <v>1</v>
      </c>
      <c r="H2840" s="3">
        <v>1</v>
      </c>
      <c r="I2840" s="3">
        <f t="shared" si="44"/>
        <v>2</v>
      </c>
    </row>
    <row r="2841" spans="1:9" x14ac:dyDescent="0.35">
      <c r="A2841" s="3" t="s">
        <v>3235</v>
      </c>
      <c r="B2841" s="44" t="s">
        <v>230</v>
      </c>
      <c r="C2841" s="44" t="s">
        <v>228</v>
      </c>
      <c r="D2841" s="44" t="s">
        <v>176</v>
      </c>
      <c r="E2841" s="3">
        <v>3</v>
      </c>
      <c r="F2841" s="3">
        <v>1</v>
      </c>
      <c r="G2841" s="3">
        <v>1</v>
      </c>
      <c r="H2841" s="3">
        <v>1</v>
      </c>
      <c r="I2841" s="3">
        <f t="shared" si="44"/>
        <v>2</v>
      </c>
    </row>
    <row r="2842" spans="1:9" x14ac:dyDescent="0.35">
      <c r="A2842" s="3" t="s">
        <v>3236</v>
      </c>
      <c r="B2842" s="44" t="s">
        <v>230</v>
      </c>
      <c r="C2842" s="44" t="s">
        <v>228</v>
      </c>
      <c r="D2842" s="44" t="s">
        <v>176</v>
      </c>
      <c r="E2842" s="3">
        <v>3</v>
      </c>
      <c r="F2842" s="3">
        <v>1</v>
      </c>
      <c r="G2842" s="3">
        <v>1</v>
      </c>
      <c r="H2842" s="3">
        <v>1</v>
      </c>
      <c r="I2842" s="3">
        <f t="shared" si="44"/>
        <v>2</v>
      </c>
    </row>
    <row r="2843" spans="1:9" x14ac:dyDescent="0.35">
      <c r="A2843" s="3" t="s">
        <v>3237</v>
      </c>
      <c r="B2843" s="44" t="s">
        <v>230</v>
      </c>
      <c r="C2843" s="44" t="s">
        <v>228</v>
      </c>
      <c r="D2843" s="44" t="s">
        <v>176</v>
      </c>
      <c r="E2843" s="3">
        <v>3</v>
      </c>
      <c r="F2843" s="3">
        <v>1</v>
      </c>
      <c r="G2843" s="3">
        <v>1</v>
      </c>
      <c r="H2843" s="3">
        <v>1</v>
      </c>
      <c r="I2843" s="3">
        <f t="shared" si="44"/>
        <v>2</v>
      </c>
    </row>
    <row r="2844" spans="1:9" x14ac:dyDescent="0.35">
      <c r="A2844" s="3" t="s">
        <v>3238</v>
      </c>
      <c r="B2844" s="44" t="s">
        <v>230</v>
      </c>
      <c r="C2844" s="44" t="s">
        <v>228</v>
      </c>
      <c r="D2844" s="44" t="s">
        <v>176</v>
      </c>
      <c r="E2844" s="3">
        <v>3</v>
      </c>
      <c r="F2844" s="3">
        <v>1</v>
      </c>
      <c r="G2844" s="3">
        <v>1</v>
      </c>
      <c r="H2844" s="3">
        <v>1</v>
      </c>
      <c r="I2844" s="3">
        <f t="shared" si="44"/>
        <v>2</v>
      </c>
    </row>
    <row r="2845" spans="1:9" x14ac:dyDescent="0.35">
      <c r="A2845" s="3" t="s">
        <v>3239</v>
      </c>
      <c r="B2845" s="44" t="s">
        <v>289</v>
      </c>
      <c r="C2845" s="44" t="s">
        <v>43</v>
      </c>
      <c r="D2845" s="44" t="s">
        <v>175</v>
      </c>
      <c r="E2845" s="3">
        <v>3</v>
      </c>
      <c r="F2845" s="3">
        <v>1</v>
      </c>
      <c r="G2845" s="3">
        <v>4</v>
      </c>
      <c r="H2845" s="3">
        <v>1</v>
      </c>
      <c r="I2845" s="3">
        <f t="shared" si="44"/>
        <v>2</v>
      </c>
    </row>
    <row r="2846" spans="1:9" x14ac:dyDescent="0.35">
      <c r="A2846" s="3" t="s">
        <v>3240</v>
      </c>
      <c r="B2846" s="44" t="s">
        <v>288</v>
      </c>
      <c r="C2846" s="44" t="s">
        <v>43</v>
      </c>
      <c r="D2846" s="44" t="s">
        <v>176</v>
      </c>
      <c r="E2846" s="3">
        <v>3</v>
      </c>
      <c r="F2846" s="3">
        <v>1</v>
      </c>
      <c r="G2846" s="3">
        <v>4</v>
      </c>
      <c r="H2846" s="3">
        <v>1</v>
      </c>
      <c r="I2846" s="3">
        <f t="shared" si="44"/>
        <v>2</v>
      </c>
    </row>
    <row r="2847" spans="1:9" x14ac:dyDescent="0.35">
      <c r="A2847" s="3" t="s">
        <v>3241</v>
      </c>
      <c r="B2847" s="44" t="s">
        <v>289</v>
      </c>
      <c r="C2847" s="44" t="s">
        <v>43</v>
      </c>
      <c r="D2847" s="44" t="s">
        <v>175</v>
      </c>
      <c r="E2847" s="3">
        <v>3</v>
      </c>
      <c r="F2847" s="3">
        <v>1</v>
      </c>
      <c r="G2847" s="3">
        <v>4</v>
      </c>
      <c r="H2847" s="3">
        <v>1</v>
      </c>
      <c r="I2847" s="3">
        <f t="shared" si="44"/>
        <v>2</v>
      </c>
    </row>
    <row r="2848" spans="1:9" x14ac:dyDescent="0.35">
      <c r="A2848" s="3" t="s">
        <v>3242</v>
      </c>
      <c r="B2848" s="44" t="s">
        <v>289</v>
      </c>
      <c r="C2848" s="44" t="s">
        <v>43</v>
      </c>
      <c r="D2848" s="44" t="s">
        <v>175</v>
      </c>
      <c r="E2848" s="3">
        <v>3</v>
      </c>
      <c r="F2848" s="3">
        <v>1</v>
      </c>
      <c r="G2848" s="3">
        <v>1</v>
      </c>
      <c r="H2848" s="3">
        <v>1</v>
      </c>
      <c r="I2848" s="3">
        <f t="shared" si="44"/>
        <v>2</v>
      </c>
    </row>
    <row r="2849" spans="1:9" x14ac:dyDescent="0.35">
      <c r="A2849" s="3" t="s">
        <v>3243</v>
      </c>
      <c r="B2849" s="44" t="s">
        <v>289</v>
      </c>
      <c r="C2849" s="44" t="s">
        <v>43</v>
      </c>
      <c r="D2849" s="44" t="s">
        <v>175</v>
      </c>
      <c r="E2849" s="3">
        <v>3</v>
      </c>
      <c r="F2849" s="3">
        <v>1</v>
      </c>
      <c r="G2849" s="3">
        <v>1</v>
      </c>
      <c r="H2849" s="3">
        <v>4</v>
      </c>
      <c r="I2849" s="3">
        <f t="shared" si="44"/>
        <v>2</v>
      </c>
    </row>
    <row r="2850" spans="1:9" x14ac:dyDescent="0.35">
      <c r="A2850" s="3" t="s">
        <v>3244</v>
      </c>
      <c r="B2850" s="44" t="s">
        <v>288</v>
      </c>
      <c r="C2850" s="44" t="s">
        <v>43</v>
      </c>
      <c r="D2850" s="44" t="s">
        <v>176</v>
      </c>
      <c r="E2850" s="3">
        <v>3</v>
      </c>
      <c r="F2850" s="3">
        <v>1</v>
      </c>
      <c r="G2850" s="3">
        <v>4</v>
      </c>
      <c r="H2850" s="3">
        <v>1</v>
      </c>
      <c r="I2850" s="3">
        <f t="shared" si="44"/>
        <v>2</v>
      </c>
    </row>
    <row r="2851" spans="1:9" x14ac:dyDescent="0.35">
      <c r="A2851" s="3" t="s">
        <v>3245</v>
      </c>
      <c r="B2851" s="44" t="s">
        <v>289</v>
      </c>
      <c r="C2851" s="44" t="s">
        <v>43</v>
      </c>
      <c r="D2851" s="44" t="s">
        <v>175</v>
      </c>
      <c r="E2851" s="3">
        <v>3</v>
      </c>
      <c r="F2851" s="3">
        <v>1</v>
      </c>
      <c r="G2851" s="3">
        <v>4</v>
      </c>
      <c r="H2851" s="3">
        <v>1</v>
      </c>
      <c r="I2851" s="3">
        <f t="shared" si="44"/>
        <v>2</v>
      </c>
    </row>
    <row r="2852" spans="1:9" x14ac:dyDescent="0.35">
      <c r="A2852" s="3" t="s">
        <v>3246</v>
      </c>
      <c r="B2852" s="44" t="s">
        <v>230</v>
      </c>
      <c r="C2852" s="44" t="s">
        <v>228</v>
      </c>
      <c r="D2852" s="44" t="s">
        <v>176</v>
      </c>
      <c r="E2852" s="3">
        <v>3</v>
      </c>
      <c r="F2852" s="3">
        <v>1</v>
      </c>
      <c r="G2852" s="3">
        <v>4</v>
      </c>
      <c r="H2852" s="3">
        <v>1</v>
      </c>
      <c r="I2852" s="3">
        <f t="shared" si="44"/>
        <v>2</v>
      </c>
    </row>
    <row r="2853" spans="1:9" x14ac:dyDescent="0.35">
      <c r="A2853" s="3" t="s">
        <v>3247</v>
      </c>
      <c r="B2853" s="44" t="s">
        <v>230</v>
      </c>
      <c r="C2853" s="44" t="s">
        <v>228</v>
      </c>
      <c r="D2853" s="44" t="s">
        <v>176</v>
      </c>
      <c r="E2853" s="3">
        <v>3</v>
      </c>
      <c r="F2853" s="3">
        <v>1</v>
      </c>
      <c r="G2853" s="3">
        <v>4</v>
      </c>
      <c r="H2853" s="3">
        <v>1</v>
      </c>
      <c r="I2853" s="3">
        <f t="shared" si="44"/>
        <v>2</v>
      </c>
    </row>
    <row r="2854" spans="1:9" x14ac:dyDescent="0.35">
      <c r="A2854" s="3" t="s">
        <v>3248</v>
      </c>
      <c r="B2854" s="44" t="s">
        <v>289</v>
      </c>
      <c r="C2854" s="44" t="s">
        <v>43</v>
      </c>
      <c r="D2854" s="44" t="s">
        <v>175</v>
      </c>
      <c r="E2854" s="3">
        <v>3</v>
      </c>
      <c r="F2854" s="3">
        <v>1</v>
      </c>
      <c r="G2854" s="3">
        <v>4</v>
      </c>
      <c r="H2854" s="3">
        <v>1</v>
      </c>
      <c r="I2854" s="3">
        <f t="shared" si="44"/>
        <v>2</v>
      </c>
    </row>
    <row r="2855" spans="1:9" x14ac:dyDescent="0.35">
      <c r="A2855" s="3" t="s">
        <v>3249</v>
      </c>
      <c r="B2855" s="44" t="s">
        <v>288</v>
      </c>
      <c r="C2855" s="44" t="s">
        <v>43</v>
      </c>
      <c r="D2855" s="44" t="s">
        <v>176</v>
      </c>
      <c r="E2855" s="3">
        <v>3</v>
      </c>
      <c r="F2855" s="3">
        <v>1</v>
      </c>
      <c r="G2855" s="3">
        <v>1</v>
      </c>
      <c r="H2855" s="3">
        <v>1</v>
      </c>
      <c r="I2855" s="3">
        <f t="shared" si="44"/>
        <v>2</v>
      </c>
    </row>
    <row r="2856" spans="1:9" x14ac:dyDescent="0.35">
      <c r="A2856" s="3" t="s">
        <v>3250</v>
      </c>
      <c r="B2856" s="44" t="s">
        <v>288</v>
      </c>
      <c r="C2856" s="44" t="s">
        <v>43</v>
      </c>
      <c r="D2856" s="44" t="s">
        <v>176</v>
      </c>
      <c r="E2856" s="3">
        <v>3</v>
      </c>
      <c r="F2856" s="3">
        <v>1</v>
      </c>
      <c r="G2856" s="3">
        <v>1</v>
      </c>
      <c r="H2856" s="3">
        <v>1</v>
      </c>
      <c r="I2856" s="3">
        <f t="shared" si="44"/>
        <v>2</v>
      </c>
    </row>
    <row r="2857" spans="1:9" x14ac:dyDescent="0.35">
      <c r="A2857" s="3" t="s">
        <v>3251</v>
      </c>
      <c r="B2857" s="44" t="s">
        <v>288</v>
      </c>
      <c r="C2857" s="44" t="s">
        <v>43</v>
      </c>
      <c r="D2857" s="44" t="s">
        <v>176</v>
      </c>
      <c r="E2857" s="3">
        <v>3</v>
      </c>
      <c r="F2857" s="3">
        <v>1</v>
      </c>
      <c r="G2857" s="3">
        <v>1</v>
      </c>
      <c r="H2857" s="3">
        <v>1</v>
      </c>
      <c r="I2857" s="3">
        <f t="shared" si="44"/>
        <v>2</v>
      </c>
    </row>
    <row r="2858" spans="1:9" x14ac:dyDescent="0.35">
      <c r="A2858" s="3" t="s">
        <v>3252</v>
      </c>
      <c r="B2858" s="44" t="s">
        <v>288</v>
      </c>
      <c r="C2858" s="44" t="s">
        <v>43</v>
      </c>
      <c r="D2858" s="44" t="s">
        <v>176</v>
      </c>
      <c r="E2858" s="3">
        <v>3</v>
      </c>
      <c r="F2858" s="3">
        <v>1</v>
      </c>
      <c r="G2858" s="3">
        <v>1</v>
      </c>
      <c r="H2858" s="3">
        <v>1</v>
      </c>
      <c r="I2858" s="3">
        <f t="shared" si="44"/>
        <v>2</v>
      </c>
    </row>
    <row r="2859" spans="1:9" x14ac:dyDescent="0.35">
      <c r="A2859" s="3" t="s">
        <v>3253</v>
      </c>
      <c r="B2859" s="44" t="s">
        <v>288</v>
      </c>
      <c r="C2859" s="44" t="s">
        <v>43</v>
      </c>
      <c r="D2859" s="44" t="s">
        <v>176</v>
      </c>
      <c r="E2859" s="3">
        <v>3</v>
      </c>
      <c r="F2859" s="3">
        <v>1</v>
      </c>
      <c r="G2859" s="3">
        <v>1</v>
      </c>
      <c r="H2859" s="3">
        <v>1</v>
      </c>
      <c r="I2859" s="3">
        <f t="shared" si="44"/>
        <v>2</v>
      </c>
    </row>
    <row r="2860" spans="1:9" x14ac:dyDescent="0.35">
      <c r="A2860" s="3" t="s">
        <v>3254</v>
      </c>
      <c r="B2860" s="44" t="s">
        <v>288</v>
      </c>
      <c r="C2860" s="44" t="s">
        <v>43</v>
      </c>
      <c r="D2860" s="44" t="s">
        <v>176</v>
      </c>
      <c r="E2860" s="3">
        <v>3</v>
      </c>
      <c r="F2860" s="3">
        <v>1</v>
      </c>
      <c r="G2860" s="3">
        <v>1</v>
      </c>
      <c r="H2860" s="3">
        <v>1</v>
      </c>
      <c r="I2860" s="3">
        <f t="shared" si="44"/>
        <v>2</v>
      </c>
    </row>
    <row r="2861" spans="1:9" x14ac:dyDescent="0.35">
      <c r="A2861" s="3" t="s">
        <v>3255</v>
      </c>
      <c r="B2861" s="44" t="s">
        <v>288</v>
      </c>
      <c r="C2861" s="44" t="s">
        <v>43</v>
      </c>
      <c r="D2861" s="44" t="s">
        <v>176</v>
      </c>
      <c r="E2861" s="3">
        <v>3</v>
      </c>
      <c r="F2861" s="3">
        <v>1</v>
      </c>
      <c r="G2861" s="3">
        <v>1</v>
      </c>
      <c r="H2861" s="3">
        <v>1</v>
      </c>
      <c r="I2861" s="3">
        <f t="shared" si="44"/>
        <v>2</v>
      </c>
    </row>
    <row r="2862" spans="1:9" x14ac:dyDescent="0.35">
      <c r="A2862" s="3" t="s">
        <v>3256</v>
      </c>
      <c r="B2862" s="44" t="s">
        <v>288</v>
      </c>
      <c r="C2862" s="44" t="s">
        <v>43</v>
      </c>
      <c r="D2862" s="44" t="s">
        <v>176</v>
      </c>
      <c r="E2862" s="3">
        <v>3</v>
      </c>
      <c r="F2862" s="3">
        <v>1</v>
      </c>
      <c r="G2862" s="3">
        <v>4</v>
      </c>
      <c r="H2862" s="3">
        <v>1</v>
      </c>
      <c r="I2862" s="3">
        <f t="shared" si="44"/>
        <v>2</v>
      </c>
    </row>
    <row r="2863" spans="1:9" x14ac:dyDescent="0.35">
      <c r="A2863" s="3" t="s">
        <v>3257</v>
      </c>
      <c r="B2863" s="44" t="s">
        <v>289</v>
      </c>
      <c r="C2863" s="44" t="s">
        <v>43</v>
      </c>
      <c r="D2863" s="44" t="s">
        <v>175</v>
      </c>
      <c r="E2863" s="3">
        <v>3</v>
      </c>
      <c r="F2863" s="3">
        <v>4</v>
      </c>
      <c r="G2863" s="3">
        <v>4</v>
      </c>
      <c r="H2863" s="3">
        <v>2</v>
      </c>
      <c r="I2863" s="3">
        <f t="shared" si="44"/>
        <v>3</v>
      </c>
    </row>
    <row r="2864" spans="1:9" x14ac:dyDescent="0.35">
      <c r="A2864" s="3" t="s">
        <v>3258</v>
      </c>
      <c r="B2864" s="44" t="s">
        <v>289</v>
      </c>
      <c r="C2864" s="44" t="s">
        <v>43</v>
      </c>
      <c r="D2864" s="44" t="s">
        <v>175</v>
      </c>
      <c r="E2864" s="3">
        <v>3</v>
      </c>
      <c r="F2864" s="3">
        <v>1</v>
      </c>
      <c r="G2864" s="3">
        <v>4</v>
      </c>
      <c r="H2864" s="3">
        <v>1</v>
      </c>
      <c r="I2864" s="3">
        <f t="shared" si="44"/>
        <v>2</v>
      </c>
    </row>
    <row r="2865" spans="1:9" x14ac:dyDescent="0.35">
      <c r="A2865" s="3" t="s">
        <v>3259</v>
      </c>
      <c r="B2865" s="44" t="s">
        <v>289</v>
      </c>
      <c r="C2865" s="44" t="s">
        <v>43</v>
      </c>
      <c r="D2865" s="44" t="s">
        <v>175</v>
      </c>
      <c r="E2865" s="3">
        <v>3</v>
      </c>
      <c r="F2865" s="3">
        <v>1</v>
      </c>
      <c r="G2865" s="3">
        <v>1</v>
      </c>
      <c r="H2865" s="3">
        <v>1</v>
      </c>
      <c r="I2865" s="3">
        <f t="shared" si="44"/>
        <v>2</v>
      </c>
    </row>
    <row r="2866" spans="1:9" x14ac:dyDescent="0.35">
      <c r="A2866" s="3" t="s">
        <v>3260</v>
      </c>
      <c r="B2866" s="44" t="s">
        <v>289</v>
      </c>
      <c r="C2866" s="44" t="s">
        <v>43</v>
      </c>
      <c r="D2866" s="44" t="s">
        <v>175</v>
      </c>
      <c r="E2866" s="3">
        <v>3</v>
      </c>
      <c r="F2866" s="3">
        <v>1</v>
      </c>
      <c r="G2866" s="3">
        <v>4</v>
      </c>
      <c r="H2866" s="3">
        <v>1</v>
      </c>
      <c r="I2866" s="3">
        <f t="shared" si="44"/>
        <v>2</v>
      </c>
    </row>
    <row r="2867" spans="1:9" x14ac:dyDescent="0.35">
      <c r="A2867" s="3" t="s">
        <v>3261</v>
      </c>
      <c r="B2867" s="44" t="s">
        <v>289</v>
      </c>
      <c r="C2867" s="44" t="s">
        <v>43</v>
      </c>
      <c r="D2867" s="44" t="s">
        <v>175</v>
      </c>
      <c r="E2867" s="3">
        <v>3</v>
      </c>
      <c r="F2867" s="3">
        <v>1</v>
      </c>
      <c r="G2867" s="3">
        <v>4</v>
      </c>
      <c r="H2867" s="3">
        <v>1</v>
      </c>
      <c r="I2867" s="3">
        <f t="shared" si="44"/>
        <v>2</v>
      </c>
    </row>
    <row r="2868" spans="1:9" x14ac:dyDescent="0.35">
      <c r="A2868" s="3" t="s">
        <v>3262</v>
      </c>
      <c r="B2868" s="44" t="s">
        <v>208</v>
      </c>
      <c r="C2868" s="44" t="s">
        <v>151</v>
      </c>
      <c r="D2868" s="44" t="s">
        <v>175</v>
      </c>
      <c r="E2868" s="3">
        <v>3</v>
      </c>
      <c r="F2868" s="3">
        <v>1</v>
      </c>
      <c r="G2868" s="3">
        <v>4</v>
      </c>
      <c r="H2868" s="3">
        <v>1</v>
      </c>
      <c r="I2868" s="3">
        <f t="shared" si="44"/>
        <v>2</v>
      </c>
    </row>
    <row r="2869" spans="1:9" x14ac:dyDescent="0.35">
      <c r="A2869" s="3" t="s">
        <v>3263</v>
      </c>
      <c r="B2869" s="44" t="s">
        <v>289</v>
      </c>
      <c r="C2869" s="44" t="s">
        <v>43</v>
      </c>
      <c r="D2869" s="44" t="s">
        <v>175</v>
      </c>
      <c r="E2869" s="3">
        <v>3</v>
      </c>
      <c r="F2869" s="3">
        <v>1</v>
      </c>
      <c r="G2869" s="3">
        <v>1</v>
      </c>
      <c r="H2869" s="3">
        <v>1</v>
      </c>
      <c r="I2869" s="3">
        <f t="shared" si="44"/>
        <v>2</v>
      </c>
    </row>
    <row r="2870" spans="1:9" x14ac:dyDescent="0.35">
      <c r="A2870" s="3" t="s">
        <v>3264</v>
      </c>
      <c r="B2870" s="44" t="s">
        <v>288</v>
      </c>
      <c r="C2870" s="44" t="s">
        <v>43</v>
      </c>
      <c r="D2870" s="44" t="s">
        <v>176</v>
      </c>
      <c r="E2870" s="3">
        <v>3</v>
      </c>
      <c r="F2870" s="3">
        <v>1</v>
      </c>
      <c r="G2870" s="3">
        <v>4</v>
      </c>
      <c r="H2870" s="3">
        <v>1</v>
      </c>
      <c r="I2870" s="3">
        <f t="shared" si="44"/>
        <v>2</v>
      </c>
    </row>
    <row r="2871" spans="1:9" x14ac:dyDescent="0.35">
      <c r="A2871" s="3" t="s">
        <v>3265</v>
      </c>
      <c r="B2871" s="44" t="s">
        <v>289</v>
      </c>
      <c r="C2871" s="44" t="s">
        <v>43</v>
      </c>
      <c r="D2871" s="44" t="s">
        <v>175</v>
      </c>
      <c r="E2871" s="3">
        <v>3</v>
      </c>
      <c r="F2871" s="3">
        <v>1</v>
      </c>
      <c r="G2871" s="3">
        <v>1</v>
      </c>
      <c r="H2871" s="3">
        <v>1</v>
      </c>
      <c r="I2871" s="3">
        <f t="shared" si="44"/>
        <v>2</v>
      </c>
    </row>
    <row r="2872" spans="1:9" x14ac:dyDescent="0.35">
      <c r="A2872" s="3" t="s">
        <v>3266</v>
      </c>
      <c r="B2872" s="44" t="s">
        <v>288</v>
      </c>
      <c r="C2872" s="44" t="s">
        <v>43</v>
      </c>
      <c r="D2872" s="44" t="s">
        <v>176</v>
      </c>
      <c r="E2872" s="3">
        <v>3</v>
      </c>
      <c r="F2872" s="3">
        <v>1</v>
      </c>
      <c r="G2872" s="3">
        <v>4</v>
      </c>
      <c r="H2872" s="3">
        <v>1</v>
      </c>
      <c r="I2872" s="3">
        <f t="shared" si="44"/>
        <v>2</v>
      </c>
    </row>
    <row r="2873" spans="1:9" x14ac:dyDescent="0.35">
      <c r="A2873" s="3" t="s">
        <v>3267</v>
      </c>
      <c r="B2873" s="44" t="s">
        <v>288</v>
      </c>
      <c r="C2873" s="44" t="s">
        <v>43</v>
      </c>
      <c r="D2873" s="44" t="s">
        <v>176</v>
      </c>
      <c r="E2873" s="3">
        <v>3</v>
      </c>
      <c r="F2873" s="3">
        <v>1</v>
      </c>
      <c r="G2873" s="3">
        <v>4</v>
      </c>
      <c r="H2873" s="3">
        <v>1</v>
      </c>
      <c r="I2873" s="3">
        <f t="shared" si="44"/>
        <v>2</v>
      </c>
    </row>
    <row r="2874" spans="1:9" x14ac:dyDescent="0.35">
      <c r="A2874" s="3" t="s">
        <v>3268</v>
      </c>
      <c r="B2874" s="44" t="s">
        <v>288</v>
      </c>
      <c r="C2874" s="44" t="s">
        <v>43</v>
      </c>
      <c r="D2874" s="44" t="s">
        <v>176</v>
      </c>
      <c r="E2874" s="3">
        <v>3</v>
      </c>
      <c r="F2874" s="3">
        <v>2</v>
      </c>
      <c r="G2874" s="3">
        <v>4</v>
      </c>
      <c r="H2874" s="3">
        <v>1</v>
      </c>
      <c r="I2874" s="3">
        <f t="shared" si="44"/>
        <v>3</v>
      </c>
    </row>
    <row r="2875" spans="1:9" x14ac:dyDescent="0.35">
      <c r="A2875" s="3" t="s">
        <v>3269</v>
      </c>
      <c r="B2875" s="44" t="s">
        <v>289</v>
      </c>
      <c r="C2875" s="44" t="s">
        <v>43</v>
      </c>
      <c r="D2875" s="44" t="s">
        <v>175</v>
      </c>
      <c r="E2875" s="3">
        <v>3</v>
      </c>
      <c r="F2875" s="3">
        <v>1</v>
      </c>
      <c r="G2875" s="3">
        <v>4</v>
      </c>
      <c r="H2875" s="3">
        <v>1</v>
      </c>
      <c r="I2875" s="3">
        <f t="shared" si="44"/>
        <v>2</v>
      </c>
    </row>
    <row r="2876" spans="1:9" x14ac:dyDescent="0.35">
      <c r="A2876" s="3" t="s">
        <v>3270</v>
      </c>
      <c r="B2876" s="44" t="s">
        <v>289</v>
      </c>
      <c r="C2876" s="44" t="s">
        <v>43</v>
      </c>
      <c r="D2876" s="44" t="s">
        <v>175</v>
      </c>
      <c r="E2876" s="3">
        <v>3</v>
      </c>
      <c r="F2876" s="3">
        <v>1</v>
      </c>
      <c r="G2876" s="3">
        <v>4</v>
      </c>
      <c r="H2876" s="3">
        <v>1</v>
      </c>
      <c r="I2876" s="3">
        <f t="shared" si="44"/>
        <v>2</v>
      </c>
    </row>
    <row r="2877" spans="1:9" x14ac:dyDescent="0.35">
      <c r="A2877" s="3" t="s">
        <v>3271</v>
      </c>
      <c r="B2877" s="44" t="s">
        <v>289</v>
      </c>
      <c r="C2877" s="44" t="s">
        <v>43</v>
      </c>
      <c r="D2877" s="44" t="s">
        <v>175</v>
      </c>
      <c r="E2877" s="3">
        <v>3</v>
      </c>
      <c r="F2877" s="3">
        <v>1</v>
      </c>
      <c r="G2877" s="3">
        <v>4</v>
      </c>
      <c r="H2877" s="3">
        <v>1</v>
      </c>
      <c r="I2877" s="3">
        <f t="shared" si="44"/>
        <v>2</v>
      </c>
    </row>
    <row r="2878" spans="1:9" x14ac:dyDescent="0.35">
      <c r="A2878" s="3" t="s">
        <v>3272</v>
      </c>
      <c r="B2878" s="44" t="s">
        <v>289</v>
      </c>
      <c r="C2878" s="44" t="s">
        <v>43</v>
      </c>
      <c r="D2878" s="44" t="s">
        <v>175</v>
      </c>
      <c r="E2878" s="3">
        <v>3</v>
      </c>
      <c r="F2878" s="3">
        <v>1</v>
      </c>
      <c r="G2878" s="3">
        <v>4</v>
      </c>
      <c r="H2878" s="3">
        <v>1</v>
      </c>
      <c r="I2878" s="3">
        <f t="shared" si="44"/>
        <v>2</v>
      </c>
    </row>
    <row r="2879" spans="1:9" x14ac:dyDescent="0.35">
      <c r="A2879" s="3" t="s">
        <v>3273</v>
      </c>
      <c r="B2879" s="44" t="s">
        <v>289</v>
      </c>
      <c r="C2879" s="44" t="s">
        <v>43</v>
      </c>
      <c r="D2879" s="44" t="s">
        <v>175</v>
      </c>
      <c r="E2879" s="3">
        <v>3</v>
      </c>
      <c r="F2879" s="3">
        <v>1</v>
      </c>
      <c r="G2879" s="3">
        <v>4</v>
      </c>
      <c r="H2879" s="3">
        <v>1</v>
      </c>
      <c r="I2879" s="3">
        <f t="shared" si="44"/>
        <v>2</v>
      </c>
    </row>
    <row r="2880" spans="1:9" x14ac:dyDescent="0.35">
      <c r="A2880" s="3" t="s">
        <v>3274</v>
      </c>
      <c r="B2880" s="44" t="s">
        <v>289</v>
      </c>
      <c r="C2880" s="44" t="s">
        <v>43</v>
      </c>
      <c r="D2880" s="44" t="s">
        <v>175</v>
      </c>
      <c r="E2880" s="3">
        <v>3</v>
      </c>
      <c r="F2880" s="3">
        <v>1</v>
      </c>
      <c r="G2880" s="3">
        <v>4</v>
      </c>
      <c r="H2880" s="3">
        <v>1</v>
      </c>
      <c r="I2880" s="3">
        <f t="shared" si="44"/>
        <v>2</v>
      </c>
    </row>
    <row r="2881" spans="1:9" x14ac:dyDescent="0.35">
      <c r="A2881" s="3" t="s">
        <v>3275</v>
      </c>
      <c r="B2881" s="44" t="s">
        <v>289</v>
      </c>
      <c r="C2881" s="44" t="s">
        <v>43</v>
      </c>
      <c r="D2881" s="44" t="s">
        <v>175</v>
      </c>
      <c r="E2881" s="3">
        <v>3</v>
      </c>
      <c r="F2881" s="3">
        <v>1</v>
      </c>
      <c r="G2881" s="3">
        <v>1</v>
      </c>
      <c r="H2881" s="3">
        <v>1</v>
      </c>
      <c r="I2881" s="3">
        <f t="shared" si="44"/>
        <v>2</v>
      </c>
    </row>
    <row r="2882" spans="1:9" x14ac:dyDescent="0.35">
      <c r="A2882" s="3" t="s">
        <v>3276</v>
      </c>
      <c r="B2882" s="44" t="s">
        <v>289</v>
      </c>
      <c r="C2882" s="44" t="s">
        <v>43</v>
      </c>
      <c r="D2882" s="44" t="s">
        <v>175</v>
      </c>
      <c r="E2882" s="3">
        <v>3</v>
      </c>
      <c r="F2882" s="3">
        <v>1</v>
      </c>
      <c r="G2882" s="3">
        <v>1</v>
      </c>
      <c r="H2882" s="3">
        <v>1</v>
      </c>
      <c r="I2882" s="3">
        <f t="shared" si="44"/>
        <v>2</v>
      </c>
    </row>
    <row r="2883" spans="1:9" x14ac:dyDescent="0.35">
      <c r="A2883" s="3" t="s">
        <v>3277</v>
      </c>
      <c r="B2883" s="44" t="s">
        <v>289</v>
      </c>
      <c r="C2883" s="44" t="s">
        <v>43</v>
      </c>
      <c r="D2883" s="44" t="s">
        <v>175</v>
      </c>
      <c r="E2883" s="3">
        <v>3</v>
      </c>
      <c r="F2883" s="3">
        <v>1</v>
      </c>
      <c r="G2883" s="3">
        <v>1</v>
      </c>
      <c r="H2883" s="3">
        <v>1</v>
      </c>
      <c r="I2883" s="3">
        <f t="shared" ref="I2883:I2946" si="45">ROUND(AVERAGE(E2883:H2883),0)</f>
        <v>2</v>
      </c>
    </row>
    <row r="2884" spans="1:9" x14ac:dyDescent="0.35">
      <c r="A2884" s="3" t="s">
        <v>3278</v>
      </c>
      <c r="B2884" s="44" t="s">
        <v>289</v>
      </c>
      <c r="C2884" s="44" t="s">
        <v>43</v>
      </c>
      <c r="D2884" s="44" t="s">
        <v>175</v>
      </c>
      <c r="E2884" s="3">
        <v>3</v>
      </c>
      <c r="F2884" s="3">
        <v>1</v>
      </c>
      <c r="G2884" s="3">
        <v>4</v>
      </c>
      <c r="H2884" s="3">
        <v>1</v>
      </c>
      <c r="I2884" s="3">
        <f t="shared" si="45"/>
        <v>2</v>
      </c>
    </row>
    <row r="2885" spans="1:9" x14ac:dyDescent="0.35">
      <c r="A2885" s="3" t="s">
        <v>3279</v>
      </c>
      <c r="B2885" s="44" t="s">
        <v>289</v>
      </c>
      <c r="C2885" s="44" t="s">
        <v>43</v>
      </c>
      <c r="D2885" s="44" t="s">
        <v>175</v>
      </c>
      <c r="E2885" s="3">
        <v>3</v>
      </c>
      <c r="F2885" s="3">
        <v>1</v>
      </c>
      <c r="G2885" s="3">
        <v>4</v>
      </c>
      <c r="H2885" s="3">
        <v>1</v>
      </c>
      <c r="I2885" s="3">
        <f t="shared" si="45"/>
        <v>2</v>
      </c>
    </row>
    <row r="2886" spans="1:9" x14ac:dyDescent="0.35">
      <c r="A2886" s="3" t="s">
        <v>3280</v>
      </c>
      <c r="B2886" s="44" t="s">
        <v>289</v>
      </c>
      <c r="C2886" s="44" t="s">
        <v>43</v>
      </c>
      <c r="D2886" s="44" t="s">
        <v>175</v>
      </c>
      <c r="E2886" s="3">
        <v>3</v>
      </c>
      <c r="F2886" s="3">
        <v>1</v>
      </c>
      <c r="G2886" s="3">
        <v>4</v>
      </c>
      <c r="H2886" s="3">
        <v>1</v>
      </c>
      <c r="I2886" s="3">
        <f t="shared" si="45"/>
        <v>2</v>
      </c>
    </row>
    <row r="2887" spans="1:9" x14ac:dyDescent="0.35">
      <c r="A2887" s="3" t="s">
        <v>3281</v>
      </c>
      <c r="B2887" s="44" t="s">
        <v>289</v>
      </c>
      <c r="C2887" s="44" t="s">
        <v>43</v>
      </c>
      <c r="D2887" s="44" t="s">
        <v>175</v>
      </c>
      <c r="E2887" s="3">
        <v>3</v>
      </c>
      <c r="F2887" s="3">
        <v>1</v>
      </c>
      <c r="G2887" s="3">
        <v>4</v>
      </c>
      <c r="H2887" s="3">
        <v>1</v>
      </c>
      <c r="I2887" s="3">
        <f t="shared" si="45"/>
        <v>2</v>
      </c>
    </row>
    <row r="2888" spans="1:9" x14ac:dyDescent="0.35">
      <c r="A2888" s="3" t="s">
        <v>3282</v>
      </c>
      <c r="B2888" s="44" t="s">
        <v>289</v>
      </c>
      <c r="C2888" s="44" t="s">
        <v>43</v>
      </c>
      <c r="D2888" s="44" t="s">
        <v>175</v>
      </c>
      <c r="E2888" s="3">
        <v>3</v>
      </c>
      <c r="F2888" s="3">
        <v>1</v>
      </c>
      <c r="G2888" s="3">
        <v>4</v>
      </c>
      <c r="H2888" s="3">
        <v>1</v>
      </c>
      <c r="I2888" s="3">
        <f t="shared" si="45"/>
        <v>2</v>
      </c>
    </row>
    <row r="2889" spans="1:9" x14ac:dyDescent="0.35">
      <c r="A2889" s="3" t="s">
        <v>3283</v>
      </c>
      <c r="B2889" s="44" t="s">
        <v>289</v>
      </c>
      <c r="C2889" s="44" t="s">
        <v>43</v>
      </c>
      <c r="D2889" s="44" t="s">
        <v>175</v>
      </c>
      <c r="E2889" s="3">
        <v>3</v>
      </c>
      <c r="F2889" s="3">
        <v>1</v>
      </c>
      <c r="G2889" s="3">
        <v>4</v>
      </c>
      <c r="H2889" s="3">
        <v>1</v>
      </c>
      <c r="I2889" s="3">
        <f t="shared" si="45"/>
        <v>2</v>
      </c>
    </row>
    <row r="2890" spans="1:9" x14ac:dyDescent="0.35">
      <c r="A2890" s="3" t="s">
        <v>3284</v>
      </c>
      <c r="B2890" s="44" t="s">
        <v>288</v>
      </c>
      <c r="C2890" s="44" t="s">
        <v>43</v>
      </c>
      <c r="D2890" s="44" t="s">
        <v>176</v>
      </c>
      <c r="E2890" s="3">
        <v>3</v>
      </c>
      <c r="F2890" s="3">
        <v>1</v>
      </c>
      <c r="G2890" s="3">
        <v>4</v>
      </c>
      <c r="H2890" s="3">
        <v>1</v>
      </c>
      <c r="I2890" s="3">
        <f t="shared" si="45"/>
        <v>2</v>
      </c>
    </row>
    <row r="2891" spans="1:9" x14ac:dyDescent="0.35">
      <c r="A2891" s="3" t="s">
        <v>3285</v>
      </c>
      <c r="B2891" s="44" t="s">
        <v>288</v>
      </c>
      <c r="C2891" s="44" t="s">
        <v>43</v>
      </c>
      <c r="D2891" s="44" t="s">
        <v>176</v>
      </c>
      <c r="E2891" s="3">
        <v>3</v>
      </c>
      <c r="F2891" s="3">
        <v>1</v>
      </c>
      <c r="G2891" s="3">
        <v>4</v>
      </c>
      <c r="H2891" s="3">
        <v>1</v>
      </c>
      <c r="I2891" s="3">
        <f t="shared" si="45"/>
        <v>2</v>
      </c>
    </row>
    <row r="2892" spans="1:9" x14ac:dyDescent="0.35">
      <c r="A2892" s="3" t="s">
        <v>3286</v>
      </c>
      <c r="B2892" s="44" t="s">
        <v>288</v>
      </c>
      <c r="C2892" s="44" t="s">
        <v>43</v>
      </c>
      <c r="D2892" s="44" t="s">
        <v>176</v>
      </c>
      <c r="E2892" s="3">
        <v>3</v>
      </c>
      <c r="F2892" s="3">
        <v>1</v>
      </c>
      <c r="G2892" s="3">
        <v>4</v>
      </c>
      <c r="H2892" s="3">
        <v>1</v>
      </c>
      <c r="I2892" s="3">
        <f t="shared" si="45"/>
        <v>2</v>
      </c>
    </row>
    <row r="2893" spans="1:9" x14ac:dyDescent="0.35">
      <c r="A2893" s="3" t="s">
        <v>3287</v>
      </c>
      <c r="B2893" s="44" t="s">
        <v>288</v>
      </c>
      <c r="C2893" s="44" t="s">
        <v>43</v>
      </c>
      <c r="D2893" s="44" t="s">
        <v>176</v>
      </c>
      <c r="E2893" s="3">
        <v>3</v>
      </c>
      <c r="F2893" s="3">
        <v>4</v>
      </c>
      <c r="G2893" s="3">
        <v>4</v>
      </c>
      <c r="H2893" s="3">
        <v>2</v>
      </c>
      <c r="I2893" s="3">
        <f t="shared" si="45"/>
        <v>3</v>
      </c>
    </row>
    <row r="2894" spans="1:9" x14ac:dyDescent="0.35">
      <c r="A2894" s="3" t="s">
        <v>3288</v>
      </c>
      <c r="B2894" s="44" t="s">
        <v>288</v>
      </c>
      <c r="C2894" s="44" t="s">
        <v>43</v>
      </c>
      <c r="D2894" s="44" t="s">
        <v>176</v>
      </c>
      <c r="E2894" s="3">
        <v>3</v>
      </c>
      <c r="F2894" s="3">
        <v>1</v>
      </c>
      <c r="G2894" s="3">
        <v>4</v>
      </c>
      <c r="H2894" s="3">
        <v>1</v>
      </c>
      <c r="I2894" s="3">
        <f t="shared" si="45"/>
        <v>2</v>
      </c>
    </row>
    <row r="2895" spans="1:9" x14ac:dyDescent="0.35">
      <c r="A2895" s="3" t="s">
        <v>3289</v>
      </c>
      <c r="B2895" s="44" t="s">
        <v>288</v>
      </c>
      <c r="C2895" s="44" t="s">
        <v>43</v>
      </c>
      <c r="D2895" s="44" t="s">
        <v>176</v>
      </c>
      <c r="E2895" s="3">
        <v>3</v>
      </c>
      <c r="F2895" s="3">
        <v>1</v>
      </c>
      <c r="G2895" s="3">
        <v>4</v>
      </c>
      <c r="H2895" s="3">
        <v>1</v>
      </c>
      <c r="I2895" s="3">
        <f t="shared" si="45"/>
        <v>2</v>
      </c>
    </row>
    <row r="2896" spans="1:9" x14ac:dyDescent="0.35">
      <c r="A2896" s="3" t="s">
        <v>3290</v>
      </c>
      <c r="B2896" s="44" t="s">
        <v>288</v>
      </c>
      <c r="C2896" s="44" t="s">
        <v>43</v>
      </c>
      <c r="D2896" s="44" t="s">
        <v>176</v>
      </c>
      <c r="E2896" s="3">
        <v>3</v>
      </c>
      <c r="F2896" s="3">
        <v>1</v>
      </c>
      <c r="G2896" s="3">
        <v>4</v>
      </c>
      <c r="H2896" s="3">
        <v>1</v>
      </c>
      <c r="I2896" s="3">
        <f t="shared" si="45"/>
        <v>2</v>
      </c>
    </row>
    <row r="2897" spans="1:9" x14ac:dyDescent="0.35">
      <c r="A2897" s="3" t="s">
        <v>3291</v>
      </c>
      <c r="B2897" s="44" t="s">
        <v>289</v>
      </c>
      <c r="C2897" s="44" t="s">
        <v>43</v>
      </c>
      <c r="D2897" s="44" t="s">
        <v>175</v>
      </c>
      <c r="E2897" s="3">
        <v>3</v>
      </c>
      <c r="F2897" s="3">
        <v>1</v>
      </c>
      <c r="G2897" s="3">
        <v>4</v>
      </c>
      <c r="H2897" s="3">
        <v>1</v>
      </c>
      <c r="I2897" s="3">
        <f t="shared" si="45"/>
        <v>2</v>
      </c>
    </row>
    <row r="2898" spans="1:9" x14ac:dyDescent="0.35">
      <c r="A2898" s="3" t="s">
        <v>3292</v>
      </c>
      <c r="B2898" s="44" t="s">
        <v>288</v>
      </c>
      <c r="C2898" s="44" t="s">
        <v>43</v>
      </c>
      <c r="D2898" s="44" t="s">
        <v>176</v>
      </c>
      <c r="E2898" s="3">
        <v>3</v>
      </c>
      <c r="F2898" s="3">
        <v>2</v>
      </c>
      <c r="G2898" s="3">
        <v>1</v>
      </c>
      <c r="H2898" s="3">
        <v>1</v>
      </c>
      <c r="I2898" s="3">
        <f t="shared" si="45"/>
        <v>2</v>
      </c>
    </row>
    <row r="2899" spans="1:9" x14ac:dyDescent="0.35">
      <c r="A2899" s="3" t="s">
        <v>3293</v>
      </c>
      <c r="B2899" s="44" t="s">
        <v>289</v>
      </c>
      <c r="C2899" s="44" t="s">
        <v>43</v>
      </c>
      <c r="D2899" s="44" t="s">
        <v>175</v>
      </c>
      <c r="E2899" s="3">
        <v>3</v>
      </c>
      <c r="F2899" s="3">
        <v>1</v>
      </c>
      <c r="G2899" s="3">
        <v>4</v>
      </c>
      <c r="H2899" s="3">
        <v>1</v>
      </c>
      <c r="I2899" s="3">
        <f t="shared" si="45"/>
        <v>2</v>
      </c>
    </row>
    <row r="2900" spans="1:9" x14ac:dyDescent="0.35">
      <c r="A2900" s="3" t="s">
        <v>3294</v>
      </c>
      <c r="B2900" s="44" t="s">
        <v>289</v>
      </c>
      <c r="C2900" s="44" t="s">
        <v>43</v>
      </c>
      <c r="D2900" s="44" t="s">
        <v>175</v>
      </c>
      <c r="E2900" s="3">
        <v>3</v>
      </c>
      <c r="F2900" s="3">
        <v>1</v>
      </c>
      <c r="G2900" s="3">
        <v>4</v>
      </c>
      <c r="H2900" s="3">
        <v>1</v>
      </c>
      <c r="I2900" s="3">
        <f t="shared" si="45"/>
        <v>2</v>
      </c>
    </row>
    <row r="2901" spans="1:9" x14ac:dyDescent="0.35">
      <c r="A2901" s="3" t="s">
        <v>3295</v>
      </c>
      <c r="B2901" s="44" t="s">
        <v>288</v>
      </c>
      <c r="C2901" s="44" t="s">
        <v>43</v>
      </c>
      <c r="D2901" s="44" t="s">
        <v>176</v>
      </c>
      <c r="E2901" s="3">
        <v>3</v>
      </c>
      <c r="F2901" s="3">
        <v>1</v>
      </c>
      <c r="G2901" s="3">
        <v>4</v>
      </c>
      <c r="H2901" s="3">
        <v>1</v>
      </c>
      <c r="I2901" s="3">
        <f t="shared" si="45"/>
        <v>2</v>
      </c>
    </row>
    <row r="2902" spans="1:9" x14ac:dyDescent="0.35">
      <c r="A2902" s="3" t="s">
        <v>3296</v>
      </c>
      <c r="B2902" s="44" t="s">
        <v>289</v>
      </c>
      <c r="C2902" s="44" t="s">
        <v>43</v>
      </c>
      <c r="D2902" s="44" t="s">
        <v>175</v>
      </c>
      <c r="E2902" s="3">
        <v>3</v>
      </c>
      <c r="F2902" s="3">
        <v>1</v>
      </c>
      <c r="G2902" s="3">
        <v>4</v>
      </c>
      <c r="H2902" s="3">
        <v>1</v>
      </c>
      <c r="I2902" s="3">
        <f t="shared" si="45"/>
        <v>2</v>
      </c>
    </row>
    <row r="2903" spans="1:9" x14ac:dyDescent="0.35">
      <c r="A2903" s="3" t="s">
        <v>3297</v>
      </c>
      <c r="B2903" s="44" t="s">
        <v>289</v>
      </c>
      <c r="C2903" s="44" t="s">
        <v>43</v>
      </c>
      <c r="D2903" s="44" t="s">
        <v>175</v>
      </c>
      <c r="E2903" s="3">
        <v>3</v>
      </c>
      <c r="F2903" s="3">
        <v>1</v>
      </c>
      <c r="G2903" s="3">
        <v>4</v>
      </c>
      <c r="H2903" s="3">
        <v>1</v>
      </c>
      <c r="I2903" s="3">
        <f t="shared" si="45"/>
        <v>2</v>
      </c>
    </row>
    <row r="2904" spans="1:9" x14ac:dyDescent="0.35">
      <c r="A2904" s="3" t="s">
        <v>3298</v>
      </c>
      <c r="B2904" s="44" t="s">
        <v>289</v>
      </c>
      <c r="C2904" s="44" t="s">
        <v>43</v>
      </c>
      <c r="D2904" s="44" t="s">
        <v>175</v>
      </c>
      <c r="E2904" s="3">
        <v>3</v>
      </c>
      <c r="F2904" s="3">
        <v>1</v>
      </c>
      <c r="G2904" s="3">
        <v>4</v>
      </c>
      <c r="H2904" s="3">
        <v>1</v>
      </c>
      <c r="I2904" s="3">
        <f t="shared" si="45"/>
        <v>2</v>
      </c>
    </row>
    <row r="2905" spans="1:9" x14ac:dyDescent="0.35">
      <c r="A2905" s="3" t="s">
        <v>3299</v>
      </c>
      <c r="B2905" s="44" t="s">
        <v>289</v>
      </c>
      <c r="C2905" s="44" t="s">
        <v>43</v>
      </c>
      <c r="D2905" s="44" t="s">
        <v>175</v>
      </c>
      <c r="E2905" s="3">
        <v>3</v>
      </c>
      <c r="F2905" s="3">
        <v>1</v>
      </c>
      <c r="G2905" s="3">
        <v>1</v>
      </c>
      <c r="H2905" s="3">
        <v>1</v>
      </c>
      <c r="I2905" s="3">
        <f t="shared" si="45"/>
        <v>2</v>
      </c>
    </row>
    <row r="2906" spans="1:9" x14ac:dyDescent="0.35">
      <c r="A2906" s="3" t="s">
        <v>3300</v>
      </c>
      <c r="B2906" s="44" t="s">
        <v>289</v>
      </c>
      <c r="C2906" s="44" t="s">
        <v>43</v>
      </c>
      <c r="D2906" s="44" t="s">
        <v>175</v>
      </c>
      <c r="E2906" s="3">
        <v>3</v>
      </c>
      <c r="F2906" s="3">
        <v>1</v>
      </c>
      <c r="G2906" s="3">
        <v>4</v>
      </c>
      <c r="H2906" s="3">
        <v>1</v>
      </c>
      <c r="I2906" s="3">
        <f t="shared" si="45"/>
        <v>2</v>
      </c>
    </row>
    <row r="2907" spans="1:9" x14ac:dyDescent="0.35">
      <c r="A2907" s="3" t="s">
        <v>3301</v>
      </c>
      <c r="B2907" s="44" t="s">
        <v>288</v>
      </c>
      <c r="C2907" s="44" t="s">
        <v>43</v>
      </c>
      <c r="D2907" s="44" t="s">
        <v>176</v>
      </c>
      <c r="E2907" s="3">
        <v>3</v>
      </c>
      <c r="F2907" s="3">
        <v>1</v>
      </c>
      <c r="G2907" s="3">
        <v>4</v>
      </c>
      <c r="H2907" s="3">
        <v>1</v>
      </c>
      <c r="I2907" s="3">
        <f t="shared" si="45"/>
        <v>2</v>
      </c>
    </row>
    <row r="2908" spans="1:9" x14ac:dyDescent="0.35">
      <c r="A2908" s="3" t="s">
        <v>3302</v>
      </c>
      <c r="B2908" s="44" t="s">
        <v>289</v>
      </c>
      <c r="C2908" s="44" t="s">
        <v>43</v>
      </c>
      <c r="D2908" s="44" t="s">
        <v>175</v>
      </c>
      <c r="E2908" s="3">
        <v>3</v>
      </c>
      <c r="F2908" s="3">
        <v>1</v>
      </c>
      <c r="G2908" s="3">
        <v>4</v>
      </c>
      <c r="H2908" s="3">
        <v>1</v>
      </c>
      <c r="I2908" s="3">
        <f t="shared" si="45"/>
        <v>2</v>
      </c>
    </row>
    <row r="2909" spans="1:9" x14ac:dyDescent="0.35">
      <c r="A2909" s="3" t="s">
        <v>3303</v>
      </c>
      <c r="B2909" s="44" t="s">
        <v>289</v>
      </c>
      <c r="C2909" s="44" t="s">
        <v>43</v>
      </c>
      <c r="D2909" s="44" t="s">
        <v>175</v>
      </c>
      <c r="E2909" s="3">
        <v>3</v>
      </c>
      <c r="F2909" s="3">
        <v>1</v>
      </c>
      <c r="G2909" s="3">
        <v>4</v>
      </c>
      <c r="H2909" s="3">
        <v>1</v>
      </c>
      <c r="I2909" s="3">
        <f t="shared" si="45"/>
        <v>2</v>
      </c>
    </row>
    <row r="2910" spans="1:9" x14ac:dyDescent="0.35">
      <c r="A2910" s="3" t="s">
        <v>3304</v>
      </c>
      <c r="B2910" s="44" t="s">
        <v>289</v>
      </c>
      <c r="C2910" s="44" t="s">
        <v>43</v>
      </c>
      <c r="D2910" s="44" t="s">
        <v>175</v>
      </c>
      <c r="E2910" s="3">
        <v>3</v>
      </c>
      <c r="F2910" s="3">
        <v>1</v>
      </c>
      <c r="G2910" s="3">
        <v>4</v>
      </c>
      <c r="H2910" s="3">
        <v>1</v>
      </c>
      <c r="I2910" s="3">
        <f t="shared" si="45"/>
        <v>2</v>
      </c>
    </row>
    <row r="2911" spans="1:9" x14ac:dyDescent="0.35">
      <c r="A2911" s="3" t="s">
        <v>3305</v>
      </c>
      <c r="B2911" s="44" t="s">
        <v>289</v>
      </c>
      <c r="C2911" s="44" t="s">
        <v>43</v>
      </c>
      <c r="D2911" s="44" t="s">
        <v>175</v>
      </c>
      <c r="E2911" s="3">
        <v>3</v>
      </c>
      <c r="F2911" s="3">
        <v>1</v>
      </c>
      <c r="G2911" s="3">
        <v>4</v>
      </c>
      <c r="H2911" s="3">
        <v>1</v>
      </c>
      <c r="I2911" s="3">
        <f t="shared" si="45"/>
        <v>2</v>
      </c>
    </row>
    <row r="2912" spans="1:9" x14ac:dyDescent="0.35">
      <c r="A2912" s="3" t="s">
        <v>3306</v>
      </c>
      <c r="B2912" s="44" t="s">
        <v>289</v>
      </c>
      <c r="C2912" s="44" t="s">
        <v>43</v>
      </c>
      <c r="D2912" s="44" t="s">
        <v>175</v>
      </c>
      <c r="E2912" s="3">
        <v>3</v>
      </c>
      <c r="F2912" s="3">
        <v>1</v>
      </c>
      <c r="G2912" s="3">
        <v>4</v>
      </c>
      <c r="H2912" s="3">
        <v>1</v>
      </c>
      <c r="I2912" s="3">
        <f t="shared" si="45"/>
        <v>2</v>
      </c>
    </row>
    <row r="2913" spans="1:9" x14ac:dyDescent="0.35">
      <c r="A2913" s="3" t="s">
        <v>3307</v>
      </c>
      <c r="B2913" s="44" t="s">
        <v>289</v>
      </c>
      <c r="C2913" s="44" t="s">
        <v>43</v>
      </c>
      <c r="D2913" s="44" t="s">
        <v>175</v>
      </c>
      <c r="E2913" s="3">
        <v>3</v>
      </c>
      <c r="F2913" s="3">
        <v>1</v>
      </c>
      <c r="G2913" s="3">
        <v>4</v>
      </c>
      <c r="H2913" s="3">
        <v>1</v>
      </c>
      <c r="I2913" s="3">
        <f t="shared" si="45"/>
        <v>2</v>
      </c>
    </row>
    <row r="2914" spans="1:9" x14ac:dyDescent="0.35">
      <c r="A2914" s="3" t="s">
        <v>3308</v>
      </c>
      <c r="B2914" s="44" t="s">
        <v>288</v>
      </c>
      <c r="C2914" s="44" t="s">
        <v>43</v>
      </c>
      <c r="D2914" s="44" t="s">
        <v>176</v>
      </c>
      <c r="E2914" s="3">
        <v>3</v>
      </c>
      <c r="F2914" s="3">
        <v>1</v>
      </c>
      <c r="G2914" s="3">
        <v>1</v>
      </c>
      <c r="H2914" s="3">
        <v>2</v>
      </c>
      <c r="I2914" s="3">
        <f t="shared" si="45"/>
        <v>2</v>
      </c>
    </row>
    <row r="2915" spans="1:9" x14ac:dyDescent="0.35">
      <c r="A2915" s="3" t="s">
        <v>3309</v>
      </c>
      <c r="B2915" s="44" t="s">
        <v>289</v>
      </c>
      <c r="C2915" s="44" t="s">
        <v>43</v>
      </c>
      <c r="D2915" s="44" t="s">
        <v>175</v>
      </c>
      <c r="E2915" s="3">
        <v>3</v>
      </c>
      <c r="F2915" s="3">
        <v>1</v>
      </c>
      <c r="G2915" s="3">
        <v>4</v>
      </c>
      <c r="H2915" s="3">
        <v>1</v>
      </c>
      <c r="I2915" s="3">
        <f t="shared" si="45"/>
        <v>2</v>
      </c>
    </row>
    <row r="2916" spans="1:9" x14ac:dyDescent="0.35">
      <c r="A2916" s="3" t="s">
        <v>3310</v>
      </c>
      <c r="B2916" s="44" t="s">
        <v>289</v>
      </c>
      <c r="C2916" s="44" t="s">
        <v>43</v>
      </c>
      <c r="D2916" s="44" t="s">
        <v>175</v>
      </c>
      <c r="E2916" s="3">
        <v>3</v>
      </c>
      <c r="F2916" s="3">
        <v>1</v>
      </c>
      <c r="G2916" s="3">
        <v>4</v>
      </c>
      <c r="H2916" s="3">
        <v>1</v>
      </c>
      <c r="I2916" s="3">
        <f t="shared" si="45"/>
        <v>2</v>
      </c>
    </row>
    <row r="2917" spans="1:9" x14ac:dyDescent="0.35">
      <c r="A2917" s="3" t="s">
        <v>3311</v>
      </c>
      <c r="B2917" s="44" t="s">
        <v>289</v>
      </c>
      <c r="C2917" s="44" t="s">
        <v>43</v>
      </c>
      <c r="D2917" s="44" t="s">
        <v>175</v>
      </c>
      <c r="E2917" s="3">
        <v>3</v>
      </c>
      <c r="F2917" s="3">
        <v>1</v>
      </c>
      <c r="G2917" s="3">
        <v>4</v>
      </c>
      <c r="H2917" s="3">
        <v>1</v>
      </c>
      <c r="I2917" s="3">
        <f t="shared" si="45"/>
        <v>2</v>
      </c>
    </row>
    <row r="2918" spans="1:9" x14ac:dyDescent="0.35">
      <c r="A2918" s="3" t="s">
        <v>3312</v>
      </c>
      <c r="B2918" s="44" t="s">
        <v>289</v>
      </c>
      <c r="C2918" s="44" t="s">
        <v>43</v>
      </c>
      <c r="D2918" s="44" t="s">
        <v>175</v>
      </c>
      <c r="E2918" s="3">
        <v>3</v>
      </c>
      <c r="F2918" s="3">
        <v>1</v>
      </c>
      <c r="G2918" s="3">
        <v>4</v>
      </c>
      <c r="H2918" s="3">
        <v>1</v>
      </c>
      <c r="I2918" s="3">
        <f t="shared" si="45"/>
        <v>2</v>
      </c>
    </row>
    <row r="2919" spans="1:9" x14ac:dyDescent="0.35">
      <c r="A2919" s="3" t="s">
        <v>3313</v>
      </c>
      <c r="B2919" s="44" t="s">
        <v>288</v>
      </c>
      <c r="C2919" s="44" t="s">
        <v>43</v>
      </c>
      <c r="D2919" s="44" t="s">
        <v>176</v>
      </c>
      <c r="E2919" s="3">
        <v>3</v>
      </c>
      <c r="F2919" s="3">
        <v>2</v>
      </c>
      <c r="G2919" s="3">
        <v>4</v>
      </c>
      <c r="H2919" s="3">
        <v>1</v>
      </c>
      <c r="I2919" s="3">
        <f t="shared" si="45"/>
        <v>3</v>
      </c>
    </row>
    <row r="2920" spans="1:9" x14ac:dyDescent="0.35">
      <c r="A2920" s="3" t="s">
        <v>3314</v>
      </c>
      <c r="B2920" s="44" t="s">
        <v>230</v>
      </c>
      <c r="C2920" s="44" t="s">
        <v>228</v>
      </c>
      <c r="D2920" s="44" t="s">
        <v>176</v>
      </c>
      <c r="E2920" s="3">
        <v>3</v>
      </c>
      <c r="F2920" s="3">
        <v>1</v>
      </c>
      <c r="G2920" s="3">
        <v>1</v>
      </c>
      <c r="H2920" s="3">
        <v>1</v>
      </c>
      <c r="I2920" s="3">
        <f t="shared" si="45"/>
        <v>2</v>
      </c>
    </row>
    <row r="2921" spans="1:9" x14ac:dyDescent="0.35">
      <c r="A2921" s="3" t="s">
        <v>11784</v>
      </c>
      <c r="B2921" s="44" t="s">
        <v>289</v>
      </c>
      <c r="C2921" s="44" t="s">
        <v>43</v>
      </c>
      <c r="D2921" s="44" t="s">
        <v>175</v>
      </c>
      <c r="E2921" s="3">
        <v>3</v>
      </c>
      <c r="F2921" s="3">
        <v>1</v>
      </c>
      <c r="G2921" s="3">
        <v>1</v>
      </c>
      <c r="H2921" s="3">
        <v>1</v>
      </c>
      <c r="I2921" s="3">
        <f t="shared" si="45"/>
        <v>2</v>
      </c>
    </row>
    <row r="2922" spans="1:9" x14ac:dyDescent="0.35">
      <c r="A2922" s="3" t="s">
        <v>3315</v>
      </c>
      <c r="B2922" s="44" t="s">
        <v>230</v>
      </c>
      <c r="C2922" s="44" t="s">
        <v>228</v>
      </c>
      <c r="D2922" s="44" t="s">
        <v>176</v>
      </c>
      <c r="E2922" s="3">
        <v>3</v>
      </c>
      <c r="F2922" s="3">
        <v>1</v>
      </c>
      <c r="G2922" s="3">
        <v>4</v>
      </c>
      <c r="H2922" s="3">
        <v>1</v>
      </c>
      <c r="I2922" s="3">
        <f t="shared" si="45"/>
        <v>2</v>
      </c>
    </row>
    <row r="2923" spans="1:9" x14ac:dyDescent="0.35">
      <c r="A2923" s="3" t="s">
        <v>3316</v>
      </c>
      <c r="B2923" s="44" t="s">
        <v>289</v>
      </c>
      <c r="C2923" s="44" t="s">
        <v>43</v>
      </c>
      <c r="D2923" s="44" t="s">
        <v>175</v>
      </c>
      <c r="E2923" s="3">
        <v>3</v>
      </c>
      <c r="F2923" s="3">
        <v>2</v>
      </c>
      <c r="G2923" s="3">
        <v>1</v>
      </c>
      <c r="H2923" s="3">
        <v>1</v>
      </c>
      <c r="I2923" s="3">
        <f t="shared" si="45"/>
        <v>2</v>
      </c>
    </row>
    <row r="2924" spans="1:9" x14ac:dyDescent="0.35">
      <c r="A2924" s="3" t="s">
        <v>3317</v>
      </c>
      <c r="B2924" s="44" t="s">
        <v>230</v>
      </c>
      <c r="C2924" s="44" t="s">
        <v>228</v>
      </c>
      <c r="D2924" s="44" t="s">
        <v>176</v>
      </c>
      <c r="E2924" s="3">
        <v>3</v>
      </c>
      <c r="F2924" s="3">
        <v>1</v>
      </c>
      <c r="G2924" s="3">
        <v>4</v>
      </c>
      <c r="H2924" s="3">
        <v>1</v>
      </c>
      <c r="I2924" s="3">
        <f t="shared" si="45"/>
        <v>2</v>
      </c>
    </row>
    <row r="2925" spans="1:9" x14ac:dyDescent="0.35">
      <c r="A2925" s="3" t="s">
        <v>3318</v>
      </c>
      <c r="B2925" s="44" t="s">
        <v>230</v>
      </c>
      <c r="C2925" s="44" t="s">
        <v>228</v>
      </c>
      <c r="D2925" s="44" t="s">
        <v>176</v>
      </c>
      <c r="E2925" s="3">
        <v>3</v>
      </c>
      <c r="F2925" s="3">
        <v>1</v>
      </c>
      <c r="G2925" s="3">
        <v>4</v>
      </c>
      <c r="H2925" s="3">
        <v>1</v>
      </c>
      <c r="I2925" s="3">
        <f t="shared" si="45"/>
        <v>2</v>
      </c>
    </row>
    <row r="2926" spans="1:9" x14ac:dyDescent="0.35">
      <c r="A2926" s="3" t="s">
        <v>3319</v>
      </c>
      <c r="B2926" s="44" t="s">
        <v>230</v>
      </c>
      <c r="C2926" s="44" t="s">
        <v>228</v>
      </c>
      <c r="D2926" s="44" t="s">
        <v>176</v>
      </c>
      <c r="E2926" s="3">
        <v>3</v>
      </c>
      <c r="F2926" s="3">
        <v>1</v>
      </c>
      <c r="G2926" s="3">
        <v>4</v>
      </c>
      <c r="H2926" s="3">
        <v>1</v>
      </c>
      <c r="I2926" s="3">
        <f t="shared" si="45"/>
        <v>2</v>
      </c>
    </row>
    <row r="2927" spans="1:9" x14ac:dyDescent="0.35">
      <c r="A2927" s="3" t="s">
        <v>3320</v>
      </c>
      <c r="B2927" s="44" t="s">
        <v>289</v>
      </c>
      <c r="C2927" s="44" t="s">
        <v>43</v>
      </c>
      <c r="D2927" s="44" t="s">
        <v>175</v>
      </c>
      <c r="E2927" s="3">
        <v>3</v>
      </c>
      <c r="F2927" s="3">
        <v>1</v>
      </c>
      <c r="G2927" s="3">
        <v>1</v>
      </c>
      <c r="H2927" s="3">
        <v>1</v>
      </c>
      <c r="I2927" s="3">
        <f t="shared" si="45"/>
        <v>2</v>
      </c>
    </row>
    <row r="2928" spans="1:9" x14ac:dyDescent="0.35">
      <c r="A2928" s="3" t="s">
        <v>3321</v>
      </c>
      <c r="B2928" s="44" t="s">
        <v>289</v>
      </c>
      <c r="C2928" s="44" t="s">
        <v>43</v>
      </c>
      <c r="D2928" s="44" t="s">
        <v>175</v>
      </c>
      <c r="E2928" s="3">
        <v>3</v>
      </c>
      <c r="F2928" s="3">
        <v>1</v>
      </c>
      <c r="G2928" s="3">
        <v>4</v>
      </c>
      <c r="H2928" s="3">
        <v>1</v>
      </c>
      <c r="I2928" s="3">
        <f t="shared" si="45"/>
        <v>2</v>
      </c>
    </row>
    <row r="2929" spans="1:9" x14ac:dyDescent="0.35">
      <c r="A2929" s="3" t="s">
        <v>3322</v>
      </c>
      <c r="B2929" s="44" t="s">
        <v>208</v>
      </c>
      <c r="C2929" s="44" t="s">
        <v>151</v>
      </c>
      <c r="D2929" s="44" t="s">
        <v>175</v>
      </c>
      <c r="E2929" s="3">
        <v>3</v>
      </c>
      <c r="F2929" s="3">
        <v>1</v>
      </c>
      <c r="G2929" s="3">
        <v>4</v>
      </c>
      <c r="H2929" s="3">
        <v>1</v>
      </c>
      <c r="I2929" s="3">
        <f t="shared" si="45"/>
        <v>2</v>
      </c>
    </row>
    <row r="2930" spans="1:9" x14ac:dyDescent="0.35">
      <c r="A2930" s="3" t="s">
        <v>3323</v>
      </c>
      <c r="B2930" s="44" t="s">
        <v>288</v>
      </c>
      <c r="C2930" s="44" t="s">
        <v>43</v>
      </c>
      <c r="D2930" s="44" t="s">
        <v>176</v>
      </c>
      <c r="E2930" s="3">
        <v>3</v>
      </c>
      <c r="F2930" s="3">
        <v>1</v>
      </c>
      <c r="G2930" s="3">
        <v>4</v>
      </c>
      <c r="H2930" s="3">
        <v>1</v>
      </c>
      <c r="I2930" s="3">
        <f t="shared" si="45"/>
        <v>2</v>
      </c>
    </row>
    <row r="2931" spans="1:9" x14ac:dyDescent="0.35">
      <c r="A2931" s="3" t="s">
        <v>3324</v>
      </c>
      <c r="B2931" s="44" t="s">
        <v>289</v>
      </c>
      <c r="C2931" s="44" t="s">
        <v>43</v>
      </c>
      <c r="D2931" s="44" t="s">
        <v>175</v>
      </c>
      <c r="E2931" s="3">
        <v>3</v>
      </c>
      <c r="F2931" s="3">
        <v>1</v>
      </c>
      <c r="G2931" s="3">
        <v>1</v>
      </c>
      <c r="H2931" s="3">
        <v>1</v>
      </c>
      <c r="I2931" s="3">
        <f t="shared" si="45"/>
        <v>2</v>
      </c>
    </row>
    <row r="2932" spans="1:9" x14ac:dyDescent="0.35">
      <c r="A2932" s="3" t="s">
        <v>3325</v>
      </c>
      <c r="B2932" s="44" t="s">
        <v>289</v>
      </c>
      <c r="C2932" s="44" t="s">
        <v>43</v>
      </c>
      <c r="D2932" s="44" t="s">
        <v>175</v>
      </c>
      <c r="E2932" s="3">
        <v>3</v>
      </c>
      <c r="F2932" s="3">
        <v>1</v>
      </c>
      <c r="G2932" s="3">
        <v>4</v>
      </c>
      <c r="H2932" s="3">
        <v>1</v>
      </c>
      <c r="I2932" s="3">
        <f t="shared" si="45"/>
        <v>2</v>
      </c>
    </row>
    <row r="2933" spans="1:9" x14ac:dyDescent="0.35">
      <c r="A2933" s="3" t="s">
        <v>3326</v>
      </c>
      <c r="B2933" s="44" t="s">
        <v>289</v>
      </c>
      <c r="C2933" s="44" t="s">
        <v>43</v>
      </c>
      <c r="D2933" s="44" t="s">
        <v>175</v>
      </c>
      <c r="E2933" s="3">
        <v>3</v>
      </c>
      <c r="F2933" s="3">
        <v>1</v>
      </c>
      <c r="G2933" s="3">
        <v>4</v>
      </c>
      <c r="H2933" s="3">
        <v>1</v>
      </c>
      <c r="I2933" s="3">
        <f t="shared" si="45"/>
        <v>2</v>
      </c>
    </row>
    <row r="2934" spans="1:9" x14ac:dyDescent="0.35">
      <c r="A2934" s="3" t="s">
        <v>3327</v>
      </c>
      <c r="B2934" s="44" t="s">
        <v>289</v>
      </c>
      <c r="C2934" s="44" t="s">
        <v>43</v>
      </c>
      <c r="D2934" s="44" t="s">
        <v>175</v>
      </c>
      <c r="E2934" s="3">
        <v>3</v>
      </c>
      <c r="F2934" s="3">
        <v>1</v>
      </c>
      <c r="G2934" s="3">
        <v>4</v>
      </c>
      <c r="H2934" s="3">
        <v>1</v>
      </c>
      <c r="I2934" s="3">
        <f t="shared" si="45"/>
        <v>2</v>
      </c>
    </row>
    <row r="2935" spans="1:9" x14ac:dyDescent="0.35">
      <c r="A2935" s="3" t="s">
        <v>3328</v>
      </c>
      <c r="B2935" s="44" t="s">
        <v>289</v>
      </c>
      <c r="C2935" s="44" t="s">
        <v>43</v>
      </c>
      <c r="D2935" s="44" t="s">
        <v>175</v>
      </c>
      <c r="E2935" s="3">
        <v>3</v>
      </c>
      <c r="F2935" s="3">
        <v>1</v>
      </c>
      <c r="G2935" s="3">
        <v>4</v>
      </c>
      <c r="H2935" s="3">
        <v>1</v>
      </c>
      <c r="I2935" s="3">
        <f t="shared" si="45"/>
        <v>2</v>
      </c>
    </row>
    <row r="2936" spans="1:9" x14ac:dyDescent="0.35">
      <c r="A2936" s="3" t="s">
        <v>3329</v>
      </c>
      <c r="B2936" s="44" t="s">
        <v>230</v>
      </c>
      <c r="C2936" s="44" t="s">
        <v>228</v>
      </c>
      <c r="D2936" s="44" t="s">
        <v>176</v>
      </c>
      <c r="E2936" s="3">
        <v>3</v>
      </c>
      <c r="F2936" s="3">
        <v>1</v>
      </c>
      <c r="G2936" s="3">
        <v>4</v>
      </c>
      <c r="H2936" s="3">
        <v>1</v>
      </c>
      <c r="I2936" s="3">
        <f t="shared" si="45"/>
        <v>2</v>
      </c>
    </row>
    <row r="2937" spans="1:9" x14ac:dyDescent="0.35">
      <c r="A2937" s="3" t="s">
        <v>3330</v>
      </c>
      <c r="B2937" s="44" t="s">
        <v>289</v>
      </c>
      <c r="C2937" s="44" t="s">
        <v>43</v>
      </c>
      <c r="D2937" s="44" t="s">
        <v>175</v>
      </c>
      <c r="E2937" s="3">
        <v>3</v>
      </c>
      <c r="F2937" s="3">
        <v>1</v>
      </c>
      <c r="G2937" s="3">
        <v>1</v>
      </c>
      <c r="H2937" s="3">
        <v>3</v>
      </c>
      <c r="I2937" s="3">
        <f t="shared" si="45"/>
        <v>2</v>
      </c>
    </row>
    <row r="2938" spans="1:9" x14ac:dyDescent="0.35">
      <c r="A2938" s="3" t="s">
        <v>3331</v>
      </c>
      <c r="B2938" s="44" t="s">
        <v>288</v>
      </c>
      <c r="C2938" s="44" t="s">
        <v>43</v>
      </c>
      <c r="D2938" s="44" t="s">
        <v>176</v>
      </c>
      <c r="E2938" s="3">
        <v>3</v>
      </c>
      <c r="F2938" s="3">
        <v>1</v>
      </c>
      <c r="G2938" s="3">
        <v>1</v>
      </c>
      <c r="H2938" s="3">
        <v>1</v>
      </c>
      <c r="I2938" s="3">
        <f t="shared" si="45"/>
        <v>2</v>
      </c>
    </row>
    <row r="2939" spans="1:9" x14ac:dyDescent="0.35">
      <c r="A2939" s="3" t="s">
        <v>3332</v>
      </c>
      <c r="B2939" s="44" t="s">
        <v>288</v>
      </c>
      <c r="C2939" s="44" t="s">
        <v>43</v>
      </c>
      <c r="D2939" s="44" t="s">
        <v>176</v>
      </c>
      <c r="E2939" s="3">
        <v>3</v>
      </c>
      <c r="F2939" s="3">
        <v>1</v>
      </c>
      <c r="G2939" s="3">
        <v>1</v>
      </c>
      <c r="H2939" s="3">
        <v>1</v>
      </c>
      <c r="I2939" s="3">
        <f t="shared" si="45"/>
        <v>2</v>
      </c>
    </row>
    <row r="2940" spans="1:9" x14ac:dyDescent="0.35">
      <c r="A2940" s="3" t="s">
        <v>3333</v>
      </c>
      <c r="B2940" s="44" t="s">
        <v>289</v>
      </c>
      <c r="C2940" s="44" t="s">
        <v>43</v>
      </c>
      <c r="D2940" s="44" t="s">
        <v>175</v>
      </c>
      <c r="E2940" s="3">
        <v>3</v>
      </c>
      <c r="F2940" s="3">
        <v>1</v>
      </c>
      <c r="G2940" s="3">
        <v>1</v>
      </c>
      <c r="H2940" s="3">
        <v>3</v>
      </c>
      <c r="I2940" s="3">
        <f t="shared" si="45"/>
        <v>2</v>
      </c>
    </row>
    <row r="2941" spans="1:9" x14ac:dyDescent="0.35">
      <c r="A2941" s="3" t="s">
        <v>3334</v>
      </c>
      <c r="B2941" s="44" t="s">
        <v>288</v>
      </c>
      <c r="C2941" s="44" t="s">
        <v>43</v>
      </c>
      <c r="D2941" s="44" t="s">
        <v>176</v>
      </c>
      <c r="E2941" s="3">
        <v>3</v>
      </c>
      <c r="F2941" s="3">
        <v>1</v>
      </c>
      <c r="G2941" s="3">
        <v>1</v>
      </c>
      <c r="H2941" s="3">
        <v>1</v>
      </c>
      <c r="I2941" s="3">
        <f t="shared" si="45"/>
        <v>2</v>
      </c>
    </row>
    <row r="2942" spans="1:9" x14ac:dyDescent="0.35">
      <c r="A2942" s="3" t="s">
        <v>3335</v>
      </c>
      <c r="B2942" s="44" t="s">
        <v>288</v>
      </c>
      <c r="C2942" s="44" t="s">
        <v>43</v>
      </c>
      <c r="D2942" s="44" t="s">
        <v>176</v>
      </c>
      <c r="E2942" s="3">
        <v>3</v>
      </c>
      <c r="F2942" s="3">
        <v>1</v>
      </c>
      <c r="G2942" s="3">
        <v>1</v>
      </c>
      <c r="H2942" s="3">
        <v>1</v>
      </c>
      <c r="I2942" s="3">
        <f t="shared" si="45"/>
        <v>2</v>
      </c>
    </row>
    <row r="2943" spans="1:9" x14ac:dyDescent="0.35">
      <c r="A2943" s="3" t="s">
        <v>3336</v>
      </c>
      <c r="B2943" s="44" t="s">
        <v>288</v>
      </c>
      <c r="C2943" s="44" t="s">
        <v>43</v>
      </c>
      <c r="D2943" s="44" t="s">
        <v>176</v>
      </c>
      <c r="E2943" s="3">
        <v>3</v>
      </c>
      <c r="F2943" s="3">
        <v>1</v>
      </c>
      <c r="G2943" s="3">
        <v>1</v>
      </c>
      <c r="H2943" s="3">
        <v>1</v>
      </c>
      <c r="I2943" s="3">
        <f t="shared" si="45"/>
        <v>2</v>
      </c>
    </row>
    <row r="2944" spans="1:9" x14ac:dyDescent="0.35">
      <c r="A2944" s="3" t="s">
        <v>3337</v>
      </c>
      <c r="B2944" s="44" t="s">
        <v>288</v>
      </c>
      <c r="C2944" s="44" t="s">
        <v>43</v>
      </c>
      <c r="D2944" s="44" t="s">
        <v>176</v>
      </c>
      <c r="E2944" s="3">
        <v>3</v>
      </c>
      <c r="F2944" s="3">
        <v>1</v>
      </c>
      <c r="G2944" s="3">
        <v>1</v>
      </c>
      <c r="H2944" s="3">
        <v>1</v>
      </c>
      <c r="I2944" s="3">
        <f t="shared" si="45"/>
        <v>2</v>
      </c>
    </row>
    <row r="2945" spans="1:9" x14ac:dyDescent="0.35">
      <c r="A2945" s="3" t="s">
        <v>3338</v>
      </c>
      <c r="B2945" s="44" t="s">
        <v>288</v>
      </c>
      <c r="C2945" s="44" t="s">
        <v>43</v>
      </c>
      <c r="D2945" s="44" t="s">
        <v>176</v>
      </c>
      <c r="E2945" s="3">
        <v>3</v>
      </c>
      <c r="F2945" s="3">
        <v>1</v>
      </c>
      <c r="G2945" s="3">
        <v>1</v>
      </c>
      <c r="H2945" s="3">
        <v>1</v>
      </c>
      <c r="I2945" s="3">
        <f t="shared" si="45"/>
        <v>2</v>
      </c>
    </row>
    <row r="2946" spans="1:9" x14ac:dyDescent="0.35">
      <c r="A2946" s="3" t="s">
        <v>3339</v>
      </c>
      <c r="B2946" s="44" t="s">
        <v>288</v>
      </c>
      <c r="C2946" s="44" t="s">
        <v>43</v>
      </c>
      <c r="D2946" s="44" t="s">
        <v>176</v>
      </c>
      <c r="E2946" s="3">
        <v>3</v>
      </c>
      <c r="F2946" s="3">
        <v>1</v>
      </c>
      <c r="G2946" s="3">
        <v>4</v>
      </c>
      <c r="H2946" s="3">
        <v>1</v>
      </c>
      <c r="I2946" s="3">
        <f t="shared" si="45"/>
        <v>2</v>
      </c>
    </row>
    <row r="2947" spans="1:9" x14ac:dyDescent="0.35">
      <c r="A2947" s="3" t="s">
        <v>3340</v>
      </c>
      <c r="B2947" s="44" t="s">
        <v>230</v>
      </c>
      <c r="C2947" s="44" t="s">
        <v>228</v>
      </c>
      <c r="D2947" s="44" t="s">
        <v>176</v>
      </c>
      <c r="E2947" s="3">
        <v>3</v>
      </c>
      <c r="F2947" s="3">
        <v>1</v>
      </c>
      <c r="G2947" s="3">
        <v>4</v>
      </c>
      <c r="H2947" s="3">
        <v>1</v>
      </c>
      <c r="I2947" s="3">
        <f t="shared" ref="I2947:I3010" si="46">ROUND(AVERAGE(E2947:H2947),0)</f>
        <v>2</v>
      </c>
    </row>
    <row r="2948" spans="1:9" x14ac:dyDescent="0.35">
      <c r="A2948" s="3" t="s">
        <v>3341</v>
      </c>
      <c r="B2948" s="44" t="s">
        <v>230</v>
      </c>
      <c r="C2948" s="44" t="s">
        <v>228</v>
      </c>
      <c r="D2948" s="44" t="s">
        <v>176</v>
      </c>
      <c r="E2948" s="3">
        <v>3</v>
      </c>
      <c r="F2948" s="3">
        <v>1</v>
      </c>
      <c r="G2948" s="3">
        <v>4</v>
      </c>
      <c r="H2948" s="3">
        <v>1</v>
      </c>
      <c r="I2948" s="3">
        <f t="shared" si="46"/>
        <v>2</v>
      </c>
    </row>
    <row r="2949" spans="1:9" x14ac:dyDescent="0.35">
      <c r="A2949" s="3" t="s">
        <v>3342</v>
      </c>
      <c r="B2949" s="44" t="s">
        <v>222</v>
      </c>
      <c r="C2949" s="44" t="s">
        <v>40</v>
      </c>
      <c r="D2949" s="44" t="s">
        <v>176</v>
      </c>
      <c r="E2949" s="3">
        <v>3</v>
      </c>
      <c r="F2949" s="3">
        <v>1</v>
      </c>
      <c r="G2949" s="3">
        <v>1</v>
      </c>
      <c r="H2949" s="3">
        <v>1</v>
      </c>
      <c r="I2949" s="3">
        <f t="shared" si="46"/>
        <v>2</v>
      </c>
    </row>
    <row r="2950" spans="1:9" x14ac:dyDescent="0.35">
      <c r="A2950" s="3" t="s">
        <v>3343</v>
      </c>
      <c r="B2950" s="44" t="s">
        <v>222</v>
      </c>
      <c r="C2950" s="44" t="s">
        <v>40</v>
      </c>
      <c r="D2950" s="44" t="s">
        <v>176</v>
      </c>
      <c r="E2950" s="3">
        <v>3</v>
      </c>
      <c r="F2950" s="3">
        <v>1</v>
      </c>
      <c r="G2950" s="3">
        <v>1</v>
      </c>
      <c r="H2950" s="3">
        <v>1</v>
      </c>
      <c r="I2950" s="3">
        <f t="shared" si="46"/>
        <v>2</v>
      </c>
    </row>
    <row r="2951" spans="1:9" x14ac:dyDescent="0.35">
      <c r="A2951" s="3" t="s">
        <v>3344</v>
      </c>
      <c r="B2951" s="44" t="s">
        <v>289</v>
      </c>
      <c r="C2951" s="44" t="s">
        <v>43</v>
      </c>
      <c r="D2951" s="44" t="s">
        <v>175</v>
      </c>
      <c r="E2951" s="3">
        <v>3</v>
      </c>
      <c r="F2951" s="3">
        <v>1</v>
      </c>
      <c r="G2951" s="3">
        <v>4</v>
      </c>
      <c r="H2951" s="3">
        <v>1</v>
      </c>
      <c r="I2951" s="3">
        <f t="shared" si="46"/>
        <v>2</v>
      </c>
    </row>
    <row r="2952" spans="1:9" x14ac:dyDescent="0.35">
      <c r="A2952" s="3" t="s">
        <v>3345</v>
      </c>
      <c r="B2952" s="44" t="s">
        <v>289</v>
      </c>
      <c r="C2952" s="44" t="s">
        <v>43</v>
      </c>
      <c r="D2952" s="44" t="s">
        <v>175</v>
      </c>
      <c r="E2952" s="3">
        <v>3</v>
      </c>
      <c r="F2952" s="3">
        <v>1</v>
      </c>
      <c r="G2952" s="3">
        <v>4</v>
      </c>
      <c r="H2952" s="3">
        <v>1</v>
      </c>
      <c r="I2952" s="3">
        <f t="shared" si="46"/>
        <v>2</v>
      </c>
    </row>
    <row r="2953" spans="1:9" x14ac:dyDescent="0.35">
      <c r="A2953" s="3" t="s">
        <v>3346</v>
      </c>
      <c r="B2953" s="44" t="s">
        <v>289</v>
      </c>
      <c r="C2953" s="44" t="s">
        <v>43</v>
      </c>
      <c r="D2953" s="44" t="s">
        <v>175</v>
      </c>
      <c r="E2953" s="3">
        <v>3</v>
      </c>
      <c r="F2953" s="3">
        <v>1</v>
      </c>
      <c r="G2953" s="3">
        <v>4</v>
      </c>
      <c r="H2953" s="3">
        <v>1</v>
      </c>
      <c r="I2953" s="3">
        <f t="shared" si="46"/>
        <v>2</v>
      </c>
    </row>
    <row r="2954" spans="1:9" x14ac:dyDescent="0.35">
      <c r="A2954" s="3" t="s">
        <v>3347</v>
      </c>
      <c r="B2954" s="44" t="s">
        <v>289</v>
      </c>
      <c r="C2954" s="44" t="s">
        <v>43</v>
      </c>
      <c r="D2954" s="44" t="s">
        <v>175</v>
      </c>
      <c r="E2954" s="3">
        <v>3</v>
      </c>
      <c r="F2954" s="3">
        <v>1</v>
      </c>
      <c r="G2954" s="3">
        <v>4</v>
      </c>
      <c r="H2954" s="3">
        <v>1</v>
      </c>
      <c r="I2954" s="3">
        <f t="shared" si="46"/>
        <v>2</v>
      </c>
    </row>
    <row r="2955" spans="1:9" x14ac:dyDescent="0.35">
      <c r="A2955" s="3" t="s">
        <v>3348</v>
      </c>
      <c r="B2955" s="44" t="s">
        <v>230</v>
      </c>
      <c r="C2955" s="44" t="s">
        <v>228</v>
      </c>
      <c r="D2955" s="44" t="s">
        <v>176</v>
      </c>
      <c r="E2955" s="3">
        <v>3</v>
      </c>
      <c r="F2955" s="3">
        <v>1</v>
      </c>
      <c r="G2955" s="3">
        <v>4</v>
      </c>
      <c r="H2955" s="3">
        <v>1</v>
      </c>
      <c r="I2955" s="3">
        <f t="shared" si="46"/>
        <v>2</v>
      </c>
    </row>
    <row r="2956" spans="1:9" x14ac:dyDescent="0.35">
      <c r="A2956" s="3" t="s">
        <v>3349</v>
      </c>
      <c r="B2956" s="44" t="s">
        <v>230</v>
      </c>
      <c r="C2956" s="44" t="s">
        <v>228</v>
      </c>
      <c r="D2956" s="44" t="s">
        <v>176</v>
      </c>
      <c r="E2956" s="3">
        <v>3</v>
      </c>
      <c r="F2956" s="3">
        <v>1</v>
      </c>
      <c r="G2956" s="3">
        <v>4</v>
      </c>
      <c r="H2956" s="3">
        <v>1</v>
      </c>
      <c r="I2956" s="3">
        <f t="shared" si="46"/>
        <v>2</v>
      </c>
    </row>
    <row r="2957" spans="1:9" x14ac:dyDescent="0.35">
      <c r="A2957" s="3" t="s">
        <v>3350</v>
      </c>
      <c r="B2957" s="44" t="s">
        <v>230</v>
      </c>
      <c r="C2957" s="44" t="s">
        <v>228</v>
      </c>
      <c r="D2957" s="44" t="s">
        <v>176</v>
      </c>
      <c r="E2957" s="3">
        <v>3</v>
      </c>
      <c r="F2957" s="3">
        <v>1</v>
      </c>
      <c r="G2957" s="3">
        <v>4</v>
      </c>
      <c r="H2957" s="3">
        <v>1</v>
      </c>
      <c r="I2957" s="3">
        <f t="shared" si="46"/>
        <v>2</v>
      </c>
    </row>
    <row r="2958" spans="1:9" x14ac:dyDescent="0.35">
      <c r="A2958" s="3" t="s">
        <v>3351</v>
      </c>
      <c r="B2958" s="44" t="s">
        <v>230</v>
      </c>
      <c r="C2958" s="44" t="s">
        <v>228</v>
      </c>
      <c r="D2958" s="44" t="s">
        <v>176</v>
      </c>
      <c r="E2958" s="3">
        <v>3</v>
      </c>
      <c r="F2958" s="3">
        <v>1</v>
      </c>
      <c r="G2958" s="3">
        <v>4</v>
      </c>
      <c r="H2958" s="3">
        <v>1</v>
      </c>
      <c r="I2958" s="3">
        <f t="shared" si="46"/>
        <v>2</v>
      </c>
    </row>
    <row r="2959" spans="1:9" x14ac:dyDescent="0.35">
      <c r="A2959" s="3" t="s">
        <v>3352</v>
      </c>
      <c r="B2959" s="44" t="s">
        <v>289</v>
      </c>
      <c r="C2959" s="44" t="s">
        <v>43</v>
      </c>
      <c r="D2959" s="44" t="s">
        <v>175</v>
      </c>
      <c r="E2959" s="3">
        <v>3</v>
      </c>
      <c r="F2959" s="3">
        <v>1</v>
      </c>
      <c r="G2959" s="3">
        <v>4</v>
      </c>
      <c r="H2959" s="3">
        <v>1</v>
      </c>
      <c r="I2959" s="3">
        <f t="shared" si="46"/>
        <v>2</v>
      </c>
    </row>
    <row r="2960" spans="1:9" x14ac:dyDescent="0.35">
      <c r="A2960" s="3" t="s">
        <v>3353</v>
      </c>
      <c r="B2960" s="44" t="s">
        <v>289</v>
      </c>
      <c r="C2960" s="44" t="s">
        <v>43</v>
      </c>
      <c r="D2960" s="44" t="s">
        <v>175</v>
      </c>
      <c r="E2960" s="3">
        <v>3</v>
      </c>
      <c r="F2960" s="3">
        <v>1</v>
      </c>
      <c r="G2960" s="3">
        <v>4</v>
      </c>
      <c r="H2960" s="3">
        <v>1</v>
      </c>
      <c r="I2960" s="3">
        <f t="shared" si="46"/>
        <v>2</v>
      </c>
    </row>
    <row r="2961" spans="1:9" x14ac:dyDescent="0.35">
      <c r="A2961" s="3" t="s">
        <v>3354</v>
      </c>
      <c r="B2961" s="44" t="s">
        <v>289</v>
      </c>
      <c r="C2961" s="44" t="s">
        <v>43</v>
      </c>
      <c r="D2961" s="44" t="s">
        <v>175</v>
      </c>
      <c r="E2961" s="3">
        <v>3</v>
      </c>
      <c r="F2961" s="3">
        <v>2</v>
      </c>
      <c r="G2961" s="3">
        <v>1</v>
      </c>
      <c r="H2961" s="3">
        <v>1</v>
      </c>
      <c r="I2961" s="3">
        <f t="shared" si="46"/>
        <v>2</v>
      </c>
    </row>
    <row r="2962" spans="1:9" x14ac:dyDescent="0.35">
      <c r="A2962" s="3" t="s">
        <v>3355</v>
      </c>
      <c r="B2962" s="44" t="s">
        <v>289</v>
      </c>
      <c r="C2962" s="44" t="s">
        <v>43</v>
      </c>
      <c r="D2962" s="44" t="s">
        <v>175</v>
      </c>
      <c r="E2962" s="3">
        <v>3</v>
      </c>
      <c r="F2962" s="3">
        <v>1</v>
      </c>
      <c r="G2962" s="3">
        <v>1</v>
      </c>
      <c r="H2962" s="3">
        <v>1</v>
      </c>
      <c r="I2962" s="3">
        <f t="shared" si="46"/>
        <v>2</v>
      </c>
    </row>
    <row r="2963" spans="1:9" x14ac:dyDescent="0.35">
      <c r="A2963" s="3" t="s">
        <v>3356</v>
      </c>
      <c r="B2963" s="44" t="s">
        <v>289</v>
      </c>
      <c r="C2963" s="44" t="s">
        <v>43</v>
      </c>
      <c r="D2963" s="44" t="s">
        <v>175</v>
      </c>
      <c r="E2963" s="3">
        <v>3</v>
      </c>
      <c r="F2963" s="3">
        <v>3</v>
      </c>
      <c r="G2963" s="3">
        <v>1</v>
      </c>
      <c r="H2963" s="3">
        <v>1</v>
      </c>
      <c r="I2963" s="3">
        <f t="shared" si="46"/>
        <v>2</v>
      </c>
    </row>
    <row r="2964" spans="1:9" x14ac:dyDescent="0.35">
      <c r="A2964" s="3" t="s">
        <v>3357</v>
      </c>
      <c r="B2964" s="44" t="s">
        <v>593</v>
      </c>
      <c r="C2964" s="44" t="s">
        <v>250</v>
      </c>
      <c r="D2964" s="44" t="s">
        <v>176</v>
      </c>
      <c r="E2964" s="3">
        <v>3</v>
      </c>
      <c r="F2964" s="3">
        <v>1</v>
      </c>
      <c r="G2964" s="3">
        <v>4</v>
      </c>
      <c r="H2964" s="3">
        <v>1</v>
      </c>
      <c r="I2964" s="3">
        <f t="shared" si="46"/>
        <v>2</v>
      </c>
    </row>
    <row r="2965" spans="1:9" x14ac:dyDescent="0.35">
      <c r="A2965" s="3" t="s">
        <v>3358</v>
      </c>
      <c r="B2965" s="44" t="s">
        <v>593</v>
      </c>
      <c r="C2965" s="44" t="s">
        <v>250</v>
      </c>
      <c r="D2965" s="44" t="s">
        <v>176</v>
      </c>
      <c r="E2965" s="3">
        <v>3</v>
      </c>
      <c r="F2965" s="3">
        <v>1</v>
      </c>
      <c r="G2965" s="3">
        <v>4</v>
      </c>
      <c r="H2965" s="3">
        <v>1</v>
      </c>
      <c r="I2965" s="3">
        <f t="shared" si="46"/>
        <v>2</v>
      </c>
    </row>
    <row r="2966" spans="1:9" x14ac:dyDescent="0.35">
      <c r="A2966" s="3" t="s">
        <v>3359</v>
      </c>
      <c r="B2966" s="44" t="s">
        <v>230</v>
      </c>
      <c r="C2966" s="44" t="s">
        <v>228</v>
      </c>
      <c r="D2966" s="44" t="s">
        <v>176</v>
      </c>
      <c r="E2966" s="3">
        <v>3</v>
      </c>
      <c r="F2966" s="3">
        <v>1</v>
      </c>
      <c r="G2966" s="3">
        <v>4</v>
      </c>
      <c r="H2966" s="3">
        <v>1</v>
      </c>
      <c r="I2966" s="3">
        <f t="shared" si="46"/>
        <v>2</v>
      </c>
    </row>
    <row r="2967" spans="1:9" x14ac:dyDescent="0.35">
      <c r="A2967" s="3" t="s">
        <v>3360</v>
      </c>
      <c r="B2967" s="44" t="s">
        <v>195</v>
      </c>
      <c r="C2967" s="44" t="s">
        <v>151</v>
      </c>
      <c r="D2967" s="44" t="s">
        <v>176</v>
      </c>
      <c r="E2967" s="3">
        <v>3</v>
      </c>
      <c r="F2967" s="3">
        <v>1</v>
      </c>
      <c r="G2967" s="3">
        <v>4</v>
      </c>
      <c r="H2967" s="3">
        <v>1</v>
      </c>
      <c r="I2967" s="3">
        <f t="shared" si="46"/>
        <v>2</v>
      </c>
    </row>
    <row r="2968" spans="1:9" x14ac:dyDescent="0.35">
      <c r="A2968" s="3" t="s">
        <v>3361</v>
      </c>
      <c r="B2968" s="44" t="s">
        <v>289</v>
      </c>
      <c r="C2968" s="44" t="s">
        <v>43</v>
      </c>
      <c r="D2968" s="44" t="s">
        <v>175</v>
      </c>
      <c r="E2968" s="3">
        <v>3</v>
      </c>
      <c r="F2968" s="3">
        <v>3</v>
      </c>
      <c r="G2968" s="3">
        <v>4</v>
      </c>
      <c r="H2968" s="3">
        <v>1</v>
      </c>
      <c r="I2968" s="3">
        <f t="shared" si="46"/>
        <v>3</v>
      </c>
    </row>
    <row r="2969" spans="1:9" x14ac:dyDescent="0.35">
      <c r="A2969" s="3" t="s">
        <v>3362</v>
      </c>
      <c r="B2969" s="44" t="s">
        <v>288</v>
      </c>
      <c r="C2969" s="44" t="s">
        <v>43</v>
      </c>
      <c r="D2969" s="44" t="s">
        <v>176</v>
      </c>
      <c r="E2969" s="3">
        <v>3</v>
      </c>
      <c r="F2969" s="3">
        <v>1</v>
      </c>
      <c r="G2969" s="3">
        <v>4</v>
      </c>
      <c r="H2969" s="3">
        <v>1</v>
      </c>
      <c r="I2969" s="3">
        <f t="shared" si="46"/>
        <v>2</v>
      </c>
    </row>
    <row r="2970" spans="1:9" x14ac:dyDescent="0.35">
      <c r="A2970" s="3" t="s">
        <v>3363</v>
      </c>
      <c r="B2970" s="44" t="s">
        <v>288</v>
      </c>
      <c r="C2970" s="44" t="s">
        <v>43</v>
      </c>
      <c r="D2970" s="44" t="s">
        <v>176</v>
      </c>
      <c r="E2970" s="3">
        <v>3</v>
      </c>
      <c r="F2970" s="3">
        <v>1</v>
      </c>
      <c r="G2970" s="3">
        <v>4</v>
      </c>
      <c r="H2970" s="3">
        <v>1</v>
      </c>
      <c r="I2970" s="3">
        <f t="shared" si="46"/>
        <v>2</v>
      </c>
    </row>
    <row r="2971" spans="1:9" x14ac:dyDescent="0.35">
      <c r="A2971" s="3" t="s">
        <v>3364</v>
      </c>
      <c r="B2971" s="44" t="s">
        <v>288</v>
      </c>
      <c r="C2971" s="44" t="s">
        <v>43</v>
      </c>
      <c r="D2971" s="44" t="s">
        <v>176</v>
      </c>
      <c r="E2971" s="3">
        <v>3</v>
      </c>
      <c r="F2971" s="3">
        <v>1</v>
      </c>
      <c r="G2971" s="3">
        <v>4</v>
      </c>
      <c r="H2971" s="3">
        <v>1</v>
      </c>
      <c r="I2971" s="3">
        <f t="shared" si="46"/>
        <v>2</v>
      </c>
    </row>
    <row r="2972" spans="1:9" x14ac:dyDescent="0.35">
      <c r="A2972" s="3" t="s">
        <v>3365</v>
      </c>
      <c r="B2972" s="44" t="s">
        <v>288</v>
      </c>
      <c r="C2972" s="44" t="s">
        <v>43</v>
      </c>
      <c r="D2972" s="44" t="s">
        <v>176</v>
      </c>
      <c r="E2972" s="3">
        <v>3</v>
      </c>
      <c r="F2972" s="3">
        <v>1</v>
      </c>
      <c r="G2972" s="3">
        <v>4</v>
      </c>
      <c r="H2972" s="3">
        <v>1</v>
      </c>
      <c r="I2972" s="3">
        <f t="shared" si="46"/>
        <v>2</v>
      </c>
    </row>
    <row r="2973" spans="1:9" x14ac:dyDescent="0.35">
      <c r="A2973" s="3" t="s">
        <v>3366</v>
      </c>
      <c r="B2973" s="44" t="s">
        <v>288</v>
      </c>
      <c r="C2973" s="44" t="s">
        <v>43</v>
      </c>
      <c r="D2973" s="44" t="s">
        <v>176</v>
      </c>
      <c r="E2973" s="3">
        <v>3</v>
      </c>
      <c r="F2973" s="3">
        <v>1</v>
      </c>
      <c r="G2973" s="3">
        <v>4</v>
      </c>
      <c r="H2973" s="3">
        <v>1</v>
      </c>
      <c r="I2973" s="3">
        <f t="shared" si="46"/>
        <v>2</v>
      </c>
    </row>
    <row r="2974" spans="1:9" x14ac:dyDescent="0.35">
      <c r="A2974" s="3" t="s">
        <v>3367</v>
      </c>
      <c r="B2974" s="44" t="s">
        <v>230</v>
      </c>
      <c r="C2974" s="44" t="s">
        <v>228</v>
      </c>
      <c r="D2974" s="44" t="s">
        <v>176</v>
      </c>
      <c r="E2974" s="3">
        <v>3</v>
      </c>
      <c r="F2974" s="3">
        <v>1</v>
      </c>
      <c r="G2974" s="3">
        <v>4</v>
      </c>
      <c r="H2974" s="3">
        <v>1</v>
      </c>
      <c r="I2974" s="3">
        <f t="shared" si="46"/>
        <v>2</v>
      </c>
    </row>
    <row r="2975" spans="1:9" x14ac:dyDescent="0.35">
      <c r="A2975" s="3" t="s">
        <v>3368</v>
      </c>
      <c r="B2975" s="44" t="s">
        <v>288</v>
      </c>
      <c r="C2975" s="44" t="s">
        <v>43</v>
      </c>
      <c r="D2975" s="44" t="s">
        <v>176</v>
      </c>
      <c r="E2975" s="3">
        <v>3</v>
      </c>
      <c r="F2975" s="3">
        <v>1</v>
      </c>
      <c r="G2975" s="3">
        <v>4</v>
      </c>
      <c r="H2975" s="3">
        <v>1</v>
      </c>
      <c r="I2975" s="3">
        <f t="shared" si="46"/>
        <v>2</v>
      </c>
    </row>
    <row r="2976" spans="1:9" x14ac:dyDescent="0.35">
      <c r="A2976" s="3" t="s">
        <v>3369</v>
      </c>
      <c r="B2976" s="44" t="s">
        <v>289</v>
      </c>
      <c r="C2976" s="44" t="s">
        <v>43</v>
      </c>
      <c r="D2976" s="44" t="s">
        <v>175</v>
      </c>
      <c r="E2976" s="3">
        <v>3</v>
      </c>
      <c r="F2976" s="3">
        <v>2</v>
      </c>
      <c r="G2976" s="3">
        <v>1</v>
      </c>
      <c r="H2976" s="3">
        <v>1</v>
      </c>
      <c r="I2976" s="3">
        <f t="shared" si="46"/>
        <v>2</v>
      </c>
    </row>
    <row r="2977" spans="1:9" x14ac:dyDescent="0.35">
      <c r="A2977" s="3" t="s">
        <v>3370</v>
      </c>
      <c r="B2977" s="44" t="s">
        <v>289</v>
      </c>
      <c r="C2977" s="44" t="s">
        <v>43</v>
      </c>
      <c r="D2977" s="44" t="s">
        <v>175</v>
      </c>
      <c r="E2977" s="3">
        <v>3</v>
      </c>
      <c r="F2977" s="3">
        <v>2</v>
      </c>
      <c r="G2977" s="3">
        <v>1</v>
      </c>
      <c r="H2977" s="3">
        <v>2</v>
      </c>
      <c r="I2977" s="3">
        <f t="shared" si="46"/>
        <v>2</v>
      </c>
    </row>
    <row r="2978" spans="1:9" x14ac:dyDescent="0.35">
      <c r="A2978" s="3" t="s">
        <v>3371</v>
      </c>
      <c r="B2978" s="44" t="s">
        <v>230</v>
      </c>
      <c r="C2978" s="44" t="s">
        <v>228</v>
      </c>
      <c r="D2978" s="44" t="s">
        <v>176</v>
      </c>
      <c r="E2978" s="3">
        <v>3</v>
      </c>
      <c r="F2978" s="3">
        <v>1</v>
      </c>
      <c r="G2978" s="3">
        <v>4</v>
      </c>
      <c r="H2978" s="3">
        <v>1</v>
      </c>
      <c r="I2978" s="3">
        <f t="shared" si="46"/>
        <v>2</v>
      </c>
    </row>
    <row r="2979" spans="1:9" x14ac:dyDescent="0.35">
      <c r="A2979" s="3" t="s">
        <v>3372</v>
      </c>
      <c r="B2979" s="44" t="s">
        <v>288</v>
      </c>
      <c r="C2979" s="44" t="s">
        <v>43</v>
      </c>
      <c r="D2979" s="44" t="s">
        <v>176</v>
      </c>
      <c r="E2979" s="3">
        <v>3</v>
      </c>
      <c r="F2979" s="3">
        <v>1</v>
      </c>
      <c r="G2979" s="3">
        <v>4</v>
      </c>
      <c r="H2979" s="3">
        <v>1</v>
      </c>
      <c r="I2979" s="3">
        <f t="shared" si="46"/>
        <v>2</v>
      </c>
    </row>
    <row r="2980" spans="1:9" x14ac:dyDescent="0.35">
      <c r="A2980" s="3" t="s">
        <v>3373</v>
      </c>
      <c r="B2980" s="44" t="s">
        <v>289</v>
      </c>
      <c r="C2980" s="44" t="s">
        <v>43</v>
      </c>
      <c r="D2980" s="44" t="s">
        <v>175</v>
      </c>
      <c r="E2980" s="3">
        <v>3</v>
      </c>
      <c r="F2980" s="3">
        <v>2</v>
      </c>
      <c r="G2980" s="3">
        <v>1</v>
      </c>
      <c r="H2980" s="3">
        <v>1</v>
      </c>
      <c r="I2980" s="3">
        <f t="shared" si="46"/>
        <v>2</v>
      </c>
    </row>
    <row r="2981" spans="1:9" x14ac:dyDescent="0.35">
      <c r="A2981" s="3" t="s">
        <v>3374</v>
      </c>
      <c r="B2981" s="44" t="s">
        <v>289</v>
      </c>
      <c r="C2981" s="44" t="s">
        <v>43</v>
      </c>
      <c r="D2981" s="44" t="s">
        <v>175</v>
      </c>
      <c r="E2981" s="3">
        <v>3</v>
      </c>
      <c r="F2981" s="3">
        <v>1</v>
      </c>
      <c r="G2981" s="3">
        <v>1</v>
      </c>
      <c r="H2981" s="3">
        <v>1</v>
      </c>
      <c r="I2981" s="3">
        <f t="shared" si="46"/>
        <v>2</v>
      </c>
    </row>
    <row r="2982" spans="1:9" x14ac:dyDescent="0.35">
      <c r="A2982" s="3" t="s">
        <v>3375</v>
      </c>
      <c r="B2982" s="44" t="s">
        <v>289</v>
      </c>
      <c r="C2982" s="44" t="s">
        <v>43</v>
      </c>
      <c r="D2982" s="44" t="s">
        <v>175</v>
      </c>
      <c r="E2982" s="3">
        <v>3</v>
      </c>
      <c r="F2982" s="3">
        <v>1</v>
      </c>
      <c r="G2982" s="3">
        <v>4</v>
      </c>
      <c r="H2982" s="3">
        <v>1</v>
      </c>
      <c r="I2982" s="3">
        <f t="shared" si="46"/>
        <v>2</v>
      </c>
    </row>
    <row r="2983" spans="1:9" x14ac:dyDescent="0.35">
      <c r="A2983" s="3" t="s">
        <v>3376</v>
      </c>
      <c r="B2983" s="44" t="s">
        <v>289</v>
      </c>
      <c r="C2983" s="44" t="s">
        <v>43</v>
      </c>
      <c r="D2983" s="44" t="s">
        <v>175</v>
      </c>
      <c r="E2983" s="3">
        <v>3</v>
      </c>
      <c r="F2983" s="3">
        <v>1</v>
      </c>
      <c r="G2983" s="3">
        <v>4</v>
      </c>
      <c r="H2983" s="3">
        <v>3</v>
      </c>
      <c r="I2983" s="3">
        <f t="shared" si="46"/>
        <v>3</v>
      </c>
    </row>
    <row r="2984" spans="1:9" x14ac:dyDescent="0.35">
      <c r="A2984" s="3" t="s">
        <v>3377</v>
      </c>
      <c r="B2984" s="44" t="s">
        <v>288</v>
      </c>
      <c r="C2984" s="44" t="s">
        <v>43</v>
      </c>
      <c r="D2984" s="44" t="s">
        <v>176</v>
      </c>
      <c r="E2984" s="3">
        <v>3</v>
      </c>
      <c r="F2984" s="3">
        <v>1</v>
      </c>
      <c r="G2984" s="3">
        <v>4</v>
      </c>
      <c r="H2984" s="3">
        <v>1</v>
      </c>
      <c r="I2984" s="3">
        <f t="shared" si="46"/>
        <v>2</v>
      </c>
    </row>
    <row r="2985" spans="1:9" x14ac:dyDescent="0.35">
      <c r="A2985" s="3" t="s">
        <v>3378</v>
      </c>
      <c r="B2985" s="44" t="s">
        <v>230</v>
      </c>
      <c r="C2985" s="44" t="s">
        <v>228</v>
      </c>
      <c r="D2985" s="44" t="s">
        <v>176</v>
      </c>
      <c r="E2985" s="3">
        <v>3</v>
      </c>
      <c r="F2985" s="3">
        <v>1</v>
      </c>
      <c r="G2985" s="3">
        <v>4</v>
      </c>
      <c r="H2985" s="3">
        <v>1</v>
      </c>
      <c r="I2985" s="3">
        <f t="shared" si="46"/>
        <v>2</v>
      </c>
    </row>
    <row r="2986" spans="1:9" x14ac:dyDescent="0.35">
      <c r="A2986" s="3" t="s">
        <v>3379</v>
      </c>
      <c r="B2986" s="44" t="s">
        <v>289</v>
      </c>
      <c r="C2986" s="44" t="s">
        <v>43</v>
      </c>
      <c r="D2986" s="44" t="s">
        <v>175</v>
      </c>
      <c r="E2986" s="3">
        <v>3</v>
      </c>
      <c r="F2986" s="3">
        <v>1</v>
      </c>
      <c r="G2986" s="3">
        <v>4</v>
      </c>
      <c r="H2986" s="3">
        <v>1</v>
      </c>
      <c r="I2986" s="3">
        <f t="shared" si="46"/>
        <v>2</v>
      </c>
    </row>
    <row r="2987" spans="1:9" x14ac:dyDescent="0.35">
      <c r="A2987" s="3" t="s">
        <v>3380</v>
      </c>
      <c r="B2987" s="44" t="s">
        <v>593</v>
      </c>
      <c r="C2987" s="44" t="s">
        <v>250</v>
      </c>
      <c r="D2987" s="44" t="s">
        <v>176</v>
      </c>
      <c r="E2987" s="3">
        <v>3</v>
      </c>
      <c r="F2987" s="3">
        <v>1</v>
      </c>
      <c r="G2987" s="3">
        <v>4</v>
      </c>
      <c r="H2987" s="3">
        <v>1</v>
      </c>
      <c r="I2987" s="3">
        <f t="shared" si="46"/>
        <v>2</v>
      </c>
    </row>
    <row r="2988" spans="1:9" x14ac:dyDescent="0.35">
      <c r="A2988" s="3" t="s">
        <v>3381</v>
      </c>
      <c r="B2988" s="44" t="s">
        <v>230</v>
      </c>
      <c r="C2988" s="44" t="s">
        <v>228</v>
      </c>
      <c r="D2988" s="44" t="s">
        <v>176</v>
      </c>
      <c r="E2988" s="3">
        <v>3</v>
      </c>
      <c r="F2988" s="3">
        <v>1</v>
      </c>
      <c r="G2988" s="3">
        <v>4</v>
      </c>
      <c r="H2988" s="3">
        <v>1</v>
      </c>
      <c r="I2988" s="3">
        <f t="shared" si="46"/>
        <v>2</v>
      </c>
    </row>
    <row r="2989" spans="1:9" x14ac:dyDescent="0.35">
      <c r="A2989" s="3" t="s">
        <v>3382</v>
      </c>
      <c r="B2989" s="44" t="s">
        <v>289</v>
      </c>
      <c r="C2989" s="44" t="s">
        <v>43</v>
      </c>
      <c r="D2989" s="44" t="s">
        <v>175</v>
      </c>
      <c r="E2989" s="3">
        <v>3</v>
      </c>
      <c r="F2989" s="3">
        <v>1</v>
      </c>
      <c r="G2989" s="3">
        <v>1</v>
      </c>
      <c r="H2989" s="3">
        <v>1</v>
      </c>
      <c r="I2989" s="3">
        <f t="shared" si="46"/>
        <v>2</v>
      </c>
    </row>
    <row r="2990" spans="1:9" x14ac:dyDescent="0.35">
      <c r="A2990" s="3" t="s">
        <v>3383</v>
      </c>
      <c r="B2990" s="44" t="s">
        <v>195</v>
      </c>
      <c r="C2990" s="44" t="s">
        <v>151</v>
      </c>
      <c r="D2990" s="44" t="s">
        <v>176</v>
      </c>
      <c r="E2990" s="3">
        <v>3</v>
      </c>
      <c r="F2990" s="3">
        <v>1</v>
      </c>
      <c r="G2990" s="3">
        <v>4</v>
      </c>
      <c r="H2990" s="3">
        <v>1</v>
      </c>
      <c r="I2990" s="3">
        <f t="shared" si="46"/>
        <v>2</v>
      </c>
    </row>
    <row r="2991" spans="1:9" x14ac:dyDescent="0.35">
      <c r="A2991" s="3" t="s">
        <v>3384</v>
      </c>
      <c r="B2991" s="44" t="s">
        <v>195</v>
      </c>
      <c r="C2991" s="44" t="s">
        <v>151</v>
      </c>
      <c r="D2991" s="44" t="s">
        <v>176</v>
      </c>
      <c r="E2991" s="3">
        <v>3</v>
      </c>
      <c r="F2991" s="3">
        <v>1</v>
      </c>
      <c r="G2991" s="3">
        <v>4</v>
      </c>
      <c r="H2991" s="3">
        <v>1</v>
      </c>
      <c r="I2991" s="3">
        <f t="shared" si="46"/>
        <v>2</v>
      </c>
    </row>
    <row r="2992" spans="1:9" x14ac:dyDescent="0.35">
      <c r="A2992" s="3" t="s">
        <v>3385</v>
      </c>
      <c r="B2992" s="44" t="s">
        <v>230</v>
      </c>
      <c r="C2992" s="44" t="s">
        <v>228</v>
      </c>
      <c r="D2992" s="44" t="s">
        <v>176</v>
      </c>
      <c r="E2992" s="3">
        <v>3</v>
      </c>
      <c r="F2992" s="3">
        <v>1</v>
      </c>
      <c r="G2992" s="3">
        <v>4</v>
      </c>
      <c r="H2992" s="3">
        <v>1</v>
      </c>
      <c r="I2992" s="3">
        <f t="shared" si="46"/>
        <v>2</v>
      </c>
    </row>
    <row r="2993" spans="1:9" x14ac:dyDescent="0.35">
      <c r="A2993" s="3" t="s">
        <v>3386</v>
      </c>
      <c r="B2993" s="44" t="s">
        <v>230</v>
      </c>
      <c r="C2993" s="44" t="s">
        <v>228</v>
      </c>
      <c r="D2993" s="44" t="s">
        <v>176</v>
      </c>
      <c r="E2993" s="3">
        <v>3</v>
      </c>
      <c r="F2993" s="3">
        <v>1</v>
      </c>
      <c r="G2993" s="3">
        <v>4</v>
      </c>
      <c r="H2993" s="3">
        <v>1</v>
      </c>
      <c r="I2993" s="3">
        <f t="shared" si="46"/>
        <v>2</v>
      </c>
    </row>
    <row r="2994" spans="1:9" x14ac:dyDescent="0.35">
      <c r="A2994" s="3" t="s">
        <v>3387</v>
      </c>
      <c r="B2994" s="44" t="s">
        <v>230</v>
      </c>
      <c r="C2994" s="44" t="s">
        <v>228</v>
      </c>
      <c r="D2994" s="44" t="s">
        <v>176</v>
      </c>
      <c r="E2994" s="3">
        <v>3</v>
      </c>
      <c r="F2994" s="3">
        <v>1</v>
      </c>
      <c r="G2994" s="3">
        <v>4</v>
      </c>
      <c r="H2994" s="3">
        <v>1</v>
      </c>
      <c r="I2994" s="3">
        <f t="shared" si="46"/>
        <v>2</v>
      </c>
    </row>
    <row r="2995" spans="1:9" x14ac:dyDescent="0.35">
      <c r="A2995" s="3" t="s">
        <v>3388</v>
      </c>
      <c r="B2995" s="44" t="s">
        <v>230</v>
      </c>
      <c r="C2995" s="44" t="s">
        <v>228</v>
      </c>
      <c r="D2995" s="44" t="s">
        <v>176</v>
      </c>
      <c r="E2995" s="3">
        <v>3</v>
      </c>
      <c r="F2995" s="3">
        <v>1</v>
      </c>
      <c r="G2995" s="3">
        <v>4</v>
      </c>
      <c r="H2995" s="3">
        <v>1</v>
      </c>
      <c r="I2995" s="3">
        <f t="shared" si="46"/>
        <v>2</v>
      </c>
    </row>
    <row r="2996" spans="1:9" x14ac:dyDescent="0.35">
      <c r="A2996" s="3" t="s">
        <v>3389</v>
      </c>
      <c r="B2996" s="44" t="s">
        <v>230</v>
      </c>
      <c r="C2996" s="44" t="s">
        <v>228</v>
      </c>
      <c r="D2996" s="44" t="s">
        <v>176</v>
      </c>
      <c r="E2996" s="3">
        <v>3</v>
      </c>
      <c r="F2996" s="3">
        <v>1</v>
      </c>
      <c r="G2996" s="3">
        <v>4</v>
      </c>
      <c r="H2996" s="3">
        <v>2</v>
      </c>
      <c r="I2996" s="3">
        <f t="shared" si="46"/>
        <v>3</v>
      </c>
    </row>
    <row r="2997" spans="1:9" x14ac:dyDescent="0.35">
      <c r="A2997" s="3" t="s">
        <v>3390</v>
      </c>
      <c r="B2997" s="44" t="s">
        <v>289</v>
      </c>
      <c r="C2997" s="44" t="s">
        <v>43</v>
      </c>
      <c r="D2997" s="44" t="s">
        <v>175</v>
      </c>
      <c r="E2997" s="3">
        <v>3</v>
      </c>
      <c r="F2997" s="3">
        <v>1</v>
      </c>
      <c r="G2997" s="3">
        <v>4</v>
      </c>
      <c r="H2997" s="3">
        <v>1</v>
      </c>
      <c r="I2997" s="3">
        <f t="shared" si="46"/>
        <v>2</v>
      </c>
    </row>
    <row r="2998" spans="1:9" x14ac:dyDescent="0.35">
      <c r="A2998" s="3" t="s">
        <v>3391</v>
      </c>
      <c r="B2998" s="44" t="s">
        <v>289</v>
      </c>
      <c r="C2998" s="44" t="s">
        <v>43</v>
      </c>
      <c r="D2998" s="44" t="s">
        <v>175</v>
      </c>
      <c r="E2998" s="3">
        <v>3</v>
      </c>
      <c r="F2998" s="3">
        <v>1</v>
      </c>
      <c r="G2998" s="3">
        <v>4</v>
      </c>
      <c r="H2998" s="3">
        <v>1</v>
      </c>
      <c r="I2998" s="3">
        <f t="shared" si="46"/>
        <v>2</v>
      </c>
    </row>
    <row r="2999" spans="1:9" x14ac:dyDescent="0.35">
      <c r="A2999" s="3" t="s">
        <v>3392</v>
      </c>
      <c r="B2999" s="44" t="s">
        <v>230</v>
      </c>
      <c r="C2999" s="44" t="s">
        <v>228</v>
      </c>
      <c r="D2999" s="44" t="s">
        <v>176</v>
      </c>
      <c r="E2999" s="3">
        <v>3</v>
      </c>
      <c r="F2999" s="3">
        <v>1</v>
      </c>
      <c r="G2999" s="3">
        <v>4</v>
      </c>
      <c r="H2999" s="3">
        <v>1</v>
      </c>
      <c r="I2999" s="3">
        <f t="shared" si="46"/>
        <v>2</v>
      </c>
    </row>
    <row r="3000" spans="1:9" x14ac:dyDescent="0.35">
      <c r="A3000" s="3" t="s">
        <v>3393</v>
      </c>
      <c r="B3000" s="44" t="s">
        <v>289</v>
      </c>
      <c r="C3000" s="44" t="s">
        <v>43</v>
      </c>
      <c r="D3000" s="44" t="s">
        <v>175</v>
      </c>
      <c r="E3000" s="3">
        <v>3</v>
      </c>
      <c r="F3000" s="3">
        <v>1</v>
      </c>
      <c r="G3000" s="3">
        <v>4</v>
      </c>
      <c r="H3000" s="3">
        <v>1</v>
      </c>
      <c r="I3000" s="3">
        <f t="shared" si="46"/>
        <v>2</v>
      </c>
    </row>
    <row r="3001" spans="1:9" x14ac:dyDescent="0.35">
      <c r="A3001" s="3" t="s">
        <v>3394</v>
      </c>
      <c r="B3001" s="44" t="s">
        <v>227</v>
      </c>
      <c r="C3001" s="44" t="s">
        <v>228</v>
      </c>
      <c r="D3001" s="44" t="s">
        <v>175</v>
      </c>
      <c r="E3001" s="3">
        <v>3</v>
      </c>
      <c r="F3001" s="3">
        <v>1</v>
      </c>
      <c r="G3001" s="3">
        <v>4</v>
      </c>
      <c r="H3001" s="3">
        <v>1</v>
      </c>
      <c r="I3001" s="3">
        <f t="shared" si="46"/>
        <v>2</v>
      </c>
    </row>
    <row r="3002" spans="1:9" x14ac:dyDescent="0.35">
      <c r="A3002" s="3" t="s">
        <v>3395</v>
      </c>
      <c r="B3002" s="44" t="s">
        <v>222</v>
      </c>
      <c r="C3002" s="44" t="s">
        <v>40</v>
      </c>
      <c r="D3002" s="44" t="s">
        <v>176</v>
      </c>
      <c r="E3002" s="3">
        <v>3</v>
      </c>
      <c r="F3002" s="3">
        <v>1</v>
      </c>
      <c r="G3002" s="3">
        <v>1</v>
      </c>
      <c r="H3002" s="3">
        <v>1</v>
      </c>
      <c r="I3002" s="3">
        <f t="shared" si="46"/>
        <v>2</v>
      </c>
    </row>
    <row r="3003" spans="1:9" x14ac:dyDescent="0.35">
      <c r="A3003" s="3" t="s">
        <v>3396</v>
      </c>
      <c r="B3003" s="44" t="s">
        <v>195</v>
      </c>
      <c r="C3003" s="44" t="s">
        <v>151</v>
      </c>
      <c r="D3003" s="44" t="s">
        <v>176</v>
      </c>
      <c r="E3003" s="3">
        <v>3</v>
      </c>
      <c r="F3003" s="3">
        <v>1</v>
      </c>
      <c r="G3003" s="3">
        <v>4</v>
      </c>
      <c r="H3003" s="3">
        <v>1</v>
      </c>
      <c r="I3003" s="3">
        <f t="shared" si="46"/>
        <v>2</v>
      </c>
    </row>
    <row r="3004" spans="1:9" x14ac:dyDescent="0.35">
      <c r="A3004" s="3" t="s">
        <v>3397</v>
      </c>
      <c r="B3004" s="44" t="s">
        <v>195</v>
      </c>
      <c r="C3004" s="44" t="s">
        <v>151</v>
      </c>
      <c r="D3004" s="44" t="s">
        <v>176</v>
      </c>
      <c r="E3004" s="3">
        <v>3</v>
      </c>
      <c r="F3004" s="3">
        <v>1</v>
      </c>
      <c r="G3004" s="3">
        <v>4</v>
      </c>
      <c r="H3004" s="3">
        <v>1</v>
      </c>
      <c r="I3004" s="3">
        <f t="shared" si="46"/>
        <v>2</v>
      </c>
    </row>
    <row r="3005" spans="1:9" x14ac:dyDescent="0.35">
      <c r="A3005" s="3" t="s">
        <v>3398</v>
      </c>
      <c r="B3005" s="44" t="s">
        <v>227</v>
      </c>
      <c r="C3005" s="44" t="s">
        <v>228</v>
      </c>
      <c r="D3005" s="44" t="s">
        <v>175</v>
      </c>
      <c r="E3005" s="3">
        <v>3</v>
      </c>
      <c r="F3005" s="3">
        <v>1</v>
      </c>
      <c r="G3005" s="3">
        <v>4</v>
      </c>
      <c r="H3005" s="3">
        <v>1</v>
      </c>
      <c r="I3005" s="3">
        <f t="shared" si="46"/>
        <v>2</v>
      </c>
    </row>
    <row r="3006" spans="1:9" x14ac:dyDescent="0.35">
      <c r="A3006" s="3" t="s">
        <v>3399</v>
      </c>
      <c r="B3006" s="44" t="s">
        <v>227</v>
      </c>
      <c r="C3006" s="44" t="s">
        <v>228</v>
      </c>
      <c r="D3006" s="44" t="s">
        <v>175</v>
      </c>
      <c r="E3006" s="3">
        <v>3</v>
      </c>
      <c r="F3006" s="3">
        <v>1</v>
      </c>
      <c r="G3006" s="3">
        <v>4</v>
      </c>
      <c r="H3006" s="3">
        <v>1</v>
      </c>
      <c r="I3006" s="3">
        <f t="shared" si="46"/>
        <v>2</v>
      </c>
    </row>
    <row r="3007" spans="1:9" x14ac:dyDescent="0.35">
      <c r="A3007" s="3" t="s">
        <v>3400</v>
      </c>
      <c r="B3007" s="44" t="s">
        <v>227</v>
      </c>
      <c r="C3007" s="44" t="s">
        <v>228</v>
      </c>
      <c r="D3007" s="44" t="s">
        <v>175</v>
      </c>
      <c r="E3007" s="3">
        <v>3</v>
      </c>
      <c r="F3007" s="3">
        <v>1</v>
      </c>
      <c r="G3007" s="3">
        <v>4</v>
      </c>
      <c r="H3007" s="3">
        <v>1</v>
      </c>
      <c r="I3007" s="3">
        <f t="shared" si="46"/>
        <v>2</v>
      </c>
    </row>
    <row r="3008" spans="1:9" x14ac:dyDescent="0.35">
      <c r="A3008" s="3" t="s">
        <v>3401</v>
      </c>
      <c r="B3008" s="44" t="s">
        <v>230</v>
      </c>
      <c r="C3008" s="44" t="s">
        <v>228</v>
      </c>
      <c r="D3008" s="44" t="s">
        <v>176</v>
      </c>
      <c r="E3008" s="3">
        <v>3</v>
      </c>
      <c r="F3008" s="3">
        <v>1</v>
      </c>
      <c r="G3008" s="3">
        <v>4</v>
      </c>
      <c r="H3008" s="3">
        <v>1</v>
      </c>
      <c r="I3008" s="3">
        <f t="shared" si="46"/>
        <v>2</v>
      </c>
    </row>
    <row r="3009" spans="1:9" x14ac:dyDescent="0.35">
      <c r="A3009" s="3" t="s">
        <v>3402</v>
      </c>
      <c r="B3009" s="44" t="s">
        <v>289</v>
      </c>
      <c r="C3009" s="44" t="s">
        <v>43</v>
      </c>
      <c r="D3009" s="44" t="s">
        <v>175</v>
      </c>
      <c r="E3009" s="3">
        <v>3</v>
      </c>
      <c r="F3009" s="3">
        <v>1</v>
      </c>
      <c r="G3009" s="3">
        <v>1</v>
      </c>
      <c r="H3009" s="3">
        <v>1</v>
      </c>
      <c r="I3009" s="3">
        <f t="shared" si="46"/>
        <v>2</v>
      </c>
    </row>
    <row r="3010" spans="1:9" x14ac:dyDescent="0.35">
      <c r="A3010" s="3" t="s">
        <v>3403</v>
      </c>
      <c r="B3010" s="44" t="s">
        <v>289</v>
      </c>
      <c r="C3010" s="44" t="s">
        <v>43</v>
      </c>
      <c r="D3010" s="44" t="s">
        <v>175</v>
      </c>
      <c r="E3010" s="3">
        <v>3</v>
      </c>
      <c r="F3010" s="3">
        <v>1</v>
      </c>
      <c r="G3010" s="3">
        <v>4</v>
      </c>
      <c r="H3010" s="3">
        <v>1</v>
      </c>
      <c r="I3010" s="3">
        <f t="shared" si="46"/>
        <v>2</v>
      </c>
    </row>
    <row r="3011" spans="1:9" x14ac:dyDescent="0.35">
      <c r="A3011" s="3" t="s">
        <v>3404</v>
      </c>
      <c r="B3011" s="44" t="s">
        <v>289</v>
      </c>
      <c r="C3011" s="44" t="s">
        <v>43</v>
      </c>
      <c r="D3011" s="44" t="s">
        <v>175</v>
      </c>
      <c r="E3011" s="3">
        <v>3</v>
      </c>
      <c r="F3011" s="3">
        <v>1</v>
      </c>
      <c r="G3011" s="3">
        <v>1</v>
      </c>
      <c r="H3011" s="3">
        <v>1</v>
      </c>
      <c r="I3011" s="3">
        <f t="shared" ref="I3011:I3074" si="47">ROUND(AVERAGE(E3011:H3011),0)</f>
        <v>2</v>
      </c>
    </row>
    <row r="3012" spans="1:9" x14ac:dyDescent="0.35">
      <c r="A3012" s="3" t="s">
        <v>3405</v>
      </c>
      <c r="B3012" s="44" t="s">
        <v>593</v>
      </c>
      <c r="C3012" s="44" t="s">
        <v>250</v>
      </c>
      <c r="D3012" s="44" t="s">
        <v>176</v>
      </c>
      <c r="E3012" s="3">
        <v>3</v>
      </c>
      <c r="F3012" s="3">
        <v>1</v>
      </c>
      <c r="G3012" s="3">
        <v>4</v>
      </c>
      <c r="H3012" s="3">
        <v>1</v>
      </c>
      <c r="I3012" s="3">
        <f t="shared" si="47"/>
        <v>2</v>
      </c>
    </row>
    <row r="3013" spans="1:9" x14ac:dyDescent="0.35">
      <c r="A3013" s="3" t="s">
        <v>3406</v>
      </c>
      <c r="B3013" s="44" t="s">
        <v>289</v>
      </c>
      <c r="C3013" s="44" t="s">
        <v>43</v>
      </c>
      <c r="D3013" s="44" t="s">
        <v>175</v>
      </c>
      <c r="E3013" s="3">
        <v>3</v>
      </c>
      <c r="F3013" s="3">
        <v>1</v>
      </c>
      <c r="G3013" s="3">
        <v>1</v>
      </c>
      <c r="H3013" s="3">
        <v>2</v>
      </c>
      <c r="I3013" s="3">
        <f t="shared" si="47"/>
        <v>2</v>
      </c>
    </row>
    <row r="3014" spans="1:9" x14ac:dyDescent="0.35">
      <c r="A3014" s="3" t="s">
        <v>3407</v>
      </c>
      <c r="B3014" s="44" t="s">
        <v>230</v>
      </c>
      <c r="C3014" s="44" t="s">
        <v>228</v>
      </c>
      <c r="D3014" s="44" t="s">
        <v>176</v>
      </c>
      <c r="E3014" s="3">
        <v>3</v>
      </c>
      <c r="F3014" s="3">
        <v>1</v>
      </c>
      <c r="G3014" s="3">
        <v>4</v>
      </c>
      <c r="H3014" s="3">
        <v>1</v>
      </c>
      <c r="I3014" s="3">
        <f t="shared" si="47"/>
        <v>2</v>
      </c>
    </row>
    <row r="3015" spans="1:9" x14ac:dyDescent="0.35">
      <c r="A3015" s="3" t="s">
        <v>3408</v>
      </c>
      <c r="B3015" s="44" t="s">
        <v>230</v>
      </c>
      <c r="C3015" s="44" t="s">
        <v>228</v>
      </c>
      <c r="D3015" s="44" t="s">
        <v>176</v>
      </c>
      <c r="E3015" s="3">
        <v>3</v>
      </c>
      <c r="F3015" s="3">
        <v>1</v>
      </c>
      <c r="G3015" s="3">
        <v>4</v>
      </c>
      <c r="H3015" s="3">
        <v>1</v>
      </c>
      <c r="I3015" s="3">
        <f t="shared" si="47"/>
        <v>2</v>
      </c>
    </row>
    <row r="3016" spans="1:9" x14ac:dyDescent="0.35">
      <c r="A3016" s="3" t="s">
        <v>3409</v>
      </c>
      <c r="B3016" s="44" t="s">
        <v>230</v>
      </c>
      <c r="C3016" s="44" t="s">
        <v>228</v>
      </c>
      <c r="D3016" s="44" t="s">
        <v>176</v>
      </c>
      <c r="E3016" s="3">
        <v>3</v>
      </c>
      <c r="F3016" s="3">
        <v>1</v>
      </c>
      <c r="G3016" s="3">
        <v>4</v>
      </c>
      <c r="H3016" s="3">
        <v>1</v>
      </c>
      <c r="I3016" s="3">
        <f t="shared" si="47"/>
        <v>2</v>
      </c>
    </row>
    <row r="3017" spans="1:9" x14ac:dyDescent="0.35">
      <c r="A3017" s="3" t="s">
        <v>3410</v>
      </c>
      <c r="B3017" s="44" t="s">
        <v>230</v>
      </c>
      <c r="C3017" s="44" t="s">
        <v>228</v>
      </c>
      <c r="D3017" s="44" t="s">
        <v>176</v>
      </c>
      <c r="E3017" s="3">
        <v>3</v>
      </c>
      <c r="F3017" s="3">
        <v>1</v>
      </c>
      <c r="G3017" s="3">
        <v>4</v>
      </c>
      <c r="H3017" s="3">
        <v>1</v>
      </c>
      <c r="I3017" s="3">
        <f t="shared" si="47"/>
        <v>2</v>
      </c>
    </row>
    <row r="3018" spans="1:9" x14ac:dyDescent="0.35">
      <c r="A3018" s="3" t="s">
        <v>3411</v>
      </c>
      <c r="B3018" s="44" t="s">
        <v>289</v>
      </c>
      <c r="C3018" s="44" t="s">
        <v>43</v>
      </c>
      <c r="D3018" s="44" t="s">
        <v>175</v>
      </c>
      <c r="E3018" s="3">
        <v>3</v>
      </c>
      <c r="F3018" s="3">
        <v>4</v>
      </c>
      <c r="G3018" s="3">
        <v>4</v>
      </c>
      <c r="H3018" s="3">
        <v>1</v>
      </c>
      <c r="I3018" s="3">
        <f t="shared" si="47"/>
        <v>3</v>
      </c>
    </row>
    <row r="3019" spans="1:9" x14ac:dyDescent="0.35">
      <c r="A3019" s="3" t="s">
        <v>3412</v>
      </c>
      <c r="B3019" s="44" t="s">
        <v>230</v>
      </c>
      <c r="C3019" s="44" t="s">
        <v>228</v>
      </c>
      <c r="D3019" s="44" t="s">
        <v>176</v>
      </c>
      <c r="E3019" s="3">
        <v>3</v>
      </c>
      <c r="F3019" s="3">
        <v>1</v>
      </c>
      <c r="G3019" s="3">
        <v>4</v>
      </c>
      <c r="H3019" s="3">
        <v>1</v>
      </c>
      <c r="I3019" s="3">
        <f t="shared" si="47"/>
        <v>2</v>
      </c>
    </row>
    <row r="3020" spans="1:9" x14ac:dyDescent="0.35">
      <c r="A3020" s="3" t="s">
        <v>3413</v>
      </c>
      <c r="B3020" s="44" t="s">
        <v>593</v>
      </c>
      <c r="C3020" s="44" t="s">
        <v>250</v>
      </c>
      <c r="D3020" s="44" t="s">
        <v>176</v>
      </c>
      <c r="E3020" s="3">
        <v>3</v>
      </c>
      <c r="F3020" s="3">
        <v>1</v>
      </c>
      <c r="G3020" s="3">
        <v>4</v>
      </c>
      <c r="H3020" s="3">
        <v>1</v>
      </c>
      <c r="I3020" s="3">
        <f t="shared" si="47"/>
        <v>2</v>
      </c>
    </row>
    <row r="3021" spans="1:9" x14ac:dyDescent="0.35">
      <c r="A3021" s="3" t="s">
        <v>3414</v>
      </c>
      <c r="B3021" s="44" t="s">
        <v>289</v>
      </c>
      <c r="C3021" s="44" t="s">
        <v>43</v>
      </c>
      <c r="D3021" s="44" t="s">
        <v>175</v>
      </c>
      <c r="E3021" s="3">
        <v>3</v>
      </c>
      <c r="F3021" s="3">
        <v>1</v>
      </c>
      <c r="G3021" s="3">
        <v>4</v>
      </c>
      <c r="H3021" s="3">
        <v>1</v>
      </c>
      <c r="I3021" s="3">
        <f t="shared" si="47"/>
        <v>2</v>
      </c>
    </row>
    <row r="3022" spans="1:9" x14ac:dyDescent="0.35">
      <c r="A3022" s="3" t="s">
        <v>3415</v>
      </c>
      <c r="B3022" s="44" t="s">
        <v>227</v>
      </c>
      <c r="C3022" s="44" t="s">
        <v>228</v>
      </c>
      <c r="D3022" s="44" t="s">
        <v>175</v>
      </c>
      <c r="E3022" s="3">
        <v>3</v>
      </c>
      <c r="F3022" s="3">
        <v>1</v>
      </c>
      <c r="G3022" s="3">
        <v>4</v>
      </c>
      <c r="H3022" s="3">
        <v>1</v>
      </c>
      <c r="I3022" s="3">
        <f t="shared" si="47"/>
        <v>2</v>
      </c>
    </row>
    <row r="3023" spans="1:9" x14ac:dyDescent="0.35">
      <c r="A3023" s="3" t="s">
        <v>3416</v>
      </c>
      <c r="B3023" s="44" t="s">
        <v>227</v>
      </c>
      <c r="C3023" s="44" t="s">
        <v>228</v>
      </c>
      <c r="D3023" s="44" t="s">
        <v>175</v>
      </c>
      <c r="E3023" s="3">
        <v>3</v>
      </c>
      <c r="F3023" s="3">
        <v>1</v>
      </c>
      <c r="G3023" s="3">
        <v>4</v>
      </c>
      <c r="H3023" s="3">
        <v>1</v>
      </c>
      <c r="I3023" s="3">
        <f t="shared" si="47"/>
        <v>2</v>
      </c>
    </row>
    <row r="3024" spans="1:9" x14ac:dyDescent="0.35">
      <c r="A3024" s="3" t="s">
        <v>3417</v>
      </c>
      <c r="B3024" s="44" t="s">
        <v>593</v>
      </c>
      <c r="C3024" s="44" t="s">
        <v>250</v>
      </c>
      <c r="D3024" s="44" t="s">
        <v>176</v>
      </c>
      <c r="E3024" s="3">
        <v>3</v>
      </c>
      <c r="F3024" s="3">
        <v>1</v>
      </c>
      <c r="G3024" s="3">
        <v>4</v>
      </c>
      <c r="H3024" s="3">
        <v>2</v>
      </c>
      <c r="I3024" s="3">
        <f t="shared" si="47"/>
        <v>3</v>
      </c>
    </row>
    <row r="3025" spans="1:9" x14ac:dyDescent="0.35">
      <c r="A3025" s="3" t="s">
        <v>3418</v>
      </c>
      <c r="B3025" s="44" t="s">
        <v>289</v>
      </c>
      <c r="C3025" s="44" t="s">
        <v>43</v>
      </c>
      <c r="D3025" s="44" t="s">
        <v>175</v>
      </c>
      <c r="E3025" s="3">
        <v>3</v>
      </c>
      <c r="F3025" s="3">
        <v>1</v>
      </c>
      <c r="G3025" s="3">
        <v>4</v>
      </c>
      <c r="H3025" s="3">
        <v>1</v>
      </c>
      <c r="I3025" s="3">
        <f t="shared" si="47"/>
        <v>2</v>
      </c>
    </row>
    <row r="3026" spans="1:9" x14ac:dyDescent="0.35">
      <c r="A3026" s="3" t="s">
        <v>3419</v>
      </c>
      <c r="B3026" s="44" t="s">
        <v>289</v>
      </c>
      <c r="C3026" s="44" t="s">
        <v>43</v>
      </c>
      <c r="D3026" s="44" t="s">
        <v>175</v>
      </c>
      <c r="E3026" s="3">
        <v>3</v>
      </c>
      <c r="F3026" s="3">
        <v>1</v>
      </c>
      <c r="G3026" s="3">
        <v>4</v>
      </c>
      <c r="H3026" s="3">
        <v>2</v>
      </c>
      <c r="I3026" s="3">
        <f t="shared" si="47"/>
        <v>3</v>
      </c>
    </row>
    <row r="3027" spans="1:9" x14ac:dyDescent="0.35">
      <c r="A3027" s="3" t="s">
        <v>3420</v>
      </c>
      <c r="B3027" s="44" t="s">
        <v>230</v>
      </c>
      <c r="C3027" s="44" t="s">
        <v>228</v>
      </c>
      <c r="D3027" s="44" t="s">
        <v>176</v>
      </c>
      <c r="E3027" s="3">
        <v>3</v>
      </c>
      <c r="F3027" s="3">
        <v>1</v>
      </c>
      <c r="G3027" s="3">
        <v>4</v>
      </c>
      <c r="H3027" s="3">
        <v>1</v>
      </c>
      <c r="I3027" s="3">
        <f t="shared" si="47"/>
        <v>2</v>
      </c>
    </row>
    <row r="3028" spans="1:9" x14ac:dyDescent="0.35">
      <c r="A3028" s="3" t="s">
        <v>3421</v>
      </c>
      <c r="B3028" s="44" t="s">
        <v>289</v>
      </c>
      <c r="C3028" s="44" t="s">
        <v>43</v>
      </c>
      <c r="D3028" s="44" t="s">
        <v>175</v>
      </c>
      <c r="E3028" s="3">
        <v>3</v>
      </c>
      <c r="F3028" s="3">
        <v>1</v>
      </c>
      <c r="G3028" s="3">
        <v>1</v>
      </c>
      <c r="H3028" s="3">
        <v>1</v>
      </c>
      <c r="I3028" s="3">
        <f t="shared" si="47"/>
        <v>2</v>
      </c>
    </row>
    <row r="3029" spans="1:9" x14ac:dyDescent="0.35">
      <c r="A3029" s="3" t="s">
        <v>3422</v>
      </c>
      <c r="B3029" s="44" t="s">
        <v>289</v>
      </c>
      <c r="C3029" s="44" t="s">
        <v>43</v>
      </c>
      <c r="D3029" s="44" t="s">
        <v>175</v>
      </c>
      <c r="E3029" s="3">
        <v>3</v>
      </c>
      <c r="F3029" s="3">
        <v>1</v>
      </c>
      <c r="G3029" s="3">
        <v>1</v>
      </c>
      <c r="H3029" s="3">
        <v>1</v>
      </c>
      <c r="I3029" s="3">
        <f t="shared" si="47"/>
        <v>2</v>
      </c>
    </row>
    <row r="3030" spans="1:9" x14ac:dyDescent="0.35">
      <c r="A3030" s="3" t="s">
        <v>3423</v>
      </c>
      <c r="B3030" s="44" t="s">
        <v>289</v>
      </c>
      <c r="C3030" s="44" t="s">
        <v>43</v>
      </c>
      <c r="D3030" s="44" t="s">
        <v>175</v>
      </c>
      <c r="E3030" s="3">
        <v>3</v>
      </c>
      <c r="F3030" s="3">
        <v>1</v>
      </c>
      <c r="G3030" s="3">
        <v>4</v>
      </c>
      <c r="H3030" s="3">
        <v>1</v>
      </c>
      <c r="I3030" s="3">
        <f t="shared" si="47"/>
        <v>2</v>
      </c>
    </row>
    <row r="3031" spans="1:9" x14ac:dyDescent="0.35">
      <c r="A3031" s="3" t="s">
        <v>3424</v>
      </c>
      <c r="B3031" s="44" t="s">
        <v>289</v>
      </c>
      <c r="C3031" s="44" t="s">
        <v>43</v>
      </c>
      <c r="D3031" s="44" t="s">
        <v>175</v>
      </c>
      <c r="E3031" s="3">
        <v>3</v>
      </c>
      <c r="F3031" s="3">
        <v>1</v>
      </c>
      <c r="G3031" s="3">
        <v>1</v>
      </c>
      <c r="H3031" s="3">
        <v>1</v>
      </c>
      <c r="I3031" s="3">
        <f t="shared" si="47"/>
        <v>2</v>
      </c>
    </row>
    <row r="3032" spans="1:9" x14ac:dyDescent="0.35">
      <c r="A3032" s="3" t="s">
        <v>3425</v>
      </c>
      <c r="B3032" s="44" t="s">
        <v>289</v>
      </c>
      <c r="C3032" s="44" t="s">
        <v>43</v>
      </c>
      <c r="D3032" s="44" t="s">
        <v>175</v>
      </c>
      <c r="E3032" s="3">
        <v>3</v>
      </c>
      <c r="F3032" s="3">
        <v>1</v>
      </c>
      <c r="G3032" s="3">
        <v>4</v>
      </c>
      <c r="H3032" s="3">
        <v>1</v>
      </c>
      <c r="I3032" s="3">
        <f t="shared" si="47"/>
        <v>2</v>
      </c>
    </row>
    <row r="3033" spans="1:9" x14ac:dyDescent="0.35">
      <c r="A3033" s="3" t="s">
        <v>3426</v>
      </c>
      <c r="B3033" s="44" t="s">
        <v>593</v>
      </c>
      <c r="C3033" s="44" t="s">
        <v>250</v>
      </c>
      <c r="D3033" s="44" t="s">
        <v>176</v>
      </c>
      <c r="E3033" s="3">
        <v>3</v>
      </c>
      <c r="F3033" s="3">
        <v>1</v>
      </c>
      <c r="G3033" s="3">
        <v>4</v>
      </c>
      <c r="H3033" s="3">
        <v>1</v>
      </c>
      <c r="I3033" s="3">
        <f t="shared" si="47"/>
        <v>2</v>
      </c>
    </row>
    <row r="3034" spans="1:9" x14ac:dyDescent="0.35">
      <c r="A3034" s="3" t="s">
        <v>3427</v>
      </c>
      <c r="B3034" s="44" t="s">
        <v>289</v>
      </c>
      <c r="C3034" s="44" t="s">
        <v>43</v>
      </c>
      <c r="D3034" s="44" t="s">
        <v>175</v>
      </c>
      <c r="E3034" s="3">
        <v>3</v>
      </c>
      <c r="F3034" s="3">
        <v>1</v>
      </c>
      <c r="G3034" s="3">
        <v>4</v>
      </c>
      <c r="H3034" s="3">
        <v>1</v>
      </c>
      <c r="I3034" s="3">
        <f t="shared" si="47"/>
        <v>2</v>
      </c>
    </row>
    <row r="3035" spans="1:9" x14ac:dyDescent="0.35">
      <c r="A3035" s="3" t="s">
        <v>3428</v>
      </c>
      <c r="B3035" s="44" t="s">
        <v>593</v>
      </c>
      <c r="C3035" s="44" t="s">
        <v>250</v>
      </c>
      <c r="D3035" s="44" t="s">
        <v>176</v>
      </c>
      <c r="E3035" s="3">
        <v>3</v>
      </c>
      <c r="F3035" s="3">
        <v>1</v>
      </c>
      <c r="G3035" s="3">
        <v>4</v>
      </c>
      <c r="H3035" s="3">
        <v>1</v>
      </c>
      <c r="I3035" s="3">
        <f t="shared" si="47"/>
        <v>2</v>
      </c>
    </row>
    <row r="3036" spans="1:9" x14ac:dyDescent="0.35">
      <c r="A3036" s="3" t="s">
        <v>3429</v>
      </c>
      <c r="B3036" s="44" t="s">
        <v>593</v>
      </c>
      <c r="C3036" s="44" t="s">
        <v>250</v>
      </c>
      <c r="D3036" s="44" t="s">
        <v>176</v>
      </c>
      <c r="E3036" s="3">
        <v>3</v>
      </c>
      <c r="F3036" s="3">
        <v>1</v>
      </c>
      <c r="G3036" s="3">
        <v>4</v>
      </c>
      <c r="H3036" s="3">
        <v>1</v>
      </c>
      <c r="I3036" s="3">
        <f t="shared" si="47"/>
        <v>2</v>
      </c>
    </row>
    <row r="3037" spans="1:9" x14ac:dyDescent="0.35">
      <c r="A3037" s="3" t="s">
        <v>3430</v>
      </c>
      <c r="B3037" s="44" t="s">
        <v>289</v>
      </c>
      <c r="C3037" s="44" t="s">
        <v>43</v>
      </c>
      <c r="D3037" s="44" t="s">
        <v>175</v>
      </c>
      <c r="E3037" s="3">
        <v>3</v>
      </c>
      <c r="F3037" s="3">
        <v>1</v>
      </c>
      <c r="G3037" s="3">
        <v>4</v>
      </c>
      <c r="H3037" s="3">
        <v>1</v>
      </c>
      <c r="I3037" s="3">
        <f t="shared" si="47"/>
        <v>2</v>
      </c>
    </row>
    <row r="3038" spans="1:9" x14ac:dyDescent="0.35">
      <c r="A3038" s="3" t="s">
        <v>3431</v>
      </c>
      <c r="B3038" s="44" t="s">
        <v>593</v>
      </c>
      <c r="C3038" s="44" t="s">
        <v>250</v>
      </c>
      <c r="D3038" s="44" t="s">
        <v>176</v>
      </c>
      <c r="E3038" s="3">
        <v>3</v>
      </c>
      <c r="F3038" s="3">
        <v>1</v>
      </c>
      <c r="G3038" s="3">
        <v>4</v>
      </c>
      <c r="H3038" s="3">
        <v>1</v>
      </c>
      <c r="I3038" s="3">
        <f t="shared" si="47"/>
        <v>2</v>
      </c>
    </row>
    <row r="3039" spans="1:9" x14ac:dyDescent="0.35">
      <c r="A3039" s="3" t="s">
        <v>3432</v>
      </c>
      <c r="B3039" s="44" t="s">
        <v>208</v>
      </c>
      <c r="C3039" s="44" t="s">
        <v>151</v>
      </c>
      <c r="D3039" s="44" t="s">
        <v>175</v>
      </c>
      <c r="E3039" s="3">
        <v>3</v>
      </c>
      <c r="F3039" s="3">
        <v>1</v>
      </c>
      <c r="G3039" s="3">
        <v>4</v>
      </c>
      <c r="H3039" s="3">
        <v>1</v>
      </c>
      <c r="I3039" s="3">
        <f t="shared" si="47"/>
        <v>2</v>
      </c>
    </row>
    <row r="3040" spans="1:9" x14ac:dyDescent="0.35">
      <c r="A3040" s="3" t="s">
        <v>3433</v>
      </c>
      <c r="B3040" s="44" t="s">
        <v>230</v>
      </c>
      <c r="C3040" s="44" t="s">
        <v>228</v>
      </c>
      <c r="D3040" s="44" t="s">
        <v>176</v>
      </c>
      <c r="E3040" s="3">
        <v>3</v>
      </c>
      <c r="F3040" s="3">
        <v>1</v>
      </c>
      <c r="G3040" s="3">
        <v>4</v>
      </c>
      <c r="H3040" s="3">
        <v>1</v>
      </c>
      <c r="I3040" s="3">
        <f t="shared" si="47"/>
        <v>2</v>
      </c>
    </row>
    <row r="3041" spans="1:9" x14ac:dyDescent="0.35">
      <c r="A3041" s="3" t="s">
        <v>3434</v>
      </c>
      <c r="B3041" s="44" t="s">
        <v>593</v>
      </c>
      <c r="C3041" s="44" t="s">
        <v>250</v>
      </c>
      <c r="D3041" s="44" t="s">
        <v>176</v>
      </c>
      <c r="E3041" s="3">
        <v>3</v>
      </c>
      <c r="F3041" s="3">
        <v>1</v>
      </c>
      <c r="G3041" s="3">
        <v>4</v>
      </c>
      <c r="H3041" s="3">
        <v>1</v>
      </c>
      <c r="I3041" s="3">
        <f t="shared" si="47"/>
        <v>2</v>
      </c>
    </row>
    <row r="3042" spans="1:9" x14ac:dyDescent="0.35">
      <c r="A3042" s="3" t="s">
        <v>3435</v>
      </c>
      <c r="B3042" s="44" t="s">
        <v>195</v>
      </c>
      <c r="C3042" s="44" t="s">
        <v>151</v>
      </c>
      <c r="D3042" s="44" t="s">
        <v>176</v>
      </c>
      <c r="E3042" s="3">
        <v>3</v>
      </c>
      <c r="F3042" s="3">
        <v>1</v>
      </c>
      <c r="G3042" s="3">
        <v>4</v>
      </c>
      <c r="H3042" s="3">
        <v>1</v>
      </c>
      <c r="I3042" s="3">
        <f t="shared" si="47"/>
        <v>2</v>
      </c>
    </row>
    <row r="3043" spans="1:9" x14ac:dyDescent="0.35">
      <c r="A3043" s="3" t="s">
        <v>3436</v>
      </c>
      <c r="B3043" s="44" t="s">
        <v>195</v>
      </c>
      <c r="C3043" s="44" t="s">
        <v>151</v>
      </c>
      <c r="D3043" s="44" t="s">
        <v>176</v>
      </c>
      <c r="E3043" s="3">
        <v>3</v>
      </c>
      <c r="F3043" s="3">
        <v>1</v>
      </c>
      <c r="G3043" s="3">
        <v>4</v>
      </c>
      <c r="H3043" s="3">
        <v>1</v>
      </c>
      <c r="I3043" s="3">
        <f t="shared" si="47"/>
        <v>2</v>
      </c>
    </row>
    <row r="3044" spans="1:9" x14ac:dyDescent="0.35">
      <c r="A3044" s="3" t="s">
        <v>3437</v>
      </c>
      <c r="B3044" s="44" t="s">
        <v>222</v>
      </c>
      <c r="C3044" s="44" t="s">
        <v>40</v>
      </c>
      <c r="D3044" s="44" t="s">
        <v>176</v>
      </c>
      <c r="E3044" s="3">
        <v>3</v>
      </c>
      <c r="F3044" s="3">
        <v>1</v>
      </c>
      <c r="G3044" s="3">
        <v>4</v>
      </c>
      <c r="H3044" s="3">
        <v>1</v>
      </c>
      <c r="I3044" s="3">
        <f t="shared" si="47"/>
        <v>2</v>
      </c>
    </row>
    <row r="3045" spans="1:9" x14ac:dyDescent="0.35">
      <c r="A3045" s="3" t="s">
        <v>3438</v>
      </c>
      <c r="B3045" s="44" t="s">
        <v>289</v>
      </c>
      <c r="C3045" s="44" t="s">
        <v>43</v>
      </c>
      <c r="D3045" s="44" t="s">
        <v>175</v>
      </c>
      <c r="E3045" s="3">
        <v>3</v>
      </c>
      <c r="F3045" s="3">
        <v>1</v>
      </c>
      <c r="G3045" s="3">
        <v>4</v>
      </c>
      <c r="H3045" s="3">
        <v>1</v>
      </c>
      <c r="I3045" s="3">
        <f t="shared" si="47"/>
        <v>2</v>
      </c>
    </row>
    <row r="3046" spans="1:9" x14ac:dyDescent="0.35">
      <c r="A3046" s="3" t="s">
        <v>3439</v>
      </c>
      <c r="B3046" s="44" t="s">
        <v>289</v>
      </c>
      <c r="C3046" s="44" t="s">
        <v>43</v>
      </c>
      <c r="D3046" s="44" t="s">
        <v>175</v>
      </c>
      <c r="E3046" s="3">
        <v>3</v>
      </c>
      <c r="F3046" s="3">
        <v>1</v>
      </c>
      <c r="G3046" s="3">
        <v>4</v>
      </c>
      <c r="H3046" s="3">
        <v>1</v>
      </c>
      <c r="I3046" s="3">
        <f t="shared" si="47"/>
        <v>2</v>
      </c>
    </row>
    <row r="3047" spans="1:9" x14ac:dyDescent="0.35">
      <c r="A3047" s="3" t="s">
        <v>3440</v>
      </c>
      <c r="B3047" s="44" t="s">
        <v>289</v>
      </c>
      <c r="C3047" s="44" t="s">
        <v>43</v>
      </c>
      <c r="D3047" s="44" t="s">
        <v>175</v>
      </c>
      <c r="E3047" s="3">
        <v>3</v>
      </c>
      <c r="F3047" s="3">
        <v>1</v>
      </c>
      <c r="G3047" s="3">
        <v>4</v>
      </c>
      <c r="H3047" s="3">
        <v>1</v>
      </c>
      <c r="I3047" s="3">
        <f t="shared" si="47"/>
        <v>2</v>
      </c>
    </row>
    <row r="3048" spans="1:9" x14ac:dyDescent="0.35">
      <c r="A3048" s="3" t="s">
        <v>3441</v>
      </c>
      <c r="B3048" s="44" t="s">
        <v>289</v>
      </c>
      <c r="C3048" s="44" t="s">
        <v>43</v>
      </c>
      <c r="D3048" s="44" t="s">
        <v>175</v>
      </c>
      <c r="E3048" s="3">
        <v>3</v>
      </c>
      <c r="F3048" s="3">
        <v>1</v>
      </c>
      <c r="G3048" s="3">
        <v>1</v>
      </c>
      <c r="H3048" s="3">
        <v>1</v>
      </c>
      <c r="I3048" s="3">
        <f t="shared" si="47"/>
        <v>2</v>
      </c>
    </row>
    <row r="3049" spans="1:9" x14ac:dyDescent="0.35">
      <c r="A3049" s="3" t="s">
        <v>3442</v>
      </c>
      <c r="B3049" s="44" t="s">
        <v>289</v>
      </c>
      <c r="C3049" s="44" t="s">
        <v>43</v>
      </c>
      <c r="D3049" s="44" t="s">
        <v>175</v>
      </c>
      <c r="E3049" s="3">
        <v>3</v>
      </c>
      <c r="F3049" s="3">
        <v>4</v>
      </c>
      <c r="G3049" s="3">
        <v>1</v>
      </c>
      <c r="H3049" s="3">
        <v>1</v>
      </c>
      <c r="I3049" s="3">
        <f t="shared" si="47"/>
        <v>2</v>
      </c>
    </row>
    <row r="3050" spans="1:9" x14ac:dyDescent="0.35">
      <c r="A3050" s="3" t="s">
        <v>3443</v>
      </c>
      <c r="B3050" s="44" t="s">
        <v>227</v>
      </c>
      <c r="C3050" s="44" t="s">
        <v>228</v>
      </c>
      <c r="D3050" s="44" t="s">
        <v>175</v>
      </c>
      <c r="E3050" s="3">
        <v>3</v>
      </c>
      <c r="F3050" s="3">
        <v>1</v>
      </c>
      <c r="G3050" s="3">
        <v>1</v>
      </c>
      <c r="H3050" s="3">
        <v>1</v>
      </c>
      <c r="I3050" s="3">
        <f t="shared" si="47"/>
        <v>2</v>
      </c>
    </row>
    <row r="3051" spans="1:9" x14ac:dyDescent="0.35">
      <c r="A3051" s="3" t="s">
        <v>3444</v>
      </c>
      <c r="B3051" s="44" t="s">
        <v>230</v>
      </c>
      <c r="C3051" s="44" t="s">
        <v>228</v>
      </c>
      <c r="D3051" s="44" t="s">
        <v>176</v>
      </c>
      <c r="E3051" s="3">
        <v>3</v>
      </c>
      <c r="F3051" s="3">
        <v>1</v>
      </c>
      <c r="G3051" s="3">
        <v>4</v>
      </c>
      <c r="H3051" s="3">
        <v>1</v>
      </c>
      <c r="I3051" s="3">
        <f t="shared" si="47"/>
        <v>2</v>
      </c>
    </row>
    <row r="3052" spans="1:9" x14ac:dyDescent="0.35">
      <c r="A3052" s="3" t="s">
        <v>3445</v>
      </c>
      <c r="B3052" s="44" t="s">
        <v>230</v>
      </c>
      <c r="C3052" s="44" t="s">
        <v>228</v>
      </c>
      <c r="D3052" s="44" t="s">
        <v>176</v>
      </c>
      <c r="E3052" s="3">
        <v>3</v>
      </c>
      <c r="F3052" s="3">
        <v>1</v>
      </c>
      <c r="G3052" s="3">
        <v>4</v>
      </c>
      <c r="H3052" s="3">
        <v>1</v>
      </c>
      <c r="I3052" s="3">
        <f t="shared" si="47"/>
        <v>2</v>
      </c>
    </row>
    <row r="3053" spans="1:9" x14ac:dyDescent="0.35">
      <c r="A3053" s="3" t="s">
        <v>3446</v>
      </c>
      <c r="B3053" s="44" t="s">
        <v>593</v>
      </c>
      <c r="C3053" s="44" t="s">
        <v>250</v>
      </c>
      <c r="D3053" s="44" t="s">
        <v>176</v>
      </c>
      <c r="E3053" s="3">
        <v>3</v>
      </c>
      <c r="F3053" s="3">
        <v>1</v>
      </c>
      <c r="G3053" s="3">
        <v>4</v>
      </c>
      <c r="H3053" s="3">
        <v>1</v>
      </c>
      <c r="I3053" s="3">
        <f t="shared" si="47"/>
        <v>2</v>
      </c>
    </row>
    <row r="3054" spans="1:9" x14ac:dyDescent="0.35">
      <c r="A3054" s="3" t="s">
        <v>3447</v>
      </c>
      <c r="B3054" s="44" t="s">
        <v>230</v>
      </c>
      <c r="C3054" s="44" t="s">
        <v>228</v>
      </c>
      <c r="D3054" s="44" t="s">
        <v>176</v>
      </c>
      <c r="E3054" s="3">
        <v>3</v>
      </c>
      <c r="F3054" s="3">
        <v>1</v>
      </c>
      <c r="G3054" s="3">
        <v>4</v>
      </c>
      <c r="H3054" s="3">
        <v>1</v>
      </c>
      <c r="I3054" s="3">
        <f t="shared" si="47"/>
        <v>2</v>
      </c>
    </row>
    <row r="3055" spans="1:9" x14ac:dyDescent="0.35">
      <c r="A3055" s="3" t="s">
        <v>3448</v>
      </c>
      <c r="B3055" s="44" t="s">
        <v>227</v>
      </c>
      <c r="C3055" s="44" t="s">
        <v>228</v>
      </c>
      <c r="D3055" s="44" t="s">
        <v>175</v>
      </c>
      <c r="E3055" s="3">
        <v>3</v>
      </c>
      <c r="F3055" s="3">
        <v>1</v>
      </c>
      <c r="G3055" s="3">
        <v>4</v>
      </c>
      <c r="H3055" s="3">
        <v>1</v>
      </c>
      <c r="I3055" s="3">
        <f t="shared" si="47"/>
        <v>2</v>
      </c>
    </row>
    <row r="3056" spans="1:9" x14ac:dyDescent="0.35">
      <c r="A3056" s="3" t="s">
        <v>3449</v>
      </c>
      <c r="B3056" s="44" t="s">
        <v>227</v>
      </c>
      <c r="C3056" s="44" t="s">
        <v>228</v>
      </c>
      <c r="D3056" s="44" t="s">
        <v>175</v>
      </c>
      <c r="E3056" s="3">
        <v>3</v>
      </c>
      <c r="F3056" s="3">
        <v>1</v>
      </c>
      <c r="G3056" s="3">
        <v>4</v>
      </c>
      <c r="H3056" s="3">
        <v>1</v>
      </c>
      <c r="I3056" s="3">
        <f t="shared" si="47"/>
        <v>2</v>
      </c>
    </row>
    <row r="3057" spans="1:9" x14ac:dyDescent="0.35">
      <c r="A3057" s="3" t="s">
        <v>3450</v>
      </c>
      <c r="B3057" s="44" t="s">
        <v>593</v>
      </c>
      <c r="C3057" s="44" t="s">
        <v>250</v>
      </c>
      <c r="D3057" s="44" t="s">
        <v>176</v>
      </c>
      <c r="E3057" s="3">
        <v>3</v>
      </c>
      <c r="F3057" s="3">
        <v>1</v>
      </c>
      <c r="G3057" s="3">
        <v>4</v>
      </c>
      <c r="H3057" s="3">
        <v>1</v>
      </c>
      <c r="I3057" s="3">
        <f t="shared" si="47"/>
        <v>2</v>
      </c>
    </row>
    <row r="3058" spans="1:9" x14ac:dyDescent="0.35">
      <c r="A3058" s="3" t="s">
        <v>3451</v>
      </c>
      <c r="B3058" s="44" t="s">
        <v>230</v>
      </c>
      <c r="C3058" s="44" t="s">
        <v>228</v>
      </c>
      <c r="D3058" s="44" t="s">
        <v>176</v>
      </c>
      <c r="E3058" s="3">
        <v>3</v>
      </c>
      <c r="F3058" s="3">
        <v>1</v>
      </c>
      <c r="G3058" s="3">
        <v>4</v>
      </c>
      <c r="H3058" s="3">
        <v>1</v>
      </c>
      <c r="I3058" s="3">
        <f t="shared" si="47"/>
        <v>2</v>
      </c>
    </row>
    <row r="3059" spans="1:9" x14ac:dyDescent="0.35">
      <c r="A3059" s="3" t="s">
        <v>3452</v>
      </c>
      <c r="B3059" s="44" t="s">
        <v>289</v>
      </c>
      <c r="C3059" s="44" t="s">
        <v>43</v>
      </c>
      <c r="D3059" s="44" t="s">
        <v>175</v>
      </c>
      <c r="E3059" s="3">
        <v>3</v>
      </c>
      <c r="F3059" s="3">
        <v>1</v>
      </c>
      <c r="G3059" s="3">
        <v>4</v>
      </c>
      <c r="H3059" s="3">
        <v>1</v>
      </c>
      <c r="I3059" s="3">
        <f t="shared" si="47"/>
        <v>2</v>
      </c>
    </row>
    <row r="3060" spans="1:9" x14ac:dyDescent="0.35">
      <c r="A3060" s="3" t="s">
        <v>3453</v>
      </c>
      <c r="B3060" s="44" t="s">
        <v>289</v>
      </c>
      <c r="C3060" s="44" t="s">
        <v>43</v>
      </c>
      <c r="D3060" s="44" t="s">
        <v>175</v>
      </c>
      <c r="E3060" s="3">
        <v>3</v>
      </c>
      <c r="F3060" s="3">
        <v>1</v>
      </c>
      <c r="G3060" s="3">
        <v>4</v>
      </c>
      <c r="H3060" s="3">
        <v>1</v>
      </c>
      <c r="I3060" s="3">
        <f t="shared" si="47"/>
        <v>2</v>
      </c>
    </row>
    <row r="3061" spans="1:9" x14ac:dyDescent="0.35">
      <c r="A3061" s="3" t="s">
        <v>3454</v>
      </c>
      <c r="B3061" s="44" t="s">
        <v>289</v>
      </c>
      <c r="C3061" s="44" t="s">
        <v>43</v>
      </c>
      <c r="D3061" s="44" t="s">
        <v>175</v>
      </c>
      <c r="E3061" s="3">
        <v>3</v>
      </c>
      <c r="F3061" s="3">
        <v>1</v>
      </c>
      <c r="G3061" s="3">
        <v>4</v>
      </c>
      <c r="H3061" s="3">
        <v>1</v>
      </c>
      <c r="I3061" s="3">
        <f t="shared" si="47"/>
        <v>2</v>
      </c>
    </row>
    <row r="3062" spans="1:9" x14ac:dyDescent="0.35">
      <c r="A3062" s="3" t="s">
        <v>3455</v>
      </c>
      <c r="B3062" s="44" t="s">
        <v>289</v>
      </c>
      <c r="C3062" s="44" t="s">
        <v>43</v>
      </c>
      <c r="D3062" s="44" t="s">
        <v>175</v>
      </c>
      <c r="E3062" s="3">
        <v>3</v>
      </c>
      <c r="F3062" s="3">
        <v>1</v>
      </c>
      <c r="G3062" s="3">
        <v>4</v>
      </c>
      <c r="H3062" s="3">
        <v>1</v>
      </c>
      <c r="I3062" s="3">
        <f t="shared" si="47"/>
        <v>2</v>
      </c>
    </row>
    <row r="3063" spans="1:9" x14ac:dyDescent="0.35">
      <c r="A3063" s="3" t="s">
        <v>3456</v>
      </c>
      <c r="B3063" s="44" t="s">
        <v>288</v>
      </c>
      <c r="C3063" s="44" t="s">
        <v>43</v>
      </c>
      <c r="D3063" s="44" t="s">
        <v>176</v>
      </c>
      <c r="E3063" s="3">
        <v>3</v>
      </c>
      <c r="F3063" s="3">
        <v>1</v>
      </c>
      <c r="G3063" s="3">
        <v>4</v>
      </c>
      <c r="H3063" s="3">
        <v>1</v>
      </c>
      <c r="I3063" s="3">
        <f t="shared" si="47"/>
        <v>2</v>
      </c>
    </row>
    <row r="3064" spans="1:9" x14ac:dyDescent="0.35">
      <c r="A3064" s="3" t="s">
        <v>3457</v>
      </c>
      <c r="B3064" s="44" t="s">
        <v>288</v>
      </c>
      <c r="C3064" s="44" t="s">
        <v>43</v>
      </c>
      <c r="D3064" s="44" t="s">
        <v>176</v>
      </c>
      <c r="E3064" s="3">
        <v>3</v>
      </c>
      <c r="F3064" s="3">
        <v>1</v>
      </c>
      <c r="G3064" s="3">
        <v>4</v>
      </c>
      <c r="H3064" s="3">
        <v>1</v>
      </c>
      <c r="I3064" s="3">
        <f t="shared" si="47"/>
        <v>2</v>
      </c>
    </row>
    <row r="3065" spans="1:9" x14ac:dyDescent="0.35">
      <c r="A3065" s="3" t="s">
        <v>3458</v>
      </c>
      <c r="B3065" s="44" t="s">
        <v>289</v>
      </c>
      <c r="C3065" s="44" t="s">
        <v>43</v>
      </c>
      <c r="D3065" s="44" t="s">
        <v>175</v>
      </c>
      <c r="E3065" s="3">
        <v>3</v>
      </c>
      <c r="F3065" s="3">
        <v>1</v>
      </c>
      <c r="G3065" s="3">
        <v>4</v>
      </c>
      <c r="H3065" s="3">
        <v>1</v>
      </c>
      <c r="I3065" s="3">
        <f t="shared" si="47"/>
        <v>2</v>
      </c>
    </row>
    <row r="3066" spans="1:9" x14ac:dyDescent="0.35">
      <c r="A3066" s="3" t="s">
        <v>3459</v>
      </c>
      <c r="B3066" s="44" t="s">
        <v>289</v>
      </c>
      <c r="C3066" s="44" t="s">
        <v>43</v>
      </c>
      <c r="D3066" s="44" t="s">
        <v>175</v>
      </c>
      <c r="E3066" s="3">
        <v>3</v>
      </c>
      <c r="F3066" s="3">
        <v>1</v>
      </c>
      <c r="G3066" s="3">
        <v>4</v>
      </c>
      <c r="H3066" s="3">
        <v>1</v>
      </c>
      <c r="I3066" s="3">
        <f t="shared" si="47"/>
        <v>2</v>
      </c>
    </row>
    <row r="3067" spans="1:9" x14ac:dyDescent="0.35">
      <c r="A3067" s="3" t="s">
        <v>3460</v>
      </c>
      <c r="B3067" s="44" t="s">
        <v>288</v>
      </c>
      <c r="C3067" s="44" t="s">
        <v>43</v>
      </c>
      <c r="D3067" s="44" t="s">
        <v>176</v>
      </c>
      <c r="E3067" s="3">
        <v>3</v>
      </c>
      <c r="F3067" s="3">
        <v>1</v>
      </c>
      <c r="G3067" s="3">
        <v>4</v>
      </c>
      <c r="H3067" s="3">
        <v>4</v>
      </c>
      <c r="I3067" s="3">
        <f t="shared" si="47"/>
        <v>3</v>
      </c>
    </row>
    <row r="3068" spans="1:9" x14ac:dyDescent="0.35">
      <c r="A3068" s="3" t="s">
        <v>3461</v>
      </c>
      <c r="B3068" s="44" t="s">
        <v>230</v>
      </c>
      <c r="C3068" s="44" t="s">
        <v>228</v>
      </c>
      <c r="D3068" s="44" t="s">
        <v>176</v>
      </c>
      <c r="E3068" s="3">
        <v>3</v>
      </c>
      <c r="F3068" s="3">
        <v>1</v>
      </c>
      <c r="G3068" s="3">
        <v>1</v>
      </c>
      <c r="H3068" s="3">
        <v>2</v>
      </c>
      <c r="I3068" s="3">
        <f t="shared" si="47"/>
        <v>2</v>
      </c>
    </row>
    <row r="3069" spans="1:9" x14ac:dyDescent="0.35">
      <c r="A3069" s="3" t="s">
        <v>3462</v>
      </c>
      <c r="B3069" s="44" t="s">
        <v>288</v>
      </c>
      <c r="C3069" s="44" t="s">
        <v>43</v>
      </c>
      <c r="D3069" s="44" t="s">
        <v>176</v>
      </c>
      <c r="E3069" s="3">
        <v>3</v>
      </c>
      <c r="F3069" s="3">
        <v>1</v>
      </c>
      <c r="G3069" s="3">
        <v>4</v>
      </c>
      <c r="H3069" s="3">
        <v>1</v>
      </c>
      <c r="I3069" s="3">
        <f t="shared" si="47"/>
        <v>2</v>
      </c>
    </row>
    <row r="3070" spans="1:9" x14ac:dyDescent="0.35">
      <c r="A3070" s="3" t="s">
        <v>3463</v>
      </c>
      <c r="B3070" s="44" t="s">
        <v>593</v>
      </c>
      <c r="C3070" s="44" t="s">
        <v>250</v>
      </c>
      <c r="D3070" s="44" t="s">
        <v>176</v>
      </c>
      <c r="E3070" s="3">
        <v>3</v>
      </c>
      <c r="F3070" s="3">
        <v>1</v>
      </c>
      <c r="G3070" s="3">
        <v>1</v>
      </c>
      <c r="H3070" s="3">
        <v>3</v>
      </c>
      <c r="I3070" s="3">
        <f t="shared" si="47"/>
        <v>2</v>
      </c>
    </row>
    <row r="3071" spans="1:9" x14ac:dyDescent="0.35">
      <c r="A3071" s="3" t="s">
        <v>3464</v>
      </c>
      <c r="B3071" s="44" t="s">
        <v>230</v>
      </c>
      <c r="C3071" s="44" t="s">
        <v>228</v>
      </c>
      <c r="D3071" s="44" t="s">
        <v>176</v>
      </c>
      <c r="E3071" s="3">
        <v>3</v>
      </c>
      <c r="F3071" s="3">
        <v>1</v>
      </c>
      <c r="G3071" s="3">
        <v>1</v>
      </c>
      <c r="H3071" s="3">
        <v>2</v>
      </c>
      <c r="I3071" s="3">
        <f t="shared" si="47"/>
        <v>2</v>
      </c>
    </row>
    <row r="3072" spans="1:9" x14ac:dyDescent="0.35">
      <c r="A3072" s="3" t="s">
        <v>3465</v>
      </c>
      <c r="B3072" s="44" t="s">
        <v>289</v>
      </c>
      <c r="C3072" s="44" t="s">
        <v>43</v>
      </c>
      <c r="D3072" s="44" t="s">
        <v>175</v>
      </c>
      <c r="E3072" s="3">
        <v>3</v>
      </c>
      <c r="F3072" s="3">
        <v>1</v>
      </c>
      <c r="G3072" s="3">
        <v>1</v>
      </c>
      <c r="H3072" s="3">
        <v>1</v>
      </c>
      <c r="I3072" s="3">
        <f t="shared" si="47"/>
        <v>2</v>
      </c>
    </row>
    <row r="3073" spans="1:9" x14ac:dyDescent="0.35">
      <c r="A3073" s="3" t="s">
        <v>3466</v>
      </c>
      <c r="B3073" s="44" t="s">
        <v>289</v>
      </c>
      <c r="C3073" s="44" t="s">
        <v>43</v>
      </c>
      <c r="D3073" s="44" t="s">
        <v>175</v>
      </c>
      <c r="E3073" s="3">
        <v>3</v>
      </c>
      <c r="F3073" s="3">
        <v>1</v>
      </c>
      <c r="G3073" s="3">
        <v>4</v>
      </c>
      <c r="H3073" s="3">
        <v>1</v>
      </c>
      <c r="I3073" s="3">
        <f t="shared" si="47"/>
        <v>2</v>
      </c>
    </row>
    <row r="3074" spans="1:9" x14ac:dyDescent="0.35">
      <c r="A3074" s="3" t="s">
        <v>3467</v>
      </c>
      <c r="B3074" s="44" t="s">
        <v>593</v>
      </c>
      <c r="C3074" s="44" t="s">
        <v>250</v>
      </c>
      <c r="D3074" s="44" t="s">
        <v>176</v>
      </c>
      <c r="E3074" s="3">
        <v>3</v>
      </c>
      <c r="F3074" s="3">
        <v>1</v>
      </c>
      <c r="G3074" s="3">
        <v>4</v>
      </c>
      <c r="H3074" s="3">
        <v>2</v>
      </c>
      <c r="I3074" s="3">
        <f t="shared" si="47"/>
        <v>3</v>
      </c>
    </row>
    <row r="3075" spans="1:9" x14ac:dyDescent="0.35">
      <c r="A3075" s="3" t="s">
        <v>3468</v>
      </c>
      <c r="B3075" s="44" t="s">
        <v>230</v>
      </c>
      <c r="C3075" s="44" t="s">
        <v>228</v>
      </c>
      <c r="D3075" s="44" t="s">
        <v>176</v>
      </c>
      <c r="E3075" s="3">
        <v>3</v>
      </c>
      <c r="F3075" s="3">
        <v>1</v>
      </c>
      <c r="G3075" s="3">
        <v>4</v>
      </c>
      <c r="H3075" s="3">
        <v>2</v>
      </c>
      <c r="I3075" s="3">
        <f t="shared" ref="I3075:I3138" si="48">ROUND(AVERAGE(E3075:H3075),0)</f>
        <v>3</v>
      </c>
    </row>
    <row r="3076" spans="1:9" x14ac:dyDescent="0.35">
      <c r="A3076" s="3" t="s">
        <v>3469</v>
      </c>
      <c r="B3076" s="44" t="s">
        <v>230</v>
      </c>
      <c r="C3076" s="44" t="s">
        <v>228</v>
      </c>
      <c r="D3076" s="44" t="s">
        <v>176</v>
      </c>
      <c r="E3076" s="3">
        <v>3</v>
      </c>
      <c r="F3076" s="3">
        <v>1</v>
      </c>
      <c r="G3076" s="3">
        <v>4</v>
      </c>
      <c r="H3076" s="3">
        <v>2</v>
      </c>
      <c r="I3076" s="3">
        <f t="shared" si="48"/>
        <v>3</v>
      </c>
    </row>
    <row r="3077" spans="1:9" x14ac:dyDescent="0.35">
      <c r="A3077" s="3" t="s">
        <v>3470</v>
      </c>
      <c r="B3077" s="44" t="s">
        <v>289</v>
      </c>
      <c r="C3077" s="44" t="s">
        <v>43</v>
      </c>
      <c r="D3077" s="44" t="s">
        <v>175</v>
      </c>
      <c r="E3077" s="3">
        <v>3</v>
      </c>
      <c r="F3077" s="3">
        <v>1</v>
      </c>
      <c r="G3077" s="3">
        <v>4</v>
      </c>
      <c r="H3077" s="3">
        <v>1</v>
      </c>
      <c r="I3077" s="3">
        <f t="shared" si="48"/>
        <v>2</v>
      </c>
    </row>
    <row r="3078" spans="1:9" x14ac:dyDescent="0.35">
      <c r="A3078" s="3" t="s">
        <v>3471</v>
      </c>
      <c r="B3078" s="44" t="s">
        <v>230</v>
      </c>
      <c r="C3078" s="44" t="s">
        <v>228</v>
      </c>
      <c r="D3078" s="44" t="s">
        <v>176</v>
      </c>
      <c r="E3078" s="3">
        <v>3</v>
      </c>
      <c r="F3078" s="3">
        <v>1</v>
      </c>
      <c r="G3078" s="3">
        <v>4</v>
      </c>
      <c r="H3078" s="3">
        <v>1</v>
      </c>
      <c r="I3078" s="3">
        <f t="shared" si="48"/>
        <v>2</v>
      </c>
    </row>
    <row r="3079" spans="1:9" x14ac:dyDescent="0.35">
      <c r="A3079" s="3" t="s">
        <v>3472</v>
      </c>
      <c r="B3079" s="44" t="s">
        <v>593</v>
      </c>
      <c r="C3079" s="44" t="s">
        <v>250</v>
      </c>
      <c r="D3079" s="44" t="s">
        <v>176</v>
      </c>
      <c r="E3079" s="3">
        <v>3</v>
      </c>
      <c r="F3079" s="3">
        <v>1</v>
      </c>
      <c r="G3079" s="3">
        <v>4</v>
      </c>
      <c r="H3079" s="3">
        <v>1</v>
      </c>
      <c r="I3079" s="3">
        <f t="shared" si="48"/>
        <v>2</v>
      </c>
    </row>
    <row r="3080" spans="1:9" x14ac:dyDescent="0.35">
      <c r="A3080" s="3" t="s">
        <v>3473</v>
      </c>
      <c r="B3080" s="44" t="s">
        <v>227</v>
      </c>
      <c r="C3080" s="44" t="s">
        <v>228</v>
      </c>
      <c r="D3080" s="44" t="s">
        <v>175</v>
      </c>
      <c r="E3080" s="3">
        <v>3</v>
      </c>
      <c r="F3080" s="3">
        <v>1</v>
      </c>
      <c r="G3080" s="3">
        <v>4</v>
      </c>
      <c r="H3080" s="3">
        <v>1</v>
      </c>
      <c r="I3080" s="3">
        <f t="shared" si="48"/>
        <v>2</v>
      </c>
    </row>
    <row r="3081" spans="1:9" x14ac:dyDescent="0.35">
      <c r="A3081" s="3" t="s">
        <v>3474</v>
      </c>
      <c r="B3081" s="44" t="s">
        <v>227</v>
      </c>
      <c r="C3081" s="44" t="s">
        <v>228</v>
      </c>
      <c r="D3081" s="44" t="s">
        <v>175</v>
      </c>
      <c r="E3081" s="3">
        <v>3</v>
      </c>
      <c r="F3081" s="3">
        <v>1</v>
      </c>
      <c r="G3081" s="3">
        <v>4</v>
      </c>
      <c r="H3081" s="3">
        <v>1</v>
      </c>
      <c r="I3081" s="3">
        <f t="shared" si="48"/>
        <v>2</v>
      </c>
    </row>
    <row r="3082" spans="1:9" x14ac:dyDescent="0.35">
      <c r="A3082" s="3" t="s">
        <v>3475</v>
      </c>
      <c r="B3082" s="44" t="s">
        <v>289</v>
      </c>
      <c r="C3082" s="44" t="s">
        <v>43</v>
      </c>
      <c r="D3082" s="44" t="s">
        <v>175</v>
      </c>
      <c r="E3082" s="3">
        <v>3</v>
      </c>
      <c r="F3082" s="3">
        <v>1</v>
      </c>
      <c r="G3082" s="3">
        <v>4</v>
      </c>
      <c r="H3082" s="3">
        <v>1</v>
      </c>
      <c r="I3082" s="3">
        <f t="shared" si="48"/>
        <v>2</v>
      </c>
    </row>
    <row r="3083" spans="1:9" x14ac:dyDescent="0.35">
      <c r="A3083" s="3" t="s">
        <v>3476</v>
      </c>
      <c r="B3083" s="44" t="s">
        <v>289</v>
      </c>
      <c r="C3083" s="44" t="s">
        <v>43</v>
      </c>
      <c r="D3083" s="44" t="s">
        <v>175</v>
      </c>
      <c r="E3083" s="3">
        <v>3</v>
      </c>
      <c r="F3083" s="3">
        <v>1</v>
      </c>
      <c r="G3083" s="3">
        <v>4</v>
      </c>
      <c r="H3083" s="3">
        <v>1</v>
      </c>
      <c r="I3083" s="3">
        <f t="shared" si="48"/>
        <v>2</v>
      </c>
    </row>
    <row r="3084" spans="1:9" x14ac:dyDescent="0.35">
      <c r="A3084" s="3" t="s">
        <v>3477</v>
      </c>
      <c r="B3084" s="44" t="s">
        <v>289</v>
      </c>
      <c r="C3084" s="44" t="s">
        <v>43</v>
      </c>
      <c r="D3084" s="44" t="s">
        <v>175</v>
      </c>
      <c r="E3084" s="3">
        <v>3</v>
      </c>
      <c r="F3084" s="3">
        <v>1</v>
      </c>
      <c r="G3084" s="3">
        <v>4</v>
      </c>
      <c r="H3084" s="3">
        <v>1</v>
      </c>
      <c r="I3084" s="3">
        <f t="shared" si="48"/>
        <v>2</v>
      </c>
    </row>
    <row r="3085" spans="1:9" x14ac:dyDescent="0.35">
      <c r="A3085" s="3" t="s">
        <v>3478</v>
      </c>
      <c r="B3085" s="44" t="s">
        <v>289</v>
      </c>
      <c r="C3085" s="44" t="s">
        <v>43</v>
      </c>
      <c r="D3085" s="44" t="s">
        <v>175</v>
      </c>
      <c r="E3085" s="3">
        <v>3</v>
      </c>
      <c r="F3085" s="3">
        <v>1</v>
      </c>
      <c r="G3085" s="3">
        <v>4</v>
      </c>
      <c r="H3085" s="3">
        <v>1</v>
      </c>
      <c r="I3085" s="3">
        <f t="shared" si="48"/>
        <v>2</v>
      </c>
    </row>
    <row r="3086" spans="1:9" x14ac:dyDescent="0.35">
      <c r="A3086" s="3" t="s">
        <v>3479</v>
      </c>
      <c r="B3086" s="44" t="s">
        <v>289</v>
      </c>
      <c r="C3086" s="44" t="s">
        <v>43</v>
      </c>
      <c r="D3086" s="44" t="s">
        <v>175</v>
      </c>
      <c r="E3086" s="3">
        <v>3</v>
      </c>
      <c r="F3086" s="3">
        <v>1</v>
      </c>
      <c r="G3086" s="3">
        <v>4</v>
      </c>
      <c r="H3086" s="3">
        <v>1</v>
      </c>
      <c r="I3086" s="3">
        <f t="shared" si="48"/>
        <v>2</v>
      </c>
    </row>
    <row r="3087" spans="1:9" x14ac:dyDescent="0.35">
      <c r="A3087" s="3" t="s">
        <v>3480</v>
      </c>
      <c r="B3087" s="44" t="s">
        <v>289</v>
      </c>
      <c r="C3087" s="44" t="s">
        <v>43</v>
      </c>
      <c r="D3087" s="44" t="s">
        <v>175</v>
      </c>
      <c r="E3087" s="3">
        <v>3</v>
      </c>
      <c r="F3087" s="3">
        <v>1</v>
      </c>
      <c r="G3087" s="3">
        <v>4</v>
      </c>
      <c r="H3087" s="3">
        <v>1</v>
      </c>
      <c r="I3087" s="3">
        <f t="shared" si="48"/>
        <v>2</v>
      </c>
    </row>
    <row r="3088" spans="1:9" x14ac:dyDescent="0.35">
      <c r="A3088" s="3" t="s">
        <v>3481</v>
      </c>
      <c r="B3088" s="44" t="s">
        <v>222</v>
      </c>
      <c r="C3088" s="44" t="s">
        <v>40</v>
      </c>
      <c r="D3088" s="44" t="s">
        <v>176</v>
      </c>
      <c r="E3088" s="3">
        <v>3</v>
      </c>
      <c r="F3088" s="3">
        <v>1</v>
      </c>
      <c r="G3088" s="3">
        <v>4</v>
      </c>
      <c r="H3088" s="3">
        <v>1</v>
      </c>
      <c r="I3088" s="3">
        <f t="shared" si="48"/>
        <v>2</v>
      </c>
    </row>
    <row r="3089" spans="1:9" x14ac:dyDescent="0.35">
      <c r="A3089" s="3" t="s">
        <v>3482</v>
      </c>
      <c r="B3089" s="44" t="s">
        <v>195</v>
      </c>
      <c r="C3089" s="44" t="s">
        <v>151</v>
      </c>
      <c r="D3089" s="44" t="s">
        <v>176</v>
      </c>
      <c r="E3089" s="3">
        <v>3</v>
      </c>
      <c r="F3089" s="3">
        <v>2</v>
      </c>
      <c r="G3089" s="3">
        <v>1</v>
      </c>
      <c r="H3089" s="3">
        <v>1</v>
      </c>
      <c r="I3089" s="3">
        <f t="shared" si="48"/>
        <v>2</v>
      </c>
    </row>
    <row r="3090" spans="1:9" x14ac:dyDescent="0.35">
      <c r="A3090" s="3" t="s">
        <v>3483</v>
      </c>
      <c r="B3090" s="44" t="s">
        <v>593</v>
      </c>
      <c r="C3090" s="44" t="s">
        <v>250</v>
      </c>
      <c r="D3090" s="44" t="s">
        <v>176</v>
      </c>
      <c r="E3090" s="3">
        <v>3</v>
      </c>
      <c r="F3090" s="3">
        <v>1</v>
      </c>
      <c r="G3090" s="3">
        <v>4</v>
      </c>
      <c r="H3090" s="3">
        <v>1</v>
      </c>
      <c r="I3090" s="3">
        <f t="shared" si="48"/>
        <v>2</v>
      </c>
    </row>
    <row r="3091" spans="1:9" x14ac:dyDescent="0.35">
      <c r="A3091" s="3" t="s">
        <v>3484</v>
      </c>
      <c r="B3091" s="44" t="s">
        <v>230</v>
      </c>
      <c r="C3091" s="44" t="s">
        <v>228</v>
      </c>
      <c r="D3091" s="44" t="s">
        <v>176</v>
      </c>
      <c r="E3091" s="3">
        <v>3</v>
      </c>
      <c r="F3091" s="3">
        <v>1</v>
      </c>
      <c r="G3091" s="3">
        <v>1</v>
      </c>
      <c r="H3091" s="3">
        <v>5</v>
      </c>
      <c r="I3091" s="3">
        <f t="shared" si="48"/>
        <v>3</v>
      </c>
    </row>
    <row r="3092" spans="1:9" x14ac:dyDescent="0.35">
      <c r="A3092" s="3" t="s">
        <v>3485</v>
      </c>
      <c r="B3092" s="44" t="s">
        <v>593</v>
      </c>
      <c r="C3092" s="44" t="s">
        <v>250</v>
      </c>
      <c r="D3092" s="44" t="s">
        <v>176</v>
      </c>
      <c r="E3092" s="3">
        <v>3</v>
      </c>
      <c r="F3092" s="3">
        <v>1</v>
      </c>
      <c r="G3092" s="3">
        <v>1</v>
      </c>
      <c r="H3092" s="3">
        <v>1</v>
      </c>
      <c r="I3092" s="3">
        <f t="shared" si="48"/>
        <v>2</v>
      </c>
    </row>
    <row r="3093" spans="1:9" x14ac:dyDescent="0.35">
      <c r="A3093" s="3" t="s">
        <v>3486</v>
      </c>
      <c r="B3093" s="44" t="s">
        <v>289</v>
      </c>
      <c r="C3093" s="44" t="s">
        <v>43</v>
      </c>
      <c r="D3093" s="44" t="s">
        <v>175</v>
      </c>
      <c r="E3093" s="3">
        <v>3</v>
      </c>
      <c r="F3093" s="3">
        <v>4</v>
      </c>
      <c r="G3093" s="3">
        <v>1</v>
      </c>
      <c r="H3093" s="3">
        <v>5</v>
      </c>
      <c r="I3093" s="3">
        <f t="shared" si="48"/>
        <v>3</v>
      </c>
    </row>
    <row r="3094" spans="1:9" x14ac:dyDescent="0.35">
      <c r="A3094" s="3" t="s">
        <v>3487</v>
      </c>
      <c r="B3094" s="44" t="s">
        <v>289</v>
      </c>
      <c r="C3094" s="44" t="s">
        <v>43</v>
      </c>
      <c r="D3094" s="44" t="s">
        <v>175</v>
      </c>
      <c r="E3094" s="3">
        <v>3</v>
      </c>
      <c r="F3094" s="3">
        <v>1</v>
      </c>
      <c r="G3094" s="3">
        <v>4</v>
      </c>
      <c r="H3094" s="3">
        <v>3</v>
      </c>
      <c r="I3094" s="3">
        <f t="shared" si="48"/>
        <v>3</v>
      </c>
    </row>
    <row r="3095" spans="1:9" x14ac:dyDescent="0.35">
      <c r="A3095" s="3" t="s">
        <v>3488</v>
      </c>
      <c r="B3095" s="44" t="s">
        <v>230</v>
      </c>
      <c r="C3095" s="44" t="s">
        <v>228</v>
      </c>
      <c r="D3095" s="44" t="s">
        <v>176</v>
      </c>
      <c r="E3095" s="3">
        <v>3</v>
      </c>
      <c r="F3095" s="3">
        <v>1</v>
      </c>
      <c r="G3095" s="3">
        <v>4</v>
      </c>
      <c r="H3095" s="3">
        <v>1</v>
      </c>
      <c r="I3095" s="3">
        <f t="shared" si="48"/>
        <v>2</v>
      </c>
    </row>
    <row r="3096" spans="1:9" x14ac:dyDescent="0.35">
      <c r="A3096" s="3" t="s">
        <v>3489</v>
      </c>
      <c r="B3096" s="44" t="s">
        <v>289</v>
      </c>
      <c r="C3096" s="44" t="s">
        <v>43</v>
      </c>
      <c r="D3096" s="44" t="s">
        <v>175</v>
      </c>
      <c r="E3096" s="3">
        <v>3</v>
      </c>
      <c r="F3096" s="3">
        <v>1</v>
      </c>
      <c r="G3096" s="3">
        <v>4</v>
      </c>
      <c r="H3096" s="3">
        <v>1</v>
      </c>
      <c r="I3096" s="3">
        <f t="shared" si="48"/>
        <v>2</v>
      </c>
    </row>
    <row r="3097" spans="1:9" x14ac:dyDescent="0.35">
      <c r="A3097" s="3" t="s">
        <v>3490</v>
      </c>
      <c r="B3097" s="44" t="s">
        <v>289</v>
      </c>
      <c r="C3097" s="44" t="s">
        <v>43</v>
      </c>
      <c r="D3097" s="44" t="s">
        <v>175</v>
      </c>
      <c r="E3097" s="3">
        <v>3</v>
      </c>
      <c r="F3097" s="3">
        <v>1</v>
      </c>
      <c r="G3097" s="3">
        <v>4</v>
      </c>
      <c r="H3097" s="3">
        <v>1</v>
      </c>
      <c r="I3097" s="3">
        <f t="shared" si="48"/>
        <v>2</v>
      </c>
    </row>
    <row r="3098" spans="1:9" x14ac:dyDescent="0.35">
      <c r="A3098" s="3" t="s">
        <v>3491</v>
      </c>
      <c r="B3098" s="44" t="s">
        <v>289</v>
      </c>
      <c r="C3098" s="44" t="s">
        <v>43</v>
      </c>
      <c r="D3098" s="44" t="s">
        <v>175</v>
      </c>
      <c r="E3098" s="3">
        <v>3</v>
      </c>
      <c r="F3098" s="3">
        <v>1</v>
      </c>
      <c r="G3098" s="3">
        <v>1</v>
      </c>
      <c r="H3098" s="3">
        <v>4</v>
      </c>
      <c r="I3098" s="3">
        <f t="shared" si="48"/>
        <v>2</v>
      </c>
    </row>
    <row r="3099" spans="1:9" x14ac:dyDescent="0.35">
      <c r="A3099" s="3" t="s">
        <v>3492</v>
      </c>
      <c r="B3099" s="44" t="s">
        <v>289</v>
      </c>
      <c r="C3099" s="44" t="s">
        <v>43</v>
      </c>
      <c r="D3099" s="44" t="s">
        <v>175</v>
      </c>
      <c r="E3099" s="3">
        <v>3</v>
      </c>
      <c r="F3099" s="3">
        <v>1</v>
      </c>
      <c r="G3099" s="3">
        <v>4</v>
      </c>
      <c r="H3099" s="3">
        <v>1</v>
      </c>
      <c r="I3099" s="3">
        <f t="shared" si="48"/>
        <v>2</v>
      </c>
    </row>
    <row r="3100" spans="1:9" x14ac:dyDescent="0.35">
      <c r="A3100" s="3" t="s">
        <v>3493</v>
      </c>
      <c r="B3100" s="44" t="s">
        <v>230</v>
      </c>
      <c r="C3100" s="44" t="s">
        <v>228</v>
      </c>
      <c r="D3100" s="44" t="s">
        <v>176</v>
      </c>
      <c r="E3100" s="3">
        <v>3</v>
      </c>
      <c r="F3100" s="3">
        <v>1</v>
      </c>
      <c r="G3100" s="3">
        <v>4</v>
      </c>
      <c r="H3100" s="3">
        <v>1</v>
      </c>
      <c r="I3100" s="3">
        <f t="shared" si="48"/>
        <v>2</v>
      </c>
    </row>
    <row r="3101" spans="1:9" x14ac:dyDescent="0.35">
      <c r="A3101" s="3" t="s">
        <v>3494</v>
      </c>
      <c r="B3101" s="44" t="s">
        <v>195</v>
      </c>
      <c r="C3101" s="44" t="s">
        <v>151</v>
      </c>
      <c r="D3101" s="44" t="s">
        <v>176</v>
      </c>
      <c r="E3101" s="3">
        <v>3</v>
      </c>
      <c r="F3101" s="3">
        <v>1</v>
      </c>
      <c r="G3101" s="3">
        <v>4</v>
      </c>
      <c r="H3101" s="3">
        <v>1</v>
      </c>
      <c r="I3101" s="3">
        <f t="shared" si="48"/>
        <v>2</v>
      </c>
    </row>
    <row r="3102" spans="1:9" x14ac:dyDescent="0.35">
      <c r="A3102" s="3" t="s">
        <v>3495</v>
      </c>
      <c r="B3102" s="44" t="s">
        <v>222</v>
      </c>
      <c r="C3102" s="44" t="s">
        <v>40</v>
      </c>
      <c r="D3102" s="44" t="s">
        <v>176</v>
      </c>
      <c r="E3102" s="3">
        <v>3</v>
      </c>
      <c r="F3102" s="3">
        <v>1</v>
      </c>
      <c r="G3102" s="3">
        <v>4</v>
      </c>
      <c r="H3102" s="3">
        <v>2</v>
      </c>
      <c r="I3102" s="3">
        <f t="shared" si="48"/>
        <v>3</v>
      </c>
    </row>
    <row r="3103" spans="1:9" x14ac:dyDescent="0.35">
      <c r="A3103" s="3" t="s">
        <v>3496</v>
      </c>
      <c r="B3103" s="44" t="s">
        <v>289</v>
      </c>
      <c r="C3103" s="44" t="s">
        <v>43</v>
      </c>
      <c r="D3103" s="44" t="s">
        <v>175</v>
      </c>
      <c r="E3103" s="3">
        <v>3</v>
      </c>
      <c r="F3103" s="3">
        <v>1</v>
      </c>
      <c r="G3103" s="3">
        <v>4</v>
      </c>
      <c r="H3103" s="3">
        <v>1</v>
      </c>
      <c r="I3103" s="3">
        <f t="shared" si="48"/>
        <v>2</v>
      </c>
    </row>
    <row r="3104" spans="1:9" x14ac:dyDescent="0.35">
      <c r="A3104" s="3" t="s">
        <v>3497</v>
      </c>
      <c r="B3104" s="44" t="s">
        <v>289</v>
      </c>
      <c r="C3104" s="44" t="s">
        <v>43</v>
      </c>
      <c r="D3104" s="44" t="s">
        <v>175</v>
      </c>
      <c r="E3104" s="3">
        <v>3</v>
      </c>
      <c r="F3104" s="3">
        <v>1</v>
      </c>
      <c r="G3104" s="3">
        <v>4</v>
      </c>
      <c r="H3104" s="3">
        <v>1</v>
      </c>
      <c r="I3104" s="3">
        <f t="shared" si="48"/>
        <v>2</v>
      </c>
    </row>
    <row r="3105" spans="1:9" x14ac:dyDescent="0.35">
      <c r="A3105" s="3" t="s">
        <v>3498</v>
      </c>
      <c r="B3105" s="44" t="s">
        <v>289</v>
      </c>
      <c r="C3105" s="44" t="s">
        <v>43</v>
      </c>
      <c r="D3105" s="44" t="s">
        <v>175</v>
      </c>
      <c r="E3105" s="3">
        <v>3</v>
      </c>
      <c r="F3105" s="3">
        <v>1</v>
      </c>
      <c r="G3105" s="3">
        <v>4</v>
      </c>
      <c r="H3105" s="3">
        <v>1</v>
      </c>
      <c r="I3105" s="3">
        <f t="shared" si="48"/>
        <v>2</v>
      </c>
    </row>
    <row r="3106" spans="1:9" x14ac:dyDescent="0.35">
      <c r="A3106" s="3" t="s">
        <v>3499</v>
      </c>
      <c r="B3106" s="44" t="s">
        <v>289</v>
      </c>
      <c r="C3106" s="44" t="s">
        <v>43</v>
      </c>
      <c r="D3106" s="44" t="s">
        <v>175</v>
      </c>
      <c r="E3106" s="3">
        <v>3</v>
      </c>
      <c r="F3106" s="3">
        <v>1</v>
      </c>
      <c r="G3106" s="3">
        <v>4</v>
      </c>
      <c r="H3106" s="3">
        <v>1</v>
      </c>
      <c r="I3106" s="3">
        <f t="shared" si="48"/>
        <v>2</v>
      </c>
    </row>
    <row r="3107" spans="1:9" x14ac:dyDescent="0.35">
      <c r="A3107" s="3" t="s">
        <v>3500</v>
      </c>
      <c r="B3107" s="44" t="s">
        <v>289</v>
      </c>
      <c r="C3107" s="44" t="s">
        <v>43</v>
      </c>
      <c r="D3107" s="44" t="s">
        <v>175</v>
      </c>
      <c r="E3107" s="3">
        <v>3</v>
      </c>
      <c r="F3107" s="3">
        <v>1</v>
      </c>
      <c r="G3107" s="3">
        <v>4</v>
      </c>
      <c r="H3107" s="3">
        <v>2</v>
      </c>
      <c r="I3107" s="3">
        <f t="shared" si="48"/>
        <v>3</v>
      </c>
    </row>
    <row r="3108" spans="1:9" x14ac:dyDescent="0.35">
      <c r="A3108" s="3" t="s">
        <v>3501</v>
      </c>
      <c r="B3108" s="44" t="s">
        <v>289</v>
      </c>
      <c r="C3108" s="44" t="s">
        <v>43</v>
      </c>
      <c r="D3108" s="44" t="s">
        <v>175</v>
      </c>
      <c r="E3108" s="3">
        <v>2</v>
      </c>
      <c r="F3108" s="3">
        <v>4</v>
      </c>
      <c r="G3108" s="3">
        <v>1</v>
      </c>
      <c r="H3108" s="3">
        <v>1</v>
      </c>
      <c r="I3108" s="3">
        <f t="shared" si="48"/>
        <v>2</v>
      </c>
    </row>
    <row r="3109" spans="1:9" x14ac:dyDescent="0.35">
      <c r="A3109" s="3" t="s">
        <v>3502</v>
      </c>
      <c r="B3109" s="44" t="s">
        <v>195</v>
      </c>
      <c r="C3109" s="44" t="s">
        <v>151</v>
      </c>
      <c r="D3109" s="44" t="s">
        <v>176</v>
      </c>
      <c r="E3109" s="3">
        <v>3</v>
      </c>
      <c r="F3109" s="3">
        <v>1</v>
      </c>
      <c r="G3109" s="3">
        <v>4</v>
      </c>
      <c r="H3109" s="3">
        <v>1</v>
      </c>
      <c r="I3109" s="3">
        <f t="shared" si="48"/>
        <v>2</v>
      </c>
    </row>
    <row r="3110" spans="1:9" x14ac:dyDescent="0.35">
      <c r="A3110" s="3" t="s">
        <v>3503</v>
      </c>
      <c r="B3110" s="44" t="s">
        <v>289</v>
      </c>
      <c r="C3110" s="44" t="s">
        <v>43</v>
      </c>
      <c r="D3110" s="44" t="s">
        <v>175</v>
      </c>
      <c r="E3110" s="3">
        <v>3</v>
      </c>
      <c r="F3110" s="3">
        <v>1</v>
      </c>
      <c r="G3110" s="3">
        <v>4</v>
      </c>
      <c r="H3110" s="3">
        <v>1</v>
      </c>
      <c r="I3110" s="3">
        <f t="shared" si="48"/>
        <v>2</v>
      </c>
    </row>
    <row r="3111" spans="1:9" x14ac:dyDescent="0.35">
      <c r="A3111" s="3" t="s">
        <v>3504</v>
      </c>
      <c r="B3111" s="44" t="s">
        <v>593</v>
      </c>
      <c r="C3111" s="44" t="s">
        <v>250</v>
      </c>
      <c r="D3111" s="44" t="s">
        <v>176</v>
      </c>
      <c r="E3111" s="3">
        <v>3</v>
      </c>
      <c r="F3111" s="3">
        <v>1</v>
      </c>
      <c r="G3111" s="3">
        <v>1</v>
      </c>
      <c r="H3111" s="3">
        <v>1</v>
      </c>
      <c r="I3111" s="3">
        <f t="shared" si="48"/>
        <v>2</v>
      </c>
    </row>
    <row r="3112" spans="1:9" x14ac:dyDescent="0.35">
      <c r="A3112" s="3" t="s">
        <v>3505</v>
      </c>
      <c r="B3112" s="44" t="s">
        <v>289</v>
      </c>
      <c r="C3112" s="44" t="s">
        <v>43</v>
      </c>
      <c r="D3112" s="44" t="s">
        <v>175</v>
      </c>
      <c r="E3112" s="3">
        <v>3</v>
      </c>
      <c r="F3112" s="3">
        <v>1</v>
      </c>
      <c r="G3112" s="3">
        <v>4</v>
      </c>
      <c r="H3112" s="3">
        <v>2</v>
      </c>
      <c r="I3112" s="3">
        <f t="shared" si="48"/>
        <v>3</v>
      </c>
    </row>
    <row r="3113" spans="1:9" x14ac:dyDescent="0.35">
      <c r="A3113" s="3" t="s">
        <v>3506</v>
      </c>
      <c r="B3113" s="44" t="s">
        <v>593</v>
      </c>
      <c r="C3113" s="44" t="s">
        <v>250</v>
      </c>
      <c r="D3113" s="44" t="s">
        <v>176</v>
      </c>
      <c r="E3113" s="3">
        <v>3</v>
      </c>
      <c r="F3113" s="3">
        <v>4</v>
      </c>
      <c r="G3113" s="3">
        <v>1</v>
      </c>
      <c r="H3113" s="3">
        <v>1</v>
      </c>
      <c r="I3113" s="3">
        <f t="shared" si="48"/>
        <v>2</v>
      </c>
    </row>
    <row r="3114" spans="1:9" x14ac:dyDescent="0.35">
      <c r="A3114" s="3" t="s">
        <v>3507</v>
      </c>
      <c r="B3114" s="44" t="s">
        <v>222</v>
      </c>
      <c r="C3114" s="44" t="s">
        <v>40</v>
      </c>
      <c r="D3114" s="44" t="s">
        <v>176</v>
      </c>
      <c r="E3114" s="3">
        <v>3</v>
      </c>
      <c r="F3114" s="3">
        <v>4</v>
      </c>
      <c r="G3114" s="3">
        <v>4</v>
      </c>
      <c r="H3114" s="3">
        <v>1</v>
      </c>
      <c r="I3114" s="3">
        <f t="shared" si="48"/>
        <v>3</v>
      </c>
    </row>
    <row r="3115" spans="1:9" x14ac:dyDescent="0.35">
      <c r="A3115" s="3" t="s">
        <v>3508</v>
      </c>
      <c r="B3115" s="44" t="s">
        <v>288</v>
      </c>
      <c r="C3115" s="44" t="s">
        <v>43</v>
      </c>
      <c r="D3115" s="44" t="s">
        <v>176</v>
      </c>
      <c r="E3115" s="3">
        <v>3</v>
      </c>
      <c r="F3115" s="3">
        <v>1</v>
      </c>
      <c r="G3115" s="3">
        <v>1</v>
      </c>
      <c r="H3115" s="3">
        <v>1</v>
      </c>
      <c r="I3115" s="3">
        <f t="shared" si="48"/>
        <v>2</v>
      </c>
    </row>
    <row r="3116" spans="1:9" x14ac:dyDescent="0.35">
      <c r="A3116" s="3" t="s">
        <v>3509</v>
      </c>
      <c r="B3116" s="44" t="s">
        <v>288</v>
      </c>
      <c r="C3116" s="44" t="s">
        <v>43</v>
      </c>
      <c r="D3116" s="44" t="s">
        <v>176</v>
      </c>
      <c r="E3116" s="3">
        <v>3</v>
      </c>
      <c r="F3116" s="3">
        <v>1</v>
      </c>
      <c r="G3116" s="3">
        <v>1</v>
      </c>
      <c r="H3116" s="3">
        <v>1</v>
      </c>
      <c r="I3116" s="3">
        <f t="shared" si="48"/>
        <v>2</v>
      </c>
    </row>
    <row r="3117" spans="1:9" x14ac:dyDescent="0.35">
      <c r="A3117" s="3" t="s">
        <v>3510</v>
      </c>
      <c r="B3117" s="44" t="s">
        <v>288</v>
      </c>
      <c r="C3117" s="44" t="s">
        <v>43</v>
      </c>
      <c r="D3117" s="44" t="s">
        <v>176</v>
      </c>
      <c r="E3117" s="3">
        <v>3</v>
      </c>
      <c r="F3117" s="3">
        <v>1</v>
      </c>
      <c r="G3117" s="3">
        <v>1</v>
      </c>
      <c r="H3117" s="3">
        <v>1</v>
      </c>
      <c r="I3117" s="3">
        <f t="shared" si="48"/>
        <v>2</v>
      </c>
    </row>
    <row r="3118" spans="1:9" x14ac:dyDescent="0.35">
      <c r="A3118" s="3" t="s">
        <v>3511</v>
      </c>
      <c r="B3118" s="44" t="s">
        <v>288</v>
      </c>
      <c r="C3118" s="44" t="s">
        <v>43</v>
      </c>
      <c r="D3118" s="44" t="s">
        <v>176</v>
      </c>
      <c r="E3118" s="3">
        <v>3</v>
      </c>
      <c r="F3118" s="3">
        <v>1</v>
      </c>
      <c r="G3118" s="3">
        <v>1</v>
      </c>
      <c r="H3118" s="3">
        <v>1</v>
      </c>
      <c r="I3118" s="3">
        <f t="shared" si="48"/>
        <v>2</v>
      </c>
    </row>
    <row r="3119" spans="1:9" x14ac:dyDescent="0.35">
      <c r="A3119" s="3" t="s">
        <v>3512</v>
      </c>
      <c r="B3119" s="44" t="s">
        <v>288</v>
      </c>
      <c r="C3119" s="44" t="s">
        <v>43</v>
      </c>
      <c r="D3119" s="44" t="s">
        <v>176</v>
      </c>
      <c r="E3119" s="3">
        <v>3</v>
      </c>
      <c r="F3119" s="3">
        <v>1</v>
      </c>
      <c r="G3119" s="3">
        <v>1</v>
      </c>
      <c r="H3119" s="3">
        <v>1</v>
      </c>
      <c r="I3119" s="3">
        <f t="shared" si="48"/>
        <v>2</v>
      </c>
    </row>
    <row r="3120" spans="1:9" x14ac:dyDescent="0.35">
      <c r="A3120" s="3" t="s">
        <v>3513</v>
      </c>
      <c r="B3120" s="44" t="s">
        <v>288</v>
      </c>
      <c r="C3120" s="44" t="s">
        <v>43</v>
      </c>
      <c r="D3120" s="44" t="s">
        <v>176</v>
      </c>
      <c r="E3120" s="3">
        <v>3</v>
      </c>
      <c r="F3120" s="3">
        <v>1</v>
      </c>
      <c r="G3120" s="3">
        <v>1</v>
      </c>
      <c r="H3120" s="3">
        <v>1</v>
      </c>
      <c r="I3120" s="3">
        <f t="shared" si="48"/>
        <v>2</v>
      </c>
    </row>
    <row r="3121" spans="1:9" x14ac:dyDescent="0.35">
      <c r="A3121" s="3" t="s">
        <v>3514</v>
      </c>
      <c r="B3121" s="44" t="s">
        <v>289</v>
      </c>
      <c r="C3121" s="44" t="s">
        <v>43</v>
      </c>
      <c r="D3121" s="44" t="s">
        <v>175</v>
      </c>
      <c r="E3121" s="3">
        <v>3</v>
      </c>
      <c r="F3121" s="3">
        <v>1</v>
      </c>
      <c r="G3121" s="3">
        <v>4</v>
      </c>
      <c r="H3121" s="3">
        <v>2</v>
      </c>
      <c r="I3121" s="3">
        <f t="shared" si="48"/>
        <v>3</v>
      </c>
    </row>
    <row r="3122" spans="1:9" x14ac:dyDescent="0.35">
      <c r="A3122" s="3" t="s">
        <v>3515</v>
      </c>
      <c r="B3122" s="44" t="s">
        <v>230</v>
      </c>
      <c r="C3122" s="44" t="s">
        <v>228</v>
      </c>
      <c r="D3122" s="44" t="s">
        <v>176</v>
      </c>
      <c r="E3122" s="3">
        <v>3</v>
      </c>
      <c r="F3122" s="3">
        <v>1</v>
      </c>
      <c r="G3122" s="3">
        <v>4</v>
      </c>
      <c r="H3122" s="3">
        <v>1</v>
      </c>
      <c r="I3122" s="3">
        <f t="shared" si="48"/>
        <v>2</v>
      </c>
    </row>
    <row r="3123" spans="1:9" x14ac:dyDescent="0.35">
      <c r="A3123" s="3" t="s">
        <v>3516</v>
      </c>
      <c r="B3123" s="44" t="s">
        <v>593</v>
      </c>
      <c r="C3123" s="44" t="s">
        <v>250</v>
      </c>
      <c r="D3123" s="44" t="s">
        <v>176</v>
      </c>
      <c r="E3123" s="3">
        <v>3</v>
      </c>
      <c r="F3123" s="3">
        <v>1</v>
      </c>
      <c r="G3123" s="3">
        <v>4</v>
      </c>
      <c r="H3123" s="3">
        <v>1</v>
      </c>
      <c r="I3123" s="3">
        <f t="shared" si="48"/>
        <v>2</v>
      </c>
    </row>
    <row r="3124" spans="1:9" x14ac:dyDescent="0.35">
      <c r="A3124" s="3" t="s">
        <v>3517</v>
      </c>
      <c r="B3124" s="44" t="s">
        <v>289</v>
      </c>
      <c r="C3124" s="44" t="s">
        <v>43</v>
      </c>
      <c r="D3124" s="44" t="s">
        <v>175</v>
      </c>
      <c r="E3124" s="3">
        <v>3</v>
      </c>
      <c r="F3124" s="3">
        <v>1</v>
      </c>
      <c r="G3124" s="3">
        <v>4</v>
      </c>
      <c r="H3124" s="3">
        <v>1</v>
      </c>
      <c r="I3124" s="3">
        <f t="shared" si="48"/>
        <v>2</v>
      </c>
    </row>
    <row r="3125" spans="1:9" x14ac:dyDescent="0.35">
      <c r="A3125" s="3" t="s">
        <v>3518</v>
      </c>
      <c r="B3125" s="44" t="s">
        <v>288</v>
      </c>
      <c r="C3125" s="44" t="s">
        <v>43</v>
      </c>
      <c r="D3125" s="44" t="s">
        <v>176</v>
      </c>
      <c r="E3125" s="3">
        <v>3</v>
      </c>
      <c r="F3125" s="3">
        <v>1</v>
      </c>
      <c r="G3125" s="3">
        <v>4</v>
      </c>
      <c r="H3125" s="3">
        <v>1</v>
      </c>
      <c r="I3125" s="3">
        <f t="shared" si="48"/>
        <v>2</v>
      </c>
    </row>
    <row r="3126" spans="1:9" x14ac:dyDescent="0.35">
      <c r="A3126" s="3" t="s">
        <v>3519</v>
      </c>
      <c r="B3126" s="44" t="s">
        <v>289</v>
      </c>
      <c r="C3126" s="44" t="s">
        <v>43</v>
      </c>
      <c r="D3126" s="44" t="s">
        <v>175</v>
      </c>
      <c r="E3126" s="3">
        <v>3</v>
      </c>
      <c r="F3126" s="3">
        <v>3</v>
      </c>
      <c r="G3126" s="3">
        <v>4</v>
      </c>
      <c r="H3126" s="3">
        <v>1</v>
      </c>
      <c r="I3126" s="3">
        <f t="shared" si="48"/>
        <v>3</v>
      </c>
    </row>
    <row r="3127" spans="1:9" x14ac:dyDescent="0.35">
      <c r="A3127" s="3" t="s">
        <v>3520</v>
      </c>
      <c r="B3127" s="44" t="s">
        <v>289</v>
      </c>
      <c r="C3127" s="44" t="s">
        <v>43</v>
      </c>
      <c r="D3127" s="44" t="s">
        <v>175</v>
      </c>
      <c r="E3127" s="3">
        <v>3</v>
      </c>
      <c r="F3127" s="3">
        <v>1</v>
      </c>
      <c r="G3127" s="3">
        <v>4</v>
      </c>
      <c r="H3127" s="3">
        <v>1</v>
      </c>
      <c r="I3127" s="3">
        <f t="shared" si="48"/>
        <v>2</v>
      </c>
    </row>
    <row r="3128" spans="1:9" x14ac:dyDescent="0.35">
      <c r="A3128" s="3" t="s">
        <v>3521</v>
      </c>
      <c r="B3128" s="44" t="s">
        <v>289</v>
      </c>
      <c r="C3128" s="44" t="s">
        <v>43</v>
      </c>
      <c r="D3128" s="44" t="s">
        <v>175</v>
      </c>
      <c r="E3128" s="3">
        <v>3</v>
      </c>
      <c r="F3128" s="3">
        <v>1</v>
      </c>
      <c r="G3128" s="3">
        <v>4</v>
      </c>
      <c r="H3128" s="3">
        <v>1</v>
      </c>
      <c r="I3128" s="3">
        <f t="shared" si="48"/>
        <v>2</v>
      </c>
    </row>
    <row r="3129" spans="1:9" x14ac:dyDescent="0.35">
      <c r="A3129" s="3" t="s">
        <v>3522</v>
      </c>
      <c r="B3129" s="44" t="s">
        <v>289</v>
      </c>
      <c r="C3129" s="44" t="s">
        <v>43</v>
      </c>
      <c r="D3129" s="44" t="s">
        <v>175</v>
      </c>
      <c r="E3129" s="3">
        <v>3</v>
      </c>
      <c r="F3129" s="3">
        <v>1</v>
      </c>
      <c r="G3129" s="3">
        <v>1</v>
      </c>
      <c r="H3129" s="3">
        <v>4</v>
      </c>
      <c r="I3129" s="3">
        <f t="shared" si="48"/>
        <v>2</v>
      </c>
    </row>
    <row r="3130" spans="1:9" x14ac:dyDescent="0.35">
      <c r="A3130" s="3" t="s">
        <v>3523</v>
      </c>
      <c r="B3130" s="44" t="s">
        <v>289</v>
      </c>
      <c r="C3130" s="44" t="s">
        <v>43</v>
      </c>
      <c r="D3130" s="44" t="s">
        <v>175</v>
      </c>
      <c r="E3130" s="3">
        <v>3</v>
      </c>
      <c r="F3130" s="3">
        <v>1</v>
      </c>
      <c r="G3130" s="3">
        <v>4</v>
      </c>
      <c r="H3130" s="3">
        <v>1</v>
      </c>
      <c r="I3130" s="3">
        <f t="shared" si="48"/>
        <v>2</v>
      </c>
    </row>
    <row r="3131" spans="1:9" x14ac:dyDescent="0.35">
      <c r="A3131" s="3" t="s">
        <v>3524</v>
      </c>
      <c r="B3131" s="44" t="s">
        <v>230</v>
      </c>
      <c r="C3131" s="44" t="s">
        <v>228</v>
      </c>
      <c r="D3131" s="44" t="s">
        <v>176</v>
      </c>
      <c r="E3131" s="3">
        <v>3</v>
      </c>
      <c r="F3131" s="3">
        <v>1</v>
      </c>
      <c r="G3131" s="3">
        <v>4</v>
      </c>
      <c r="H3131" s="3">
        <v>1</v>
      </c>
      <c r="I3131" s="3">
        <f t="shared" si="48"/>
        <v>2</v>
      </c>
    </row>
    <row r="3132" spans="1:9" x14ac:dyDescent="0.35">
      <c r="A3132" s="3" t="s">
        <v>3525</v>
      </c>
      <c r="B3132" s="44" t="s">
        <v>230</v>
      </c>
      <c r="C3132" s="44" t="s">
        <v>228</v>
      </c>
      <c r="D3132" s="44" t="s">
        <v>176</v>
      </c>
      <c r="E3132" s="3">
        <v>3</v>
      </c>
      <c r="F3132" s="3">
        <v>1</v>
      </c>
      <c r="G3132" s="3">
        <v>4</v>
      </c>
      <c r="H3132" s="3">
        <v>1</v>
      </c>
      <c r="I3132" s="3">
        <f t="shared" si="48"/>
        <v>2</v>
      </c>
    </row>
    <row r="3133" spans="1:9" x14ac:dyDescent="0.35">
      <c r="A3133" s="3" t="s">
        <v>3526</v>
      </c>
      <c r="B3133" s="44" t="s">
        <v>230</v>
      </c>
      <c r="C3133" s="44" t="s">
        <v>228</v>
      </c>
      <c r="D3133" s="44" t="s">
        <v>176</v>
      </c>
      <c r="E3133" s="3">
        <v>3</v>
      </c>
      <c r="F3133" s="3">
        <v>1</v>
      </c>
      <c r="G3133" s="3">
        <v>1</v>
      </c>
      <c r="H3133" s="3">
        <v>1</v>
      </c>
      <c r="I3133" s="3">
        <f t="shared" si="48"/>
        <v>2</v>
      </c>
    </row>
    <row r="3134" spans="1:9" x14ac:dyDescent="0.35">
      <c r="A3134" s="3" t="s">
        <v>3527</v>
      </c>
      <c r="B3134" s="44" t="s">
        <v>230</v>
      </c>
      <c r="C3134" s="44" t="s">
        <v>228</v>
      </c>
      <c r="D3134" s="44" t="s">
        <v>176</v>
      </c>
      <c r="E3134" s="3">
        <v>3</v>
      </c>
      <c r="F3134" s="3">
        <v>1</v>
      </c>
      <c r="G3134" s="3">
        <v>4</v>
      </c>
      <c r="H3134" s="3">
        <v>1</v>
      </c>
      <c r="I3134" s="3">
        <f t="shared" si="48"/>
        <v>2</v>
      </c>
    </row>
    <row r="3135" spans="1:9" x14ac:dyDescent="0.35">
      <c r="A3135" s="3" t="s">
        <v>3528</v>
      </c>
      <c r="B3135" s="44" t="s">
        <v>289</v>
      </c>
      <c r="C3135" s="44" t="s">
        <v>43</v>
      </c>
      <c r="D3135" s="44" t="s">
        <v>175</v>
      </c>
      <c r="E3135" s="3">
        <v>3</v>
      </c>
      <c r="F3135" s="3">
        <v>1</v>
      </c>
      <c r="G3135" s="3">
        <v>4</v>
      </c>
      <c r="H3135" s="3">
        <v>1</v>
      </c>
      <c r="I3135" s="3">
        <f t="shared" si="48"/>
        <v>2</v>
      </c>
    </row>
    <row r="3136" spans="1:9" x14ac:dyDescent="0.35">
      <c r="A3136" s="3" t="s">
        <v>3529</v>
      </c>
      <c r="B3136" s="44" t="s">
        <v>230</v>
      </c>
      <c r="C3136" s="44" t="s">
        <v>228</v>
      </c>
      <c r="D3136" s="44" t="s">
        <v>176</v>
      </c>
      <c r="E3136" s="3">
        <v>3</v>
      </c>
      <c r="F3136" s="3">
        <v>1</v>
      </c>
      <c r="G3136" s="3">
        <v>4</v>
      </c>
      <c r="H3136" s="3">
        <v>2</v>
      </c>
      <c r="I3136" s="3">
        <f t="shared" si="48"/>
        <v>3</v>
      </c>
    </row>
    <row r="3137" spans="1:9" x14ac:dyDescent="0.35">
      <c r="A3137" s="3" t="s">
        <v>3530</v>
      </c>
      <c r="B3137" s="44" t="s">
        <v>593</v>
      </c>
      <c r="C3137" s="44" t="s">
        <v>250</v>
      </c>
      <c r="D3137" s="44" t="s">
        <v>176</v>
      </c>
      <c r="E3137" s="3">
        <v>3</v>
      </c>
      <c r="F3137" s="3">
        <v>1</v>
      </c>
      <c r="G3137" s="3">
        <v>4</v>
      </c>
      <c r="H3137" s="3">
        <v>1</v>
      </c>
      <c r="I3137" s="3">
        <f t="shared" si="48"/>
        <v>2</v>
      </c>
    </row>
    <row r="3138" spans="1:9" x14ac:dyDescent="0.35">
      <c r="A3138" s="3" t="s">
        <v>3531</v>
      </c>
      <c r="B3138" s="44" t="s">
        <v>230</v>
      </c>
      <c r="C3138" s="44" t="s">
        <v>228</v>
      </c>
      <c r="D3138" s="44" t="s">
        <v>176</v>
      </c>
      <c r="E3138" s="3">
        <v>3</v>
      </c>
      <c r="F3138" s="3">
        <v>1</v>
      </c>
      <c r="G3138" s="3">
        <v>4</v>
      </c>
      <c r="H3138" s="3">
        <v>1</v>
      </c>
      <c r="I3138" s="3">
        <f t="shared" si="48"/>
        <v>2</v>
      </c>
    </row>
    <row r="3139" spans="1:9" x14ac:dyDescent="0.35">
      <c r="A3139" s="3" t="s">
        <v>3532</v>
      </c>
      <c r="B3139" s="44" t="s">
        <v>289</v>
      </c>
      <c r="C3139" s="44" t="s">
        <v>43</v>
      </c>
      <c r="D3139" s="44" t="s">
        <v>175</v>
      </c>
      <c r="E3139" s="3">
        <v>3</v>
      </c>
      <c r="F3139" s="3">
        <v>1</v>
      </c>
      <c r="G3139" s="3">
        <v>4</v>
      </c>
      <c r="H3139" s="3">
        <v>1</v>
      </c>
      <c r="I3139" s="3">
        <f t="shared" ref="I3139:I3202" si="49">ROUND(AVERAGE(E3139:H3139),0)</f>
        <v>2</v>
      </c>
    </row>
    <row r="3140" spans="1:9" x14ac:dyDescent="0.35">
      <c r="A3140" s="3" t="s">
        <v>3533</v>
      </c>
      <c r="B3140" s="44" t="s">
        <v>230</v>
      </c>
      <c r="C3140" s="44" t="s">
        <v>228</v>
      </c>
      <c r="D3140" s="44" t="s">
        <v>176</v>
      </c>
      <c r="E3140" s="3">
        <v>3</v>
      </c>
      <c r="F3140" s="3">
        <v>1</v>
      </c>
      <c r="G3140" s="3">
        <v>4</v>
      </c>
      <c r="H3140" s="3">
        <v>1</v>
      </c>
      <c r="I3140" s="3">
        <f t="shared" si="49"/>
        <v>2</v>
      </c>
    </row>
    <row r="3141" spans="1:9" x14ac:dyDescent="0.35">
      <c r="A3141" s="3" t="s">
        <v>3534</v>
      </c>
      <c r="B3141" s="44" t="s">
        <v>227</v>
      </c>
      <c r="C3141" s="44" t="s">
        <v>228</v>
      </c>
      <c r="D3141" s="44" t="s">
        <v>175</v>
      </c>
      <c r="E3141" s="3">
        <v>3</v>
      </c>
      <c r="F3141" s="3">
        <v>1</v>
      </c>
      <c r="G3141" s="3">
        <v>4</v>
      </c>
      <c r="H3141" s="3">
        <v>1</v>
      </c>
      <c r="I3141" s="3">
        <f t="shared" si="49"/>
        <v>2</v>
      </c>
    </row>
    <row r="3142" spans="1:9" x14ac:dyDescent="0.35">
      <c r="A3142" s="3" t="s">
        <v>3535</v>
      </c>
      <c r="B3142" s="44" t="s">
        <v>289</v>
      </c>
      <c r="C3142" s="44" t="s">
        <v>43</v>
      </c>
      <c r="D3142" s="44" t="s">
        <v>175</v>
      </c>
      <c r="E3142" s="3">
        <v>3</v>
      </c>
      <c r="F3142" s="3">
        <v>1</v>
      </c>
      <c r="G3142" s="3">
        <v>4</v>
      </c>
      <c r="H3142" s="3">
        <v>1</v>
      </c>
      <c r="I3142" s="3">
        <f t="shared" si="49"/>
        <v>2</v>
      </c>
    </row>
    <row r="3143" spans="1:9" x14ac:dyDescent="0.35">
      <c r="A3143" s="3" t="s">
        <v>3536</v>
      </c>
      <c r="B3143" s="44" t="s">
        <v>230</v>
      </c>
      <c r="C3143" s="44" t="s">
        <v>228</v>
      </c>
      <c r="D3143" s="44" t="s">
        <v>176</v>
      </c>
      <c r="E3143" s="3">
        <v>3</v>
      </c>
      <c r="F3143" s="3">
        <v>1</v>
      </c>
      <c r="G3143" s="3">
        <v>4</v>
      </c>
      <c r="H3143" s="3">
        <v>1</v>
      </c>
      <c r="I3143" s="3">
        <f t="shared" si="49"/>
        <v>2</v>
      </c>
    </row>
    <row r="3144" spans="1:9" x14ac:dyDescent="0.35">
      <c r="A3144" s="3" t="s">
        <v>3537</v>
      </c>
      <c r="B3144" s="44" t="s">
        <v>289</v>
      </c>
      <c r="C3144" s="44" t="s">
        <v>43</v>
      </c>
      <c r="D3144" s="44" t="s">
        <v>175</v>
      </c>
      <c r="E3144" s="3">
        <v>3</v>
      </c>
      <c r="F3144" s="3">
        <v>1</v>
      </c>
      <c r="G3144" s="3">
        <v>4</v>
      </c>
      <c r="H3144" s="3">
        <v>1</v>
      </c>
      <c r="I3144" s="3">
        <f t="shared" si="49"/>
        <v>2</v>
      </c>
    </row>
    <row r="3145" spans="1:9" x14ac:dyDescent="0.35">
      <c r="A3145" s="3" t="s">
        <v>3538</v>
      </c>
      <c r="B3145" s="44" t="s">
        <v>288</v>
      </c>
      <c r="C3145" s="44" t="s">
        <v>43</v>
      </c>
      <c r="D3145" s="44" t="s">
        <v>176</v>
      </c>
      <c r="E3145" s="3">
        <v>3</v>
      </c>
      <c r="F3145" s="3">
        <v>1</v>
      </c>
      <c r="G3145" s="3">
        <v>1</v>
      </c>
      <c r="H3145" s="3">
        <v>1</v>
      </c>
      <c r="I3145" s="3">
        <f t="shared" si="49"/>
        <v>2</v>
      </c>
    </row>
    <row r="3146" spans="1:9" x14ac:dyDescent="0.35">
      <c r="A3146" s="3" t="s">
        <v>3539</v>
      </c>
      <c r="B3146" s="44" t="s">
        <v>289</v>
      </c>
      <c r="C3146" s="44" t="s">
        <v>43</v>
      </c>
      <c r="D3146" s="44" t="s">
        <v>175</v>
      </c>
      <c r="E3146" s="3">
        <v>3</v>
      </c>
      <c r="F3146" s="3">
        <v>1</v>
      </c>
      <c r="G3146" s="3">
        <v>4</v>
      </c>
      <c r="H3146" s="3">
        <v>1</v>
      </c>
      <c r="I3146" s="3">
        <f t="shared" si="49"/>
        <v>2</v>
      </c>
    </row>
    <row r="3147" spans="1:9" x14ac:dyDescent="0.35">
      <c r="A3147" s="3" t="s">
        <v>3540</v>
      </c>
      <c r="B3147" s="44" t="s">
        <v>289</v>
      </c>
      <c r="C3147" s="44" t="s">
        <v>43</v>
      </c>
      <c r="D3147" s="44" t="s">
        <v>175</v>
      </c>
      <c r="E3147" s="3">
        <v>3</v>
      </c>
      <c r="F3147" s="3">
        <v>1</v>
      </c>
      <c r="G3147" s="3">
        <v>4</v>
      </c>
      <c r="H3147" s="3">
        <v>1</v>
      </c>
      <c r="I3147" s="3">
        <f t="shared" si="49"/>
        <v>2</v>
      </c>
    </row>
    <row r="3148" spans="1:9" x14ac:dyDescent="0.35">
      <c r="A3148" s="3" t="s">
        <v>3541</v>
      </c>
      <c r="B3148" s="44" t="s">
        <v>288</v>
      </c>
      <c r="C3148" s="44" t="s">
        <v>43</v>
      </c>
      <c r="D3148" s="44" t="s">
        <v>176</v>
      </c>
      <c r="E3148" s="3">
        <v>3</v>
      </c>
      <c r="F3148" s="3">
        <v>1</v>
      </c>
      <c r="G3148" s="3">
        <v>4</v>
      </c>
      <c r="H3148" s="3">
        <v>1</v>
      </c>
      <c r="I3148" s="3">
        <f t="shared" si="49"/>
        <v>2</v>
      </c>
    </row>
    <row r="3149" spans="1:9" x14ac:dyDescent="0.35">
      <c r="A3149" s="3" t="s">
        <v>3542</v>
      </c>
      <c r="B3149" s="44" t="s">
        <v>288</v>
      </c>
      <c r="C3149" s="44" t="s">
        <v>43</v>
      </c>
      <c r="D3149" s="44" t="s">
        <v>176</v>
      </c>
      <c r="E3149" s="3">
        <v>3</v>
      </c>
      <c r="F3149" s="3">
        <v>1</v>
      </c>
      <c r="G3149" s="3">
        <v>1</v>
      </c>
      <c r="H3149" s="3">
        <v>1</v>
      </c>
      <c r="I3149" s="3">
        <f t="shared" si="49"/>
        <v>2</v>
      </c>
    </row>
    <row r="3150" spans="1:9" x14ac:dyDescent="0.35">
      <c r="A3150" s="3" t="s">
        <v>3543</v>
      </c>
      <c r="B3150" s="44" t="s">
        <v>230</v>
      </c>
      <c r="C3150" s="44" t="s">
        <v>228</v>
      </c>
      <c r="D3150" s="44" t="s">
        <v>176</v>
      </c>
      <c r="E3150" s="3">
        <v>3</v>
      </c>
      <c r="F3150" s="3">
        <v>1</v>
      </c>
      <c r="G3150" s="3">
        <v>4</v>
      </c>
      <c r="H3150" s="3">
        <v>1</v>
      </c>
      <c r="I3150" s="3">
        <f t="shared" si="49"/>
        <v>2</v>
      </c>
    </row>
    <row r="3151" spans="1:9" x14ac:dyDescent="0.35">
      <c r="A3151" s="3" t="s">
        <v>3544</v>
      </c>
      <c r="B3151" s="44" t="s">
        <v>289</v>
      </c>
      <c r="C3151" s="44" t="s">
        <v>43</v>
      </c>
      <c r="D3151" s="44" t="s">
        <v>175</v>
      </c>
      <c r="E3151" s="3">
        <v>3</v>
      </c>
      <c r="F3151" s="3">
        <v>1</v>
      </c>
      <c r="G3151" s="3">
        <v>4</v>
      </c>
      <c r="H3151" s="3">
        <v>1</v>
      </c>
      <c r="I3151" s="3">
        <f t="shared" si="49"/>
        <v>2</v>
      </c>
    </row>
    <row r="3152" spans="1:9" x14ac:dyDescent="0.35">
      <c r="A3152" s="3" t="s">
        <v>3545</v>
      </c>
      <c r="B3152" s="44" t="s">
        <v>289</v>
      </c>
      <c r="C3152" s="44" t="s">
        <v>43</v>
      </c>
      <c r="D3152" s="44" t="s">
        <v>175</v>
      </c>
      <c r="E3152" s="3">
        <v>3</v>
      </c>
      <c r="F3152" s="3">
        <v>1</v>
      </c>
      <c r="G3152" s="3">
        <v>4</v>
      </c>
      <c r="H3152" s="3">
        <v>1</v>
      </c>
      <c r="I3152" s="3">
        <f t="shared" si="49"/>
        <v>2</v>
      </c>
    </row>
    <row r="3153" spans="1:9" x14ac:dyDescent="0.35">
      <c r="A3153" s="3" t="s">
        <v>3546</v>
      </c>
      <c r="B3153" s="44" t="s">
        <v>289</v>
      </c>
      <c r="C3153" s="44" t="s">
        <v>43</v>
      </c>
      <c r="D3153" s="44" t="s">
        <v>175</v>
      </c>
      <c r="E3153" s="3">
        <v>3</v>
      </c>
      <c r="F3153" s="3">
        <v>1</v>
      </c>
      <c r="G3153" s="3">
        <v>4</v>
      </c>
      <c r="H3153" s="3">
        <v>1</v>
      </c>
      <c r="I3153" s="3">
        <f t="shared" si="49"/>
        <v>2</v>
      </c>
    </row>
    <row r="3154" spans="1:9" x14ac:dyDescent="0.35">
      <c r="A3154" s="3" t="s">
        <v>3547</v>
      </c>
      <c r="B3154" s="44" t="s">
        <v>230</v>
      </c>
      <c r="C3154" s="44" t="s">
        <v>228</v>
      </c>
      <c r="D3154" s="44" t="s">
        <v>176</v>
      </c>
      <c r="E3154" s="3">
        <v>2</v>
      </c>
      <c r="F3154" s="3">
        <v>3</v>
      </c>
      <c r="G3154" s="3">
        <v>4</v>
      </c>
      <c r="H3154" s="3">
        <v>1</v>
      </c>
      <c r="I3154" s="3">
        <f t="shared" si="49"/>
        <v>3</v>
      </c>
    </row>
    <row r="3155" spans="1:9" x14ac:dyDescent="0.35">
      <c r="A3155" s="3" t="s">
        <v>3548</v>
      </c>
      <c r="B3155" s="44" t="s">
        <v>289</v>
      </c>
      <c r="C3155" s="44" t="s">
        <v>43</v>
      </c>
      <c r="D3155" s="44" t="s">
        <v>175</v>
      </c>
      <c r="E3155" s="3">
        <v>3</v>
      </c>
      <c r="F3155" s="3">
        <v>1</v>
      </c>
      <c r="G3155" s="3">
        <v>4</v>
      </c>
      <c r="H3155" s="3">
        <v>1</v>
      </c>
      <c r="I3155" s="3">
        <f t="shared" si="49"/>
        <v>2</v>
      </c>
    </row>
    <row r="3156" spans="1:9" x14ac:dyDescent="0.35">
      <c r="A3156" s="3" t="s">
        <v>3549</v>
      </c>
      <c r="B3156" s="44" t="s">
        <v>230</v>
      </c>
      <c r="C3156" s="44" t="s">
        <v>228</v>
      </c>
      <c r="D3156" s="44" t="s">
        <v>176</v>
      </c>
      <c r="E3156" s="3">
        <v>3</v>
      </c>
      <c r="F3156" s="3">
        <v>1</v>
      </c>
      <c r="G3156" s="3">
        <v>4</v>
      </c>
      <c r="H3156" s="3">
        <v>1</v>
      </c>
      <c r="I3156" s="3">
        <f t="shared" si="49"/>
        <v>2</v>
      </c>
    </row>
    <row r="3157" spans="1:9" x14ac:dyDescent="0.35">
      <c r="A3157" s="3" t="s">
        <v>3550</v>
      </c>
      <c r="B3157" s="44" t="s">
        <v>289</v>
      </c>
      <c r="C3157" s="44" t="s">
        <v>43</v>
      </c>
      <c r="D3157" s="44" t="s">
        <v>175</v>
      </c>
      <c r="E3157" s="3">
        <v>3</v>
      </c>
      <c r="F3157" s="3">
        <v>1</v>
      </c>
      <c r="G3157" s="3">
        <v>4</v>
      </c>
      <c r="H3157" s="3">
        <v>1</v>
      </c>
      <c r="I3157" s="3">
        <f t="shared" si="49"/>
        <v>2</v>
      </c>
    </row>
    <row r="3158" spans="1:9" x14ac:dyDescent="0.35">
      <c r="A3158" s="3" t="s">
        <v>3551</v>
      </c>
      <c r="B3158" s="44" t="s">
        <v>289</v>
      </c>
      <c r="C3158" s="44" t="s">
        <v>43</v>
      </c>
      <c r="D3158" s="44" t="s">
        <v>175</v>
      </c>
      <c r="E3158" s="3">
        <v>3</v>
      </c>
      <c r="F3158" s="3">
        <v>1</v>
      </c>
      <c r="G3158" s="3">
        <v>1</v>
      </c>
      <c r="H3158" s="3">
        <v>1</v>
      </c>
      <c r="I3158" s="3">
        <f t="shared" si="49"/>
        <v>2</v>
      </c>
    </row>
    <row r="3159" spans="1:9" x14ac:dyDescent="0.35">
      <c r="A3159" s="3" t="s">
        <v>3552</v>
      </c>
      <c r="B3159" s="44" t="s">
        <v>593</v>
      </c>
      <c r="C3159" s="44" t="s">
        <v>250</v>
      </c>
      <c r="D3159" s="44" t="s">
        <v>176</v>
      </c>
      <c r="E3159" s="3">
        <v>3</v>
      </c>
      <c r="F3159" s="3">
        <v>1</v>
      </c>
      <c r="G3159" s="3">
        <v>1</v>
      </c>
      <c r="H3159" s="3">
        <v>1</v>
      </c>
      <c r="I3159" s="3">
        <f t="shared" si="49"/>
        <v>2</v>
      </c>
    </row>
    <row r="3160" spans="1:9" x14ac:dyDescent="0.35">
      <c r="A3160" s="3" t="s">
        <v>3553</v>
      </c>
      <c r="B3160" s="44" t="s">
        <v>289</v>
      </c>
      <c r="C3160" s="44" t="s">
        <v>43</v>
      </c>
      <c r="D3160" s="44" t="s">
        <v>175</v>
      </c>
      <c r="E3160" s="3">
        <v>3</v>
      </c>
      <c r="F3160" s="3">
        <v>1</v>
      </c>
      <c r="G3160" s="3">
        <v>4</v>
      </c>
      <c r="H3160" s="3">
        <v>1</v>
      </c>
      <c r="I3160" s="3">
        <f t="shared" si="49"/>
        <v>2</v>
      </c>
    </row>
    <row r="3161" spans="1:9" x14ac:dyDescent="0.35">
      <c r="A3161" s="3" t="s">
        <v>3554</v>
      </c>
      <c r="B3161" s="44" t="s">
        <v>227</v>
      </c>
      <c r="C3161" s="44" t="s">
        <v>228</v>
      </c>
      <c r="D3161" s="44" t="s">
        <v>175</v>
      </c>
      <c r="E3161" s="3">
        <v>3</v>
      </c>
      <c r="F3161" s="3">
        <v>1</v>
      </c>
      <c r="G3161" s="3">
        <v>4</v>
      </c>
      <c r="H3161" s="3">
        <v>1</v>
      </c>
      <c r="I3161" s="3">
        <f t="shared" si="49"/>
        <v>2</v>
      </c>
    </row>
    <row r="3162" spans="1:9" x14ac:dyDescent="0.35">
      <c r="A3162" s="3" t="s">
        <v>3555</v>
      </c>
      <c r="B3162" s="44" t="s">
        <v>227</v>
      </c>
      <c r="C3162" s="44" t="s">
        <v>228</v>
      </c>
      <c r="D3162" s="44" t="s">
        <v>175</v>
      </c>
      <c r="E3162" s="3">
        <v>3</v>
      </c>
      <c r="F3162" s="3">
        <v>1</v>
      </c>
      <c r="G3162" s="3">
        <v>4</v>
      </c>
      <c r="H3162" s="3">
        <v>1</v>
      </c>
      <c r="I3162" s="3">
        <f t="shared" si="49"/>
        <v>2</v>
      </c>
    </row>
    <row r="3163" spans="1:9" x14ac:dyDescent="0.35">
      <c r="A3163" s="3" t="s">
        <v>3556</v>
      </c>
      <c r="B3163" s="44" t="s">
        <v>227</v>
      </c>
      <c r="C3163" s="44" t="s">
        <v>228</v>
      </c>
      <c r="D3163" s="44" t="s">
        <v>175</v>
      </c>
      <c r="E3163" s="3">
        <v>3</v>
      </c>
      <c r="F3163" s="3">
        <v>1</v>
      </c>
      <c r="G3163" s="3">
        <v>4</v>
      </c>
      <c r="H3163" s="3">
        <v>1</v>
      </c>
      <c r="I3163" s="3">
        <f t="shared" si="49"/>
        <v>2</v>
      </c>
    </row>
    <row r="3164" spans="1:9" x14ac:dyDescent="0.35">
      <c r="A3164" s="3" t="s">
        <v>3557</v>
      </c>
      <c r="B3164" s="44" t="s">
        <v>227</v>
      </c>
      <c r="C3164" s="44" t="s">
        <v>228</v>
      </c>
      <c r="D3164" s="44" t="s">
        <v>175</v>
      </c>
      <c r="E3164" s="3">
        <v>3</v>
      </c>
      <c r="F3164" s="3">
        <v>1</v>
      </c>
      <c r="G3164" s="3">
        <v>4</v>
      </c>
      <c r="H3164" s="3">
        <v>1</v>
      </c>
      <c r="I3164" s="3">
        <f t="shared" si="49"/>
        <v>2</v>
      </c>
    </row>
    <row r="3165" spans="1:9" x14ac:dyDescent="0.35">
      <c r="A3165" s="3" t="s">
        <v>3558</v>
      </c>
      <c r="B3165" s="44" t="s">
        <v>593</v>
      </c>
      <c r="C3165" s="44" t="s">
        <v>250</v>
      </c>
      <c r="D3165" s="44" t="s">
        <v>176</v>
      </c>
      <c r="E3165" s="3">
        <v>3</v>
      </c>
      <c r="F3165" s="3">
        <v>1</v>
      </c>
      <c r="G3165" s="3">
        <v>4</v>
      </c>
      <c r="H3165" s="3">
        <v>1</v>
      </c>
      <c r="I3165" s="3">
        <f t="shared" si="49"/>
        <v>2</v>
      </c>
    </row>
    <row r="3166" spans="1:9" x14ac:dyDescent="0.35">
      <c r="A3166" s="3" t="s">
        <v>3559</v>
      </c>
      <c r="B3166" s="44" t="s">
        <v>230</v>
      </c>
      <c r="C3166" s="44" t="s">
        <v>228</v>
      </c>
      <c r="D3166" s="44" t="s">
        <v>176</v>
      </c>
      <c r="E3166" s="3">
        <v>3</v>
      </c>
      <c r="F3166" s="3">
        <v>1</v>
      </c>
      <c r="G3166" s="3">
        <v>1</v>
      </c>
      <c r="H3166" s="3">
        <v>1</v>
      </c>
      <c r="I3166" s="3">
        <f t="shared" si="49"/>
        <v>2</v>
      </c>
    </row>
    <row r="3167" spans="1:9" x14ac:dyDescent="0.35">
      <c r="A3167" s="3" t="s">
        <v>3560</v>
      </c>
      <c r="B3167" s="44" t="s">
        <v>593</v>
      </c>
      <c r="C3167" s="44" t="s">
        <v>250</v>
      </c>
      <c r="D3167" s="44" t="s">
        <v>176</v>
      </c>
      <c r="E3167" s="3">
        <v>3</v>
      </c>
      <c r="F3167" s="3">
        <v>1</v>
      </c>
      <c r="G3167" s="3">
        <v>4</v>
      </c>
      <c r="H3167" s="3">
        <v>1</v>
      </c>
      <c r="I3167" s="3">
        <f t="shared" si="49"/>
        <v>2</v>
      </c>
    </row>
    <row r="3168" spans="1:9" x14ac:dyDescent="0.35">
      <c r="A3168" s="3" t="s">
        <v>3561</v>
      </c>
      <c r="B3168" s="44" t="s">
        <v>227</v>
      </c>
      <c r="C3168" s="44" t="s">
        <v>228</v>
      </c>
      <c r="D3168" s="44" t="s">
        <v>175</v>
      </c>
      <c r="E3168" s="3">
        <v>3</v>
      </c>
      <c r="F3168" s="3">
        <v>1</v>
      </c>
      <c r="G3168" s="3">
        <v>4</v>
      </c>
      <c r="H3168" s="3">
        <v>1</v>
      </c>
      <c r="I3168" s="3">
        <f t="shared" si="49"/>
        <v>2</v>
      </c>
    </row>
    <row r="3169" spans="1:9" x14ac:dyDescent="0.35">
      <c r="A3169" s="3" t="s">
        <v>3562</v>
      </c>
      <c r="B3169" s="44" t="s">
        <v>230</v>
      </c>
      <c r="C3169" s="44" t="s">
        <v>228</v>
      </c>
      <c r="D3169" s="44" t="s">
        <v>176</v>
      </c>
      <c r="E3169" s="3">
        <v>3</v>
      </c>
      <c r="F3169" s="3">
        <v>1</v>
      </c>
      <c r="G3169" s="3">
        <v>4</v>
      </c>
      <c r="H3169" s="3">
        <v>1</v>
      </c>
      <c r="I3169" s="3">
        <f t="shared" si="49"/>
        <v>2</v>
      </c>
    </row>
    <row r="3170" spans="1:9" x14ac:dyDescent="0.35">
      <c r="A3170" s="3" t="s">
        <v>3563</v>
      </c>
      <c r="B3170" s="44" t="s">
        <v>288</v>
      </c>
      <c r="C3170" s="44" t="s">
        <v>43</v>
      </c>
      <c r="D3170" s="44" t="s">
        <v>176</v>
      </c>
      <c r="E3170" s="3">
        <v>3</v>
      </c>
      <c r="F3170" s="3">
        <v>1</v>
      </c>
      <c r="G3170" s="3">
        <v>4</v>
      </c>
      <c r="H3170" s="3">
        <v>1</v>
      </c>
      <c r="I3170" s="3">
        <f t="shared" si="49"/>
        <v>2</v>
      </c>
    </row>
    <row r="3171" spans="1:9" x14ac:dyDescent="0.35">
      <c r="A3171" s="3" t="s">
        <v>3564</v>
      </c>
      <c r="B3171" s="44" t="s">
        <v>288</v>
      </c>
      <c r="C3171" s="44" t="s">
        <v>43</v>
      </c>
      <c r="D3171" s="44" t="s">
        <v>176</v>
      </c>
      <c r="E3171" s="3">
        <v>3</v>
      </c>
      <c r="F3171" s="3">
        <v>1</v>
      </c>
      <c r="G3171" s="3">
        <v>1</v>
      </c>
      <c r="H3171" s="3">
        <v>1</v>
      </c>
      <c r="I3171" s="3">
        <f t="shared" si="49"/>
        <v>2</v>
      </c>
    </row>
    <row r="3172" spans="1:9" x14ac:dyDescent="0.35">
      <c r="A3172" s="3" t="s">
        <v>3565</v>
      </c>
      <c r="B3172" s="44" t="s">
        <v>227</v>
      </c>
      <c r="C3172" s="44" t="s">
        <v>228</v>
      </c>
      <c r="D3172" s="44" t="s">
        <v>175</v>
      </c>
      <c r="E3172" s="3">
        <v>3</v>
      </c>
      <c r="F3172" s="3">
        <v>1</v>
      </c>
      <c r="G3172" s="3">
        <v>4</v>
      </c>
      <c r="H3172" s="3">
        <v>1</v>
      </c>
      <c r="I3172" s="3">
        <f t="shared" si="49"/>
        <v>2</v>
      </c>
    </row>
    <row r="3173" spans="1:9" x14ac:dyDescent="0.35">
      <c r="A3173" s="3" t="s">
        <v>3566</v>
      </c>
      <c r="B3173" s="44" t="s">
        <v>227</v>
      </c>
      <c r="C3173" s="44" t="s">
        <v>228</v>
      </c>
      <c r="D3173" s="44" t="s">
        <v>175</v>
      </c>
      <c r="E3173" s="3">
        <v>3</v>
      </c>
      <c r="F3173" s="3">
        <v>1</v>
      </c>
      <c r="G3173" s="3">
        <v>4</v>
      </c>
      <c r="H3173" s="3">
        <v>1</v>
      </c>
      <c r="I3173" s="3">
        <f t="shared" si="49"/>
        <v>2</v>
      </c>
    </row>
    <row r="3174" spans="1:9" x14ac:dyDescent="0.35">
      <c r="A3174" s="3" t="s">
        <v>3567</v>
      </c>
      <c r="B3174" s="44" t="s">
        <v>227</v>
      </c>
      <c r="C3174" s="44" t="s">
        <v>228</v>
      </c>
      <c r="D3174" s="44" t="s">
        <v>175</v>
      </c>
      <c r="E3174" s="3">
        <v>3</v>
      </c>
      <c r="F3174" s="3">
        <v>1</v>
      </c>
      <c r="G3174" s="3">
        <v>4</v>
      </c>
      <c r="H3174" s="3">
        <v>1</v>
      </c>
      <c r="I3174" s="3">
        <f t="shared" si="49"/>
        <v>2</v>
      </c>
    </row>
    <row r="3175" spans="1:9" x14ac:dyDescent="0.35">
      <c r="A3175" s="3" t="s">
        <v>3568</v>
      </c>
      <c r="B3175" s="44" t="s">
        <v>230</v>
      </c>
      <c r="C3175" s="44" t="s">
        <v>228</v>
      </c>
      <c r="D3175" s="44" t="s">
        <v>176</v>
      </c>
      <c r="E3175" s="3">
        <v>3</v>
      </c>
      <c r="F3175" s="3">
        <v>1</v>
      </c>
      <c r="G3175" s="3">
        <v>4</v>
      </c>
      <c r="H3175" s="3">
        <v>1</v>
      </c>
      <c r="I3175" s="3">
        <f t="shared" si="49"/>
        <v>2</v>
      </c>
    </row>
    <row r="3176" spans="1:9" x14ac:dyDescent="0.35">
      <c r="A3176" s="3" t="s">
        <v>3569</v>
      </c>
      <c r="B3176" s="44" t="s">
        <v>227</v>
      </c>
      <c r="C3176" s="44" t="s">
        <v>228</v>
      </c>
      <c r="D3176" s="44" t="s">
        <v>175</v>
      </c>
      <c r="E3176" s="3">
        <v>3</v>
      </c>
      <c r="F3176" s="3">
        <v>1</v>
      </c>
      <c r="G3176" s="3">
        <v>4</v>
      </c>
      <c r="H3176" s="3">
        <v>1</v>
      </c>
      <c r="I3176" s="3">
        <f t="shared" si="49"/>
        <v>2</v>
      </c>
    </row>
    <row r="3177" spans="1:9" x14ac:dyDescent="0.35">
      <c r="A3177" s="3" t="s">
        <v>3570</v>
      </c>
      <c r="B3177" s="44" t="s">
        <v>230</v>
      </c>
      <c r="C3177" s="44" t="s">
        <v>228</v>
      </c>
      <c r="D3177" s="44" t="s">
        <v>176</v>
      </c>
      <c r="E3177" s="3">
        <v>3</v>
      </c>
      <c r="F3177" s="3">
        <v>1</v>
      </c>
      <c r="G3177" s="3">
        <v>4</v>
      </c>
      <c r="H3177" s="3">
        <v>1</v>
      </c>
      <c r="I3177" s="3">
        <f t="shared" si="49"/>
        <v>2</v>
      </c>
    </row>
    <row r="3178" spans="1:9" x14ac:dyDescent="0.35">
      <c r="A3178" s="3" t="s">
        <v>3571</v>
      </c>
      <c r="B3178" s="44" t="s">
        <v>222</v>
      </c>
      <c r="C3178" s="44" t="s">
        <v>40</v>
      </c>
      <c r="D3178" s="44" t="s">
        <v>176</v>
      </c>
      <c r="E3178" s="3">
        <v>3</v>
      </c>
      <c r="F3178" s="3">
        <v>1</v>
      </c>
      <c r="G3178" s="3">
        <v>1</v>
      </c>
      <c r="H3178" s="3">
        <v>1</v>
      </c>
      <c r="I3178" s="3">
        <f t="shared" si="49"/>
        <v>2</v>
      </c>
    </row>
    <row r="3179" spans="1:9" x14ac:dyDescent="0.35">
      <c r="A3179" s="3" t="s">
        <v>3572</v>
      </c>
      <c r="B3179" s="44" t="s">
        <v>222</v>
      </c>
      <c r="C3179" s="44" t="s">
        <v>40</v>
      </c>
      <c r="D3179" s="44" t="s">
        <v>176</v>
      </c>
      <c r="E3179" s="3">
        <v>3</v>
      </c>
      <c r="F3179" s="3">
        <v>1</v>
      </c>
      <c r="G3179" s="3">
        <v>1</v>
      </c>
      <c r="H3179" s="3">
        <v>1</v>
      </c>
      <c r="I3179" s="3">
        <f t="shared" si="49"/>
        <v>2</v>
      </c>
    </row>
    <row r="3180" spans="1:9" x14ac:dyDescent="0.35">
      <c r="A3180" s="3" t="s">
        <v>3573</v>
      </c>
      <c r="B3180" s="44" t="s">
        <v>227</v>
      </c>
      <c r="C3180" s="44" t="s">
        <v>228</v>
      </c>
      <c r="D3180" s="44" t="s">
        <v>175</v>
      </c>
      <c r="E3180" s="3">
        <v>3</v>
      </c>
      <c r="F3180" s="3">
        <v>1</v>
      </c>
      <c r="G3180" s="3">
        <v>4</v>
      </c>
      <c r="H3180" s="3">
        <v>1</v>
      </c>
      <c r="I3180" s="3">
        <f t="shared" si="49"/>
        <v>2</v>
      </c>
    </row>
    <row r="3181" spans="1:9" x14ac:dyDescent="0.35">
      <c r="A3181" s="3" t="s">
        <v>3574</v>
      </c>
      <c r="B3181" s="44" t="s">
        <v>227</v>
      </c>
      <c r="C3181" s="44" t="s">
        <v>228</v>
      </c>
      <c r="D3181" s="44" t="s">
        <v>175</v>
      </c>
      <c r="E3181" s="3">
        <v>3</v>
      </c>
      <c r="F3181" s="3">
        <v>1</v>
      </c>
      <c r="G3181" s="3">
        <v>4</v>
      </c>
      <c r="H3181" s="3">
        <v>1</v>
      </c>
      <c r="I3181" s="3">
        <f t="shared" si="49"/>
        <v>2</v>
      </c>
    </row>
    <row r="3182" spans="1:9" x14ac:dyDescent="0.35">
      <c r="A3182" s="3" t="s">
        <v>3575</v>
      </c>
      <c r="B3182" s="44" t="s">
        <v>230</v>
      </c>
      <c r="C3182" s="44" t="s">
        <v>228</v>
      </c>
      <c r="D3182" s="44" t="s">
        <v>176</v>
      </c>
      <c r="E3182" s="3">
        <v>3</v>
      </c>
      <c r="F3182" s="3">
        <v>1</v>
      </c>
      <c r="G3182" s="3">
        <v>4</v>
      </c>
      <c r="H3182" s="3">
        <v>1</v>
      </c>
      <c r="I3182" s="3">
        <f t="shared" si="49"/>
        <v>2</v>
      </c>
    </row>
    <row r="3183" spans="1:9" x14ac:dyDescent="0.35">
      <c r="A3183" s="3" t="s">
        <v>3576</v>
      </c>
      <c r="B3183" s="44" t="s">
        <v>230</v>
      </c>
      <c r="C3183" s="44" t="s">
        <v>228</v>
      </c>
      <c r="D3183" s="44" t="s">
        <v>176</v>
      </c>
      <c r="E3183" s="3">
        <v>3</v>
      </c>
      <c r="F3183" s="3">
        <v>1</v>
      </c>
      <c r="G3183" s="3">
        <v>4</v>
      </c>
      <c r="H3183" s="3">
        <v>1</v>
      </c>
      <c r="I3183" s="3">
        <f t="shared" si="49"/>
        <v>2</v>
      </c>
    </row>
    <row r="3184" spans="1:9" x14ac:dyDescent="0.35">
      <c r="A3184" s="3" t="s">
        <v>3577</v>
      </c>
      <c r="B3184" s="44" t="s">
        <v>227</v>
      </c>
      <c r="C3184" s="44" t="s">
        <v>228</v>
      </c>
      <c r="D3184" s="44" t="s">
        <v>175</v>
      </c>
      <c r="E3184" s="3">
        <v>3</v>
      </c>
      <c r="F3184" s="3">
        <v>1</v>
      </c>
      <c r="G3184" s="3">
        <v>4</v>
      </c>
      <c r="H3184" s="3">
        <v>1</v>
      </c>
      <c r="I3184" s="3">
        <f t="shared" si="49"/>
        <v>2</v>
      </c>
    </row>
    <row r="3185" spans="1:9" x14ac:dyDescent="0.35">
      <c r="A3185" s="3" t="s">
        <v>3578</v>
      </c>
      <c r="B3185" s="44" t="s">
        <v>195</v>
      </c>
      <c r="C3185" s="44" t="s">
        <v>151</v>
      </c>
      <c r="D3185" s="44" t="s">
        <v>176</v>
      </c>
      <c r="E3185" s="3">
        <v>3</v>
      </c>
      <c r="F3185" s="3">
        <v>1</v>
      </c>
      <c r="G3185" s="3">
        <v>1</v>
      </c>
      <c r="H3185" s="3">
        <v>1</v>
      </c>
      <c r="I3185" s="3">
        <f t="shared" si="49"/>
        <v>2</v>
      </c>
    </row>
    <row r="3186" spans="1:9" x14ac:dyDescent="0.35">
      <c r="A3186" s="3" t="s">
        <v>3579</v>
      </c>
      <c r="B3186" s="44" t="s">
        <v>289</v>
      </c>
      <c r="C3186" s="44" t="s">
        <v>43</v>
      </c>
      <c r="D3186" s="44" t="s">
        <v>175</v>
      </c>
      <c r="E3186" s="3">
        <v>3</v>
      </c>
      <c r="F3186" s="3">
        <v>1</v>
      </c>
      <c r="G3186" s="3">
        <v>4</v>
      </c>
      <c r="H3186" s="3">
        <v>1</v>
      </c>
      <c r="I3186" s="3">
        <f t="shared" si="49"/>
        <v>2</v>
      </c>
    </row>
    <row r="3187" spans="1:9" x14ac:dyDescent="0.35">
      <c r="A3187" s="3" t="s">
        <v>3580</v>
      </c>
      <c r="B3187" s="44" t="s">
        <v>230</v>
      </c>
      <c r="C3187" s="44" t="s">
        <v>228</v>
      </c>
      <c r="D3187" s="44" t="s">
        <v>176</v>
      </c>
      <c r="E3187" s="3">
        <v>3</v>
      </c>
      <c r="F3187" s="3">
        <v>1</v>
      </c>
      <c r="G3187" s="3">
        <v>4</v>
      </c>
      <c r="H3187" s="3">
        <v>1</v>
      </c>
      <c r="I3187" s="3">
        <f t="shared" si="49"/>
        <v>2</v>
      </c>
    </row>
    <row r="3188" spans="1:9" x14ac:dyDescent="0.35">
      <c r="A3188" s="3" t="s">
        <v>3581</v>
      </c>
      <c r="B3188" s="44" t="s">
        <v>230</v>
      </c>
      <c r="C3188" s="44" t="s">
        <v>228</v>
      </c>
      <c r="D3188" s="44" t="s">
        <v>176</v>
      </c>
      <c r="E3188" s="3">
        <v>3</v>
      </c>
      <c r="F3188" s="3">
        <v>1</v>
      </c>
      <c r="G3188" s="3">
        <v>4</v>
      </c>
      <c r="H3188" s="3">
        <v>1</v>
      </c>
      <c r="I3188" s="3">
        <f t="shared" si="49"/>
        <v>2</v>
      </c>
    </row>
    <row r="3189" spans="1:9" x14ac:dyDescent="0.35">
      <c r="A3189" s="3" t="s">
        <v>3582</v>
      </c>
      <c r="B3189" s="44" t="s">
        <v>230</v>
      </c>
      <c r="C3189" s="44" t="s">
        <v>228</v>
      </c>
      <c r="D3189" s="44" t="s">
        <v>176</v>
      </c>
      <c r="E3189" s="3">
        <v>3</v>
      </c>
      <c r="F3189" s="3">
        <v>1</v>
      </c>
      <c r="G3189" s="3">
        <v>4</v>
      </c>
      <c r="H3189" s="3">
        <v>1</v>
      </c>
      <c r="I3189" s="3">
        <f t="shared" si="49"/>
        <v>2</v>
      </c>
    </row>
    <row r="3190" spans="1:9" x14ac:dyDescent="0.35">
      <c r="A3190" s="3" t="s">
        <v>3583</v>
      </c>
      <c r="B3190" s="44" t="s">
        <v>289</v>
      </c>
      <c r="C3190" s="44" t="s">
        <v>43</v>
      </c>
      <c r="D3190" s="44" t="s">
        <v>175</v>
      </c>
      <c r="E3190" s="3">
        <v>3</v>
      </c>
      <c r="F3190" s="3">
        <v>1</v>
      </c>
      <c r="G3190" s="3">
        <v>1</v>
      </c>
      <c r="H3190" s="3">
        <v>1</v>
      </c>
      <c r="I3190" s="3">
        <f t="shared" si="49"/>
        <v>2</v>
      </c>
    </row>
    <row r="3191" spans="1:9" x14ac:dyDescent="0.35">
      <c r="A3191" s="3" t="s">
        <v>3584</v>
      </c>
      <c r="B3191" s="44" t="s">
        <v>230</v>
      </c>
      <c r="C3191" s="44" t="s">
        <v>228</v>
      </c>
      <c r="D3191" s="44" t="s">
        <v>176</v>
      </c>
      <c r="E3191" s="3">
        <v>3</v>
      </c>
      <c r="F3191" s="3">
        <v>1</v>
      </c>
      <c r="G3191" s="3">
        <v>1</v>
      </c>
      <c r="H3191" s="3">
        <v>1</v>
      </c>
      <c r="I3191" s="3">
        <f t="shared" si="49"/>
        <v>2</v>
      </c>
    </row>
    <row r="3192" spans="1:9" x14ac:dyDescent="0.35">
      <c r="A3192" s="3" t="s">
        <v>3585</v>
      </c>
      <c r="B3192" s="44" t="s">
        <v>289</v>
      </c>
      <c r="C3192" s="44" t="s">
        <v>43</v>
      </c>
      <c r="D3192" s="44" t="s">
        <v>175</v>
      </c>
      <c r="E3192" s="3">
        <v>3</v>
      </c>
      <c r="F3192" s="3">
        <v>1</v>
      </c>
      <c r="G3192" s="3">
        <v>1</v>
      </c>
      <c r="H3192" s="3">
        <v>1</v>
      </c>
      <c r="I3192" s="3">
        <f t="shared" si="49"/>
        <v>2</v>
      </c>
    </row>
    <row r="3193" spans="1:9" x14ac:dyDescent="0.35">
      <c r="A3193" s="3" t="s">
        <v>3586</v>
      </c>
      <c r="B3193" s="44" t="s">
        <v>289</v>
      </c>
      <c r="C3193" s="44" t="s">
        <v>43</v>
      </c>
      <c r="D3193" s="44" t="s">
        <v>175</v>
      </c>
      <c r="E3193" s="3">
        <v>3</v>
      </c>
      <c r="F3193" s="3">
        <v>1</v>
      </c>
      <c r="G3193" s="3">
        <v>4</v>
      </c>
      <c r="H3193" s="3">
        <v>1</v>
      </c>
      <c r="I3193" s="3">
        <f t="shared" si="49"/>
        <v>2</v>
      </c>
    </row>
    <row r="3194" spans="1:9" x14ac:dyDescent="0.35">
      <c r="A3194" s="3" t="s">
        <v>3587</v>
      </c>
      <c r="B3194" s="44" t="s">
        <v>289</v>
      </c>
      <c r="C3194" s="44" t="s">
        <v>43</v>
      </c>
      <c r="D3194" s="44" t="s">
        <v>175</v>
      </c>
      <c r="E3194" s="3">
        <v>3</v>
      </c>
      <c r="F3194" s="3">
        <v>1</v>
      </c>
      <c r="G3194" s="3">
        <v>4</v>
      </c>
      <c r="H3194" s="3">
        <v>1</v>
      </c>
      <c r="I3194" s="3">
        <f t="shared" si="49"/>
        <v>2</v>
      </c>
    </row>
    <row r="3195" spans="1:9" x14ac:dyDescent="0.35">
      <c r="A3195" s="3" t="s">
        <v>3588</v>
      </c>
      <c r="B3195" s="44" t="s">
        <v>289</v>
      </c>
      <c r="C3195" s="44" t="s">
        <v>43</v>
      </c>
      <c r="D3195" s="44" t="s">
        <v>175</v>
      </c>
      <c r="E3195" s="3">
        <v>3</v>
      </c>
      <c r="F3195" s="3">
        <v>1</v>
      </c>
      <c r="G3195" s="3">
        <v>4</v>
      </c>
      <c r="H3195" s="3">
        <v>1</v>
      </c>
      <c r="I3195" s="3">
        <f t="shared" si="49"/>
        <v>2</v>
      </c>
    </row>
    <row r="3196" spans="1:9" x14ac:dyDescent="0.35">
      <c r="A3196" s="3" t="s">
        <v>3589</v>
      </c>
      <c r="B3196" s="44" t="s">
        <v>230</v>
      </c>
      <c r="C3196" s="44" t="s">
        <v>228</v>
      </c>
      <c r="D3196" s="44" t="s">
        <v>176</v>
      </c>
      <c r="E3196" s="3">
        <v>3</v>
      </c>
      <c r="F3196" s="3">
        <v>1</v>
      </c>
      <c r="G3196" s="3">
        <v>4</v>
      </c>
      <c r="H3196" s="3">
        <v>1</v>
      </c>
      <c r="I3196" s="3">
        <f t="shared" si="49"/>
        <v>2</v>
      </c>
    </row>
    <row r="3197" spans="1:9" x14ac:dyDescent="0.35">
      <c r="A3197" s="3" t="s">
        <v>3590</v>
      </c>
      <c r="B3197" s="44" t="s">
        <v>195</v>
      </c>
      <c r="C3197" s="44" t="s">
        <v>151</v>
      </c>
      <c r="D3197" s="44" t="s">
        <v>176</v>
      </c>
      <c r="E3197" s="3">
        <v>3</v>
      </c>
      <c r="F3197" s="3">
        <v>1</v>
      </c>
      <c r="G3197" s="3">
        <v>4</v>
      </c>
      <c r="H3197" s="3">
        <v>1</v>
      </c>
      <c r="I3197" s="3">
        <f t="shared" si="49"/>
        <v>2</v>
      </c>
    </row>
    <row r="3198" spans="1:9" x14ac:dyDescent="0.35">
      <c r="A3198" s="3" t="s">
        <v>3591</v>
      </c>
      <c r="B3198" s="44" t="s">
        <v>289</v>
      </c>
      <c r="C3198" s="44" t="s">
        <v>43</v>
      </c>
      <c r="D3198" s="44" t="s">
        <v>175</v>
      </c>
      <c r="E3198" s="3">
        <v>3</v>
      </c>
      <c r="F3198" s="3">
        <v>1</v>
      </c>
      <c r="G3198" s="3">
        <v>4</v>
      </c>
      <c r="H3198" s="3">
        <v>1</v>
      </c>
      <c r="I3198" s="3">
        <f t="shared" si="49"/>
        <v>2</v>
      </c>
    </row>
    <row r="3199" spans="1:9" x14ac:dyDescent="0.35">
      <c r="A3199" s="3" t="s">
        <v>3592</v>
      </c>
      <c r="B3199" s="44" t="s">
        <v>195</v>
      </c>
      <c r="C3199" s="44" t="s">
        <v>151</v>
      </c>
      <c r="D3199" s="44" t="s">
        <v>176</v>
      </c>
      <c r="E3199" s="3">
        <v>3</v>
      </c>
      <c r="F3199" s="3">
        <v>1</v>
      </c>
      <c r="G3199" s="3">
        <v>4</v>
      </c>
      <c r="H3199" s="3">
        <v>1</v>
      </c>
      <c r="I3199" s="3">
        <f t="shared" si="49"/>
        <v>2</v>
      </c>
    </row>
    <row r="3200" spans="1:9" x14ac:dyDescent="0.35">
      <c r="A3200" s="3" t="s">
        <v>3593</v>
      </c>
      <c r="B3200" s="44" t="s">
        <v>289</v>
      </c>
      <c r="C3200" s="44" t="s">
        <v>43</v>
      </c>
      <c r="D3200" s="44" t="s">
        <v>175</v>
      </c>
      <c r="E3200" s="3">
        <v>3</v>
      </c>
      <c r="F3200" s="3">
        <v>1</v>
      </c>
      <c r="G3200" s="3">
        <v>4</v>
      </c>
      <c r="H3200" s="3">
        <v>1</v>
      </c>
      <c r="I3200" s="3">
        <f t="shared" si="49"/>
        <v>2</v>
      </c>
    </row>
    <row r="3201" spans="1:9" x14ac:dyDescent="0.35">
      <c r="A3201" s="3" t="s">
        <v>3594</v>
      </c>
      <c r="B3201" s="44" t="s">
        <v>289</v>
      </c>
      <c r="C3201" s="44" t="s">
        <v>43</v>
      </c>
      <c r="D3201" s="44" t="s">
        <v>175</v>
      </c>
      <c r="E3201" s="3">
        <v>3</v>
      </c>
      <c r="F3201" s="3">
        <v>1</v>
      </c>
      <c r="G3201" s="3">
        <v>4</v>
      </c>
      <c r="H3201" s="3">
        <v>1</v>
      </c>
      <c r="I3201" s="3">
        <f t="shared" si="49"/>
        <v>2</v>
      </c>
    </row>
    <row r="3202" spans="1:9" x14ac:dyDescent="0.35">
      <c r="A3202" s="3" t="s">
        <v>3595</v>
      </c>
      <c r="B3202" s="44" t="s">
        <v>222</v>
      </c>
      <c r="C3202" s="44" t="s">
        <v>40</v>
      </c>
      <c r="D3202" s="44" t="s">
        <v>176</v>
      </c>
      <c r="E3202" s="3">
        <v>3</v>
      </c>
      <c r="F3202" s="3">
        <v>1</v>
      </c>
      <c r="G3202" s="3">
        <v>1</v>
      </c>
      <c r="H3202" s="3">
        <v>1</v>
      </c>
      <c r="I3202" s="3">
        <f t="shared" si="49"/>
        <v>2</v>
      </c>
    </row>
    <row r="3203" spans="1:9" x14ac:dyDescent="0.35">
      <c r="A3203" s="3" t="s">
        <v>3596</v>
      </c>
      <c r="B3203" s="44" t="s">
        <v>289</v>
      </c>
      <c r="C3203" s="44" t="s">
        <v>43</v>
      </c>
      <c r="D3203" s="44" t="s">
        <v>175</v>
      </c>
      <c r="E3203" s="3">
        <v>3</v>
      </c>
      <c r="F3203" s="3">
        <v>1</v>
      </c>
      <c r="G3203" s="3">
        <v>4</v>
      </c>
      <c r="H3203" s="3">
        <v>1</v>
      </c>
      <c r="I3203" s="3">
        <f t="shared" ref="I3203:I3266" si="50">ROUND(AVERAGE(E3203:H3203),0)</f>
        <v>2</v>
      </c>
    </row>
    <row r="3204" spans="1:9" x14ac:dyDescent="0.35">
      <c r="A3204" s="3" t="s">
        <v>3597</v>
      </c>
      <c r="B3204" s="44" t="s">
        <v>222</v>
      </c>
      <c r="C3204" s="44" t="s">
        <v>40</v>
      </c>
      <c r="D3204" s="44" t="s">
        <v>176</v>
      </c>
      <c r="E3204" s="3">
        <v>3</v>
      </c>
      <c r="F3204" s="3">
        <v>1</v>
      </c>
      <c r="G3204" s="3">
        <v>4</v>
      </c>
      <c r="H3204" s="3">
        <v>1</v>
      </c>
      <c r="I3204" s="3">
        <f t="shared" si="50"/>
        <v>2</v>
      </c>
    </row>
    <row r="3205" spans="1:9" x14ac:dyDescent="0.35">
      <c r="A3205" s="3" t="s">
        <v>3598</v>
      </c>
      <c r="B3205" s="44" t="s">
        <v>289</v>
      </c>
      <c r="C3205" s="44" t="s">
        <v>43</v>
      </c>
      <c r="D3205" s="44" t="s">
        <v>175</v>
      </c>
      <c r="E3205" s="3">
        <v>3</v>
      </c>
      <c r="F3205" s="3">
        <v>1</v>
      </c>
      <c r="G3205" s="3">
        <v>1</v>
      </c>
      <c r="H3205" s="3">
        <v>1</v>
      </c>
      <c r="I3205" s="3">
        <f t="shared" si="50"/>
        <v>2</v>
      </c>
    </row>
    <row r="3206" spans="1:9" x14ac:dyDescent="0.35">
      <c r="A3206" s="3" t="s">
        <v>3599</v>
      </c>
      <c r="B3206" s="44" t="s">
        <v>289</v>
      </c>
      <c r="C3206" s="44" t="s">
        <v>43</v>
      </c>
      <c r="D3206" s="44" t="s">
        <v>175</v>
      </c>
      <c r="E3206" s="3">
        <v>3</v>
      </c>
      <c r="F3206" s="3">
        <v>1</v>
      </c>
      <c r="G3206" s="3">
        <v>4</v>
      </c>
      <c r="H3206" s="3">
        <v>1</v>
      </c>
      <c r="I3206" s="3">
        <f t="shared" si="50"/>
        <v>2</v>
      </c>
    </row>
    <row r="3207" spans="1:9" x14ac:dyDescent="0.35">
      <c r="A3207" s="3" t="s">
        <v>3600</v>
      </c>
      <c r="B3207" s="44" t="s">
        <v>227</v>
      </c>
      <c r="C3207" s="44" t="s">
        <v>228</v>
      </c>
      <c r="D3207" s="44" t="s">
        <v>175</v>
      </c>
      <c r="E3207" s="3">
        <v>3</v>
      </c>
      <c r="F3207" s="3">
        <v>1</v>
      </c>
      <c r="G3207" s="3">
        <v>4</v>
      </c>
      <c r="H3207" s="3">
        <v>1</v>
      </c>
      <c r="I3207" s="3">
        <f t="shared" si="50"/>
        <v>2</v>
      </c>
    </row>
    <row r="3208" spans="1:9" x14ac:dyDescent="0.35">
      <c r="A3208" s="3" t="s">
        <v>3601</v>
      </c>
      <c r="B3208" s="44" t="s">
        <v>289</v>
      </c>
      <c r="C3208" s="44" t="s">
        <v>43</v>
      </c>
      <c r="D3208" s="44" t="s">
        <v>175</v>
      </c>
      <c r="E3208" s="3">
        <v>3</v>
      </c>
      <c r="F3208" s="3">
        <v>1</v>
      </c>
      <c r="G3208" s="3">
        <v>1</v>
      </c>
      <c r="H3208" s="3">
        <v>1</v>
      </c>
      <c r="I3208" s="3">
        <f t="shared" si="50"/>
        <v>2</v>
      </c>
    </row>
    <row r="3209" spans="1:9" x14ac:dyDescent="0.35">
      <c r="A3209" s="3" t="s">
        <v>3602</v>
      </c>
      <c r="B3209" s="44" t="s">
        <v>230</v>
      </c>
      <c r="C3209" s="44" t="s">
        <v>228</v>
      </c>
      <c r="D3209" s="44" t="s">
        <v>176</v>
      </c>
      <c r="E3209" s="3">
        <v>3</v>
      </c>
      <c r="F3209" s="3">
        <v>1</v>
      </c>
      <c r="G3209" s="3">
        <v>4</v>
      </c>
      <c r="H3209" s="3">
        <v>1</v>
      </c>
      <c r="I3209" s="3">
        <f t="shared" si="50"/>
        <v>2</v>
      </c>
    </row>
    <row r="3210" spans="1:9" x14ac:dyDescent="0.35">
      <c r="A3210" s="3" t="s">
        <v>3603</v>
      </c>
      <c r="B3210" s="44" t="s">
        <v>289</v>
      </c>
      <c r="C3210" s="44" t="s">
        <v>43</v>
      </c>
      <c r="D3210" s="44" t="s">
        <v>175</v>
      </c>
      <c r="E3210" s="3">
        <v>3</v>
      </c>
      <c r="F3210" s="3">
        <v>1</v>
      </c>
      <c r="G3210" s="3">
        <v>1</v>
      </c>
      <c r="H3210" s="3">
        <v>2</v>
      </c>
      <c r="I3210" s="3">
        <f t="shared" si="50"/>
        <v>2</v>
      </c>
    </row>
    <row r="3211" spans="1:9" x14ac:dyDescent="0.35">
      <c r="A3211" s="3" t="s">
        <v>3604</v>
      </c>
      <c r="B3211" s="44" t="s">
        <v>230</v>
      </c>
      <c r="C3211" s="44" t="s">
        <v>228</v>
      </c>
      <c r="D3211" s="44" t="s">
        <v>176</v>
      </c>
      <c r="E3211" s="3">
        <v>3</v>
      </c>
      <c r="F3211" s="3">
        <v>1</v>
      </c>
      <c r="G3211" s="3">
        <v>4</v>
      </c>
      <c r="H3211" s="3">
        <v>1</v>
      </c>
      <c r="I3211" s="3">
        <f t="shared" si="50"/>
        <v>2</v>
      </c>
    </row>
    <row r="3212" spans="1:9" x14ac:dyDescent="0.35">
      <c r="A3212" s="3" t="s">
        <v>3605</v>
      </c>
      <c r="B3212" s="44" t="s">
        <v>195</v>
      </c>
      <c r="C3212" s="44" t="s">
        <v>151</v>
      </c>
      <c r="D3212" s="44" t="s">
        <v>176</v>
      </c>
      <c r="E3212" s="3">
        <v>3</v>
      </c>
      <c r="F3212" s="3">
        <v>1</v>
      </c>
      <c r="G3212" s="3">
        <v>1</v>
      </c>
      <c r="H3212" s="3">
        <v>1</v>
      </c>
      <c r="I3212" s="3">
        <f t="shared" si="50"/>
        <v>2</v>
      </c>
    </row>
    <row r="3213" spans="1:9" x14ac:dyDescent="0.35">
      <c r="A3213" s="3" t="s">
        <v>3606</v>
      </c>
      <c r="B3213" s="44" t="s">
        <v>230</v>
      </c>
      <c r="C3213" s="44" t="s">
        <v>228</v>
      </c>
      <c r="D3213" s="44" t="s">
        <v>176</v>
      </c>
      <c r="E3213" s="3">
        <v>3</v>
      </c>
      <c r="F3213" s="3">
        <v>1</v>
      </c>
      <c r="G3213" s="3">
        <v>4</v>
      </c>
      <c r="H3213" s="3">
        <v>1</v>
      </c>
      <c r="I3213" s="3">
        <f t="shared" si="50"/>
        <v>2</v>
      </c>
    </row>
    <row r="3214" spans="1:9" x14ac:dyDescent="0.35">
      <c r="A3214" s="3" t="s">
        <v>3607</v>
      </c>
      <c r="B3214" s="44" t="s">
        <v>222</v>
      </c>
      <c r="C3214" s="44" t="s">
        <v>40</v>
      </c>
      <c r="D3214" s="44" t="s">
        <v>176</v>
      </c>
      <c r="E3214" s="3">
        <v>3</v>
      </c>
      <c r="F3214" s="3">
        <v>1</v>
      </c>
      <c r="G3214" s="3">
        <v>4</v>
      </c>
      <c r="H3214" s="3">
        <v>3</v>
      </c>
      <c r="I3214" s="3">
        <f t="shared" si="50"/>
        <v>3</v>
      </c>
    </row>
    <row r="3215" spans="1:9" x14ac:dyDescent="0.35">
      <c r="A3215" s="3" t="s">
        <v>3608</v>
      </c>
      <c r="B3215" s="44" t="s">
        <v>288</v>
      </c>
      <c r="C3215" s="44" t="s">
        <v>43</v>
      </c>
      <c r="D3215" s="44" t="s">
        <v>176</v>
      </c>
      <c r="E3215" s="3">
        <v>3</v>
      </c>
      <c r="F3215" s="3">
        <v>1</v>
      </c>
      <c r="G3215" s="3">
        <v>1</v>
      </c>
      <c r="H3215" s="3">
        <v>1</v>
      </c>
      <c r="I3215" s="3">
        <f t="shared" si="50"/>
        <v>2</v>
      </c>
    </row>
    <row r="3216" spans="1:9" x14ac:dyDescent="0.35">
      <c r="A3216" s="3" t="s">
        <v>3609</v>
      </c>
      <c r="B3216" s="44" t="s">
        <v>289</v>
      </c>
      <c r="C3216" s="44" t="s">
        <v>43</v>
      </c>
      <c r="D3216" s="44" t="s">
        <v>175</v>
      </c>
      <c r="E3216" s="3">
        <v>3</v>
      </c>
      <c r="F3216" s="3">
        <v>1</v>
      </c>
      <c r="G3216" s="3">
        <v>1</v>
      </c>
      <c r="H3216" s="3">
        <v>1</v>
      </c>
      <c r="I3216" s="3">
        <f t="shared" si="50"/>
        <v>2</v>
      </c>
    </row>
    <row r="3217" spans="1:9" x14ac:dyDescent="0.35">
      <c r="A3217" s="3" t="s">
        <v>3610</v>
      </c>
      <c r="B3217" s="44" t="s">
        <v>289</v>
      </c>
      <c r="C3217" s="44" t="s">
        <v>43</v>
      </c>
      <c r="D3217" s="44" t="s">
        <v>175</v>
      </c>
      <c r="E3217" s="3">
        <v>3</v>
      </c>
      <c r="F3217" s="3">
        <v>1</v>
      </c>
      <c r="G3217" s="3">
        <v>4</v>
      </c>
      <c r="H3217" s="3">
        <v>1</v>
      </c>
      <c r="I3217" s="3">
        <f t="shared" si="50"/>
        <v>2</v>
      </c>
    </row>
    <row r="3218" spans="1:9" x14ac:dyDescent="0.35">
      <c r="A3218" s="3" t="s">
        <v>3611</v>
      </c>
      <c r="B3218" s="44" t="s">
        <v>227</v>
      </c>
      <c r="C3218" s="44" t="s">
        <v>228</v>
      </c>
      <c r="D3218" s="44" t="s">
        <v>175</v>
      </c>
      <c r="E3218" s="3">
        <v>3</v>
      </c>
      <c r="F3218" s="3">
        <v>1</v>
      </c>
      <c r="G3218" s="3">
        <v>4</v>
      </c>
      <c r="H3218" s="3">
        <v>1</v>
      </c>
      <c r="I3218" s="3">
        <f t="shared" si="50"/>
        <v>2</v>
      </c>
    </row>
    <row r="3219" spans="1:9" x14ac:dyDescent="0.35">
      <c r="A3219" s="3" t="s">
        <v>3612</v>
      </c>
      <c r="B3219" s="44" t="s">
        <v>227</v>
      </c>
      <c r="C3219" s="44" t="s">
        <v>228</v>
      </c>
      <c r="D3219" s="44" t="s">
        <v>175</v>
      </c>
      <c r="E3219" s="3">
        <v>3</v>
      </c>
      <c r="F3219" s="3">
        <v>1</v>
      </c>
      <c r="G3219" s="3">
        <v>4</v>
      </c>
      <c r="H3219" s="3">
        <v>1</v>
      </c>
      <c r="I3219" s="3">
        <f t="shared" si="50"/>
        <v>2</v>
      </c>
    </row>
    <row r="3220" spans="1:9" x14ac:dyDescent="0.35">
      <c r="A3220" s="3" t="s">
        <v>3613</v>
      </c>
      <c r="B3220" s="44" t="s">
        <v>227</v>
      </c>
      <c r="C3220" s="44" t="s">
        <v>228</v>
      </c>
      <c r="D3220" s="44" t="s">
        <v>175</v>
      </c>
      <c r="E3220" s="3">
        <v>3</v>
      </c>
      <c r="F3220" s="3">
        <v>1</v>
      </c>
      <c r="G3220" s="3">
        <v>4</v>
      </c>
      <c r="H3220" s="3">
        <v>1</v>
      </c>
      <c r="I3220" s="3">
        <f t="shared" si="50"/>
        <v>2</v>
      </c>
    </row>
    <row r="3221" spans="1:9" x14ac:dyDescent="0.35">
      <c r="A3221" s="3" t="s">
        <v>3614</v>
      </c>
      <c r="B3221" s="44" t="s">
        <v>289</v>
      </c>
      <c r="C3221" s="44" t="s">
        <v>43</v>
      </c>
      <c r="D3221" s="44" t="s">
        <v>175</v>
      </c>
      <c r="E3221" s="3">
        <v>3</v>
      </c>
      <c r="F3221" s="3">
        <v>1</v>
      </c>
      <c r="G3221" s="3">
        <v>4</v>
      </c>
      <c r="H3221" s="3">
        <v>1</v>
      </c>
      <c r="I3221" s="3">
        <f t="shared" si="50"/>
        <v>2</v>
      </c>
    </row>
    <row r="3222" spans="1:9" x14ac:dyDescent="0.35">
      <c r="A3222" s="3" t="s">
        <v>3615</v>
      </c>
      <c r="B3222" s="44" t="s">
        <v>289</v>
      </c>
      <c r="C3222" s="44" t="s">
        <v>43</v>
      </c>
      <c r="D3222" s="44" t="s">
        <v>175</v>
      </c>
      <c r="E3222" s="3">
        <v>3</v>
      </c>
      <c r="F3222" s="3">
        <v>1</v>
      </c>
      <c r="G3222" s="3">
        <v>4</v>
      </c>
      <c r="H3222" s="3">
        <v>1</v>
      </c>
      <c r="I3222" s="3">
        <f t="shared" si="50"/>
        <v>2</v>
      </c>
    </row>
    <row r="3223" spans="1:9" x14ac:dyDescent="0.35">
      <c r="A3223" s="3" t="s">
        <v>3616</v>
      </c>
      <c r="B3223" s="44" t="s">
        <v>289</v>
      </c>
      <c r="C3223" s="44" t="s">
        <v>43</v>
      </c>
      <c r="D3223" s="44" t="s">
        <v>175</v>
      </c>
      <c r="E3223" s="3">
        <v>3</v>
      </c>
      <c r="F3223" s="3">
        <v>1</v>
      </c>
      <c r="G3223" s="3">
        <v>4</v>
      </c>
      <c r="H3223" s="3">
        <v>1</v>
      </c>
      <c r="I3223" s="3">
        <f t="shared" si="50"/>
        <v>2</v>
      </c>
    </row>
    <row r="3224" spans="1:9" x14ac:dyDescent="0.35">
      <c r="A3224" s="3" t="s">
        <v>3617</v>
      </c>
      <c r="B3224" s="44" t="s">
        <v>289</v>
      </c>
      <c r="C3224" s="44" t="s">
        <v>43</v>
      </c>
      <c r="D3224" s="44" t="s">
        <v>175</v>
      </c>
      <c r="E3224" s="3">
        <v>3</v>
      </c>
      <c r="F3224" s="3">
        <v>1</v>
      </c>
      <c r="G3224" s="3">
        <v>4</v>
      </c>
      <c r="H3224" s="3">
        <v>1</v>
      </c>
      <c r="I3224" s="3">
        <f t="shared" si="50"/>
        <v>2</v>
      </c>
    </row>
    <row r="3225" spans="1:9" x14ac:dyDescent="0.35">
      <c r="A3225" s="3" t="s">
        <v>3618</v>
      </c>
      <c r="B3225" s="44" t="s">
        <v>289</v>
      </c>
      <c r="C3225" s="44" t="s">
        <v>43</v>
      </c>
      <c r="D3225" s="44" t="s">
        <v>175</v>
      </c>
      <c r="E3225" s="3">
        <v>3</v>
      </c>
      <c r="F3225" s="3">
        <v>1</v>
      </c>
      <c r="G3225" s="3">
        <v>4</v>
      </c>
      <c r="H3225" s="3">
        <v>1</v>
      </c>
      <c r="I3225" s="3">
        <f t="shared" si="50"/>
        <v>2</v>
      </c>
    </row>
    <row r="3226" spans="1:9" x14ac:dyDescent="0.35">
      <c r="A3226" s="3" t="s">
        <v>3619</v>
      </c>
      <c r="B3226" s="44" t="s">
        <v>289</v>
      </c>
      <c r="C3226" s="44" t="s">
        <v>43</v>
      </c>
      <c r="D3226" s="44" t="s">
        <v>175</v>
      </c>
      <c r="E3226" s="3">
        <v>3</v>
      </c>
      <c r="F3226" s="3">
        <v>1</v>
      </c>
      <c r="G3226" s="3">
        <v>4</v>
      </c>
      <c r="H3226" s="3">
        <v>1</v>
      </c>
      <c r="I3226" s="3">
        <f t="shared" si="50"/>
        <v>2</v>
      </c>
    </row>
    <row r="3227" spans="1:9" x14ac:dyDescent="0.35">
      <c r="A3227" s="3" t="s">
        <v>3620</v>
      </c>
      <c r="B3227" s="44" t="s">
        <v>227</v>
      </c>
      <c r="C3227" s="44" t="s">
        <v>228</v>
      </c>
      <c r="D3227" s="44" t="s">
        <v>175</v>
      </c>
      <c r="E3227" s="3">
        <v>3</v>
      </c>
      <c r="F3227" s="3">
        <v>1</v>
      </c>
      <c r="G3227" s="3">
        <v>4</v>
      </c>
      <c r="H3227" s="3">
        <v>1</v>
      </c>
      <c r="I3227" s="3">
        <f t="shared" si="50"/>
        <v>2</v>
      </c>
    </row>
    <row r="3228" spans="1:9" x14ac:dyDescent="0.35">
      <c r="A3228" s="3" t="s">
        <v>3621</v>
      </c>
      <c r="B3228" s="44" t="s">
        <v>289</v>
      </c>
      <c r="C3228" s="44" t="s">
        <v>43</v>
      </c>
      <c r="D3228" s="44" t="s">
        <v>175</v>
      </c>
      <c r="E3228" s="3">
        <v>3</v>
      </c>
      <c r="F3228" s="3">
        <v>1</v>
      </c>
      <c r="G3228" s="3">
        <v>1</v>
      </c>
      <c r="H3228" s="3">
        <v>1</v>
      </c>
      <c r="I3228" s="3">
        <f t="shared" si="50"/>
        <v>2</v>
      </c>
    </row>
    <row r="3229" spans="1:9" x14ac:dyDescent="0.35">
      <c r="A3229" s="3" t="s">
        <v>3622</v>
      </c>
      <c r="B3229" s="44" t="s">
        <v>226</v>
      </c>
      <c r="C3229" s="44" t="s">
        <v>40</v>
      </c>
      <c r="D3229" s="44" t="s">
        <v>175</v>
      </c>
      <c r="E3229" s="3">
        <v>3</v>
      </c>
      <c r="F3229" s="3">
        <v>1</v>
      </c>
      <c r="G3229" s="3">
        <v>4</v>
      </c>
      <c r="H3229" s="3">
        <v>1</v>
      </c>
      <c r="I3229" s="3">
        <f t="shared" si="50"/>
        <v>2</v>
      </c>
    </row>
    <row r="3230" spans="1:9" x14ac:dyDescent="0.35">
      <c r="A3230" s="3" t="s">
        <v>3623</v>
      </c>
      <c r="B3230" s="44" t="s">
        <v>227</v>
      </c>
      <c r="C3230" s="44" t="s">
        <v>228</v>
      </c>
      <c r="D3230" s="44" t="s">
        <v>175</v>
      </c>
      <c r="E3230" s="3">
        <v>3</v>
      </c>
      <c r="F3230" s="3">
        <v>1</v>
      </c>
      <c r="G3230" s="3">
        <v>4</v>
      </c>
      <c r="H3230" s="3">
        <v>1</v>
      </c>
      <c r="I3230" s="3">
        <f t="shared" si="50"/>
        <v>2</v>
      </c>
    </row>
    <row r="3231" spans="1:9" x14ac:dyDescent="0.35">
      <c r="A3231" s="3" t="s">
        <v>3624</v>
      </c>
      <c r="B3231" s="44" t="s">
        <v>227</v>
      </c>
      <c r="C3231" s="44" t="s">
        <v>228</v>
      </c>
      <c r="D3231" s="44" t="s">
        <v>175</v>
      </c>
      <c r="E3231" s="3">
        <v>3</v>
      </c>
      <c r="F3231" s="3">
        <v>1</v>
      </c>
      <c r="G3231" s="3">
        <v>4</v>
      </c>
      <c r="H3231" s="3">
        <v>1</v>
      </c>
      <c r="I3231" s="3">
        <f t="shared" si="50"/>
        <v>2</v>
      </c>
    </row>
    <row r="3232" spans="1:9" x14ac:dyDescent="0.35">
      <c r="A3232" s="3" t="s">
        <v>3625</v>
      </c>
      <c r="B3232" s="44" t="s">
        <v>288</v>
      </c>
      <c r="C3232" s="44" t="s">
        <v>43</v>
      </c>
      <c r="D3232" s="44" t="s">
        <v>176</v>
      </c>
      <c r="E3232" s="3">
        <v>3</v>
      </c>
      <c r="F3232" s="3">
        <v>1</v>
      </c>
      <c r="G3232" s="3">
        <v>4</v>
      </c>
      <c r="H3232" s="3">
        <v>1</v>
      </c>
      <c r="I3232" s="3">
        <f t="shared" si="50"/>
        <v>2</v>
      </c>
    </row>
    <row r="3233" spans="1:9" x14ac:dyDescent="0.35">
      <c r="A3233" s="3" t="s">
        <v>3626</v>
      </c>
      <c r="B3233" s="44" t="s">
        <v>633</v>
      </c>
      <c r="C3233" s="44" t="s">
        <v>77</v>
      </c>
      <c r="D3233" s="44" t="s">
        <v>176</v>
      </c>
      <c r="E3233" s="3">
        <v>3</v>
      </c>
      <c r="F3233" s="3">
        <v>1</v>
      </c>
      <c r="G3233" s="3">
        <v>4</v>
      </c>
      <c r="H3233" s="3">
        <v>1</v>
      </c>
      <c r="I3233" s="3">
        <f t="shared" si="50"/>
        <v>2</v>
      </c>
    </row>
    <row r="3234" spans="1:9" x14ac:dyDescent="0.35">
      <c r="A3234" s="3" t="s">
        <v>3627</v>
      </c>
      <c r="B3234" s="44" t="s">
        <v>633</v>
      </c>
      <c r="C3234" s="44" t="s">
        <v>77</v>
      </c>
      <c r="D3234" s="44" t="s">
        <v>176</v>
      </c>
      <c r="E3234" s="3">
        <v>3</v>
      </c>
      <c r="F3234" s="3">
        <v>1</v>
      </c>
      <c r="G3234" s="3">
        <v>4</v>
      </c>
      <c r="H3234" s="3">
        <v>1</v>
      </c>
      <c r="I3234" s="3">
        <f t="shared" si="50"/>
        <v>2</v>
      </c>
    </row>
    <row r="3235" spans="1:9" x14ac:dyDescent="0.35">
      <c r="A3235" s="3" t="s">
        <v>3628</v>
      </c>
      <c r="B3235" s="44" t="s">
        <v>633</v>
      </c>
      <c r="C3235" s="44" t="s">
        <v>77</v>
      </c>
      <c r="D3235" s="44" t="s">
        <v>176</v>
      </c>
      <c r="E3235" s="3">
        <v>3</v>
      </c>
      <c r="F3235" s="3">
        <v>1</v>
      </c>
      <c r="G3235" s="3">
        <v>4</v>
      </c>
      <c r="H3235" s="3">
        <v>1</v>
      </c>
      <c r="I3235" s="3">
        <f t="shared" si="50"/>
        <v>2</v>
      </c>
    </row>
    <row r="3236" spans="1:9" x14ac:dyDescent="0.35">
      <c r="A3236" s="3" t="s">
        <v>3629</v>
      </c>
      <c r="B3236" s="44" t="s">
        <v>633</v>
      </c>
      <c r="C3236" s="44" t="s">
        <v>77</v>
      </c>
      <c r="D3236" s="44" t="s">
        <v>176</v>
      </c>
      <c r="E3236" s="3">
        <v>3</v>
      </c>
      <c r="F3236" s="3">
        <v>1</v>
      </c>
      <c r="G3236" s="3">
        <v>4</v>
      </c>
      <c r="H3236" s="3">
        <v>1</v>
      </c>
      <c r="I3236" s="3">
        <f t="shared" si="50"/>
        <v>2</v>
      </c>
    </row>
    <row r="3237" spans="1:9" x14ac:dyDescent="0.35">
      <c r="A3237" s="3" t="s">
        <v>3630</v>
      </c>
      <c r="B3237" s="44" t="s">
        <v>633</v>
      </c>
      <c r="C3237" s="44" t="s">
        <v>77</v>
      </c>
      <c r="D3237" s="44" t="s">
        <v>176</v>
      </c>
      <c r="E3237" s="3">
        <v>3</v>
      </c>
      <c r="F3237" s="3">
        <v>1</v>
      </c>
      <c r="G3237" s="3">
        <v>4</v>
      </c>
      <c r="H3237" s="3">
        <v>1</v>
      </c>
      <c r="I3237" s="3">
        <f t="shared" si="50"/>
        <v>2</v>
      </c>
    </row>
    <row r="3238" spans="1:9" x14ac:dyDescent="0.35">
      <c r="A3238" s="3" t="s">
        <v>3631</v>
      </c>
      <c r="B3238" s="44" t="s">
        <v>633</v>
      </c>
      <c r="C3238" s="44" t="s">
        <v>77</v>
      </c>
      <c r="D3238" s="44" t="s">
        <v>176</v>
      </c>
      <c r="E3238" s="3">
        <v>3</v>
      </c>
      <c r="F3238" s="3">
        <v>1</v>
      </c>
      <c r="G3238" s="3">
        <v>4</v>
      </c>
      <c r="H3238" s="3">
        <v>1</v>
      </c>
      <c r="I3238" s="3">
        <f t="shared" si="50"/>
        <v>2</v>
      </c>
    </row>
    <row r="3239" spans="1:9" x14ac:dyDescent="0.35">
      <c r="A3239" s="3" t="s">
        <v>3632</v>
      </c>
      <c r="B3239" s="44" t="s">
        <v>633</v>
      </c>
      <c r="C3239" s="44" t="s">
        <v>77</v>
      </c>
      <c r="D3239" s="44" t="s">
        <v>176</v>
      </c>
      <c r="E3239" s="3">
        <v>3</v>
      </c>
      <c r="F3239" s="3">
        <v>1</v>
      </c>
      <c r="G3239" s="3">
        <v>4</v>
      </c>
      <c r="H3239" s="3">
        <v>1</v>
      </c>
      <c r="I3239" s="3">
        <f t="shared" si="50"/>
        <v>2</v>
      </c>
    </row>
    <row r="3240" spans="1:9" x14ac:dyDescent="0.35">
      <c r="A3240" s="3" t="s">
        <v>3633</v>
      </c>
      <c r="B3240" s="44" t="s">
        <v>289</v>
      </c>
      <c r="C3240" s="44" t="s">
        <v>43</v>
      </c>
      <c r="D3240" s="44" t="s">
        <v>175</v>
      </c>
      <c r="E3240" s="3">
        <v>3</v>
      </c>
      <c r="F3240" s="3">
        <v>3</v>
      </c>
      <c r="G3240" s="3">
        <v>4</v>
      </c>
      <c r="H3240" s="3">
        <v>1</v>
      </c>
      <c r="I3240" s="3">
        <f t="shared" si="50"/>
        <v>3</v>
      </c>
    </row>
    <row r="3241" spans="1:9" x14ac:dyDescent="0.35">
      <c r="A3241" s="3" t="s">
        <v>3634</v>
      </c>
      <c r="B3241" s="44" t="s">
        <v>195</v>
      </c>
      <c r="C3241" s="44" t="s">
        <v>151</v>
      </c>
      <c r="D3241" s="44" t="s">
        <v>176</v>
      </c>
      <c r="E3241" s="3">
        <v>2</v>
      </c>
      <c r="F3241" s="3">
        <v>2</v>
      </c>
      <c r="G3241" s="3">
        <v>4</v>
      </c>
      <c r="H3241" s="3">
        <v>1</v>
      </c>
      <c r="I3241" s="3">
        <f t="shared" si="50"/>
        <v>2</v>
      </c>
    </row>
    <row r="3242" spans="1:9" x14ac:dyDescent="0.35">
      <c r="A3242" s="3" t="s">
        <v>3635</v>
      </c>
      <c r="B3242" s="44" t="s">
        <v>289</v>
      </c>
      <c r="C3242" s="44" t="s">
        <v>43</v>
      </c>
      <c r="D3242" s="44" t="s">
        <v>175</v>
      </c>
      <c r="E3242" s="3">
        <v>3</v>
      </c>
      <c r="F3242" s="3">
        <v>3</v>
      </c>
      <c r="G3242" s="3">
        <v>4</v>
      </c>
      <c r="H3242" s="3">
        <v>1</v>
      </c>
      <c r="I3242" s="3">
        <f t="shared" si="50"/>
        <v>3</v>
      </c>
    </row>
    <row r="3243" spans="1:9" x14ac:dyDescent="0.35">
      <c r="A3243" s="3" t="s">
        <v>3636</v>
      </c>
      <c r="B3243" s="44" t="s">
        <v>289</v>
      </c>
      <c r="C3243" s="44" t="s">
        <v>43</v>
      </c>
      <c r="D3243" s="44" t="s">
        <v>175</v>
      </c>
      <c r="E3243" s="3">
        <v>3</v>
      </c>
      <c r="F3243" s="3">
        <v>3</v>
      </c>
      <c r="G3243" s="3">
        <v>1</v>
      </c>
      <c r="H3243" s="3">
        <v>1</v>
      </c>
      <c r="I3243" s="3">
        <f t="shared" si="50"/>
        <v>2</v>
      </c>
    </row>
    <row r="3244" spans="1:9" x14ac:dyDescent="0.35">
      <c r="A3244" s="3" t="s">
        <v>3637</v>
      </c>
      <c r="B3244" s="44" t="s">
        <v>289</v>
      </c>
      <c r="C3244" s="44" t="s">
        <v>43</v>
      </c>
      <c r="D3244" s="44" t="s">
        <v>175</v>
      </c>
      <c r="E3244" s="3">
        <v>3</v>
      </c>
      <c r="F3244" s="3">
        <v>1</v>
      </c>
      <c r="G3244" s="3">
        <v>1</v>
      </c>
      <c r="H3244" s="3">
        <v>1</v>
      </c>
      <c r="I3244" s="3">
        <f t="shared" si="50"/>
        <v>2</v>
      </c>
    </row>
    <row r="3245" spans="1:9" x14ac:dyDescent="0.35">
      <c r="A3245" s="3" t="s">
        <v>3638</v>
      </c>
      <c r="B3245" s="44" t="s">
        <v>289</v>
      </c>
      <c r="C3245" s="44" t="s">
        <v>43</v>
      </c>
      <c r="D3245" s="44" t="s">
        <v>175</v>
      </c>
      <c r="E3245" s="3">
        <v>3</v>
      </c>
      <c r="F3245" s="3">
        <v>3</v>
      </c>
      <c r="G3245" s="3">
        <v>1</v>
      </c>
      <c r="H3245" s="3">
        <v>1</v>
      </c>
      <c r="I3245" s="3">
        <f t="shared" si="50"/>
        <v>2</v>
      </c>
    </row>
    <row r="3246" spans="1:9" x14ac:dyDescent="0.35">
      <c r="A3246" s="3" t="s">
        <v>3639</v>
      </c>
      <c r="B3246" s="44" t="s">
        <v>289</v>
      </c>
      <c r="C3246" s="44" t="s">
        <v>43</v>
      </c>
      <c r="D3246" s="44" t="s">
        <v>175</v>
      </c>
      <c r="E3246" s="3">
        <v>3</v>
      </c>
      <c r="F3246" s="3">
        <v>1</v>
      </c>
      <c r="G3246" s="3">
        <v>4</v>
      </c>
      <c r="H3246" s="3">
        <v>1</v>
      </c>
      <c r="I3246" s="3">
        <f t="shared" si="50"/>
        <v>2</v>
      </c>
    </row>
    <row r="3247" spans="1:9" x14ac:dyDescent="0.35">
      <c r="A3247" s="3" t="s">
        <v>3640</v>
      </c>
      <c r="B3247" s="44" t="s">
        <v>195</v>
      </c>
      <c r="C3247" s="44" t="s">
        <v>151</v>
      </c>
      <c r="D3247" s="44" t="s">
        <v>176</v>
      </c>
      <c r="E3247" s="3">
        <v>3</v>
      </c>
      <c r="F3247" s="3">
        <v>1</v>
      </c>
      <c r="G3247" s="3">
        <v>4</v>
      </c>
      <c r="H3247" s="3">
        <v>2</v>
      </c>
      <c r="I3247" s="3">
        <f t="shared" si="50"/>
        <v>3</v>
      </c>
    </row>
    <row r="3248" spans="1:9" x14ac:dyDescent="0.35">
      <c r="A3248" s="3" t="s">
        <v>3641</v>
      </c>
      <c r="B3248" s="44" t="s">
        <v>195</v>
      </c>
      <c r="C3248" s="44" t="s">
        <v>151</v>
      </c>
      <c r="D3248" s="44" t="s">
        <v>176</v>
      </c>
      <c r="E3248" s="3">
        <v>3</v>
      </c>
      <c r="F3248" s="3">
        <v>1</v>
      </c>
      <c r="G3248" s="3">
        <v>4</v>
      </c>
      <c r="H3248" s="3">
        <v>1</v>
      </c>
      <c r="I3248" s="3">
        <f t="shared" si="50"/>
        <v>2</v>
      </c>
    </row>
    <row r="3249" spans="1:9" x14ac:dyDescent="0.35">
      <c r="A3249" s="3" t="s">
        <v>3642</v>
      </c>
      <c r="B3249" s="44" t="s">
        <v>289</v>
      </c>
      <c r="C3249" s="44" t="s">
        <v>43</v>
      </c>
      <c r="D3249" s="44" t="s">
        <v>175</v>
      </c>
      <c r="E3249" s="3">
        <v>3</v>
      </c>
      <c r="F3249" s="3">
        <v>1</v>
      </c>
      <c r="G3249" s="3">
        <v>4</v>
      </c>
      <c r="H3249" s="3">
        <v>1</v>
      </c>
      <c r="I3249" s="3">
        <f t="shared" si="50"/>
        <v>2</v>
      </c>
    </row>
    <row r="3250" spans="1:9" x14ac:dyDescent="0.35">
      <c r="A3250" s="3" t="s">
        <v>3643</v>
      </c>
      <c r="B3250" s="44" t="s">
        <v>195</v>
      </c>
      <c r="C3250" s="44" t="s">
        <v>151</v>
      </c>
      <c r="D3250" s="44" t="s">
        <v>176</v>
      </c>
      <c r="E3250" s="3">
        <v>3</v>
      </c>
      <c r="F3250" s="3">
        <v>1</v>
      </c>
      <c r="G3250" s="3">
        <v>4</v>
      </c>
      <c r="H3250" s="3">
        <v>1</v>
      </c>
      <c r="I3250" s="3">
        <f t="shared" si="50"/>
        <v>2</v>
      </c>
    </row>
    <row r="3251" spans="1:9" x14ac:dyDescent="0.35">
      <c r="A3251" s="3" t="s">
        <v>3644</v>
      </c>
      <c r="B3251" s="44" t="s">
        <v>289</v>
      </c>
      <c r="C3251" s="44" t="s">
        <v>43</v>
      </c>
      <c r="D3251" s="44" t="s">
        <v>175</v>
      </c>
      <c r="E3251" s="3">
        <v>3</v>
      </c>
      <c r="F3251" s="3">
        <v>1</v>
      </c>
      <c r="G3251" s="3">
        <v>1</v>
      </c>
      <c r="H3251" s="3">
        <v>1</v>
      </c>
      <c r="I3251" s="3">
        <f t="shared" si="50"/>
        <v>2</v>
      </c>
    </row>
    <row r="3252" spans="1:9" x14ac:dyDescent="0.35">
      <c r="A3252" s="3" t="s">
        <v>3645</v>
      </c>
      <c r="B3252" s="44" t="s">
        <v>289</v>
      </c>
      <c r="C3252" s="44" t="s">
        <v>43</v>
      </c>
      <c r="D3252" s="44" t="s">
        <v>175</v>
      </c>
      <c r="E3252" s="3">
        <v>3</v>
      </c>
      <c r="F3252" s="3">
        <v>1</v>
      </c>
      <c r="G3252" s="3">
        <v>4</v>
      </c>
      <c r="H3252" s="3">
        <v>1</v>
      </c>
      <c r="I3252" s="3">
        <f t="shared" si="50"/>
        <v>2</v>
      </c>
    </row>
    <row r="3253" spans="1:9" x14ac:dyDescent="0.35">
      <c r="A3253" s="3" t="s">
        <v>3646</v>
      </c>
      <c r="B3253" s="44" t="s">
        <v>195</v>
      </c>
      <c r="C3253" s="44" t="s">
        <v>151</v>
      </c>
      <c r="D3253" s="44" t="s">
        <v>176</v>
      </c>
      <c r="E3253" s="3">
        <v>3</v>
      </c>
      <c r="F3253" s="3">
        <v>1</v>
      </c>
      <c r="G3253" s="3">
        <v>4</v>
      </c>
      <c r="H3253" s="3">
        <v>1</v>
      </c>
      <c r="I3253" s="3">
        <f t="shared" si="50"/>
        <v>2</v>
      </c>
    </row>
    <row r="3254" spans="1:9" x14ac:dyDescent="0.35">
      <c r="A3254" s="3" t="s">
        <v>3647</v>
      </c>
      <c r="B3254" s="44" t="s">
        <v>289</v>
      </c>
      <c r="C3254" s="44" t="s">
        <v>43</v>
      </c>
      <c r="D3254" s="44" t="s">
        <v>175</v>
      </c>
      <c r="E3254" s="3">
        <v>3</v>
      </c>
      <c r="F3254" s="3">
        <v>1</v>
      </c>
      <c r="G3254" s="3">
        <v>4</v>
      </c>
      <c r="H3254" s="3">
        <v>1</v>
      </c>
      <c r="I3254" s="3">
        <f t="shared" si="50"/>
        <v>2</v>
      </c>
    </row>
    <row r="3255" spans="1:9" x14ac:dyDescent="0.35">
      <c r="A3255" s="3" t="s">
        <v>3648</v>
      </c>
      <c r="B3255" s="44" t="s">
        <v>289</v>
      </c>
      <c r="C3255" s="44" t="s">
        <v>43</v>
      </c>
      <c r="D3255" s="44" t="s">
        <v>175</v>
      </c>
      <c r="E3255" s="3">
        <v>3</v>
      </c>
      <c r="F3255" s="3">
        <v>1</v>
      </c>
      <c r="G3255" s="3">
        <v>1</v>
      </c>
      <c r="H3255" s="3">
        <v>1</v>
      </c>
      <c r="I3255" s="3">
        <f t="shared" si="50"/>
        <v>2</v>
      </c>
    </row>
    <row r="3256" spans="1:9" x14ac:dyDescent="0.35">
      <c r="A3256" s="3" t="s">
        <v>3649</v>
      </c>
      <c r="B3256" s="44" t="s">
        <v>289</v>
      </c>
      <c r="C3256" s="44" t="s">
        <v>43</v>
      </c>
      <c r="D3256" s="44" t="s">
        <v>175</v>
      </c>
      <c r="E3256" s="3">
        <v>3</v>
      </c>
      <c r="F3256" s="3">
        <v>1</v>
      </c>
      <c r="G3256" s="3">
        <v>4</v>
      </c>
      <c r="H3256" s="3">
        <v>1</v>
      </c>
      <c r="I3256" s="3">
        <f t="shared" si="50"/>
        <v>2</v>
      </c>
    </row>
    <row r="3257" spans="1:9" x14ac:dyDescent="0.35">
      <c r="A3257" s="3" t="s">
        <v>3650</v>
      </c>
      <c r="B3257" s="44" t="s">
        <v>289</v>
      </c>
      <c r="C3257" s="44" t="s">
        <v>43</v>
      </c>
      <c r="D3257" s="44" t="s">
        <v>175</v>
      </c>
      <c r="E3257" s="3">
        <v>3</v>
      </c>
      <c r="F3257" s="3">
        <v>1</v>
      </c>
      <c r="G3257" s="3">
        <v>4</v>
      </c>
      <c r="H3257" s="3">
        <v>1</v>
      </c>
      <c r="I3257" s="3">
        <f t="shared" si="50"/>
        <v>2</v>
      </c>
    </row>
    <row r="3258" spans="1:9" x14ac:dyDescent="0.35">
      <c r="A3258" s="3" t="s">
        <v>3651</v>
      </c>
      <c r="B3258" s="44" t="s">
        <v>227</v>
      </c>
      <c r="C3258" s="44" t="s">
        <v>228</v>
      </c>
      <c r="D3258" s="44" t="s">
        <v>175</v>
      </c>
      <c r="E3258" s="3">
        <v>3</v>
      </c>
      <c r="F3258" s="3">
        <v>1</v>
      </c>
      <c r="G3258" s="3">
        <v>4</v>
      </c>
      <c r="H3258" s="3">
        <v>1</v>
      </c>
      <c r="I3258" s="3">
        <f t="shared" si="50"/>
        <v>2</v>
      </c>
    </row>
    <row r="3259" spans="1:9" x14ac:dyDescent="0.35">
      <c r="A3259" s="3" t="s">
        <v>3652</v>
      </c>
      <c r="B3259" s="44" t="s">
        <v>227</v>
      </c>
      <c r="C3259" s="44" t="s">
        <v>228</v>
      </c>
      <c r="D3259" s="44" t="s">
        <v>175</v>
      </c>
      <c r="E3259" s="3">
        <v>3</v>
      </c>
      <c r="F3259" s="3">
        <v>1</v>
      </c>
      <c r="G3259" s="3">
        <v>1</v>
      </c>
      <c r="H3259" s="3">
        <v>1</v>
      </c>
      <c r="I3259" s="3">
        <f t="shared" si="50"/>
        <v>2</v>
      </c>
    </row>
    <row r="3260" spans="1:9" x14ac:dyDescent="0.35">
      <c r="A3260" s="3" t="s">
        <v>3653</v>
      </c>
      <c r="B3260" s="44" t="s">
        <v>230</v>
      </c>
      <c r="C3260" s="44" t="s">
        <v>228</v>
      </c>
      <c r="D3260" s="44" t="s">
        <v>176</v>
      </c>
      <c r="E3260" s="3">
        <v>3</v>
      </c>
      <c r="F3260" s="3">
        <v>1</v>
      </c>
      <c r="G3260" s="3">
        <v>1</v>
      </c>
      <c r="H3260" s="3">
        <v>1</v>
      </c>
      <c r="I3260" s="3">
        <f t="shared" si="50"/>
        <v>2</v>
      </c>
    </row>
    <row r="3261" spans="1:9" x14ac:dyDescent="0.35">
      <c r="A3261" s="3" t="s">
        <v>3654</v>
      </c>
      <c r="B3261" s="44" t="s">
        <v>227</v>
      </c>
      <c r="C3261" s="44" t="s">
        <v>228</v>
      </c>
      <c r="D3261" s="44" t="s">
        <v>175</v>
      </c>
      <c r="E3261" s="3">
        <v>3</v>
      </c>
      <c r="F3261" s="3">
        <v>1</v>
      </c>
      <c r="G3261" s="3">
        <v>1</v>
      </c>
      <c r="H3261" s="3">
        <v>1</v>
      </c>
      <c r="I3261" s="3">
        <f t="shared" si="50"/>
        <v>2</v>
      </c>
    </row>
    <row r="3262" spans="1:9" x14ac:dyDescent="0.35">
      <c r="A3262" s="3" t="s">
        <v>3655</v>
      </c>
      <c r="B3262" s="44" t="s">
        <v>227</v>
      </c>
      <c r="C3262" s="44" t="s">
        <v>228</v>
      </c>
      <c r="D3262" s="44" t="s">
        <v>175</v>
      </c>
      <c r="E3262" s="3">
        <v>3</v>
      </c>
      <c r="F3262" s="3">
        <v>1</v>
      </c>
      <c r="G3262" s="3">
        <v>4</v>
      </c>
      <c r="H3262" s="3">
        <v>1</v>
      </c>
      <c r="I3262" s="3">
        <f t="shared" si="50"/>
        <v>2</v>
      </c>
    </row>
    <row r="3263" spans="1:9" x14ac:dyDescent="0.35">
      <c r="A3263" s="3" t="s">
        <v>3656</v>
      </c>
      <c r="B3263" s="44" t="s">
        <v>222</v>
      </c>
      <c r="C3263" s="44" t="s">
        <v>40</v>
      </c>
      <c r="D3263" s="44" t="s">
        <v>176</v>
      </c>
      <c r="E3263" s="3">
        <v>3</v>
      </c>
      <c r="F3263" s="3">
        <v>1</v>
      </c>
      <c r="G3263" s="3">
        <v>4</v>
      </c>
      <c r="H3263" s="3">
        <v>1</v>
      </c>
      <c r="I3263" s="3">
        <f t="shared" si="50"/>
        <v>2</v>
      </c>
    </row>
    <row r="3264" spans="1:9" x14ac:dyDescent="0.35">
      <c r="A3264" s="3" t="s">
        <v>3657</v>
      </c>
      <c r="B3264" s="44" t="s">
        <v>222</v>
      </c>
      <c r="C3264" s="44" t="s">
        <v>40</v>
      </c>
      <c r="D3264" s="44" t="s">
        <v>176</v>
      </c>
      <c r="E3264" s="3">
        <v>3</v>
      </c>
      <c r="F3264" s="3">
        <v>1</v>
      </c>
      <c r="G3264" s="3">
        <v>4</v>
      </c>
      <c r="H3264" s="3">
        <v>1</v>
      </c>
      <c r="I3264" s="3">
        <f t="shared" si="50"/>
        <v>2</v>
      </c>
    </row>
    <row r="3265" spans="1:9" x14ac:dyDescent="0.35">
      <c r="A3265" s="3" t="s">
        <v>3658</v>
      </c>
      <c r="B3265" s="44" t="s">
        <v>222</v>
      </c>
      <c r="C3265" s="44" t="s">
        <v>40</v>
      </c>
      <c r="D3265" s="44" t="s">
        <v>176</v>
      </c>
      <c r="E3265" s="3">
        <v>3</v>
      </c>
      <c r="F3265" s="3">
        <v>1</v>
      </c>
      <c r="G3265" s="3">
        <v>4</v>
      </c>
      <c r="H3265" s="3">
        <v>1</v>
      </c>
      <c r="I3265" s="3">
        <f t="shared" si="50"/>
        <v>2</v>
      </c>
    </row>
    <row r="3266" spans="1:9" x14ac:dyDescent="0.35">
      <c r="A3266" s="3" t="s">
        <v>3659</v>
      </c>
      <c r="B3266" s="44" t="s">
        <v>195</v>
      </c>
      <c r="C3266" s="44" t="s">
        <v>151</v>
      </c>
      <c r="D3266" s="44" t="s">
        <v>176</v>
      </c>
      <c r="E3266" s="3">
        <v>3</v>
      </c>
      <c r="F3266" s="3">
        <v>1</v>
      </c>
      <c r="G3266" s="3">
        <v>4</v>
      </c>
      <c r="H3266" s="3">
        <v>1</v>
      </c>
      <c r="I3266" s="3">
        <f t="shared" si="50"/>
        <v>2</v>
      </c>
    </row>
    <row r="3267" spans="1:9" x14ac:dyDescent="0.35">
      <c r="A3267" s="3" t="s">
        <v>3660</v>
      </c>
      <c r="B3267" s="44" t="s">
        <v>195</v>
      </c>
      <c r="C3267" s="44" t="s">
        <v>151</v>
      </c>
      <c r="D3267" s="44" t="s">
        <v>176</v>
      </c>
      <c r="E3267" s="3">
        <v>3</v>
      </c>
      <c r="F3267" s="3">
        <v>1</v>
      </c>
      <c r="G3267" s="3">
        <v>4</v>
      </c>
      <c r="H3267" s="3">
        <v>3</v>
      </c>
      <c r="I3267" s="3">
        <f t="shared" ref="I3267:I3330" si="51">ROUND(AVERAGE(E3267:H3267),0)</f>
        <v>3</v>
      </c>
    </row>
    <row r="3268" spans="1:9" x14ac:dyDescent="0.35">
      <c r="A3268" s="3" t="s">
        <v>3661</v>
      </c>
      <c r="B3268" s="44" t="s">
        <v>222</v>
      </c>
      <c r="C3268" s="44" t="s">
        <v>40</v>
      </c>
      <c r="D3268" s="44" t="s">
        <v>176</v>
      </c>
      <c r="E3268" s="3">
        <v>3</v>
      </c>
      <c r="F3268" s="3">
        <v>1</v>
      </c>
      <c r="G3268" s="3">
        <v>4</v>
      </c>
      <c r="H3268" s="3">
        <v>3</v>
      </c>
      <c r="I3268" s="3">
        <f t="shared" si="51"/>
        <v>3</v>
      </c>
    </row>
    <row r="3269" spans="1:9" x14ac:dyDescent="0.35">
      <c r="A3269" s="3" t="s">
        <v>3662</v>
      </c>
      <c r="B3269" s="44" t="s">
        <v>227</v>
      </c>
      <c r="C3269" s="44" t="s">
        <v>228</v>
      </c>
      <c r="D3269" s="44" t="s">
        <v>175</v>
      </c>
      <c r="E3269" s="3">
        <v>3</v>
      </c>
      <c r="F3269" s="3">
        <v>1</v>
      </c>
      <c r="G3269" s="3">
        <v>4</v>
      </c>
      <c r="H3269" s="3">
        <v>1</v>
      </c>
      <c r="I3269" s="3">
        <f t="shared" si="51"/>
        <v>2</v>
      </c>
    </row>
    <row r="3270" spans="1:9" x14ac:dyDescent="0.35">
      <c r="A3270" s="3" t="s">
        <v>3663</v>
      </c>
      <c r="B3270" s="44" t="s">
        <v>195</v>
      </c>
      <c r="C3270" s="44" t="s">
        <v>151</v>
      </c>
      <c r="D3270" s="44" t="s">
        <v>176</v>
      </c>
      <c r="E3270" s="3">
        <v>3</v>
      </c>
      <c r="F3270" s="3">
        <v>1</v>
      </c>
      <c r="G3270" s="3">
        <v>4</v>
      </c>
      <c r="H3270" s="3">
        <v>2</v>
      </c>
      <c r="I3270" s="3">
        <f t="shared" si="51"/>
        <v>3</v>
      </c>
    </row>
    <row r="3271" spans="1:9" x14ac:dyDescent="0.35">
      <c r="A3271" s="3" t="s">
        <v>3664</v>
      </c>
      <c r="B3271" s="44" t="s">
        <v>195</v>
      </c>
      <c r="C3271" s="44" t="s">
        <v>151</v>
      </c>
      <c r="D3271" s="44" t="s">
        <v>176</v>
      </c>
      <c r="E3271" s="3">
        <v>3</v>
      </c>
      <c r="F3271" s="3">
        <v>1</v>
      </c>
      <c r="G3271" s="3">
        <v>1</v>
      </c>
      <c r="H3271" s="3">
        <v>3</v>
      </c>
      <c r="I3271" s="3">
        <f t="shared" si="51"/>
        <v>2</v>
      </c>
    </row>
    <row r="3272" spans="1:9" x14ac:dyDescent="0.35">
      <c r="A3272" s="3" t="s">
        <v>3665</v>
      </c>
      <c r="B3272" s="44" t="s">
        <v>195</v>
      </c>
      <c r="C3272" s="44" t="s">
        <v>151</v>
      </c>
      <c r="D3272" s="44" t="s">
        <v>176</v>
      </c>
      <c r="E3272" s="3">
        <v>3</v>
      </c>
      <c r="F3272" s="3">
        <v>1</v>
      </c>
      <c r="G3272" s="3">
        <v>4</v>
      </c>
      <c r="H3272" s="3">
        <v>1</v>
      </c>
      <c r="I3272" s="3">
        <f t="shared" si="51"/>
        <v>2</v>
      </c>
    </row>
    <row r="3273" spans="1:9" x14ac:dyDescent="0.35">
      <c r="A3273" s="3" t="s">
        <v>3666</v>
      </c>
      <c r="B3273" s="44" t="s">
        <v>227</v>
      </c>
      <c r="C3273" s="44" t="s">
        <v>228</v>
      </c>
      <c r="D3273" s="44" t="s">
        <v>175</v>
      </c>
      <c r="E3273" s="3">
        <v>3</v>
      </c>
      <c r="F3273" s="3">
        <v>1</v>
      </c>
      <c r="G3273" s="3">
        <v>4</v>
      </c>
      <c r="H3273" s="3">
        <v>1</v>
      </c>
      <c r="I3273" s="3">
        <f t="shared" si="51"/>
        <v>2</v>
      </c>
    </row>
    <row r="3274" spans="1:9" x14ac:dyDescent="0.35">
      <c r="A3274" s="3" t="s">
        <v>3667</v>
      </c>
      <c r="B3274" s="44" t="s">
        <v>195</v>
      </c>
      <c r="C3274" s="44" t="s">
        <v>151</v>
      </c>
      <c r="D3274" s="44" t="s">
        <v>176</v>
      </c>
      <c r="E3274" s="3">
        <v>3</v>
      </c>
      <c r="F3274" s="3">
        <v>1</v>
      </c>
      <c r="G3274" s="3">
        <v>4</v>
      </c>
      <c r="H3274" s="3">
        <v>1</v>
      </c>
      <c r="I3274" s="3">
        <f t="shared" si="51"/>
        <v>2</v>
      </c>
    </row>
    <row r="3275" spans="1:9" x14ac:dyDescent="0.35">
      <c r="A3275" s="3" t="s">
        <v>3668</v>
      </c>
      <c r="B3275" s="44" t="s">
        <v>195</v>
      </c>
      <c r="C3275" s="44" t="s">
        <v>151</v>
      </c>
      <c r="D3275" s="44" t="s">
        <v>176</v>
      </c>
      <c r="E3275" s="3">
        <v>3</v>
      </c>
      <c r="F3275" s="3">
        <v>1</v>
      </c>
      <c r="G3275" s="3">
        <v>4</v>
      </c>
      <c r="H3275" s="3">
        <v>1</v>
      </c>
      <c r="I3275" s="3">
        <f t="shared" si="51"/>
        <v>2</v>
      </c>
    </row>
    <row r="3276" spans="1:9" x14ac:dyDescent="0.35">
      <c r="A3276" s="3" t="s">
        <v>3669</v>
      </c>
      <c r="B3276" s="44" t="s">
        <v>227</v>
      </c>
      <c r="C3276" s="44" t="s">
        <v>228</v>
      </c>
      <c r="D3276" s="44" t="s">
        <v>175</v>
      </c>
      <c r="E3276" s="3">
        <v>3</v>
      </c>
      <c r="F3276" s="3">
        <v>1</v>
      </c>
      <c r="G3276" s="3">
        <v>4</v>
      </c>
      <c r="H3276" s="3">
        <v>1</v>
      </c>
      <c r="I3276" s="3">
        <f t="shared" si="51"/>
        <v>2</v>
      </c>
    </row>
    <row r="3277" spans="1:9" x14ac:dyDescent="0.35">
      <c r="A3277" s="3" t="s">
        <v>3670</v>
      </c>
      <c r="B3277" s="44" t="s">
        <v>227</v>
      </c>
      <c r="C3277" s="44" t="s">
        <v>228</v>
      </c>
      <c r="D3277" s="44" t="s">
        <v>175</v>
      </c>
      <c r="E3277" s="3">
        <v>3</v>
      </c>
      <c r="F3277" s="3">
        <v>1</v>
      </c>
      <c r="G3277" s="3">
        <v>4</v>
      </c>
      <c r="H3277" s="3">
        <v>1</v>
      </c>
      <c r="I3277" s="3">
        <f t="shared" si="51"/>
        <v>2</v>
      </c>
    </row>
    <row r="3278" spans="1:9" x14ac:dyDescent="0.35">
      <c r="A3278" s="3" t="s">
        <v>3671</v>
      </c>
      <c r="B3278" s="44" t="s">
        <v>222</v>
      </c>
      <c r="C3278" s="44" t="s">
        <v>40</v>
      </c>
      <c r="D3278" s="44" t="s">
        <v>176</v>
      </c>
      <c r="E3278" s="3">
        <v>3</v>
      </c>
      <c r="F3278" s="3">
        <v>1</v>
      </c>
      <c r="G3278" s="3">
        <v>4</v>
      </c>
      <c r="H3278" s="3">
        <v>1</v>
      </c>
      <c r="I3278" s="3">
        <f t="shared" si="51"/>
        <v>2</v>
      </c>
    </row>
    <row r="3279" spans="1:9" x14ac:dyDescent="0.35">
      <c r="A3279" s="3" t="s">
        <v>3672</v>
      </c>
      <c r="B3279" s="44" t="s">
        <v>227</v>
      </c>
      <c r="C3279" s="44" t="s">
        <v>228</v>
      </c>
      <c r="D3279" s="44" t="s">
        <v>175</v>
      </c>
      <c r="E3279" s="3">
        <v>3</v>
      </c>
      <c r="F3279" s="3">
        <v>1</v>
      </c>
      <c r="G3279" s="3">
        <v>4</v>
      </c>
      <c r="H3279" s="3">
        <v>1</v>
      </c>
      <c r="I3279" s="3">
        <f t="shared" si="51"/>
        <v>2</v>
      </c>
    </row>
    <row r="3280" spans="1:9" x14ac:dyDescent="0.35">
      <c r="A3280" s="3" t="s">
        <v>3673</v>
      </c>
      <c r="B3280" s="44" t="s">
        <v>227</v>
      </c>
      <c r="C3280" s="44" t="s">
        <v>228</v>
      </c>
      <c r="D3280" s="44" t="s">
        <v>175</v>
      </c>
      <c r="E3280" s="3">
        <v>3</v>
      </c>
      <c r="F3280" s="3">
        <v>1</v>
      </c>
      <c r="G3280" s="3">
        <v>4</v>
      </c>
      <c r="H3280" s="3">
        <v>1</v>
      </c>
      <c r="I3280" s="3">
        <f t="shared" si="51"/>
        <v>2</v>
      </c>
    </row>
    <row r="3281" spans="1:9" x14ac:dyDescent="0.35">
      <c r="A3281" s="3" t="s">
        <v>3674</v>
      </c>
      <c r="B3281" s="44" t="s">
        <v>195</v>
      </c>
      <c r="C3281" s="44" t="s">
        <v>151</v>
      </c>
      <c r="D3281" s="44" t="s">
        <v>176</v>
      </c>
      <c r="E3281" s="3">
        <v>3</v>
      </c>
      <c r="F3281" s="3">
        <v>1</v>
      </c>
      <c r="G3281" s="3">
        <v>1</v>
      </c>
      <c r="H3281" s="3">
        <v>1</v>
      </c>
      <c r="I3281" s="3">
        <f t="shared" si="51"/>
        <v>2</v>
      </c>
    </row>
    <row r="3282" spans="1:9" x14ac:dyDescent="0.35">
      <c r="A3282" s="3" t="s">
        <v>3675</v>
      </c>
      <c r="B3282" s="44" t="s">
        <v>227</v>
      </c>
      <c r="C3282" s="44" t="s">
        <v>228</v>
      </c>
      <c r="D3282" s="44" t="s">
        <v>175</v>
      </c>
      <c r="E3282" s="3">
        <v>3</v>
      </c>
      <c r="F3282" s="3">
        <v>1</v>
      </c>
      <c r="G3282" s="3">
        <v>4</v>
      </c>
      <c r="H3282" s="3">
        <v>1</v>
      </c>
      <c r="I3282" s="3">
        <f t="shared" si="51"/>
        <v>2</v>
      </c>
    </row>
    <row r="3283" spans="1:9" x14ac:dyDescent="0.35">
      <c r="A3283" s="3" t="s">
        <v>3676</v>
      </c>
      <c r="B3283" s="44" t="s">
        <v>633</v>
      </c>
      <c r="C3283" s="44" t="s">
        <v>77</v>
      </c>
      <c r="D3283" s="44" t="s">
        <v>176</v>
      </c>
      <c r="E3283" s="3">
        <v>3</v>
      </c>
      <c r="F3283" s="3">
        <v>1</v>
      </c>
      <c r="G3283" s="3">
        <v>1</v>
      </c>
      <c r="H3283" s="3">
        <v>1</v>
      </c>
      <c r="I3283" s="3">
        <f t="shared" si="51"/>
        <v>2</v>
      </c>
    </row>
    <row r="3284" spans="1:9" x14ac:dyDescent="0.35">
      <c r="A3284" s="3" t="s">
        <v>3677</v>
      </c>
      <c r="B3284" s="44" t="s">
        <v>633</v>
      </c>
      <c r="C3284" s="44" t="s">
        <v>77</v>
      </c>
      <c r="D3284" s="44" t="s">
        <v>176</v>
      </c>
      <c r="E3284" s="3">
        <v>3</v>
      </c>
      <c r="F3284" s="3">
        <v>1</v>
      </c>
      <c r="G3284" s="3">
        <v>1</v>
      </c>
      <c r="H3284" s="3">
        <v>1</v>
      </c>
      <c r="I3284" s="3">
        <f t="shared" si="51"/>
        <v>2</v>
      </c>
    </row>
    <row r="3285" spans="1:9" x14ac:dyDescent="0.35">
      <c r="A3285" s="3" t="s">
        <v>3678</v>
      </c>
      <c r="B3285" s="44" t="s">
        <v>633</v>
      </c>
      <c r="C3285" s="44" t="s">
        <v>77</v>
      </c>
      <c r="D3285" s="44" t="s">
        <v>176</v>
      </c>
      <c r="E3285" s="3">
        <v>3</v>
      </c>
      <c r="F3285" s="3">
        <v>1</v>
      </c>
      <c r="G3285" s="3">
        <v>1</v>
      </c>
      <c r="H3285" s="3">
        <v>1</v>
      </c>
      <c r="I3285" s="3">
        <f t="shared" si="51"/>
        <v>2</v>
      </c>
    </row>
    <row r="3286" spans="1:9" x14ac:dyDescent="0.35">
      <c r="A3286" s="3" t="s">
        <v>3679</v>
      </c>
      <c r="B3286" s="44" t="s">
        <v>633</v>
      </c>
      <c r="C3286" s="44" t="s">
        <v>77</v>
      </c>
      <c r="D3286" s="44" t="s">
        <v>176</v>
      </c>
      <c r="E3286" s="3">
        <v>3</v>
      </c>
      <c r="F3286" s="3">
        <v>4</v>
      </c>
      <c r="G3286" s="3">
        <v>1</v>
      </c>
      <c r="H3286" s="3">
        <v>1</v>
      </c>
      <c r="I3286" s="3">
        <f t="shared" si="51"/>
        <v>2</v>
      </c>
    </row>
    <row r="3287" spans="1:9" x14ac:dyDescent="0.35">
      <c r="A3287" s="3" t="s">
        <v>3680</v>
      </c>
      <c r="B3287" s="44" t="s">
        <v>633</v>
      </c>
      <c r="C3287" s="44" t="s">
        <v>77</v>
      </c>
      <c r="D3287" s="44" t="s">
        <v>176</v>
      </c>
      <c r="E3287" s="3">
        <v>3</v>
      </c>
      <c r="F3287" s="3">
        <v>1</v>
      </c>
      <c r="G3287" s="3">
        <v>1</v>
      </c>
      <c r="H3287" s="3">
        <v>1</v>
      </c>
      <c r="I3287" s="3">
        <f t="shared" si="51"/>
        <v>2</v>
      </c>
    </row>
    <row r="3288" spans="1:9" x14ac:dyDescent="0.35">
      <c r="A3288" s="3" t="s">
        <v>3681</v>
      </c>
      <c r="B3288" s="44" t="s">
        <v>195</v>
      </c>
      <c r="C3288" s="44" t="s">
        <v>151</v>
      </c>
      <c r="D3288" s="44" t="s">
        <v>176</v>
      </c>
      <c r="E3288" s="3">
        <v>3</v>
      </c>
      <c r="F3288" s="3">
        <v>1</v>
      </c>
      <c r="G3288" s="3">
        <v>1</v>
      </c>
      <c r="H3288" s="3">
        <v>2</v>
      </c>
      <c r="I3288" s="3">
        <f t="shared" si="51"/>
        <v>2</v>
      </c>
    </row>
    <row r="3289" spans="1:9" x14ac:dyDescent="0.35">
      <c r="A3289" s="3" t="s">
        <v>3682</v>
      </c>
      <c r="B3289" s="44" t="s">
        <v>222</v>
      </c>
      <c r="C3289" s="44" t="s">
        <v>40</v>
      </c>
      <c r="D3289" s="44" t="s">
        <v>176</v>
      </c>
      <c r="E3289" s="3">
        <v>3</v>
      </c>
      <c r="F3289" s="3">
        <v>1</v>
      </c>
      <c r="G3289" s="3">
        <v>4</v>
      </c>
      <c r="H3289" s="3">
        <v>1</v>
      </c>
      <c r="I3289" s="3">
        <f t="shared" si="51"/>
        <v>2</v>
      </c>
    </row>
    <row r="3290" spans="1:9" x14ac:dyDescent="0.35">
      <c r="A3290" s="3" t="s">
        <v>3683</v>
      </c>
      <c r="B3290" s="44" t="s">
        <v>222</v>
      </c>
      <c r="C3290" s="44" t="s">
        <v>40</v>
      </c>
      <c r="D3290" s="44" t="s">
        <v>176</v>
      </c>
      <c r="E3290" s="3">
        <v>3</v>
      </c>
      <c r="F3290" s="3">
        <v>1</v>
      </c>
      <c r="G3290" s="3">
        <v>1</v>
      </c>
      <c r="H3290" s="3">
        <v>2</v>
      </c>
      <c r="I3290" s="3">
        <f t="shared" si="51"/>
        <v>2</v>
      </c>
    </row>
    <row r="3291" spans="1:9" x14ac:dyDescent="0.35">
      <c r="A3291" s="3" t="s">
        <v>3684</v>
      </c>
      <c r="B3291" s="44" t="s">
        <v>230</v>
      </c>
      <c r="C3291" s="44" t="s">
        <v>228</v>
      </c>
      <c r="D3291" s="44" t="s">
        <v>176</v>
      </c>
      <c r="E3291" s="3">
        <v>3</v>
      </c>
      <c r="F3291" s="3">
        <v>1</v>
      </c>
      <c r="G3291" s="3">
        <v>4</v>
      </c>
      <c r="H3291" s="3">
        <v>1</v>
      </c>
      <c r="I3291" s="3">
        <f t="shared" si="51"/>
        <v>2</v>
      </c>
    </row>
    <row r="3292" spans="1:9" x14ac:dyDescent="0.35">
      <c r="A3292" s="3" t="s">
        <v>3685</v>
      </c>
      <c r="B3292" s="44" t="s">
        <v>222</v>
      </c>
      <c r="C3292" s="44" t="s">
        <v>40</v>
      </c>
      <c r="D3292" s="44" t="s">
        <v>176</v>
      </c>
      <c r="E3292" s="3">
        <v>3</v>
      </c>
      <c r="F3292" s="3">
        <v>1</v>
      </c>
      <c r="G3292" s="3">
        <v>4</v>
      </c>
      <c r="H3292" s="3">
        <v>1</v>
      </c>
      <c r="I3292" s="3">
        <f t="shared" si="51"/>
        <v>2</v>
      </c>
    </row>
    <row r="3293" spans="1:9" x14ac:dyDescent="0.35">
      <c r="A3293" s="3" t="s">
        <v>3686</v>
      </c>
      <c r="B3293" s="44" t="s">
        <v>227</v>
      </c>
      <c r="C3293" s="44" t="s">
        <v>228</v>
      </c>
      <c r="D3293" s="44" t="s">
        <v>175</v>
      </c>
      <c r="E3293" s="3">
        <v>3</v>
      </c>
      <c r="F3293" s="3">
        <v>1</v>
      </c>
      <c r="G3293" s="3">
        <v>4</v>
      </c>
      <c r="H3293" s="3">
        <v>1</v>
      </c>
      <c r="I3293" s="3">
        <f t="shared" si="51"/>
        <v>2</v>
      </c>
    </row>
    <row r="3294" spans="1:9" x14ac:dyDescent="0.35">
      <c r="A3294" s="3" t="s">
        <v>3687</v>
      </c>
      <c r="B3294" s="44" t="s">
        <v>222</v>
      </c>
      <c r="C3294" s="44" t="s">
        <v>40</v>
      </c>
      <c r="D3294" s="44" t="s">
        <v>176</v>
      </c>
      <c r="E3294" s="3">
        <v>3</v>
      </c>
      <c r="F3294" s="3">
        <v>1</v>
      </c>
      <c r="G3294" s="3">
        <v>4</v>
      </c>
      <c r="H3294" s="3">
        <v>2</v>
      </c>
      <c r="I3294" s="3">
        <f t="shared" si="51"/>
        <v>3</v>
      </c>
    </row>
    <row r="3295" spans="1:9" x14ac:dyDescent="0.35">
      <c r="A3295" s="3" t="s">
        <v>3688</v>
      </c>
      <c r="B3295" s="44" t="s">
        <v>230</v>
      </c>
      <c r="C3295" s="44" t="s">
        <v>228</v>
      </c>
      <c r="D3295" s="44" t="s">
        <v>176</v>
      </c>
      <c r="E3295" s="3">
        <v>3</v>
      </c>
      <c r="F3295" s="3">
        <v>1</v>
      </c>
      <c r="G3295" s="3">
        <v>4</v>
      </c>
      <c r="H3295" s="3">
        <v>1</v>
      </c>
      <c r="I3295" s="3">
        <f t="shared" si="51"/>
        <v>2</v>
      </c>
    </row>
    <row r="3296" spans="1:9" x14ac:dyDescent="0.35">
      <c r="A3296" s="3" t="s">
        <v>3689</v>
      </c>
      <c r="B3296" s="44" t="s">
        <v>593</v>
      </c>
      <c r="C3296" s="44" t="s">
        <v>250</v>
      </c>
      <c r="D3296" s="44" t="s">
        <v>176</v>
      </c>
      <c r="E3296" s="3">
        <v>3</v>
      </c>
      <c r="F3296" s="3">
        <v>1</v>
      </c>
      <c r="G3296" s="3">
        <v>4</v>
      </c>
      <c r="H3296" s="3">
        <v>1</v>
      </c>
      <c r="I3296" s="3">
        <f t="shared" si="51"/>
        <v>2</v>
      </c>
    </row>
    <row r="3297" spans="1:9" x14ac:dyDescent="0.35">
      <c r="A3297" s="3" t="s">
        <v>3690</v>
      </c>
      <c r="B3297" s="44" t="s">
        <v>593</v>
      </c>
      <c r="C3297" s="44" t="s">
        <v>250</v>
      </c>
      <c r="D3297" s="44" t="s">
        <v>176</v>
      </c>
      <c r="E3297" s="3">
        <v>3</v>
      </c>
      <c r="F3297" s="3">
        <v>1</v>
      </c>
      <c r="G3297" s="3">
        <v>4</v>
      </c>
      <c r="H3297" s="3">
        <v>1</v>
      </c>
      <c r="I3297" s="3">
        <f t="shared" si="51"/>
        <v>2</v>
      </c>
    </row>
    <row r="3298" spans="1:9" x14ac:dyDescent="0.35">
      <c r="A3298" s="3" t="s">
        <v>3691</v>
      </c>
      <c r="B3298" s="44" t="s">
        <v>230</v>
      </c>
      <c r="C3298" s="44" t="s">
        <v>228</v>
      </c>
      <c r="D3298" s="44" t="s">
        <v>176</v>
      </c>
      <c r="E3298" s="3">
        <v>3</v>
      </c>
      <c r="F3298" s="3">
        <v>1</v>
      </c>
      <c r="G3298" s="3">
        <v>4</v>
      </c>
      <c r="H3298" s="3">
        <v>1</v>
      </c>
      <c r="I3298" s="3">
        <f t="shared" si="51"/>
        <v>2</v>
      </c>
    </row>
    <row r="3299" spans="1:9" x14ac:dyDescent="0.35">
      <c r="A3299" s="3" t="s">
        <v>3692</v>
      </c>
      <c r="B3299" s="44" t="s">
        <v>230</v>
      </c>
      <c r="C3299" s="44" t="s">
        <v>228</v>
      </c>
      <c r="D3299" s="44" t="s">
        <v>176</v>
      </c>
      <c r="E3299" s="3">
        <v>3</v>
      </c>
      <c r="F3299" s="3">
        <v>1</v>
      </c>
      <c r="G3299" s="3">
        <v>4</v>
      </c>
      <c r="H3299" s="3">
        <v>1</v>
      </c>
      <c r="I3299" s="3">
        <f t="shared" si="51"/>
        <v>2</v>
      </c>
    </row>
    <row r="3300" spans="1:9" x14ac:dyDescent="0.35">
      <c r="A3300" s="3" t="s">
        <v>3693</v>
      </c>
      <c r="B3300" s="44" t="s">
        <v>195</v>
      </c>
      <c r="C3300" s="44" t="s">
        <v>151</v>
      </c>
      <c r="D3300" s="44" t="s">
        <v>176</v>
      </c>
      <c r="E3300" s="3">
        <v>3</v>
      </c>
      <c r="F3300" s="3">
        <v>1</v>
      </c>
      <c r="G3300" s="3">
        <v>4</v>
      </c>
      <c r="H3300" s="3">
        <v>1</v>
      </c>
      <c r="I3300" s="3">
        <f t="shared" si="51"/>
        <v>2</v>
      </c>
    </row>
    <row r="3301" spans="1:9" x14ac:dyDescent="0.35">
      <c r="A3301" s="3" t="s">
        <v>3694</v>
      </c>
      <c r="B3301" s="44" t="s">
        <v>195</v>
      </c>
      <c r="C3301" s="44" t="s">
        <v>151</v>
      </c>
      <c r="D3301" s="44" t="s">
        <v>176</v>
      </c>
      <c r="E3301" s="3">
        <v>3</v>
      </c>
      <c r="F3301" s="3">
        <v>1</v>
      </c>
      <c r="G3301" s="3">
        <v>4</v>
      </c>
      <c r="H3301" s="3">
        <v>1</v>
      </c>
      <c r="I3301" s="3">
        <f t="shared" si="51"/>
        <v>2</v>
      </c>
    </row>
    <row r="3302" spans="1:9" x14ac:dyDescent="0.35">
      <c r="A3302" s="3" t="s">
        <v>3695</v>
      </c>
      <c r="B3302" s="44" t="s">
        <v>222</v>
      </c>
      <c r="C3302" s="44" t="s">
        <v>40</v>
      </c>
      <c r="D3302" s="44" t="s">
        <v>176</v>
      </c>
      <c r="E3302" s="3">
        <v>3</v>
      </c>
      <c r="F3302" s="3">
        <v>1</v>
      </c>
      <c r="G3302" s="3">
        <v>4</v>
      </c>
      <c r="H3302" s="3">
        <v>1</v>
      </c>
      <c r="I3302" s="3">
        <f t="shared" si="51"/>
        <v>2</v>
      </c>
    </row>
    <row r="3303" spans="1:9" x14ac:dyDescent="0.35">
      <c r="A3303" s="3" t="s">
        <v>3696</v>
      </c>
      <c r="B3303" s="44" t="s">
        <v>222</v>
      </c>
      <c r="C3303" s="44" t="s">
        <v>40</v>
      </c>
      <c r="D3303" s="44" t="s">
        <v>176</v>
      </c>
      <c r="E3303" s="3">
        <v>3</v>
      </c>
      <c r="F3303" s="3">
        <v>1</v>
      </c>
      <c r="G3303" s="3">
        <v>4</v>
      </c>
      <c r="H3303" s="3">
        <v>1</v>
      </c>
      <c r="I3303" s="3">
        <f t="shared" si="51"/>
        <v>2</v>
      </c>
    </row>
    <row r="3304" spans="1:9" x14ac:dyDescent="0.35">
      <c r="A3304" s="3" t="s">
        <v>3697</v>
      </c>
      <c r="B3304" s="44" t="s">
        <v>195</v>
      </c>
      <c r="C3304" s="44" t="s">
        <v>151</v>
      </c>
      <c r="D3304" s="44" t="s">
        <v>176</v>
      </c>
      <c r="E3304" s="3">
        <v>3</v>
      </c>
      <c r="F3304" s="3">
        <v>1</v>
      </c>
      <c r="G3304" s="3">
        <v>1</v>
      </c>
      <c r="H3304" s="3">
        <v>1</v>
      </c>
      <c r="I3304" s="3">
        <f t="shared" si="51"/>
        <v>2</v>
      </c>
    </row>
    <row r="3305" spans="1:9" x14ac:dyDescent="0.35">
      <c r="A3305" s="3" t="s">
        <v>3698</v>
      </c>
      <c r="B3305" s="44" t="s">
        <v>195</v>
      </c>
      <c r="C3305" s="44" t="s">
        <v>151</v>
      </c>
      <c r="D3305" s="44" t="s">
        <v>176</v>
      </c>
      <c r="E3305" s="3">
        <v>3</v>
      </c>
      <c r="F3305" s="3">
        <v>1</v>
      </c>
      <c r="G3305" s="3">
        <v>1</v>
      </c>
      <c r="H3305" s="3">
        <v>1</v>
      </c>
      <c r="I3305" s="3">
        <f t="shared" si="51"/>
        <v>2</v>
      </c>
    </row>
    <row r="3306" spans="1:9" x14ac:dyDescent="0.35">
      <c r="A3306" s="3" t="s">
        <v>3699</v>
      </c>
      <c r="B3306" s="44" t="s">
        <v>222</v>
      </c>
      <c r="C3306" s="44" t="s">
        <v>40</v>
      </c>
      <c r="D3306" s="44" t="s">
        <v>176</v>
      </c>
      <c r="E3306" s="3">
        <v>3</v>
      </c>
      <c r="F3306" s="3">
        <v>1</v>
      </c>
      <c r="G3306" s="3">
        <v>1</v>
      </c>
      <c r="H3306" s="3">
        <v>1</v>
      </c>
      <c r="I3306" s="3">
        <f t="shared" si="51"/>
        <v>2</v>
      </c>
    </row>
    <row r="3307" spans="1:9" x14ac:dyDescent="0.35">
      <c r="A3307" s="3" t="s">
        <v>3700</v>
      </c>
      <c r="B3307" s="44" t="s">
        <v>227</v>
      </c>
      <c r="C3307" s="44" t="s">
        <v>228</v>
      </c>
      <c r="D3307" s="44" t="s">
        <v>175</v>
      </c>
      <c r="E3307" s="3">
        <v>3</v>
      </c>
      <c r="F3307" s="3">
        <v>1</v>
      </c>
      <c r="G3307" s="3">
        <v>4</v>
      </c>
      <c r="H3307" s="3">
        <v>1</v>
      </c>
      <c r="I3307" s="3">
        <f t="shared" si="51"/>
        <v>2</v>
      </c>
    </row>
    <row r="3308" spans="1:9" x14ac:dyDescent="0.35">
      <c r="A3308" s="3" t="s">
        <v>3701</v>
      </c>
      <c r="B3308" s="44" t="s">
        <v>195</v>
      </c>
      <c r="C3308" s="44" t="s">
        <v>151</v>
      </c>
      <c r="D3308" s="44" t="s">
        <v>176</v>
      </c>
      <c r="E3308" s="3">
        <v>3</v>
      </c>
      <c r="F3308" s="3">
        <v>1</v>
      </c>
      <c r="G3308" s="3">
        <v>4</v>
      </c>
      <c r="H3308" s="3">
        <v>1</v>
      </c>
      <c r="I3308" s="3">
        <f t="shared" si="51"/>
        <v>2</v>
      </c>
    </row>
    <row r="3309" spans="1:9" x14ac:dyDescent="0.35">
      <c r="A3309" s="3" t="s">
        <v>3702</v>
      </c>
      <c r="B3309" s="44" t="s">
        <v>227</v>
      </c>
      <c r="C3309" s="44" t="s">
        <v>228</v>
      </c>
      <c r="D3309" s="44" t="s">
        <v>175</v>
      </c>
      <c r="E3309" s="3">
        <v>3</v>
      </c>
      <c r="F3309" s="3">
        <v>1</v>
      </c>
      <c r="G3309" s="3">
        <v>4</v>
      </c>
      <c r="H3309" s="3">
        <v>1</v>
      </c>
      <c r="I3309" s="3">
        <f t="shared" si="51"/>
        <v>2</v>
      </c>
    </row>
    <row r="3310" spans="1:9" x14ac:dyDescent="0.35">
      <c r="A3310" s="3" t="s">
        <v>3703</v>
      </c>
      <c r="B3310" s="44" t="s">
        <v>227</v>
      </c>
      <c r="C3310" s="44" t="s">
        <v>228</v>
      </c>
      <c r="D3310" s="44" t="s">
        <v>175</v>
      </c>
      <c r="E3310" s="3">
        <v>3</v>
      </c>
      <c r="F3310" s="3">
        <v>1</v>
      </c>
      <c r="G3310" s="3">
        <v>4</v>
      </c>
      <c r="H3310" s="3">
        <v>1</v>
      </c>
      <c r="I3310" s="3">
        <f t="shared" si="51"/>
        <v>2</v>
      </c>
    </row>
    <row r="3311" spans="1:9" x14ac:dyDescent="0.35">
      <c r="A3311" s="3" t="s">
        <v>3704</v>
      </c>
      <c r="B3311" s="44" t="s">
        <v>230</v>
      </c>
      <c r="C3311" s="44" t="s">
        <v>228</v>
      </c>
      <c r="D3311" s="44" t="s">
        <v>176</v>
      </c>
      <c r="E3311" s="3">
        <v>3</v>
      </c>
      <c r="F3311" s="3">
        <v>1</v>
      </c>
      <c r="G3311" s="3">
        <v>1</v>
      </c>
      <c r="H3311" s="3">
        <v>1</v>
      </c>
      <c r="I3311" s="3">
        <f t="shared" si="51"/>
        <v>2</v>
      </c>
    </row>
    <row r="3312" spans="1:9" x14ac:dyDescent="0.35">
      <c r="A3312" s="3" t="s">
        <v>3705</v>
      </c>
      <c r="B3312" s="44" t="s">
        <v>195</v>
      </c>
      <c r="C3312" s="44" t="s">
        <v>151</v>
      </c>
      <c r="D3312" s="44" t="s">
        <v>176</v>
      </c>
      <c r="E3312" s="3">
        <v>3</v>
      </c>
      <c r="F3312" s="3">
        <v>1</v>
      </c>
      <c r="G3312" s="3">
        <v>1</v>
      </c>
      <c r="H3312" s="3">
        <v>1</v>
      </c>
      <c r="I3312" s="3">
        <f t="shared" si="51"/>
        <v>2</v>
      </c>
    </row>
    <row r="3313" spans="1:9" x14ac:dyDescent="0.35">
      <c r="A3313" s="3" t="s">
        <v>3706</v>
      </c>
      <c r="B3313" s="44" t="s">
        <v>222</v>
      </c>
      <c r="C3313" s="44" t="s">
        <v>40</v>
      </c>
      <c r="D3313" s="44" t="s">
        <v>176</v>
      </c>
      <c r="E3313" s="3">
        <v>3</v>
      </c>
      <c r="F3313" s="3">
        <v>1</v>
      </c>
      <c r="G3313" s="3">
        <v>1</v>
      </c>
      <c r="H3313" s="3">
        <v>1</v>
      </c>
      <c r="I3313" s="3">
        <f t="shared" si="51"/>
        <v>2</v>
      </c>
    </row>
    <row r="3314" spans="1:9" x14ac:dyDescent="0.35">
      <c r="A3314" s="3" t="s">
        <v>3707</v>
      </c>
      <c r="B3314" s="44" t="s">
        <v>222</v>
      </c>
      <c r="C3314" s="44" t="s">
        <v>40</v>
      </c>
      <c r="D3314" s="44" t="s">
        <v>176</v>
      </c>
      <c r="E3314" s="3">
        <v>3</v>
      </c>
      <c r="F3314" s="3">
        <v>1</v>
      </c>
      <c r="G3314" s="3">
        <v>4</v>
      </c>
      <c r="H3314" s="3">
        <v>1</v>
      </c>
      <c r="I3314" s="3">
        <f t="shared" si="51"/>
        <v>2</v>
      </c>
    </row>
    <row r="3315" spans="1:9" x14ac:dyDescent="0.35">
      <c r="A3315" s="3" t="s">
        <v>3708</v>
      </c>
      <c r="B3315" s="44" t="s">
        <v>222</v>
      </c>
      <c r="C3315" s="44" t="s">
        <v>40</v>
      </c>
      <c r="D3315" s="44" t="s">
        <v>176</v>
      </c>
      <c r="E3315" s="3">
        <v>3</v>
      </c>
      <c r="F3315" s="3">
        <v>1</v>
      </c>
      <c r="G3315" s="3">
        <v>4</v>
      </c>
      <c r="H3315" s="3">
        <v>1</v>
      </c>
      <c r="I3315" s="3">
        <f t="shared" si="51"/>
        <v>2</v>
      </c>
    </row>
    <row r="3316" spans="1:9" x14ac:dyDescent="0.35">
      <c r="A3316" s="3" t="s">
        <v>3709</v>
      </c>
      <c r="B3316" s="44" t="s">
        <v>222</v>
      </c>
      <c r="C3316" s="44" t="s">
        <v>40</v>
      </c>
      <c r="D3316" s="44" t="s">
        <v>176</v>
      </c>
      <c r="E3316" s="3">
        <v>3</v>
      </c>
      <c r="F3316" s="3">
        <v>1</v>
      </c>
      <c r="G3316" s="3">
        <v>4</v>
      </c>
      <c r="H3316" s="3">
        <v>1</v>
      </c>
      <c r="I3316" s="3">
        <f t="shared" si="51"/>
        <v>2</v>
      </c>
    </row>
    <row r="3317" spans="1:9" x14ac:dyDescent="0.35">
      <c r="A3317" s="3" t="s">
        <v>3710</v>
      </c>
      <c r="B3317" s="44" t="s">
        <v>222</v>
      </c>
      <c r="C3317" s="44" t="s">
        <v>40</v>
      </c>
      <c r="D3317" s="44" t="s">
        <v>176</v>
      </c>
      <c r="E3317" s="3">
        <v>3</v>
      </c>
      <c r="F3317" s="3">
        <v>1</v>
      </c>
      <c r="G3317" s="3">
        <v>4</v>
      </c>
      <c r="H3317" s="3">
        <v>1</v>
      </c>
      <c r="I3317" s="3">
        <f t="shared" si="51"/>
        <v>2</v>
      </c>
    </row>
    <row r="3318" spans="1:9" x14ac:dyDescent="0.35">
      <c r="A3318" s="3" t="s">
        <v>3711</v>
      </c>
      <c r="B3318" s="44" t="s">
        <v>195</v>
      </c>
      <c r="C3318" s="44" t="s">
        <v>151</v>
      </c>
      <c r="D3318" s="44" t="s">
        <v>176</v>
      </c>
      <c r="E3318" s="3">
        <v>3</v>
      </c>
      <c r="F3318" s="3">
        <v>1</v>
      </c>
      <c r="G3318" s="3">
        <v>4</v>
      </c>
      <c r="H3318" s="3">
        <v>1</v>
      </c>
      <c r="I3318" s="3">
        <f t="shared" si="51"/>
        <v>2</v>
      </c>
    </row>
    <row r="3319" spans="1:9" x14ac:dyDescent="0.35">
      <c r="A3319" s="3" t="s">
        <v>3712</v>
      </c>
      <c r="B3319" s="44" t="s">
        <v>222</v>
      </c>
      <c r="C3319" s="44" t="s">
        <v>40</v>
      </c>
      <c r="D3319" s="44" t="s">
        <v>176</v>
      </c>
      <c r="E3319" s="3">
        <v>3</v>
      </c>
      <c r="F3319" s="3">
        <v>1</v>
      </c>
      <c r="G3319" s="3">
        <v>4</v>
      </c>
      <c r="H3319" s="3">
        <v>1</v>
      </c>
      <c r="I3319" s="3">
        <f t="shared" si="51"/>
        <v>2</v>
      </c>
    </row>
    <row r="3320" spans="1:9" x14ac:dyDescent="0.35">
      <c r="A3320" s="3" t="s">
        <v>3713</v>
      </c>
      <c r="B3320" s="44" t="s">
        <v>222</v>
      </c>
      <c r="C3320" s="44" t="s">
        <v>40</v>
      </c>
      <c r="D3320" s="44" t="s">
        <v>176</v>
      </c>
      <c r="E3320" s="3">
        <v>3</v>
      </c>
      <c r="F3320" s="3">
        <v>1</v>
      </c>
      <c r="G3320" s="3">
        <v>4</v>
      </c>
      <c r="H3320" s="3">
        <v>1</v>
      </c>
      <c r="I3320" s="3">
        <f t="shared" si="51"/>
        <v>2</v>
      </c>
    </row>
    <row r="3321" spans="1:9" x14ac:dyDescent="0.35">
      <c r="A3321" s="3" t="s">
        <v>3714</v>
      </c>
      <c r="B3321" s="44" t="s">
        <v>222</v>
      </c>
      <c r="C3321" s="44" t="s">
        <v>40</v>
      </c>
      <c r="D3321" s="44" t="s">
        <v>176</v>
      </c>
      <c r="E3321" s="3">
        <v>3</v>
      </c>
      <c r="F3321" s="3">
        <v>1</v>
      </c>
      <c r="G3321" s="3">
        <v>4</v>
      </c>
      <c r="H3321" s="3">
        <v>1</v>
      </c>
      <c r="I3321" s="3">
        <f t="shared" si="51"/>
        <v>2</v>
      </c>
    </row>
    <row r="3322" spans="1:9" x14ac:dyDescent="0.35">
      <c r="A3322" s="3" t="s">
        <v>3715</v>
      </c>
      <c r="B3322" s="44" t="s">
        <v>227</v>
      </c>
      <c r="C3322" s="44" t="s">
        <v>228</v>
      </c>
      <c r="D3322" s="44" t="s">
        <v>175</v>
      </c>
      <c r="E3322" s="3">
        <v>3</v>
      </c>
      <c r="F3322" s="3">
        <v>1</v>
      </c>
      <c r="G3322" s="3">
        <v>1</v>
      </c>
      <c r="H3322" s="3">
        <v>1</v>
      </c>
      <c r="I3322" s="3">
        <f t="shared" si="51"/>
        <v>2</v>
      </c>
    </row>
    <row r="3323" spans="1:9" x14ac:dyDescent="0.35">
      <c r="A3323" s="3" t="s">
        <v>3716</v>
      </c>
      <c r="B3323" s="44" t="s">
        <v>289</v>
      </c>
      <c r="C3323" s="44" t="s">
        <v>43</v>
      </c>
      <c r="D3323" s="44" t="s">
        <v>175</v>
      </c>
      <c r="E3323" s="3">
        <v>3</v>
      </c>
      <c r="F3323" s="3">
        <v>1</v>
      </c>
      <c r="G3323" s="3">
        <v>4</v>
      </c>
      <c r="H3323" s="3">
        <v>4</v>
      </c>
      <c r="I3323" s="3">
        <f t="shared" si="51"/>
        <v>3</v>
      </c>
    </row>
    <row r="3324" spans="1:9" x14ac:dyDescent="0.35">
      <c r="A3324" s="3" t="s">
        <v>3717</v>
      </c>
      <c r="B3324" s="44" t="s">
        <v>227</v>
      </c>
      <c r="C3324" s="44" t="s">
        <v>228</v>
      </c>
      <c r="D3324" s="44" t="s">
        <v>175</v>
      </c>
      <c r="E3324" s="3">
        <v>3</v>
      </c>
      <c r="F3324" s="3">
        <v>1</v>
      </c>
      <c r="G3324" s="3">
        <v>4</v>
      </c>
      <c r="H3324" s="3">
        <v>4</v>
      </c>
      <c r="I3324" s="3">
        <f t="shared" si="51"/>
        <v>3</v>
      </c>
    </row>
    <row r="3325" spans="1:9" x14ac:dyDescent="0.35">
      <c r="A3325" s="3" t="s">
        <v>3718</v>
      </c>
      <c r="B3325" s="44" t="s">
        <v>227</v>
      </c>
      <c r="C3325" s="44" t="s">
        <v>228</v>
      </c>
      <c r="D3325" s="44" t="s">
        <v>175</v>
      </c>
      <c r="E3325" s="3">
        <v>3</v>
      </c>
      <c r="F3325" s="3">
        <v>1</v>
      </c>
      <c r="G3325" s="3">
        <v>4</v>
      </c>
      <c r="H3325" s="3">
        <v>3</v>
      </c>
      <c r="I3325" s="3">
        <f t="shared" si="51"/>
        <v>3</v>
      </c>
    </row>
    <row r="3326" spans="1:9" x14ac:dyDescent="0.35">
      <c r="A3326" s="3" t="s">
        <v>3719</v>
      </c>
      <c r="B3326" s="44" t="s">
        <v>227</v>
      </c>
      <c r="C3326" s="44" t="s">
        <v>228</v>
      </c>
      <c r="D3326" s="44" t="s">
        <v>175</v>
      </c>
      <c r="E3326" s="3">
        <v>3</v>
      </c>
      <c r="F3326" s="3">
        <v>1</v>
      </c>
      <c r="G3326" s="3">
        <v>4</v>
      </c>
      <c r="H3326" s="3">
        <v>1</v>
      </c>
      <c r="I3326" s="3">
        <f t="shared" si="51"/>
        <v>2</v>
      </c>
    </row>
    <row r="3327" spans="1:9" x14ac:dyDescent="0.35">
      <c r="A3327" s="3" t="s">
        <v>3720</v>
      </c>
      <c r="B3327" s="44" t="s">
        <v>227</v>
      </c>
      <c r="C3327" s="44" t="s">
        <v>228</v>
      </c>
      <c r="D3327" s="44" t="s">
        <v>175</v>
      </c>
      <c r="E3327" s="3">
        <v>3</v>
      </c>
      <c r="F3327" s="3">
        <v>1</v>
      </c>
      <c r="G3327" s="3">
        <v>4</v>
      </c>
      <c r="H3327" s="3">
        <v>1</v>
      </c>
      <c r="I3327" s="3">
        <f t="shared" si="51"/>
        <v>2</v>
      </c>
    </row>
    <row r="3328" spans="1:9" x14ac:dyDescent="0.35">
      <c r="A3328" s="3" t="s">
        <v>3721</v>
      </c>
      <c r="B3328" s="44" t="s">
        <v>289</v>
      </c>
      <c r="C3328" s="44" t="s">
        <v>43</v>
      </c>
      <c r="D3328" s="44" t="s">
        <v>175</v>
      </c>
      <c r="E3328" s="3">
        <v>3</v>
      </c>
      <c r="F3328" s="3">
        <v>1</v>
      </c>
      <c r="G3328" s="3">
        <v>4</v>
      </c>
      <c r="H3328" s="3">
        <v>1</v>
      </c>
      <c r="I3328" s="3">
        <f t="shared" si="51"/>
        <v>2</v>
      </c>
    </row>
    <row r="3329" spans="1:9" x14ac:dyDescent="0.35">
      <c r="A3329" s="3" t="s">
        <v>3722</v>
      </c>
      <c r="B3329" s="44" t="s">
        <v>633</v>
      </c>
      <c r="C3329" s="44" t="s">
        <v>77</v>
      </c>
      <c r="D3329" s="44" t="s">
        <v>176</v>
      </c>
      <c r="E3329" s="3">
        <v>3</v>
      </c>
      <c r="F3329" s="3">
        <v>1</v>
      </c>
      <c r="G3329" s="3">
        <v>4</v>
      </c>
      <c r="H3329" s="3">
        <v>1</v>
      </c>
      <c r="I3329" s="3">
        <f t="shared" si="51"/>
        <v>2</v>
      </c>
    </row>
    <row r="3330" spans="1:9" x14ac:dyDescent="0.35">
      <c r="A3330" s="3" t="s">
        <v>3723</v>
      </c>
      <c r="B3330" s="44" t="s">
        <v>633</v>
      </c>
      <c r="C3330" s="44" t="s">
        <v>77</v>
      </c>
      <c r="D3330" s="44" t="s">
        <v>176</v>
      </c>
      <c r="E3330" s="3">
        <v>3</v>
      </c>
      <c r="F3330" s="3">
        <v>1</v>
      </c>
      <c r="G3330" s="3">
        <v>4</v>
      </c>
      <c r="H3330" s="3">
        <v>1</v>
      </c>
      <c r="I3330" s="3">
        <f t="shared" si="51"/>
        <v>2</v>
      </c>
    </row>
    <row r="3331" spans="1:9" x14ac:dyDescent="0.35">
      <c r="A3331" s="3" t="s">
        <v>3724</v>
      </c>
      <c r="B3331" s="44" t="s">
        <v>633</v>
      </c>
      <c r="C3331" s="44" t="s">
        <v>77</v>
      </c>
      <c r="D3331" s="44" t="s">
        <v>176</v>
      </c>
      <c r="E3331" s="3">
        <v>3</v>
      </c>
      <c r="F3331" s="3">
        <v>1</v>
      </c>
      <c r="G3331" s="3">
        <v>4</v>
      </c>
      <c r="H3331" s="3">
        <v>1</v>
      </c>
      <c r="I3331" s="3">
        <f t="shared" ref="I3331:I3394" si="52">ROUND(AVERAGE(E3331:H3331),0)</f>
        <v>2</v>
      </c>
    </row>
    <row r="3332" spans="1:9" x14ac:dyDescent="0.35">
      <c r="A3332" s="3" t="s">
        <v>3725</v>
      </c>
      <c r="B3332" s="44" t="s">
        <v>633</v>
      </c>
      <c r="C3332" s="44" t="s">
        <v>77</v>
      </c>
      <c r="D3332" s="44" t="s">
        <v>176</v>
      </c>
      <c r="E3332" s="3">
        <v>3</v>
      </c>
      <c r="F3332" s="3">
        <v>1</v>
      </c>
      <c r="G3332" s="3">
        <v>4</v>
      </c>
      <c r="H3332" s="3">
        <v>1</v>
      </c>
      <c r="I3332" s="3">
        <f t="shared" si="52"/>
        <v>2</v>
      </c>
    </row>
    <row r="3333" spans="1:9" x14ac:dyDescent="0.35">
      <c r="A3333" s="3" t="s">
        <v>3726</v>
      </c>
      <c r="B3333" s="44" t="s">
        <v>633</v>
      </c>
      <c r="C3333" s="44" t="s">
        <v>77</v>
      </c>
      <c r="D3333" s="44" t="s">
        <v>176</v>
      </c>
      <c r="E3333" s="3">
        <v>3</v>
      </c>
      <c r="F3333" s="3">
        <v>1</v>
      </c>
      <c r="G3333" s="3">
        <v>4</v>
      </c>
      <c r="H3333" s="3">
        <v>1</v>
      </c>
      <c r="I3333" s="3">
        <f t="shared" si="52"/>
        <v>2</v>
      </c>
    </row>
    <row r="3334" spans="1:9" x14ac:dyDescent="0.35">
      <c r="A3334" s="3" t="s">
        <v>3727</v>
      </c>
      <c r="B3334" s="44" t="s">
        <v>633</v>
      </c>
      <c r="C3334" s="44" t="s">
        <v>77</v>
      </c>
      <c r="D3334" s="44" t="s">
        <v>176</v>
      </c>
      <c r="E3334" s="3">
        <v>3</v>
      </c>
      <c r="F3334" s="3">
        <v>1</v>
      </c>
      <c r="G3334" s="3">
        <v>4</v>
      </c>
      <c r="H3334" s="3">
        <v>1</v>
      </c>
      <c r="I3334" s="3">
        <f t="shared" si="52"/>
        <v>2</v>
      </c>
    </row>
    <row r="3335" spans="1:9" x14ac:dyDescent="0.35">
      <c r="A3335" s="3" t="s">
        <v>3728</v>
      </c>
      <c r="B3335" s="44" t="s">
        <v>633</v>
      </c>
      <c r="C3335" s="44" t="s">
        <v>77</v>
      </c>
      <c r="D3335" s="44" t="s">
        <v>176</v>
      </c>
      <c r="E3335" s="3">
        <v>3</v>
      </c>
      <c r="F3335" s="3">
        <v>1</v>
      </c>
      <c r="G3335" s="3">
        <v>4</v>
      </c>
      <c r="H3335" s="3">
        <v>1</v>
      </c>
      <c r="I3335" s="3">
        <f t="shared" si="52"/>
        <v>2</v>
      </c>
    </row>
    <row r="3336" spans="1:9" x14ac:dyDescent="0.35">
      <c r="A3336" s="3" t="s">
        <v>3729</v>
      </c>
      <c r="B3336" s="44" t="s">
        <v>222</v>
      </c>
      <c r="C3336" s="44" t="s">
        <v>40</v>
      </c>
      <c r="D3336" s="44" t="s">
        <v>176</v>
      </c>
      <c r="E3336" s="3">
        <v>3</v>
      </c>
      <c r="F3336" s="3">
        <v>3</v>
      </c>
      <c r="G3336" s="3">
        <v>1</v>
      </c>
      <c r="H3336" s="3">
        <v>5</v>
      </c>
      <c r="I3336" s="3">
        <f t="shared" si="52"/>
        <v>3</v>
      </c>
    </row>
    <row r="3337" spans="1:9" x14ac:dyDescent="0.35">
      <c r="A3337" s="3" t="s">
        <v>3730</v>
      </c>
      <c r="B3337" s="44" t="s">
        <v>230</v>
      </c>
      <c r="C3337" s="44" t="s">
        <v>228</v>
      </c>
      <c r="D3337" s="44" t="s">
        <v>176</v>
      </c>
      <c r="E3337" s="3">
        <v>3</v>
      </c>
      <c r="F3337" s="3">
        <v>1</v>
      </c>
      <c r="G3337" s="3">
        <v>1</v>
      </c>
      <c r="H3337" s="3">
        <v>4</v>
      </c>
      <c r="I3337" s="3">
        <f t="shared" si="52"/>
        <v>2</v>
      </c>
    </row>
    <row r="3338" spans="1:9" x14ac:dyDescent="0.35">
      <c r="A3338" s="3" t="s">
        <v>3731</v>
      </c>
      <c r="B3338" s="44" t="s">
        <v>230</v>
      </c>
      <c r="C3338" s="44" t="s">
        <v>228</v>
      </c>
      <c r="D3338" s="44" t="s">
        <v>176</v>
      </c>
      <c r="E3338" s="3">
        <v>3</v>
      </c>
      <c r="F3338" s="3">
        <v>1</v>
      </c>
      <c r="G3338" s="3">
        <v>4</v>
      </c>
      <c r="H3338" s="3">
        <v>3</v>
      </c>
      <c r="I3338" s="3">
        <f t="shared" si="52"/>
        <v>3</v>
      </c>
    </row>
    <row r="3339" spans="1:9" x14ac:dyDescent="0.35">
      <c r="A3339" s="3" t="s">
        <v>3732</v>
      </c>
      <c r="B3339" s="44" t="s">
        <v>230</v>
      </c>
      <c r="C3339" s="44" t="s">
        <v>228</v>
      </c>
      <c r="D3339" s="44" t="s">
        <v>176</v>
      </c>
      <c r="E3339" s="3">
        <v>3</v>
      </c>
      <c r="F3339" s="3">
        <v>1</v>
      </c>
      <c r="G3339" s="3">
        <v>4</v>
      </c>
      <c r="H3339" s="3">
        <v>1</v>
      </c>
      <c r="I3339" s="3">
        <f t="shared" si="52"/>
        <v>2</v>
      </c>
    </row>
    <row r="3340" spans="1:9" x14ac:dyDescent="0.35">
      <c r="A3340" s="3" t="s">
        <v>3733</v>
      </c>
      <c r="B3340" s="44" t="s">
        <v>230</v>
      </c>
      <c r="C3340" s="44" t="s">
        <v>228</v>
      </c>
      <c r="D3340" s="44" t="s">
        <v>176</v>
      </c>
      <c r="E3340" s="3">
        <v>3</v>
      </c>
      <c r="F3340" s="3">
        <v>1</v>
      </c>
      <c r="G3340" s="3">
        <v>4</v>
      </c>
      <c r="H3340" s="3">
        <v>1</v>
      </c>
      <c r="I3340" s="3">
        <f t="shared" si="52"/>
        <v>2</v>
      </c>
    </row>
    <row r="3341" spans="1:9" x14ac:dyDescent="0.35">
      <c r="A3341" s="3" t="s">
        <v>3734</v>
      </c>
      <c r="B3341" s="44" t="s">
        <v>230</v>
      </c>
      <c r="C3341" s="44" t="s">
        <v>228</v>
      </c>
      <c r="D3341" s="44" t="s">
        <v>176</v>
      </c>
      <c r="E3341" s="3">
        <v>3</v>
      </c>
      <c r="F3341" s="3">
        <v>1</v>
      </c>
      <c r="G3341" s="3">
        <v>4</v>
      </c>
      <c r="H3341" s="3">
        <v>1</v>
      </c>
      <c r="I3341" s="3">
        <f t="shared" si="52"/>
        <v>2</v>
      </c>
    </row>
    <row r="3342" spans="1:9" x14ac:dyDescent="0.35">
      <c r="A3342" s="3" t="s">
        <v>3735</v>
      </c>
      <c r="B3342" s="44" t="s">
        <v>230</v>
      </c>
      <c r="C3342" s="44" t="s">
        <v>228</v>
      </c>
      <c r="D3342" s="44" t="s">
        <v>176</v>
      </c>
      <c r="E3342" s="3">
        <v>3</v>
      </c>
      <c r="F3342" s="3">
        <v>1</v>
      </c>
      <c r="G3342" s="3">
        <v>4</v>
      </c>
      <c r="H3342" s="3">
        <v>1</v>
      </c>
      <c r="I3342" s="3">
        <f t="shared" si="52"/>
        <v>2</v>
      </c>
    </row>
    <row r="3343" spans="1:9" x14ac:dyDescent="0.35">
      <c r="A3343" s="3" t="s">
        <v>3736</v>
      </c>
      <c r="B3343" s="44" t="s">
        <v>230</v>
      </c>
      <c r="C3343" s="44" t="s">
        <v>228</v>
      </c>
      <c r="D3343" s="44" t="s">
        <v>176</v>
      </c>
      <c r="E3343" s="3">
        <v>3</v>
      </c>
      <c r="F3343" s="3">
        <v>1</v>
      </c>
      <c r="G3343" s="3">
        <v>4</v>
      </c>
      <c r="H3343" s="3">
        <v>1</v>
      </c>
      <c r="I3343" s="3">
        <f t="shared" si="52"/>
        <v>2</v>
      </c>
    </row>
    <row r="3344" spans="1:9" x14ac:dyDescent="0.35">
      <c r="A3344" s="3" t="s">
        <v>3737</v>
      </c>
      <c r="B3344" s="44" t="s">
        <v>289</v>
      </c>
      <c r="C3344" s="44" t="s">
        <v>43</v>
      </c>
      <c r="D3344" s="44" t="s">
        <v>175</v>
      </c>
      <c r="E3344" s="3">
        <v>3</v>
      </c>
      <c r="F3344" s="3">
        <v>1</v>
      </c>
      <c r="G3344" s="3">
        <v>4</v>
      </c>
      <c r="H3344" s="3">
        <v>1</v>
      </c>
      <c r="I3344" s="3">
        <f t="shared" si="52"/>
        <v>2</v>
      </c>
    </row>
    <row r="3345" spans="1:9" x14ac:dyDescent="0.35">
      <c r="A3345" s="3" t="s">
        <v>3738</v>
      </c>
      <c r="B3345" s="44" t="s">
        <v>222</v>
      </c>
      <c r="C3345" s="44" t="s">
        <v>40</v>
      </c>
      <c r="D3345" s="44" t="s">
        <v>176</v>
      </c>
      <c r="E3345" s="3">
        <v>3</v>
      </c>
      <c r="F3345" s="3">
        <v>1</v>
      </c>
      <c r="G3345" s="3">
        <v>4</v>
      </c>
      <c r="H3345" s="3">
        <v>1</v>
      </c>
      <c r="I3345" s="3">
        <f t="shared" si="52"/>
        <v>2</v>
      </c>
    </row>
    <row r="3346" spans="1:9" x14ac:dyDescent="0.35">
      <c r="A3346" s="3" t="s">
        <v>3739</v>
      </c>
      <c r="B3346" s="44" t="s">
        <v>222</v>
      </c>
      <c r="C3346" s="44" t="s">
        <v>40</v>
      </c>
      <c r="D3346" s="44" t="s">
        <v>176</v>
      </c>
      <c r="E3346" s="3">
        <v>3</v>
      </c>
      <c r="F3346" s="3">
        <v>1</v>
      </c>
      <c r="G3346" s="3">
        <v>4</v>
      </c>
      <c r="H3346" s="3">
        <v>1</v>
      </c>
      <c r="I3346" s="3">
        <f t="shared" si="52"/>
        <v>2</v>
      </c>
    </row>
    <row r="3347" spans="1:9" x14ac:dyDescent="0.35">
      <c r="A3347" s="3" t="s">
        <v>3740</v>
      </c>
      <c r="B3347" s="44" t="s">
        <v>195</v>
      </c>
      <c r="C3347" s="44" t="s">
        <v>151</v>
      </c>
      <c r="D3347" s="44" t="s">
        <v>176</v>
      </c>
      <c r="E3347" s="3">
        <v>3</v>
      </c>
      <c r="F3347" s="3">
        <v>1</v>
      </c>
      <c r="G3347" s="3">
        <v>4</v>
      </c>
      <c r="H3347" s="3">
        <v>1</v>
      </c>
      <c r="I3347" s="3">
        <f t="shared" si="52"/>
        <v>2</v>
      </c>
    </row>
    <row r="3348" spans="1:9" x14ac:dyDescent="0.35">
      <c r="A3348" s="3" t="s">
        <v>3741</v>
      </c>
      <c r="B3348" s="44" t="s">
        <v>195</v>
      </c>
      <c r="C3348" s="44" t="s">
        <v>151</v>
      </c>
      <c r="D3348" s="44" t="s">
        <v>176</v>
      </c>
      <c r="E3348" s="3">
        <v>3</v>
      </c>
      <c r="F3348" s="3">
        <v>1</v>
      </c>
      <c r="G3348" s="3">
        <v>4</v>
      </c>
      <c r="H3348" s="3">
        <v>1</v>
      </c>
      <c r="I3348" s="3">
        <f t="shared" si="52"/>
        <v>2</v>
      </c>
    </row>
    <row r="3349" spans="1:9" x14ac:dyDescent="0.35">
      <c r="A3349" s="3" t="s">
        <v>3742</v>
      </c>
      <c r="B3349" s="44" t="s">
        <v>195</v>
      </c>
      <c r="C3349" s="44" t="s">
        <v>151</v>
      </c>
      <c r="D3349" s="44" t="s">
        <v>176</v>
      </c>
      <c r="E3349" s="3">
        <v>3</v>
      </c>
      <c r="F3349" s="3">
        <v>1</v>
      </c>
      <c r="G3349" s="3">
        <v>4</v>
      </c>
      <c r="H3349" s="3">
        <v>1</v>
      </c>
      <c r="I3349" s="3">
        <f t="shared" si="52"/>
        <v>2</v>
      </c>
    </row>
    <row r="3350" spans="1:9" x14ac:dyDescent="0.35">
      <c r="A3350" s="3" t="s">
        <v>3743</v>
      </c>
      <c r="B3350" s="44" t="s">
        <v>195</v>
      </c>
      <c r="C3350" s="44" t="s">
        <v>151</v>
      </c>
      <c r="D3350" s="44" t="s">
        <v>176</v>
      </c>
      <c r="E3350" s="3">
        <v>3</v>
      </c>
      <c r="F3350" s="3">
        <v>2</v>
      </c>
      <c r="G3350" s="3">
        <v>4</v>
      </c>
      <c r="H3350" s="3">
        <v>1</v>
      </c>
      <c r="I3350" s="3">
        <f t="shared" si="52"/>
        <v>3</v>
      </c>
    </row>
    <row r="3351" spans="1:9" x14ac:dyDescent="0.35">
      <c r="A3351" s="3" t="s">
        <v>3744</v>
      </c>
      <c r="B3351" s="44" t="s">
        <v>195</v>
      </c>
      <c r="C3351" s="44" t="s">
        <v>151</v>
      </c>
      <c r="D3351" s="44" t="s">
        <v>176</v>
      </c>
      <c r="E3351" s="3">
        <v>3</v>
      </c>
      <c r="F3351" s="3">
        <v>1</v>
      </c>
      <c r="G3351" s="3">
        <v>4</v>
      </c>
      <c r="H3351" s="3">
        <v>1</v>
      </c>
      <c r="I3351" s="3">
        <f t="shared" si="52"/>
        <v>2</v>
      </c>
    </row>
    <row r="3352" spans="1:9" x14ac:dyDescent="0.35">
      <c r="A3352" s="3" t="s">
        <v>3745</v>
      </c>
      <c r="B3352" s="44" t="s">
        <v>288</v>
      </c>
      <c r="C3352" s="44" t="s">
        <v>43</v>
      </c>
      <c r="D3352" s="44" t="s">
        <v>176</v>
      </c>
      <c r="E3352" s="3">
        <v>3</v>
      </c>
      <c r="F3352" s="3">
        <v>1</v>
      </c>
      <c r="G3352" s="3">
        <v>1</v>
      </c>
      <c r="H3352" s="3">
        <v>1</v>
      </c>
      <c r="I3352" s="3">
        <f t="shared" si="52"/>
        <v>2</v>
      </c>
    </row>
    <row r="3353" spans="1:9" x14ac:dyDescent="0.35">
      <c r="A3353" s="3" t="s">
        <v>3746</v>
      </c>
      <c r="B3353" s="44" t="s">
        <v>288</v>
      </c>
      <c r="C3353" s="44" t="s">
        <v>43</v>
      </c>
      <c r="D3353" s="44" t="s">
        <v>176</v>
      </c>
      <c r="E3353" s="3">
        <v>3</v>
      </c>
      <c r="F3353" s="3">
        <v>1</v>
      </c>
      <c r="G3353" s="3">
        <v>1</v>
      </c>
      <c r="H3353" s="3">
        <v>1</v>
      </c>
      <c r="I3353" s="3">
        <f t="shared" si="52"/>
        <v>2</v>
      </c>
    </row>
    <row r="3354" spans="1:9" x14ac:dyDescent="0.35">
      <c r="A3354" s="3" t="s">
        <v>3747</v>
      </c>
      <c r="B3354" s="44" t="s">
        <v>288</v>
      </c>
      <c r="C3354" s="44" t="s">
        <v>43</v>
      </c>
      <c r="D3354" s="44" t="s">
        <v>176</v>
      </c>
      <c r="E3354" s="3">
        <v>3</v>
      </c>
      <c r="F3354" s="3">
        <v>1</v>
      </c>
      <c r="G3354" s="3">
        <v>4</v>
      </c>
      <c r="H3354" s="3">
        <v>1</v>
      </c>
      <c r="I3354" s="3">
        <f t="shared" si="52"/>
        <v>2</v>
      </c>
    </row>
    <row r="3355" spans="1:9" x14ac:dyDescent="0.35">
      <c r="A3355" s="3" t="s">
        <v>3748</v>
      </c>
      <c r="B3355" s="44" t="s">
        <v>289</v>
      </c>
      <c r="C3355" s="44" t="s">
        <v>43</v>
      </c>
      <c r="D3355" s="44" t="s">
        <v>175</v>
      </c>
      <c r="E3355" s="3">
        <v>3</v>
      </c>
      <c r="F3355" s="3">
        <v>1</v>
      </c>
      <c r="G3355" s="3">
        <v>4</v>
      </c>
      <c r="H3355" s="3">
        <v>1</v>
      </c>
      <c r="I3355" s="3">
        <f t="shared" si="52"/>
        <v>2</v>
      </c>
    </row>
    <row r="3356" spans="1:9" x14ac:dyDescent="0.35">
      <c r="A3356" s="3" t="s">
        <v>3749</v>
      </c>
      <c r="B3356" s="44" t="s">
        <v>289</v>
      </c>
      <c r="C3356" s="44" t="s">
        <v>43</v>
      </c>
      <c r="D3356" s="44" t="s">
        <v>175</v>
      </c>
      <c r="E3356" s="3">
        <v>3</v>
      </c>
      <c r="F3356" s="3">
        <v>1</v>
      </c>
      <c r="G3356" s="3">
        <v>4</v>
      </c>
      <c r="H3356" s="3">
        <v>1</v>
      </c>
      <c r="I3356" s="3">
        <f t="shared" si="52"/>
        <v>2</v>
      </c>
    </row>
    <row r="3357" spans="1:9" x14ac:dyDescent="0.35">
      <c r="A3357" s="3" t="s">
        <v>3750</v>
      </c>
      <c r="B3357" s="44" t="s">
        <v>289</v>
      </c>
      <c r="C3357" s="44" t="s">
        <v>43</v>
      </c>
      <c r="D3357" s="44" t="s">
        <v>175</v>
      </c>
      <c r="E3357" s="3">
        <v>3</v>
      </c>
      <c r="F3357" s="3">
        <v>1</v>
      </c>
      <c r="G3357" s="3">
        <v>4</v>
      </c>
      <c r="H3357" s="3">
        <v>1</v>
      </c>
      <c r="I3357" s="3">
        <f t="shared" si="52"/>
        <v>2</v>
      </c>
    </row>
    <row r="3358" spans="1:9" x14ac:dyDescent="0.35">
      <c r="A3358" s="3" t="s">
        <v>3751</v>
      </c>
      <c r="B3358" s="44" t="s">
        <v>288</v>
      </c>
      <c r="C3358" s="44" t="s">
        <v>43</v>
      </c>
      <c r="D3358" s="44" t="s">
        <v>176</v>
      </c>
      <c r="E3358" s="3">
        <v>3</v>
      </c>
      <c r="F3358" s="3">
        <v>1</v>
      </c>
      <c r="G3358" s="3">
        <v>1</v>
      </c>
      <c r="H3358" s="3">
        <v>1</v>
      </c>
      <c r="I3358" s="3">
        <f t="shared" si="52"/>
        <v>2</v>
      </c>
    </row>
    <row r="3359" spans="1:9" x14ac:dyDescent="0.35">
      <c r="A3359" s="3" t="s">
        <v>3752</v>
      </c>
      <c r="B3359" s="44" t="s">
        <v>227</v>
      </c>
      <c r="C3359" s="44" t="s">
        <v>228</v>
      </c>
      <c r="D3359" s="44" t="s">
        <v>175</v>
      </c>
      <c r="E3359" s="3">
        <v>3</v>
      </c>
      <c r="F3359" s="3">
        <v>1</v>
      </c>
      <c r="G3359" s="3">
        <v>4</v>
      </c>
      <c r="H3359" s="3">
        <v>1</v>
      </c>
      <c r="I3359" s="3">
        <f t="shared" si="52"/>
        <v>2</v>
      </c>
    </row>
    <row r="3360" spans="1:9" x14ac:dyDescent="0.35">
      <c r="A3360" s="3" t="s">
        <v>3753</v>
      </c>
      <c r="B3360" s="44" t="s">
        <v>289</v>
      </c>
      <c r="C3360" s="44" t="s">
        <v>43</v>
      </c>
      <c r="D3360" s="44" t="s">
        <v>175</v>
      </c>
      <c r="E3360" s="3">
        <v>3</v>
      </c>
      <c r="F3360" s="3">
        <v>1</v>
      </c>
      <c r="G3360" s="3">
        <v>1</v>
      </c>
      <c r="H3360" s="3">
        <v>1</v>
      </c>
      <c r="I3360" s="3">
        <f t="shared" si="52"/>
        <v>2</v>
      </c>
    </row>
    <row r="3361" spans="1:9" x14ac:dyDescent="0.35">
      <c r="A3361" s="3" t="s">
        <v>3754</v>
      </c>
      <c r="B3361" s="44" t="s">
        <v>222</v>
      </c>
      <c r="C3361" s="44" t="s">
        <v>40</v>
      </c>
      <c r="D3361" s="44" t="s">
        <v>176</v>
      </c>
      <c r="E3361" s="3">
        <v>2</v>
      </c>
      <c r="F3361" s="3">
        <v>4</v>
      </c>
      <c r="G3361" s="3">
        <v>4</v>
      </c>
      <c r="H3361" s="3">
        <v>1</v>
      </c>
      <c r="I3361" s="3">
        <f t="shared" si="52"/>
        <v>3</v>
      </c>
    </row>
    <row r="3362" spans="1:9" x14ac:dyDescent="0.35">
      <c r="A3362" s="3" t="s">
        <v>3755</v>
      </c>
      <c r="B3362" s="44" t="s">
        <v>222</v>
      </c>
      <c r="C3362" s="44" t="s">
        <v>40</v>
      </c>
      <c r="D3362" s="44" t="s">
        <v>176</v>
      </c>
      <c r="E3362" s="3">
        <v>3</v>
      </c>
      <c r="F3362" s="3">
        <v>1</v>
      </c>
      <c r="G3362" s="3">
        <v>4</v>
      </c>
      <c r="H3362" s="3">
        <v>2</v>
      </c>
      <c r="I3362" s="3">
        <f t="shared" si="52"/>
        <v>3</v>
      </c>
    </row>
    <row r="3363" spans="1:9" x14ac:dyDescent="0.35">
      <c r="A3363" s="3" t="s">
        <v>3756</v>
      </c>
      <c r="B3363" s="44" t="s">
        <v>230</v>
      </c>
      <c r="C3363" s="44" t="s">
        <v>228</v>
      </c>
      <c r="D3363" s="44" t="s">
        <v>176</v>
      </c>
      <c r="E3363" s="3">
        <v>3</v>
      </c>
      <c r="F3363" s="3">
        <v>1</v>
      </c>
      <c r="G3363" s="3">
        <v>4</v>
      </c>
      <c r="H3363" s="3">
        <v>1</v>
      </c>
      <c r="I3363" s="3">
        <f t="shared" si="52"/>
        <v>2</v>
      </c>
    </row>
    <row r="3364" spans="1:9" x14ac:dyDescent="0.35">
      <c r="A3364" s="3" t="s">
        <v>3757</v>
      </c>
      <c r="B3364" s="44" t="s">
        <v>222</v>
      </c>
      <c r="C3364" s="44" t="s">
        <v>40</v>
      </c>
      <c r="D3364" s="44" t="s">
        <v>176</v>
      </c>
      <c r="E3364" s="3">
        <v>3</v>
      </c>
      <c r="F3364" s="3">
        <v>1</v>
      </c>
      <c r="G3364" s="3">
        <v>4</v>
      </c>
      <c r="H3364" s="3">
        <v>1</v>
      </c>
      <c r="I3364" s="3">
        <f t="shared" si="52"/>
        <v>2</v>
      </c>
    </row>
    <row r="3365" spans="1:9" x14ac:dyDescent="0.35">
      <c r="A3365" s="3" t="s">
        <v>3758</v>
      </c>
      <c r="B3365" s="44" t="s">
        <v>222</v>
      </c>
      <c r="C3365" s="44" t="s">
        <v>40</v>
      </c>
      <c r="D3365" s="44" t="s">
        <v>176</v>
      </c>
      <c r="E3365" s="3">
        <v>3</v>
      </c>
      <c r="F3365" s="3">
        <v>1</v>
      </c>
      <c r="G3365" s="3">
        <v>4</v>
      </c>
      <c r="H3365" s="3">
        <v>1</v>
      </c>
      <c r="I3365" s="3">
        <f t="shared" si="52"/>
        <v>2</v>
      </c>
    </row>
    <row r="3366" spans="1:9" x14ac:dyDescent="0.35">
      <c r="A3366" s="3" t="s">
        <v>3759</v>
      </c>
      <c r="B3366" s="44" t="s">
        <v>222</v>
      </c>
      <c r="C3366" s="44" t="s">
        <v>40</v>
      </c>
      <c r="D3366" s="44" t="s">
        <v>176</v>
      </c>
      <c r="E3366" s="3">
        <v>3</v>
      </c>
      <c r="F3366" s="3">
        <v>1</v>
      </c>
      <c r="G3366" s="3">
        <v>1</v>
      </c>
      <c r="H3366" s="3">
        <v>1</v>
      </c>
      <c r="I3366" s="3">
        <f t="shared" si="52"/>
        <v>2</v>
      </c>
    </row>
    <row r="3367" spans="1:9" x14ac:dyDescent="0.35">
      <c r="A3367" s="3" t="s">
        <v>3760</v>
      </c>
      <c r="B3367" s="44" t="s">
        <v>289</v>
      </c>
      <c r="C3367" s="44" t="s">
        <v>43</v>
      </c>
      <c r="D3367" s="44" t="s">
        <v>175</v>
      </c>
      <c r="E3367" s="3">
        <v>3</v>
      </c>
      <c r="F3367" s="3">
        <v>1</v>
      </c>
      <c r="G3367" s="3">
        <v>1</v>
      </c>
      <c r="H3367" s="3">
        <v>1</v>
      </c>
      <c r="I3367" s="3">
        <f t="shared" si="52"/>
        <v>2</v>
      </c>
    </row>
    <row r="3368" spans="1:9" x14ac:dyDescent="0.35">
      <c r="A3368" s="3" t="s">
        <v>3761</v>
      </c>
      <c r="B3368" s="44" t="s">
        <v>222</v>
      </c>
      <c r="C3368" s="44" t="s">
        <v>40</v>
      </c>
      <c r="D3368" s="44" t="s">
        <v>176</v>
      </c>
      <c r="E3368" s="3">
        <v>3</v>
      </c>
      <c r="F3368" s="3">
        <v>1</v>
      </c>
      <c r="G3368" s="3">
        <v>4</v>
      </c>
      <c r="H3368" s="3">
        <v>1</v>
      </c>
      <c r="I3368" s="3">
        <f t="shared" si="52"/>
        <v>2</v>
      </c>
    </row>
    <row r="3369" spans="1:9" x14ac:dyDescent="0.35">
      <c r="A3369" s="3" t="s">
        <v>3762</v>
      </c>
      <c r="B3369" s="44" t="s">
        <v>289</v>
      </c>
      <c r="C3369" s="44" t="s">
        <v>43</v>
      </c>
      <c r="D3369" s="44" t="s">
        <v>175</v>
      </c>
      <c r="E3369" s="3">
        <v>3</v>
      </c>
      <c r="F3369" s="3">
        <v>1</v>
      </c>
      <c r="G3369" s="3">
        <v>1</v>
      </c>
      <c r="H3369" s="3">
        <v>1</v>
      </c>
      <c r="I3369" s="3">
        <f t="shared" si="52"/>
        <v>2</v>
      </c>
    </row>
    <row r="3370" spans="1:9" x14ac:dyDescent="0.35">
      <c r="A3370" s="3" t="s">
        <v>3763</v>
      </c>
      <c r="B3370" s="44" t="s">
        <v>222</v>
      </c>
      <c r="C3370" s="44" t="s">
        <v>40</v>
      </c>
      <c r="D3370" s="44" t="s">
        <v>176</v>
      </c>
      <c r="E3370" s="3">
        <v>3</v>
      </c>
      <c r="F3370" s="3">
        <v>3</v>
      </c>
      <c r="G3370" s="3">
        <v>1</v>
      </c>
      <c r="H3370" s="3">
        <v>1</v>
      </c>
      <c r="I3370" s="3">
        <f t="shared" si="52"/>
        <v>2</v>
      </c>
    </row>
    <row r="3371" spans="1:9" x14ac:dyDescent="0.35">
      <c r="A3371" s="3" t="s">
        <v>3764</v>
      </c>
      <c r="B3371" s="44" t="s">
        <v>289</v>
      </c>
      <c r="C3371" s="44" t="s">
        <v>43</v>
      </c>
      <c r="D3371" s="44" t="s">
        <v>175</v>
      </c>
      <c r="E3371" s="3">
        <v>3</v>
      </c>
      <c r="F3371" s="3">
        <v>1</v>
      </c>
      <c r="G3371" s="3">
        <v>1</v>
      </c>
      <c r="H3371" s="3">
        <v>1</v>
      </c>
      <c r="I3371" s="3">
        <f t="shared" si="52"/>
        <v>2</v>
      </c>
    </row>
    <row r="3372" spans="1:9" x14ac:dyDescent="0.35">
      <c r="A3372" s="3" t="s">
        <v>3765</v>
      </c>
      <c r="B3372" s="44" t="s">
        <v>289</v>
      </c>
      <c r="C3372" s="44" t="s">
        <v>43</v>
      </c>
      <c r="D3372" s="44" t="s">
        <v>175</v>
      </c>
      <c r="E3372" s="3">
        <v>3</v>
      </c>
      <c r="F3372" s="3">
        <v>1</v>
      </c>
      <c r="G3372" s="3">
        <v>4</v>
      </c>
      <c r="H3372" s="3">
        <v>1</v>
      </c>
      <c r="I3372" s="3">
        <f t="shared" si="52"/>
        <v>2</v>
      </c>
    </row>
    <row r="3373" spans="1:9" x14ac:dyDescent="0.35">
      <c r="A3373" s="3" t="s">
        <v>3766</v>
      </c>
      <c r="B3373" s="44" t="s">
        <v>633</v>
      </c>
      <c r="C3373" s="44" t="s">
        <v>77</v>
      </c>
      <c r="D3373" s="44" t="s">
        <v>176</v>
      </c>
      <c r="E3373" s="3">
        <v>3</v>
      </c>
      <c r="F3373" s="3">
        <v>1</v>
      </c>
      <c r="G3373" s="3">
        <v>4</v>
      </c>
      <c r="H3373" s="3">
        <v>1</v>
      </c>
      <c r="I3373" s="3">
        <f t="shared" si="52"/>
        <v>2</v>
      </c>
    </row>
    <row r="3374" spans="1:9" x14ac:dyDescent="0.35">
      <c r="A3374" s="3" t="s">
        <v>3767</v>
      </c>
      <c r="B3374" s="44" t="s">
        <v>633</v>
      </c>
      <c r="C3374" s="44" t="s">
        <v>77</v>
      </c>
      <c r="D3374" s="44" t="s">
        <v>176</v>
      </c>
      <c r="E3374" s="3">
        <v>3</v>
      </c>
      <c r="F3374" s="3">
        <v>1</v>
      </c>
      <c r="G3374" s="3">
        <v>4</v>
      </c>
      <c r="H3374" s="3">
        <v>1</v>
      </c>
      <c r="I3374" s="3">
        <f t="shared" si="52"/>
        <v>2</v>
      </c>
    </row>
    <row r="3375" spans="1:9" x14ac:dyDescent="0.35">
      <c r="A3375" s="3" t="s">
        <v>3768</v>
      </c>
      <c r="B3375" s="44" t="s">
        <v>633</v>
      </c>
      <c r="C3375" s="44" t="s">
        <v>77</v>
      </c>
      <c r="D3375" s="44" t="s">
        <v>176</v>
      </c>
      <c r="E3375" s="3">
        <v>3</v>
      </c>
      <c r="F3375" s="3">
        <v>1</v>
      </c>
      <c r="G3375" s="3">
        <v>4</v>
      </c>
      <c r="H3375" s="3">
        <v>1</v>
      </c>
      <c r="I3375" s="3">
        <f t="shared" si="52"/>
        <v>2</v>
      </c>
    </row>
    <row r="3376" spans="1:9" x14ac:dyDescent="0.35">
      <c r="A3376" s="3" t="s">
        <v>3769</v>
      </c>
      <c r="B3376" s="44" t="s">
        <v>633</v>
      </c>
      <c r="C3376" s="44" t="s">
        <v>77</v>
      </c>
      <c r="D3376" s="44" t="s">
        <v>176</v>
      </c>
      <c r="E3376" s="3">
        <v>3</v>
      </c>
      <c r="F3376" s="3">
        <v>4</v>
      </c>
      <c r="G3376" s="3">
        <v>4</v>
      </c>
      <c r="H3376" s="3">
        <v>1</v>
      </c>
      <c r="I3376" s="3">
        <f t="shared" si="52"/>
        <v>3</v>
      </c>
    </row>
    <row r="3377" spans="1:9" x14ac:dyDescent="0.35">
      <c r="A3377" s="3" t="s">
        <v>3770</v>
      </c>
      <c r="B3377" s="44" t="s">
        <v>633</v>
      </c>
      <c r="C3377" s="44" t="s">
        <v>77</v>
      </c>
      <c r="D3377" s="44" t="s">
        <v>176</v>
      </c>
      <c r="E3377" s="3">
        <v>3</v>
      </c>
      <c r="F3377" s="3">
        <v>1</v>
      </c>
      <c r="G3377" s="3">
        <v>4</v>
      </c>
      <c r="H3377" s="3">
        <v>1</v>
      </c>
      <c r="I3377" s="3">
        <f t="shared" si="52"/>
        <v>2</v>
      </c>
    </row>
    <row r="3378" spans="1:9" x14ac:dyDescent="0.35">
      <c r="A3378" s="3" t="s">
        <v>3771</v>
      </c>
      <c r="B3378" s="44" t="s">
        <v>288</v>
      </c>
      <c r="C3378" s="44" t="s">
        <v>43</v>
      </c>
      <c r="D3378" s="44" t="s">
        <v>176</v>
      </c>
      <c r="E3378" s="3">
        <v>3</v>
      </c>
      <c r="F3378" s="3">
        <v>1</v>
      </c>
      <c r="G3378" s="3">
        <v>1</v>
      </c>
      <c r="H3378" s="3">
        <v>1</v>
      </c>
      <c r="I3378" s="3">
        <f t="shared" si="52"/>
        <v>2</v>
      </c>
    </row>
    <row r="3379" spans="1:9" x14ac:dyDescent="0.35">
      <c r="A3379" s="3" t="s">
        <v>3772</v>
      </c>
      <c r="B3379" s="44" t="s">
        <v>288</v>
      </c>
      <c r="C3379" s="44" t="s">
        <v>43</v>
      </c>
      <c r="D3379" s="44" t="s">
        <v>176</v>
      </c>
      <c r="E3379" s="3">
        <v>3</v>
      </c>
      <c r="F3379" s="3">
        <v>1</v>
      </c>
      <c r="G3379" s="3">
        <v>4</v>
      </c>
      <c r="H3379" s="3">
        <v>1</v>
      </c>
      <c r="I3379" s="3">
        <f t="shared" si="52"/>
        <v>2</v>
      </c>
    </row>
    <row r="3380" spans="1:9" x14ac:dyDescent="0.35">
      <c r="A3380" s="3" t="s">
        <v>3773</v>
      </c>
      <c r="B3380" s="44" t="s">
        <v>288</v>
      </c>
      <c r="C3380" s="44" t="s">
        <v>43</v>
      </c>
      <c r="D3380" s="44" t="s">
        <v>176</v>
      </c>
      <c r="E3380" s="3">
        <v>3</v>
      </c>
      <c r="F3380" s="3">
        <v>1</v>
      </c>
      <c r="G3380" s="3">
        <v>4</v>
      </c>
      <c r="H3380" s="3">
        <v>1</v>
      </c>
      <c r="I3380" s="3">
        <f t="shared" si="52"/>
        <v>2</v>
      </c>
    </row>
    <row r="3381" spans="1:9" x14ac:dyDescent="0.35">
      <c r="A3381" s="3" t="s">
        <v>3774</v>
      </c>
      <c r="B3381" s="44" t="s">
        <v>288</v>
      </c>
      <c r="C3381" s="44" t="s">
        <v>43</v>
      </c>
      <c r="D3381" s="44" t="s">
        <v>176</v>
      </c>
      <c r="E3381" s="3">
        <v>3</v>
      </c>
      <c r="F3381" s="3">
        <v>1</v>
      </c>
      <c r="G3381" s="3">
        <v>4</v>
      </c>
      <c r="H3381" s="3">
        <v>1</v>
      </c>
      <c r="I3381" s="3">
        <f t="shared" si="52"/>
        <v>2</v>
      </c>
    </row>
    <row r="3382" spans="1:9" x14ac:dyDescent="0.35">
      <c r="A3382" s="3" t="s">
        <v>3775</v>
      </c>
      <c r="B3382" s="44" t="s">
        <v>289</v>
      </c>
      <c r="C3382" s="44" t="s">
        <v>43</v>
      </c>
      <c r="D3382" s="44" t="s">
        <v>175</v>
      </c>
      <c r="E3382" s="3">
        <v>3</v>
      </c>
      <c r="F3382" s="3">
        <v>1</v>
      </c>
      <c r="G3382" s="3">
        <v>4</v>
      </c>
      <c r="H3382" s="3">
        <v>1</v>
      </c>
      <c r="I3382" s="3">
        <f t="shared" si="52"/>
        <v>2</v>
      </c>
    </row>
    <row r="3383" spans="1:9" x14ac:dyDescent="0.35">
      <c r="A3383" s="3" t="s">
        <v>3776</v>
      </c>
      <c r="B3383" s="44" t="s">
        <v>227</v>
      </c>
      <c r="C3383" s="44" t="s">
        <v>228</v>
      </c>
      <c r="D3383" s="44" t="s">
        <v>175</v>
      </c>
      <c r="E3383" s="3">
        <v>3</v>
      </c>
      <c r="F3383" s="3">
        <v>1</v>
      </c>
      <c r="G3383" s="3">
        <v>4</v>
      </c>
      <c r="H3383" s="3">
        <v>1</v>
      </c>
      <c r="I3383" s="3">
        <f t="shared" si="52"/>
        <v>2</v>
      </c>
    </row>
    <row r="3384" spans="1:9" x14ac:dyDescent="0.35">
      <c r="A3384" s="3" t="s">
        <v>3777</v>
      </c>
      <c r="B3384" s="44" t="s">
        <v>633</v>
      </c>
      <c r="C3384" s="44" t="s">
        <v>77</v>
      </c>
      <c r="D3384" s="44" t="s">
        <v>176</v>
      </c>
      <c r="E3384" s="3">
        <v>3</v>
      </c>
      <c r="F3384" s="3">
        <v>1</v>
      </c>
      <c r="G3384" s="3">
        <v>4</v>
      </c>
      <c r="H3384" s="3">
        <v>1</v>
      </c>
      <c r="I3384" s="3">
        <f t="shared" si="52"/>
        <v>2</v>
      </c>
    </row>
    <row r="3385" spans="1:9" x14ac:dyDescent="0.35">
      <c r="A3385" s="3" t="s">
        <v>3778</v>
      </c>
      <c r="B3385" s="44" t="s">
        <v>288</v>
      </c>
      <c r="C3385" s="44" t="s">
        <v>43</v>
      </c>
      <c r="D3385" s="44" t="s">
        <v>176</v>
      </c>
      <c r="E3385" s="3">
        <v>3</v>
      </c>
      <c r="F3385" s="3">
        <v>1</v>
      </c>
      <c r="G3385" s="3">
        <v>4</v>
      </c>
      <c r="H3385" s="3">
        <v>1</v>
      </c>
      <c r="I3385" s="3">
        <f t="shared" si="52"/>
        <v>2</v>
      </c>
    </row>
    <row r="3386" spans="1:9" x14ac:dyDescent="0.35">
      <c r="A3386" s="3" t="s">
        <v>3779</v>
      </c>
      <c r="B3386" s="44" t="s">
        <v>288</v>
      </c>
      <c r="C3386" s="44" t="s">
        <v>43</v>
      </c>
      <c r="D3386" s="44" t="s">
        <v>176</v>
      </c>
      <c r="E3386" s="3">
        <v>3</v>
      </c>
      <c r="F3386" s="3">
        <v>1</v>
      </c>
      <c r="G3386" s="3">
        <v>4</v>
      </c>
      <c r="H3386" s="3">
        <v>1</v>
      </c>
      <c r="I3386" s="3">
        <f t="shared" si="52"/>
        <v>2</v>
      </c>
    </row>
    <row r="3387" spans="1:9" x14ac:dyDescent="0.35">
      <c r="A3387" s="3" t="s">
        <v>3780</v>
      </c>
      <c r="B3387" s="44" t="s">
        <v>288</v>
      </c>
      <c r="C3387" s="44" t="s">
        <v>43</v>
      </c>
      <c r="D3387" s="44" t="s">
        <v>176</v>
      </c>
      <c r="E3387" s="3">
        <v>3</v>
      </c>
      <c r="F3387" s="3">
        <v>1</v>
      </c>
      <c r="G3387" s="3">
        <v>4</v>
      </c>
      <c r="H3387" s="3">
        <v>1</v>
      </c>
      <c r="I3387" s="3">
        <f t="shared" si="52"/>
        <v>2</v>
      </c>
    </row>
    <row r="3388" spans="1:9" x14ac:dyDescent="0.35">
      <c r="A3388" s="3" t="s">
        <v>3781</v>
      </c>
      <c r="B3388" s="44" t="s">
        <v>288</v>
      </c>
      <c r="C3388" s="44" t="s">
        <v>43</v>
      </c>
      <c r="D3388" s="44" t="s">
        <v>176</v>
      </c>
      <c r="E3388" s="3">
        <v>3</v>
      </c>
      <c r="F3388" s="3">
        <v>1</v>
      </c>
      <c r="G3388" s="3">
        <v>4</v>
      </c>
      <c r="H3388" s="3">
        <v>1</v>
      </c>
      <c r="I3388" s="3">
        <f t="shared" si="52"/>
        <v>2</v>
      </c>
    </row>
    <row r="3389" spans="1:9" x14ac:dyDescent="0.35">
      <c r="A3389" s="3" t="s">
        <v>3782</v>
      </c>
      <c r="B3389" s="44" t="s">
        <v>288</v>
      </c>
      <c r="C3389" s="44" t="s">
        <v>43</v>
      </c>
      <c r="D3389" s="44" t="s">
        <v>176</v>
      </c>
      <c r="E3389" s="3">
        <v>3</v>
      </c>
      <c r="F3389" s="3">
        <v>1</v>
      </c>
      <c r="G3389" s="3">
        <v>4</v>
      </c>
      <c r="H3389" s="3">
        <v>1</v>
      </c>
      <c r="I3389" s="3">
        <f t="shared" si="52"/>
        <v>2</v>
      </c>
    </row>
    <row r="3390" spans="1:9" x14ac:dyDescent="0.35">
      <c r="A3390" s="3" t="s">
        <v>3783</v>
      </c>
      <c r="B3390" s="44" t="s">
        <v>288</v>
      </c>
      <c r="C3390" s="44" t="s">
        <v>43</v>
      </c>
      <c r="D3390" s="44" t="s">
        <v>176</v>
      </c>
      <c r="E3390" s="3">
        <v>3</v>
      </c>
      <c r="F3390" s="3">
        <v>1</v>
      </c>
      <c r="G3390" s="3">
        <v>4</v>
      </c>
      <c r="H3390" s="3">
        <v>1</v>
      </c>
      <c r="I3390" s="3">
        <f t="shared" si="52"/>
        <v>2</v>
      </c>
    </row>
    <row r="3391" spans="1:9" x14ac:dyDescent="0.35">
      <c r="A3391" s="3" t="s">
        <v>3784</v>
      </c>
      <c r="B3391" s="44" t="s">
        <v>288</v>
      </c>
      <c r="C3391" s="44" t="s">
        <v>43</v>
      </c>
      <c r="D3391" s="44" t="s">
        <v>176</v>
      </c>
      <c r="E3391" s="3">
        <v>3</v>
      </c>
      <c r="F3391" s="3">
        <v>1</v>
      </c>
      <c r="G3391" s="3">
        <v>4</v>
      </c>
      <c r="H3391" s="3">
        <v>1</v>
      </c>
      <c r="I3391" s="3">
        <f t="shared" si="52"/>
        <v>2</v>
      </c>
    </row>
    <row r="3392" spans="1:9" x14ac:dyDescent="0.35">
      <c r="A3392" s="3" t="s">
        <v>3785</v>
      </c>
      <c r="B3392" s="44" t="s">
        <v>633</v>
      </c>
      <c r="C3392" s="44" t="s">
        <v>77</v>
      </c>
      <c r="D3392" s="44" t="s">
        <v>176</v>
      </c>
      <c r="E3392" s="3">
        <v>3</v>
      </c>
      <c r="F3392" s="3">
        <v>1</v>
      </c>
      <c r="G3392" s="3">
        <v>1</v>
      </c>
      <c r="H3392" s="3">
        <v>1</v>
      </c>
      <c r="I3392" s="3">
        <f t="shared" si="52"/>
        <v>2</v>
      </c>
    </row>
    <row r="3393" spans="1:9" x14ac:dyDescent="0.35">
      <c r="A3393" s="3" t="s">
        <v>3786</v>
      </c>
      <c r="B3393" s="44" t="s">
        <v>633</v>
      </c>
      <c r="C3393" s="44" t="s">
        <v>77</v>
      </c>
      <c r="D3393" s="44" t="s">
        <v>176</v>
      </c>
      <c r="E3393" s="3">
        <v>3</v>
      </c>
      <c r="F3393" s="3">
        <v>1</v>
      </c>
      <c r="G3393" s="3">
        <v>1</v>
      </c>
      <c r="H3393" s="3">
        <v>1</v>
      </c>
      <c r="I3393" s="3">
        <f t="shared" si="52"/>
        <v>2</v>
      </c>
    </row>
    <row r="3394" spans="1:9" x14ac:dyDescent="0.35">
      <c r="A3394" s="3" t="s">
        <v>3787</v>
      </c>
      <c r="B3394" s="44" t="s">
        <v>288</v>
      </c>
      <c r="C3394" s="44" t="s">
        <v>43</v>
      </c>
      <c r="D3394" s="44" t="s">
        <v>176</v>
      </c>
      <c r="E3394" s="3">
        <v>3</v>
      </c>
      <c r="F3394" s="3">
        <v>1</v>
      </c>
      <c r="G3394" s="3">
        <v>1</v>
      </c>
      <c r="H3394" s="3">
        <v>1</v>
      </c>
      <c r="I3394" s="3">
        <f t="shared" si="52"/>
        <v>2</v>
      </c>
    </row>
    <row r="3395" spans="1:9" x14ac:dyDescent="0.35">
      <c r="A3395" s="3" t="s">
        <v>3788</v>
      </c>
      <c r="B3395" s="44" t="s">
        <v>288</v>
      </c>
      <c r="C3395" s="44" t="s">
        <v>43</v>
      </c>
      <c r="D3395" s="44" t="s">
        <v>176</v>
      </c>
      <c r="E3395" s="3">
        <v>3</v>
      </c>
      <c r="F3395" s="3">
        <v>1</v>
      </c>
      <c r="G3395" s="3">
        <v>1</v>
      </c>
      <c r="H3395" s="3">
        <v>1</v>
      </c>
      <c r="I3395" s="3">
        <f t="shared" ref="I3395:I3458" si="53">ROUND(AVERAGE(E3395:H3395),0)</f>
        <v>2</v>
      </c>
    </row>
    <row r="3396" spans="1:9" x14ac:dyDescent="0.35">
      <c r="A3396" s="3" t="s">
        <v>3789</v>
      </c>
      <c r="B3396" s="44" t="s">
        <v>288</v>
      </c>
      <c r="C3396" s="44" t="s">
        <v>43</v>
      </c>
      <c r="D3396" s="44" t="s">
        <v>176</v>
      </c>
      <c r="E3396" s="3">
        <v>3</v>
      </c>
      <c r="F3396" s="3">
        <v>1</v>
      </c>
      <c r="G3396" s="3">
        <v>1</v>
      </c>
      <c r="H3396" s="3">
        <v>1</v>
      </c>
      <c r="I3396" s="3">
        <f t="shared" si="53"/>
        <v>2</v>
      </c>
    </row>
    <row r="3397" spans="1:9" x14ac:dyDescent="0.35">
      <c r="A3397" s="3" t="s">
        <v>3790</v>
      </c>
      <c r="B3397" s="44" t="s">
        <v>288</v>
      </c>
      <c r="C3397" s="44" t="s">
        <v>43</v>
      </c>
      <c r="D3397" s="44" t="s">
        <v>176</v>
      </c>
      <c r="E3397" s="3">
        <v>3</v>
      </c>
      <c r="F3397" s="3">
        <v>1</v>
      </c>
      <c r="G3397" s="3">
        <v>1</v>
      </c>
      <c r="H3397" s="3">
        <v>1</v>
      </c>
      <c r="I3397" s="3">
        <f t="shared" si="53"/>
        <v>2</v>
      </c>
    </row>
    <row r="3398" spans="1:9" x14ac:dyDescent="0.35">
      <c r="A3398" s="3" t="s">
        <v>3791</v>
      </c>
      <c r="B3398" s="44" t="s">
        <v>227</v>
      </c>
      <c r="C3398" s="44" t="s">
        <v>228</v>
      </c>
      <c r="D3398" s="44" t="s">
        <v>175</v>
      </c>
      <c r="E3398" s="3">
        <v>3</v>
      </c>
      <c r="F3398" s="3">
        <v>1</v>
      </c>
      <c r="G3398" s="3">
        <v>4</v>
      </c>
      <c r="H3398" s="3">
        <v>1</v>
      </c>
      <c r="I3398" s="3">
        <f t="shared" si="53"/>
        <v>2</v>
      </c>
    </row>
    <row r="3399" spans="1:9" x14ac:dyDescent="0.35">
      <c r="A3399" s="3" t="s">
        <v>3792</v>
      </c>
      <c r="B3399" s="44" t="s">
        <v>227</v>
      </c>
      <c r="C3399" s="44" t="s">
        <v>228</v>
      </c>
      <c r="D3399" s="44" t="s">
        <v>175</v>
      </c>
      <c r="E3399" s="3">
        <v>3</v>
      </c>
      <c r="F3399" s="3">
        <v>1</v>
      </c>
      <c r="G3399" s="3">
        <v>4</v>
      </c>
      <c r="H3399" s="3">
        <v>4</v>
      </c>
      <c r="I3399" s="3">
        <f t="shared" si="53"/>
        <v>3</v>
      </c>
    </row>
    <row r="3400" spans="1:9" x14ac:dyDescent="0.35">
      <c r="A3400" s="3" t="s">
        <v>3793</v>
      </c>
      <c r="B3400" s="44" t="s">
        <v>288</v>
      </c>
      <c r="C3400" s="44" t="s">
        <v>43</v>
      </c>
      <c r="D3400" s="44" t="s">
        <v>176</v>
      </c>
      <c r="E3400" s="3">
        <v>3</v>
      </c>
      <c r="F3400" s="3">
        <v>1</v>
      </c>
      <c r="G3400" s="3">
        <v>4</v>
      </c>
      <c r="H3400" s="3">
        <v>1</v>
      </c>
      <c r="I3400" s="3">
        <f t="shared" si="53"/>
        <v>2</v>
      </c>
    </row>
    <row r="3401" spans="1:9" x14ac:dyDescent="0.35">
      <c r="A3401" s="3" t="s">
        <v>3794</v>
      </c>
      <c r="B3401" s="44" t="s">
        <v>288</v>
      </c>
      <c r="C3401" s="44" t="s">
        <v>43</v>
      </c>
      <c r="D3401" s="44" t="s">
        <v>176</v>
      </c>
      <c r="E3401" s="3">
        <v>3</v>
      </c>
      <c r="F3401" s="3">
        <v>1</v>
      </c>
      <c r="G3401" s="3">
        <v>4</v>
      </c>
      <c r="H3401" s="3">
        <v>1</v>
      </c>
      <c r="I3401" s="3">
        <f t="shared" si="53"/>
        <v>2</v>
      </c>
    </row>
    <row r="3402" spans="1:9" x14ac:dyDescent="0.35">
      <c r="A3402" s="3" t="s">
        <v>3795</v>
      </c>
      <c r="B3402" s="44" t="s">
        <v>288</v>
      </c>
      <c r="C3402" s="44" t="s">
        <v>43</v>
      </c>
      <c r="D3402" s="44" t="s">
        <v>176</v>
      </c>
      <c r="E3402" s="3">
        <v>3</v>
      </c>
      <c r="F3402" s="3">
        <v>1</v>
      </c>
      <c r="G3402" s="3">
        <v>4</v>
      </c>
      <c r="H3402" s="3">
        <v>1</v>
      </c>
      <c r="I3402" s="3">
        <f t="shared" si="53"/>
        <v>2</v>
      </c>
    </row>
    <row r="3403" spans="1:9" x14ac:dyDescent="0.35">
      <c r="A3403" s="3" t="s">
        <v>3796</v>
      </c>
      <c r="B3403" s="44" t="s">
        <v>288</v>
      </c>
      <c r="C3403" s="44" t="s">
        <v>43</v>
      </c>
      <c r="D3403" s="44" t="s">
        <v>176</v>
      </c>
      <c r="E3403" s="3">
        <v>3</v>
      </c>
      <c r="F3403" s="3">
        <v>1</v>
      </c>
      <c r="G3403" s="3">
        <v>4</v>
      </c>
      <c r="H3403" s="3">
        <v>1</v>
      </c>
      <c r="I3403" s="3">
        <f t="shared" si="53"/>
        <v>2</v>
      </c>
    </row>
    <row r="3404" spans="1:9" x14ac:dyDescent="0.35">
      <c r="A3404" s="3" t="s">
        <v>3797</v>
      </c>
      <c r="B3404" s="44" t="s">
        <v>288</v>
      </c>
      <c r="C3404" s="44" t="s">
        <v>43</v>
      </c>
      <c r="D3404" s="44" t="s">
        <v>176</v>
      </c>
      <c r="E3404" s="3">
        <v>3</v>
      </c>
      <c r="F3404" s="3">
        <v>1</v>
      </c>
      <c r="G3404" s="3">
        <v>4</v>
      </c>
      <c r="H3404" s="3">
        <v>1</v>
      </c>
      <c r="I3404" s="3">
        <f t="shared" si="53"/>
        <v>2</v>
      </c>
    </row>
    <row r="3405" spans="1:9" x14ac:dyDescent="0.35">
      <c r="A3405" s="3" t="s">
        <v>3798</v>
      </c>
      <c r="B3405" s="44" t="s">
        <v>288</v>
      </c>
      <c r="C3405" s="44" t="s">
        <v>43</v>
      </c>
      <c r="D3405" s="44" t="s">
        <v>176</v>
      </c>
      <c r="E3405" s="3">
        <v>3</v>
      </c>
      <c r="F3405" s="3">
        <v>1</v>
      </c>
      <c r="G3405" s="3">
        <v>4</v>
      </c>
      <c r="H3405" s="3">
        <v>1</v>
      </c>
      <c r="I3405" s="3">
        <f t="shared" si="53"/>
        <v>2</v>
      </c>
    </row>
    <row r="3406" spans="1:9" x14ac:dyDescent="0.35">
      <c r="A3406" s="3" t="s">
        <v>3799</v>
      </c>
      <c r="B3406" s="44" t="s">
        <v>288</v>
      </c>
      <c r="C3406" s="44" t="s">
        <v>43</v>
      </c>
      <c r="D3406" s="44" t="s">
        <v>176</v>
      </c>
      <c r="E3406" s="3">
        <v>3</v>
      </c>
      <c r="F3406" s="3">
        <v>1</v>
      </c>
      <c r="G3406" s="3">
        <v>4</v>
      </c>
      <c r="H3406" s="3">
        <v>1</v>
      </c>
      <c r="I3406" s="3">
        <f t="shared" si="53"/>
        <v>2</v>
      </c>
    </row>
    <row r="3407" spans="1:9" x14ac:dyDescent="0.35">
      <c r="A3407" s="3" t="s">
        <v>3800</v>
      </c>
      <c r="B3407" s="44" t="s">
        <v>227</v>
      </c>
      <c r="C3407" s="44" t="s">
        <v>228</v>
      </c>
      <c r="D3407" s="44" t="s">
        <v>175</v>
      </c>
      <c r="E3407" s="3">
        <v>3</v>
      </c>
      <c r="F3407" s="3">
        <v>1</v>
      </c>
      <c r="G3407" s="3">
        <v>4</v>
      </c>
      <c r="H3407" s="3">
        <v>1</v>
      </c>
      <c r="I3407" s="3">
        <f t="shared" si="53"/>
        <v>2</v>
      </c>
    </row>
    <row r="3408" spans="1:9" x14ac:dyDescent="0.35">
      <c r="A3408" s="3" t="s">
        <v>3801</v>
      </c>
      <c r="B3408" s="44" t="s">
        <v>227</v>
      </c>
      <c r="C3408" s="44" t="s">
        <v>228</v>
      </c>
      <c r="D3408" s="44" t="s">
        <v>175</v>
      </c>
      <c r="E3408" s="3">
        <v>3</v>
      </c>
      <c r="F3408" s="3">
        <v>1</v>
      </c>
      <c r="G3408" s="3">
        <v>4</v>
      </c>
      <c r="H3408" s="3">
        <v>1</v>
      </c>
      <c r="I3408" s="3">
        <f t="shared" si="53"/>
        <v>2</v>
      </c>
    </row>
    <row r="3409" spans="1:9" x14ac:dyDescent="0.35">
      <c r="A3409" s="3" t="s">
        <v>3802</v>
      </c>
      <c r="B3409" s="44" t="s">
        <v>227</v>
      </c>
      <c r="C3409" s="44" t="s">
        <v>228</v>
      </c>
      <c r="D3409" s="44" t="s">
        <v>175</v>
      </c>
      <c r="E3409" s="3">
        <v>3</v>
      </c>
      <c r="F3409" s="3">
        <v>1</v>
      </c>
      <c r="G3409" s="3">
        <v>4</v>
      </c>
      <c r="H3409" s="3">
        <v>1</v>
      </c>
      <c r="I3409" s="3">
        <f t="shared" si="53"/>
        <v>2</v>
      </c>
    </row>
    <row r="3410" spans="1:9" x14ac:dyDescent="0.35">
      <c r="A3410" s="3" t="s">
        <v>3803</v>
      </c>
      <c r="B3410" s="44" t="s">
        <v>208</v>
      </c>
      <c r="C3410" s="44" t="s">
        <v>151</v>
      </c>
      <c r="D3410" s="44" t="s">
        <v>175</v>
      </c>
      <c r="E3410" s="3">
        <v>3</v>
      </c>
      <c r="F3410" s="3">
        <v>1</v>
      </c>
      <c r="G3410" s="3">
        <v>1</v>
      </c>
      <c r="H3410" s="3">
        <v>1</v>
      </c>
      <c r="I3410" s="3">
        <f t="shared" si="53"/>
        <v>2</v>
      </c>
    </row>
    <row r="3411" spans="1:9" x14ac:dyDescent="0.35">
      <c r="A3411" s="3" t="s">
        <v>3804</v>
      </c>
      <c r="B3411" s="44" t="s">
        <v>227</v>
      </c>
      <c r="C3411" s="44" t="s">
        <v>228</v>
      </c>
      <c r="D3411" s="44" t="s">
        <v>175</v>
      </c>
      <c r="E3411" s="3">
        <v>3</v>
      </c>
      <c r="F3411" s="3">
        <v>3</v>
      </c>
      <c r="G3411" s="3">
        <v>4</v>
      </c>
      <c r="H3411" s="3">
        <v>1</v>
      </c>
      <c r="I3411" s="3">
        <f t="shared" si="53"/>
        <v>3</v>
      </c>
    </row>
    <row r="3412" spans="1:9" x14ac:dyDescent="0.35">
      <c r="A3412" s="3" t="s">
        <v>3805</v>
      </c>
      <c r="B3412" s="44" t="s">
        <v>227</v>
      </c>
      <c r="C3412" s="44" t="s">
        <v>228</v>
      </c>
      <c r="D3412" s="44" t="s">
        <v>175</v>
      </c>
      <c r="E3412" s="3">
        <v>3</v>
      </c>
      <c r="F3412" s="3">
        <v>1</v>
      </c>
      <c r="G3412" s="3">
        <v>4</v>
      </c>
      <c r="H3412" s="3">
        <v>1</v>
      </c>
      <c r="I3412" s="3">
        <f t="shared" si="53"/>
        <v>2</v>
      </c>
    </row>
    <row r="3413" spans="1:9" x14ac:dyDescent="0.35">
      <c r="A3413" s="3" t="s">
        <v>3806</v>
      </c>
      <c r="B3413" s="44" t="s">
        <v>227</v>
      </c>
      <c r="C3413" s="44" t="s">
        <v>228</v>
      </c>
      <c r="D3413" s="44" t="s">
        <v>175</v>
      </c>
      <c r="E3413" s="3">
        <v>3</v>
      </c>
      <c r="F3413" s="3">
        <v>1</v>
      </c>
      <c r="G3413" s="3">
        <v>4</v>
      </c>
      <c r="H3413" s="3">
        <v>1</v>
      </c>
      <c r="I3413" s="3">
        <f t="shared" si="53"/>
        <v>2</v>
      </c>
    </row>
    <row r="3414" spans="1:9" x14ac:dyDescent="0.35">
      <c r="A3414" s="3" t="s">
        <v>3807</v>
      </c>
      <c r="B3414" s="44" t="s">
        <v>227</v>
      </c>
      <c r="C3414" s="44" t="s">
        <v>228</v>
      </c>
      <c r="D3414" s="44" t="s">
        <v>175</v>
      </c>
      <c r="E3414" s="3">
        <v>3</v>
      </c>
      <c r="F3414" s="3">
        <v>1</v>
      </c>
      <c r="G3414" s="3">
        <v>4</v>
      </c>
      <c r="H3414" s="3">
        <v>1</v>
      </c>
      <c r="I3414" s="3">
        <f t="shared" si="53"/>
        <v>2</v>
      </c>
    </row>
    <row r="3415" spans="1:9" x14ac:dyDescent="0.35">
      <c r="A3415" s="3" t="s">
        <v>3808</v>
      </c>
      <c r="B3415" s="44" t="s">
        <v>227</v>
      </c>
      <c r="C3415" s="44" t="s">
        <v>228</v>
      </c>
      <c r="D3415" s="44" t="s">
        <v>175</v>
      </c>
      <c r="E3415" s="3">
        <v>3</v>
      </c>
      <c r="F3415" s="3">
        <v>1</v>
      </c>
      <c r="G3415" s="3">
        <v>4</v>
      </c>
      <c r="H3415" s="3">
        <v>1</v>
      </c>
      <c r="I3415" s="3">
        <f t="shared" si="53"/>
        <v>2</v>
      </c>
    </row>
    <row r="3416" spans="1:9" x14ac:dyDescent="0.35">
      <c r="A3416" s="3" t="s">
        <v>3809</v>
      </c>
      <c r="B3416" s="44" t="s">
        <v>230</v>
      </c>
      <c r="C3416" s="44" t="s">
        <v>228</v>
      </c>
      <c r="D3416" s="44" t="s">
        <v>176</v>
      </c>
      <c r="E3416" s="3">
        <v>3</v>
      </c>
      <c r="F3416" s="3">
        <v>1</v>
      </c>
      <c r="G3416" s="3">
        <v>4</v>
      </c>
      <c r="H3416" s="3">
        <v>1</v>
      </c>
      <c r="I3416" s="3">
        <f t="shared" si="53"/>
        <v>2</v>
      </c>
    </row>
    <row r="3417" spans="1:9" x14ac:dyDescent="0.35">
      <c r="A3417" s="3" t="s">
        <v>3810</v>
      </c>
      <c r="B3417" s="44" t="s">
        <v>222</v>
      </c>
      <c r="C3417" s="44" t="s">
        <v>40</v>
      </c>
      <c r="D3417" s="44" t="s">
        <v>176</v>
      </c>
      <c r="E3417" s="3">
        <v>3</v>
      </c>
      <c r="F3417" s="3">
        <v>1</v>
      </c>
      <c r="G3417" s="3">
        <v>4</v>
      </c>
      <c r="H3417" s="3">
        <v>1</v>
      </c>
      <c r="I3417" s="3">
        <f t="shared" si="53"/>
        <v>2</v>
      </c>
    </row>
    <row r="3418" spans="1:9" x14ac:dyDescent="0.35">
      <c r="A3418" s="3" t="s">
        <v>3811</v>
      </c>
      <c r="B3418" s="44" t="s">
        <v>195</v>
      </c>
      <c r="C3418" s="44" t="s">
        <v>151</v>
      </c>
      <c r="D3418" s="44" t="s">
        <v>176</v>
      </c>
      <c r="E3418" s="3">
        <v>3</v>
      </c>
      <c r="F3418" s="3">
        <v>1</v>
      </c>
      <c r="G3418" s="3">
        <v>4</v>
      </c>
      <c r="H3418" s="3">
        <v>1</v>
      </c>
      <c r="I3418" s="3">
        <f t="shared" si="53"/>
        <v>2</v>
      </c>
    </row>
    <row r="3419" spans="1:9" x14ac:dyDescent="0.35">
      <c r="A3419" s="3" t="s">
        <v>3812</v>
      </c>
      <c r="B3419" s="44" t="s">
        <v>222</v>
      </c>
      <c r="C3419" s="44" t="s">
        <v>40</v>
      </c>
      <c r="D3419" s="44" t="s">
        <v>176</v>
      </c>
      <c r="E3419" s="3">
        <v>3</v>
      </c>
      <c r="F3419" s="3">
        <v>1</v>
      </c>
      <c r="G3419" s="3">
        <v>4</v>
      </c>
      <c r="H3419" s="3">
        <v>1</v>
      </c>
      <c r="I3419" s="3">
        <f t="shared" si="53"/>
        <v>2</v>
      </c>
    </row>
    <row r="3420" spans="1:9" x14ac:dyDescent="0.35">
      <c r="A3420" s="3" t="s">
        <v>3813</v>
      </c>
      <c r="B3420" s="44" t="s">
        <v>226</v>
      </c>
      <c r="C3420" s="44" t="s">
        <v>40</v>
      </c>
      <c r="D3420" s="44" t="s">
        <v>175</v>
      </c>
      <c r="E3420" s="3">
        <v>3</v>
      </c>
      <c r="F3420" s="3">
        <v>1</v>
      </c>
      <c r="G3420" s="3">
        <v>4</v>
      </c>
      <c r="H3420" s="3">
        <v>1</v>
      </c>
      <c r="I3420" s="3">
        <f t="shared" si="53"/>
        <v>2</v>
      </c>
    </row>
    <row r="3421" spans="1:9" x14ac:dyDescent="0.35">
      <c r="A3421" s="3" t="s">
        <v>3814</v>
      </c>
      <c r="B3421" s="44" t="s">
        <v>226</v>
      </c>
      <c r="C3421" s="44" t="s">
        <v>40</v>
      </c>
      <c r="D3421" s="44" t="s">
        <v>175</v>
      </c>
      <c r="E3421" s="3">
        <v>3</v>
      </c>
      <c r="F3421" s="3">
        <v>1</v>
      </c>
      <c r="G3421" s="3">
        <v>4</v>
      </c>
      <c r="H3421" s="3">
        <v>1</v>
      </c>
      <c r="I3421" s="3">
        <f t="shared" si="53"/>
        <v>2</v>
      </c>
    </row>
    <row r="3422" spans="1:9" x14ac:dyDescent="0.35">
      <c r="A3422" s="3" t="s">
        <v>3815</v>
      </c>
      <c r="B3422" s="44" t="s">
        <v>195</v>
      </c>
      <c r="C3422" s="44" t="s">
        <v>151</v>
      </c>
      <c r="D3422" s="44" t="s">
        <v>176</v>
      </c>
      <c r="E3422" s="3">
        <v>3</v>
      </c>
      <c r="F3422" s="3">
        <v>1</v>
      </c>
      <c r="G3422" s="3">
        <v>4</v>
      </c>
      <c r="H3422" s="3">
        <v>1</v>
      </c>
      <c r="I3422" s="3">
        <f t="shared" si="53"/>
        <v>2</v>
      </c>
    </row>
    <row r="3423" spans="1:9" x14ac:dyDescent="0.35">
      <c r="A3423" s="3" t="s">
        <v>3816</v>
      </c>
      <c r="B3423" s="44" t="s">
        <v>226</v>
      </c>
      <c r="C3423" s="44" t="s">
        <v>40</v>
      </c>
      <c r="D3423" s="44" t="s">
        <v>175</v>
      </c>
      <c r="E3423" s="3">
        <v>3</v>
      </c>
      <c r="F3423" s="3">
        <v>1</v>
      </c>
      <c r="G3423" s="3">
        <v>4</v>
      </c>
      <c r="H3423" s="3">
        <v>1</v>
      </c>
      <c r="I3423" s="3">
        <f t="shared" si="53"/>
        <v>2</v>
      </c>
    </row>
    <row r="3424" spans="1:9" x14ac:dyDescent="0.35">
      <c r="A3424" s="3" t="s">
        <v>3817</v>
      </c>
      <c r="B3424" s="44" t="s">
        <v>230</v>
      </c>
      <c r="C3424" s="44" t="s">
        <v>228</v>
      </c>
      <c r="D3424" s="44" t="s">
        <v>176</v>
      </c>
      <c r="E3424" s="3">
        <v>3</v>
      </c>
      <c r="F3424" s="3">
        <v>1</v>
      </c>
      <c r="G3424" s="3">
        <v>4</v>
      </c>
      <c r="H3424" s="3">
        <v>1</v>
      </c>
      <c r="I3424" s="3">
        <f t="shared" si="53"/>
        <v>2</v>
      </c>
    </row>
    <row r="3425" spans="1:9" x14ac:dyDescent="0.35">
      <c r="A3425" s="3" t="s">
        <v>3818</v>
      </c>
      <c r="B3425" s="44" t="s">
        <v>226</v>
      </c>
      <c r="C3425" s="44" t="s">
        <v>40</v>
      </c>
      <c r="D3425" s="44" t="s">
        <v>175</v>
      </c>
      <c r="E3425" s="3">
        <v>3</v>
      </c>
      <c r="F3425" s="3">
        <v>1</v>
      </c>
      <c r="G3425" s="3">
        <v>4</v>
      </c>
      <c r="H3425" s="3">
        <v>2</v>
      </c>
      <c r="I3425" s="3">
        <f t="shared" si="53"/>
        <v>3</v>
      </c>
    </row>
    <row r="3426" spans="1:9" x14ac:dyDescent="0.35">
      <c r="A3426" s="3" t="s">
        <v>3819</v>
      </c>
      <c r="B3426" s="44" t="s">
        <v>227</v>
      </c>
      <c r="C3426" s="44" t="s">
        <v>228</v>
      </c>
      <c r="D3426" s="44" t="s">
        <v>175</v>
      </c>
      <c r="E3426" s="3">
        <v>3</v>
      </c>
      <c r="F3426" s="3">
        <v>1</v>
      </c>
      <c r="G3426" s="3">
        <v>4</v>
      </c>
      <c r="H3426" s="3">
        <v>1</v>
      </c>
      <c r="I3426" s="3">
        <f t="shared" si="53"/>
        <v>2</v>
      </c>
    </row>
    <row r="3427" spans="1:9" x14ac:dyDescent="0.35">
      <c r="A3427" s="3" t="s">
        <v>3820</v>
      </c>
      <c r="B3427" s="44" t="s">
        <v>226</v>
      </c>
      <c r="C3427" s="44" t="s">
        <v>40</v>
      </c>
      <c r="D3427" s="44" t="s">
        <v>175</v>
      </c>
      <c r="E3427" s="3">
        <v>3</v>
      </c>
      <c r="F3427" s="3">
        <v>1</v>
      </c>
      <c r="G3427" s="3">
        <v>4</v>
      </c>
      <c r="H3427" s="3">
        <v>1</v>
      </c>
      <c r="I3427" s="3">
        <f t="shared" si="53"/>
        <v>2</v>
      </c>
    </row>
    <row r="3428" spans="1:9" x14ac:dyDescent="0.35">
      <c r="A3428" s="3" t="s">
        <v>3821</v>
      </c>
      <c r="B3428" s="44" t="s">
        <v>227</v>
      </c>
      <c r="C3428" s="44" t="s">
        <v>228</v>
      </c>
      <c r="D3428" s="44" t="s">
        <v>175</v>
      </c>
      <c r="E3428" s="3">
        <v>3</v>
      </c>
      <c r="F3428" s="3">
        <v>1</v>
      </c>
      <c r="G3428" s="3">
        <v>4</v>
      </c>
      <c r="H3428" s="3">
        <v>1</v>
      </c>
      <c r="I3428" s="3">
        <f t="shared" si="53"/>
        <v>2</v>
      </c>
    </row>
    <row r="3429" spans="1:9" x14ac:dyDescent="0.35">
      <c r="A3429" s="3" t="s">
        <v>3822</v>
      </c>
      <c r="B3429" s="44" t="s">
        <v>227</v>
      </c>
      <c r="C3429" s="44" t="s">
        <v>228</v>
      </c>
      <c r="D3429" s="44" t="s">
        <v>175</v>
      </c>
      <c r="E3429" s="3">
        <v>3</v>
      </c>
      <c r="F3429" s="3">
        <v>1</v>
      </c>
      <c r="G3429" s="3">
        <v>4</v>
      </c>
      <c r="H3429" s="3">
        <v>1</v>
      </c>
      <c r="I3429" s="3">
        <f t="shared" si="53"/>
        <v>2</v>
      </c>
    </row>
    <row r="3430" spans="1:9" x14ac:dyDescent="0.35">
      <c r="A3430" s="3" t="s">
        <v>3823</v>
      </c>
      <c r="B3430" s="44" t="s">
        <v>227</v>
      </c>
      <c r="C3430" s="44" t="s">
        <v>228</v>
      </c>
      <c r="D3430" s="44" t="s">
        <v>175</v>
      </c>
      <c r="E3430" s="3">
        <v>3</v>
      </c>
      <c r="F3430" s="3">
        <v>1</v>
      </c>
      <c r="G3430" s="3">
        <v>4</v>
      </c>
      <c r="H3430" s="3">
        <v>1</v>
      </c>
      <c r="I3430" s="3">
        <f t="shared" si="53"/>
        <v>2</v>
      </c>
    </row>
    <row r="3431" spans="1:9" x14ac:dyDescent="0.35">
      <c r="A3431" s="3" t="s">
        <v>3824</v>
      </c>
      <c r="B3431" s="44" t="s">
        <v>289</v>
      </c>
      <c r="C3431" s="44" t="s">
        <v>43</v>
      </c>
      <c r="D3431" s="44" t="s">
        <v>175</v>
      </c>
      <c r="E3431" s="3">
        <v>3</v>
      </c>
      <c r="F3431" s="3">
        <v>1</v>
      </c>
      <c r="G3431" s="3">
        <v>4</v>
      </c>
      <c r="H3431" s="3">
        <v>1</v>
      </c>
      <c r="I3431" s="3">
        <f t="shared" si="53"/>
        <v>2</v>
      </c>
    </row>
    <row r="3432" spans="1:9" x14ac:dyDescent="0.35">
      <c r="A3432" s="3" t="s">
        <v>3825</v>
      </c>
      <c r="B3432" s="44" t="s">
        <v>289</v>
      </c>
      <c r="C3432" s="44" t="s">
        <v>43</v>
      </c>
      <c r="D3432" s="44" t="s">
        <v>175</v>
      </c>
      <c r="E3432" s="3">
        <v>3</v>
      </c>
      <c r="F3432" s="3">
        <v>1</v>
      </c>
      <c r="G3432" s="3">
        <v>4</v>
      </c>
      <c r="H3432" s="3">
        <v>1</v>
      </c>
      <c r="I3432" s="3">
        <f t="shared" si="53"/>
        <v>2</v>
      </c>
    </row>
    <row r="3433" spans="1:9" x14ac:dyDescent="0.35">
      <c r="A3433" s="3" t="s">
        <v>3826</v>
      </c>
      <c r="B3433" s="44" t="s">
        <v>289</v>
      </c>
      <c r="C3433" s="44" t="s">
        <v>43</v>
      </c>
      <c r="D3433" s="44" t="s">
        <v>175</v>
      </c>
      <c r="E3433" s="3">
        <v>3</v>
      </c>
      <c r="F3433" s="3">
        <v>1</v>
      </c>
      <c r="G3433" s="3">
        <v>4</v>
      </c>
      <c r="H3433" s="3">
        <v>1</v>
      </c>
      <c r="I3433" s="3">
        <f t="shared" si="53"/>
        <v>2</v>
      </c>
    </row>
    <row r="3434" spans="1:9" x14ac:dyDescent="0.35">
      <c r="A3434" s="3" t="s">
        <v>3827</v>
      </c>
      <c r="B3434" s="44" t="s">
        <v>222</v>
      </c>
      <c r="C3434" s="44" t="s">
        <v>40</v>
      </c>
      <c r="D3434" s="44" t="s">
        <v>176</v>
      </c>
      <c r="E3434" s="3">
        <v>3</v>
      </c>
      <c r="F3434" s="3">
        <v>1</v>
      </c>
      <c r="G3434" s="3">
        <v>4</v>
      </c>
      <c r="H3434" s="3">
        <v>1</v>
      </c>
      <c r="I3434" s="3">
        <f t="shared" si="53"/>
        <v>2</v>
      </c>
    </row>
    <row r="3435" spans="1:9" x14ac:dyDescent="0.35">
      <c r="A3435" s="3" t="s">
        <v>3828</v>
      </c>
      <c r="B3435" s="44" t="s">
        <v>195</v>
      </c>
      <c r="C3435" s="44" t="s">
        <v>151</v>
      </c>
      <c r="D3435" s="44" t="s">
        <v>176</v>
      </c>
      <c r="E3435" s="3">
        <v>3</v>
      </c>
      <c r="F3435" s="3">
        <v>1</v>
      </c>
      <c r="G3435" s="3">
        <v>4</v>
      </c>
      <c r="H3435" s="3">
        <v>1</v>
      </c>
      <c r="I3435" s="3">
        <f t="shared" si="53"/>
        <v>2</v>
      </c>
    </row>
    <row r="3436" spans="1:9" x14ac:dyDescent="0.35">
      <c r="A3436" s="3" t="s">
        <v>3829</v>
      </c>
      <c r="B3436" s="44" t="s">
        <v>289</v>
      </c>
      <c r="C3436" s="44" t="s">
        <v>43</v>
      </c>
      <c r="D3436" s="44" t="s">
        <v>175</v>
      </c>
      <c r="E3436" s="3">
        <v>3</v>
      </c>
      <c r="F3436" s="3">
        <v>1</v>
      </c>
      <c r="G3436" s="3">
        <v>4</v>
      </c>
      <c r="H3436" s="3">
        <v>1</v>
      </c>
      <c r="I3436" s="3">
        <f t="shared" si="53"/>
        <v>2</v>
      </c>
    </row>
    <row r="3437" spans="1:9" x14ac:dyDescent="0.35">
      <c r="A3437" s="3" t="s">
        <v>3830</v>
      </c>
      <c r="B3437" s="44" t="s">
        <v>222</v>
      </c>
      <c r="C3437" s="44" t="s">
        <v>40</v>
      </c>
      <c r="D3437" s="44" t="s">
        <v>176</v>
      </c>
      <c r="E3437" s="3">
        <v>3</v>
      </c>
      <c r="F3437" s="3">
        <v>1</v>
      </c>
      <c r="G3437" s="3">
        <v>4</v>
      </c>
      <c r="H3437" s="3">
        <v>1</v>
      </c>
      <c r="I3437" s="3">
        <f t="shared" si="53"/>
        <v>2</v>
      </c>
    </row>
    <row r="3438" spans="1:9" x14ac:dyDescent="0.35">
      <c r="A3438" s="3" t="s">
        <v>3831</v>
      </c>
      <c r="B3438" s="44" t="s">
        <v>222</v>
      </c>
      <c r="C3438" s="44" t="s">
        <v>40</v>
      </c>
      <c r="D3438" s="44" t="s">
        <v>176</v>
      </c>
      <c r="E3438" s="3">
        <v>3</v>
      </c>
      <c r="F3438" s="3">
        <v>1</v>
      </c>
      <c r="G3438" s="3">
        <v>4</v>
      </c>
      <c r="H3438" s="3">
        <v>1</v>
      </c>
      <c r="I3438" s="3">
        <f t="shared" si="53"/>
        <v>2</v>
      </c>
    </row>
    <row r="3439" spans="1:9" x14ac:dyDescent="0.35">
      <c r="A3439" s="3" t="s">
        <v>3832</v>
      </c>
      <c r="B3439" s="44" t="s">
        <v>289</v>
      </c>
      <c r="C3439" s="44" t="s">
        <v>43</v>
      </c>
      <c r="D3439" s="44" t="s">
        <v>175</v>
      </c>
      <c r="E3439" s="3">
        <v>3</v>
      </c>
      <c r="F3439" s="3">
        <v>1</v>
      </c>
      <c r="G3439" s="3">
        <v>4</v>
      </c>
      <c r="H3439" s="3">
        <v>1</v>
      </c>
      <c r="I3439" s="3">
        <f t="shared" si="53"/>
        <v>2</v>
      </c>
    </row>
    <row r="3440" spans="1:9" x14ac:dyDescent="0.35">
      <c r="A3440" s="3" t="s">
        <v>3833</v>
      </c>
      <c r="B3440" s="44" t="s">
        <v>227</v>
      </c>
      <c r="C3440" s="44" t="s">
        <v>228</v>
      </c>
      <c r="D3440" s="44" t="s">
        <v>175</v>
      </c>
      <c r="E3440" s="3">
        <v>3</v>
      </c>
      <c r="F3440" s="3">
        <v>1</v>
      </c>
      <c r="G3440" s="3">
        <v>4</v>
      </c>
      <c r="H3440" s="3">
        <v>1</v>
      </c>
      <c r="I3440" s="3">
        <f t="shared" si="53"/>
        <v>2</v>
      </c>
    </row>
    <row r="3441" spans="1:9" x14ac:dyDescent="0.35">
      <c r="A3441" s="3" t="s">
        <v>3834</v>
      </c>
      <c r="B3441" s="44" t="s">
        <v>227</v>
      </c>
      <c r="C3441" s="44" t="s">
        <v>228</v>
      </c>
      <c r="D3441" s="44" t="s">
        <v>175</v>
      </c>
      <c r="E3441" s="3">
        <v>3</v>
      </c>
      <c r="F3441" s="3">
        <v>1</v>
      </c>
      <c r="G3441" s="3">
        <v>4</v>
      </c>
      <c r="H3441" s="3">
        <v>1</v>
      </c>
      <c r="I3441" s="3">
        <f t="shared" si="53"/>
        <v>2</v>
      </c>
    </row>
    <row r="3442" spans="1:9" x14ac:dyDescent="0.35">
      <c r="A3442" s="3" t="s">
        <v>3835</v>
      </c>
      <c r="B3442" s="44" t="s">
        <v>227</v>
      </c>
      <c r="C3442" s="44" t="s">
        <v>228</v>
      </c>
      <c r="D3442" s="44" t="s">
        <v>175</v>
      </c>
      <c r="E3442" s="3">
        <v>3</v>
      </c>
      <c r="F3442" s="3">
        <v>1</v>
      </c>
      <c r="G3442" s="3">
        <v>4</v>
      </c>
      <c r="H3442" s="3">
        <v>1</v>
      </c>
      <c r="I3442" s="3">
        <f t="shared" si="53"/>
        <v>2</v>
      </c>
    </row>
    <row r="3443" spans="1:9" x14ac:dyDescent="0.35">
      <c r="A3443" s="3" t="s">
        <v>3836</v>
      </c>
      <c r="B3443" s="44" t="s">
        <v>227</v>
      </c>
      <c r="C3443" s="44" t="s">
        <v>228</v>
      </c>
      <c r="D3443" s="44" t="s">
        <v>175</v>
      </c>
      <c r="E3443" s="3">
        <v>3</v>
      </c>
      <c r="F3443" s="3">
        <v>1</v>
      </c>
      <c r="G3443" s="3">
        <v>4</v>
      </c>
      <c r="H3443" s="3">
        <v>1</v>
      </c>
      <c r="I3443" s="3">
        <f t="shared" si="53"/>
        <v>2</v>
      </c>
    </row>
    <row r="3444" spans="1:9" x14ac:dyDescent="0.35">
      <c r="A3444" s="3" t="s">
        <v>3837</v>
      </c>
      <c r="B3444" s="44" t="s">
        <v>195</v>
      </c>
      <c r="C3444" s="44" t="s">
        <v>151</v>
      </c>
      <c r="D3444" s="44" t="s">
        <v>176</v>
      </c>
      <c r="E3444" s="3">
        <v>3</v>
      </c>
      <c r="F3444" s="3">
        <v>1</v>
      </c>
      <c r="G3444" s="3">
        <v>4</v>
      </c>
      <c r="H3444" s="3">
        <v>1</v>
      </c>
      <c r="I3444" s="3">
        <f t="shared" si="53"/>
        <v>2</v>
      </c>
    </row>
    <row r="3445" spans="1:9" x14ac:dyDescent="0.35">
      <c r="A3445" s="3" t="s">
        <v>3838</v>
      </c>
      <c r="B3445" s="44" t="s">
        <v>289</v>
      </c>
      <c r="C3445" s="44" t="s">
        <v>43</v>
      </c>
      <c r="D3445" s="44" t="s">
        <v>175</v>
      </c>
      <c r="E3445" s="3">
        <v>3</v>
      </c>
      <c r="F3445" s="3">
        <v>1</v>
      </c>
      <c r="G3445" s="3">
        <v>1</v>
      </c>
      <c r="H3445" s="3">
        <v>1</v>
      </c>
      <c r="I3445" s="3">
        <f t="shared" si="53"/>
        <v>2</v>
      </c>
    </row>
    <row r="3446" spans="1:9" x14ac:dyDescent="0.35">
      <c r="A3446" s="3" t="s">
        <v>3839</v>
      </c>
      <c r="B3446" s="44" t="s">
        <v>289</v>
      </c>
      <c r="C3446" s="44" t="s">
        <v>43</v>
      </c>
      <c r="D3446" s="44" t="s">
        <v>175</v>
      </c>
      <c r="E3446" s="3">
        <v>3</v>
      </c>
      <c r="F3446" s="3">
        <v>1</v>
      </c>
      <c r="G3446" s="3">
        <v>1</v>
      </c>
      <c r="H3446" s="3">
        <v>1</v>
      </c>
      <c r="I3446" s="3">
        <f t="shared" si="53"/>
        <v>2</v>
      </c>
    </row>
    <row r="3447" spans="1:9" x14ac:dyDescent="0.35">
      <c r="A3447" s="3" t="s">
        <v>3840</v>
      </c>
      <c r="B3447" s="44" t="s">
        <v>227</v>
      </c>
      <c r="C3447" s="44" t="s">
        <v>228</v>
      </c>
      <c r="D3447" s="44" t="s">
        <v>175</v>
      </c>
      <c r="E3447" s="3">
        <v>3</v>
      </c>
      <c r="F3447" s="3">
        <v>1</v>
      </c>
      <c r="G3447" s="3">
        <v>4</v>
      </c>
      <c r="H3447" s="3">
        <v>1</v>
      </c>
      <c r="I3447" s="3">
        <f t="shared" si="53"/>
        <v>2</v>
      </c>
    </row>
    <row r="3448" spans="1:9" x14ac:dyDescent="0.35">
      <c r="A3448" s="3" t="s">
        <v>3841</v>
      </c>
      <c r="B3448" s="44" t="s">
        <v>227</v>
      </c>
      <c r="C3448" s="44" t="s">
        <v>228</v>
      </c>
      <c r="D3448" s="44" t="s">
        <v>175</v>
      </c>
      <c r="E3448" s="3">
        <v>3</v>
      </c>
      <c r="F3448" s="3">
        <v>1</v>
      </c>
      <c r="G3448" s="3">
        <v>4</v>
      </c>
      <c r="H3448" s="3">
        <v>1</v>
      </c>
      <c r="I3448" s="3">
        <f t="shared" si="53"/>
        <v>2</v>
      </c>
    </row>
    <row r="3449" spans="1:9" x14ac:dyDescent="0.35">
      <c r="A3449" s="3" t="s">
        <v>3842</v>
      </c>
      <c r="B3449" s="44" t="s">
        <v>230</v>
      </c>
      <c r="C3449" s="44" t="s">
        <v>228</v>
      </c>
      <c r="D3449" s="44" t="s">
        <v>176</v>
      </c>
      <c r="E3449" s="3">
        <v>3</v>
      </c>
      <c r="F3449" s="3">
        <v>1</v>
      </c>
      <c r="G3449" s="3">
        <v>4</v>
      </c>
      <c r="H3449" s="3">
        <v>1</v>
      </c>
      <c r="I3449" s="3">
        <f t="shared" si="53"/>
        <v>2</v>
      </c>
    </row>
    <row r="3450" spans="1:9" x14ac:dyDescent="0.35">
      <c r="A3450" s="3" t="s">
        <v>3843</v>
      </c>
      <c r="B3450" s="44" t="s">
        <v>227</v>
      </c>
      <c r="C3450" s="44" t="s">
        <v>228</v>
      </c>
      <c r="D3450" s="44" t="s">
        <v>175</v>
      </c>
      <c r="E3450" s="3">
        <v>3</v>
      </c>
      <c r="F3450" s="3">
        <v>1</v>
      </c>
      <c r="G3450" s="3">
        <v>4</v>
      </c>
      <c r="H3450" s="3">
        <v>1</v>
      </c>
      <c r="I3450" s="3">
        <f t="shared" si="53"/>
        <v>2</v>
      </c>
    </row>
    <row r="3451" spans="1:9" x14ac:dyDescent="0.35">
      <c r="A3451" s="3" t="s">
        <v>3844</v>
      </c>
      <c r="B3451" s="44" t="s">
        <v>227</v>
      </c>
      <c r="C3451" s="44" t="s">
        <v>228</v>
      </c>
      <c r="D3451" s="44" t="s">
        <v>175</v>
      </c>
      <c r="E3451" s="3">
        <v>3</v>
      </c>
      <c r="F3451" s="3">
        <v>1</v>
      </c>
      <c r="G3451" s="3">
        <v>4</v>
      </c>
      <c r="H3451" s="3">
        <v>1</v>
      </c>
      <c r="I3451" s="3">
        <f t="shared" si="53"/>
        <v>2</v>
      </c>
    </row>
    <row r="3452" spans="1:9" x14ac:dyDescent="0.35">
      <c r="A3452" s="3" t="s">
        <v>3845</v>
      </c>
      <c r="B3452" s="44" t="s">
        <v>227</v>
      </c>
      <c r="C3452" s="44" t="s">
        <v>228</v>
      </c>
      <c r="D3452" s="44" t="s">
        <v>175</v>
      </c>
      <c r="E3452" s="3">
        <v>2</v>
      </c>
      <c r="F3452" s="3">
        <v>2</v>
      </c>
      <c r="G3452" s="3">
        <v>1</v>
      </c>
      <c r="H3452" s="3">
        <v>1</v>
      </c>
      <c r="I3452" s="3">
        <f t="shared" si="53"/>
        <v>2</v>
      </c>
    </row>
    <row r="3453" spans="1:9" x14ac:dyDescent="0.35">
      <c r="A3453" s="3" t="s">
        <v>3846</v>
      </c>
      <c r="B3453" s="44" t="s">
        <v>227</v>
      </c>
      <c r="C3453" s="44" t="s">
        <v>228</v>
      </c>
      <c r="D3453" s="44" t="s">
        <v>175</v>
      </c>
      <c r="E3453" s="3">
        <v>3</v>
      </c>
      <c r="F3453" s="3">
        <v>1</v>
      </c>
      <c r="G3453" s="3">
        <v>4</v>
      </c>
      <c r="H3453" s="3">
        <v>1</v>
      </c>
      <c r="I3453" s="3">
        <f t="shared" si="53"/>
        <v>2</v>
      </c>
    </row>
    <row r="3454" spans="1:9" x14ac:dyDescent="0.35">
      <c r="A3454" s="3" t="s">
        <v>3847</v>
      </c>
      <c r="B3454" s="44" t="s">
        <v>227</v>
      </c>
      <c r="C3454" s="44" t="s">
        <v>228</v>
      </c>
      <c r="D3454" s="44" t="s">
        <v>175</v>
      </c>
      <c r="E3454" s="3">
        <v>3</v>
      </c>
      <c r="F3454" s="3">
        <v>1</v>
      </c>
      <c r="G3454" s="3">
        <v>4</v>
      </c>
      <c r="H3454" s="3">
        <v>1</v>
      </c>
      <c r="I3454" s="3">
        <f t="shared" si="53"/>
        <v>2</v>
      </c>
    </row>
    <row r="3455" spans="1:9" x14ac:dyDescent="0.35">
      <c r="A3455" s="3" t="s">
        <v>3848</v>
      </c>
      <c r="B3455" s="44" t="s">
        <v>227</v>
      </c>
      <c r="C3455" s="44" t="s">
        <v>228</v>
      </c>
      <c r="D3455" s="44" t="s">
        <v>175</v>
      </c>
      <c r="E3455" s="3">
        <v>3</v>
      </c>
      <c r="F3455" s="3">
        <v>1</v>
      </c>
      <c r="G3455" s="3">
        <v>4</v>
      </c>
      <c r="H3455" s="3">
        <v>1</v>
      </c>
      <c r="I3455" s="3">
        <f t="shared" si="53"/>
        <v>2</v>
      </c>
    </row>
    <row r="3456" spans="1:9" x14ac:dyDescent="0.35">
      <c r="A3456" s="3" t="s">
        <v>3849</v>
      </c>
      <c r="B3456" s="44" t="s">
        <v>227</v>
      </c>
      <c r="C3456" s="44" t="s">
        <v>228</v>
      </c>
      <c r="D3456" s="44" t="s">
        <v>175</v>
      </c>
      <c r="E3456" s="3">
        <v>3</v>
      </c>
      <c r="F3456" s="3">
        <v>1</v>
      </c>
      <c r="G3456" s="3">
        <v>4</v>
      </c>
      <c r="H3456" s="3">
        <v>1</v>
      </c>
      <c r="I3456" s="3">
        <f t="shared" si="53"/>
        <v>2</v>
      </c>
    </row>
    <row r="3457" spans="1:9" x14ac:dyDescent="0.35">
      <c r="A3457" s="3" t="s">
        <v>3850</v>
      </c>
      <c r="B3457" s="44" t="s">
        <v>222</v>
      </c>
      <c r="C3457" s="44" t="s">
        <v>40</v>
      </c>
      <c r="D3457" s="44" t="s">
        <v>176</v>
      </c>
      <c r="E3457" s="3">
        <v>3</v>
      </c>
      <c r="F3457" s="3">
        <v>1</v>
      </c>
      <c r="G3457" s="3">
        <v>4</v>
      </c>
      <c r="H3457" s="3">
        <v>1</v>
      </c>
      <c r="I3457" s="3">
        <f t="shared" si="53"/>
        <v>2</v>
      </c>
    </row>
    <row r="3458" spans="1:9" x14ac:dyDescent="0.35">
      <c r="A3458" s="3" t="s">
        <v>3851</v>
      </c>
      <c r="B3458" s="44" t="s">
        <v>195</v>
      </c>
      <c r="C3458" s="44" t="s">
        <v>151</v>
      </c>
      <c r="D3458" s="44" t="s">
        <v>176</v>
      </c>
      <c r="E3458" s="3">
        <v>3</v>
      </c>
      <c r="F3458" s="3">
        <v>1</v>
      </c>
      <c r="G3458" s="3">
        <v>4</v>
      </c>
      <c r="H3458" s="3">
        <v>1</v>
      </c>
      <c r="I3458" s="3">
        <f t="shared" si="53"/>
        <v>2</v>
      </c>
    </row>
    <row r="3459" spans="1:9" x14ac:dyDescent="0.35">
      <c r="A3459" s="3" t="s">
        <v>3852</v>
      </c>
      <c r="B3459" s="44" t="s">
        <v>195</v>
      </c>
      <c r="C3459" s="44" t="s">
        <v>151</v>
      </c>
      <c r="D3459" s="44" t="s">
        <v>176</v>
      </c>
      <c r="E3459" s="3">
        <v>3</v>
      </c>
      <c r="F3459" s="3">
        <v>1</v>
      </c>
      <c r="G3459" s="3">
        <v>4</v>
      </c>
      <c r="H3459" s="3">
        <v>1</v>
      </c>
      <c r="I3459" s="3">
        <f t="shared" ref="I3459:I3522" si="54">ROUND(AVERAGE(E3459:H3459),0)</f>
        <v>2</v>
      </c>
    </row>
    <row r="3460" spans="1:9" x14ac:dyDescent="0.35">
      <c r="A3460" s="3" t="s">
        <v>3853</v>
      </c>
      <c r="B3460" s="44" t="s">
        <v>195</v>
      </c>
      <c r="C3460" s="44" t="s">
        <v>151</v>
      </c>
      <c r="D3460" s="44" t="s">
        <v>176</v>
      </c>
      <c r="E3460" s="3">
        <v>3</v>
      </c>
      <c r="F3460" s="3">
        <v>1</v>
      </c>
      <c r="G3460" s="3">
        <v>4</v>
      </c>
      <c r="H3460" s="3">
        <v>1</v>
      </c>
      <c r="I3460" s="3">
        <f t="shared" si="54"/>
        <v>2</v>
      </c>
    </row>
    <row r="3461" spans="1:9" x14ac:dyDescent="0.35">
      <c r="A3461" s="3" t="s">
        <v>3854</v>
      </c>
      <c r="B3461" s="44" t="s">
        <v>222</v>
      </c>
      <c r="C3461" s="44" t="s">
        <v>40</v>
      </c>
      <c r="D3461" s="44" t="s">
        <v>176</v>
      </c>
      <c r="E3461" s="3">
        <v>3</v>
      </c>
      <c r="F3461" s="3">
        <v>1</v>
      </c>
      <c r="G3461" s="3">
        <v>4</v>
      </c>
      <c r="H3461" s="3">
        <v>1</v>
      </c>
      <c r="I3461" s="3">
        <f t="shared" si="54"/>
        <v>2</v>
      </c>
    </row>
    <row r="3462" spans="1:9" x14ac:dyDescent="0.35">
      <c r="A3462" s="3" t="s">
        <v>3855</v>
      </c>
      <c r="B3462" s="44" t="s">
        <v>195</v>
      </c>
      <c r="C3462" s="44" t="s">
        <v>151</v>
      </c>
      <c r="D3462" s="44" t="s">
        <v>176</v>
      </c>
      <c r="E3462" s="3">
        <v>3</v>
      </c>
      <c r="F3462" s="3">
        <v>1</v>
      </c>
      <c r="G3462" s="3">
        <v>4</v>
      </c>
      <c r="H3462" s="3">
        <v>1</v>
      </c>
      <c r="I3462" s="3">
        <f t="shared" si="54"/>
        <v>2</v>
      </c>
    </row>
    <row r="3463" spans="1:9" x14ac:dyDescent="0.35">
      <c r="A3463" s="3" t="s">
        <v>3856</v>
      </c>
      <c r="B3463" s="44" t="s">
        <v>195</v>
      </c>
      <c r="C3463" s="44" t="s">
        <v>151</v>
      </c>
      <c r="D3463" s="44" t="s">
        <v>176</v>
      </c>
      <c r="E3463" s="3">
        <v>3</v>
      </c>
      <c r="F3463" s="3">
        <v>1</v>
      </c>
      <c r="G3463" s="3">
        <v>4</v>
      </c>
      <c r="H3463" s="3">
        <v>1</v>
      </c>
      <c r="I3463" s="3">
        <f t="shared" si="54"/>
        <v>2</v>
      </c>
    </row>
    <row r="3464" spans="1:9" x14ac:dyDescent="0.35">
      <c r="A3464" s="3" t="s">
        <v>3857</v>
      </c>
      <c r="B3464" s="44" t="s">
        <v>227</v>
      </c>
      <c r="C3464" s="44" t="s">
        <v>228</v>
      </c>
      <c r="D3464" s="44" t="s">
        <v>175</v>
      </c>
      <c r="E3464" s="3">
        <v>3</v>
      </c>
      <c r="F3464" s="3">
        <v>1</v>
      </c>
      <c r="G3464" s="3">
        <v>4</v>
      </c>
      <c r="H3464" s="3">
        <v>1</v>
      </c>
      <c r="I3464" s="3">
        <f t="shared" si="54"/>
        <v>2</v>
      </c>
    </row>
    <row r="3465" spans="1:9" x14ac:dyDescent="0.35">
      <c r="A3465" s="3" t="s">
        <v>3858</v>
      </c>
      <c r="B3465" s="44" t="s">
        <v>227</v>
      </c>
      <c r="C3465" s="44" t="s">
        <v>228</v>
      </c>
      <c r="D3465" s="44" t="s">
        <v>175</v>
      </c>
      <c r="E3465" s="3">
        <v>3</v>
      </c>
      <c r="F3465" s="3">
        <v>1</v>
      </c>
      <c r="G3465" s="3">
        <v>4</v>
      </c>
      <c r="H3465" s="3">
        <v>1</v>
      </c>
      <c r="I3465" s="3">
        <f t="shared" si="54"/>
        <v>2</v>
      </c>
    </row>
    <row r="3466" spans="1:9" x14ac:dyDescent="0.35">
      <c r="A3466" s="3" t="s">
        <v>3859</v>
      </c>
      <c r="B3466" s="44" t="s">
        <v>227</v>
      </c>
      <c r="C3466" s="44" t="s">
        <v>228</v>
      </c>
      <c r="D3466" s="44" t="s">
        <v>175</v>
      </c>
      <c r="E3466" s="3">
        <v>3</v>
      </c>
      <c r="F3466" s="3">
        <v>1</v>
      </c>
      <c r="G3466" s="3">
        <v>4</v>
      </c>
      <c r="H3466" s="3">
        <v>1</v>
      </c>
      <c r="I3466" s="3">
        <f t="shared" si="54"/>
        <v>2</v>
      </c>
    </row>
    <row r="3467" spans="1:9" x14ac:dyDescent="0.35">
      <c r="A3467" s="3" t="s">
        <v>3860</v>
      </c>
      <c r="B3467" s="44" t="s">
        <v>289</v>
      </c>
      <c r="C3467" s="44" t="s">
        <v>43</v>
      </c>
      <c r="D3467" s="44" t="s">
        <v>175</v>
      </c>
      <c r="E3467" s="3">
        <v>3</v>
      </c>
      <c r="F3467" s="3">
        <v>3</v>
      </c>
      <c r="G3467" s="3">
        <v>4</v>
      </c>
      <c r="H3467" s="3">
        <v>1</v>
      </c>
      <c r="I3467" s="3">
        <f t="shared" si="54"/>
        <v>3</v>
      </c>
    </row>
    <row r="3468" spans="1:9" x14ac:dyDescent="0.35">
      <c r="A3468" s="3" t="s">
        <v>3861</v>
      </c>
      <c r="B3468" s="44" t="s">
        <v>227</v>
      </c>
      <c r="C3468" s="44" t="s">
        <v>228</v>
      </c>
      <c r="D3468" s="44" t="s">
        <v>175</v>
      </c>
      <c r="E3468" s="3">
        <v>3</v>
      </c>
      <c r="F3468" s="3">
        <v>1</v>
      </c>
      <c r="G3468" s="3">
        <v>4</v>
      </c>
      <c r="H3468" s="3">
        <v>1</v>
      </c>
      <c r="I3468" s="3">
        <f t="shared" si="54"/>
        <v>2</v>
      </c>
    </row>
    <row r="3469" spans="1:9" x14ac:dyDescent="0.35">
      <c r="A3469" s="3" t="s">
        <v>3862</v>
      </c>
      <c r="B3469" s="44" t="s">
        <v>227</v>
      </c>
      <c r="C3469" s="44" t="s">
        <v>228</v>
      </c>
      <c r="D3469" s="44" t="s">
        <v>175</v>
      </c>
      <c r="E3469" s="3">
        <v>3</v>
      </c>
      <c r="F3469" s="3">
        <v>1</v>
      </c>
      <c r="G3469" s="3">
        <v>4</v>
      </c>
      <c r="H3469" s="3">
        <v>1</v>
      </c>
      <c r="I3469" s="3">
        <f t="shared" si="54"/>
        <v>2</v>
      </c>
    </row>
    <row r="3470" spans="1:9" x14ac:dyDescent="0.35">
      <c r="A3470" s="3" t="s">
        <v>3863</v>
      </c>
      <c r="B3470" s="44" t="s">
        <v>227</v>
      </c>
      <c r="C3470" s="44" t="s">
        <v>228</v>
      </c>
      <c r="D3470" s="44" t="s">
        <v>175</v>
      </c>
      <c r="E3470" s="3">
        <v>3</v>
      </c>
      <c r="F3470" s="3">
        <v>1</v>
      </c>
      <c r="G3470" s="3">
        <v>4</v>
      </c>
      <c r="H3470" s="3">
        <v>1</v>
      </c>
      <c r="I3470" s="3">
        <f t="shared" si="54"/>
        <v>2</v>
      </c>
    </row>
    <row r="3471" spans="1:9" x14ac:dyDescent="0.35">
      <c r="A3471" s="3" t="s">
        <v>3864</v>
      </c>
      <c r="B3471" s="44" t="s">
        <v>227</v>
      </c>
      <c r="C3471" s="44" t="s">
        <v>228</v>
      </c>
      <c r="D3471" s="44" t="s">
        <v>175</v>
      </c>
      <c r="E3471" s="3">
        <v>3</v>
      </c>
      <c r="F3471" s="3">
        <v>1</v>
      </c>
      <c r="G3471" s="3">
        <v>4</v>
      </c>
      <c r="H3471" s="3">
        <v>1</v>
      </c>
      <c r="I3471" s="3">
        <f t="shared" si="54"/>
        <v>2</v>
      </c>
    </row>
    <row r="3472" spans="1:9" x14ac:dyDescent="0.35">
      <c r="A3472" s="3" t="s">
        <v>3865</v>
      </c>
      <c r="B3472" s="44" t="s">
        <v>227</v>
      </c>
      <c r="C3472" s="44" t="s">
        <v>228</v>
      </c>
      <c r="D3472" s="44" t="s">
        <v>175</v>
      </c>
      <c r="E3472" s="3">
        <v>3</v>
      </c>
      <c r="F3472" s="3">
        <v>1</v>
      </c>
      <c r="G3472" s="3">
        <v>4</v>
      </c>
      <c r="H3472" s="3">
        <v>1</v>
      </c>
      <c r="I3472" s="3">
        <f t="shared" si="54"/>
        <v>2</v>
      </c>
    </row>
    <row r="3473" spans="1:9" x14ac:dyDescent="0.35">
      <c r="A3473" s="3" t="s">
        <v>3866</v>
      </c>
      <c r="B3473" s="44" t="s">
        <v>227</v>
      </c>
      <c r="C3473" s="44" t="s">
        <v>228</v>
      </c>
      <c r="D3473" s="44" t="s">
        <v>175</v>
      </c>
      <c r="E3473" s="3">
        <v>3</v>
      </c>
      <c r="F3473" s="3">
        <v>1</v>
      </c>
      <c r="G3473" s="3">
        <v>1</v>
      </c>
      <c r="H3473" s="3">
        <v>1</v>
      </c>
      <c r="I3473" s="3">
        <f t="shared" si="54"/>
        <v>2</v>
      </c>
    </row>
    <row r="3474" spans="1:9" x14ac:dyDescent="0.35">
      <c r="A3474" s="3" t="s">
        <v>3867</v>
      </c>
      <c r="B3474" s="44" t="s">
        <v>227</v>
      </c>
      <c r="C3474" s="44" t="s">
        <v>228</v>
      </c>
      <c r="D3474" s="44" t="s">
        <v>175</v>
      </c>
      <c r="E3474" s="3">
        <v>3</v>
      </c>
      <c r="F3474" s="3">
        <v>1</v>
      </c>
      <c r="G3474" s="3">
        <v>4</v>
      </c>
      <c r="H3474" s="3">
        <v>1</v>
      </c>
      <c r="I3474" s="3">
        <f t="shared" si="54"/>
        <v>2</v>
      </c>
    </row>
    <row r="3475" spans="1:9" x14ac:dyDescent="0.35">
      <c r="A3475" s="3" t="s">
        <v>3868</v>
      </c>
      <c r="B3475" s="44" t="s">
        <v>195</v>
      </c>
      <c r="C3475" s="44" t="s">
        <v>151</v>
      </c>
      <c r="D3475" s="44" t="s">
        <v>176</v>
      </c>
      <c r="E3475" s="3">
        <v>3</v>
      </c>
      <c r="F3475" s="3">
        <v>1</v>
      </c>
      <c r="G3475" s="3">
        <v>4</v>
      </c>
      <c r="H3475" s="3">
        <v>1</v>
      </c>
      <c r="I3475" s="3">
        <f t="shared" si="54"/>
        <v>2</v>
      </c>
    </row>
    <row r="3476" spans="1:9" x14ac:dyDescent="0.35">
      <c r="A3476" s="3" t="s">
        <v>3869</v>
      </c>
      <c r="B3476" s="44" t="s">
        <v>195</v>
      </c>
      <c r="C3476" s="44" t="s">
        <v>151</v>
      </c>
      <c r="D3476" s="44" t="s">
        <v>176</v>
      </c>
      <c r="E3476" s="3">
        <v>3</v>
      </c>
      <c r="F3476" s="3">
        <v>1</v>
      </c>
      <c r="G3476" s="3">
        <v>4</v>
      </c>
      <c r="H3476" s="3">
        <v>1</v>
      </c>
      <c r="I3476" s="3">
        <f t="shared" si="54"/>
        <v>2</v>
      </c>
    </row>
    <row r="3477" spans="1:9" x14ac:dyDescent="0.35">
      <c r="A3477" s="3" t="s">
        <v>3870</v>
      </c>
      <c r="B3477" s="44" t="s">
        <v>195</v>
      </c>
      <c r="C3477" s="44" t="s">
        <v>151</v>
      </c>
      <c r="D3477" s="44" t="s">
        <v>176</v>
      </c>
      <c r="E3477" s="3">
        <v>3</v>
      </c>
      <c r="F3477" s="3">
        <v>1</v>
      </c>
      <c r="G3477" s="3">
        <v>4</v>
      </c>
      <c r="H3477" s="3">
        <v>1</v>
      </c>
      <c r="I3477" s="3">
        <f t="shared" si="54"/>
        <v>2</v>
      </c>
    </row>
    <row r="3478" spans="1:9" x14ac:dyDescent="0.35">
      <c r="A3478" s="3" t="s">
        <v>3871</v>
      </c>
      <c r="B3478" s="44" t="s">
        <v>195</v>
      </c>
      <c r="C3478" s="44" t="s">
        <v>151</v>
      </c>
      <c r="D3478" s="44" t="s">
        <v>176</v>
      </c>
      <c r="E3478" s="3">
        <v>3</v>
      </c>
      <c r="F3478" s="3">
        <v>1</v>
      </c>
      <c r="G3478" s="3">
        <v>1</v>
      </c>
      <c r="H3478" s="3">
        <v>1</v>
      </c>
      <c r="I3478" s="3">
        <f t="shared" si="54"/>
        <v>2</v>
      </c>
    </row>
    <row r="3479" spans="1:9" x14ac:dyDescent="0.35">
      <c r="A3479" s="3" t="s">
        <v>3872</v>
      </c>
      <c r="B3479" s="44" t="s">
        <v>222</v>
      </c>
      <c r="C3479" s="44" t="s">
        <v>40</v>
      </c>
      <c r="D3479" s="44" t="s">
        <v>176</v>
      </c>
      <c r="E3479" s="3">
        <v>3</v>
      </c>
      <c r="F3479" s="3">
        <v>1</v>
      </c>
      <c r="G3479" s="3">
        <v>4</v>
      </c>
      <c r="H3479" s="3">
        <v>1</v>
      </c>
      <c r="I3479" s="3">
        <f t="shared" si="54"/>
        <v>2</v>
      </c>
    </row>
    <row r="3480" spans="1:9" x14ac:dyDescent="0.35">
      <c r="A3480" s="3" t="s">
        <v>3873</v>
      </c>
      <c r="B3480" s="44" t="s">
        <v>227</v>
      </c>
      <c r="C3480" s="44" t="s">
        <v>228</v>
      </c>
      <c r="D3480" s="44" t="s">
        <v>175</v>
      </c>
      <c r="E3480" s="3">
        <v>3</v>
      </c>
      <c r="F3480" s="3">
        <v>1</v>
      </c>
      <c r="G3480" s="3">
        <v>4</v>
      </c>
      <c r="H3480" s="3">
        <v>1</v>
      </c>
      <c r="I3480" s="3">
        <f t="shared" si="54"/>
        <v>2</v>
      </c>
    </row>
    <row r="3481" spans="1:9" x14ac:dyDescent="0.35">
      <c r="A3481" s="3" t="s">
        <v>3874</v>
      </c>
      <c r="B3481" s="44" t="s">
        <v>227</v>
      </c>
      <c r="C3481" s="44" t="s">
        <v>228</v>
      </c>
      <c r="D3481" s="44" t="s">
        <v>175</v>
      </c>
      <c r="E3481" s="3">
        <v>3</v>
      </c>
      <c r="F3481" s="3">
        <v>1</v>
      </c>
      <c r="G3481" s="3">
        <v>4</v>
      </c>
      <c r="H3481" s="3">
        <v>1</v>
      </c>
      <c r="I3481" s="3">
        <f t="shared" si="54"/>
        <v>2</v>
      </c>
    </row>
    <row r="3482" spans="1:9" x14ac:dyDescent="0.35">
      <c r="A3482" s="3" t="s">
        <v>3875</v>
      </c>
      <c r="B3482" s="44" t="s">
        <v>227</v>
      </c>
      <c r="C3482" s="44" t="s">
        <v>228</v>
      </c>
      <c r="D3482" s="44" t="s">
        <v>175</v>
      </c>
      <c r="E3482" s="3">
        <v>3</v>
      </c>
      <c r="F3482" s="3">
        <v>1</v>
      </c>
      <c r="G3482" s="3">
        <v>4</v>
      </c>
      <c r="H3482" s="3">
        <v>1</v>
      </c>
      <c r="I3482" s="3">
        <f t="shared" si="54"/>
        <v>2</v>
      </c>
    </row>
    <row r="3483" spans="1:9" x14ac:dyDescent="0.35">
      <c r="A3483" s="3" t="s">
        <v>3876</v>
      </c>
      <c r="B3483" s="44" t="s">
        <v>230</v>
      </c>
      <c r="C3483" s="44" t="s">
        <v>228</v>
      </c>
      <c r="D3483" s="44" t="s">
        <v>176</v>
      </c>
      <c r="E3483" s="3">
        <v>3</v>
      </c>
      <c r="F3483" s="3">
        <v>1</v>
      </c>
      <c r="G3483" s="3">
        <v>1</v>
      </c>
      <c r="H3483" s="3">
        <v>1</v>
      </c>
      <c r="I3483" s="3">
        <f t="shared" si="54"/>
        <v>2</v>
      </c>
    </row>
    <row r="3484" spans="1:9" x14ac:dyDescent="0.35">
      <c r="A3484" s="3" t="s">
        <v>3877</v>
      </c>
      <c r="B3484" s="44" t="s">
        <v>230</v>
      </c>
      <c r="C3484" s="44" t="s">
        <v>228</v>
      </c>
      <c r="D3484" s="44" t="s">
        <v>176</v>
      </c>
      <c r="E3484" s="3">
        <v>3</v>
      </c>
      <c r="F3484" s="3">
        <v>1</v>
      </c>
      <c r="G3484" s="3">
        <v>4</v>
      </c>
      <c r="H3484" s="3">
        <v>1</v>
      </c>
      <c r="I3484" s="3">
        <f t="shared" si="54"/>
        <v>2</v>
      </c>
    </row>
    <row r="3485" spans="1:9" x14ac:dyDescent="0.35">
      <c r="A3485" s="3" t="s">
        <v>3878</v>
      </c>
      <c r="B3485" s="44" t="s">
        <v>222</v>
      </c>
      <c r="C3485" s="44" t="s">
        <v>40</v>
      </c>
      <c r="D3485" s="44" t="s">
        <v>176</v>
      </c>
      <c r="E3485" s="3">
        <v>3</v>
      </c>
      <c r="F3485" s="3">
        <v>1</v>
      </c>
      <c r="G3485" s="3">
        <v>4</v>
      </c>
      <c r="H3485" s="3">
        <v>1</v>
      </c>
      <c r="I3485" s="3">
        <f t="shared" si="54"/>
        <v>2</v>
      </c>
    </row>
    <row r="3486" spans="1:9" x14ac:dyDescent="0.35">
      <c r="A3486" s="3" t="s">
        <v>3879</v>
      </c>
      <c r="B3486" s="44" t="s">
        <v>195</v>
      </c>
      <c r="C3486" s="44" t="s">
        <v>151</v>
      </c>
      <c r="D3486" s="44" t="s">
        <v>176</v>
      </c>
      <c r="E3486" s="3">
        <v>3</v>
      </c>
      <c r="F3486" s="3">
        <v>1</v>
      </c>
      <c r="G3486" s="3">
        <v>4</v>
      </c>
      <c r="H3486" s="3">
        <v>1</v>
      </c>
      <c r="I3486" s="3">
        <f t="shared" si="54"/>
        <v>2</v>
      </c>
    </row>
    <row r="3487" spans="1:9" x14ac:dyDescent="0.35">
      <c r="A3487" s="3" t="s">
        <v>3880</v>
      </c>
      <c r="B3487" s="44" t="s">
        <v>227</v>
      </c>
      <c r="C3487" s="44" t="s">
        <v>228</v>
      </c>
      <c r="D3487" s="44" t="s">
        <v>175</v>
      </c>
      <c r="E3487" s="3">
        <v>3</v>
      </c>
      <c r="F3487" s="3">
        <v>1</v>
      </c>
      <c r="G3487" s="3">
        <v>4</v>
      </c>
      <c r="H3487" s="3">
        <v>1</v>
      </c>
      <c r="I3487" s="3">
        <f t="shared" si="54"/>
        <v>2</v>
      </c>
    </row>
    <row r="3488" spans="1:9" x14ac:dyDescent="0.35">
      <c r="A3488" s="3" t="s">
        <v>3881</v>
      </c>
      <c r="B3488" s="44" t="s">
        <v>195</v>
      </c>
      <c r="C3488" s="44" t="s">
        <v>151</v>
      </c>
      <c r="D3488" s="44" t="s">
        <v>176</v>
      </c>
      <c r="E3488" s="3">
        <v>3</v>
      </c>
      <c r="F3488" s="3">
        <v>1</v>
      </c>
      <c r="G3488" s="3">
        <v>4</v>
      </c>
      <c r="H3488" s="3">
        <v>1</v>
      </c>
      <c r="I3488" s="3">
        <f t="shared" si="54"/>
        <v>2</v>
      </c>
    </row>
    <row r="3489" spans="1:9" x14ac:dyDescent="0.35">
      <c r="A3489" s="3" t="s">
        <v>3882</v>
      </c>
      <c r="B3489" s="44" t="s">
        <v>195</v>
      </c>
      <c r="C3489" s="44" t="s">
        <v>151</v>
      </c>
      <c r="D3489" s="44" t="s">
        <v>176</v>
      </c>
      <c r="E3489" s="3">
        <v>3</v>
      </c>
      <c r="F3489" s="3">
        <v>1</v>
      </c>
      <c r="G3489" s="3">
        <v>4</v>
      </c>
      <c r="H3489" s="3">
        <v>1</v>
      </c>
      <c r="I3489" s="3">
        <f t="shared" si="54"/>
        <v>2</v>
      </c>
    </row>
    <row r="3490" spans="1:9" x14ac:dyDescent="0.35">
      <c r="A3490" s="3" t="s">
        <v>3883</v>
      </c>
      <c r="B3490" s="44" t="s">
        <v>633</v>
      </c>
      <c r="C3490" s="44" t="s">
        <v>77</v>
      </c>
      <c r="D3490" s="44" t="s">
        <v>176</v>
      </c>
      <c r="E3490" s="3">
        <v>3</v>
      </c>
      <c r="F3490" s="3">
        <v>1</v>
      </c>
      <c r="G3490" s="3">
        <v>4</v>
      </c>
      <c r="H3490" s="3">
        <v>1</v>
      </c>
      <c r="I3490" s="3">
        <f t="shared" si="54"/>
        <v>2</v>
      </c>
    </row>
    <row r="3491" spans="1:9" x14ac:dyDescent="0.35">
      <c r="A3491" s="3" t="s">
        <v>3884</v>
      </c>
      <c r="B3491" s="44" t="s">
        <v>227</v>
      </c>
      <c r="C3491" s="44" t="s">
        <v>228</v>
      </c>
      <c r="D3491" s="44" t="s">
        <v>175</v>
      </c>
      <c r="E3491" s="3">
        <v>3</v>
      </c>
      <c r="F3491" s="3">
        <v>1</v>
      </c>
      <c r="G3491" s="3">
        <v>4</v>
      </c>
      <c r="H3491" s="3">
        <v>1</v>
      </c>
      <c r="I3491" s="3">
        <f t="shared" si="54"/>
        <v>2</v>
      </c>
    </row>
    <row r="3492" spans="1:9" x14ac:dyDescent="0.35">
      <c r="A3492" s="3" t="s">
        <v>3885</v>
      </c>
      <c r="B3492" s="44" t="s">
        <v>230</v>
      </c>
      <c r="C3492" s="44" t="s">
        <v>228</v>
      </c>
      <c r="D3492" s="44" t="s">
        <v>176</v>
      </c>
      <c r="E3492" s="3">
        <v>3</v>
      </c>
      <c r="F3492" s="3">
        <v>1</v>
      </c>
      <c r="G3492" s="3">
        <v>4</v>
      </c>
      <c r="H3492" s="3">
        <v>1</v>
      </c>
      <c r="I3492" s="3">
        <f t="shared" si="54"/>
        <v>2</v>
      </c>
    </row>
    <row r="3493" spans="1:9" x14ac:dyDescent="0.35">
      <c r="A3493" s="3" t="s">
        <v>3886</v>
      </c>
      <c r="B3493" s="44" t="s">
        <v>208</v>
      </c>
      <c r="C3493" s="44" t="s">
        <v>151</v>
      </c>
      <c r="D3493" s="44" t="s">
        <v>175</v>
      </c>
      <c r="E3493" s="3">
        <v>3</v>
      </c>
      <c r="F3493" s="3">
        <v>1</v>
      </c>
      <c r="G3493" s="3">
        <v>4</v>
      </c>
      <c r="H3493" s="3">
        <v>1</v>
      </c>
      <c r="I3493" s="3">
        <f t="shared" si="54"/>
        <v>2</v>
      </c>
    </row>
    <row r="3494" spans="1:9" x14ac:dyDescent="0.35">
      <c r="A3494" s="3" t="s">
        <v>3887</v>
      </c>
      <c r="B3494" s="44" t="s">
        <v>195</v>
      </c>
      <c r="C3494" s="44" t="s">
        <v>151</v>
      </c>
      <c r="D3494" s="44" t="s">
        <v>176</v>
      </c>
      <c r="E3494" s="3">
        <v>3</v>
      </c>
      <c r="F3494" s="3">
        <v>1</v>
      </c>
      <c r="G3494" s="3">
        <v>1</v>
      </c>
      <c r="H3494" s="3">
        <v>1</v>
      </c>
      <c r="I3494" s="3">
        <f t="shared" si="54"/>
        <v>2</v>
      </c>
    </row>
    <row r="3495" spans="1:9" x14ac:dyDescent="0.35">
      <c r="A3495" s="3" t="s">
        <v>3888</v>
      </c>
      <c r="B3495" s="44" t="s">
        <v>226</v>
      </c>
      <c r="C3495" s="44" t="s">
        <v>40</v>
      </c>
      <c r="D3495" s="44" t="s">
        <v>175</v>
      </c>
      <c r="E3495" s="3">
        <v>3</v>
      </c>
      <c r="F3495" s="3">
        <v>1</v>
      </c>
      <c r="G3495" s="3">
        <v>4</v>
      </c>
      <c r="H3495" s="3">
        <v>1</v>
      </c>
      <c r="I3495" s="3">
        <f t="shared" si="54"/>
        <v>2</v>
      </c>
    </row>
    <row r="3496" spans="1:9" x14ac:dyDescent="0.35">
      <c r="A3496" s="3" t="s">
        <v>3889</v>
      </c>
      <c r="B3496" s="44" t="s">
        <v>226</v>
      </c>
      <c r="C3496" s="44" t="s">
        <v>40</v>
      </c>
      <c r="D3496" s="44" t="s">
        <v>175</v>
      </c>
      <c r="E3496" s="3">
        <v>3</v>
      </c>
      <c r="F3496" s="3">
        <v>1</v>
      </c>
      <c r="G3496" s="3">
        <v>4</v>
      </c>
      <c r="H3496" s="3">
        <v>1</v>
      </c>
      <c r="I3496" s="3">
        <f t="shared" si="54"/>
        <v>2</v>
      </c>
    </row>
    <row r="3497" spans="1:9" x14ac:dyDescent="0.35">
      <c r="A3497" s="3" t="s">
        <v>3890</v>
      </c>
      <c r="B3497" s="44" t="s">
        <v>230</v>
      </c>
      <c r="C3497" s="44" t="s">
        <v>228</v>
      </c>
      <c r="D3497" s="44" t="s">
        <v>176</v>
      </c>
      <c r="E3497" s="3">
        <v>3</v>
      </c>
      <c r="F3497" s="3">
        <v>1</v>
      </c>
      <c r="G3497" s="3">
        <v>4</v>
      </c>
      <c r="H3497" s="3">
        <v>1</v>
      </c>
      <c r="I3497" s="3">
        <f t="shared" si="54"/>
        <v>2</v>
      </c>
    </row>
    <row r="3498" spans="1:9" x14ac:dyDescent="0.35">
      <c r="A3498" s="3" t="s">
        <v>3891</v>
      </c>
      <c r="B3498" s="44" t="s">
        <v>230</v>
      </c>
      <c r="C3498" s="44" t="s">
        <v>228</v>
      </c>
      <c r="D3498" s="44" t="s">
        <v>176</v>
      </c>
      <c r="E3498" s="3">
        <v>3</v>
      </c>
      <c r="F3498" s="3">
        <v>1</v>
      </c>
      <c r="G3498" s="3">
        <v>4</v>
      </c>
      <c r="H3498" s="3">
        <v>1</v>
      </c>
      <c r="I3498" s="3">
        <f t="shared" si="54"/>
        <v>2</v>
      </c>
    </row>
    <row r="3499" spans="1:9" x14ac:dyDescent="0.35">
      <c r="A3499" s="3" t="s">
        <v>3892</v>
      </c>
      <c r="B3499" s="44" t="s">
        <v>195</v>
      </c>
      <c r="C3499" s="44" t="s">
        <v>151</v>
      </c>
      <c r="D3499" s="44" t="s">
        <v>176</v>
      </c>
      <c r="E3499" s="3">
        <v>3</v>
      </c>
      <c r="F3499" s="3">
        <v>1</v>
      </c>
      <c r="G3499" s="3">
        <v>4</v>
      </c>
      <c r="H3499" s="3">
        <v>1</v>
      </c>
      <c r="I3499" s="3">
        <f t="shared" si="54"/>
        <v>2</v>
      </c>
    </row>
    <row r="3500" spans="1:9" x14ac:dyDescent="0.35">
      <c r="A3500" s="3" t="s">
        <v>3893</v>
      </c>
      <c r="B3500" s="44" t="s">
        <v>230</v>
      </c>
      <c r="C3500" s="44" t="s">
        <v>228</v>
      </c>
      <c r="D3500" s="44" t="s">
        <v>176</v>
      </c>
      <c r="E3500" s="3">
        <v>3</v>
      </c>
      <c r="F3500" s="3">
        <v>1</v>
      </c>
      <c r="G3500" s="3">
        <v>4</v>
      </c>
      <c r="H3500" s="3">
        <v>1</v>
      </c>
      <c r="I3500" s="3">
        <f t="shared" si="54"/>
        <v>2</v>
      </c>
    </row>
    <row r="3501" spans="1:9" x14ac:dyDescent="0.35">
      <c r="A3501" s="3" t="s">
        <v>3894</v>
      </c>
      <c r="B3501" s="44" t="s">
        <v>230</v>
      </c>
      <c r="C3501" s="44" t="s">
        <v>228</v>
      </c>
      <c r="D3501" s="44" t="s">
        <v>176</v>
      </c>
      <c r="E3501" s="3">
        <v>3</v>
      </c>
      <c r="F3501" s="3">
        <v>1</v>
      </c>
      <c r="G3501" s="3">
        <v>4</v>
      </c>
      <c r="H3501" s="3">
        <v>1</v>
      </c>
      <c r="I3501" s="3">
        <f t="shared" si="54"/>
        <v>2</v>
      </c>
    </row>
    <row r="3502" spans="1:9" x14ac:dyDescent="0.35">
      <c r="A3502" s="3" t="s">
        <v>3895</v>
      </c>
      <c r="B3502" s="44" t="s">
        <v>230</v>
      </c>
      <c r="C3502" s="44" t="s">
        <v>228</v>
      </c>
      <c r="D3502" s="44" t="s">
        <v>176</v>
      </c>
      <c r="E3502" s="3">
        <v>3</v>
      </c>
      <c r="F3502" s="3">
        <v>1</v>
      </c>
      <c r="G3502" s="3">
        <v>4</v>
      </c>
      <c r="H3502" s="3">
        <v>1</v>
      </c>
      <c r="I3502" s="3">
        <f t="shared" si="54"/>
        <v>2</v>
      </c>
    </row>
    <row r="3503" spans="1:9" x14ac:dyDescent="0.35">
      <c r="A3503" s="3" t="s">
        <v>3896</v>
      </c>
      <c r="B3503" s="44" t="s">
        <v>230</v>
      </c>
      <c r="C3503" s="44" t="s">
        <v>228</v>
      </c>
      <c r="D3503" s="44" t="s">
        <v>176</v>
      </c>
      <c r="E3503" s="3">
        <v>3</v>
      </c>
      <c r="F3503" s="3">
        <v>1</v>
      </c>
      <c r="G3503" s="3">
        <v>1</v>
      </c>
      <c r="H3503" s="3">
        <v>1</v>
      </c>
      <c r="I3503" s="3">
        <f t="shared" si="54"/>
        <v>2</v>
      </c>
    </row>
    <row r="3504" spans="1:9" x14ac:dyDescent="0.35">
      <c r="A3504" s="3" t="s">
        <v>3897</v>
      </c>
      <c r="B3504" s="44" t="s">
        <v>226</v>
      </c>
      <c r="C3504" s="44" t="s">
        <v>40</v>
      </c>
      <c r="D3504" s="44" t="s">
        <v>175</v>
      </c>
      <c r="E3504" s="3">
        <v>3</v>
      </c>
      <c r="F3504" s="3">
        <v>1</v>
      </c>
      <c r="G3504" s="3">
        <v>1</v>
      </c>
      <c r="H3504" s="3">
        <v>1</v>
      </c>
      <c r="I3504" s="3">
        <f t="shared" si="54"/>
        <v>2</v>
      </c>
    </row>
    <row r="3505" spans="1:9" x14ac:dyDescent="0.35">
      <c r="A3505" s="3" t="s">
        <v>3898</v>
      </c>
      <c r="B3505" s="44" t="s">
        <v>593</v>
      </c>
      <c r="C3505" s="44" t="s">
        <v>250</v>
      </c>
      <c r="D3505" s="44" t="s">
        <v>176</v>
      </c>
      <c r="E3505" s="3">
        <v>3</v>
      </c>
      <c r="F3505" s="3">
        <v>1</v>
      </c>
      <c r="G3505" s="3">
        <v>4</v>
      </c>
      <c r="H3505" s="3">
        <v>1</v>
      </c>
      <c r="I3505" s="3">
        <f t="shared" si="54"/>
        <v>2</v>
      </c>
    </row>
    <row r="3506" spans="1:9" x14ac:dyDescent="0.35">
      <c r="A3506" s="3" t="s">
        <v>3899</v>
      </c>
      <c r="B3506" s="44" t="s">
        <v>208</v>
      </c>
      <c r="C3506" s="44" t="s">
        <v>151</v>
      </c>
      <c r="D3506" s="44" t="s">
        <v>175</v>
      </c>
      <c r="E3506" s="3">
        <v>3</v>
      </c>
      <c r="F3506" s="3">
        <v>1</v>
      </c>
      <c r="G3506" s="3">
        <v>4</v>
      </c>
      <c r="H3506" s="3">
        <v>1</v>
      </c>
      <c r="I3506" s="3">
        <f t="shared" si="54"/>
        <v>2</v>
      </c>
    </row>
    <row r="3507" spans="1:9" x14ac:dyDescent="0.35">
      <c r="A3507" s="3" t="s">
        <v>3900</v>
      </c>
      <c r="B3507" s="44" t="s">
        <v>230</v>
      </c>
      <c r="C3507" s="44" t="s">
        <v>228</v>
      </c>
      <c r="D3507" s="44" t="s">
        <v>176</v>
      </c>
      <c r="E3507" s="3">
        <v>3</v>
      </c>
      <c r="F3507" s="3">
        <v>1</v>
      </c>
      <c r="G3507" s="3">
        <v>4</v>
      </c>
      <c r="H3507" s="3">
        <v>1</v>
      </c>
      <c r="I3507" s="3">
        <f t="shared" si="54"/>
        <v>2</v>
      </c>
    </row>
    <row r="3508" spans="1:9" x14ac:dyDescent="0.35">
      <c r="A3508" s="3" t="s">
        <v>3901</v>
      </c>
      <c r="B3508" s="44" t="s">
        <v>208</v>
      </c>
      <c r="C3508" s="44" t="s">
        <v>151</v>
      </c>
      <c r="D3508" s="44" t="s">
        <v>175</v>
      </c>
      <c r="E3508" s="3">
        <v>3</v>
      </c>
      <c r="F3508" s="3">
        <v>1</v>
      </c>
      <c r="G3508" s="3">
        <v>1</v>
      </c>
      <c r="H3508" s="3">
        <v>1</v>
      </c>
      <c r="I3508" s="3">
        <f t="shared" si="54"/>
        <v>2</v>
      </c>
    </row>
    <row r="3509" spans="1:9" x14ac:dyDescent="0.35">
      <c r="A3509" s="3" t="s">
        <v>3902</v>
      </c>
      <c r="B3509" s="44" t="s">
        <v>230</v>
      </c>
      <c r="C3509" s="44" t="s">
        <v>228</v>
      </c>
      <c r="D3509" s="44" t="s">
        <v>176</v>
      </c>
      <c r="E3509" s="3">
        <v>3</v>
      </c>
      <c r="F3509" s="3">
        <v>1</v>
      </c>
      <c r="G3509" s="3">
        <v>1</v>
      </c>
      <c r="H3509" s="3">
        <v>1</v>
      </c>
      <c r="I3509" s="3">
        <f t="shared" si="54"/>
        <v>2</v>
      </c>
    </row>
    <row r="3510" spans="1:9" x14ac:dyDescent="0.35">
      <c r="A3510" s="3" t="s">
        <v>3903</v>
      </c>
      <c r="B3510" s="44" t="s">
        <v>230</v>
      </c>
      <c r="C3510" s="44" t="s">
        <v>228</v>
      </c>
      <c r="D3510" s="44" t="s">
        <v>176</v>
      </c>
      <c r="E3510" s="3">
        <v>3</v>
      </c>
      <c r="F3510" s="3">
        <v>1</v>
      </c>
      <c r="G3510" s="3">
        <v>1</v>
      </c>
      <c r="H3510" s="3">
        <v>1</v>
      </c>
      <c r="I3510" s="3">
        <f t="shared" si="54"/>
        <v>2</v>
      </c>
    </row>
    <row r="3511" spans="1:9" x14ac:dyDescent="0.35">
      <c r="A3511" s="3" t="s">
        <v>3904</v>
      </c>
      <c r="B3511" s="44" t="s">
        <v>230</v>
      </c>
      <c r="C3511" s="44" t="s">
        <v>228</v>
      </c>
      <c r="D3511" s="44" t="s">
        <v>176</v>
      </c>
      <c r="E3511" s="3">
        <v>3</v>
      </c>
      <c r="F3511" s="3">
        <v>1</v>
      </c>
      <c r="G3511" s="3">
        <v>4</v>
      </c>
      <c r="H3511" s="3">
        <v>1</v>
      </c>
      <c r="I3511" s="3">
        <f t="shared" si="54"/>
        <v>2</v>
      </c>
    </row>
    <row r="3512" spans="1:9" x14ac:dyDescent="0.35">
      <c r="A3512" s="3" t="s">
        <v>3905</v>
      </c>
      <c r="B3512" s="44" t="s">
        <v>227</v>
      </c>
      <c r="C3512" s="44" t="s">
        <v>228</v>
      </c>
      <c r="D3512" s="44" t="s">
        <v>175</v>
      </c>
      <c r="E3512" s="3">
        <v>3</v>
      </c>
      <c r="F3512" s="3">
        <v>1</v>
      </c>
      <c r="G3512" s="3">
        <v>1</v>
      </c>
      <c r="H3512" s="3">
        <v>1</v>
      </c>
      <c r="I3512" s="3">
        <f t="shared" si="54"/>
        <v>2</v>
      </c>
    </row>
    <row r="3513" spans="1:9" x14ac:dyDescent="0.35">
      <c r="A3513" s="3" t="s">
        <v>3906</v>
      </c>
      <c r="B3513" s="44" t="s">
        <v>288</v>
      </c>
      <c r="C3513" s="44" t="s">
        <v>43</v>
      </c>
      <c r="D3513" s="44" t="s">
        <v>176</v>
      </c>
      <c r="E3513" s="3">
        <v>3</v>
      </c>
      <c r="F3513" s="3">
        <v>1</v>
      </c>
      <c r="G3513" s="3">
        <v>4</v>
      </c>
      <c r="H3513" s="3">
        <v>1</v>
      </c>
      <c r="I3513" s="3">
        <f t="shared" si="54"/>
        <v>2</v>
      </c>
    </row>
    <row r="3514" spans="1:9" x14ac:dyDescent="0.35">
      <c r="A3514" s="3" t="s">
        <v>3907</v>
      </c>
      <c r="B3514" s="44" t="s">
        <v>227</v>
      </c>
      <c r="C3514" s="44" t="s">
        <v>228</v>
      </c>
      <c r="D3514" s="44" t="s">
        <v>175</v>
      </c>
      <c r="E3514" s="3">
        <v>3</v>
      </c>
      <c r="F3514" s="3">
        <v>1</v>
      </c>
      <c r="G3514" s="3">
        <v>4</v>
      </c>
      <c r="H3514" s="3">
        <v>1</v>
      </c>
      <c r="I3514" s="3">
        <f t="shared" si="54"/>
        <v>2</v>
      </c>
    </row>
    <row r="3515" spans="1:9" x14ac:dyDescent="0.35">
      <c r="A3515" s="3" t="s">
        <v>3908</v>
      </c>
      <c r="B3515" s="44" t="s">
        <v>230</v>
      </c>
      <c r="C3515" s="44" t="s">
        <v>228</v>
      </c>
      <c r="D3515" s="44" t="s">
        <v>176</v>
      </c>
      <c r="E3515" s="3">
        <v>3</v>
      </c>
      <c r="F3515" s="3">
        <v>1</v>
      </c>
      <c r="G3515" s="3">
        <v>4</v>
      </c>
      <c r="H3515" s="3">
        <v>1</v>
      </c>
      <c r="I3515" s="3">
        <f t="shared" si="54"/>
        <v>2</v>
      </c>
    </row>
    <row r="3516" spans="1:9" x14ac:dyDescent="0.35">
      <c r="A3516" s="3" t="s">
        <v>3909</v>
      </c>
      <c r="B3516" s="44" t="s">
        <v>227</v>
      </c>
      <c r="C3516" s="44" t="s">
        <v>228</v>
      </c>
      <c r="D3516" s="44" t="s">
        <v>175</v>
      </c>
      <c r="E3516" s="3">
        <v>3</v>
      </c>
      <c r="F3516" s="3">
        <v>1</v>
      </c>
      <c r="G3516" s="3">
        <v>4</v>
      </c>
      <c r="H3516" s="3">
        <v>1</v>
      </c>
      <c r="I3516" s="3">
        <f t="shared" si="54"/>
        <v>2</v>
      </c>
    </row>
    <row r="3517" spans="1:9" x14ac:dyDescent="0.35">
      <c r="A3517" s="3" t="s">
        <v>3910</v>
      </c>
      <c r="B3517" s="44" t="s">
        <v>289</v>
      </c>
      <c r="C3517" s="44" t="s">
        <v>43</v>
      </c>
      <c r="D3517" s="44" t="s">
        <v>175</v>
      </c>
      <c r="E3517" s="3">
        <v>3</v>
      </c>
      <c r="F3517" s="3">
        <v>1</v>
      </c>
      <c r="G3517" s="3">
        <v>1</v>
      </c>
      <c r="H3517" s="3">
        <v>1</v>
      </c>
      <c r="I3517" s="3">
        <f t="shared" si="54"/>
        <v>2</v>
      </c>
    </row>
    <row r="3518" spans="1:9" x14ac:dyDescent="0.35">
      <c r="A3518" s="3" t="s">
        <v>3911</v>
      </c>
      <c r="B3518" s="44" t="s">
        <v>208</v>
      </c>
      <c r="C3518" s="44" t="s">
        <v>151</v>
      </c>
      <c r="D3518" s="44" t="s">
        <v>175</v>
      </c>
      <c r="E3518" s="3">
        <v>3</v>
      </c>
      <c r="F3518" s="3">
        <v>1</v>
      </c>
      <c r="G3518" s="3">
        <v>4</v>
      </c>
      <c r="H3518" s="3">
        <v>1</v>
      </c>
      <c r="I3518" s="3">
        <f t="shared" si="54"/>
        <v>2</v>
      </c>
    </row>
    <row r="3519" spans="1:9" x14ac:dyDescent="0.35">
      <c r="A3519" s="3" t="s">
        <v>3912</v>
      </c>
      <c r="B3519" s="44" t="s">
        <v>195</v>
      </c>
      <c r="C3519" s="44" t="s">
        <v>151</v>
      </c>
      <c r="D3519" s="44" t="s">
        <v>176</v>
      </c>
      <c r="E3519" s="3">
        <v>3</v>
      </c>
      <c r="F3519" s="3">
        <v>1</v>
      </c>
      <c r="G3519" s="3">
        <v>1</v>
      </c>
      <c r="H3519" s="3">
        <v>1</v>
      </c>
      <c r="I3519" s="3">
        <f t="shared" si="54"/>
        <v>2</v>
      </c>
    </row>
    <row r="3520" spans="1:9" x14ac:dyDescent="0.35">
      <c r="A3520" s="3" t="s">
        <v>3913</v>
      </c>
      <c r="B3520" s="44" t="s">
        <v>230</v>
      </c>
      <c r="C3520" s="44" t="s">
        <v>228</v>
      </c>
      <c r="D3520" s="44" t="s">
        <v>176</v>
      </c>
      <c r="E3520" s="3">
        <v>3</v>
      </c>
      <c r="F3520" s="3">
        <v>1</v>
      </c>
      <c r="G3520" s="3">
        <v>4</v>
      </c>
      <c r="H3520" s="3">
        <v>1</v>
      </c>
      <c r="I3520" s="3">
        <f t="shared" si="54"/>
        <v>2</v>
      </c>
    </row>
    <row r="3521" spans="1:9" x14ac:dyDescent="0.35">
      <c r="A3521" s="3" t="s">
        <v>3914</v>
      </c>
      <c r="B3521" s="44" t="s">
        <v>593</v>
      </c>
      <c r="C3521" s="44" t="s">
        <v>250</v>
      </c>
      <c r="D3521" s="44" t="s">
        <v>176</v>
      </c>
      <c r="E3521" s="3">
        <v>3</v>
      </c>
      <c r="F3521" s="3">
        <v>1</v>
      </c>
      <c r="G3521" s="3">
        <v>4</v>
      </c>
      <c r="H3521" s="3">
        <v>1</v>
      </c>
      <c r="I3521" s="3">
        <f t="shared" si="54"/>
        <v>2</v>
      </c>
    </row>
    <row r="3522" spans="1:9" x14ac:dyDescent="0.35">
      <c r="A3522" s="3" t="s">
        <v>3915</v>
      </c>
      <c r="B3522" s="44" t="s">
        <v>593</v>
      </c>
      <c r="C3522" s="44" t="s">
        <v>250</v>
      </c>
      <c r="D3522" s="44" t="s">
        <v>176</v>
      </c>
      <c r="E3522" s="3">
        <v>3</v>
      </c>
      <c r="F3522" s="3">
        <v>1</v>
      </c>
      <c r="G3522" s="3">
        <v>4</v>
      </c>
      <c r="H3522" s="3">
        <v>1</v>
      </c>
      <c r="I3522" s="3">
        <f t="shared" si="54"/>
        <v>2</v>
      </c>
    </row>
    <row r="3523" spans="1:9" x14ac:dyDescent="0.35">
      <c r="A3523" s="3" t="s">
        <v>3916</v>
      </c>
      <c r="B3523" s="44" t="s">
        <v>226</v>
      </c>
      <c r="C3523" s="44" t="s">
        <v>40</v>
      </c>
      <c r="D3523" s="44" t="s">
        <v>175</v>
      </c>
      <c r="E3523" s="3">
        <v>3</v>
      </c>
      <c r="F3523" s="3">
        <v>1</v>
      </c>
      <c r="G3523" s="3">
        <v>4</v>
      </c>
      <c r="H3523" s="3">
        <v>1</v>
      </c>
      <c r="I3523" s="3">
        <f t="shared" ref="I3523:I3586" si="55">ROUND(AVERAGE(E3523:H3523),0)</f>
        <v>2</v>
      </c>
    </row>
    <row r="3524" spans="1:9" x14ac:dyDescent="0.35">
      <c r="A3524" s="3" t="s">
        <v>3917</v>
      </c>
      <c r="B3524" s="44" t="s">
        <v>230</v>
      </c>
      <c r="C3524" s="44" t="s">
        <v>228</v>
      </c>
      <c r="D3524" s="44" t="s">
        <v>176</v>
      </c>
      <c r="E3524" s="3">
        <v>3</v>
      </c>
      <c r="F3524" s="3">
        <v>1</v>
      </c>
      <c r="G3524" s="3">
        <v>4</v>
      </c>
      <c r="H3524" s="3">
        <v>1</v>
      </c>
      <c r="I3524" s="3">
        <f t="shared" si="55"/>
        <v>2</v>
      </c>
    </row>
    <row r="3525" spans="1:9" x14ac:dyDescent="0.35">
      <c r="A3525" s="3" t="s">
        <v>3918</v>
      </c>
      <c r="B3525" s="44" t="s">
        <v>195</v>
      </c>
      <c r="C3525" s="44" t="s">
        <v>151</v>
      </c>
      <c r="D3525" s="44" t="s">
        <v>176</v>
      </c>
      <c r="E3525" s="3">
        <v>3</v>
      </c>
      <c r="F3525" s="3">
        <v>1</v>
      </c>
      <c r="G3525" s="3">
        <v>1</v>
      </c>
      <c r="H3525" s="3">
        <v>1</v>
      </c>
      <c r="I3525" s="3">
        <f t="shared" si="55"/>
        <v>2</v>
      </c>
    </row>
    <row r="3526" spans="1:9" x14ac:dyDescent="0.35">
      <c r="A3526" s="3" t="s">
        <v>3919</v>
      </c>
      <c r="B3526" s="44" t="s">
        <v>230</v>
      </c>
      <c r="C3526" s="44" t="s">
        <v>228</v>
      </c>
      <c r="D3526" s="44" t="s">
        <v>176</v>
      </c>
      <c r="E3526" s="3">
        <v>3</v>
      </c>
      <c r="F3526" s="3">
        <v>1</v>
      </c>
      <c r="G3526" s="3">
        <v>4</v>
      </c>
      <c r="H3526" s="3">
        <v>1</v>
      </c>
      <c r="I3526" s="3">
        <f t="shared" si="55"/>
        <v>2</v>
      </c>
    </row>
    <row r="3527" spans="1:9" x14ac:dyDescent="0.35">
      <c r="A3527" s="3" t="s">
        <v>3920</v>
      </c>
      <c r="B3527" s="44" t="s">
        <v>222</v>
      </c>
      <c r="C3527" s="44" t="s">
        <v>40</v>
      </c>
      <c r="D3527" s="44" t="s">
        <v>176</v>
      </c>
      <c r="E3527" s="3">
        <v>3</v>
      </c>
      <c r="F3527" s="3">
        <v>1</v>
      </c>
      <c r="G3527" s="3">
        <v>1</v>
      </c>
      <c r="H3527" s="3">
        <v>1</v>
      </c>
      <c r="I3527" s="3">
        <f t="shared" si="55"/>
        <v>2</v>
      </c>
    </row>
    <row r="3528" spans="1:9" x14ac:dyDescent="0.35">
      <c r="A3528" s="3" t="s">
        <v>3921</v>
      </c>
      <c r="B3528" s="44" t="s">
        <v>208</v>
      </c>
      <c r="C3528" s="44" t="s">
        <v>151</v>
      </c>
      <c r="D3528" s="44" t="s">
        <v>175</v>
      </c>
      <c r="E3528" s="3">
        <v>3</v>
      </c>
      <c r="F3528" s="3">
        <v>1</v>
      </c>
      <c r="G3528" s="3">
        <v>4</v>
      </c>
      <c r="H3528" s="3">
        <v>1</v>
      </c>
      <c r="I3528" s="3">
        <f t="shared" si="55"/>
        <v>2</v>
      </c>
    </row>
    <row r="3529" spans="1:9" x14ac:dyDescent="0.35">
      <c r="A3529" s="3" t="s">
        <v>3922</v>
      </c>
      <c r="B3529" s="44" t="s">
        <v>230</v>
      </c>
      <c r="C3529" s="44" t="s">
        <v>228</v>
      </c>
      <c r="D3529" s="44" t="s">
        <v>176</v>
      </c>
      <c r="E3529" s="3">
        <v>3</v>
      </c>
      <c r="F3529" s="3">
        <v>1</v>
      </c>
      <c r="G3529" s="3">
        <v>4</v>
      </c>
      <c r="H3529" s="3">
        <v>1</v>
      </c>
      <c r="I3529" s="3">
        <f t="shared" si="55"/>
        <v>2</v>
      </c>
    </row>
    <row r="3530" spans="1:9" x14ac:dyDescent="0.35">
      <c r="A3530" s="3" t="s">
        <v>3923</v>
      </c>
      <c r="B3530" s="44" t="s">
        <v>226</v>
      </c>
      <c r="C3530" s="44" t="s">
        <v>40</v>
      </c>
      <c r="D3530" s="44" t="s">
        <v>175</v>
      </c>
      <c r="E3530" s="3">
        <v>3</v>
      </c>
      <c r="F3530" s="3">
        <v>1</v>
      </c>
      <c r="G3530" s="3">
        <v>4</v>
      </c>
      <c r="H3530" s="3">
        <v>1</v>
      </c>
      <c r="I3530" s="3">
        <f t="shared" si="55"/>
        <v>2</v>
      </c>
    </row>
    <row r="3531" spans="1:9" x14ac:dyDescent="0.35">
      <c r="A3531" s="3" t="s">
        <v>3924</v>
      </c>
      <c r="B3531" s="44" t="s">
        <v>226</v>
      </c>
      <c r="C3531" s="44" t="s">
        <v>40</v>
      </c>
      <c r="D3531" s="44" t="s">
        <v>175</v>
      </c>
      <c r="E3531" s="3">
        <v>3</v>
      </c>
      <c r="F3531" s="3">
        <v>1</v>
      </c>
      <c r="G3531" s="3">
        <v>4</v>
      </c>
      <c r="H3531" s="3">
        <v>1</v>
      </c>
      <c r="I3531" s="3">
        <f t="shared" si="55"/>
        <v>2</v>
      </c>
    </row>
    <row r="3532" spans="1:9" x14ac:dyDescent="0.35">
      <c r="A3532" s="3" t="s">
        <v>3925</v>
      </c>
      <c r="B3532" s="44" t="s">
        <v>226</v>
      </c>
      <c r="C3532" s="44" t="s">
        <v>40</v>
      </c>
      <c r="D3532" s="44" t="s">
        <v>175</v>
      </c>
      <c r="E3532" s="3">
        <v>3</v>
      </c>
      <c r="F3532" s="3">
        <v>1</v>
      </c>
      <c r="G3532" s="3">
        <v>4</v>
      </c>
      <c r="H3532" s="3">
        <v>1</v>
      </c>
      <c r="I3532" s="3">
        <f t="shared" si="55"/>
        <v>2</v>
      </c>
    </row>
    <row r="3533" spans="1:9" x14ac:dyDescent="0.35">
      <c r="A3533" s="3" t="s">
        <v>3926</v>
      </c>
      <c r="B3533" s="44" t="s">
        <v>226</v>
      </c>
      <c r="C3533" s="44" t="s">
        <v>40</v>
      </c>
      <c r="D3533" s="44" t="s">
        <v>175</v>
      </c>
      <c r="E3533" s="3">
        <v>3</v>
      </c>
      <c r="F3533" s="3">
        <v>1</v>
      </c>
      <c r="G3533" s="3">
        <v>4</v>
      </c>
      <c r="H3533" s="3">
        <v>1</v>
      </c>
      <c r="I3533" s="3">
        <f t="shared" si="55"/>
        <v>2</v>
      </c>
    </row>
    <row r="3534" spans="1:9" x14ac:dyDescent="0.35">
      <c r="A3534" s="3" t="s">
        <v>3927</v>
      </c>
      <c r="B3534" s="44" t="s">
        <v>208</v>
      </c>
      <c r="C3534" s="44" t="s">
        <v>151</v>
      </c>
      <c r="D3534" s="44" t="s">
        <v>175</v>
      </c>
      <c r="E3534" s="3">
        <v>3</v>
      </c>
      <c r="F3534" s="3">
        <v>1</v>
      </c>
      <c r="G3534" s="3">
        <v>4</v>
      </c>
      <c r="H3534" s="3">
        <v>1</v>
      </c>
      <c r="I3534" s="3">
        <f t="shared" si="55"/>
        <v>2</v>
      </c>
    </row>
    <row r="3535" spans="1:9" x14ac:dyDescent="0.35">
      <c r="A3535" s="3" t="s">
        <v>3928</v>
      </c>
      <c r="B3535" s="44" t="s">
        <v>208</v>
      </c>
      <c r="C3535" s="44" t="s">
        <v>151</v>
      </c>
      <c r="D3535" s="44" t="s">
        <v>175</v>
      </c>
      <c r="E3535" s="3">
        <v>3</v>
      </c>
      <c r="F3535" s="3">
        <v>1</v>
      </c>
      <c r="G3535" s="3">
        <v>4</v>
      </c>
      <c r="H3535" s="3">
        <v>1</v>
      </c>
      <c r="I3535" s="3">
        <f t="shared" si="55"/>
        <v>2</v>
      </c>
    </row>
    <row r="3536" spans="1:9" x14ac:dyDescent="0.35">
      <c r="A3536" s="3" t="s">
        <v>3929</v>
      </c>
      <c r="B3536" s="44" t="s">
        <v>230</v>
      </c>
      <c r="C3536" s="44" t="s">
        <v>228</v>
      </c>
      <c r="D3536" s="44" t="s">
        <v>176</v>
      </c>
      <c r="E3536" s="3">
        <v>3</v>
      </c>
      <c r="F3536" s="3">
        <v>1</v>
      </c>
      <c r="G3536" s="3">
        <v>4</v>
      </c>
      <c r="H3536" s="3">
        <v>1</v>
      </c>
      <c r="I3536" s="3">
        <f t="shared" si="55"/>
        <v>2</v>
      </c>
    </row>
    <row r="3537" spans="1:9" x14ac:dyDescent="0.35">
      <c r="A3537" s="3" t="s">
        <v>3930</v>
      </c>
      <c r="B3537" s="44" t="s">
        <v>226</v>
      </c>
      <c r="C3537" s="44" t="s">
        <v>40</v>
      </c>
      <c r="D3537" s="44" t="s">
        <v>175</v>
      </c>
      <c r="E3537" s="3">
        <v>3</v>
      </c>
      <c r="F3537" s="3">
        <v>1</v>
      </c>
      <c r="G3537" s="3">
        <v>4</v>
      </c>
      <c r="H3537" s="3">
        <v>1</v>
      </c>
      <c r="I3537" s="3">
        <f t="shared" si="55"/>
        <v>2</v>
      </c>
    </row>
    <row r="3538" spans="1:9" x14ac:dyDescent="0.35">
      <c r="A3538" s="3" t="s">
        <v>3931</v>
      </c>
      <c r="B3538" s="44" t="s">
        <v>226</v>
      </c>
      <c r="C3538" s="44" t="s">
        <v>40</v>
      </c>
      <c r="D3538" s="44" t="s">
        <v>175</v>
      </c>
      <c r="E3538" s="3">
        <v>3</v>
      </c>
      <c r="F3538" s="3">
        <v>1</v>
      </c>
      <c r="G3538" s="3">
        <v>4</v>
      </c>
      <c r="H3538" s="3">
        <v>1</v>
      </c>
      <c r="I3538" s="3">
        <f t="shared" si="55"/>
        <v>2</v>
      </c>
    </row>
    <row r="3539" spans="1:9" x14ac:dyDescent="0.35">
      <c r="A3539" s="3" t="s">
        <v>3932</v>
      </c>
      <c r="B3539" s="44" t="s">
        <v>230</v>
      </c>
      <c r="C3539" s="44" t="s">
        <v>228</v>
      </c>
      <c r="D3539" s="44" t="s">
        <v>176</v>
      </c>
      <c r="E3539" s="3">
        <v>3</v>
      </c>
      <c r="F3539" s="3">
        <v>1</v>
      </c>
      <c r="G3539" s="3">
        <v>4</v>
      </c>
      <c r="H3539" s="3">
        <v>1</v>
      </c>
      <c r="I3539" s="3">
        <f t="shared" si="55"/>
        <v>2</v>
      </c>
    </row>
    <row r="3540" spans="1:9" x14ac:dyDescent="0.35">
      <c r="A3540" s="3" t="s">
        <v>3933</v>
      </c>
      <c r="B3540" s="44" t="s">
        <v>230</v>
      </c>
      <c r="C3540" s="44" t="s">
        <v>228</v>
      </c>
      <c r="D3540" s="44" t="s">
        <v>176</v>
      </c>
      <c r="E3540" s="3">
        <v>3</v>
      </c>
      <c r="F3540" s="3">
        <v>1</v>
      </c>
      <c r="G3540" s="3">
        <v>4</v>
      </c>
      <c r="H3540" s="3">
        <v>1</v>
      </c>
      <c r="I3540" s="3">
        <f t="shared" si="55"/>
        <v>2</v>
      </c>
    </row>
    <row r="3541" spans="1:9" x14ac:dyDescent="0.35">
      <c r="A3541" s="3" t="s">
        <v>3934</v>
      </c>
      <c r="B3541" s="44" t="s">
        <v>230</v>
      </c>
      <c r="C3541" s="44" t="s">
        <v>228</v>
      </c>
      <c r="D3541" s="44" t="s">
        <v>176</v>
      </c>
      <c r="E3541" s="3">
        <v>3</v>
      </c>
      <c r="F3541" s="3">
        <v>1</v>
      </c>
      <c r="G3541" s="3">
        <v>4</v>
      </c>
      <c r="H3541" s="3">
        <v>1</v>
      </c>
      <c r="I3541" s="3">
        <f t="shared" si="55"/>
        <v>2</v>
      </c>
    </row>
    <row r="3542" spans="1:9" x14ac:dyDescent="0.35">
      <c r="A3542" s="3" t="s">
        <v>3935</v>
      </c>
      <c r="B3542" s="44" t="s">
        <v>230</v>
      </c>
      <c r="C3542" s="44" t="s">
        <v>228</v>
      </c>
      <c r="D3542" s="44" t="s">
        <v>176</v>
      </c>
      <c r="E3542" s="3">
        <v>3</v>
      </c>
      <c r="F3542" s="3">
        <v>1</v>
      </c>
      <c r="G3542" s="3">
        <v>4</v>
      </c>
      <c r="H3542" s="3">
        <v>1</v>
      </c>
      <c r="I3542" s="3">
        <f t="shared" si="55"/>
        <v>2</v>
      </c>
    </row>
    <row r="3543" spans="1:9" x14ac:dyDescent="0.35">
      <c r="A3543" s="3" t="s">
        <v>3936</v>
      </c>
      <c r="B3543" s="44" t="s">
        <v>226</v>
      </c>
      <c r="C3543" s="44" t="s">
        <v>40</v>
      </c>
      <c r="D3543" s="44" t="s">
        <v>175</v>
      </c>
      <c r="E3543" s="3">
        <v>3</v>
      </c>
      <c r="F3543" s="3">
        <v>1</v>
      </c>
      <c r="G3543" s="3">
        <v>4</v>
      </c>
      <c r="H3543" s="3">
        <v>1</v>
      </c>
      <c r="I3543" s="3">
        <f t="shared" si="55"/>
        <v>2</v>
      </c>
    </row>
    <row r="3544" spans="1:9" x14ac:dyDescent="0.35">
      <c r="A3544" s="3" t="s">
        <v>3937</v>
      </c>
      <c r="B3544" s="44" t="s">
        <v>226</v>
      </c>
      <c r="C3544" s="44" t="s">
        <v>40</v>
      </c>
      <c r="D3544" s="44" t="s">
        <v>175</v>
      </c>
      <c r="E3544" s="3">
        <v>3</v>
      </c>
      <c r="F3544" s="3">
        <v>1</v>
      </c>
      <c r="G3544" s="3">
        <v>4</v>
      </c>
      <c r="H3544" s="3">
        <v>1</v>
      </c>
      <c r="I3544" s="3">
        <f t="shared" si="55"/>
        <v>2</v>
      </c>
    </row>
    <row r="3545" spans="1:9" x14ac:dyDescent="0.35">
      <c r="A3545" s="3" t="s">
        <v>3938</v>
      </c>
      <c r="B3545" s="44" t="s">
        <v>227</v>
      </c>
      <c r="C3545" s="44" t="s">
        <v>228</v>
      </c>
      <c r="D3545" s="44" t="s">
        <v>175</v>
      </c>
      <c r="E3545" s="3">
        <v>3</v>
      </c>
      <c r="F3545" s="3">
        <v>1</v>
      </c>
      <c r="G3545" s="3">
        <v>4</v>
      </c>
      <c r="H3545" s="3">
        <v>1</v>
      </c>
      <c r="I3545" s="3">
        <f t="shared" si="55"/>
        <v>2</v>
      </c>
    </row>
    <row r="3546" spans="1:9" x14ac:dyDescent="0.35">
      <c r="A3546" s="3" t="s">
        <v>3939</v>
      </c>
      <c r="B3546" s="44" t="s">
        <v>222</v>
      </c>
      <c r="C3546" s="44" t="s">
        <v>40</v>
      </c>
      <c r="D3546" s="44" t="s">
        <v>176</v>
      </c>
      <c r="E3546" s="3">
        <v>3</v>
      </c>
      <c r="F3546" s="3">
        <v>1</v>
      </c>
      <c r="G3546" s="3">
        <v>4</v>
      </c>
      <c r="H3546" s="3">
        <v>1</v>
      </c>
      <c r="I3546" s="3">
        <f t="shared" si="55"/>
        <v>2</v>
      </c>
    </row>
    <row r="3547" spans="1:9" x14ac:dyDescent="0.35">
      <c r="A3547" s="3" t="s">
        <v>3940</v>
      </c>
      <c r="B3547" s="44" t="s">
        <v>195</v>
      </c>
      <c r="C3547" s="44" t="s">
        <v>151</v>
      </c>
      <c r="D3547" s="44" t="s">
        <v>176</v>
      </c>
      <c r="E3547" s="3">
        <v>3</v>
      </c>
      <c r="F3547" s="3">
        <v>1</v>
      </c>
      <c r="G3547" s="3">
        <v>4</v>
      </c>
      <c r="H3547" s="3">
        <v>2</v>
      </c>
      <c r="I3547" s="3">
        <f t="shared" si="55"/>
        <v>3</v>
      </c>
    </row>
    <row r="3548" spans="1:9" x14ac:dyDescent="0.35">
      <c r="A3548" s="3" t="s">
        <v>3941</v>
      </c>
      <c r="B3548" s="44" t="s">
        <v>226</v>
      </c>
      <c r="C3548" s="44" t="s">
        <v>40</v>
      </c>
      <c r="D3548" s="44" t="s">
        <v>175</v>
      </c>
      <c r="E3548" s="3">
        <v>3</v>
      </c>
      <c r="F3548" s="3">
        <v>1</v>
      </c>
      <c r="G3548" s="3">
        <v>4</v>
      </c>
      <c r="H3548" s="3">
        <v>1</v>
      </c>
      <c r="I3548" s="3">
        <f t="shared" si="55"/>
        <v>2</v>
      </c>
    </row>
    <row r="3549" spans="1:9" x14ac:dyDescent="0.35">
      <c r="A3549" s="3" t="s">
        <v>3942</v>
      </c>
      <c r="B3549" s="44" t="s">
        <v>195</v>
      </c>
      <c r="C3549" s="44" t="s">
        <v>151</v>
      </c>
      <c r="D3549" s="44" t="s">
        <v>176</v>
      </c>
      <c r="E3549" s="3">
        <v>3</v>
      </c>
      <c r="F3549" s="3">
        <v>1</v>
      </c>
      <c r="G3549" s="3">
        <v>4</v>
      </c>
      <c r="H3549" s="3">
        <v>1</v>
      </c>
      <c r="I3549" s="3">
        <f t="shared" si="55"/>
        <v>2</v>
      </c>
    </row>
    <row r="3550" spans="1:9" x14ac:dyDescent="0.35">
      <c r="A3550" s="3" t="s">
        <v>3943</v>
      </c>
      <c r="B3550" s="44" t="s">
        <v>195</v>
      </c>
      <c r="C3550" s="44" t="s">
        <v>151</v>
      </c>
      <c r="D3550" s="44" t="s">
        <v>176</v>
      </c>
      <c r="E3550" s="3">
        <v>3</v>
      </c>
      <c r="F3550" s="3">
        <v>1</v>
      </c>
      <c r="G3550" s="3">
        <v>4</v>
      </c>
      <c r="H3550" s="3">
        <v>2</v>
      </c>
      <c r="I3550" s="3">
        <f t="shared" si="55"/>
        <v>3</v>
      </c>
    </row>
    <row r="3551" spans="1:9" x14ac:dyDescent="0.35">
      <c r="A3551" s="3" t="s">
        <v>3944</v>
      </c>
      <c r="B3551" s="44" t="s">
        <v>230</v>
      </c>
      <c r="C3551" s="44" t="s">
        <v>228</v>
      </c>
      <c r="D3551" s="44" t="s">
        <v>176</v>
      </c>
      <c r="E3551" s="3">
        <v>3</v>
      </c>
      <c r="F3551" s="3">
        <v>1</v>
      </c>
      <c r="G3551" s="3">
        <v>1</v>
      </c>
      <c r="H3551" s="3">
        <v>2</v>
      </c>
      <c r="I3551" s="3">
        <f t="shared" si="55"/>
        <v>2</v>
      </c>
    </row>
    <row r="3552" spans="1:9" x14ac:dyDescent="0.35">
      <c r="A3552" s="3" t="s">
        <v>3945</v>
      </c>
      <c r="B3552" s="44" t="s">
        <v>288</v>
      </c>
      <c r="C3552" s="44" t="s">
        <v>43</v>
      </c>
      <c r="D3552" s="44" t="s">
        <v>176</v>
      </c>
      <c r="E3552" s="3">
        <v>3</v>
      </c>
      <c r="F3552" s="3">
        <v>1</v>
      </c>
      <c r="G3552" s="3">
        <v>4</v>
      </c>
      <c r="H3552" s="3">
        <v>1</v>
      </c>
      <c r="I3552" s="3">
        <f t="shared" si="55"/>
        <v>2</v>
      </c>
    </row>
    <row r="3553" spans="1:9" x14ac:dyDescent="0.35">
      <c r="A3553" s="3" t="s">
        <v>3946</v>
      </c>
      <c r="B3553" s="44" t="s">
        <v>208</v>
      </c>
      <c r="C3553" s="44" t="s">
        <v>151</v>
      </c>
      <c r="D3553" s="44" t="s">
        <v>175</v>
      </c>
      <c r="E3553" s="3">
        <v>3</v>
      </c>
      <c r="F3553" s="3">
        <v>2</v>
      </c>
      <c r="G3553" s="3">
        <v>4</v>
      </c>
      <c r="H3553" s="3">
        <v>1</v>
      </c>
      <c r="I3553" s="3">
        <f t="shared" si="55"/>
        <v>3</v>
      </c>
    </row>
    <row r="3554" spans="1:9" x14ac:dyDescent="0.35">
      <c r="A3554" s="3" t="s">
        <v>3947</v>
      </c>
      <c r="B3554" s="44" t="s">
        <v>230</v>
      </c>
      <c r="C3554" s="44" t="s">
        <v>228</v>
      </c>
      <c r="D3554" s="44" t="s">
        <v>176</v>
      </c>
      <c r="E3554" s="3">
        <v>3</v>
      </c>
      <c r="F3554" s="3">
        <v>1</v>
      </c>
      <c r="G3554" s="3">
        <v>4</v>
      </c>
      <c r="H3554" s="3">
        <v>1</v>
      </c>
      <c r="I3554" s="3">
        <f t="shared" si="55"/>
        <v>2</v>
      </c>
    </row>
    <row r="3555" spans="1:9" x14ac:dyDescent="0.35">
      <c r="A3555" s="3" t="s">
        <v>3948</v>
      </c>
      <c r="B3555" s="44" t="s">
        <v>226</v>
      </c>
      <c r="C3555" s="44" t="s">
        <v>40</v>
      </c>
      <c r="D3555" s="44" t="s">
        <v>175</v>
      </c>
      <c r="E3555" s="3">
        <v>3</v>
      </c>
      <c r="F3555" s="3">
        <v>1</v>
      </c>
      <c r="G3555" s="3">
        <v>4</v>
      </c>
      <c r="H3555" s="3">
        <v>1</v>
      </c>
      <c r="I3555" s="3">
        <f t="shared" si="55"/>
        <v>2</v>
      </c>
    </row>
    <row r="3556" spans="1:9" x14ac:dyDescent="0.35">
      <c r="A3556" s="3" t="s">
        <v>3949</v>
      </c>
      <c r="B3556" s="44" t="s">
        <v>226</v>
      </c>
      <c r="C3556" s="44" t="s">
        <v>40</v>
      </c>
      <c r="D3556" s="44" t="s">
        <v>175</v>
      </c>
      <c r="E3556" s="3">
        <v>3</v>
      </c>
      <c r="F3556" s="3">
        <v>1</v>
      </c>
      <c r="G3556" s="3">
        <v>4</v>
      </c>
      <c r="H3556" s="3">
        <v>1</v>
      </c>
      <c r="I3556" s="3">
        <f t="shared" si="55"/>
        <v>2</v>
      </c>
    </row>
    <row r="3557" spans="1:9" x14ac:dyDescent="0.35">
      <c r="A3557" s="3" t="s">
        <v>3950</v>
      </c>
      <c r="B3557" s="44" t="s">
        <v>227</v>
      </c>
      <c r="C3557" s="44" t="s">
        <v>228</v>
      </c>
      <c r="D3557" s="44" t="s">
        <v>175</v>
      </c>
      <c r="E3557" s="3">
        <v>3</v>
      </c>
      <c r="F3557" s="3">
        <v>1</v>
      </c>
      <c r="G3557" s="3">
        <v>4</v>
      </c>
      <c r="H3557" s="3">
        <v>1</v>
      </c>
      <c r="I3557" s="3">
        <f t="shared" si="55"/>
        <v>2</v>
      </c>
    </row>
    <row r="3558" spans="1:9" x14ac:dyDescent="0.35">
      <c r="A3558" s="3" t="s">
        <v>3951</v>
      </c>
      <c r="B3558" s="44" t="s">
        <v>227</v>
      </c>
      <c r="C3558" s="44" t="s">
        <v>228</v>
      </c>
      <c r="D3558" s="44" t="s">
        <v>175</v>
      </c>
      <c r="E3558" s="3">
        <v>3</v>
      </c>
      <c r="F3558" s="3">
        <v>1</v>
      </c>
      <c r="G3558" s="3">
        <v>4</v>
      </c>
      <c r="H3558" s="3">
        <v>1</v>
      </c>
      <c r="I3558" s="3">
        <f t="shared" si="55"/>
        <v>2</v>
      </c>
    </row>
    <row r="3559" spans="1:9" x14ac:dyDescent="0.35">
      <c r="A3559" s="3" t="s">
        <v>3952</v>
      </c>
      <c r="B3559" s="44" t="s">
        <v>208</v>
      </c>
      <c r="C3559" s="44" t="s">
        <v>151</v>
      </c>
      <c r="D3559" s="44" t="s">
        <v>175</v>
      </c>
      <c r="E3559" s="3">
        <v>3</v>
      </c>
      <c r="F3559" s="3">
        <v>1</v>
      </c>
      <c r="G3559" s="3">
        <v>4</v>
      </c>
      <c r="H3559" s="3">
        <v>1</v>
      </c>
      <c r="I3559" s="3">
        <f t="shared" si="55"/>
        <v>2</v>
      </c>
    </row>
    <row r="3560" spans="1:9" x14ac:dyDescent="0.35">
      <c r="A3560" s="3" t="s">
        <v>3953</v>
      </c>
      <c r="B3560" s="44" t="s">
        <v>208</v>
      </c>
      <c r="C3560" s="44" t="s">
        <v>151</v>
      </c>
      <c r="D3560" s="44" t="s">
        <v>175</v>
      </c>
      <c r="E3560" s="3">
        <v>3</v>
      </c>
      <c r="F3560" s="3">
        <v>1</v>
      </c>
      <c r="G3560" s="3">
        <v>4</v>
      </c>
      <c r="H3560" s="3">
        <v>1</v>
      </c>
      <c r="I3560" s="3">
        <f t="shared" si="55"/>
        <v>2</v>
      </c>
    </row>
    <row r="3561" spans="1:9" x14ac:dyDescent="0.35">
      <c r="A3561" s="3" t="s">
        <v>3954</v>
      </c>
      <c r="B3561" s="44" t="s">
        <v>230</v>
      </c>
      <c r="C3561" s="44" t="s">
        <v>228</v>
      </c>
      <c r="D3561" s="44" t="s">
        <v>176</v>
      </c>
      <c r="E3561" s="3">
        <v>3</v>
      </c>
      <c r="F3561" s="3">
        <v>1</v>
      </c>
      <c r="G3561" s="3">
        <v>1</v>
      </c>
      <c r="H3561" s="3">
        <v>3</v>
      </c>
      <c r="I3561" s="3">
        <f t="shared" si="55"/>
        <v>2</v>
      </c>
    </row>
    <row r="3562" spans="1:9" x14ac:dyDescent="0.35">
      <c r="A3562" s="3" t="s">
        <v>3955</v>
      </c>
      <c r="B3562" s="44" t="s">
        <v>230</v>
      </c>
      <c r="C3562" s="44" t="s">
        <v>228</v>
      </c>
      <c r="D3562" s="44" t="s">
        <v>176</v>
      </c>
      <c r="E3562" s="3">
        <v>3</v>
      </c>
      <c r="F3562" s="3">
        <v>1</v>
      </c>
      <c r="G3562" s="3">
        <v>4</v>
      </c>
      <c r="H3562" s="3">
        <v>1</v>
      </c>
      <c r="I3562" s="3">
        <f t="shared" si="55"/>
        <v>2</v>
      </c>
    </row>
    <row r="3563" spans="1:9" x14ac:dyDescent="0.35">
      <c r="A3563" s="3" t="s">
        <v>3956</v>
      </c>
      <c r="B3563" s="44" t="s">
        <v>230</v>
      </c>
      <c r="C3563" s="44" t="s">
        <v>228</v>
      </c>
      <c r="D3563" s="44" t="s">
        <v>176</v>
      </c>
      <c r="E3563" s="3">
        <v>2</v>
      </c>
      <c r="F3563" s="3">
        <v>3</v>
      </c>
      <c r="G3563" s="3">
        <v>1</v>
      </c>
      <c r="H3563" s="3">
        <v>1</v>
      </c>
      <c r="I3563" s="3">
        <f t="shared" si="55"/>
        <v>2</v>
      </c>
    </row>
    <row r="3564" spans="1:9" x14ac:dyDescent="0.35">
      <c r="A3564" s="3" t="s">
        <v>3957</v>
      </c>
      <c r="B3564" s="44" t="s">
        <v>230</v>
      </c>
      <c r="C3564" s="44" t="s">
        <v>228</v>
      </c>
      <c r="D3564" s="44" t="s">
        <v>176</v>
      </c>
      <c r="E3564" s="3">
        <v>3</v>
      </c>
      <c r="F3564" s="3">
        <v>1</v>
      </c>
      <c r="G3564" s="3">
        <v>1</v>
      </c>
      <c r="H3564" s="3">
        <v>1</v>
      </c>
      <c r="I3564" s="3">
        <f t="shared" si="55"/>
        <v>2</v>
      </c>
    </row>
    <row r="3565" spans="1:9" x14ac:dyDescent="0.35">
      <c r="A3565" s="3" t="s">
        <v>3958</v>
      </c>
      <c r="B3565" s="44" t="s">
        <v>230</v>
      </c>
      <c r="C3565" s="44" t="s">
        <v>228</v>
      </c>
      <c r="D3565" s="44" t="s">
        <v>176</v>
      </c>
      <c r="E3565" s="3">
        <v>3</v>
      </c>
      <c r="F3565" s="3">
        <v>1</v>
      </c>
      <c r="G3565" s="3">
        <v>1</v>
      </c>
      <c r="H3565" s="3">
        <v>1</v>
      </c>
      <c r="I3565" s="3">
        <f t="shared" si="55"/>
        <v>2</v>
      </c>
    </row>
    <row r="3566" spans="1:9" x14ac:dyDescent="0.35">
      <c r="A3566" s="3" t="s">
        <v>3959</v>
      </c>
      <c r="B3566" s="44" t="s">
        <v>226</v>
      </c>
      <c r="C3566" s="44" t="s">
        <v>40</v>
      </c>
      <c r="D3566" s="44" t="s">
        <v>175</v>
      </c>
      <c r="E3566" s="3">
        <v>3</v>
      </c>
      <c r="F3566" s="3">
        <v>1</v>
      </c>
      <c r="G3566" s="3">
        <v>4</v>
      </c>
      <c r="H3566" s="3">
        <v>1</v>
      </c>
      <c r="I3566" s="3">
        <f t="shared" si="55"/>
        <v>2</v>
      </c>
    </row>
    <row r="3567" spans="1:9" x14ac:dyDescent="0.35">
      <c r="A3567" s="3" t="s">
        <v>3960</v>
      </c>
      <c r="B3567" s="44" t="s">
        <v>208</v>
      </c>
      <c r="C3567" s="44" t="s">
        <v>151</v>
      </c>
      <c r="D3567" s="44" t="s">
        <v>175</v>
      </c>
      <c r="E3567" s="3">
        <v>3</v>
      </c>
      <c r="F3567" s="3">
        <v>1</v>
      </c>
      <c r="G3567" s="3">
        <v>4</v>
      </c>
      <c r="H3567" s="3">
        <v>1</v>
      </c>
      <c r="I3567" s="3">
        <f t="shared" si="55"/>
        <v>2</v>
      </c>
    </row>
    <row r="3568" spans="1:9" x14ac:dyDescent="0.35">
      <c r="A3568" s="3" t="s">
        <v>3961</v>
      </c>
      <c r="B3568" s="44" t="s">
        <v>230</v>
      </c>
      <c r="C3568" s="44" t="s">
        <v>228</v>
      </c>
      <c r="D3568" s="44" t="s">
        <v>176</v>
      </c>
      <c r="E3568" s="3">
        <v>3</v>
      </c>
      <c r="F3568" s="3">
        <v>1</v>
      </c>
      <c r="G3568" s="3">
        <v>1</v>
      </c>
      <c r="H3568" s="3">
        <v>1</v>
      </c>
      <c r="I3568" s="3">
        <f t="shared" si="55"/>
        <v>2</v>
      </c>
    </row>
    <row r="3569" spans="1:9" x14ac:dyDescent="0.35">
      <c r="A3569" s="3" t="s">
        <v>3962</v>
      </c>
      <c r="B3569" s="44" t="s">
        <v>226</v>
      </c>
      <c r="C3569" s="44" t="s">
        <v>40</v>
      </c>
      <c r="D3569" s="44" t="s">
        <v>175</v>
      </c>
      <c r="E3569" s="3">
        <v>3</v>
      </c>
      <c r="F3569" s="3">
        <v>1</v>
      </c>
      <c r="G3569" s="3">
        <v>4</v>
      </c>
      <c r="H3569" s="3">
        <v>1</v>
      </c>
      <c r="I3569" s="3">
        <f t="shared" si="55"/>
        <v>2</v>
      </c>
    </row>
    <row r="3570" spans="1:9" x14ac:dyDescent="0.35">
      <c r="A3570" s="3" t="s">
        <v>3963</v>
      </c>
      <c r="B3570" s="44" t="s">
        <v>230</v>
      </c>
      <c r="C3570" s="44" t="s">
        <v>228</v>
      </c>
      <c r="D3570" s="44" t="s">
        <v>176</v>
      </c>
      <c r="E3570" s="3">
        <v>3</v>
      </c>
      <c r="F3570" s="3">
        <v>3</v>
      </c>
      <c r="G3570" s="3">
        <v>1</v>
      </c>
      <c r="H3570" s="3">
        <v>1</v>
      </c>
      <c r="I3570" s="3">
        <f t="shared" si="55"/>
        <v>2</v>
      </c>
    </row>
    <row r="3571" spans="1:9" x14ac:dyDescent="0.35">
      <c r="A3571" s="3" t="s">
        <v>3964</v>
      </c>
      <c r="B3571" s="44" t="s">
        <v>230</v>
      </c>
      <c r="C3571" s="44" t="s">
        <v>228</v>
      </c>
      <c r="D3571" s="44" t="s">
        <v>176</v>
      </c>
      <c r="E3571" s="3">
        <v>3</v>
      </c>
      <c r="F3571" s="3">
        <v>1</v>
      </c>
      <c r="G3571" s="3">
        <v>1</v>
      </c>
      <c r="H3571" s="3">
        <v>1</v>
      </c>
      <c r="I3571" s="3">
        <f t="shared" si="55"/>
        <v>2</v>
      </c>
    </row>
    <row r="3572" spans="1:9" x14ac:dyDescent="0.35">
      <c r="A3572" s="3" t="s">
        <v>3965</v>
      </c>
      <c r="B3572" s="44" t="s">
        <v>633</v>
      </c>
      <c r="C3572" s="44" t="s">
        <v>77</v>
      </c>
      <c r="D3572" s="44" t="s">
        <v>176</v>
      </c>
      <c r="E3572" s="3">
        <v>3</v>
      </c>
      <c r="F3572" s="3">
        <v>1</v>
      </c>
      <c r="G3572" s="3">
        <v>4</v>
      </c>
      <c r="H3572" s="3">
        <v>1</v>
      </c>
      <c r="I3572" s="3">
        <f t="shared" si="55"/>
        <v>2</v>
      </c>
    </row>
    <row r="3573" spans="1:9" x14ac:dyDescent="0.35">
      <c r="A3573" s="3" t="s">
        <v>3966</v>
      </c>
      <c r="B3573" s="44" t="s">
        <v>633</v>
      </c>
      <c r="C3573" s="44" t="s">
        <v>77</v>
      </c>
      <c r="D3573" s="44" t="s">
        <v>176</v>
      </c>
      <c r="E3573" s="3">
        <v>3</v>
      </c>
      <c r="F3573" s="3">
        <v>1</v>
      </c>
      <c r="G3573" s="3">
        <v>4</v>
      </c>
      <c r="H3573" s="3">
        <v>1</v>
      </c>
      <c r="I3573" s="3">
        <f t="shared" si="55"/>
        <v>2</v>
      </c>
    </row>
    <row r="3574" spans="1:9" x14ac:dyDescent="0.35">
      <c r="A3574" s="3" t="s">
        <v>3967</v>
      </c>
      <c r="B3574" s="44" t="s">
        <v>633</v>
      </c>
      <c r="C3574" s="44" t="s">
        <v>77</v>
      </c>
      <c r="D3574" s="44" t="s">
        <v>176</v>
      </c>
      <c r="E3574" s="3">
        <v>3</v>
      </c>
      <c r="F3574" s="3">
        <v>1</v>
      </c>
      <c r="G3574" s="3">
        <v>4</v>
      </c>
      <c r="H3574" s="3">
        <v>1</v>
      </c>
      <c r="I3574" s="3">
        <f t="shared" si="55"/>
        <v>2</v>
      </c>
    </row>
    <row r="3575" spans="1:9" x14ac:dyDescent="0.35">
      <c r="A3575" s="3" t="s">
        <v>3968</v>
      </c>
      <c r="B3575" s="44" t="s">
        <v>633</v>
      </c>
      <c r="C3575" s="44" t="s">
        <v>77</v>
      </c>
      <c r="D3575" s="44" t="s">
        <v>176</v>
      </c>
      <c r="E3575" s="3">
        <v>3</v>
      </c>
      <c r="F3575" s="3">
        <v>1</v>
      </c>
      <c r="G3575" s="3">
        <v>4</v>
      </c>
      <c r="H3575" s="3">
        <v>1</v>
      </c>
      <c r="I3575" s="3">
        <f t="shared" si="55"/>
        <v>2</v>
      </c>
    </row>
    <row r="3576" spans="1:9" x14ac:dyDescent="0.35">
      <c r="A3576" s="3" t="s">
        <v>3969</v>
      </c>
      <c r="B3576" s="44" t="s">
        <v>633</v>
      </c>
      <c r="C3576" s="44" t="s">
        <v>77</v>
      </c>
      <c r="D3576" s="44" t="s">
        <v>176</v>
      </c>
      <c r="E3576" s="3">
        <v>3</v>
      </c>
      <c r="F3576" s="3">
        <v>1</v>
      </c>
      <c r="G3576" s="3">
        <v>4</v>
      </c>
      <c r="H3576" s="3">
        <v>1</v>
      </c>
      <c r="I3576" s="3">
        <f t="shared" si="55"/>
        <v>2</v>
      </c>
    </row>
    <row r="3577" spans="1:9" x14ac:dyDescent="0.35">
      <c r="A3577" s="3" t="s">
        <v>3970</v>
      </c>
      <c r="B3577" s="44" t="s">
        <v>633</v>
      </c>
      <c r="C3577" s="44" t="s">
        <v>77</v>
      </c>
      <c r="D3577" s="44" t="s">
        <v>176</v>
      </c>
      <c r="E3577" s="3">
        <v>3</v>
      </c>
      <c r="F3577" s="3">
        <v>1</v>
      </c>
      <c r="G3577" s="3">
        <v>4</v>
      </c>
      <c r="H3577" s="3">
        <v>1</v>
      </c>
      <c r="I3577" s="3">
        <f t="shared" si="55"/>
        <v>2</v>
      </c>
    </row>
    <row r="3578" spans="1:9" x14ac:dyDescent="0.35">
      <c r="A3578" s="3" t="s">
        <v>3971</v>
      </c>
      <c r="B3578" s="44" t="s">
        <v>633</v>
      </c>
      <c r="C3578" s="44" t="s">
        <v>77</v>
      </c>
      <c r="D3578" s="44" t="s">
        <v>176</v>
      </c>
      <c r="E3578" s="3">
        <v>3</v>
      </c>
      <c r="F3578" s="3">
        <v>1</v>
      </c>
      <c r="G3578" s="3">
        <v>4</v>
      </c>
      <c r="H3578" s="3">
        <v>1</v>
      </c>
      <c r="I3578" s="3">
        <f t="shared" si="55"/>
        <v>2</v>
      </c>
    </row>
    <row r="3579" spans="1:9" x14ac:dyDescent="0.35">
      <c r="A3579" s="3" t="s">
        <v>3972</v>
      </c>
      <c r="B3579" s="44" t="s">
        <v>633</v>
      </c>
      <c r="C3579" s="44" t="s">
        <v>77</v>
      </c>
      <c r="D3579" s="44" t="s">
        <v>176</v>
      </c>
      <c r="E3579" s="3">
        <v>3</v>
      </c>
      <c r="F3579" s="3">
        <v>1</v>
      </c>
      <c r="G3579" s="3">
        <v>4</v>
      </c>
      <c r="H3579" s="3">
        <v>1</v>
      </c>
      <c r="I3579" s="3">
        <f t="shared" si="55"/>
        <v>2</v>
      </c>
    </row>
    <row r="3580" spans="1:9" x14ac:dyDescent="0.35">
      <c r="A3580" s="3" t="s">
        <v>3973</v>
      </c>
      <c r="B3580" s="44" t="s">
        <v>222</v>
      </c>
      <c r="C3580" s="44" t="s">
        <v>40</v>
      </c>
      <c r="D3580" s="44" t="s">
        <v>176</v>
      </c>
      <c r="E3580" s="3">
        <v>3</v>
      </c>
      <c r="F3580" s="3">
        <v>1</v>
      </c>
      <c r="G3580" s="3">
        <v>4</v>
      </c>
      <c r="H3580" s="3">
        <v>3</v>
      </c>
      <c r="I3580" s="3">
        <f t="shared" si="55"/>
        <v>3</v>
      </c>
    </row>
    <row r="3581" spans="1:9" x14ac:dyDescent="0.35">
      <c r="A3581" s="3" t="s">
        <v>3974</v>
      </c>
      <c r="B3581" s="44" t="s">
        <v>633</v>
      </c>
      <c r="C3581" s="44" t="s">
        <v>77</v>
      </c>
      <c r="D3581" s="44" t="s">
        <v>176</v>
      </c>
      <c r="E3581" s="3">
        <v>3</v>
      </c>
      <c r="F3581" s="3">
        <v>1</v>
      </c>
      <c r="G3581" s="3">
        <v>4</v>
      </c>
      <c r="H3581" s="3">
        <v>1</v>
      </c>
      <c r="I3581" s="3">
        <f t="shared" si="55"/>
        <v>2</v>
      </c>
    </row>
    <row r="3582" spans="1:9" x14ac:dyDescent="0.35">
      <c r="A3582" s="3" t="s">
        <v>3975</v>
      </c>
      <c r="B3582" s="44" t="s">
        <v>633</v>
      </c>
      <c r="C3582" s="44" t="s">
        <v>77</v>
      </c>
      <c r="D3582" s="44" t="s">
        <v>176</v>
      </c>
      <c r="E3582" s="3">
        <v>3</v>
      </c>
      <c r="F3582" s="3">
        <v>1</v>
      </c>
      <c r="G3582" s="3">
        <v>4</v>
      </c>
      <c r="H3582" s="3">
        <v>1</v>
      </c>
      <c r="I3582" s="3">
        <f t="shared" si="55"/>
        <v>2</v>
      </c>
    </row>
    <row r="3583" spans="1:9" x14ac:dyDescent="0.35">
      <c r="A3583" s="3" t="s">
        <v>3976</v>
      </c>
      <c r="B3583" s="44" t="s">
        <v>633</v>
      </c>
      <c r="C3583" s="44" t="s">
        <v>77</v>
      </c>
      <c r="D3583" s="44" t="s">
        <v>176</v>
      </c>
      <c r="E3583" s="3">
        <v>3</v>
      </c>
      <c r="F3583" s="3">
        <v>1</v>
      </c>
      <c r="G3583" s="3">
        <v>4</v>
      </c>
      <c r="H3583" s="3">
        <v>1</v>
      </c>
      <c r="I3583" s="3">
        <f t="shared" si="55"/>
        <v>2</v>
      </c>
    </row>
    <row r="3584" spans="1:9" x14ac:dyDescent="0.35">
      <c r="A3584" s="3" t="s">
        <v>3977</v>
      </c>
      <c r="B3584" s="44" t="s">
        <v>633</v>
      </c>
      <c r="C3584" s="44" t="s">
        <v>77</v>
      </c>
      <c r="D3584" s="44" t="s">
        <v>176</v>
      </c>
      <c r="E3584" s="3">
        <v>3</v>
      </c>
      <c r="F3584" s="3">
        <v>1</v>
      </c>
      <c r="G3584" s="3">
        <v>4</v>
      </c>
      <c r="H3584" s="3">
        <v>1</v>
      </c>
      <c r="I3584" s="3">
        <f t="shared" si="55"/>
        <v>2</v>
      </c>
    </row>
    <row r="3585" spans="1:9" x14ac:dyDescent="0.35">
      <c r="A3585" s="3" t="s">
        <v>3978</v>
      </c>
      <c r="B3585" s="44" t="s">
        <v>227</v>
      </c>
      <c r="C3585" s="44" t="s">
        <v>228</v>
      </c>
      <c r="D3585" s="44" t="s">
        <v>175</v>
      </c>
      <c r="E3585" s="3">
        <v>3</v>
      </c>
      <c r="F3585" s="3">
        <v>1</v>
      </c>
      <c r="G3585" s="3">
        <v>4</v>
      </c>
      <c r="H3585" s="3">
        <v>1</v>
      </c>
      <c r="I3585" s="3">
        <f t="shared" si="55"/>
        <v>2</v>
      </c>
    </row>
    <row r="3586" spans="1:9" x14ac:dyDescent="0.35">
      <c r="A3586" s="3" t="s">
        <v>3979</v>
      </c>
      <c r="B3586" s="44" t="s">
        <v>633</v>
      </c>
      <c r="C3586" s="44" t="s">
        <v>77</v>
      </c>
      <c r="D3586" s="44" t="s">
        <v>176</v>
      </c>
      <c r="E3586" s="3">
        <v>3</v>
      </c>
      <c r="F3586" s="3">
        <v>1</v>
      </c>
      <c r="G3586" s="3">
        <v>4</v>
      </c>
      <c r="H3586" s="3">
        <v>1</v>
      </c>
      <c r="I3586" s="3">
        <f t="shared" si="55"/>
        <v>2</v>
      </c>
    </row>
    <row r="3587" spans="1:9" x14ac:dyDescent="0.35">
      <c r="A3587" s="3" t="s">
        <v>3980</v>
      </c>
      <c r="B3587" s="44" t="s">
        <v>227</v>
      </c>
      <c r="C3587" s="44" t="s">
        <v>228</v>
      </c>
      <c r="D3587" s="44" t="s">
        <v>175</v>
      </c>
      <c r="E3587" s="3">
        <v>3</v>
      </c>
      <c r="F3587" s="3">
        <v>1</v>
      </c>
      <c r="G3587" s="3">
        <v>4</v>
      </c>
      <c r="H3587" s="3">
        <v>1</v>
      </c>
      <c r="I3587" s="3">
        <f t="shared" ref="I3587:I3650" si="56">ROUND(AVERAGE(E3587:H3587),0)</f>
        <v>2</v>
      </c>
    </row>
    <row r="3588" spans="1:9" x14ac:dyDescent="0.35">
      <c r="A3588" s="3" t="s">
        <v>3981</v>
      </c>
      <c r="B3588" s="44" t="s">
        <v>633</v>
      </c>
      <c r="C3588" s="44" t="s">
        <v>77</v>
      </c>
      <c r="D3588" s="44" t="s">
        <v>176</v>
      </c>
      <c r="E3588" s="3">
        <v>3</v>
      </c>
      <c r="F3588" s="3">
        <v>1</v>
      </c>
      <c r="G3588" s="3">
        <v>4</v>
      </c>
      <c r="H3588" s="3">
        <v>1</v>
      </c>
      <c r="I3588" s="3">
        <f t="shared" si="56"/>
        <v>2</v>
      </c>
    </row>
    <row r="3589" spans="1:9" x14ac:dyDescent="0.35">
      <c r="A3589" s="3" t="s">
        <v>3982</v>
      </c>
      <c r="B3589" s="44" t="s">
        <v>230</v>
      </c>
      <c r="C3589" s="44" t="s">
        <v>228</v>
      </c>
      <c r="D3589" s="44" t="s">
        <v>176</v>
      </c>
      <c r="E3589" s="3">
        <v>3</v>
      </c>
      <c r="F3589" s="3">
        <v>1</v>
      </c>
      <c r="G3589" s="3">
        <v>4</v>
      </c>
      <c r="H3589" s="3">
        <v>1</v>
      </c>
      <c r="I3589" s="3">
        <f t="shared" si="56"/>
        <v>2</v>
      </c>
    </row>
    <row r="3590" spans="1:9" x14ac:dyDescent="0.35">
      <c r="A3590" s="3" t="s">
        <v>3983</v>
      </c>
      <c r="B3590" s="44" t="s">
        <v>633</v>
      </c>
      <c r="C3590" s="44" t="s">
        <v>77</v>
      </c>
      <c r="D3590" s="44" t="s">
        <v>176</v>
      </c>
      <c r="E3590" s="3">
        <v>3</v>
      </c>
      <c r="F3590" s="3">
        <v>1</v>
      </c>
      <c r="G3590" s="3">
        <v>1</v>
      </c>
      <c r="H3590" s="3">
        <v>1</v>
      </c>
      <c r="I3590" s="3">
        <f t="shared" si="56"/>
        <v>2</v>
      </c>
    </row>
    <row r="3591" spans="1:9" x14ac:dyDescent="0.35">
      <c r="A3591" s="3" t="s">
        <v>3984</v>
      </c>
      <c r="B3591" s="44" t="s">
        <v>633</v>
      </c>
      <c r="C3591" s="44" t="s">
        <v>77</v>
      </c>
      <c r="D3591" s="44" t="s">
        <v>176</v>
      </c>
      <c r="E3591" s="3">
        <v>3</v>
      </c>
      <c r="F3591" s="3">
        <v>1</v>
      </c>
      <c r="G3591" s="3">
        <v>1</v>
      </c>
      <c r="H3591" s="3">
        <v>1</v>
      </c>
      <c r="I3591" s="3">
        <f t="shared" si="56"/>
        <v>2</v>
      </c>
    </row>
    <row r="3592" spans="1:9" x14ac:dyDescent="0.35">
      <c r="A3592" s="3" t="s">
        <v>3985</v>
      </c>
      <c r="B3592" s="44" t="s">
        <v>633</v>
      </c>
      <c r="C3592" s="44" t="s">
        <v>77</v>
      </c>
      <c r="D3592" s="44" t="s">
        <v>176</v>
      </c>
      <c r="E3592" s="3">
        <v>3</v>
      </c>
      <c r="F3592" s="3">
        <v>1</v>
      </c>
      <c r="G3592" s="3">
        <v>1</v>
      </c>
      <c r="H3592" s="3">
        <v>1</v>
      </c>
      <c r="I3592" s="3">
        <f t="shared" si="56"/>
        <v>2</v>
      </c>
    </row>
    <row r="3593" spans="1:9" x14ac:dyDescent="0.35">
      <c r="A3593" s="3" t="s">
        <v>3986</v>
      </c>
      <c r="B3593" s="44" t="s">
        <v>633</v>
      </c>
      <c r="C3593" s="44" t="s">
        <v>77</v>
      </c>
      <c r="D3593" s="44" t="s">
        <v>176</v>
      </c>
      <c r="E3593" s="3">
        <v>3</v>
      </c>
      <c r="F3593" s="3">
        <v>1</v>
      </c>
      <c r="G3593" s="3">
        <v>1</v>
      </c>
      <c r="H3593" s="3">
        <v>1</v>
      </c>
      <c r="I3593" s="3">
        <f t="shared" si="56"/>
        <v>2</v>
      </c>
    </row>
    <row r="3594" spans="1:9" x14ac:dyDescent="0.35">
      <c r="A3594" s="3" t="s">
        <v>3987</v>
      </c>
      <c r="B3594" s="44" t="s">
        <v>633</v>
      </c>
      <c r="C3594" s="44" t="s">
        <v>77</v>
      </c>
      <c r="D3594" s="44" t="s">
        <v>176</v>
      </c>
      <c r="E3594" s="3">
        <v>3</v>
      </c>
      <c r="F3594" s="3">
        <v>1</v>
      </c>
      <c r="G3594" s="3">
        <v>1</v>
      </c>
      <c r="H3594" s="3">
        <v>1</v>
      </c>
      <c r="I3594" s="3">
        <f t="shared" si="56"/>
        <v>2</v>
      </c>
    </row>
    <row r="3595" spans="1:9" x14ac:dyDescent="0.35">
      <c r="A3595" s="3" t="s">
        <v>3988</v>
      </c>
      <c r="B3595" s="44" t="s">
        <v>633</v>
      </c>
      <c r="C3595" s="44" t="s">
        <v>77</v>
      </c>
      <c r="D3595" s="44" t="s">
        <v>176</v>
      </c>
      <c r="E3595" s="3">
        <v>3</v>
      </c>
      <c r="F3595" s="3">
        <v>1</v>
      </c>
      <c r="G3595" s="3">
        <v>1</v>
      </c>
      <c r="H3595" s="3">
        <v>1</v>
      </c>
      <c r="I3595" s="3">
        <f t="shared" si="56"/>
        <v>2</v>
      </c>
    </row>
    <row r="3596" spans="1:9" x14ac:dyDescent="0.35">
      <c r="A3596" s="3" t="s">
        <v>3989</v>
      </c>
      <c r="B3596" s="44" t="s">
        <v>633</v>
      </c>
      <c r="C3596" s="44" t="s">
        <v>77</v>
      </c>
      <c r="D3596" s="44" t="s">
        <v>176</v>
      </c>
      <c r="E3596" s="3">
        <v>3</v>
      </c>
      <c r="F3596" s="3">
        <v>1</v>
      </c>
      <c r="G3596" s="3">
        <v>1</v>
      </c>
      <c r="H3596" s="3">
        <v>1</v>
      </c>
      <c r="I3596" s="3">
        <f t="shared" si="56"/>
        <v>2</v>
      </c>
    </row>
    <row r="3597" spans="1:9" x14ac:dyDescent="0.35">
      <c r="A3597" s="3" t="s">
        <v>3990</v>
      </c>
      <c r="B3597" s="44" t="s">
        <v>633</v>
      </c>
      <c r="C3597" s="44" t="s">
        <v>77</v>
      </c>
      <c r="D3597" s="44" t="s">
        <v>176</v>
      </c>
      <c r="E3597" s="3">
        <v>3</v>
      </c>
      <c r="F3597" s="3">
        <v>1</v>
      </c>
      <c r="G3597" s="3">
        <v>1</v>
      </c>
      <c r="H3597" s="3">
        <v>1</v>
      </c>
      <c r="I3597" s="3">
        <f t="shared" si="56"/>
        <v>2</v>
      </c>
    </row>
    <row r="3598" spans="1:9" x14ac:dyDescent="0.35">
      <c r="A3598" s="3" t="s">
        <v>3991</v>
      </c>
      <c r="B3598" s="44" t="s">
        <v>227</v>
      </c>
      <c r="C3598" s="44" t="s">
        <v>228</v>
      </c>
      <c r="D3598" s="44" t="s">
        <v>175</v>
      </c>
      <c r="E3598" s="3">
        <v>3</v>
      </c>
      <c r="F3598" s="3">
        <v>1</v>
      </c>
      <c r="G3598" s="3">
        <v>4</v>
      </c>
      <c r="H3598" s="3">
        <v>1</v>
      </c>
      <c r="I3598" s="3">
        <f t="shared" si="56"/>
        <v>2</v>
      </c>
    </row>
    <row r="3599" spans="1:9" x14ac:dyDescent="0.35">
      <c r="A3599" s="3" t="s">
        <v>3992</v>
      </c>
      <c r="B3599" s="44" t="s">
        <v>227</v>
      </c>
      <c r="C3599" s="44" t="s">
        <v>228</v>
      </c>
      <c r="D3599" s="44" t="s">
        <v>175</v>
      </c>
      <c r="E3599" s="3">
        <v>3</v>
      </c>
      <c r="F3599" s="3">
        <v>1</v>
      </c>
      <c r="G3599" s="3">
        <v>4</v>
      </c>
      <c r="H3599" s="3">
        <v>1</v>
      </c>
      <c r="I3599" s="3">
        <f t="shared" si="56"/>
        <v>2</v>
      </c>
    </row>
    <row r="3600" spans="1:9" x14ac:dyDescent="0.35">
      <c r="A3600" s="3" t="s">
        <v>3993</v>
      </c>
      <c r="B3600" s="44" t="s">
        <v>227</v>
      </c>
      <c r="C3600" s="44" t="s">
        <v>228</v>
      </c>
      <c r="D3600" s="44" t="s">
        <v>175</v>
      </c>
      <c r="E3600" s="3">
        <v>3</v>
      </c>
      <c r="F3600" s="3">
        <v>1</v>
      </c>
      <c r="G3600" s="3">
        <v>1</v>
      </c>
      <c r="H3600" s="3">
        <v>1</v>
      </c>
      <c r="I3600" s="3">
        <f t="shared" si="56"/>
        <v>2</v>
      </c>
    </row>
    <row r="3601" spans="1:9" x14ac:dyDescent="0.35">
      <c r="A3601" s="3" t="s">
        <v>3994</v>
      </c>
      <c r="B3601" s="44" t="s">
        <v>227</v>
      </c>
      <c r="C3601" s="44" t="s">
        <v>228</v>
      </c>
      <c r="D3601" s="44" t="s">
        <v>175</v>
      </c>
      <c r="E3601" s="3">
        <v>3</v>
      </c>
      <c r="F3601" s="3">
        <v>1</v>
      </c>
      <c r="G3601" s="3">
        <v>1</v>
      </c>
      <c r="H3601" s="3">
        <v>1</v>
      </c>
      <c r="I3601" s="3">
        <f t="shared" si="56"/>
        <v>2</v>
      </c>
    </row>
    <row r="3602" spans="1:9" x14ac:dyDescent="0.35">
      <c r="A3602" s="3" t="s">
        <v>3995</v>
      </c>
      <c r="B3602" s="44" t="s">
        <v>593</v>
      </c>
      <c r="C3602" s="44" t="s">
        <v>250</v>
      </c>
      <c r="D3602" s="44" t="s">
        <v>176</v>
      </c>
      <c r="E3602" s="3">
        <v>3</v>
      </c>
      <c r="F3602" s="3">
        <v>4</v>
      </c>
      <c r="G3602" s="3">
        <v>4</v>
      </c>
      <c r="H3602" s="3">
        <v>1</v>
      </c>
      <c r="I3602" s="3">
        <f t="shared" si="56"/>
        <v>3</v>
      </c>
    </row>
    <row r="3603" spans="1:9" x14ac:dyDescent="0.35">
      <c r="A3603" s="3" t="s">
        <v>3996</v>
      </c>
      <c r="B3603" s="44" t="s">
        <v>208</v>
      </c>
      <c r="C3603" s="44" t="s">
        <v>151</v>
      </c>
      <c r="D3603" s="44" t="s">
        <v>175</v>
      </c>
      <c r="E3603" s="3">
        <v>3</v>
      </c>
      <c r="F3603" s="3">
        <v>1</v>
      </c>
      <c r="G3603" s="3">
        <v>4</v>
      </c>
      <c r="H3603" s="3">
        <v>2</v>
      </c>
      <c r="I3603" s="3">
        <f t="shared" si="56"/>
        <v>3</v>
      </c>
    </row>
    <row r="3604" spans="1:9" x14ac:dyDescent="0.35">
      <c r="A3604" s="3" t="s">
        <v>3997</v>
      </c>
      <c r="B3604" s="44" t="s">
        <v>226</v>
      </c>
      <c r="C3604" s="44" t="s">
        <v>40</v>
      </c>
      <c r="D3604" s="44" t="s">
        <v>175</v>
      </c>
      <c r="E3604" s="3">
        <v>3</v>
      </c>
      <c r="F3604" s="3">
        <v>1</v>
      </c>
      <c r="G3604" s="3">
        <v>4</v>
      </c>
      <c r="H3604" s="3">
        <v>1</v>
      </c>
      <c r="I3604" s="3">
        <f t="shared" si="56"/>
        <v>2</v>
      </c>
    </row>
    <row r="3605" spans="1:9" x14ac:dyDescent="0.35">
      <c r="A3605" s="3" t="s">
        <v>3998</v>
      </c>
      <c r="B3605" s="44" t="s">
        <v>226</v>
      </c>
      <c r="C3605" s="44" t="s">
        <v>40</v>
      </c>
      <c r="D3605" s="44" t="s">
        <v>175</v>
      </c>
      <c r="E3605" s="3">
        <v>3</v>
      </c>
      <c r="F3605" s="3">
        <v>1</v>
      </c>
      <c r="G3605" s="3">
        <v>4</v>
      </c>
      <c r="H3605" s="3">
        <v>1</v>
      </c>
      <c r="I3605" s="3">
        <f t="shared" si="56"/>
        <v>2</v>
      </c>
    </row>
    <row r="3606" spans="1:9" x14ac:dyDescent="0.35">
      <c r="A3606" s="3" t="s">
        <v>3999</v>
      </c>
      <c r="B3606" s="44" t="s">
        <v>226</v>
      </c>
      <c r="C3606" s="44" t="s">
        <v>40</v>
      </c>
      <c r="D3606" s="44" t="s">
        <v>175</v>
      </c>
      <c r="E3606" s="3">
        <v>3</v>
      </c>
      <c r="F3606" s="3">
        <v>1</v>
      </c>
      <c r="G3606" s="3">
        <v>4</v>
      </c>
      <c r="H3606" s="3">
        <v>1</v>
      </c>
      <c r="I3606" s="3">
        <f t="shared" si="56"/>
        <v>2</v>
      </c>
    </row>
    <row r="3607" spans="1:9" x14ac:dyDescent="0.35">
      <c r="A3607" s="3" t="s">
        <v>4000</v>
      </c>
      <c r="B3607" s="44" t="s">
        <v>208</v>
      </c>
      <c r="C3607" s="44" t="s">
        <v>151</v>
      </c>
      <c r="D3607" s="44" t="s">
        <v>175</v>
      </c>
      <c r="E3607" s="3">
        <v>3</v>
      </c>
      <c r="F3607" s="3">
        <v>1</v>
      </c>
      <c r="G3607" s="3">
        <v>4</v>
      </c>
      <c r="H3607" s="3">
        <v>1</v>
      </c>
      <c r="I3607" s="3">
        <f t="shared" si="56"/>
        <v>2</v>
      </c>
    </row>
    <row r="3608" spans="1:9" x14ac:dyDescent="0.35">
      <c r="A3608" s="3" t="s">
        <v>4001</v>
      </c>
      <c r="B3608" s="44" t="s">
        <v>208</v>
      </c>
      <c r="C3608" s="44" t="s">
        <v>151</v>
      </c>
      <c r="D3608" s="44" t="s">
        <v>175</v>
      </c>
      <c r="E3608" s="3">
        <v>3</v>
      </c>
      <c r="F3608" s="3">
        <v>1</v>
      </c>
      <c r="G3608" s="3">
        <v>4</v>
      </c>
      <c r="H3608" s="3">
        <v>1</v>
      </c>
      <c r="I3608" s="3">
        <f t="shared" si="56"/>
        <v>2</v>
      </c>
    </row>
    <row r="3609" spans="1:9" x14ac:dyDescent="0.35">
      <c r="A3609" s="3" t="s">
        <v>4002</v>
      </c>
      <c r="B3609" s="44" t="s">
        <v>226</v>
      </c>
      <c r="C3609" s="44" t="s">
        <v>40</v>
      </c>
      <c r="D3609" s="44" t="s">
        <v>175</v>
      </c>
      <c r="E3609" s="3">
        <v>3</v>
      </c>
      <c r="F3609" s="3">
        <v>1</v>
      </c>
      <c r="G3609" s="3">
        <v>4</v>
      </c>
      <c r="H3609" s="3">
        <v>1</v>
      </c>
      <c r="I3609" s="3">
        <f t="shared" si="56"/>
        <v>2</v>
      </c>
    </row>
    <row r="3610" spans="1:9" x14ac:dyDescent="0.35">
      <c r="A3610" s="3" t="s">
        <v>4003</v>
      </c>
      <c r="B3610" s="44" t="s">
        <v>227</v>
      </c>
      <c r="C3610" s="44" t="s">
        <v>228</v>
      </c>
      <c r="D3610" s="44" t="s">
        <v>175</v>
      </c>
      <c r="E3610" s="3">
        <v>3</v>
      </c>
      <c r="F3610" s="3">
        <v>1</v>
      </c>
      <c r="G3610" s="3">
        <v>1</v>
      </c>
      <c r="H3610" s="3">
        <v>1</v>
      </c>
      <c r="I3610" s="3">
        <f t="shared" si="56"/>
        <v>2</v>
      </c>
    </row>
    <row r="3611" spans="1:9" x14ac:dyDescent="0.35">
      <c r="A3611" s="3" t="s">
        <v>4004</v>
      </c>
      <c r="B3611" s="44" t="s">
        <v>230</v>
      </c>
      <c r="C3611" s="44" t="s">
        <v>228</v>
      </c>
      <c r="D3611" s="44" t="s">
        <v>176</v>
      </c>
      <c r="E3611" s="3">
        <v>3</v>
      </c>
      <c r="F3611" s="3">
        <v>1</v>
      </c>
      <c r="G3611" s="3">
        <v>4</v>
      </c>
      <c r="H3611" s="3">
        <v>1</v>
      </c>
      <c r="I3611" s="3">
        <f t="shared" si="56"/>
        <v>2</v>
      </c>
    </row>
    <row r="3612" spans="1:9" x14ac:dyDescent="0.35">
      <c r="A3612" s="3" t="s">
        <v>4005</v>
      </c>
      <c r="B3612" s="44" t="s">
        <v>230</v>
      </c>
      <c r="C3612" s="44" t="s">
        <v>228</v>
      </c>
      <c r="D3612" s="44" t="s">
        <v>176</v>
      </c>
      <c r="E3612" s="3">
        <v>3</v>
      </c>
      <c r="F3612" s="3">
        <v>1</v>
      </c>
      <c r="G3612" s="3">
        <v>4</v>
      </c>
      <c r="H3612" s="3">
        <v>1</v>
      </c>
      <c r="I3612" s="3">
        <f t="shared" si="56"/>
        <v>2</v>
      </c>
    </row>
    <row r="3613" spans="1:9" x14ac:dyDescent="0.35">
      <c r="A3613" s="3" t="s">
        <v>4006</v>
      </c>
      <c r="B3613" s="44" t="s">
        <v>226</v>
      </c>
      <c r="C3613" s="44" t="s">
        <v>40</v>
      </c>
      <c r="D3613" s="44" t="s">
        <v>175</v>
      </c>
      <c r="E3613" s="3">
        <v>3</v>
      </c>
      <c r="F3613" s="3">
        <v>1</v>
      </c>
      <c r="G3613" s="3">
        <v>4</v>
      </c>
      <c r="H3613" s="3">
        <v>1</v>
      </c>
      <c r="I3613" s="3">
        <f t="shared" si="56"/>
        <v>2</v>
      </c>
    </row>
    <row r="3614" spans="1:9" x14ac:dyDescent="0.35">
      <c r="A3614" s="3" t="s">
        <v>4007</v>
      </c>
      <c r="B3614" s="44" t="s">
        <v>208</v>
      </c>
      <c r="C3614" s="44" t="s">
        <v>151</v>
      </c>
      <c r="D3614" s="44" t="s">
        <v>175</v>
      </c>
      <c r="E3614" s="3">
        <v>3</v>
      </c>
      <c r="F3614" s="3">
        <v>1</v>
      </c>
      <c r="G3614" s="3">
        <v>4</v>
      </c>
      <c r="H3614" s="3">
        <v>1</v>
      </c>
      <c r="I3614" s="3">
        <f t="shared" si="56"/>
        <v>2</v>
      </c>
    </row>
    <row r="3615" spans="1:9" x14ac:dyDescent="0.35">
      <c r="A3615" s="3" t="s">
        <v>4008</v>
      </c>
      <c r="B3615" s="44" t="s">
        <v>230</v>
      </c>
      <c r="C3615" s="44" t="s">
        <v>228</v>
      </c>
      <c r="D3615" s="44" t="s">
        <v>176</v>
      </c>
      <c r="E3615" s="3">
        <v>3</v>
      </c>
      <c r="F3615" s="3">
        <v>1</v>
      </c>
      <c r="G3615" s="3">
        <v>4</v>
      </c>
      <c r="H3615" s="3">
        <v>1</v>
      </c>
      <c r="I3615" s="3">
        <f t="shared" si="56"/>
        <v>2</v>
      </c>
    </row>
    <row r="3616" spans="1:9" x14ac:dyDescent="0.35">
      <c r="A3616" s="3" t="s">
        <v>4009</v>
      </c>
      <c r="B3616" s="44" t="s">
        <v>208</v>
      </c>
      <c r="C3616" s="44" t="s">
        <v>151</v>
      </c>
      <c r="D3616" s="44" t="s">
        <v>175</v>
      </c>
      <c r="E3616" s="3">
        <v>3</v>
      </c>
      <c r="F3616" s="3">
        <v>1</v>
      </c>
      <c r="G3616" s="3">
        <v>4</v>
      </c>
      <c r="H3616" s="3">
        <v>1</v>
      </c>
      <c r="I3616" s="3">
        <f t="shared" si="56"/>
        <v>2</v>
      </c>
    </row>
    <row r="3617" spans="1:9" x14ac:dyDescent="0.35">
      <c r="A3617" s="3" t="s">
        <v>4010</v>
      </c>
      <c r="B3617" s="44" t="s">
        <v>230</v>
      </c>
      <c r="C3617" s="44" t="s">
        <v>228</v>
      </c>
      <c r="D3617" s="44" t="s">
        <v>176</v>
      </c>
      <c r="E3617" s="3">
        <v>3</v>
      </c>
      <c r="F3617" s="3">
        <v>1</v>
      </c>
      <c r="G3617" s="3">
        <v>4</v>
      </c>
      <c r="H3617" s="3">
        <v>1</v>
      </c>
      <c r="I3617" s="3">
        <f t="shared" si="56"/>
        <v>2</v>
      </c>
    </row>
    <row r="3618" spans="1:9" x14ac:dyDescent="0.35">
      <c r="A3618" s="3" t="s">
        <v>4011</v>
      </c>
      <c r="B3618" s="44" t="s">
        <v>226</v>
      </c>
      <c r="C3618" s="44" t="s">
        <v>40</v>
      </c>
      <c r="D3618" s="44" t="s">
        <v>175</v>
      </c>
      <c r="E3618" s="3">
        <v>3</v>
      </c>
      <c r="F3618" s="3">
        <v>1</v>
      </c>
      <c r="G3618" s="3">
        <v>4</v>
      </c>
      <c r="H3618" s="3">
        <v>1</v>
      </c>
      <c r="I3618" s="3">
        <f t="shared" si="56"/>
        <v>2</v>
      </c>
    </row>
    <row r="3619" spans="1:9" x14ac:dyDescent="0.35">
      <c r="A3619" s="3" t="s">
        <v>4012</v>
      </c>
      <c r="B3619" s="44" t="s">
        <v>226</v>
      </c>
      <c r="C3619" s="44" t="s">
        <v>40</v>
      </c>
      <c r="D3619" s="44" t="s">
        <v>175</v>
      </c>
      <c r="E3619" s="3">
        <v>3</v>
      </c>
      <c r="F3619" s="3">
        <v>1</v>
      </c>
      <c r="G3619" s="3">
        <v>4</v>
      </c>
      <c r="H3619" s="3">
        <v>1</v>
      </c>
      <c r="I3619" s="3">
        <f t="shared" si="56"/>
        <v>2</v>
      </c>
    </row>
    <row r="3620" spans="1:9" x14ac:dyDescent="0.35">
      <c r="A3620" s="3" t="s">
        <v>4013</v>
      </c>
      <c r="B3620" s="44" t="s">
        <v>230</v>
      </c>
      <c r="C3620" s="44" t="s">
        <v>228</v>
      </c>
      <c r="D3620" s="44" t="s">
        <v>176</v>
      </c>
      <c r="E3620" s="3">
        <v>3</v>
      </c>
      <c r="F3620" s="3">
        <v>1</v>
      </c>
      <c r="G3620" s="3">
        <v>4</v>
      </c>
      <c r="H3620" s="3">
        <v>1</v>
      </c>
      <c r="I3620" s="3">
        <f t="shared" si="56"/>
        <v>2</v>
      </c>
    </row>
    <row r="3621" spans="1:9" x14ac:dyDescent="0.35">
      <c r="A3621" s="3" t="s">
        <v>4014</v>
      </c>
      <c r="B3621" s="44" t="s">
        <v>230</v>
      </c>
      <c r="C3621" s="44" t="s">
        <v>228</v>
      </c>
      <c r="D3621" s="44" t="s">
        <v>176</v>
      </c>
      <c r="E3621" s="3">
        <v>3</v>
      </c>
      <c r="F3621" s="3">
        <v>1</v>
      </c>
      <c r="G3621" s="3">
        <v>4</v>
      </c>
      <c r="H3621" s="3">
        <v>3</v>
      </c>
      <c r="I3621" s="3">
        <f t="shared" si="56"/>
        <v>3</v>
      </c>
    </row>
    <row r="3622" spans="1:9" x14ac:dyDescent="0.35">
      <c r="A3622" s="3" t="s">
        <v>4015</v>
      </c>
      <c r="B3622" s="44" t="s">
        <v>226</v>
      </c>
      <c r="C3622" s="44" t="s">
        <v>40</v>
      </c>
      <c r="D3622" s="44" t="s">
        <v>175</v>
      </c>
      <c r="E3622" s="3">
        <v>3</v>
      </c>
      <c r="F3622" s="3">
        <v>1</v>
      </c>
      <c r="G3622" s="3">
        <v>4</v>
      </c>
      <c r="H3622" s="3">
        <v>1</v>
      </c>
      <c r="I3622" s="3">
        <f t="shared" si="56"/>
        <v>2</v>
      </c>
    </row>
    <row r="3623" spans="1:9" x14ac:dyDescent="0.35">
      <c r="A3623" s="3" t="s">
        <v>4016</v>
      </c>
      <c r="B3623" s="44" t="s">
        <v>230</v>
      </c>
      <c r="C3623" s="44" t="s">
        <v>228</v>
      </c>
      <c r="D3623" s="44" t="s">
        <v>176</v>
      </c>
      <c r="E3623" s="3">
        <v>3</v>
      </c>
      <c r="F3623" s="3">
        <v>1</v>
      </c>
      <c r="G3623" s="3">
        <v>4</v>
      </c>
      <c r="H3623" s="3">
        <v>1</v>
      </c>
      <c r="I3623" s="3">
        <f t="shared" si="56"/>
        <v>2</v>
      </c>
    </row>
    <row r="3624" spans="1:9" x14ac:dyDescent="0.35">
      <c r="A3624" s="3" t="s">
        <v>4017</v>
      </c>
      <c r="B3624" s="44" t="s">
        <v>230</v>
      </c>
      <c r="C3624" s="44" t="s">
        <v>228</v>
      </c>
      <c r="D3624" s="44" t="s">
        <v>176</v>
      </c>
      <c r="E3624" s="3">
        <v>3</v>
      </c>
      <c r="F3624" s="3">
        <v>1</v>
      </c>
      <c r="G3624" s="3">
        <v>4</v>
      </c>
      <c r="H3624" s="3">
        <v>1</v>
      </c>
      <c r="I3624" s="3">
        <f t="shared" si="56"/>
        <v>2</v>
      </c>
    </row>
    <row r="3625" spans="1:9" x14ac:dyDescent="0.35">
      <c r="A3625" s="3" t="s">
        <v>4018</v>
      </c>
      <c r="B3625" s="44" t="s">
        <v>227</v>
      </c>
      <c r="C3625" s="44" t="s">
        <v>228</v>
      </c>
      <c r="D3625" s="44" t="s">
        <v>175</v>
      </c>
      <c r="E3625" s="3">
        <v>3</v>
      </c>
      <c r="F3625" s="3">
        <v>1</v>
      </c>
      <c r="G3625" s="3">
        <v>4</v>
      </c>
      <c r="H3625" s="3">
        <v>1</v>
      </c>
      <c r="I3625" s="3">
        <f t="shared" si="56"/>
        <v>2</v>
      </c>
    </row>
    <row r="3626" spans="1:9" x14ac:dyDescent="0.35">
      <c r="A3626" s="3" t="s">
        <v>4019</v>
      </c>
      <c r="B3626" s="44" t="s">
        <v>230</v>
      </c>
      <c r="C3626" s="44" t="s">
        <v>228</v>
      </c>
      <c r="D3626" s="44" t="s">
        <v>176</v>
      </c>
      <c r="E3626" s="3">
        <v>3</v>
      </c>
      <c r="F3626" s="3">
        <v>1</v>
      </c>
      <c r="G3626" s="3">
        <v>4</v>
      </c>
      <c r="H3626" s="3">
        <v>1</v>
      </c>
      <c r="I3626" s="3">
        <f t="shared" si="56"/>
        <v>2</v>
      </c>
    </row>
    <row r="3627" spans="1:9" x14ac:dyDescent="0.35">
      <c r="A3627" s="3" t="s">
        <v>4020</v>
      </c>
      <c r="B3627" s="44" t="s">
        <v>230</v>
      </c>
      <c r="C3627" s="44" t="s">
        <v>228</v>
      </c>
      <c r="D3627" s="44" t="s">
        <v>176</v>
      </c>
      <c r="E3627" s="3">
        <v>3</v>
      </c>
      <c r="F3627" s="3">
        <v>1</v>
      </c>
      <c r="G3627" s="3">
        <v>4</v>
      </c>
      <c r="H3627" s="3">
        <v>1</v>
      </c>
      <c r="I3627" s="3">
        <f t="shared" si="56"/>
        <v>2</v>
      </c>
    </row>
    <row r="3628" spans="1:9" x14ac:dyDescent="0.35">
      <c r="A3628" s="3" t="s">
        <v>4021</v>
      </c>
      <c r="B3628" s="44" t="s">
        <v>230</v>
      </c>
      <c r="C3628" s="44" t="s">
        <v>228</v>
      </c>
      <c r="D3628" s="44" t="s">
        <v>176</v>
      </c>
      <c r="E3628" s="3">
        <v>3</v>
      </c>
      <c r="F3628" s="3">
        <v>1</v>
      </c>
      <c r="G3628" s="3">
        <v>4</v>
      </c>
      <c r="H3628" s="3">
        <v>1</v>
      </c>
      <c r="I3628" s="3">
        <f t="shared" si="56"/>
        <v>2</v>
      </c>
    </row>
    <row r="3629" spans="1:9" x14ac:dyDescent="0.35">
      <c r="A3629" s="3" t="s">
        <v>4022</v>
      </c>
      <c r="B3629" s="44" t="s">
        <v>230</v>
      </c>
      <c r="C3629" s="44" t="s">
        <v>228</v>
      </c>
      <c r="D3629" s="44" t="s">
        <v>176</v>
      </c>
      <c r="E3629" s="3">
        <v>3</v>
      </c>
      <c r="F3629" s="3">
        <v>1</v>
      </c>
      <c r="G3629" s="3">
        <v>4</v>
      </c>
      <c r="H3629" s="3">
        <v>1</v>
      </c>
      <c r="I3629" s="3">
        <f t="shared" si="56"/>
        <v>2</v>
      </c>
    </row>
    <row r="3630" spans="1:9" x14ac:dyDescent="0.35">
      <c r="A3630" s="3" t="s">
        <v>4023</v>
      </c>
      <c r="B3630" s="44" t="s">
        <v>230</v>
      </c>
      <c r="C3630" s="44" t="s">
        <v>228</v>
      </c>
      <c r="D3630" s="44" t="s">
        <v>176</v>
      </c>
      <c r="E3630" s="3">
        <v>3</v>
      </c>
      <c r="F3630" s="3">
        <v>1</v>
      </c>
      <c r="G3630" s="3">
        <v>4</v>
      </c>
      <c r="H3630" s="3">
        <v>1</v>
      </c>
      <c r="I3630" s="3">
        <f t="shared" si="56"/>
        <v>2</v>
      </c>
    </row>
    <row r="3631" spans="1:9" x14ac:dyDescent="0.35">
      <c r="A3631" s="3" t="s">
        <v>4024</v>
      </c>
      <c r="B3631" s="44" t="s">
        <v>230</v>
      </c>
      <c r="C3631" s="44" t="s">
        <v>228</v>
      </c>
      <c r="D3631" s="44" t="s">
        <v>176</v>
      </c>
      <c r="E3631" s="3">
        <v>3</v>
      </c>
      <c r="F3631" s="3">
        <v>1</v>
      </c>
      <c r="G3631" s="3">
        <v>4</v>
      </c>
      <c r="H3631" s="3">
        <v>1</v>
      </c>
      <c r="I3631" s="3">
        <f t="shared" si="56"/>
        <v>2</v>
      </c>
    </row>
    <row r="3632" spans="1:9" x14ac:dyDescent="0.35">
      <c r="A3632" s="3" t="s">
        <v>4025</v>
      </c>
      <c r="B3632" s="44" t="s">
        <v>289</v>
      </c>
      <c r="C3632" s="44" t="s">
        <v>43</v>
      </c>
      <c r="D3632" s="44" t="s">
        <v>175</v>
      </c>
      <c r="E3632" s="3">
        <v>3</v>
      </c>
      <c r="F3632" s="3">
        <v>1</v>
      </c>
      <c r="G3632" s="3">
        <v>1</v>
      </c>
      <c r="H3632" s="3">
        <v>1</v>
      </c>
      <c r="I3632" s="3">
        <f t="shared" si="56"/>
        <v>2</v>
      </c>
    </row>
    <row r="3633" spans="1:9" x14ac:dyDescent="0.35">
      <c r="A3633" s="3" t="s">
        <v>4026</v>
      </c>
      <c r="B3633" s="44" t="s">
        <v>230</v>
      </c>
      <c r="C3633" s="44" t="s">
        <v>228</v>
      </c>
      <c r="D3633" s="44" t="s">
        <v>176</v>
      </c>
      <c r="E3633" s="3">
        <v>3</v>
      </c>
      <c r="F3633" s="3">
        <v>1</v>
      </c>
      <c r="G3633" s="3">
        <v>4</v>
      </c>
      <c r="H3633" s="3">
        <v>1</v>
      </c>
      <c r="I3633" s="3">
        <f t="shared" si="56"/>
        <v>2</v>
      </c>
    </row>
    <row r="3634" spans="1:9" x14ac:dyDescent="0.35">
      <c r="A3634" s="3" t="s">
        <v>4027</v>
      </c>
      <c r="B3634" s="44" t="s">
        <v>593</v>
      </c>
      <c r="C3634" s="44" t="s">
        <v>250</v>
      </c>
      <c r="D3634" s="44" t="s">
        <v>176</v>
      </c>
      <c r="E3634" s="3">
        <v>3</v>
      </c>
      <c r="F3634" s="3">
        <v>1</v>
      </c>
      <c r="G3634" s="3">
        <v>4</v>
      </c>
      <c r="H3634" s="3">
        <v>1</v>
      </c>
      <c r="I3634" s="3">
        <f t="shared" si="56"/>
        <v>2</v>
      </c>
    </row>
    <row r="3635" spans="1:9" x14ac:dyDescent="0.35">
      <c r="A3635" s="3" t="s">
        <v>4028</v>
      </c>
      <c r="B3635" s="44" t="s">
        <v>593</v>
      </c>
      <c r="C3635" s="44" t="s">
        <v>250</v>
      </c>
      <c r="D3635" s="44" t="s">
        <v>176</v>
      </c>
      <c r="E3635" s="3">
        <v>3</v>
      </c>
      <c r="F3635" s="3">
        <v>1</v>
      </c>
      <c r="G3635" s="3">
        <v>4</v>
      </c>
      <c r="H3635" s="3">
        <v>1</v>
      </c>
      <c r="I3635" s="3">
        <f t="shared" si="56"/>
        <v>2</v>
      </c>
    </row>
    <row r="3636" spans="1:9" x14ac:dyDescent="0.35">
      <c r="A3636" s="3" t="s">
        <v>4029</v>
      </c>
      <c r="B3636" s="44" t="s">
        <v>633</v>
      </c>
      <c r="C3636" s="44" t="s">
        <v>77</v>
      </c>
      <c r="D3636" s="44" t="s">
        <v>176</v>
      </c>
      <c r="E3636" s="3">
        <v>3</v>
      </c>
      <c r="F3636" s="3">
        <v>1</v>
      </c>
      <c r="G3636" s="3">
        <v>4</v>
      </c>
      <c r="H3636" s="3">
        <v>1</v>
      </c>
      <c r="I3636" s="3">
        <f t="shared" si="56"/>
        <v>2</v>
      </c>
    </row>
    <row r="3637" spans="1:9" x14ac:dyDescent="0.35">
      <c r="A3637" s="3" t="s">
        <v>4030</v>
      </c>
      <c r="B3637" s="44" t="s">
        <v>289</v>
      </c>
      <c r="C3637" s="44" t="s">
        <v>43</v>
      </c>
      <c r="D3637" s="44" t="s">
        <v>175</v>
      </c>
      <c r="E3637" s="3">
        <v>3</v>
      </c>
      <c r="F3637" s="3">
        <v>1</v>
      </c>
      <c r="G3637" s="3">
        <v>1</v>
      </c>
      <c r="H3637" s="3">
        <v>1</v>
      </c>
      <c r="I3637" s="3">
        <f t="shared" si="56"/>
        <v>2</v>
      </c>
    </row>
    <row r="3638" spans="1:9" x14ac:dyDescent="0.35">
      <c r="A3638" s="3" t="s">
        <v>4031</v>
      </c>
      <c r="B3638" s="44" t="s">
        <v>227</v>
      </c>
      <c r="C3638" s="44" t="s">
        <v>228</v>
      </c>
      <c r="D3638" s="44" t="s">
        <v>175</v>
      </c>
      <c r="E3638" s="3">
        <v>3</v>
      </c>
      <c r="F3638" s="3">
        <v>1</v>
      </c>
      <c r="G3638" s="3">
        <v>4</v>
      </c>
      <c r="H3638" s="3">
        <v>1</v>
      </c>
      <c r="I3638" s="3">
        <f t="shared" si="56"/>
        <v>2</v>
      </c>
    </row>
    <row r="3639" spans="1:9" x14ac:dyDescent="0.35">
      <c r="A3639" s="3" t="s">
        <v>4032</v>
      </c>
      <c r="B3639" s="44" t="s">
        <v>230</v>
      </c>
      <c r="C3639" s="44" t="s">
        <v>228</v>
      </c>
      <c r="D3639" s="44" t="s">
        <v>176</v>
      </c>
      <c r="E3639" s="3">
        <v>3</v>
      </c>
      <c r="F3639" s="3">
        <v>1</v>
      </c>
      <c r="G3639" s="3">
        <v>4</v>
      </c>
      <c r="H3639" s="3">
        <v>1</v>
      </c>
      <c r="I3639" s="3">
        <f t="shared" si="56"/>
        <v>2</v>
      </c>
    </row>
    <row r="3640" spans="1:9" x14ac:dyDescent="0.35">
      <c r="A3640" s="3" t="s">
        <v>4033</v>
      </c>
      <c r="B3640" s="44" t="s">
        <v>230</v>
      </c>
      <c r="C3640" s="44" t="s">
        <v>228</v>
      </c>
      <c r="D3640" s="44" t="s">
        <v>176</v>
      </c>
      <c r="E3640" s="3">
        <v>3</v>
      </c>
      <c r="F3640" s="3">
        <v>1</v>
      </c>
      <c r="G3640" s="3">
        <v>4</v>
      </c>
      <c r="H3640" s="3">
        <v>1</v>
      </c>
      <c r="I3640" s="3">
        <f t="shared" si="56"/>
        <v>2</v>
      </c>
    </row>
    <row r="3641" spans="1:9" x14ac:dyDescent="0.35">
      <c r="A3641" s="3" t="s">
        <v>4034</v>
      </c>
      <c r="B3641" s="44" t="s">
        <v>226</v>
      </c>
      <c r="C3641" s="44" t="s">
        <v>40</v>
      </c>
      <c r="D3641" s="44" t="s">
        <v>175</v>
      </c>
      <c r="E3641" s="3">
        <v>3</v>
      </c>
      <c r="F3641" s="3">
        <v>1</v>
      </c>
      <c r="G3641" s="3">
        <v>4</v>
      </c>
      <c r="H3641" s="3">
        <v>4</v>
      </c>
      <c r="I3641" s="3">
        <f t="shared" si="56"/>
        <v>3</v>
      </c>
    </row>
    <row r="3642" spans="1:9" x14ac:dyDescent="0.35">
      <c r="A3642" s="3" t="s">
        <v>4035</v>
      </c>
      <c r="B3642" s="44" t="s">
        <v>230</v>
      </c>
      <c r="C3642" s="44" t="s">
        <v>228</v>
      </c>
      <c r="D3642" s="44" t="s">
        <v>176</v>
      </c>
      <c r="E3642" s="3">
        <v>3</v>
      </c>
      <c r="F3642" s="3">
        <v>1</v>
      </c>
      <c r="G3642" s="3">
        <v>4</v>
      </c>
      <c r="H3642" s="3">
        <v>1</v>
      </c>
      <c r="I3642" s="3">
        <f t="shared" si="56"/>
        <v>2</v>
      </c>
    </row>
    <row r="3643" spans="1:9" x14ac:dyDescent="0.35">
      <c r="A3643" s="3" t="s">
        <v>4036</v>
      </c>
      <c r="B3643" s="44" t="s">
        <v>226</v>
      </c>
      <c r="C3643" s="44" t="s">
        <v>40</v>
      </c>
      <c r="D3643" s="44" t="s">
        <v>175</v>
      </c>
      <c r="E3643" s="3">
        <v>3</v>
      </c>
      <c r="F3643" s="3">
        <v>1</v>
      </c>
      <c r="G3643" s="3">
        <v>4</v>
      </c>
      <c r="H3643" s="3">
        <v>1</v>
      </c>
      <c r="I3643" s="3">
        <f t="shared" si="56"/>
        <v>2</v>
      </c>
    </row>
    <row r="3644" spans="1:9" x14ac:dyDescent="0.35">
      <c r="A3644" s="3" t="s">
        <v>4037</v>
      </c>
      <c r="B3644" s="44" t="s">
        <v>226</v>
      </c>
      <c r="C3644" s="44" t="s">
        <v>40</v>
      </c>
      <c r="D3644" s="44" t="s">
        <v>175</v>
      </c>
      <c r="E3644" s="3">
        <v>3</v>
      </c>
      <c r="F3644" s="3">
        <v>1</v>
      </c>
      <c r="G3644" s="3">
        <v>4</v>
      </c>
      <c r="H3644" s="3">
        <v>1</v>
      </c>
      <c r="I3644" s="3">
        <f t="shared" si="56"/>
        <v>2</v>
      </c>
    </row>
    <row r="3645" spans="1:9" x14ac:dyDescent="0.35">
      <c r="A3645" s="3" t="s">
        <v>4038</v>
      </c>
      <c r="B3645" s="44" t="s">
        <v>227</v>
      </c>
      <c r="C3645" s="44" t="s">
        <v>228</v>
      </c>
      <c r="D3645" s="44" t="s">
        <v>175</v>
      </c>
      <c r="E3645" s="3">
        <v>3</v>
      </c>
      <c r="F3645" s="3">
        <v>1</v>
      </c>
      <c r="G3645" s="3">
        <v>1</v>
      </c>
      <c r="H3645" s="3">
        <v>1</v>
      </c>
      <c r="I3645" s="3">
        <f t="shared" si="56"/>
        <v>2</v>
      </c>
    </row>
    <row r="3646" spans="1:9" x14ac:dyDescent="0.35">
      <c r="A3646" s="3" t="s">
        <v>4039</v>
      </c>
      <c r="B3646" s="44" t="s">
        <v>289</v>
      </c>
      <c r="C3646" s="44" t="s">
        <v>43</v>
      </c>
      <c r="D3646" s="44" t="s">
        <v>175</v>
      </c>
      <c r="E3646" s="3">
        <v>3</v>
      </c>
      <c r="F3646" s="3">
        <v>1</v>
      </c>
      <c r="G3646" s="3">
        <v>4</v>
      </c>
      <c r="H3646" s="3">
        <v>1</v>
      </c>
      <c r="I3646" s="3">
        <f t="shared" si="56"/>
        <v>2</v>
      </c>
    </row>
    <row r="3647" spans="1:9" x14ac:dyDescent="0.35">
      <c r="A3647" s="3" t="s">
        <v>4040</v>
      </c>
      <c r="B3647" s="44" t="s">
        <v>195</v>
      </c>
      <c r="C3647" s="44" t="s">
        <v>151</v>
      </c>
      <c r="D3647" s="44" t="s">
        <v>176</v>
      </c>
      <c r="E3647" s="3">
        <v>3</v>
      </c>
      <c r="F3647" s="3">
        <v>1</v>
      </c>
      <c r="G3647" s="3">
        <v>4</v>
      </c>
      <c r="H3647" s="3">
        <v>1</v>
      </c>
      <c r="I3647" s="3">
        <f t="shared" si="56"/>
        <v>2</v>
      </c>
    </row>
    <row r="3648" spans="1:9" x14ac:dyDescent="0.35">
      <c r="A3648" s="3" t="s">
        <v>4041</v>
      </c>
      <c r="B3648" s="44" t="s">
        <v>195</v>
      </c>
      <c r="C3648" s="44" t="s">
        <v>151</v>
      </c>
      <c r="D3648" s="44" t="s">
        <v>176</v>
      </c>
      <c r="E3648" s="3">
        <v>3</v>
      </c>
      <c r="F3648" s="3">
        <v>1</v>
      </c>
      <c r="G3648" s="3">
        <v>1</v>
      </c>
      <c r="H3648" s="3">
        <v>1</v>
      </c>
      <c r="I3648" s="3">
        <f t="shared" si="56"/>
        <v>2</v>
      </c>
    </row>
    <row r="3649" spans="1:9" x14ac:dyDescent="0.35">
      <c r="A3649" s="3" t="s">
        <v>4042</v>
      </c>
      <c r="B3649" s="44" t="s">
        <v>222</v>
      </c>
      <c r="C3649" s="44" t="s">
        <v>40</v>
      </c>
      <c r="D3649" s="44" t="s">
        <v>176</v>
      </c>
      <c r="E3649" s="3">
        <v>3</v>
      </c>
      <c r="F3649" s="3">
        <v>1</v>
      </c>
      <c r="G3649" s="3">
        <v>4</v>
      </c>
      <c r="H3649" s="3">
        <v>1</v>
      </c>
      <c r="I3649" s="3">
        <f t="shared" si="56"/>
        <v>2</v>
      </c>
    </row>
    <row r="3650" spans="1:9" x14ac:dyDescent="0.35">
      <c r="A3650" s="3" t="s">
        <v>4043</v>
      </c>
      <c r="B3650" s="44" t="s">
        <v>195</v>
      </c>
      <c r="C3650" s="44" t="s">
        <v>151</v>
      </c>
      <c r="D3650" s="44" t="s">
        <v>176</v>
      </c>
      <c r="E3650" s="3">
        <v>3</v>
      </c>
      <c r="F3650" s="3">
        <v>1</v>
      </c>
      <c r="G3650" s="3">
        <v>1</v>
      </c>
      <c r="H3650" s="3">
        <v>3</v>
      </c>
      <c r="I3650" s="3">
        <f t="shared" si="56"/>
        <v>2</v>
      </c>
    </row>
    <row r="3651" spans="1:9" x14ac:dyDescent="0.35">
      <c r="A3651" s="3" t="s">
        <v>4044</v>
      </c>
      <c r="B3651" s="44" t="s">
        <v>195</v>
      </c>
      <c r="C3651" s="44" t="s">
        <v>151</v>
      </c>
      <c r="D3651" s="44" t="s">
        <v>176</v>
      </c>
      <c r="E3651" s="3">
        <v>3</v>
      </c>
      <c r="F3651" s="3">
        <v>1</v>
      </c>
      <c r="G3651" s="3">
        <v>4</v>
      </c>
      <c r="H3651" s="3">
        <v>1</v>
      </c>
      <c r="I3651" s="3">
        <f t="shared" ref="I3651:I3714" si="57">ROUND(AVERAGE(E3651:H3651),0)</f>
        <v>2</v>
      </c>
    </row>
    <row r="3652" spans="1:9" x14ac:dyDescent="0.35">
      <c r="A3652" s="3" t="s">
        <v>4045</v>
      </c>
      <c r="B3652" s="44" t="s">
        <v>195</v>
      </c>
      <c r="C3652" s="44" t="s">
        <v>151</v>
      </c>
      <c r="D3652" s="44" t="s">
        <v>176</v>
      </c>
      <c r="E3652" s="3">
        <v>2</v>
      </c>
      <c r="F3652" s="3">
        <v>4</v>
      </c>
      <c r="G3652" s="3">
        <v>4</v>
      </c>
      <c r="H3652" s="3">
        <v>1</v>
      </c>
      <c r="I3652" s="3">
        <f t="shared" si="57"/>
        <v>3</v>
      </c>
    </row>
    <row r="3653" spans="1:9" x14ac:dyDescent="0.35">
      <c r="A3653" s="3" t="s">
        <v>4046</v>
      </c>
      <c r="B3653" s="44" t="s">
        <v>195</v>
      </c>
      <c r="C3653" s="44" t="s">
        <v>151</v>
      </c>
      <c r="D3653" s="44" t="s">
        <v>176</v>
      </c>
      <c r="E3653" s="3">
        <v>3</v>
      </c>
      <c r="F3653" s="3">
        <v>1</v>
      </c>
      <c r="G3653" s="3">
        <v>1</v>
      </c>
      <c r="H3653" s="3">
        <v>3</v>
      </c>
      <c r="I3653" s="3">
        <f t="shared" si="57"/>
        <v>2</v>
      </c>
    </row>
    <row r="3654" spans="1:9" x14ac:dyDescent="0.35">
      <c r="A3654" s="3" t="s">
        <v>4047</v>
      </c>
      <c r="B3654" s="44" t="s">
        <v>289</v>
      </c>
      <c r="C3654" s="44" t="s">
        <v>43</v>
      </c>
      <c r="D3654" s="44" t="s">
        <v>175</v>
      </c>
      <c r="E3654" s="3">
        <v>3</v>
      </c>
      <c r="F3654" s="3">
        <v>1</v>
      </c>
      <c r="G3654" s="3">
        <v>4</v>
      </c>
      <c r="H3654" s="3">
        <v>2</v>
      </c>
      <c r="I3654" s="3">
        <f t="shared" si="57"/>
        <v>3</v>
      </c>
    </row>
    <row r="3655" spans="1:9" x14ac:dyDescent="0.35">
      <c r="A3655" s="3" t="s">
        <v>4048</v>
      </c>
      <c r="B3655" s="44" t="s">
        <v>195</v>
      </c>
      <c r="C3655" s="44" t="s">
        <v>151</v>
      </c>
      <c r="D3655" s="44" t="s">
        <v>176</v>
      </c>
      <c r="E3655" s="3">
        <v>3</v>
      </c>
      <c r="F3655" s="3">
        <v>1</v>
      </c>
      <c r="G3655" s="3">
        <v>4</v>
      </c>
      <c r="H3655" s="3">
        <v>1</v>
      </c>
      <c r="I3655" s="3">
        <f t="shared" si="57"/>
        <v>2</v>
      </c>
    </row>
    <row r="3656" spans="1:9" x14ac:dyDescent="0.35">
      <c r="A3656" s="3" t="s">
        <v>4049</v>
      </c>
      <c r="B3656" s="44" t="s">
        <v>230</v>
      </c>
      <c r="C3656" s="44" t="s">
        <v>228</v>
      </c>
      <c r="D3656" s="44" t="s">
        <v>176</v>
      </c>
      <c r="E3656" s="3">
        <v>3</v>
      </c>
      <c r="F3656" s="3">
        <v>1</v>
      </c>
      <c r="G3656" s="3">
        <v>4</v>
      </c>
      <c r="H3656" s="3">
        <v>1</v>
      </c>
      <c r="I3656" s="3">
        <f t="shared" si="57"/>
        <v>2</v>
      </c>
    </row>
    <row r="3657" spans="1:9" x14ac:dyDescent="0.35">
      <c r="A3657" s="3" t="s">
        <v>4050</v>
      </c>
      <c r="B3657" s="44" t="s">
        <v>289</v>
      </c>
      <c r="C3657" s="44" t="s">
        <v>43</v>
      </c>
      <c r="D3657" s="44" t="s">
        <v>175</v>
      </c>
      <c r="E3657" s="3">
        <v>3</v>
      </c>
      <c r="F3657" s="3">
        <v>1</v>
      </c>
      <c r="G3657" s="3">
        <v>1</v>
      </c>
      <c r="H3657" s="3">
        <v>1</v>
      </c>
      <c r="I3657" s="3">
        <f t="shared" si="57"/>
        <v>2</v>
      </c>
    </row>
    <row r="3658" spans="1:9" x14ac:dyDescent="0.35">
      <c r="A3658" s="3" t="s">
        <v>4051</v>
      </c>
      <c r="B3658" s="44" t="s">
        <v>195</v>
      </c>
      <c r="C3658" s="44" t="s">
        <v>151</v>
      </c>
      <c r="D3658" s="44" t="s">
        <v>176</v>
      </c>
      <c r="E3658" s="3">
        <v>3</v>
      </c>
      <c r="F3658" s="3">
        <v>1</v>
      </c>
      <c r="G3658" s="3">
        <v>4</v>
      </c>
      <c r="H3658" s="3">
        <v>1</v>
      </c>
      <c r="I3658" s="3">
        <f t="shared" si="57"/>
        <v>2</v>
      </c>
    </row>
    <row r="3659" spans="1:9" x14ac:dyDescent="0.35">
      <c r="A3659" s="3" t="s">
        <v>4052</v>
      </c>
      <c r="B3659" s="44" t="s">
        <v>230</v>
      </c>
      <c r="C3659" s="44" t="s">
        <v>228</v>
      </c>
      <c r="D3659" s="44" t="s">
        <v>176</v>
      </c>
      <c r="E3659" s="3">
        <v>3</v>
      </c>
      <c r="F3659" s="3">
        <v>1</v>
      </c>
      <c r="G3659" s="3">
        <v>4</v>
      </c>
      <c r="H3659" s="3">
        <v>1</v>
      </c>
      <c r="I3659" s="3">
        <f t="shared" si="57"/>
        <v>2</v>
      </c>
    </row>
    <row r="3660" spans="1:9" x14ac:dyDescent="0.35">
      <c r="A3660" s="3" t="s">
        <v>4053</v>
      </c>
      <c r="B3660" s="44" t="s">
        <v>195</v>
      </c>
      <c r="C3660" s="44" t="s">
        <v>151</v>
      </c>
      <c r="D3660" s="44" t="s">
        <v>176</v>
      </c>
      <c r="E3660" s="3">
        <v>3</v>
      </c>
      <c r="F3660" s="3">
        <v>1</v>
      </c>
      <c r="G3660" s="3">
        <v>4</v>
      </c>
      <c r="H3660" s="3">
        <v>1</v>
      </c>
      <c r="I3660" s="3">
        <f t="shared" si="57"/>
        <v>2</v>
      </c>
    </row>
    <row r="3661" spans="1:9" x14ac:dyDescent="0.35">
      <c r="A3661" s="3" t="s">
        <v>4054</v>
      </c>
      <c r="B3661" s="44" t="s">
        <v>289</v>
      </c>
      <c r="C3661" s="44" t="s">
        <v>43</v>
      </c>
      <c r="D3661" s="44" t="s">
        <v>175</v>
      </c>
      <c r="E3661" s="3">
        <v>3</v>
      </c>
      <c r="F3661" s="3">
        <v>1</v>
      </c>
      <c r="G3661" s="3">
        <v>4</v>
      </c>
      <c r="H3661" s="3">
        <v>1</v>
      </c>
      <c r="I3661" s="3">
        <f t="shared" si="57"/>
        <v>2</v>
      </c>
    </row>
    <row r="3662" spans="1:9" x14ac:dyDescent="0.35">
      <c r="A3662" s="3" t="s">
        <v>4055</v>
      </c>
      <c r="B3662" s="44" t="s">
        <v>289</v>
      </c>
      <c r="C3662" s="44" t="s">
        <v>43</v>
      </c>
      <c r="D3662" s="44" t="s">
        <v>175</v>
      </c>
      <c r="E3662" s="3">
        <v>3</v>
      </c>
      <c r="F3662" s="3">
        <v>1</v>
      </c>
      <c r="G3662" s="3">
        <v>4</v>
      </c>
      <c r="H3662" s="3">
        <v>1</v>
      </c>
      <c r="I3662" s="3">
        <f t="shared" si="57"/>
        <v>2</v>
      </c>
    </row>
    <row r="3663" spans="1:9" x14ac:dyDescent="0.35">
      <c r="A3663" s="3" t="s">
        <v>4056</v>
      </c>
      <c r="B3663" s="44" t="s">
        <v>289</v>
      </c>
      <c r="C3663" s="44" t="s">
        <v>43</v>
      </c>
      <c r="D3663" s="44" t="s">
        <v>175</v>
      </c>
      <c r="E3663" s="3">
        <v>3</v>
      </c>
      <c r="F3663" s="3">
        <v>1</v>
      </c>
      <c r="G3663" s="3">
        <v>4</v>
      </c>
      <c r="H3663" s="3">
        <v>1</v>
      </c>
      <c r="I3663" s="3">
        <f t="shared" si="57"/>
        <v>2</v>
      </c>
    </row>
    <row r="3664" spans="1:9" x14ac:dyDescent="0.35">
      <c r="A3664" s="3" t="s">
        <v>4057</v>
      </c>
      <c r="B3664" s="44" t="s">
        <v>289</v>
      </c>
      <c r="C3664" s="44" t="s">
        <v>43</v>
      </c>
      <c r="D3664" s="44" t="s">
        <v>175</v>
      </c>
      <c r="E3664" s="3">
        <v>3</v>
      </c>
      <c r="F3664" s="3">
        <v>1</v>
      </c>
      <c r="G3664" s="3">
        <v>4</v>
      </c>
      <c r="H3664" s="3">
        <v>1</v>
      </c>
      <c r="I3664" s="3">
        <f t="shared" si="57"/>
        <v>2</v>
      </c>
    </row>
    <row r="3665" spans="1:9" x14ac:dyDescent="0.35">
      <c r="A3665" s="3" t="s">
        <v>4058</v>
      </c>
      <c r="B3665" s="44" t="s">
        <v>208</v>
      </c>
      <c r="C3665" s="44" t="s">
        <v>151</v>
      </c>
      <c r="D3665" s="44" t="s">
        <v>175</v>
      </c>
      <c r="E3665" s="3">
        <v>3</v>
      </c>
      <c r="F3665" s="3">
        <v>3</v>
      </c>
      <c r="G3665" s="3">
        <v>1</v>
      </c>
      <c r="H3665" s="3">
        <v>1</v>
      </c>
      <c r="I3665" s="3">
        <f t="shared" si="57"/>
        <v>2</v>
      </c>
    </row>
    <row r="3666" spans="1:9" x14ac:dyDescent="0.35">
      <c r="A3666" s="3" t="s">
        <v>4059</v>
      </c>
      <c r="B3666" s="44" t="s">
        <v>226</v>
      </c>
      <c r="C3666" s="44" t="s">
        <v>40</v>
      </c>
      <c r="D3666" s="44" t="s">
        <v>175</v>
      </c>
      <c r="E3666" s="3">
        <v>3</v>
      </c>
      <c r="F3666" s="3">
        <v>1</v>
      </c>
      <c r="G3666" s="3">
        <v>4</v>
      </c>
      <c r="H3666" s="3">
        <v>1</v>
      </c>
      <c r="I3666" s="3">
        <f t="shared" si="57"/>
        <v>2</v>
      </c>
    </row>
    <row r="3667" spans="1:9" x14ac:dyDescent="0.35">
      <c r="A3667" s="3" t="s">
        <v>4060</v>
      </c>
      <c r="B3667" s="44" t="s">
        <v>230</v>
      </c>
      <c r="C3667" s="44" t="s">
        <v>228</v>
      </c>
      <c r="D3667" s="44" t="s">
        <v>176</v>
      </c>
      <c r="E3667" s="3">
        <v>3</v>
      </c>
      <c r="F3667" s="3">
        <v>1</v>
      </c>
      <c r="G3667" s="3">
        <v>4</v>
      </c>
      <c r="H3667" s="3">
        <v>1</v>
      </c>
      <c r="I3667" s="3">
        <f t="shared" si="57"/>
        <v>2</v>
      </c>
    </row>
    <row r="3668" spans="1:9" x14ac:dyDescent="0.35">
      <c r="A3668" s="3" t="s">
        <v>4061</v>
      </c>
      <c r="B3668" s="44" t="s">
        <v>226</v>
      </c>
      <c r="C3668" s="44" t="s">
        <v>40</v>
      </c>
      <c r="D3668" s="44" t="s">
        <v>175</v>
      </c>
      <c r="E3668" s="3">
        <v>3</v>
      </c>
      <c r="F3668" s="3">
        <v>1</v>
      </c>
      <c r="G3668" s="3">
        <v>4</v>
      </c>
      <c r="H3668" s="3">
        <v>1</v>
      </c>
      <c r="I3668" s="3">
        <f t="shared" si="57"/>
        <v>2</v>
      </c>
    </row>
    <row r="3669" spans="1:9" x14ac:dyDescent="0.35">
      <c r="A3669" s="3" t="s">
        <v>4062</v>
      </c>
      <c r="B3669" s="44" t="s">
        <v>227</v>
      </c>
      <c r="C3669" s="44" t="s">
        <v>228</v>
      </c>
      <c r="D3669" s="44" t="s">
        <v>175</v>
      </c>
      <c r="E3669" s="3">
        <v>3</v>
      </c>
      <c r="F3669" s="3">
        <v>1</v>
      </c>
      <c r="G3669" s="3">
        <v>4</v>
      </c>
      <c r="H3669" s="3">
        <v>1</v>
      </c>
      <c r="I3669" s="3">
        <f t="shared" si="57"/>
        <v>2</v>
      </c>
    </row>
    <row r="3670" spans="1:9" x14ac:dyDescent="0.35">
      <c r="A3670" s="3" t="s">
        <v>4063</v>
      </c>
      <c r="B3670" s="44" t="s">
        <v>230</v>
      </c>
      <c r="C3670" s="44" t="s">
        <v>228</v>
      </c>
      <c r="D3670" s="44" t="s">
        <v>176</v>
      </c>
      <c r="E3670" s="3">
        <v>3</v>
      </c>
      <c r="F3670" s="3">
        <v>1</v>
      </c>
      <c r="G3670" s="3">
        <v>4</v>
      </c>
      <c r="H3670" s="3">
        <v>1</v>
      </c>
      <c r="I3670" s="3">
        <f t="shared" si="57"/>
        <v>2</v>
      </c>
    </row>
    <row r="3671" spans="1:9" x14ac:dyDescent="0.35">
      <c r="A3671" s="3" t="s">
        <v>4064</v>
      </c>
      <c r="B3671" s="44" t="s">
        <v>227</v>
      </c>
      <c r="C3671" s="44" t="s">
        <v>228</v>
      </c>
      <c r="D3671" s="44" t="s">
        <v>175</v>
      </c>
      <c r="E3671" s="3">
        <v>3</v>
      </c>
      <c r="F3671" s="3">
        <v>1</v>
      </c>
      <c r="G3671" s="3">
        <v>1</v>
      </c>
      <c r="H3671" s="3">
        <v>1</v>
      </c>
      <c r="I3671" s="3">
        <f t="shared" si="57"/>
        <v>2</v>
      </c>
    </row>
    <row r="3672" spans="1:9" x14ac:dyDescent="0.35">
      <c r="A3672" s="3" t="s">
        <v>4065</v>
      </c>
      <c r="B3672" s="44" t="s">
        <v>227</v>
      </c>
      <c r="C3672" s="44" t="s">
        <v>228</v>
      </c>
      <c r="D3672" s="44" t="s">
        <v>175</v>
      </c>
      <c r="E3672" s="3">
        <v>3</v>
      </c>
      <c r="F3672" s="3">
        <v>1</v>
      </c>
      <c r="G3672" s="3">
        <v>1</v>
      </c>
      <c r="H3672" s="3">
        <v>1</v>
      </c>
      <c r="I3672" s="3">
        <f t="shared" si="57"/>
        <v>2</v>
      </c>
    </row>
    <row r="3673" spans="1:9" x14ac:dyDescent="0.35">
      <c r="A3673" s="3" t="s">
        <v>4066</v>
      </c>
      <c r="B3673" s="44" t="s">
        <v>208</v>
      </c>
      <c r="C3673" s="44" t="s">
        <v>151</v>
      </c>
      <c r="D3673" s="44" t="s">
        <v>175</v>
      </c>
      <c r="E3673" s="3">
        <v>3</v>
      </c>
      <c r="F3673" s="3">
        <v>1</v>
      </c>
      <c r="G3673" s="3">
        <v>4</v>
      </c>
      <c r="H3673" s="3">
        <v>1</v>
      </c>
      <c r="I3673" s="3">
        <f t="shared" si="57"/>
        <v>2</v>
      </c>
    </row>
    <row r="3674" spans="1:9" x14ac:dyDescent="0.35">
      <c r="A3674" s="3" t="s">
        <v>4067</v>
      </c>
      <c r="B3674" s="44" t="s">
        <v>288</v>
      </c>
      <c r="C3674" s="44" t="s">
        <v>43</v>
      </c>
      <c r="D3674" s="44" t="s">
        <v>176</v>
      </c>
      <c r="E3674" s="3">
        <v>2</v>
      </c>
      <c r="F3674" s="3">
        <v>2</v>
      </c>
      <c r="G3674" s="3">
        <v>1</v>
      </c>
      <c r="H3674" s="3">
        <v>1</v>
      </c>
      <c r="I3674" s="3">
        <f t="shared" si="57"/>
        <v>2</v>
      </c>
    </row>
    <row r="3675" spans="1:9" x14ac:dyDescent="0.35">
      <c r="A3675" s="3" t="s">
        <v>4068</v>
      </c>
      <c r="B3675" s="44" t="s">
        <v>222</v>
      </c>
      <c r="C3675" s="44" t="s">
        <v>40</v>
      </c>
      <c r="D3675" s="44" t="s">
        <v>176</v>
      </c>
      <c r="E3675" s="3">
        <v>3</v>
      </c>
      <c r="F3675" s="3">
        <v>1</v>
      </c>
      <c r="G3675" s="3">
        <v>4</v>
      </c>
      <c r="H3675" s="3">
        <v>1</v>
      </c>
      <c r="I3675" s="3">
        <f t="shared" si="57"/>
        <v>2</v>
      </c>
    </row>
    <row r="3676" spans="1:9" x14ac:dyDescent="0.35">
      <c r="A3676" s="3" t="s">
        <v>4069</v>
      </c>
      <c r="B3676" s="44" t="s">
        <v>226</v>
      </c>
      <c r="C3676" s="44" t="s">
        <v>40</v>
      </c>
      <c r="D3676" s="44" t="s">
        <v>175</v>
      </c>
      <c r="E3676" s="3">
        <v>3</v>
      </c>
      <c r="F3676" s="3">
        <v>1</v>
      </c>
      <c r="G3676" s="3">
        <v>4</v>
      </c>
      <c r="H3676" s="3">
        <v>1</v>
      </c>
      <c r="I3676" s="3">
        <f t="shared" si="57"/>
        <v>2</v>
      </c>
    </row>
    <row r="3677" spans="1:9" x14ac:dyDescent="0.35">
      <c r="A3677" s="3" t="s">
        <v>4070</v>
      </c>
      <c r="B3677" s="44" t="s">
        <v>222</v>
      </c>
      <c r="C3677" s="44" t="s">
        <v>40</v>
      </c>
      <c r="D3677" s="44" t="s">
        <v>176</v>
      </c>
      <c r="E3677" s="3">
        <v>3</v>
      </c>
      <c r="F3677" s="3">
        <v>1</v>
      </c>
      <c r="G3677" s="3">
        <v>4</v>
      </c>
      <c r="H3677" s="3">
        <v>1</v>
      </c>
      <c r="I3677" s="3">
        <f t="shared" si="57"/>
        <v>2</v>
      </c>
    </row>
    <row r="3678" spans="1:9" x14ac:dyDescent="0.35">
      <c r="A3678" s="3" t="s">
        <v>4071</v>
      </c>
      <c r="B3678" s="44" t="s">
        <v>227</v>
      </c>
      <c r="C3678" s="44" t="s">
        <v>228</v>
      </c>
      <c r="D3678" s="44" t="s">
        <v>175</v>
      </c>
      <c r="E3678" s="3">
        <v>3</v>
      </c>
      <c r="F3678" s="3">
        <v>1</v>
      </c>
      <c r="G3678" s="3">
        <v>4</v>
      </c>
      <c r="H3678" s="3">
        <v>1</v>
      </c>
      <c r="I3678" s="3">
        <f t="shared" si="57"/>
        <v>2</v>
      </c>
    </row>
    <row r="3679" spans="1:9" x14ac:dyDescent="0.35">
      <c r="A3679" s="3" t="s">
        <v>4072</v>
      </c>
      <c r="B3679" s="44" t="s">
        <v>222</v>
      </c>
      <c r="C3679" s="44" t="s">
        <v>40</v>
      </c>
      <c r="D3679" s="44" t="s">
        <v>176</v>
      </c>
      <c r="E3679" s="3">
        <v>3</v>
      </c>
      <c r="F3679" s="3">
        <v>1</v>
      </c>
      <c r="G3679" s="3">
        <v>1</v>
      </c>
      <c r="H3679" s="3">
        <v>1</v>
      </c>
      <c r="I3679" s="3">
        <f t="shared" si="57"/>
        <v>2</v>
      </c>
    </row>
    <row r="3680" spans="1:9" x14ac:dyDescent="0.35">
      <c r="A3680" s="3" t="s">
        <v>4073</v>
      </c>
      <c r="B3680" s="44" t="s">
        <v>227</v>
      </c>
      <c r="C3680" s="44" t="s">
        <v>228</v>
      </c>
      <c r="D3680" s="44" t="s">
        <v>175</v>
      </c>
      <c r="E3680" s="3">
        <v>3</v>
      </c>
      <c r="F3680" s="3">
        <v>1</v>
      </c>
      <c r="G3680" s="3">
        <v>4</v>
      </c>
      <c r="H3680" s="3">
        <v>1</v>
      </c>
      <c r="I3680" s="3">
        <f t="shared" si="57"/>
        <v>2</v>
      </c>
    </row>
    <row r="3681" spans="1:9" x14ac:dyDescent="0.35">
      <c r="A3681" s="3" t="s">
        <v>4074</v>
      </c>
      <c r="B3681" s="44" t="s">
        <v>227</v>
      </c>
      <c r="C3681" s="44" t="s">
        <v>228</v>
      </c>
      <c r="D3681" s="44" t="s">
        <v>175</v>
      </c>
      <c r="E3681" s="3">
        <v>3</v>
      </c>
      <c r="F3681" s="3">
        <v>1</v>
      </c>
      <c r="G3681" s="3">
        <v>4</v>
      </c>
      <c r="H3681" s="3">
        <v>1</v>
      </c>
      <c r="I3681" s="3">
        <f t="shared" si="57"/>
        <v>2</v>
      </c>
    </row>
    <row r="3682" spans="1:9" x14ac:dyDescent="0.35">
      <c r="A3682" s="3" t="s">
        <v>4075</v>
      </c>
      <c r="B3682" s="44" t="s">
        <v>227</v>
      </c>
      <c r="C3682" s="44" t="s">
        <v>228</v>
      </c>
      <c r="D3682" s="44" t="s">
        <v>175</v>
      </c>
      <c r="E3682" s="3">
        <v>3</v>
      </c>
      <c r="F3682" s="3">
        <v>1</v>
      </c>
      <c r="G3682" s="3">
        <v>4</v>
      </c>
      <c r="H3682" s="3">
        <v>1</v>
      </c>
      <c r="I3682" s="3">
        <f t="shared" si="57"/>
        <v>2</v>
      </c>
    </row>
    <row r="3683" spans="1:9" x14ac:dyDescent="0.35">
      <c r="A3683" s="3" t="s">
        <v>4076</v>
      </c>
      <c r="B3683" s="44" t="s">
        <v>227</v>
      </c>
      <c r="C3683" s="44" t="s">
        <v>228</v>
      </c>
      <c r="D3683" s="44" t="s">
        <v>175</v>
      </c>
      <c r="E3683" s="3">
        <v>3</v>
      </c>
      <c r="F3683" s="3">
        <v>1</v>
      </c>
      <c r="G3683" s="3">
        <v>1</v>
      </c>
      <c r="H3683" s="3">
        <v>1</v>
      </c>
      <c r="I3683" s="3">
        <f t="shared" si="57"/>
        <v>2</v>
      </c>
    </row>
    <row r="3684" spans="1:9" x14ac:dyDescent="0.35">
      <c r="A3684" s="3" t="s">
        <v>4077</v>
      </c>
      <c r="B3684" s="44" t="s">
        <v>227</v>
      </c>
      <c r="C3684" s="44" t="s">
        <v>228</v>
      </c>
      <c r="D3684" s="44" t="s">
        <v>175</v>
      </c>
      <c r="E3684" s="3">
        <v>3</v>
      </c>
      <c r="F3684" s="3">
        <v>2</v>
      </c>
      <c r="G3684" s="3">
        <v>1</v>
      </c>
      <c r="H3684" s="3">
        <v>2</v>
      </c>
      <c r="I3684" s="3">
        <f t="shared" si="57"/>
        <v>2</v>
      </c>
    </row>
    <row r="3685" spans="1:9" x14ac:dyDescent="0.35">
      <c r="A3685" s="3" t="s">
        <v>4078</v>
      </c>
      <c r="B3685" s="44" t="s">
        <v>227</v>
      </c>
      <c r="C3685" s="44" t="s">
        <v>228</v>
      </c>
      <c r="D3685" s="44" t="s">
        <v>175</v>
      </c>
      <c r="E3685" s="3">
        <v>3</v>
      </c>
      <c r="F3685" s="3">
        <v>1</v>
      </c>
      <c r="G3685" s="3">
        <v>4</v>
      </c>
      <c r="H3685" s="3">
        <v>1</v>
      </c>
      <c r="I3685" s="3">
        <f t="shared" si="57"/>
        <v>2</v>
      </c>
    </row>
    <row r="3686" spans="1:9" x14ac:dyDescent="0.35">
      <c r="A3686" s="3" t="s">
        <v>4079</v>
      </c>
      <c r="B3686" s="44" t="s">
        <v>226</v>
      </c>
      <c r="C3686" s="44" t="s">
        <v>40</v>
      </c>
      <c r="D3686" s="44" t="s">
        <v>175</v>
      </c>
      <c r="E3686" s="3">
        <v>3</v>
      </c>
      <c r="F3686" s="3">
        <v>1</v>
      </c>
      <c r="G3686" s="3">
        <v>4</v>
      </c>
      <c r="H3686" s="3">
        <v>1</v>
      </c>
      <c r="I3686" s="3">
        <f t="shared" si="57"/>
        <v>2</v>
      </c>
    </row>
    <row r="3687" spans="1:9" x14ac:dyDescent="0.35">
      <c r="A3687" s="3" t="s">
        <v>4080</v>
      </c>
      <c r="B3687" s="44" t="s">
        <v>208</v>
      </c>
      <c r="C3687" s="44" t="s">
        <v>151</v>
      </c>
      <c r="D3687" s="44" t="s">
        <v>175</v>
      </c>
      <c r="E3687" s="3">
        <v>3</v>
      </c>
      <c r="F3687" s="3">
        <v>1</v>
      </c>
      <c r="G3687" s="3">
        <v>4</v>
      </c>
      <c r="H3687" s="3">
        <v>1</v>
      </c>
      <c r="I3687" s="3">
        <f t="shared" si="57"/>
        <v>2</v>
      </c>
    </row>
    <row r="3688" spans="1:9" x14ac:dyDescent="0.35">
      <c r="A3688" s="3" t="s">
        <v>4081</v>
      </c>
      <c r="B3688" s="44" t="s">
        <v>230</v>
      </c>
      <c r="C3688" s="44" t="s">
        <v>228</v>
      </c>
      <c r="D3688" s="44" t="s">
        <v>176</v>
      </c>
      <c r="E3688" s="3">
        <v>3</v>
      </c>
      <c r="F3688" s="3">
        <v>1</v>
      </c>
      <c r="G3688" s="3">
        <v>1</v>
      </c>
      <c r="H3688" s="3">
        <v>1</v>
      </c>
      <c r="I3688" s="3">
        <f t="shared" si="57"/>
        <v>2</v>
      </c>
    </row>
    <row r="3689" spans="1:9" x14ac:dyDescent="0.35">
      <c r="A3689" s="3" t="s">
        <v>4082</v>
      </c>
      <c r="B3689" s="44" t="s">
        <v>208</v>
      </c>
      <c r="C3689" s="44" t="s">
        <v>151</v>
      </c>
      <c r="D3689" s="44" t="s">
        <v>175</v>
      </c>
      <c r="E3689" s="3">
        <v>3</v>
      </c>
      <c r="F3689" s="3">
        <v>1</v>
      </c>
      <c r="G3689" s="3">
        <v>1</v>
      </c>
      <c r="H3689" s="3">
        <v>1</v>
      </c>
      <c r="I3689" s="3">
        <f t="shared" si="57"/>
        <v>2</v>
      </c>
    </row>
    <row r="3690" spans="1:9" x14ac:dyDescent="0.35">
      <c r="A3690" s="3" t="s">
        <v>4083</v>
      </c>
      <c r="B3690" s="44" t="s">
        <v>208</v>
      </c>
      <c r="C3690" s="44" t="s">
        <v>151</v>
      </c>
      <c r="D3690" s="44" t="s">
        <v>175</v>
      </c>
      <c r="E3690" s="3">
        <v>3</v>
      </c>
      <c r="F3690" s="3">
        <v>1</v>
      </c>
      <c r="G3690" s="3">
        <v>4</v>
      </c>
      <c r="H3690" s="3">
        <v>1</v>
      </c>
      <c r="I3690" s="3">
        <f t="shared" si="57"/>
        <v>2</v>
      </c>
    </row>
    <row r="3691" spans="1:9" x14ac:dyDescent="0.35">
      <c r="A3691" s="3" t="s">
        <v>4084</v>
      </c>
      <c r="B3691" s="44" t="s">
        <v>208</v>
      </c>
      <c r="C3691" s="44" t="s">
        <v>151</v>
      </c>
      <c r="D3691" s="44" t="s">
        <v>175</v>
      </c>
      <c r="E3691" s="3">
        <v>3</v>
      </c>
      <c r="F3691" s="3">
        <v>1</v>
      </c>
      <c r="G3691" s="3">
        <v>4</v>
      </c>
      <c r="H3691" s="3">
        <v>1</v>
      </c>
      <c r="I3691" s="3">
        <f t="shared" si="57"/>
        <v>2</v>
      </c>
    </row>
    <row r="3692" spans="1:9" x14ac:dyDescent="0.35">
      <c r="A3692" s="3" t="s">
        <v>4085</v>
      </c>
      <c r="B3692" s="44" t="s">
        <v>230</v>
      </c>
      <c r="C3692" s="44" t="s">
        <v>228</v>
      </c>
      <c r="D3692" s="44" t="s">
        <v>176</v>
      </c>
      <c r="E3692" s="3">
        <v>3</v>
      </c>
      <c r="F3692" s="3">
        <v>1</v>
      </c>
      <c r="G3692" s="3">
        <v>1</v>
      </c>
      <c r="H3692" s="3">
        <v>1</v>
      </c>
      <c r="I3692" s="3">
        <f t="shared" si="57"/>
        <v>2</v>
      </c>
    </row>
    <row r="3693" spans="1:9" x14ac:dyDescent="0.35">
      <c r="A3693" s="3" t="s">
        <v>4086</v>
      </c>
      <c r="B3693" s="44" t="s">
        <v>226</v>
      </c>
      <c r="C3693" s="44" t="s">
        <v>40</v>
      </c>
      <c r="D3693" s="44" t="s">
        <v>175</v>
      </c>
      <c r="E3693" s="3">
        <v>3</v>
      </c>
      <c r="F3693" s="3">
        <v>1</v>
      </c>
      <c r="G3693" s="3">
        <v>4</v>
      </c>
      <c r="H3693" s="3">
        <v>1</v>
      </c>
      <c r="I3693" s="3">
        <f t="shared" si="57"/>
        <v>2</v>
      </c>
    </row>
    <row r="3694" spans="1:9" x14ac:dyDescent="0.35">
      <c r="A3694" s="3" t="s">
        <v>4087</v>
      </c>
      <c r="B3694" s="44" t="s">
        <v>226</v>
      </c>
      <c r="C3694" s="44" t="s">
        <v>40</v>
      </c>
      <c r="D3694" s="44" t="s">
        <v>175</v>
      </c>
      <c r="E3694" s="3">
        <v>3</v>
      </c>
      <c r="F3694" s="3">
        <v>1</v>
      </c>
      <c r="G3694" s="3">
        <v>4</v>
      </c>
      <c r="H3694" s="3">
        <v>1</v>
      </c>
      <c r="I3694" s="3">
        <f t="shared" si="57"/>
        <v>2</v>
      </c>
    </row>
    <row r="3695" spans="1:9" x14ac:dyDescent="0.35">
      <c r="A3695" s="3" t="s">
        <v>4088</v>
      </c>
      <c r="B3695" s="44" t="s">
        <v>226</v>
      </c>
      <c r="C3695" s="44" t="s">
        <v>40</v>
      </c>
      <c r="D3695" s="44" t="s">
        <v>175</v>
      </c>
      <c r="E3695" s="3">
        <v>3</v>
      </c>
      <c r="F3695" s="3">
        <v>1</v>
      </c>
      <c r="G3695" s="3">
        <v>4</v>
      </c>
      <c r="H3695" s="3">
        <v>1</v>
      </c>
      <c r="I3695" s="3">
        <f t="shared" si="57"/>
        <v>2</v>
      </c>
    </row>
    <row r="3696" spans="1:9" x14ac:dyDescent="0.35">
      <c r="A3696" s="3" t="s">
        <v>4089</v>
      </c>
      <c r="B3696" s="44" t="s">
        <v>195</v>
      </c>
      <c r="C3696" s="44" t="s">
        <v>151</v>
      </c>
      <c r="D3696" s="44" t="s">
        <v>176</v>
      </c>
      <c r="E3696" s="3">
        <v>3</v>
      </c>
      <c r="F3696" s="3">
        <v>1</v>
      </c>
      <c r="G3696" s="3">
        <v>4</v>
      </c>
      <c r="H3696" s="3">
        <v>1</v>
      </c>
      <c r="I3696" s="3">
        <f t="shared" si="57"/>
        <v>2</v>
      </c>
    </row>
    <row r="3697" spans="1:9" x14ac:dyDescent="0.35">
      <c r="A3697" s="3" t="s">
        <v>4090</v>
      </c>
      <c r="B3697" s="44" t="s">
        <v>226</v>
      </c>
      <c r="C3697" s="44" t="s">
        <v>40</v>
      </c>
      <c r="D3697" s="44" t="s">
        <v>175</v>
      </c>
      <c r="E3697" s="3">
        <v>3</v>
      </c>
      <c r="F3697" s="3">
        <v>1</v>
      </c>
      <c r="G3697" s="3">
        <v>4</v>
      </c>
      <c r="H3697" s="3">
        <v>1</v>
      </c>
      <c r="I3697" s="3">
        <f t="shared" si="57"/>
        <v>2</v>
      </c>
    </row>
    <row r="3698" spans="1:9" x14ac:dyDescent="0.35">
      <c r="A3698" s="3" t="s">
        <v>4091</v>
      </c>
      <c r="B3698" s="44" t="s">
        <v>230</v>
      </c>
      <c r="C3698" s="44" t="s">
        <v>228</v>
      </c>
      <c r="D3698" s="44" t="s">
        <v>176</v>
      </c>
      <c r="E3698" s="3">
        <v>3</v>
      </c>
      <c r="F3698" s="3">
        <v>1</v>
      </c>
      <c r="G3698" s="3">
        <v>4</v>
      </c>
      <c r="H3698" s="3">
        <v>1</v>
      </c>
      <c r="I3698" s="3">
        <f t="shared" si="57"/>
        <v>2</v>
      </c>
    </row>
    <row r="3699" spans="1:9" x14ac:dyDescent="0.35">
      <c r="A3699" s="3" t="s">
        <v>4092</v>
      </c>
      <c r="B3699" s="44" t="s">
        <v>230</v>
      </c>
      <c r="C3699" s="44" t="s">
        <v>228</v>
      </c>
      <c r="D3699" s="44" t="s">
        <v>176</v>
      </c>
      <c r="E3699" s="3">
        <v>3</v>
      </c>
      <c r="F3699" s="3">
        <v>1</v>
      </c>
      <c r="G3699" s="3">
        <v>4</v>
      </c>
      <c r="H3699" s="3">
        <v>1</v>
      </c>
      <c r="I3699" s="3">
        <f t="shared" si="57"/>
        <v>2</v>
      </c>
    </row>
    <row r="3700" spans="1:9" x14ac:dyDescent="0.35">
      <c r="A3700" s="3" t="s">
        <v>4093</v>
      </c>
      <c r="B3700" s="44" t="s">
        <v>226</v>
      </c>
      <c r="C3700" s="44" t="s">
        <v>40</v>
      </c>
      <c r="D3700" s="44" t="s">
        <v>175</v>
      </c>
      <c r="E3700" s="3">
        <v>3</v>
      </c>
      <c r="F3700" s="3">
        <v>1</v>
      </c>
      <c r="G3700" s="3">
        <v>4</v>
      </c>
      <c r="H3700" s="3">
        <v>1</v>
      </c>
      <c r="I3700" s="3">
        <f t="shared" si="57"/>
        <v>2</v>
      </c>
    </row>
    <row r="3701" spans="1:9" x14ac:dyDescent="0.35">
      <c r="A3701" s="3" t="s">
        <v>4094</v>
      </c>
      <c r="B3701" s="44" t="s">
        <v>195</v>
      </c>
      <c r="C3701" s="44" t="s">
        <v>151</v>
      </c>
      <c r="D3701" s="44" t="s">
        <v>176</v>
      </c>
      <c r="E3701" s="3">
        <v>3</v>
      </c>
      <c r="F3701" s="3">
        <v>1</v>
      </c>
      <c r="G3701" s="3">
        <v>4</v>
      </c>
      <c r="H3701" s="3">
        <v>1</v>
      </c>
      <c r="I3701" s="3">
        <f t="shared" si="57"/>
        <v>2</v>
      </c>
    </row>
    <row r="3702" spans="1:9" x14ac:dyDescent="0.35">
      <c r="A3702" s="3" t="s">
        <v>4095</v>
      </c>
      <c r="B3702" s="44" t="s">
        <v>222</v>
      </c>
      <c r="C3702" s="44" t="s">
        <v>40</v>
      </c>
      <c r="D3702" s="44" t="s">
        <v>176</v>
      </c>
      <c r="E3702" s="3">
        <v>3</v>
      </c>
      <c r="F3702" s="3">
        <v>1</v>
      </c>
      <c r="G3702" s="3">
        <v>4</v>
      </c>
      <c r="H3702" s="3">
        <v>1</v>
      </c>
      <c r="I3702" s="3">
        <f t="shared" si="57"/>
        <v>2</v>
      </c>
    </row>
    <row r="3703" spans="1:9" x14ac:dyDescent="0.35">
      <c r="A3703" s="3" t="s">
        <v>4096</v>
      </c>
      <c r="B3703" s="44" t="s">
        <v>226</v>
      </c>
      <c r="C3703" s="44" t="s">
        <v>40</v>
      </c>
      <c r="D3703" s="44" t="s">
        <v>175</v>
      </c>
      <c r="E3703" s="3">
        <v>3</v>
      </c>
      <c r="F3703" s="3">
        <v>1</v>
      </c>
      <c r="G3703" s="3">
        <v>4</v>
      </c>
      <c r="H3703" s="3">
        <v>1</v>
      </c>
      <c r="I3703" s="3">
        <f t="shared" si="57"/>
        <v>2</v>
      </c>
    </row>
    <row r="3704" spans="1:9" x14ac:dyDescent="0.35">
      <c r="A3704" s="3" t="s">
        <v>4097</v>
      </c>
      <c r="B3704" s="44" t="s">
        <v>208</v>
      </c>
      <c r="C3704" s="44" t="s">
        <v>151</v>
      </c>
      <c r="D3704" s="44" t="s">
        <v>175</v>
      </c>
      <c r="E3704" s="3">
        <v>3</v>
      </c>
      <c r="F3704" s="3">
        <v>1</v>
      </c>
      <c r="G3704" s="3">
        <v>4</v>
      </c>
      <c r="H3704" s="3">
        <v>1</v>
      </c>
      <c r="I3704" s="3">
        <f t="shared" si="57"/>
        <v>2</v>
      </c>
    </row>
    <row r="3705" spans="1:9" x14ac:dyDescent="0.35">
      <c r="A3705" s="3" t="s">
        <v>4098</v>
      </c>
      <c r="B3705" s="44" t="s">
        <v>208</v>
      </c>
      <c r="C3705" s="44" t="s">
        <v>151</v>
      </c>
      <c r="D3705" s="44" t="s">
        <v>175</v>
      </c>
      <c r="E3705" s="3">
        <v>3</v>
      </c>
      <c r="F3705" s="3">
        <v>1</v>
      </c>
      <c r="G3705" s="3">
        <v>4</v>
      </c>
      <c r="H3705" s="3">
        <v>1</v>
      </c>
      <c r="I3705" s="3">
        <f t="shared" si="57"/>
        <v>2</v>
      </c>
    </row>
    <row r="3706" spans="1:9" x14ac:dyDescent="0.35">
      <c r="A3706" s="3" t="s">
        <v>4099</v>
      </c>
      <c r="B3706" s="44" t="s">
        <v>227</v>
      </c>
      <c r="C3706" s="44" t="s">
        <v>228</v>
      </c>
      <c r="D3706" s="44" t="s">
        <v>175</v>
      </c>
      <c r="E3706" s="3">
        <v>3</v>
      </c>
      <c r="F3706" s="3">
        <v>1</v>
      </c>
      <c r="G3706" s="3">
        <v>4</v>
      </c>
      <c r="H3706" s="3">
        <v>1</v>
      </c>
      <c r="I3706" s="3">
        <f t="shared" si="57"/>
        <v>2</v>
      </c>
    </row>
    <row r="3707" spans="1:9" x14ac:dyDescent="0.35">
      <c r="A3707" s="3" t="s">
        <v>4100</v>
      </c>
      <c r="B3707" s="44" t="s">
        <v>227</v>
      </c>
      <c r="C3707" s="44" t="s">
        <v>228</v>
      </c>
      <c r="D3707" s="44" t="s">
        <v>175</v>
      </c>
      <c r="E3707" s="3">
        <v>3</v>
      </c>
      <c r="F3707" s="3">
        <v>1</v>
      </c>
      <c r="G3707" s="3">
        <v>4</v>
      </c>
      <c r="H3707" s="3">
        <v>1</v>
      </c>
      <c r="I3707" s="3">
        <f t="shared" si="57"/>
        <v>2</v>
      </c>
    </row>
    <row r="3708" spans="1:9" x14ac:dyDescent="0.35">
      <c r="A3708" s="3" t="s">
        <v>4101</v>
      </c>
      <c r="B3708" s="44" t="s">
        <v>222</v>
      </c>
      <c r="C3708" s="44" t="s">
        <v>40</v>
      </c>
      <c r="D3708" s="44" t="s">
        <v>176</v>
      </c>
      <c r="E3708" s="3">
        <v>3</v>
      </c>
      <c r="F3708" s="3">
        <v>4</v>
      </c>
      <c r="G3708" s="3">
        <v>1</v>
      </c>
      <c r="H3708" s="3">
        <v>4</v>
      </c>
      <c r="I3708" s="3">
        <f t="shared" si="57"/>
        <v>3</v>
      </c>
    </row>
    <row r="3709" spans="1:9" x14ac:dyDescent="0.35">
      <c r="A3709" s="3" t="s">
        <v>4102</v>
      </c>
      <c r="B3709" s="44" t="s">
        <v>222</v>
      </c>
      <c r="C3709" s="44" t="s">
        <v>40</v>
      </c>
      <c r="D3709" s="44" t="s">
        <v>176</v>
      </c>
      <c r="E3709" s="3">
        <v>3</v>
      </c>
      <c r="F3709" s="3">
        <v>1</v>
      </c>
      <c r="G3709" s="3">
        <v>4</v>
      </c>
      <c r="H3709" s="3">
        <v>1</v>
      </c>
      <c r="I3709" s="3">
        <f t="shared" si="57"/>
        <v>2</v>
      </c>
    </row>
    <row r="3710" spans="1:9" x14ac:dyDescent="0.35">
      <c r="A3710" s="3" t="s">
        <v>4103</v>
      </c>
      <c r="B3710" s="44" t="s">
        <v>222</v>
      </c>
      <c r="C3710" s="44" t="s">
        <v>40</v>
      </c>
      <c r="D3710" s="44" t="s">
        <v>176</v>
      </c>
      <c r="E3710" s="3">
        <v>3</v>
      </c>
      <c r="F3710" s="3">
        <v>1</v>
      </c>
      <c r="G3710" s="3">
        <v>4</v>
      </c>
      <c r="H3710" s="3">
        <v>1</v>
      </c>
      <c r="I3710" s="3">
        <f t="shared" si="57"/>
        <v>2</v>
      </c>
    </row>
    <row r="3711" spans="1:9" x14ac:dyDescent="0.35">
      <c r="A3711" s="3" t="s">
        <v>4104</v>
      </c>
      <c r="B3711" s="44" t="s">
        <v>195</v>
      </c>
      <c r="C3711" s="44" t="s">
        <v>151</v>
      </c>
      <c r="D3711" s="44" t="s">
        <v>176</v>
      </c>
      <c r="E3711" s="3">
        <v>3</v>
      </c>
      <c r="F3711" s="3">
        <v>4</v>
      </c>
      <c r="G3711" s="3">
        <v>4</v>
      </c>
      <c r="H3711" s="3">
        <v>1</v>
      </c>
      <c r="I3711" s="3">
        <f t="shared" si="57"/>
        <v>3</v>
      </c>
    </row>
    <row r="3712" spans="1:9" x14ac:dyDescent="0.35">
      <c r="A3712" s="3" t="s">
        <v>4105</v>
      </c>
      <c r="B3712" s="44" t="s">
        <v>195</v>
      </c>
      <c r="C3712" s="44" t="s">
        <v>151</v>
      </c>
      <c r="D3712" s="44" t="s">
        <v>176</v>
      </c>
      <c r="E3712" s="3">
        <v>3</v>
      </c>
      <c r="F3712" s="3">
        <v>1</v>
      </c>
      <c r="G3712" s="3">
        <v>4</v>
      </c>
      <c r="H3712" s="3">
        <v>1</v>
      </c>
      <c r="I3712" s="3">
        <f t="shared" si="57"/>
        <v>2</v>
      </c>
    </row>
    <row r="3713" spans="1:9" x14ac:dyDescent="0.35">
      <c r="A3713" s="3" t="s">
        <v>4106</v>
      </c>
      <c r="B3713" s="44" t="s">
        <v>226</v>
      </c>
      <c r="C3713" s="44" t="s">
        <v>40</v>
      </c>
      <c r="D3713" s="44" t="s">
        <v>175</v>
      </c>
      <c r="E3713" s="3">
        <v>3</v>
      </c>
      <c r="F3713" s="3">
        <v>4</v>
      </c>
      <c r="G3713" s="3">
        <v>4</v>
      </c>
      <c r="H3713" s="3">
        <v>1</v>
      </c>
      <c r="I3713" s="3">
        <f t="shared" si="57"/>
        <v>3</v>
      </c>
    </row>
    <row r="3714" spans="1:9" x14ac:dyDescent="0.35">
      <c r="A3714" s="3" t="s">
        <v>4107</v>
      </c>
      <c r="B3714" s="44" t="s">
        <v>195</v>
      </c>
      <c r="C3714" s="44" t="s">
        <v>151</v>
      </c>
      <c r="D3714" s="44" t="s">
        <v>176</v>
      </c>
      <c r="E3714" s="3">
        <v>3</v>
      </c>
      <c r="F3714" s="3">
        <v>1</v>
      </c>
      <c r="G3714" s="3">
        <v>1</v>
      </c>
      <c r="H3714" s="3">
        <v>4</v>
      </c>
      <c r="I3714" s="3">
        <f t="shared" si="57"/>
        <v>2</v>
      </c>
    </row>
    <row r="3715" spans="1:9" x14ac:dyDescent="0.35">
      <c r="A3715" s="3" t="s">
        <v>4108</v>
      </c>
      <c r="B3715" s="44" t="s">
        <v>195</v>
      </c>
      <c r="C3715" s="44" t="s">
        <v>151</v>
      </c>
      <c r="D3715" s="44" t="s">
        <v>176</v>
      </c>
      <c r="E3715" s="3">
        <v>3</v>
      </c>
      <c r="F3715" s="3">
        <v>4</v>
      </c>
      <c r="G3715" s="3">
        <v>1</v>
      </c>
      <c r="H3715" s="3">
        <v>1</v>
      </c>
      <c r="I3715" s="3">
        <f t="shared" ref="I3715:I3778" si="58">ROUND(AVERAGE(E3715:H3715),0)</f>
        <v>2</v>
      </c>
    </row>
    <row r="3716" spans="1:9" x14ac:dyDescent="0.35">
      <c r="A3716" s="3" t="s">
        <v>4109</v>
      </c>
      <c r="B3716" s="44" t="s">
        <v>226</v>
      </c>
      <c r="C3716" s="44" t="s">
        <v>40</v>
      </c>
      <c r="D3716" s="44" t="s">
        <v>175</v>
      </c>
      <c r="E3716" s="3">
        <v>3</v>
      </c>
      <c r="F3716" s="3">
        <v>1</v>
      </c>
      <c r="G3716" s="3">
        <v>4</v>
      </c>
      <c r="H3716" s="3">
        <v>1</v>
      </c>
      <c r="I3716" s="3">
        <f t="shared" si="58"/>
        <v>2</v>
      </c>
    </row>
    <row r="3717" spans="1:9" x14ac:dyDescent="0.35">
      <c r="A3717" s="3" t="s">
        <v>4110</v>
      </c>
      <c r="B3717" s="44" t="s">
        <v>226</v>
      </c>
      <c r="C3717" s="44" t="s">
        <v>40</v>
      </c>
      <c r="D3717" s="44" t="s">
        <v>175</v>
      </c>
      <c r="E3717" s="3">
        <v>3</v>
      </c>
      <c r="F3717" s="3">
        <v>1</v>
      </c>
      <c r="G3717" s="3">
        <v>1</v>
      </c>
      <c r="H3717" s="3">
        <v>1</v>
      </c>
      <c r="I3717" s="3">
        <f t="shared" si="58"/>
        <v>2</v>
      </c>
    </row>
    <row r="3718" spans="1:9" x14ac:dyDescent="0.35">
      <c r="A3718" s="3" t="s">
        <v>4111</v>
      </c>
      <c r="B3718" s="44" t="s">
        <v>226</v>
      </c>
      <c r="C3718" s="44" t="s">
        <v>40</v>
      </c>
      <c r="D3718" s="44" t="s">
        <v>175</v>
      </c>
      <c r="E3718" s="3">
        <v>3</v>
      </c>
      <c r="F3718" s="3">
        <v>4</v>
      </c>
      <c r="G3718" s="3">
        <v>4</v>
      </c>
      <c r="H3718" s="3">
        <v>1</v>
      </c>
      <c r="I3718" s="3">
        <f t="shared" si="58"/>
        <v>3</v>
      </c>
    </row>
    <row r="3719" spans="1:9" x14ac:dyDescent="0.35">
      <c r="A3719" s="3" t="s">
        <v>4112</v>
      </c>
      <c r="B3719" s="44" t="s">
        <v>226</v>
      </c>
      <c r="C3719" s="44" t="s">
        <v>40</v>
      </c>
      <c r="D3719" s="44" t="s">
        <v>175</v>
      </c>
      <c r="E3719" s="3">
        <v>3</v>
      </c>
      <c r="F3719" s="3">
        <v>1</v>
      </c>
      <c r="G3719" s="3">
        <v>4</v>
      </c>
      <c r="H3719" s="3">
        <v>1</v>
      </c>
      <c r="I3719" s="3">
        <f t="shared" si="58"/>
        <v>2</v>
      </c>
    </row>
    <row r="3720" spans="1:9" x14ac:dyDescent="0.35">
      <c r="A3720" s="3" t="s">
        <v>4113</v>
      </c>
      <c r="B3720" s="44" t="s">
        <v>208</v>
      </c>
      <c r="C3720" s="44" t="s">
        <v>151</v>
      </c>
      <c r="D3720" s="44" t="s">
        <v>175</v>
      </c>
      <c r="E3720" s="3">
        <v>3</v>
      </c>
      <c r="F3720" s="3">
        <v>1</v>
      </c>
      <c r="G3720" s="3">
        <v>4</v>
      </c>
      <c r="H3720" s="3">
        <v>1</v>
      </c>
      <c r="I3720" s="3">
        <f t="shared" si="58"/>
        <v>2</v>
      </c>
    </row>
    <row r="3721" spans="1:9" x14ac:dyDescent="0.35">
      <c r="A3721" s="3" t="s">
        <v>4114</v>
      </c>
      <c r="B3721" s="44" t="s">
        <v>230</v>
      </c>
      <c r="C3721" s="44" t="s">
        <v>228</v>
      </c>
      <c r="D3721" s="44" t="s">
        <v>176</v>
      </c>
      <c r="E3721" s="3">
        <v>3</v>
      </c>
      <c r="F3721" s="3">
        <v>1</v>
      </c>
      <c r="G3721" s="3">
        <v>4</v>
      </c>
      <c r="H3721" s="3">
        <v>1</v>
      </c>
      <c r="I3721" s="3">
        <f t="shared" si="58"/>
        <v>2</v>
      </c>
    </row>
    <row r="3722" spans="1:9" x14ac:dyDescent="0.35">
      <c r="A3722" s="3" t="s">
        <v>4115</v>
      </c>
      <c r="B3722" s="44" t="s">
        <v>288</v>
      </c>
      <c r="C3722" s="44" t="s">
        <v>43</v>
      </c>
      <c r="D3722" s="44" t="s">
        <v>176</v>
      </c>
      <c r="E3722" s="3">
        <v>3</v>
      </c>
      <c r="F3722" s="3">
        <v>1</v>
      </c>
      <c r="G3722" s="3">
        <v>1</v>
      </c>
      <c r="H3722" s="3">
        <v>1</v>
      </c>
      <c r="I3722" s="3">
        <f t="shared" si="58"/>
        <v>2</v>
      </c>
    </row>
    <row r="3723" spans="1:9" x14ac:dyDescent="0.35">
      <c r="A3723" s="3" t="s">
        <v>4116</v>
      </c>
      <c r="B3723" s="44" t="s">
        <v>230</v>
      </c>
      <c r="C3723" s="44" t="s">
        <v>228</v>
      </c>
      <c r="D3723" s="44" t="s">
        <v>176</v>
      </c>
      <c r="E3723" s="3">
        <v>3</v>
      </c>
      <c r="F3723" s="3">
        <v>1</v>
      </c>
      <c r="G3723" s="3">
        <v>1</v>
      </c>
      <c r="H3723" s="3">
        <v>1</v>
      </c>
      <c r="I3723" s="3">
        <f t="shared" si="58"/>
        <v>2</v>
      </c>
    </row>
    <row r="3724" spans="1:9" x14ac:dyDescent="0.35">
      <c r="A3724" s="3" t="s">
        <v>4117</v>
      </c>
      <c r="B3724" s="44" t="s">
        <v>230</v>
      </c>
      <c r="C3724" s="44" t="s">
        <v>228</v>
      </c>
      <c r="D3724" s="44" t="s">
        <v>176</v>
      </c>
      <c r="E3724" s="3">
        <v>3</v>
      </c>
      <c r="F3724" s="3">
        <v>1</v>
      </c>
      <c r="G3724" s="3">
        <v>1</v>
      </c>
      <c r="H3724" s="3">
        <v>1</v>
      </c>
      <c r="I3724" s="3">
        <f t="shared" si="58"/>
        <v>2</v>
      </c>
    </row>
    <row r="3725" spans="1:9" x14ac:dyDescent="0.35">
      <c r="A3725" s="3" t="s">
        <v>4118</v>
      </c>
      <c r="B3725" s="44" t="s">
        <v>230</v>
      </c>
      <c r="C3725" s="44" t="s">
        <v>228</v>
      </c>
      <c r="D3725" s="44" t="s">
        <v>176</v>
      </c>
      <c r="E3725" s="3">
        <v>3</v>
      </c>
      <c r="F3725" s="3">
        <v>1</v>
      </c>
      <c r="G3725" s="3">
        <v>1</v>
      </c>
      <c r="H3725" s="3">
        <v>1</v>
      </c>
      <c r="I3725" s="3">
        <f t="shared" si="58"/>
        <v>2</v>
      </c>
    </row>
    <row r="3726" spans="1:9" x14ac:dyDescent="0.35">
      <c r="A3726" s="3" t="s">
        <v>4119</v>
      </c>
      <c r="B3726" s="44" t="s">
        <v>230</v>
      </c>
      <c r="C3726" s="44" t="s">
        <v>228</v>
      </c>
      <c r="D3726" s="44" t="s">
        <v>176</v>
      </c>
      <c r="E3726" s="3">
        <v>3</v>
      </c>
      <c r="F3726" s="3">
        <v>1</v>
      </c>
      <c r="G3726" s="3">
        <v>4</v>
      </c>
      <c r="H3726" s="3">
        <v>1</v>
      </c>
      <c r="I3726" s="3">
        <f t="shared" si="58"/>
        <v>2</v>
      </c>
    </row>
    <row r="3727" spans="1:9" x14ac:dyDescent="0.35">
      <c r="A3727" s="3" t="s">
        <v>4120</v>
      </c>
      <c r="B3727" s="44" t="s">
        <v>230</v>
      </c>
      <c r="C3727" s="44" t="s">
        <v>228</v>
      </c>
      <c r="D3727" s="44" t="s">
        <v>176</v>
      </c>
      <c r="E3727" s="3">
        <v>3</v>
      </c>
      <c r="F3727" s="3">
        <v>1</v>
      </c>
      <c r="G3727" s="3">
        <v>1</v>
      </c>
      <c r="H3727" s="3">
        <v>1</v>
      </c>
      <c r="I3727" s="3">
        <f t="shared" si="58"/>
        <v>2</v>
      </c>
    </row>
    <row r="3728" spans="1:9" x14ac:dyDescent="0.35">
      <c r="A3728" s="3" t="s">
        <v>4121</v>
      </c>
      <c r="B3728" s="44" t="s">
        <v>230</v>
      </c>
      <c r="C3728" s="44" t="s">
        <v>228</v>
      </c>
      <c r="D3728" s="44" t="s">
        <v>176</v>
      </c>
      <c r="E3728" s="3">
        <v>3</v>
      </c>
      <c r="F3728" s="3">
        <v>1</v>
      </c>
      <c r="G3728" s="3">
        <v>4</v>
      </c>
      <c r="H3728" s="3">
        <v>1</v>
      </c>
      <c r="I3728" s="3">
        <f t="shared" si="58"/>
        <v>2</v>
      </c>
    </row>
    <row r="3729" spans="1:9" x14ac:dyDescent="0.35">
      <c r="A3729" s="3" t="s">
        <v>4122</v>
      </c>
      <c r="B3729" s="44" t="s">
        <v>230</v>
      </c>
      <c r="C3729" s="44" t="s">
        <v>228</v>
      </c>
      <c r="D3729" s="44" t="s">
        <v>176</v>
      </c>
      <c r="E3729" s="3">
        <v>3</v>
      </c>
      <c r="F3729" s="3">
        <v>1</v>
      </c>
      <c r="G3729" s="3">
        <v>4</v>
      </c>
      <c r="H3729" s="3">
        <v>1</v>
      </c>
      <c r="I3729" s="3">
        <f t="shared" si="58"/>
        <v>2</v>
      </c>
    </row>
    <row r="3730" spans="1:9" x14ac:dyDescent="0.35">
      <c r="A3730" s="3" t="s">
        <v>4123</v>
      </c>
      <c r="B3730" s="44" t="s">
        <v>230</v>
      </c>
      <c r="C3730" s="44" t="s">
        <v>228</v>
      </c>
      <c r="D3730" s="44" t="s">
        <v>176</v>
      </c>
      <c r="E3730" s="3">
        <v>3</v>
      </c>
      <c r="F3730" s="3">
        <v>1</v>
      </c>
      <c r="G3730" s="3">
        <v>4</v>
      </c>
      <c r="H3730" s="3">
        <v>1</v>
      </c>
      <c r="I3730" s="3">
        <f t="shared" si="58"/>
        <v>2</v>
      </c>
    </row>
    <row r="3731" spans="1:9" x14ac:dyDescent="0.35">
      <c r="A3731" s="3" t="s">
        <v>4124</v>
      </c>
      <c r="B3731" s="44" t="s">
        <v>230</v>
      </c>
      <c r="C3731" s="44" t="s">
        <v>228</v>
      </c>
      <c r="D3731" s="44" t="s">
        <v>176</v>
      </c>
      <c r="E3731" s="3">
        <v>3</v>
      </c>
      <c r="F3731" s="3">
        <v>1</v>
      </c>
      <c r="G3731" s="3">
        <v>4</v>
      </c>
      <c r="H3731" s="3">
        <v>1</v>
      </c>
      <c r="I3731" s="3">
        <f t="shared" si="58"/>
        <v>2</v>
      </c>
    </row>
    <row r="3732" spans="1:9" x14ac:dyDescent="0.35">
      <c r="A3732" s="3" t="s">
        <v>4125</v>
      </c>
      <c r="B3732" s="44" t="s">
        <v>226</v>
      </c>
      <c r="C3732" s="44" t="s">
        <v>40</v>
      </c>
      <c r="D3732" s="44" t="s">
        <v>175</v>
      </c>
      <c r="E3732" s="3">
        <v>3</v>
      </c>
      <c r="F3732" s="3">
        <v>1</v>
      </c>
      <c r="G3732" s="3">
        <v>4</v>
      </c>
      <c r="H3732" s="3">
        <v>1</v>
      </c>
      <c r="I3732" s="3">
        <f t="shared" si="58"/>
        <v>2</v>
      </c>
    </row>
    <row r="3733" spans="1:9" x14ac:dyDescent="0.35">
      <c r="A3733" s="3" t="s">
        <v>4126</v>
      </c>
      <c r="B3733" s="44" t="s">
        <v>230</v>
      </c>
      <c r="C3733" s="44" t="s">
        <v>228</v>
      </c>
      <c r="D3733" s="44" t="s">
        <v>176</v>
      </c>
      <c r="E3733" s="3">
        <v>3</v>
      </c>
      <c r="F3733" s="3">
        <v>1</v>
      </c>
      <c r="G3733" s="3">
        <v>4</v>
      </c>
      <c r="H3733" s="3">
        <v>1</v>
      </c>
      <c r="I3733" s="3">
        <f t="shared" si="58"/>
        <v>2</v>
      </c>
    </row>
    <row r="3734" spans="1:9" x14ac:dyDescent="0.35">
      <c r="A3734" s="3" t="s">
        <v>4127</v>
      </c>
      <c r="B3734" s="44" t="s">
        <v>230</v>
      </c>
      <c r="C3734" s="44" t="s">
        <v>228</v>
      </c>
      <c r="D3734" s="44" t="s">
        <v>176</v>
      </c>
      <c r="E3734" s="3">
        <v>3</v>
      </c>
      <c r="F3734" s="3">
        <v>1</v>
      </c>
      <c r="G3734" s="3">
        <v>4</v>
      </c>
      <c r="H3734" s="3">
        <v>1</v>
      </c>
      <c r="I3734" s="3">
        <f t="shared" si="58"/>
        <v>2</v>
      </c>
    </row>
    <row r="3735" spans="1:9" x14ac:dyDescent="0.35">
      <c r="A3735" s="3" t="s">
        <v>4128</v>
      </c>
      <c r="B3735" s="44" t="s">
        <v>230</v>
      </c>
      <c r="C3735" s="44" t="s">
        <v>228</v>
      </c>
      <c r="D3735" s="44" t="s">
        <v>176</v>
      </c>
      <c r="E3735" s="3">
        <v>3</v>
      </c>
      <c r="F3735" s="3">
        <v>1</v>
      </c>
      <c r="G3735" s="3">
        <v>4</v>
      </c>
      <c r="H3735" s="3">
        <v>1</v>
      </c>
      <c r="I3735" s="3">
        <f t="shared" si="58"/>
        <v>2</v>
      </c>
    </row>
    <row r="3736" spans="1:9" x14ac:dyDescent="0.35">
      <c r="A3736" s="3" t="s">
        <v>4129</v>
      </c>
      <c r="B3736" s="44" t="s">
        <v>226</v>
      </c>
      <c r="C3736" s="44" t="s">
        <v>40</v>
      </c>
      <c r="D3736" s="44" t="s">
        <v>175</v>
      </c>
      <c r="E3736" s="3">
        <v>3</v>
      </c>
      <c r="F3736" s="3">
        <v>1</v>
      </c>
      <c r="G3736" s="3">
        <v>4</v>
      </c>
      <c r="H3736" s="3">
        <v>1</v>
      </c>
      <c r="I3736" s="3">
        <f t="shared" si="58"/>
        <v>2</v>
      </c>
    </row>
    <row r="3737" spans="1:9" x14ac:dyDescent="0.35">
      <c r="A3737" s="3" t="s">
        <v>4130</v>
      </c>
      <c r="B3737" s="44" t="s">
        <v>288</v>
      </c>
      <c r="C3737" s="44" t="s">
        <v>43</v>
      </c>
      <c r="D3737" s="44" t="s">
        <v>176</v>
      </c>
      <c r="E3737" s="3">
        <v>3</v>
      </c>
      <c r="F3737" s="3">
        <v>1</v>
      </c>
      <c r="G3737" s="3">
        <v>4</v>
      </c>
      <c r="H3737" s="3">
        <v>1</v>
      </c>
      <c r="I3737" s="3">
        <f t="shared" si="58"/>
        <v>2</v>
      </c>
    </row>
    <row r="3738" spans="1:9" x14ac:dyDescent="0.35">
      <c r="A3738" s="3" t="s">
        <v>4131</v>
      </c>
      <c r="B3738" s="44" t="s">
        <v>226</v>
      </c>
      <c r="C3738" s="44" t="s">
        <v>40</v>
      </c>
      <c r="D3738" s="44" t="s">
        <v>175</v>
      </c>
      <c r="E3738" s="3">
        <v>3</v>
      </c>
      <c r="F3738" s="3">
        <v>1</v>
      </c>
      <c r="G3738" s="3">
        <v>4</v>
      </c>
      <c r="H3738" s="3">
        <v>1</v>
      </c>
      <c r="I3738" s="3">
        <f t="shared" si="58"/>
        <v>2</v>
      </c>
    </row>
    <row r="3739" spans="1:9" x14ac:dyDescent="0.35">
      <c r="A3739" s="3" t="s">
        <v>4132</v>
      </c>
      <c r="B3739" s="44" t="s">
        <v>226</v>
      </c>
      <c r="C3739" s="44" t="s">
        <v>40</v>
      </c>
      <c r="D3739" s="44" t="s">
        <v>175</v>
      </c>
      <c r="E3739" s="3">
        <v>3</v>
      </c>
      <c r="F3739" s="3">
        <v>1</v>
      </c>
      <c r="G3739" s="3">
        <v>4</v>
      </c>
      <c r="H3739" s="3">
        <v>1</v>
      </c>
      <c r="I3739" s="3">
        <f t="shared" si="58"/>
        <v>2</v>
      </c>
    </row>
    <row r="3740" spans="1:9" x14ac:dyDescent="0.35">
      <c r="A3740" s="3" t="s">
        <v>4133</v>
      </c>
      <c r="B3740" s="44" t="s">
        <v>593</v>
      </c>
      <c r="C3740" s="44" t="s">
        <v>250</v>
      </c>
      <c r="D3740" s="44" t="s">
        <v>176</v>
      </c>
      <c r="E3740" s="3">
        <v>3</v>
      </c>
      <c r="F3740" s="3">
        <v>1</v>
      </c>
      <c r="G3740" s="3">
        <v>4</v>
      </c>
      <c r="H3740" s="3">
        <v>1</v>
      </c>
      <c r="I3740" s="3">
        <f t="shared" si="58"/>
        <v>2</v>
      </c>
    </row>
    <row r="3741" spans="1:9" x14ac:dyDescent="0.35">
      <c r="A3741" s="3" t="s">
        <v>4134</v>
      </c>
      <c r="B3741" s="44" t="s">
        <v>195</v>
      </c>
      <c r="C3741" s="44" t="s">
        <v>151</v>
      </c>
      <c r="D3741" s="44" t="s">
        <v>176</v>
      </c>
      <c r="E3741" s="3">
        <v>3</v>
      </c>
      <c r="F3741" s="3">
        <v>1</v>
      </c>
      <c r="G3741" s="3">
        <v>4</v>
      </c>
      <c r="H3741" s="3">
        <v>1</v>
      </c>
      <c r="I3741" s="3">
        <f t="shared" si="58"/>
        <v>2</v>
      </c>
    </row>
    <row r="3742" spans="1:9" x14ac:dyDescent="0.35">
      <c r="A3742" s="3" t="s">
        <v>4135</v>
      </c>
      <c r="B3742" s="44" t="s">
        <v>289</v>
      </c>
      <c r="C3742" s="44" t="s">
        <v>43</v>
      </c>
      <c r="D3742" s="44" t="s">
        <v>175</v>
      </c>
      <c r="E3742" s="3">
        <v>3</v>
      </c>
      <c r="F3742" s="3">
        <v>4</v>
      </c>
      <c r="G3742" s="3">
        <v>4</v>
      </c>
      <c r="H3742" s="3">
        <v>1</v>
      </c>
      <c r="I3742" s="3">
        <f t="shared" si="58"/>
        <v>3</v>
      </c>
    </row>
    <row r="3743" spans="1:9" x14ac:dyDescent="0.35">
      <c r="A3743" s="3" t="s">
        <v>4136</v>
      </c>
      <c r="B3743" s="44" t="s">
        <v>195</v>
      </c>
      <c r="C3743" s="44" t="s">
        <v>151</v>
      </c>
      <c r="D3743" s="44" t="s">
        <v>176</v>
      </c>
      <c r="E3743" s="3">
        <v>3</v>
      </c>
      <c r="F3743" s="3">
        <v>1</v>
      </c>
      <c r="G3743" s="3">
        <v>4</v>
      </c>
      <c r="H3743" s="3">
        <v>1</v>
      </c>
      <c r="I3743" s="3">
        <f t="shared" si="58"/>
        <v>2</v>
      </c>
    </row>
    <row r="3744" spans="1:9" x14ac:dyDescent="0.35">
      <c r="A3744" s="3" t="s">
        <v>4137</v>
      </c>
      <c r="B3744" s="44" t="s">
        <v>195</v>
      </c>
      <c r="C3744" s="44" t="s">
        <v>151</v>
      </c>
      <c r="D3744" s="44" t="s">
        <v>176</v>
      </c>
      <c r="E3744" s="3">
        <v>3</v>
      </c>
      <c r="F3744" s="3">
        <v>1</v>
      </c>
      <c r="G3744" s="3">
        <v>4</v>
      </c>
      <c r="H3744" s="3">
        <v>1</v>
      </c>
      <c r="I3744" s="3">
        <f t="shared" si="58"/>
        <v>2</v>
      </c>
    </row>
    <row r="3745" spans="1:9" x14ac:dyDescent="0.35">
      <c r="A3745" s="3" t="s">
        <v>4138</v>
      </c>
      <c r="B3745" s="44" t="s">
        <v>289</v>
      </c>
      <c r="C3745" s="44" t="s">
        <v>43</v>
      </c>
      <c r="D3745" s="44" t="s">
        <v>175</v>
      </c>
      <c r="E3745" s="3">
        <v>3</v>
      </c>
      <c r="F3745" s="3">
        <v>1</v>
      </c>
      <c r="G3745" s="3">
        <v>4</v>
      </c>
      <c r="H3745" s="3">
        <v>1</v>
      </c>
      <c r="I3745" s="3">
        <f t="shared" si="58"/>
        <v>2</v>
      </c>
    </row>
    <row r="3746" spans="1:9" x14ac:dyDescent="0.35">
      <c r="A3746" s="3" t="s">
        <v>4139</v>
      </c>
      <c r="B3746" s="44" t="s">
        <v>195</v>
      </c>
      <c r="C3746" s="44" t="s">
        <v>151</v>
      </c>
      <c r="D3746" s="44" t="s">
        <v>176</v>
      </c>
      <c r="E3746" s="3">
        <v>3</v>
      </c>
      <c r="F3746" s="3">
        <v>1</v>
      </c>
      <c r="G3746" s="3">
        <v>4</v>
      </c>
      <c r="H3746" s="3">
        <v>1</v>
      </c>
      <c r="I3746" s="3">
        <f t="shared" si="58"/>
        <v>2</v>
      </c>
    </row>
    <row r="3747" spans="1:9" x14ac:dyDescent="0.35">
      <c r="A3747" s="3" t="s">
        <v>4140</v>
      </c>
      <c r="B3747" s="44" t="s">
        <v>289</v>
      </c>
      <c r="C3747" s="44" t="s">
        <v>43</v>
      </c>
      <c r="D3747" s="44" t="s">
        <v>175</v>
      </c>
      <c r="E3747" s="3">
        <v>3</v>
      </c>
      <c r="F3747" s="3">
        <v>4</v>
      </c>
      <c r="G3747" s="3">
        <v>4</v>
      </c>
      <c r="H3747" s="3">
        <v>1</v>
      </c>
      <c r="I3747" s="3">
        <f t="shared" si="58"/>
        <v>3</v>
      </c>
    </row>
    <row r="3748" spans="1:9" x14ac:dyDescent="0.35">
      <c r="A3748" s="3" t="s">
        <v>4141</v>
      </c>
      <c r="B3748" s="44" t="s">
        <v>289</v>
      </c>
      <c r="C3748" s="44" t="s">
        <v>43</v>
      </c>
      <c r="D3748" s="44" t="s">
        <v>175</v>
      </c>
      <c r="E3748" s="3">
        <v>3</v>
      </c>
      <c r="F3748" s="3">
        <v>1</v>
      </c>
      <c r="G3748" s="3">
        <v>4</v>
      </c>
      <c r="H3748" s="3">
        <v>1</v>
      </c>
      <c r="I3748" s="3">
        <f t="shared" si="58"/>
        <v>2</v>
      </c>
    </row>
    <row r="3749" spans="1:9" x14ac:dyDescent="0.35">
      <c r="A3749" s="3" t="s">
        <v>4142</v>
      </c>
      <c r="B3749" s="44" t="s">
        <v>230</v>
      </c>
      <c r="C3749" s="44" t="s">
        <v>228</v>
      </c>
      <c r="D3749" s="44" t="s">
        <v>176</v>
      </c>
      <c r="E3749" s="3">
        <v>3</v>
      </c>
      <c r="F3749" s="3">
        <v>1</v>
      </c>
      <c r="G3749" s="3">
        <v>4</v>
      </c>
      <c r="H3749" s="3">
        <v>1</v>
      </c>
      <c r="I3749" s="3">
        <f t="shared" si="58"/>
        <v>2</v>
      </c>
    </row>
    <row r="3750" spans="1:9" x14ac:dyDescent="0.35">
      <c r="A3750" s="3" t="s">
        <v>4143</v>
      </c>
      <c r="B3750" s="44" t="s">
        <v>289</v>
      </c>
      <c r="C3750" s="44" t="s">
        <v>43</v>
      </c>
      <c r="D3750" s="44" t="s">
        <v>175</v>
      </c>
      <c r="E3750" s="3">
        <v>3</v>
      </c>
      <c r="F3750" s="3">
        <v>1</v>
      </c>
      <c r="G3750" s="3">
        <v>4</v>
      </c>
      <c r="H3750" s="3">
        <v>1</v>
      </c>
      <c r="I3750" s="3">
        <f t="shared" si="58"/>
        <v>2</v>
      </c>
    </row>
    <row r="3751" spans="1:9" x14ac:dyDescent="0.35">
      <c r="A3751" s="3" t="s">
        <v>4144</v>
      </c>
      <c r="B3751" s="44" t="s">
        <v>230</v>
      </c>
      <c r="C3751" s="44" t="s">
        <v>228</v>
      </c>
      <c r="D3751" s="44" t="s">
        <v>176</v>
      </c>
      <c r="E3751" s="3">
        <v>3</v>
      </c>
      <c r="F3751" s="3">
        <v>1</v>
      </c>
      <c r="G3751" s="3">
        <v>4</v>
      </c>
      <c r="H3751" s="3">
        <v>1</v>
      </c>
      <c r="I3751" s="3">
        <f t="shared" si="58"/>
        <v>2</v>
      </c>
    </row>
    <row r="3752" spans="1:9" x14ac:dyDescent="0.35">
      <c r="A3752" s="3" t="s">
        <v>4145</v>
      </c>
      <c r="B3752" s="44" t="s">
        <v>230</v>
      </c>
      <c r="C3752" s="44" t="s">
        <v>228</v>
      </c>
      <c r="D3752" s="44" t="s">
        <v>176</v>
      </c>
      <c r="E3752" s="3">
        <v>3</v>
      </c>
      <c r="F3752" s="3">
        <v>1</v>
      </c>
      <c r="G3752" s="3">
        <v>4</v>
      </c>
      <c r="H3752" s="3">
        <v>4</v>
      </c>
      <c r="I3752" s="3">
        <f t="shared" si="58"/>
        <v>3</v>
      </c>
    </row>
    <row r="3753" spans="1:9" x14ac:dyDescent="0.35">
      <c r="A3753" s="3" t="s">
        <v>4146</v>
      </c>
      <c r="B3753" s="44" t="s">
        <v>230</v>
      </c>
      <c r="C3753" s="44" t="s">
        <v>228</v>
      </c>
      <c r="D3753" s="44" t="s">
        <v>176</v>
      </c>
      <c r="E3753" s="3">
        <v>3</v>
      </c>
      <c r="F3753" s="3">
        <v>1</v>
      </c>
      <c r="G3753" s="3">
        <v>4</v>
      </c>
      <c r="H3753" s="3">
        <v>1</v>
      </c>
      <c r="I3753" s="3">
        <f t="shared" si="58"/>
        <v>2</v>
      </c>
    </row>
    <row r="3754" spans="1:9" x14ac:dyDescent="0.35">
      <c r="A3754" s="3" t="s">
        <v>4147</v>
      </c>
      <c r="B3754" s="44" t="s">
        <v>230</v>
      </c>
      <c r="C3754" s="44" t="s">
        <v>228</v>
      </c>
      <c r="D3754" s="44" t="s">
        <v>176</v>
      </c>
      <c r="E3754" s="3">
        <v>3</v>
      </c>
      <c r="F3754" s="3">
        <v>1</v>
      </c>
      <c r="G3754" s="3">
        <v>4</v>
      </c>
      <c r="H3754" s="3">
        <v>1</v>
      </c>
      <c r="I3754" s="3">
        <f t="shared" si="58"/>
        <v>2</v>
      </c>
    </row>
    <row r="3755" spans="1:9" x14ac:dyDescent="0.35">
      <c r="A3755" s="3" t="s">
        <v>4148</v>
      </c>
      <c r="B3755" s="44" t="s">
        <v>230</v>
      </c>
      <c r="C3755" s="44" t="s">
        <v>228</v>
      </c>
      <c r="D3755" s="44" t="s">
        <v>176</v>
      </c>
      <c r="E3755" s="3">
        <v>3</v>
      </c>
      <c r="F3755" s="3">
        <v>1</v>
      </c>
      <c r="G3755" s="3">
        <v>4</v>
      </c>
      <c r="H3755" s="3">
        <v>1</v>
      </c>
      <c r="I3755" s="3">
        <f t="shared" si="58"/>
        <v>2</v>
      </c>
    </row>
    <row r="3756" spans="1:9" x14ac:dyDescent="0.35">
      <c r="A3756" s="3" t="s">
        <v>4149</v>
      </c>
      <c r="B3756" s="44" t="s">
        <v>230</v>
      </c>
      <c r="C3756" s="44" t="s">
        <v>228</v>
      </c>
      <c r="D3756" s="44" t="s">
        <v>176</v>
      </c>
      <c r="E3756" s="3">
        <v>3</v>
      </c>
      <c r="F3756" s="3">
        <v>1</v>
      </c>
      <c r="G3756" s="3">
        <v>4</v>
      </c>
      <c r="H3756" s="3">
        <v>1</v>
      </c>
      <c r="I3756" s="3">
        <f t="shared" si="58"/>
        <v>2</v>
      </c>
    </row>
    <row r="3757" spans="1:9" x14ac:dyDescent="0.35">
      <c r="A3757" s="3" t="s">
        <v>4150</v>
      </c>
      <c r="B3757" s="44" t="s">
        <v>230</v>
      </c>
      <c r="C3757" s="44" t="s">
        <v>228</v>
      </c>
      <c r="D3757" s="44" t="s">
        <v>176</v>
      </c>
      <c r="E3757" s="3">
        <v>3</v>
      </c>
      <c r="F3757" s="3">
        <v>1</v>
      </c>
      <c r="G3757" s="3">
        <v>4</v>
      </c>
      <c r="H3757" s="3">
        <v>1</v>
      </c>
      <c r="I3757" s="3">
        <f t="shared" si="58"/>
        <v>2</v>
      </c>
    </row>
    <row r="3758" spans="1:9" x14ac:dyDescent="0.35">
      <c r="A3758" s="3" t="s">
        <v>4151</v>
      </c>
      <c r="B3758" s="44" t="s">
        <v>230</v>
      </c>
      <c r="C3758" s="44" t="s">
        <v>228</v>
      </c>
      <c r="D3758" s="44" t="s">
        <v>176</v>
      </c>
      <c r="E3758" s="3">
        <v>3</v>
      </c>
      <c r="F3758" s="3">
        <v>1</v>
      </c>
      <c r="G3758" s="3">
        <v>4</v>
      </c>
      <c r="H3758" s="3">
        <v>1</v>
      </c>
      <c r="I3758" s="3">
        <f t="shared" si="58"/>
        <v>2</v>
      </c>
    </row>
    <row r="3759" spans="1:9" x14ac:dyDescent="0.35">
      <c r="A3759" s="3" t="s">
        <v>4152</v>
      </c>
      <c r="B3759" s="44" t="s">
        <v>230</v>
      </c>
      <c r="C3759" s="44" t="s">
        <v>228</v>
      </c>
      <c r="D3759" s="44" t="s">
        <v>176</v>
      </c>
      <c r="E3759" s="3">
        <v>3</v>
      </c>
      <c r="F3759" s="3">
        <v>1</v>
      </c>
      <c r="G3759" s="3">
        <v>1</v>
      </c>
      <c r="H3759" s="3">
        <v>1</v>
      </c>
      <c r="I3759" s="3">
        <f t="shared" si="58"/>
        <v>2</v>
      </c>
    </row>
    <row r="3760" spans="1:9" x14ac:dyDescent="0.35">
      <c r="A3760" s="3" t="s">
        <v>4153</v>
      </c>
      <c r="B3760" s="44" t="s">
        <v>230</v>
      </c>
      <c r="C3760" s="44" t="s">
        <v>228</v>
      </c>
      <c r="D3760" s="44" t="s">
        <v>176</v>
      </c>
      <c r="E3760" s="3">
        <v>3</v>
      </c>
      <c r="F3760" s="3">
        <v>1</v>
      </c>
      <c r="G3760" s="3">
        <v>4</v>
      </c>
      <c r="H3760" s="3">
        <v>1</v>
      </c>
      <c r="I3760" s="3">
        <f t="shared" si="58"/>
        <v>2</v>
      </c>
    </row>
    <row r="3761" spans="1:9" x14ac:dyDescent="0.35">
      <c r="A3761" s="3" t="s">
        <v>4154</v>
      </c>
      <c r="B3761" s="44" t="s">
        <v>230</v>
      </c>
      <c r="C3761" s="44" t="s">
        <v>228</v>
      </c>
      <c r="D3761" s="44" t="s">
        <v>176</v>
      </c>
      <c r="E3761" s="3">
        <v>3</v>
      </c>
      <c r="F3761" s="3">
        <v>1</v>
      </c>
      <c r="G3761" s="3">
        <v>4</v>
      </c>
      <c r="H3761" s="3">
        <v>1</v>
      </c>
      <c r="I3761" s="3">
        <f t="shared" si="58"/>
        <v>2</v>
      </c>
    </row>
    <row r="3762" spans="1:9" x14ac:dyDescent="0.35">
      <c r="A3762" s="3" t="s">
        <v>4155</v>
      </c>
      <c r="B3762" s="44" t="s">
        <v>230</v>
      </c>
      <c r="C3762" s="44" t="s">
        <v>228</v>
      </c>
      <c r="D3762" s="44" t="s">
        <v>176</v>
      </c>
      <c r="E3762" s="3">
        <v>3</v>
      </c>
      <c r="F3762" s="3">
        <v>1</v>
      </c>
      <c r="G3762" s="3">
        <v>4</v>
      </c>
      <c r="H3762" s="3">
        <v>1</v>
      </c>
      <c r="I3762" s="3">
        <f t="shared" si="58"/>
        <v>2</v>
      </c>
    </row>
    <row r="3763" spans="1:9" x14ac:dyDescent="0.35">
      <c r="A3763" s="3" t="s">
        <v>4156</v>
      </c>
      <c r="B3763" s="44" t="s">
        <v>289</v>
      </c>
      <c r="C3763" s="44" t="s">
        <v>43</v>
      </c>
      <c r="D3763" s="44" t="s">
        <v>175</v>
      </c>
      <c r="E3763" s="3">
        <v>3</v>
      </c>
      <c r="F3763" s="3">
        <v>1</v>
      </c>
      <c r="G3763" s="3">
        <v>4</v>
      </c>
      <c r="H3763" s="3">
        <v>1</v>
      </c>
      <c r="I3763" s="3">
        <f t="shared" si="58"/>
        <v>2</v>
      </c>
    </row>
    <row r="3764" spans="1:9" x14ac:dyDescent="0.35">
      <c r="A3764" s="3" t="s">
        <v>4157</v>
      </c>
      <c r="B3764" s="44" t="s">
        <v>227</v>
      </c>
      <c r="C3764" s="44" t="s">
        <v>228</v>
      </c>
      <c r="D3764" s="44" t="s">
        <v>175</v>
      </c>
      <c r="E3764" s="3">
        <v>3</v>
      </c>
      <c r="F3764" s="3">
        <v>1</v>
      </c>
      <c r="G3764" s="3">
        <v>4</v>
      </c>
      <c r="H3764" s="3">
        <v>1</v>
      </c>
      <c r="I3764" s="3">
        <f t="shared" si="58"/>
        <v>2</v>
      </c>
    </row>
    <row r="3765" spans="1:9" x14ac:dyDescent="0.35">
      <c r="A3765" s="3" t="s">
        <v>4158</v>
      </c>
      <c r="B3765" s="44" t="s">
        <v>227</v>
      </c>
      <c r="C3765" s="44" t="s">
        <v>228</v>
      </c>
      <c r="D3765" s="44" t="s">
        <v>175</v>
      </c>
      <c r="E3765" s="3">
        <v>3</v>
      </c>
      <c r="F3765" s="3">
        <v>1</v>
      </c>
      <c r="G3765" s="3">
        <v>1</v>
      </c>
      <c r="H3765" s="3">
        <v>1</v>
      </c>
      <c r="I3765" s="3">
        <f t="shared" si="58"/>
        <v>2</v>
      </c>
    </row>
    <row r="3766" spans="1:9" x14ac:dyDescent="0.35">
      <c r="A3766" s="3" t="s">
        <v>4159</v>
      </c>
      <c r="B3766" s="44" t="s">
        <v>633</v>
      </c>
      <c r="C3766" s="44" t="s">
        <v>77</v>
      </c>
      <c r="D3766" s="44" t="s">
        <v>176</v>
      </c>
      <c r="E3766" s="3">
        <v>3</v>
      </c>
      <c r="F3766" s="3">
        <v>1</v>
      </c>
      <c r="G3766" s="3">
        <v>4</v>
      </c>
      <c r="H3766" s="3">
        <v>1</v>
      </c>
      <c r="I3766" s="3">
        <f t="shared" si="58"/>
        <v>2</v>
      </c>
    </row>
    <row r="3767" spans="1:9" x14ac:dyDescent="0.35">
      <c r="A3767" s="3" t="s">
        <v>4160</v>
      </c>
      <c r="B3767" s="44" t="s">
        <v>633</v>
      </c>
      <c r="C3767" s="44" t="s">
        <v>77</v>
      </c>
      <c r="D3767" s="44" t="s">
        <v>176</v>
      </c>
      <c r="E3767" s="3">
        <v>3</v>
      </c>
      <c r="F3767" s="3">
        <v>1</v>
      </c>
      <c r="G3767" s="3">
        <v>4</v>
      </c>
      <c r="H3767" s="3">
        <v>1</v>
      </c>
      <c r="I3767" s="3">
        <f t="shared" si="58"/>
        <v>2</v>
      </c>
    </row>
    <row r="3768" spans="1:9" x14ac:dyDescent="0.35">
      <c r="A3768" s="3" t="s">
        <v>4161</v>
      </c>
      <c r="B3768" s="44" t="s">
        <v>633</v>
      </c>
      <c r="C3768" s="44" t="s">
        <v>77</v>
      </c>
      <c r="D3768" s="44" t="s">
        <v>176</v>
      </c>
      <c r="E3768" s="3">
        <v>3</v>
      </c>
      <c r="F3768" s="3">
        <v>1</v>
      </c>
      <c r="G3768" s="3">
        <v>4</v>
      </c>
      <c r="H3768" s="3">
        <v>1</v>
      </c>
      <c r="I3768" s="3">
        <f t="shared" si="58"/>
        <v>2</v>
      </c>
    </row>
    <row r="3769" spans="1:9" x14ac:dyDescent="0.35">
      <c r="A3769" s="3" t="s">
        <v>4162</v>
      </c>
      <c r="B3769" s="44" t="s">
        <v>633</v>
      </c>
      <c r="C3769" s="44" t="s">
        <v>77</v>
      </c>
      <c r="D3769" s="44" t="s">
        <v>176</v>
      </c>
      <c r="E3769" s="3">
        <v>3</v>
      </c>
      <c r="F3769" s="3">
        <v>1</v>
      </c>
      <c r="G3769" s="3">
        <v>4</v>
      </c>
      <c r="H3769" s="3">
        <v>1</v>
      </c>
      <c r="I3769" s="3">
        <f t="shared" si="58"/>
        <v>2</v>
      </c>
    </row>
    <row r="3770" spans="1:9" x14ac:dyDescent="0.35">
      <c r="A3770" s="3" t="s">
        <v>4163</v>
      </c>
      <c r="B3770" s="44" t="s">
        <v>633</v>
      </c>
      <c r="C3770" s="44" t="s">
        <v>77</v>
      </c>
      <c r="D3770" s="44" t="s">
        <v>176</v>
      </c>
      <c r="E3770" s="3">
        <v>3</v>
      </c>
      <c r="F3770" s="3">
        <v>1</v>
      </c>
      <c r="G3770" s="3">
        <v>4</v>
      </c>
      <c r="H3770" s="3">
        <v>1</v>
      </c>
      <c r="I3770" s="3">
        <f t="shared" si="58"/>
        <v>2</v>
      </c>
    </row>
    <row r="3771" spans="1:9" x14ac:dyDescent="0.35">
      <c r="A3771" s="3" t="s">
        <v>4164</v>
      </c>
      <c r="B3771" s="44" t="s">
        <v>633</v>
      </c>
      <c r="C3771" s="44" t="s">
        <v>77</v>
      </c>
      <c r="D3771" s="44" t="s">
        <v>176</v>
      </c>
      <c r="E3771" s="3">
        <v>3</v>
      </c>
      <c r="F3771" s="3">
        <v>1</v>
      </c>
      <c r="G3771" s="3">
        <v>4</v>
      </c>
      <c r="H3771" s="3">
        <v>1</v>
      </c>
      <c r="I3771" s="3">
        <f t="shared" si="58"/>
        <v>2</v>
      </c>
    </row>
    <row r="3772" spans="1:9" x14ac:dyDescent="0.35">
      <c r="A3772" s="3" t="s">
        <v>4165</v>
      </c>
      <c r="B3772" s="44" t="s">
        <v>633</v>
      </c>
      <c r="C3772" s="44" t="s">
        <v>77</v>
      </c>
      <c r="D3772" s="44" t="s">
        <v>176</v>
      </c>
      <c r="E3772" s="3">
        <v>3</v>
      </c>
      <c r="F3772" s="3">
        <v>1</v>
      </c>
      <c r="G3772" s="3">
        <v>4</v>
      </c>
      <c r="H3772" s="3">
        <v>1</v>
      </c>
      <c r="I3772" s="3">
        <f t="shared" si="58"/>
        <v>2</v>
      </c>
    </row>
    <row r="3773" spans="1:9" x14ac:dyDescent="0.35">
      <c r="A3773" s="3" t="s">
        <v>4166</v>
      </c>
      <c r="B3773" s="44" t="s">
        <v>633</v>
      </c>
      <c r="C3773" s="44" t="s">
        <v>77</v>
      </c>
      <c r="D3773" s="44" t="s">
        <v>176</v>
      </c>
      <c r="E3773" s="3">
        <v>3</v>
      </c>
      <c r="F3773" s="3">
        <v>1</v>
      </c>
      <c r="G3773" s="3">
        <v>4</v>
      </c>
      <c r="H3773" s="3">
        <v>1</v>
      </c>
      <c r="I3773" s="3">
        <f t="shared" si="58"/>
        <v>2</v>
      </c>
    </row>
    <row r="3774" spans="1:9" x14ac:dyDescent="0.35">
      <c r="A3774" s="3" t="s">
        <v>4167</v>
      </c>
      <c r="B3774" s="44" t="s">
        <v>633</v>
      </c>
      <c r="C3774" s="44" t="s">
        <v>77</v>
      </c>
      <c r="D3774" s="44" t="s">
        <v>176</v>
      </c>
      <c r="E3774" s="3">
        <v>3</v>
      </c>
      <c r="F3774" s="3">
        <v>1</v>
      </c>
      <c r="G3774" s="3">
        <v>4</v>
      </c>
      <c r="H3774" s="3">
        <v>1</v>
      </c>
      <c r="I3774" s="3">
        <f t="shared" si="58"/>
        <v>2</v>
      </c>
    </row>
    <row r="3775" spans="1:9" x14ac:dyDescent="0.35">
      <c r="A3775" s="3" t="s">
        <v>4168</v>
      </c>
      <c r="B3775" s="44" t="s">
        <v>633</v>
      </c>
      <c r="C3775" s="44" t="s">
        <v>77</v>
      </c>
      <c r="D3775" s="44" t="s">
        <v>176</v>
      </c>
      <c r="E3775" s="3">
        <v>3</v>
      </c>
      <c r="F3775" s="3">
        <v>1</v>
      </c>
      <c r="G3775" s="3">
        <v>4</v>
      </c>
      <c r="H3775" s="3">
        <v>1</v>
      </c>
      <c r="I3775" s="3">
        <f t="shared" si="58"/>
        <v>2</v>
      </c>
    </row>
    <row r="3776" spans="1:9" x14ac:dyDescent="0.35">
      <c r="A3776" s="3" t="s">
        <v>4169</v>
      </c>
      <c r="B3776" s="44" t="s">
        <v>288</v>
      </c>
      <c r="C3776" s="44" t="s">
        <v>43</v>
      </c>
      <c r="D3776" s="44" t="s">
        <v>176</v>
      </c>
      <c r="E3776" s="3">
        <v>3</v>
      </c>
      <c r="F3776" s="3">
        <v>1</v>
      </c>
      <c r="G3776" s="3">
        <v>4</v>
      </c>
      <c r="H3776" s="3">
        <v>1</v>
      </c>
      <c r="I3776" s="3">
        <f t="shared" si="58"/>
        <v>2</v>
      </c>
    </row>
    <row r="3777" spans="1:9" x14ac:dyDescent="0.35">
      <c r="A3777" s="3" t="s">
        <v>4170</v>
      </c>
      <c r="B3777" s="44" t="s">
        <v>208</v>
      </c>
      <c r="C3777" s="44" t="s">
        <v>151</v>
      </c>
      <c r="D3777" s="44" t="s">
        <v>175</v>
      </c>
      <c r="E3777" s="3">
        <v>3</v>
      </c>
      <c r="F3777" s="3">
        <v>2</v>
      </c>
      <c r="G3777" s="3">
        <v>1</v>
      </c>
      <c r="H3777" s="3">
        <v>1</v>
      </c>
      <c r="I3777" s="3">
        <f t="shared" si="58"/>
        <v>2</v>
      </c>
    </row>
    <row r="3778" spans="1:9" x14ac:dyDescent="0.35">
      <c r="A3778" s="3" t="s">
        <v>4171</v>
      </c>
      <c r="B3778" s="44" t="s">
        <v>288</v>
      </c>
      <c r="C3778" s="44" t="s">
        <v>43</v>
      </c>
      <c r="D3778" s="44" t="s">
        <v>176</v>
      </c>
      <c r="E3778" s="3">
        <v>3</v>
      </c>
      <c r="F3778" s="3">
        <v>1</v>
      </c>
      <c r="G3778" s="3">
        <v>4</v>
      </c>
      <c r="H3778" s="3">
        <v>1</v>
      </c>
      <c r="I3778" s="3">
        <f t="shared" si="58"/>
        <v>2</v>
      </c>
    </row>
    <row r="3779" spans="1:9" x14ac:dyDescent="0.35">
      <c r="A3779" s="3" t="s">
        <v>4172</v>
      </c>
      <c r="B3779" s="44" t="s">
        <v>288</v>
      </c>
      <c r="C3779" s="44" t="s">
        <v>43</v>
      </c>
      <c r="D3779" s="44" t="s">
        <v>176</v>
      </c>
      <c r="E3779" s="3">
        <v>3</v>
      </c>
      <c r="F3779" s="3">
        <v>1</v>
      </c>
      <c r="G3779" s="3">
        <v>4</v>
      </c>
      <c r="H3779" s="3">
        <v>1</v>
      </c>
      <c r="I3779" s="3">
        <f t="shared" ref="I3779:I3842" si="59">ROUND(AVERAGE(E3779:H3779),0)</f>
        <v>2</v>
      </c>
    </row>
    <row r="3780" spans="1:9" x14ac:dyDescent="0.35">
      <c r="A3780" s="3" t="s">
        <v>4173</v>
      </c>
      <c r="B3780" s="44" t="s">
        <v>288</v>
      </c>
      <c r="C3780" s="44" t="s">
        <v>43</v>
      </c>
      <c r="D3780" s="44" t="s">
        <v>176</v>
      </c>
      <c r="E3780" s="3">
        <v>3</v>
      </c>
      <c r="F3780" s="3">
        <v>1</v>
      </c>
      <c r="G3780" s="3">
        <v>4</v>
      </c>
      <c r="H3780" s="3">
        <v>1</v>
      </c>
      <c r="I3780" s="3">
        <f t="shared" si="59"/>
        <v>2</v>
      </c>
    </row>
    <row r="3781" spans="1:9" x14ac:dyDescent="0.35">
      <c r="A3781" s="3" t="s">
        <v>4174</v>
      </c>
      <c r="B3781" s="44" t="s">
        <v>288</v>
      </c>
      <c r="C3781" s="44" t="s">
        <v>43</v>
      </c>
      <c r="D3781" s="44" t="s">
        <v>176</v>
      </c>
      <c r="E3781" s="3">
        <v>3</v>
      </c>
      <c r="F3781" s="3">
        <v>1</v>
      </c>
      <c r="G3781" s="3">
        <v>4</v>
      </c>
      <c r="H3781" s="3">
        <v>1</v>
      </c>
      <c r="I3781" s="3">
        <f t="shared" si="59"/>
        <v>2</v>
      </c>
    </row>
    <row r="3782" spans="1:9" x14ac:dyDescent="0.35">
      <c r="A3782" s="3" t="s">
        <v>4175</v>
      </c>
      <c r="B3782" s="44" t="s">
        <v>230</v>
      </c>
      <c r="C3782" s="44" t="s">
        <v>228</v>
      </c>
      <c r="D3782" s="44" t="s">
        <v>176</v>
      </c>
      <c r="E3782" s="3">
        <v>3</v>
      </c>
      <c r="F3782" s="3">
        <v>1</v>
      </c>
      <c r="G3782" s="3">
        <v>4</v>
      </c>
      <c r="H3782" s="3">
        <v>1</v>
      </c>
      <c r="I3782" s="3">
        <f t="shared" si="59"/>
        <v>2</v>
      </c>
    </row>
    <row r="3783" spans="1:9" x14ac:dyDescent="0.35">
      <c r="A3783" s="3" t="s">
        <v>4176</v>
      </c>
      <c r="B3783" s="44" t="s">
        <v>230</v>
      </c>
      <c r="C3783" s="44" t="s">
        <v>228</v>
      </c>
      <c r="D3783" s="44" t="s">
        <v>176</v>
      </c>
      <c r="E3783" s="3">
        <v>3</v>
      </c>
      <c r="F3783" s="3">
        <v>1</v>
      </c>
      <c r="G3783" s="3">
        <v>4</v>
      </c>
      <c r="H3783" s="3">
        <v>1</v>
      </c>
      <c r="I3783" s="3">
        <f t="shared" si="59"/>
        <v>2</v>
      </c>
    </row>
    <row r="3784" spans="1:9" x14ac:dyDescent="0.35">
      <c r="A3784" s="3" t="s">
        <v>4177</v>
      </c>
      <c r="B3784" s="44" t="s">
        <v>230</v>
      </c>
      <c r="C3784" s="44" t="s">
        <v>228</v>
      </c>
      <c r="D3784" s="44" t="s">
        <v>176</v>
      </c>
      <c r="E3784" s="3">
        <v>3</v>
      </c>
      <c r="F3784" s="3">
        <v>1</v>
      </c>
      <c r="G3784" s="3">
        <v>4</v>
      </c>
      <c r="H3784" s="3">
        <v>1</v>
      </c>
      <c r="I3784" s="3">
        <f t="shared" si="59"/>
        <v>2</v>
      </c>
    </row>
    <row r="3785" spans="1:9" x14ac:dyDescent="0.35">
      <c r="A3785" s="3" t="s">
        <v>4178</v>
      </c>
      <c r="B3785" s="44" t="s">
        <v>230</v>
      </c>
      <c r="C3785" s="44" t="s">
        <v>228</v>
      </c>
      <c r="D3785" s="44" t="s">
        <v>176</v>
      </c>
      <c r="E3785" s="3">
        <v>3</v>
      </c>
      <c r="F3785" s="3">
        <v>1</v>
      </c>
      <c r="G3785" s="3">
        <v>4</v>
      </c>
      <c r="H3785" s="3">
        <v>1</v>
      </c>
      <c r="I3785" s="3">
        <f t="shared" si="59"/>
        <v>2</v>
      </c>
    </row>
    <row r="3786" spans="1:9" x14ac:dyDescent="0.35">
      <c r="A3786" s="3" t="s">
        <v>4179</v>
      </c>
      <c r="B3786" s="44" t="s">
        <v>230</v>
      </c>
      <c r="C3786" s="44" t="s">
        <v>228</v>
      </c>
      <c r="D3786" s="44" t="s">
        <v>176</v>
      </c>
      <c r="E3786" s="3">
        <v>3</v>
      </c>
      <c r="F3786" s="3">
        <v>1</v>
      </c>
      <c r="G3786" s="3">
        <v>4</v>
      </c>
      <c r="H3786" s="3">
        <v>1</v>
      </c>
      <c r="I3786" s="3">
        <f t="shared" si="59"/>
        <v>2</v>
      </c>
    </row>
    <row r="3787" spans="1:9" x14ac:dyDescent="0.35">
      <c r="A3787" s="3" t="s">
        <v>4180</v>
      </c>
      <c r="B3787" s="44" t="s">
        <v>230</v>
      </c>
      <c r="C3787" s="44" t="s">
        <v>228</v>
      </c>
      <c r="D3787" s="44" t="s">
        <v>176</v>
      </c>
      <c r="E3787" s="3">
        <v>3</v>
      </c>
      <c r="F3787" s="3">
        <v>1</v>
      </c>
      <c r="G3787" s="3">
        <v>4</v>
      </c>
      <c r="H3787" s="3">
        <v>1</v>
      </c>
      <c r="I3787" s="3">
        <f t="shared" si="59"/>
        <v>2</v>
      </c>
    </row>
    <row r="3788" spans="1:9" x14ac:dyDescent="0.35">
      <c r="A3788" s="3" t="s">
        <v>4181</v>
      </c>
      <c r="B3788" s="44" t="s">
        <v>633</v>
      </c>
      <c r="C3788" s="44" t="s">
        <v>77</v>
      </c>
      <c r="D3788" s="44" t="s">
        <v>176</v>
      </c>
      <c r="E3788" s="3">
        <v>3</v>
      </c>
      <c r="F3788" s="3">
        <v>1</v>
      </c>
      <c r="G3788" s="3">
        <v>4</v>
      </c>
      <c r="H3788" s="3">
        <v>1</v>
      </c>
      <c r="I3788" s="3">
        <f t="shared" si="59"/>
        <v>2</v>
      </c>
    </row>
    <row r="3789" spans="1:9" x14ac:dyDescent="0.35">
      <c r="A3789" s="3" t="s">
        <v>4182</v>
      </c>
      <c r="B3789" s="44" t="s">
        <v>633</v>
      </c>
      <c r="C3789" s="44" t="s">
        <v>77</v>
      </c>
      <c r="D3789" s="44" t="s">
        <v>176</v>
      </c>
      <c r="E3789" s="3">
        <v>3</v>
      </c>
      <c r="F3789" s="3">
        <v>1</v>
      </c>
      <c r="G3789" s="3">
        <v>4</v>
      </c>
      <c r="H3789" s="3">
        <v>1</v>
      </c>
      <c r="I3789" s="3">
        <f t="shared" si="59"/>
        <v>2</v>
      </c>
    </row>
    <row r="3790" spans="1:9" x14ac:dyDescent="0.35">
      <c r="A3790" s="3" t="s">
        <v>4183</v>
      </c>
      <c r="B3790" s="44" t="s">
        <v>633</v>
      </c>
      <c r="C3790" s="44" t="s">
        <v>77</v>
      </c>
      <c r="D3790" s="44" t="s">
        <v>176</v>
      </c>
      <c r="E3790" s="3">
        <v>3</v>
      </c>
      <c r="F3790" s="3">
        <v>1</v>
      </c>
      <c r="G3790" s="3">
        <v>4</v>
      </c>
      <c r="H3790" s="3">
        <v>1</v>
      </c>
      <c r="I3790" s="3">
        <f t="shared" si="59"/>
        <v>2</v>
      </c>
    </row>
    <row r="3791" spans="1:9" x14ac:dyDescent="0.35">
      <c r="A3791" s="3" t="s">
        <v>4184</v>
      </c>
      <c r="B3791" s="44" t="s">
        <v>633</v>
      </c>
      <c r="C3791" s="44" t="s">
        <v>77</v>
      </c>
      <c r="D3791" s="44" t="s">
        <v>176</v>
      </c>
      <c r="E3791" s="3">
        <v>3</v>
      </c>
      <c r="F3791" s="3">
        <v>1</v>
      </c>
      <c r="G3791" s="3">
        <v>4</v>
      </c>
      <c r="H3791" s="3">
        <v>1</v>
      </c>
      <c r="I3791" s="3">
        <f t="shared" si="59"/>
        <v>2</v>
      </c>
    </row>
    <row r="3792" spans="1:9" x14ac:dyDescent="0.35">
      <c r="A3792" s="3" t="s">
        <v>4185</v>
      </c>
      <c r="B3792" s="44" t="s">
        <v>633</v>
      </c>
      <c r="C3792" s="44" t="s">
        <v>77</v>
      </c>
      <c r="D3792" s="44" t="s">
        <v>176</v>
      </c>
      <c r="E3792" s="3">
        <v>3</v>
      </c>
      <c r="F3792" s="3">
        <v>1</v>
      </c>
      <c r="G3792" s="3">
        <v>4</v>
      </c>
      <c r="H3792" s="3">
        <v>1</v>
      </c>
      <c r="I3792" s="3">
        <f t="shared" si="59"/>
        <v>2</v>
      </c>
    </row>
    <row r="3793" spans="1:9" x14ac:dyDescent="0.35">
      <c r="A3793" s="3" t="s">
        <v>4186</v>
      </c>
      <c r="B3793" s="44" t="s">
        <v>633</v>
      </c>
      <c r="C3793" s="44" t="s">
        <v>77</v>
      </c>
      <c r="D3793" s="44" t="s">
        <v>176</v>
      </c>
      <c r="E3793" s="3">
        <v>3</v>
      </c>
      <c r="F3793" s="3">
        <v>1</v>
      </c>
      <c r="G3793" s="3">
        <v>4</v>
      </c>
      <c r="H3793" s="3">
        <v>1</v>
      </c>
      <c r="I3793" s="3">
        <f t="shared" si="59"/>
        <v>2</v>
      </c>
    </row>
    <row r="3794" spans="1:9" x14ac:dyDescent="0.35">
      <c r="A3794" s="3" t="s">
        <v>4187</v>
      </c>
      <c r="B3794" s="44" t="s">
        <v>633</v>
      </c>
      <c r="C3794" s="44" t="s">
        <v>77</v>
      </c>
      <c r="D3794" s="44" t="s">
        <v>176</v>
      </c>
      <c r="E3794" s="3">
        <v>3</v>
      </c>
      <c r="F3794" s="3">
        <v>1</v>
      </c>
      <c r="G3794" s="3">
        <v>4</v>
      </c>
      <c r="H3794" s="3">
        <v>1</v>
      </c>
      <c r="I3794" s="3">
        <f t="shared" si="59"/>
        <v>2</v>
      </c>
    </row>
    <row r="3795" spans="1:9" x14ac:dyDescent="0.35">
      <c r="A3795" s="3" t="s">
        <v>4188</v>
      </c>
      <c r="B3795" s="44" t="s">
        <v>633</v>
      </c>
      <c r="C3795" s="44" t="s">
        <v>77</v>
      </c>
      <c r="D3795" s="44" t="s">
        <v>176</v>
      </c>
      <c r="E3795" s="3">
        <v>3</v>
      </c>
      <c r="F3795" s="3">
        <v>1</v>
      </c>
      <c r="G3795" s="3">
        <v>4</v>
      </c>
      <c r="H3795" s="3">
        <v>1</v>
      </c>
      <c r="I3795" s="3">
        <f t="shared" si="59"/>
        <v>2</v>
      </c>
    </row>
    <row r="3796" spans="1:9" x14ac:dyDescent="0.35">
      <c r="A3796" s="3" t="s">
        <v>4189</v>
      </c>
      <c r="B3796" s="44" t="s">
        <v>633</v>
      </c>
      <c r="C3796" s="44" t="s">
        <v>77</v>
      </c>
      <c r="D3796" s="44" t="s">
        <v>176</v>
      </c>
      <c r="E3796" s="3">
        <v>3</v>
      </c>
      <c r="F3796" s="3">
        <v>1</v>
      </c>
      <c r="G3796" s="3">
        <v>4</v>
      </c>
      <c r="H3796" s="3">
        <v>1</v>
      </c>
      <c r="I3796" s="3">
        <f t="shared" si="59"/>
        <v>2</v>
      </c>
    </row>
    <row r="3797" spans="1:9" x14ac:dyDescent="0.35">
      <c r="A3797" s="3" t="s">
        <v>4190</v>
      </c>
      <c r="B3797" s="44" t="s">
        <v>633</v>
      </c>
      <c r="C3797" s="44" t="s">
        <v>77</v>
      </c>
      <c r="D3797" s="44" t="s">
        <v>176</v>
      </c>
      <c r="E3797" s="3">
        <v>3</v>
      </c>
      <c r="F3797" s="3">
        <v>1</v>
      </c>
      <c r="G3797" s="3">
        <v>4</v>
      </c>
      <c r="H3797" s="3">
        <v>1</v>
      </c>
      <c r="I3797" s="3">
        <f t="shared" si="59"/>
        <v>2</v>
      </c>
    </row>
    <row r="3798" spans="1:9" x14ac:dyDescent="0.35">
      <c r="A3798" s="3" t="s">
        <v>4191</v>
      </c>
      <c r="B3798" s="44" t="s">
        <v>230</v>
      </c>
      <c r="C3798" s="44" t="s">
        <v>228</v>
      </c>
      <c r="D3798" s="44" t="s">
        <v>176</v>
      </c>
      <c r="E3798" s="3">
        <v>3</v>
      </c>
      <c r="F3798" s="3">
        <v>1</v>
      </c>
      <c r="G3798" s="3">
        <v>1</v>
      </c>
      <c r="H3798" s="3">
        <v>1</v>
      </c>
      <c r="I3798" s="3">
        <f t="shared" si="59"/>
        <v>2</v>
      </c>
    </row>
    <row r="3799" spans="1:9" x14ac:dyDescent="0.35">
      <c r="A3799" s="3" t="s">
        <v>4192</v>
      </c>
      <c r="B3799" s="44" t="s">
        <v>230</v>
      </c>
      <c r="C3799" s="44" t="s">
        <v>228</v>
      </c>
      <c r="D3799" s="44" t="s">
        <v>176</v>
      </c>
      <c r="E3799" s="3">
        <v>3</v>
      </c>
      <c r="F3799" s="3">
        <v>4</v>
      </c>
      <c r="G3799" s="3">
        <v>1</v>
      </c>
      <c r="H3799" s="3">
        <v>1</v>
      </c>
      <c r="I3799" s="3">
        <f t="shared" si="59"/>
        <v>2</v>
      </c>
    </row>
    <row r="3800" spans="1:9" x14ac:dyDescent="0.35">
      <c r="A3800" s="3" t="s">
        <v>4193</v>
      </c>
      <c r="B3800" s="44" t="s">
        <v>633</v>
      </c>
      <c r="C3800" s="44" t="s">
        <v>77</v>
      </c>
      <c r="D3800" s="44" t="s">
        <v>176</v>
      </c>
      <c r="E3800" s="3">
        <v>3</v>
      </c>
      <c r="F3800" s="3">
        <v>1</v>
      </c>
      <c r="G3800" s="3">
        <v>1</v>
      </c>
      <c r="H3800" s="3">
        <v>1</v>
      </c>
      <c r="I3800" s="3">
        <f t="shared" si="59"/>
        <v>2</v>
      </c>
    </row>
    <row r="3801" spans="1:9" x14ac:dyDescent="0.35">
      <c r="A3801" s="3" t="s">
        <v>4194</v>
      </c>
      <c r="B3801" s="44" t="s">
        <v>633</v>
      </c>
      <c r="C3801" s="44" t="s">
        <v>77</v>
      </c>
      <c r="D3801" s="44" t="s">
        <v>176</v>
      </c>
      <c r="E3801" s="3">
        <v>3</v>
      </c>
      <c r="F3801" s="3">
        <v>1</v>
      </c>
      <c r="G3801" s="3">
        <v>1</v>
      </c>
      <c r="H3801" s="3">
        <v>1</v>
      </c>
      <c r="I3801" s="3">
        <f t="shared" si="59"/>
        <v>2</v>
      </c>
    </row>
    <row r="3802" spans="1:9" x14ac:dyDescent="0.35">
      <c r="A3802" s="3" t="s">
        <v>4195</v>
      </c>
      <c r="B3802" s="44" t="s">
        <v>633</v>
      </c>
      <c r="C3802" s="44" t="s">
        <v>77</v>
      </c>
      <c r="D3802" s="44" t="s">
        <v>176</v>
      </c>
      <c r="E3802" s="3">
        <v>3</v>
      </c>
      <c r="F3802" s="3">
        <v>1</v>
      </c>
      <c r="G3802" s="3">
        <v>1</v>
      </c>
      <c r="H3802" s="3">
        <v>1</v>
      </c>
      <c r="I3802" s="3">
        <f t="shared" si="59"/>
        <v>2</v>
      </c>
    </row>
    <row r="3803" spans="1:9" x14ac:dyDescent="0.35">
      <c r="A3803" s="3" t="s">
        <v>4196</v>
      </c>
      <c r="B3803" s="44" t="s">
        <v>633</v>
      </c>
      <c r="C3803" s="44" t="s">
        <v>77</v>
      </c>
      <c r="D3803" s="44" t="s">
        <v>176</v>
      </c>
      <c r="E3803" s="3">
        <v>3</v>
      </c>
      <c r="F3803" s="3">
        <v>1</v>
      </c>
      <c r="G3803" s="3">
        <v>1</v>
      </c>
      <c r="H3803" s="3">
        <v>1</v>
      </c>
      <c r="I3803" s="3">
        <f t="shared" si="59"/>
        <v>2</v>
      </c>
    </row>
    <row r="3804" spans="1:9" x14ac:dyDescent="0.35">
      <c r="A3804" s="3" t="s">
        <v>4197</v>
      </c>
      <c r="B3804" s="44" t="s">
        <v>633</v>
      </c>
      <c r="C3804" s="44" t="s">
        <v>77</v>
      </c>
      <c r="D3804" s="44" t="s">
        <v>176</v>
      </c>
      <c r="E3804" s="3">
        <v>3</v>
      </c>
      <c r="F3804" s="3">
        <v>1</v>
      </c>
      <c r="G3804" s="3">
        <v>1</v>
      </c>
      <c r="H3804" s="3">
        <v>1</v>
      </c>
      <c r="I3804" s="3">
        <f t="shared" si="59"/>
        <v>2</v>
      </c>
    </row>
    <row r="3805" spans="1:9" x14ac:dyDescent="0.35">
      <c r="A3805" s="3" t="s">
        <v>4198</v>
      </c>
      <c r="B3805" s="44" t="s">
        <v>633</v>
      </c>
      <c r="C3805" s="44" t="s">
        <v>77</v>
      </c>
      <c r="D3805" s="44" t="s">
        <v>176</v>
      </c>
      <c r="E3805" s="3">
        <v>3</v>
      </c>
      <c r="F3805" s="3">
        <v>1</v>
      </c>
      <c r="G3805" s="3">
        <v>1</v>
      </c>
      <c r="H3805" s="3">
        <v>1</v>
      </c>
      <c r="I3805" s="3">
        <f t="shared" si="59"/>
        <v>2</v>
      </c>
    </row>
    <row r="3806" spans="1:9" x14ac:dyDescent="0.35">
      <c r="A3806" s="3" t="s">
        <v>4199</v>
      </c>
      <c r="B3806" s="44" t="s">
        <v>195</v>
      </c>
      <c r="C3806" s="44" t="s">
        <v>151</v>
      </c>
      <c r="D3806" s="44" t="s">
        <v>176</v>
      </c>
      <c r="E3806" s="3">
        <v>3</v>
      </c>
      <c r="F3806" s="3">
        <v>1</v>
      </c>
      <c r="G3806" s="3">
        <v>1</v>
      </c>
      <c r="H3806" s="3">
        <v>1</v>
      </c>
      <c r="I3806" s="3">
        <f t="shared" si="59"/>
        <v>2</v>
      </c>
    </row>
    <row r="3807" spans="1:9" x14ac:dyDescent="0.35">
      <c r="A3807" s="3" t="s">
        <v>4200</v>
      </c>
      <c r="B3807" s="44" t="s">
        <v>633</v>
      </c>
      <c r="C3807" s="44" t="s">
        <v>77</v>
      </c>
      <c r="D3807" s="44" t="s">
        <v>176</v>
      </c>
      <c r="E3807" s="3">
        <v>3</v>
      </c>
      <c r="F3807" s="3">
        <v>1</v>
      </c>
      <c r="G3807" s="3">
        <v>1</v>
      </c>
      <c r="H3807" s="3">
        <v>1</v>
      </c>
      <c r="I3807" s="3">
        <f t="shared" si="59"/>
        <v>2</v>
      </c>
    </row>
    <row r="3808" spans="1:9" x14ac:dyDescent="0.35">
      <c r="A3808" s="3" t="s">
        <v>4201</v>
      </c>
      <c r="B3808" s="44" t="s">
        <v>633</v>
      </c>
      <c r="C3808" s="44" t="s">
        <v>77</v>
      </c>
      <c r="D3808" s="44" t="s">
        <v>176</v>
      </c>
      <c r="E3808" s="3">
        <v>3</v>
      </c>
      <c r="F3808" s="3">
        <v>1</v>
      </c>
      <c r="G3808" s="3">
        <v>1</v>
      </c>
      <c r="H3808" s="3">
        <v>1</v>
      </c>
      <c r="I3808" s="3">
        <f t="shared" si="59"/>
        <v>2</v>
      </c>
    </row>
    <row r="3809" spans="1:9" x14ac:dyDescent="0.35">
      <c r="A3809" s="3" t="s">
        <v>4202</v>
      </c>
      <c r="B3809" s="44" t="s">
        <v>230</v>
      </c>
      <c r="C3809" s="44" t="s">
        <v>228</v>
      </c>
      <c r="D3809" s="44" t="s">
        <v>176</v>
      </c>
      <c r="E3809" s="3">
        <v>3</v>
      </c>
      <c r="F3809" s="3">
        <v>1</v>
      </c>
      <c r="G3809" s="3">
        <v>4</v>
      </c>
      <c r="H3809" s="3">
        <v>1</v>
      </c>
      <c r="I3809" s="3">
        <f t="shared" si="59"/>
        <v>2</v>
      </c>
    </row>
    <row r="3810" spans="1:9" x14ac:dyDescent="0.35">
      <c r="A3810" s="3" t="s">
        <v>4203</v>
      </c>
      <c r="B3810" s="44" t="s">
        <v>226</v>
      </c>
      <c r="C3810" s="44" t="s">
        <v>40</v>
      </c>
      <c r="D3810" s="44" t="s">
        <v>175</v>
      </c>
      <c r="E3810" s="3">
        <v>3</v>
      </c>
      <c r="F3810" s="3">
        <v>1</v>
      </c>
      <c r="G3810" s="3">
        <v>4</v>
      </c>
      <c r="H3810" s="3">
        <v>1</v>
      </c>
      <c r="I3810" s="3">
        <f t="shared" si="59"/>
        <v>2</v>
      </c>
    </row>
    <row r="3811" spans="1:9" x14ac:dyDescent="0.35">
      <c r="A3811" s="3" t="s">
        <v>4204</v>
      </c>
      <c r="B3811" s="44" t="s">
        <v>230</v>
      </c>
      <c r="C3811" s="44" t="s">
        <v>228</v>
      </c>
      <c r="D3811" s="44" t="s">
        <v>176</v>
      </c>
      <c r="E3811" s="3">
        <v>3</v>
      </c>
      <c r="F3811" s="3">
        <v>1</v>
      </c>
      <c r="G3811" s="3">
        <v>4</v>
      </c>
      <c r="H3811" s="3">
        <v>1</v>
      </c>
      <c r="I3811" s="3">
        <f t="shared" si="59"/>
        <v>2</v>
      </c>
    </row>
    <row r="3812" spans="1:9" x14ac:dyDescent="0.35">
      <c r="A3812" s="3" t="s">
        <v>4205</v>
      </c>
      <c r="B3812" s="44" t="s">
        <v>230</v>
      </c>
      <c r="C3812" s="44" t="s">
        <v>228</v>
      </c>
      <c r="D3812" s="44" t="s">
        <v>176</v>
      </c>
      <c r="E3812" s="3">
        <v>3</v>
      </c>
      <c r="F3812" s="3">
        <v>1</v>
      </c>
      <c r="G3812" s="3">
        <v>4</v>
      </c>
      <c r="H3812" s="3">
        <v>1</v>
      </c>
      <c r="I3812" s="3">
        <f t="shared" si="59"/>
        <v>2</v>
      </c>
    </row>
    <row r="3813" spans="1:9" x14ac:dyDescent="0.35">
      <c r="A3813" s="3" t="s">
        <v>4206</v>
      </c>
      <c r="B3813" s="44" t="s">
        <v>230</v>
      </c>
      <c r="C3813" s="44" t="s">
        <v>228</v>
      </c>
      <c r="D3813" s="44" t="s">
        <v>176</v>
      </c>
      <c r="E3813" s="3">
        <v>3</v>
      </c>
      <c r="F3813" s="3">
        <v>1</v>
      </c>
      <c r="G3813" s="3">
        <v>1</v>
      </c>
      <c r="H3813" s="3">
        <v>1</v>
      </c>
      <c r="I3813" s="3">
        <f t="shared" si="59"/>
        <v>2</v>
      </c>
    </row>
    <row r="3814" spans="1:9" x14ac:dyDescent="0.35">
      <c r="A3814" s="3" t="s">
        <v>4207</v>
      </c>
      <c r="B3814" s="44" t="s">
        <v>230</v>
      </c>
      <c r="C3814" s="44" t="s">
        <v>228</v>
      </c>
      <c r="D3814" s="44" t="s">
        <v>176</v>
      </c>
      <c r="E3814" s="3">
        <v>3</v>
      </c>
      <c r="F3814" s="3">
        <v>1</v>
      </c>
      <c r="G3814" s="3">
        <v>1</v>
      </c>
      <c r="H3814" s="3">
        <v>1</v>
      </c>
      <c r="I3814" s="3">
        <f t="shared" si="59"/>
        <v>2</v>
      </c>
    </row>
    <row r="3815" spans="1:9" x14ac:dyDescent="0.35">
      <c r="A3815" s="3" t="s">
        <v>4208</v>
      </c>
      <c r="B3815" s="44" t="s">
        <v>227</v>
      </c>
      <c r="C3815" s="44" t="s">
        <v>228</v>
      </c>
      <c r="D3815" s="44" t="s">
        <v>175</v>
      </c>
      <c r="E3815" s="3">
        <v>3</v>
      </c>
      <c r="F3815" s="3">
        <v>1</v>
      </c>
      <c r="G3815" s="3">
        <v>4</v>
      </c>
      <c r="H3815" s="3">
        <v>1</v>
      </c>
      <c r="I3815" s="3">
        <f t="shared" si="59"/>
        <v>2</v>
      </c>
    </row>
    <row r="3816" spans="1:9" x14ac:dyDescent="0.35">
      <c r="A3816" s="3" t="s">
        <v>4209</v>
      </c>
      <c r="B3816" s="44" t="s">
        <v>227</v>
      </c>
      <c r="C3816" s="44" t="s">
        <v>228</v>
      </c>
      <c r="D3816" s="44" t="s">
        <v>175</v>
      </c>
      <c r="E3816" s="3">
        <v>3</v>
      </c>
      <c r="F3816" s="3">
        <v>4</v>
      </c>
      <c r="G3816" s="3">
        <v>1</v>
      </c>
      <c r="H3816" s="3">
        <v>1</v>
      </c>
      <c r="I3816" s="3">
        <f t="shared" si="59"/>
        <v>2</v>
      </c>
    </row>
    <row r="3817" spans="1:9" x14ac:dyDescent="0.35">
      <c r="A3817" s="3" t="s">
        <v>4210</v>
      </c>
      <c r="B3817" s="44" t="s">
        <v>226</v>
      </c>
      <c r="C3817" s="44" t="s">
        <v>40</v>
      </c>
      <c r="D3817" s="44" t="s">
        <v>175</v>
      </c>
      <c r="E3817" s="3">
        <v>3</v>
      </c>
      <c r="F3817" s="3">
        <v>1</v>
      </c>
      <c r="G3817" s="3">
        <v>4</v>
      </c>
      <c r="H3817" s="3">
        <v>1</v>
      </c>
      <c r="I3817" s="3">
        <f t="shared" si="59"/>
        <v>2</v>
      </c>
    </row>
    <row r="3818" spans="1:9" x14ac:dyDescent="0.35">
      <c r="A3818" s="3" t="s">
        <v>4211</v>
      </c>
      <c r="B3818" s="44" t="s">
        <v>226</v>
      </c>
      <c r="C3818" s="44" t="s">
        <v>40</v>
      </c>
      <c r="D3818" s="44" t="s">
        <v>175</v>
      </c>
      <c r="E3818" s="3">
        <v>3</v>
      </c>
      <c r="F3818" s="3">
        <v>1</v>
      </c>
      <c r="G3818" s="3">
        <v>4</v>
      </c>
      <c r="H3818" s="3">
        <v>1</v>
      </c>
      <c r="I3818" s="3">
        <f t="shared" si="59"/>
        <v>2</v>
      </c>
    </row>
    <row r="3819" spans="1:9" x14ac:dyDescent="0.35">
      <c r="A3819" s="3" t="s">
        <v>4212</v>
      </c>
      <c r="B3819" s="44" t="s">
        <v>230</v>
      </c>
      <c r="C3819" s="44" t="s">
        <v>228</v>
      </c>
      <c r="D3819" s="44" t="s">
        <v>176</v>
      </c>
      <c r="E3819" s="3">
        <v>3</v>
      </c>
      <c r="F3819" s="3">
        <v>1</v>
      </c>
      <c r="G3819" s="3">
        <v>4</v>
      </c>
      <c r="H3819" s="3">
        <v>1</v>
      </c>
      <c r="I3819" s="3">
        <f t="shared" si="59"/>
        <v>2</v>
      </c>
    </row>
    <row r="3820" spans="1:9" x14ac:dyDescent="0.35">
      <c r="A3820" s="3" t="s">
        <v>4213</v>
      </c>
      <c r="B3820" s="44" t="s">
        <v>230</v>
      </c>
      <c r="C3820" s="44" t="s">
        <v>228</v>
      </c>
      <c r="D3820" s="44" t="s">
        <v>176</v>
      </c>
      <c r="E3820" s="3">
        <v>3</v>
      </c>
      <c r="F3820" s="3">
        <v>3</v>
      </c>
      <c r="G3820" s="3">
        <v>4</v>
      </c>
      <c r="H3820" s="3">
        <v>3</v>
      </c>
      <c r="I3820" s="3">
        <f t="shared" si="59"/>
        <v>3</v>
      </c>
    </row>
    <row r="3821" spans="1:9" x14ac:dyDescent="0.35">
      <c r="A3821" s="3" t="s">
        <v>4214</v>
      </c>
      <c r="B3821" s="44" t="s">
        <v>230</v>
      </c>
      <c r="C3821" s="44" t="s">
        <v>228</v>
      </c>
      <c r="D3821" s="44" t="s">
        <v>176</v>
      </c>
      <c r="E3821" s="3">
        <v>3</v>
      </c>
      <c r="F3821" s="3">
        <v>4</v>
      </c>
      <c r="G3821" s="3">
        <v>4</v>
      </c>
      <c r="H3821" s="3">
        <v>1</v>
      </c>
      <c r="I3821" s="3">
        <f t="shared" si="59"/>
        <v>3</v>
      </c>
    </row>
    <row r="3822" spans="1:9" x14ac:dyDescent="0.35">
      <c r="A3822" s="3" t="s">
        <v>4215</v>
      </c>
      <c r="B3822" s="44" t="s">
        <v>288</v>
      </c>
      <c r="C3822" s="44" t="s">
        <v>43</v>
      </c>
      <c r="D3822" s="44" t="s">
        <v>176</v>
      </c>
      <c r="E3822" s="3">
        <v>3</v>
      </c>
      <c r="F3822" s="3">
        <v>1</v>
      </c>
      <c r="G3822" s="3">
        <v>4</v>
      </c>
      <c r="H3822" s="3">
        <v>1</v>
      </c>
      <c r="I3822" s="3">
        <f t="shared" si="59"/>
        <v>2</v>
      </c>
    </row>
    <row r="3823" spans="1:9" x14ac:dyDescent="0.35">
      <c r="A3823" s="3" t="s">
        <v>4216</v>
      </c>
      <c r="B3823" s="44" t="s">
        <v>288</v>
      </c>
      <c r="C3823" s="44" t="s">
        <v>43</v>
      </c>
      <c r="D3823" s="44" t="s">
        <v>176</v>
      </c>
      <c r="E3823" s="3">
        <v>3</v>
      </c>
      <c r="F3823" s="3">
        <v>1</v>
      </c>
      <c r="G3823" s="3">
        <v>4</v>
      </c>
      <c r="H3823" s="3">
        <v>1</v>
      </c>
      <c r="I3823" s="3">
        <f t="shared" si="59"/>
        <v>2</v>
      </c>
    </row>
    <row r="3824" spans="1:9" x14ac:dyDescent="0.35">
      <c r="A3824" s="3" t="s">
        <v>4217</v>
      </c>
      <c r="B3824" s="44" t="s">
        <v>230</v>
      </c>
      <c r="C3824" s="44" t="s">
        <v>228</v>
      </c>
      <c r="D3824" s="44" t="s">
        <v>176</v>
      </c>
      <c r="E3824" s="3">
        <v>3</v>
      </c>
      <c r="F3824" s="3">
        <v>1</v>
      </c>
      <c r="G3824" s="3">
        <v>4</v>
      </c>
      <c r="H3824" s="3">
        <v>1</v>
      </c>
      <c r="I3824" s="3">
        <f t="shared" si="59"/>
        <v>2</v>
      </c>
    </row>
    <row r="3825" spans="1:9" x14ac:dyDescent="0.35">
      <c r="A3825" s="3" t="s">
        <v>4218</v>
      </c>
      <c r="B3825" s="44" t="s">
        <v>227</v>
      </c>
      <c r="C3825" s="44" t="s">
        <v>228</v>
      </c>
      <c r="D3825" s="44" t="s">
        <v>175</v>
      </c>
      <c r="E3825" s="3">
        <v>3</v>
      </c>
      <c r="F3825" s="3">
        <v>1</v>
      </c>
      <c r="G3825" s="3">
        <v>4</v>
      </c>
      <c r="H3825" s="3">
        <v>1</v>
      </c>
      <c r="I3825" s="3">
        <f t="shared" si="59"/>
        <v>2</v>
      </c>
    </row>
    <row r="3826" spans="1:9" x14ac:dyDescent="0.35">
      <c r="A3826" s="3" t="s">
        <v>4219</v>
      </c>
      <c r="B3826" s="44" t="s">
        <v>230</v>
      </c>
      <c r="C3826" s="44" t="s">
        <v>228</v>
      </c>
      <c r="D3826" s="44" t="s">
        <v>176</v>
      </c>
      <c r="E3826" s="3">
        <v>3</v>
      </c>
      <c r="F3826" s="3">
        <v>1</v>
      </c>
      <c r="G3826" s="3">
        <v>4</v>
      </c>
      <c r="H3826" s="3">
        <v>1</v>
      </c>
      <c r="I3826" s="3">
        <f t="shared" si="59"/>
        <v>2</v>
      </c>
    </row>
    <row r="3827" spans="1:9" x14ac:dyDescent="0.35">
      <c r="A3827" s="3" t="s">
        <v>4220</v>
      </c>
      <c r="B3827" s="44" t="s">
        <v>230</v>
      </c>
      <c r="C3827" s="44" t="s">
        <v>228</v>
      </c>
      <c r="D3827" s="44" t="s">
        <v>176</v>
      </c>
      <c r="E3827" s="3">
        <v>3</v>
      </c>
      <c r="F3827" s="3">
        <v>1</v>
      </c>
      <c r="G3827" s="3">
        <v>4</v>
      </c>
      <c r="H3827" s="3">
        <v>2</v>
      </c>
      <c r="I3827" s="3">
        <f t="shared" si="59"/>
        <v>3</v>
      </c>
    </row>
    <row r="3828" spans="1:9" x14ac:dyDescent="0.35">
      <c r="A3828" s="3" t="s">
        <v>4221</v>
      </c>
      <c r="B3828" s="44" t="s">
        <v>230</v>
      </c>
      <c r="C3828" s="44" t="s">
        <v>228</v>
      </c>
      <c r="D3828" s="44" t="s">
        <v>176</v>
      </c>
      <c r="E3828" s="3">
        <v>3</v>
      </c>
      <c r="F3828" s="3">
        <v>1</v>
      </c>
      <c r="G3828" s="3">
        <v>1</v>
      </c>
      <c r="H3828" s="3">
        <v>1</v>
      </c>
      <c r="I3828" s="3">
        <f t="shared" si="59"/>
        <v>2</v>
      </c>
    </row>
    <row r="3829" spans="1:9" x14ac:dyDescent="0.35">
      <c r="A3829" s="3" t="s">
        <v>4222</v>
      </c>
      <c r="B3829" s="44" t="s">
        <v>230</v>
      </c>
      <c r="C3829" s="44" t="s">
        <v>228</v>
      </c>
      <c r="D3829" s="44" t="s">
        <v>176</v>
      </c>
      <c r="E3829" s="3">
        <v>3</v>
      </c>
      <c r="F3829" s="3">
        <v>1</v>
      </c>
      <c r="G3829" s="3">
        <v>1</v>
      </c>
      <c r="H3829" s="3">
        <v>1</v>
      </c>
      <c r="I3829" s="3">
        <f t="shared" si="59"/>
        <v>2</v>
      </c>
    </row>
    <row r="3830" spans="1:9" x14ac:dyDescent="0.35">
      <c r="A3830" s="3" t="s">
        <v>4223</v>
      </c>
      <c r="B3830" s="44" t="s">
        <v>230</v>
      </c>
      <c r="C3830" s="44" t="s">
        <v>228</v>
      </c>
      <c r="D3830" s="44" t="s">
        <v>176</v>
      </c>
      <c r="E3830" s="3">
        <v>3</v>
      </c>
      <c r="F3830" s="3">
        <v>1</v>
      </c>
      <c r="G3830" s="3">
        <v>4</v>
      </c>
      <c r="H3830" s="3">
        <v>1</v>
      </c>
      <c r="I3830" s="3">
        <f t="shared" si="59"/>
        <v>2</v>
      </c>
    </row>
    <row r="3831" spans="1:9" x14ac:dyDescent="0.35">
      <c r="A3831" s="3" t="s">
        <v>4224</v>
      </c>
      <c r="B3831" s="44" t="s">
        <v>227</v>
      </c>
      <c r="C3831" s="44" t="s">
        <v>228</v>
      </c>
      <c r="D3831" s="44" t="s">
        <v>175</v>
      </c>
      <c r="E3831" s="3">
        <v>3</v>
      </c>
      <c r="F3831" s="3">
        <v>1</v>
      </c>
      <c r="G3831" s="3">
        <v>4</v>
      </c>
      <c r="H3831" s="3">
        <v>1</v>
      </c>
      <c r="I3831" s="3">
        <f t="shared" si="59"/>
        <v>2</v>
      </c>
    </row>
    <row r="3832" spans="1:9" x14ac:dyDescent="0.35">
      <c r="A3832" s="3" t="s">
        <v>4225</v>
      </c>
      <c r="B3832" s="44" t="s">
        <v>230</v>
      </c>
      <c r="C3832" s="44" t="s">
        <v>228</v>
      </c>
      <c r="D3832" s="44" t="s">
        <v>176</v>
      </c>
      <c r="E3832" s="3">
        <v>3</v>
      </c>
      <c r="F3832" s="3">
        <v>1</v>
      </c>
      <c r="G3832" s="3">
        <v>4</v>
      </c>
      <c r="H3832" s="3">
        <v>1</v>
      </c>
      <c r="I3832" s="3">
        <f t="shared" si="59"/>
        <v>2</v>
      </c>
    </row>
    <row r="3833" spans="1:9" x14ac:dyDescent="0.35">
      <c r="A3833" s="3" t="s">
        <v>4226</v>
      </c>
      <c r="B3833" s="44" t="s">
        <v>227</v>
      </c>
      <c r="C3833" s="44" t="s">
        <v>228</v>
      </c>
      <c r="D3833" s="44" t="s">
        <v>175</v>
      </c>
      <c r="E3833" s="3">
        <v>3</v>
      </c>
      <c r="F3833" s="3">
        <v>1</v>
      </c>
      <c r="G3833" s="3">
        <v>1</v>
      </c>
      <c r="H3833" s="3">
        <v>1</v>
      </c>
      <c r="I3833" s="3">
        <f t="shared" si="59"/>
        <v>2</v>
      </c>
    </row>
    <row r="3834" spans="1:9" x14ac:dyDescent="0.35">
      <c r="A3834" s="3" t="s">
        <v>4227</v>
      </c>
      <c r="B3834" s="44" t="s">
        <v>230</v>
      </c>
      <c r="C3834" s="44" t="s">
        <v>228</v>
      </c>
      <c r="D3834" s="44" t="s">
        <v>176</v>
      </c>
      <c r="E3834" s="3">
        <v>3</v>
      </c>
      <c r="F3834" s="3">
        <v>1</v>
      </c>
      <c r="G3834" s="3">
        <v>4</v>
      </c>
      <c r="H3834" s="3">
        <v>1</v>
      </c>
      <c r="I3834" s="3">
        <f t="shared" si="59"/>
        <v>2</v>
      </c>
    </row>
    <row r="3835" spans="1:9" x14ac:dyDescent="0.35">
      <c r="A3835" s="3" t="s">
        <v>4228</v>
      </c>
      <c r="B3835" s="44" t="s">
        <v>230</v>
      </c>
      <c r="C3835" s="44" t="s">
        <v>228</v>
      </c>
      <c r="D3835" s="44" t="s">
        <v>176</v>
      </c>
      <c r="E3835" s="3">
        <v>3</v>
      </c>
      <c r="F3835" s="3">
        <v>1</v>
      </c>
      <c r="G3835" s="3">
        <v>4</v>
      </c>
      <c r="H3835" s="3">
        <v>1</v>
      </c>
      <c r="I3835" s="3">
        <f t="shared" si="59"/>
        <v>2</v>
      </c>
    </row>
    <row r="3836" spans="1:9" x14ac:dyDescent="0.35">
      <c r="A3836" s="3" t="s">
        <v>4229</v>
      </c>
      <c r="B3836" s="44" t="s">
        <v>208</v>
      </c>
      <c r="C3836" s="44" t="s">
        <v>151</v>
      </c>
      <c r="D3836" s="44" t="s">
        <v>175</v>
      </c>
      <c r="E3836" s="3">
        <v>3</v>
      </c>
      <c r="F3836" s="3">
        <v>1</v>
      </c>
      <c r="G3836" s="3">
        <v>4</v>
      </c>
      <c r="H3836" s="3">
        <v>1</v>
      </c>
      <c r="I3836" s="3">
        <f t="shared" si="59"/>
        <v>2</v>
      </c>
    </row>
    <row r="3837" spans="1:9" x14ac:dyDescent="0.35">
      <c r="A3837" s="3" t="s">
        <v>4230</v>
      </c>
      <c r="B3837" s="44" t="s">
        <v>208</v>
      </c>
      <c r="C3837" s="44" t="s">
        <v>151</v>
      </c>
      <c r="D3837" s="44" t="s">
        <v>175</v>
      </c>
      <c r="E3837" s="3">
        <v>3</v>
      </c>
      <c r="F3837" s="3">
        <v>1</v>
      </c>
      <c r="G3837" s="3">
        <v>4</v>
      </c>
      <c r="H3837" s="3">
        <v>1</v>
      </c>
      <c r="I3837" s="3">
        <f t="shared" si="59"/>
        <v>2</v>
      </c>
    </row>
    <row r="3838" spans="1:9" x14ac:dyDescent="0.35">
      <c r="A3838" s="3" t="s">
        <v>4231</v>
      </c>
      <c r="B3838" s="44" t="s">
        <v>230</v>
      </c>
      <c r="C3838" s="44" t="s">
        <v>228</v>
      </c>
      <c r="D3838" s="44" t="s">
        <v>176</v>
      </c>
      <c r="E3838" s="3">
        <v>3</v>
      </c>
      <c r="F3838" s="3">
        <v>1</v>
      </c>
      <c r="G3838" s="3">
        <v>4</v>
      </c>
      <c r="H3838" s="3">
        <v>1</v>
      </c>
      <c r="I3838" s="3">
        <f t="shared" si="59"/>
        <v>2</v>
      </c>
    </row>
    <row r="3839" spans="1:9" x14ac:dyDescent="0.35">
      <c r="A3839" s="3" t="s">
        <v>4232</v>
      </c>
      <c r="B3839" s="44" t="s">
        <v>208</v>
      </c>
      <c r="C3839" s="44" t="s">
        <v>151</v>
      </c>
      <c r="D3839" s="44" t="s">
        <v>175</v>
      </c>
      <c r="E3839" s="3">
        <v>3</v>
      </c>
      <c r="F3839" s="3">
        <v>1</v>
      </c>
      <c r="G3839" s="3">
        <v>1</v>
      </c>
      <c r="H3839" s="3">
        <v>1</v>
      </c>
      <c r="I3839" s="3">
        <f t="shared" si="59"/>
        <v>2</v>
      </c>
    </row>
    <row r="3840" spans="1:9" x14ac:dyDescent="0.35">
      <c r="A3840" s="3" t="s">
        <v>4233</v>
      </c>
      <c r="B3840" s="44" t="s">
        <v>208</v>
      </c>
      <c r="C3840" s="44" t="s">
        <v>151</v>
      </c>
      <c r="D3840" s="44" t="s">
        <v>175</v>
      </c>
      <c r="E3840" s="3">
        <v>3</v>
      </c>
      <c r="F3840" s="3">
        <v>1</v>
      </c>
      <c r="G3840" s="3">
        <v>4</v>
      </c>
      <c r="H3840" s="3">
        <v>1</v>
      </c>
      <c r="I3840" s="3">
        <f t="shared" si="59"/>
        <v>2</v>
      </c>
    </row>
    <row r="3841" spans="1:9" x14ac:dyDescent="0.35">
      <c r="A3841" s="3" t="s">
        <v>4234</v>
      </c>
      <c r="B3841" s="44" t="s">
        <v>208</v>
      </c>
      <c r="C3841" s="44" t="s">
        <v>151</v>
      </c>
      <c r="D3841" s="44" t="s">
        <v>175</v>
      </c>
      <c r="E3841" s="3">
        <v>3</v>
      </c>
      <c r="F3841" s="3">
        <v>1</v>
      </c>
      <c r="G3841" s="3">
        <v>1</v>
      </c>
      <c r="H3841" s="3">
        <v>1</v>
      </c>
      <c r="I3841" s="3">
        <f t="shared" si="59"/>
        <v>2</v>
      </c>
    </row>
    <row r="3842" spans="1:9" x14ac:dyDescent="0.35">
      <c r="A3842" s="3" t="s">
        <v>4235</v>
      </c>
      <c r="B3842" s="44" t="s">
        <v>230</v>
      </c>
      <c r="C3842" s="44" t="s">
        <v>228</v>
      </c>
      <c r="D3842" s="44" t="s">
        <v>176</v>
      </c>
      <c r="E3842" s="3">
        <v>3</v>
      </c>
      <c r="F3842" s="3">
        <v>1</v>
      </c>
      <c r="G3842" s="3">
        <v>4</v>
      </c>
      <c r="H3842" s="3">
        <v>1</v>
      </c>
      <c r="I3842" s="3">
        <f t="shared" si="59"/>
        <v>2</v>
      </c>
    </row>
    <row r="3843" spans="1:9" x14ac:dyDescent="0.35">
      <c r="A3843" s="3" t="s">
        <v>4236</v>
      </c>
      <c r="B3843" s="44" t="s">
        <v>230</v>
      </c>
      <c r="C3843" s="44" t="s">
        <v>228</v>
      </c>
      <c r="D3843" s="44" t="s">
        <v>176</v>
      </c>
      <c r="E3843" s="3">
        <v>3</v>
      </c>
      <c r="F3843" s="3">
        <v>1</v>
      </c>
      <c r="G3843" s="3">
        <v>4</v>
      </c>
      <c r="H3843" s="3">
        <v>1</v>
      </c>
      <c r="I3843" s="3">
        <f t="shared" ref="I3843:I3906" si="60">ROUND(AVERAGE(E3843:H3843),0)</f>
        <v>2</v>
      </c>
    </row>
    <row r="3844" spans="1:9" x14ac:dyDescent="0.35">
      <c r="A3844" s="3" t="s">
        <v>4237</v>
      </c>
      <c r="B3844" s="44" t="s">
        <v>227</v>
      </c>
      <c r="C3844" s="44" t="s">
        <v>228</v>
      </c>
      <c r="D3844" s="44" t="s">
        <v>175</v>
      </c>
      <c r="E3844" s="3">
        <v>3</v>
      </c>
      <c r="F3844" s="3">
        <v>1</v>
      </c>
      <c r="G3844" s="3">
        <v>4</v>
      </c>
      <c r="H3844" s="3">
        <v>1</v>
      </c>
      <c r="I3844" s="3">
        <f t="shared" si="60"/>
        <v>2</v>
      </c>
    </row>
    <row r="3845" spans="1:9" x14ac:dyDescent="0.35">
      <c r="A3845" s="3" t="s">
        <v>4238</v>
      </c>
      <c r="B3845" s="44" t="s">
        <v>227</v>
      </c>
      <c r="C3845" s="44" t="s">
        <v>228</v>
      </c>
      <c r="D3845" s="44" t="s">
        <v>175</v>
      </c>
      <c r="E3845" s="3">
        <v>3</v>
      </c>
      <c r="F3845" s="3">
        <v>3</v>
      </c>
      <c r="G3845" s="3">
        <v>4</v>
      </c>
      <c r="H3845" s="3">
        <v>1</v>
      </c>
      <c r="I3845" s="3">
        <f t="shared" si="60"/>
        <v>3</v>
      </c>
    </row>
    <row r="3846" spans="1:9" x14ac:dyDescent="0.35">
      <c r="A3846" s="3" t="s">
        <v>4239</v>
      </c>
      <c r="B3846" s="44" t="s">
        <v>227</v>
      </c>
      <c r="C3846" s="44" t="s">
        <v>228</v>
      </c>
      <c r="D3846" s="44" t="s">
        <v>175</v>
      </c>
      <c r="E3846" s="3">
        <v>3</v>
      </c>
      <c r="F3846" s="3">
        <v>1</v>
      </c>
      <c r="G3846" s="3">
        <v>1</v>
      </c>
      <c r="H3846" s="3">
        <v>1</v>
      </c>
      <c r="I3846" s="3">
        <f t="shared" si="60"/>
        <v>2</v>
      </c>
    </row>
    <row r="3847" spans="1:9" x14ac:dyDescent="0.35">
      <c r="A3847" s="3" t="s">
        <v>4240</v>
      </c>
      <c r="B3847" s="44" t="s">
        <v>227</v>
      </c>
      <c r="C3847" s="44" t="s">
        <v>228</v>
      </c>
      <c r="D3847" s="44" t="s">
        <v>175</v>
      </c>
      <c r="E3847" s="3">
        <v>3</v>
      </c>
      <c r="F3847" s="3">
        <v>1</v>
      </c>
      <c r="G3847" s="3">
        <v>1</v>
      </c>
      <c r="H3847" s="3">
        <v>1</v>
      </c>
      <c r="I3847" s="3">
        <f t="shared" si="60"/>
        <v>2</v>
      </c>
    </row>
    <row r="3848" spans="1:9" x14ac:dyDescent="0.35">
      <c r="A3848" s="3" t="s">
        <v>4241</v>
      </c>
      <c r="B3848" s="44" t="s">
        <v>227</v>
      </c>
      <c r="C3848" s="44" t="s">
        <v>228</v>
      </c>
      <c r="D3848" s="44" t="s">
        <v>175</v>
      </c>
      <c r="E3848" s="3">
        <v>3</v>
      </c>
      <c r="F3848" s="3">
        <v>1</v>
      </c>
      <c r="G3848" s="3">
        <v>1</v>
      </c>
      <c r="H3848" s="3">
        <v>1</v>
      </c>
      <c r="I3848" s="3">
        <f t="shared" si="60"/>
        <v>2</v>
      </c>
    </row>
    <row r="3849" spans="1:9" x14ac:dyDescent="0.35">
      <c r="A3849" s="3" t="s">
        <v>4242</v>
      </c>
      <c r="B3849" s="44" t="s">
        <v>227</v>
      </c>
      <c r="C3849" s="44" t="s">
        <v>228</v>
      </c>
      <c r="D3849" s="44" t="s">
        <v>175</v>
      </c>
      <c r="E3849" s="3">
        <v>3</v>
      </c>
      <c r="F3849" s="3">
        <v>1</v>
      </c>
      <c r="G3849" s="3">
        <v>1</v>
      </c>
      <c r="H3849" s="3">
        <v>1</v>
      </c>
      <c r="I3849" s="3">
        <f t="shared" si="60"/>
        <v>2</v>
      </c>
    </row>
    <row r="3850" spans="1:9" x14ac:dyDescent="0.35">
      <c r="A3850" s="3" t="s">
        <v>4243</v>
      </c>
      <c r="B3850" s="44" t="s">
        <v>227</v>
      </c>
      <c r="C3850" s="44" t="s">
        <v>228</v>
      </c>
      <c r="D3850" s="44" t="s">
        <v>175</v>
      </c>
      <c r="E3850" s="3">
        <v>3</v>
      </c>
      <c r="F3850" s="3">
        <v>1</v>
      </c>
      <c r="G3850" s="3">
        <v>1</v>
      </c>
      <c r="H3850" s="3">
        <v>1</v>
      </c>
      <c r="I3850" s="3">
        <f t="shared" si="60"/>
        <v>2</v>
      </c>
    </row>
    <row r="3851" spans="1:9" x14ac:dyDescent="0.35">
      <c r="A3851" s="3" t="s">
        <v>4244</v>
      </c>
      <c r="B3851" s="44" t="s">
        <v>227</v>
      </c>
      <c r="C3851" s="44" t="s">
        <v>228</v>
      </c>
      <c r="D3851" s="44" t="s">
        <v>175</v>
      </c>
      <c r="E3851" s="3">
        <v>3</v>
      </c>
      <c r="F3851" s="3">
        <v>1</v>
      </c>
      <c r="G3851" s="3">
        <v>4</v>
      </c>
      <c r="H3851" s="3">
        <v>1</v>
      </c>
      <c r="I3851" s="3">
        <f t="shared" si="60"/>
        <v>2</v>
      </c>
    </row>
    <row r="3852" spans="1:9" x14ac:dyDescent="0.35">
      <c r="A3852" s="3" t="s">
        <v>4245</v>
      </c>
      <c r="B3852" s="44" t="s">
        <v>227</v>
      </c>
      <c r="C3852" s="44" t="s">
        <v>228</v>
      </c>
      <c r="D3852" s="44" t="s">
        <v>175</v>
      </c>
      <c r="E3852" s="3">
        <v>3</v>
      </c>
      <c r="F3852" s="3">
        <v>1</v>
      </c>
      <c r="G3852" s="3">
        <v>4</v>
      </c>
      <c r="H3852" s="3">
        <v>1</v>
      </c>
      <c r="I3852" s="3">
        <f t="shared" si="60"/>
        <v>2</v>
      </c>
    </row>
    <row r="3853" spans="1:9" x14ac:dyDescent="0.35">
      <c r="A3853" s="3" t="s">
        <v>4246</v>
      </c>
      <c r="B3853" s="44" t="s">
        <v>227</v>
      </c>
      <c r="C3853" s="44" t="s">
        <v>228</v>
      </c>
      <c r="D3853" s="44" t="s">
        <v>175</v>
      </c>
      <c r="E3853" s="3">
        <v>3</v>
      </c>
      <c r="F3853" s="3">
        <v>1</v>
      </c>
      <c r="G3853" s="3">
        <v>1</v>
      </c>
      <c r="H3853" s="3">
        <v>1</v>
      </c>
      <c r="I3853" s="3">
        <f t="shared" si="60"/>
        <v>2</v>
      </c>
    </row>
    <row r="3854" spans="1:9" x14ac:dyDescent="0.35">
      <c r="A3854" s="3" t="s">
        <v>4247</v>
      </c>
      <c r="B3854" s="44" t="s">
        <v>230</v>
      </c>
      <c r="C3854" s="44" t="s">
        <v>228</v>
      </c>
      <c r="D3854" s="44" t="s">
        <v>176</v>
      </c>
      <c r="E3854" s="3">
        <v>3</v>
      </c>
      <c r="F3854" s="3">
        <v>1</v>
      </c>
      <c r="G3854" s="3">
        <v>4</v>
      </c>
      <c r="H3854" s="3">
        <v>1</v>
      </c>
      <c r="I3854" s="3">
        <f t="shared" si="60"/>
        <v>2</v>
      </c>
    </row>
    <row r="3855" spans="1:9" x14ac:dyDescent="0.35">
      <c r="A3855" s="3" t="s">
        <v>4248</v>
      </c>
      <c r="B3855" s="44" t="s">
        <v>230</v>
      </c>
      <c r="C3855" s="44" t="s">
        <v>228</v>
      </c>
      <c r="D3855" s="44" t="s">
        <v>176</v>
      </c>
      <c r="E3855" s="3">
        <v>3</v>
      </c>
      <c r="F3855" s="3">
        <v>1</v>
      </c>
      <c r="G3855" s="3">
        <v>4</v>
      </c>
      <c r="H3855" s="3">
        <v>1</v>
      </c>
      <c r="I3855" s="3">
        <f t="shared" si="60"/>
        <v>2</v>
      </c>
    </row>
    <row r="3856" spans="1:9" x14ac:dyDescent="0.35">
      <c r="A3856" s="3" t="s">
        <v>4249</v>
      </c>
      <c r="B3856" s="44" t="s">
        <v>208</v>
      </c>
      <c r="C3856" s="44" t="s">
        <v>151</v>
      </c>
      <c r="D3856" s="44" t="s">
        <v>175</v>
      </c>
      <c r="E3856" s="3">
        <v>3</v>
      </c>
      <c r="F3856" s="3">
        <v>1</v>
      </c>
      <c r="G3856" s="3">
        <v>4</v>
      </c>
      <c r="H3856" s="3">
        <v>1</v>
      </c>
      <c r="I3856" s="3">
        <f t="shared" si="60"/>
        <v>2</v>
      </c>
    </row>
    <row r="3857" spans="1:9" x14ac:dyDescent="0.35">
      <c r="A3857" s="3" t="s">
        <v>4250</v>
      </c>
      <c r="B3857" s="44" t="s">
        <v>208</v>
      </c>
      <c r="C3857" s="44" t="s">
        <v>151</v>
      </c>
      <c r="D3857" s="44" t="s">
        <v>175</v>
      </c>
      <c r="E3857" s="3">
        <v>3</v>
      </c>
      <c r="F3857" s="3">
        <v>1</v>
      </c>
      <c r="G3857" s="3">
        <v>4</v>
      </c>
      <c r="H3857" s="3">
        <v>1</v>
      </c>
      <c r="I3857" s="3">
        <f t="shared" si="60"/>
        <v>2</v>
      </c>
    </row>
    <row r="3858" spans="1:9" x14ac:dyDescent="0.35">
      <c r="A3858" s="3" t="s">
        <v>4251</v>
      </c>
      <c r="B3858" s="44" t="s">
        <v>226</v>
      </c>
      <c r="C3858" s="44" t="s">
        <v>40</v>
      </c>
      <c r="D3858" s="44" t="s">
        <v>175</v>
      </c>
      <c r="E3858" s="3">
        <v>3</v>
      </c>
      <c r="F3858" s="3">
        <v>1</v>
      </c>
      <c r="G3858" s="3">
        <v>4</v>
      </c>
      <c r="H3858" s="3">
        <v>1</v>
      </c>
      <c r="I3858" s="3">
        <f t="shared" si="60"/>
        <v>2</v>
      </c>
    </row>
    <row r="3859" spans="1:9" x14ac:dyDescent="0.35">
      <c r="A3859" s="3" t="s">
        <v>4252</v>
      </c>
      <c r="B3859" s="44" t="s">
        <v>208</v>
      </c>
      <c r="C3859" s="44" t="s">
        <v>151</v>
      </c>
      <c r="D3859" s="44" t="s">
        <v>175</v>
      </c>
      <c r="E3859" s="3">
        <v>3</v>
      </c>
      <c r="F3859" s="3">
        <v>1</v>
      </c>
      <c r="G3859" s="3">
        <v>4</v>
      </c>
      <c r="H3859" s="3">
        <v>1</v>
      </c>
      <c r="I3859" s="3">
        <f t="shared" si="60"/>
        <v>2</v>
      </c>
    </row>
    <row r="3860" spans="1:9" x14ac:dyDescent="0.35">
      <c r="A3860" s="3" t="s">
        <v>4253</v>
      </c>
      <c r="B3860" s="44" t="s">
        <v>227</v>
      </c>
      <c r="C3860" s="44" t="s">
        <v>228</v>
      </c>
      <c r="D3860" s="44" t="s">
        <v>175</v>
      </c>
      <c r="E3860" s="3">
        <v>3</v>
      </c>
      <c r="F3860" s="3">
        <v>1</v>
      </c>
      <c r="G3860" s="3">
        <v>4</v>
      </c>
      <c r="H3860" s="3">
        <v>1</v>
      </c>
      <c r="I3860" s="3">
        <f t="shared" si="60"/>
        <v>2</v>
      </c>
    </row>
    <row r="3861" spans="1:9" x14ac:dyDescent="0.35">
      <c r="A3861" s="3" t="s">
        <v>4254</v>
      </c>
      <c r="B3861" s="44" t="s">
        <v>208</v>
      </c>
      <c r="C3861" s="44" t="s">
        <v>151</v>
      </c>
      <c r="D3861" s="44" t="s">
        <v>175</v>
      </c>
      <c r="E3861" s="3">
        <v>3</v>
      </c>
      <c r="F3861" s="3">
        <v>1</v>
      </c>
      <c r="G3861" s="3">
        <v>4</v>
      </c>
      <c r="H3861" s="3">
        <v>1</v>
      </c>
      <c r="I3861" s="3">
        <f t="shared" si="60"/>
        <v>2</v>
      </c>
    </row>
    <row r="3862" spans="1:9" x14ac:dyDescent="0.35">
      <c r="A3862" s="3" t="s">
        <v>4255</v>
      </c>
      <c r="B3862" s="44" t="s">
        <v>208</v>
      </c>
      <c r="C3862" s="44" t="s">
        <v>151</v>
      </c>
      <c r="D3862" s="44" t="s">
        <v>175</v>
      </c>
      <c r="E3862" s="3">
        <v>3</v>
      </c>
      <c r="F3862" s="3">
        <v>1</v>
      </c>
      <c r="G3862" s="3">
        <v>4</v>
      </c>
      <c r="H3862" s="3">
        <v>1</v>
      </c>
      <c r="I3862" s="3">
        <f t="shared" si="60"/>
        <v>2</v>
      </c>
    </row>
    <row r="3863" spans="1:9" x14ac:dyDescent="0.35">
      <c r="A3863" s="3" t="s">
        <v>4256</v>
      </c>
      <c r="B3863" s="44" t="s">
        <v>227</v>
      </c>
      <c r="C3863" s="44" t="s">
        <v>228</v>
      </c>
      <c r="D3863" s="44" t="s">
        <v>175</v>
      </c>
      <c r="E3863" s="3">
        <v>3</v>
      </c>
      <c r="F3863" s="3">
        <v>1</v>
      </c>
      <c r="G3863" s="3">
        <v>4</v>
      </c>
      <c r="H3863" s="3">
        <v>3</v>
      </c>
      <c r="I3863" s="3">
        <f t="shared" si="60"/>
        <v>3</v>
      </c>
    </row>
    <row r="3864" spans="1:9" x14ac:dyDescent="0.35">
      <c r="A3864" s="3" t="s">
        <v>4257</v>
      </c>
      <c r="B3864" s="44" t="s">
        <v>593</v>
      </c>
      <c r="C3864" s="44" t="s">
        <v>250</v>
      </c>
      <c r="D3864" s="44" t="s">
        <v>176</v>
      </c>
      <c r="E3864" s="3">
        <v>3</v>
      </c>
      <c r="F3864" s="3">
        <v>1</v>
      </c>
      <c r="G3864" s="3">
        <v>4</v>
      </c>
      <c r="H3864" s="3">
        <v>1</v>
      </c>
      <c r="I3864" s="3">
        <f t="shared" si="60"/>
        <v>2</v>
      </c>
    </row>
    <row r="3865" spans="1:9" x14ac:dyDescent="0.35">
      <c r="A3865" s="3" t="s">
        <v>4258</v>
      </c>
      <c r="B3865" s="44" t="s">
        <v>230</v>
      </c>
      <c r="C3865" s="44" t="s">
        <v>228</v>
      </c>
      <c r="D3865" s="44" t="s">
        <v>176</v>
      </c>
      <c r="E3865" s="3">
        <v>3</v>
      </c>
      <c r="F3865" s="3">
        <v>1</v>
      </c>
      <c r="G3865" s="3">
        <v>4</v>
      </c>
      <c r="H3865" s="3">
        <v>1</v>
      </c>
      <c r="I3865" s="3">
        <f t="shared" si="60"/>
        <v>2</v>
      </c>
    </row>
    <row r="3866" spans="1:9" x14ac:dyDescent="0.35">
      <c r="A3866" s="3" t="s">
        <v>4259</v>
      </c>
      <c r="B3866" s="44" t="s">
        <v>227</v>
      </c>
      <c r="C3866" s="44" t="s">
        <v>228</v>
      </c>
      <c r="D3866" s="44" t="s">
        <v>175</v>
      </c>
      <c r="E3866" s="3">
        <v>3</v>
      </c>
      <c r="F3866" s="3">
        <v>1</v>
      </c>
      <c r="G3866" s="3">
        <v>4</v>
      </c>
      <c r="H3866" s="3">
        <v>1</v>
      </c>
      <c r="I3866" s="3">
        <f t="shared" si="60"/>
        <v>2</v>
      </c>
    </row>
    <row r="3867" spans="1:9" x14ac:dyDescent="0.35">
      <c r="A3867" s="3" t="s">
        <v>4260</v>
      </c>
      <c r="B3867" s="44" t="s">
        <v>227</v>
      </c>
      <c r="C3867" s="44" t="s">
        <v>228</v>
      </c>
      <c r="D3867" s="44" t="s">
        <v>175</v>
      </c>
      <c r="E3867" s="3">
        <v>3</v>
      </c>
      <c r="F3867" s="3">
        <v>1</v>
      </c>
      <c r="G3867" s="3">
        <v>1</v>
      </c>
      <c r="H3867" s="3">
        <v>3</v>
      </c>
      <c r="I3867" s="3">
        <f t="shared" si="60"/>
        <v>2</v>
      </c>
    </row>
    <row r="3868" spans="1:9" x14ac:dyDescent="0.35">
      <c r="A3868" s="3" t="s">
        <v>4261</v>
      </c>
      <c r="B3868" s="44" t="s">
        <v>227</v>
      </c>
      <c r="C3868" s="44" t="s">
        <v>228</v>
      </c>
      <c r="D3868" s="44" t="s">
        <v>175</v>
      </c>
      <c r="E3868" s="3">
        <v>3</v>
      </c>
      <c r="F3868" s="3">
        <v>1</v>
      </c>
      <c r="G3868" s="3">
        <v>4</v>
      </c>
      <c r="H3868" s="3">
        <v>1</v>
      </c>
      <c r="I3868" s="3">
        <f t="shared" si="60"/>
        <v>2</v>
      </c>
    </row>
    <row r="3869" spans="1:9" x14ac:dyDescent="0.35">
      <c r="A3869" s="3" t="s">
        <v>4262</v>
      </c>
      <c r="B3869" s="44" t="s">
        <v>288</v>
      </c>
      <c r="C3869" s="44" t="s">
        <v>43</v>
      </c>
      <c r="D3869" s="44" t="s">
        <v>176</v>
      </c>
      <c r="E3869" s="3">
        <v>1</v>
      </c>
      <c r="F3869" s="3">
        <v>2</v>
      </c>
      <c r="G3869" s="3">
        <v>1</v>
      </c>
      <c r="H3869" s="3">
        <v>1</v>
      </c>
      <c r="I3869" s="3">
        <f t="shared" si="60"/>
        <v>1</v>
      </c>
    </row>
    <row r="3870" spans="1:9" x14ac:dyDescent="0.35">
      <c r="A3870" s="3" t="s">
        <v>4263</v>
      </c>
      <c r="B3870" s="44" t="s">
        <v>227</v>
      </c>
      <c r="C3870" s="44" t="s">
        <v>228</v>
      </c>
      <c r="D3870" s="44" t="s">
        <v>175</v>
      </c>
      <c r="E3870" s="3">
        <v>3</v>
      </c>
      <c r="F3870" s="3">
        <v>3</v>
      </c>
      <c r="G3870" s="3">
        <v>1</v>
      </c>
      <c r="H3870" s="3">
        <v>1</v>
      </c>
      <c r="I3870" s="3">
        <f t="shared" si="60"/>
        <v>2</v>
      </c>
    </row>
    <row r="3871" spans="1:9" x14ac:dyDescent="0.35">
      <c r="A3871" s="3" t="s">
        <v>4264</v>
      </c>
      <c r="B3871" s="44" t="s">
        <v>288</v>
      </c>
      <c r="C3871" s="44" t="s">
        <v>43</v>
      </c>
      <c r="D3871" s="44" t="s">
        <v>176</v>
      </c>
      <c r="E3871" s="3">
        <v>3</v>
      </c>
      <c r="F3871" s="3">
        <v>1</v>
      </c>
      <c r="G3871" s="3">
        <v>4</v>
      </c>
      <c r="H3871" s="3">
        <v>1</v>
      </c>
      <c r="I3871" s="3">
        <f t="shared" si="60"/>
        <v>2</v>
      </c>
    </row>
    <row r="3872" spans="1:9" x14ac:dyDescent="0.35">
      <c r="A3872" s="3" t="s">
        <v>4265</v>
      </c>
      <c r="B3872" s="44" t="s">
        <v>227</v>
      </c>
      <c r="C3872" s="44" t="s">
        <v>228</v>
      </c>
      <c r="D3872" s="44" t="s">
        <v>175</v>
      </c>
      <c r="E3872" s="3">
        <v>3</v>
      </c>
      <c r="F3872" s="3">
        <v>2</v>
      </c>
      <c r="G3872" s="3">
        <v>1</v>
      </c>
      <c r="H3872" s="3">
        <v>1</v>
      </c>
      <c r="I3872" s="3">
        <f t="shared" si="60"/>
        <v>2</v>
      </c>
    </row>
    <row r="3873" spans="1:9" x14ac:dyDescent="0.35">
      <c r="A3873" s="3" t="s">
        <v>4266</v>
      </c>
      <c r="B3873" s="44" t="s">
        <v>230</v>
      </c>
      <c r="C3873" s="44" t="s">
        <v>228</v>
      </c>
      <c r="D3873" s="44" t="s">
        <v>176</v>
      </c>
      <c r="E3873" s="3">
        <v>3</v>
      </c>
      <c r="F3873" s="3">
        <v>1</v>
      </c>
      <c r="G3873" s="3">
        <v>4</v>
      </c>
      <c r="H3873" s="3">
        <v>1</v>
      </c>
      <c r="I3873" s="3">
        <f t="shared" si="60"/>
        <v>2</v>
      </c>
    </row>
    <row r="3874" spans="1:9" x14ac:dyDescent="0.35">
      <c r="A3874" s="3" t="s">
        <v>4267</v>
      </c>
      <c r="B3874" s="44" t="s">
        <v>227</v>
      </c>
      <c r="C3874" s="44" t="s">
        <v>228</v>
      </c>
      <c r="D3874" s="44" t="s">
        <v>175</v>
      </c>
      <c r="E3874" s="3">
        <v>3</v>
      </c>
      <c r="F3874" s="3">
        <v>3</v>
      </c>
      <c r="G3874" s="3">
        <v>4</v>
      </c>
      <c r="H3874" s="3">
        <v>1</v>
      </c>
      <c r="I3874" s="3">
        <f t="shared" si="60"/>
        <v>3</v>
      </c>
    </row>
    <row r="3875" spans="1:9" x14ac:dyDescent="0.35">
      <c r="A3875" s="3" t="s">
        <v>4268</v>
      </c>
      <c r="B3875" s="44" t="s">
        <v>195</v>
      </c>
      <c r="C3875" s="44" t="s">
        <v>151</v>
      </c>
      <c r="D3875" s="44" t="s">
        <v>176</v>
      </c>
      <c r="E3875" s="3">
        <v>3</v>
      </c>
      <c r="F3875" s="3">
        <v>1</v>
      </c>
      <c r="G3875" s="3">
        <v>4</v>
      </c>
      <c r="H3875" s="3">
        <v>1</v>
      </c>
      <c r="I3875" s="3">
        <f t="shared" si="60"/>
        <v>2</v>
      </c>
    </row>
    <row r="3876" spans="1:9" x14ac:dyDescent="0.35">
      <c r="A3876" s="3" t="s">
        <v>4269</v>
      </c>
      <c r="B3876" s="44" t="s">
        <v>222</v>
      </c>
      <c r="C3876" s="44" t="s">
        <v>40</v>
      </c>
      <c r="D3876" s="44" t="s">
        <v>176</v>
      </c>
      <c r="E3876" s="3">
        <v>3</v>
      </c>
      <c r="F3876" s="3">
        <v>1</v>
      </c>
      <c r="G3876" s="3">
        <v>4</v>
      </c>
      <c r="H3876" s="3">
        <v>1</v>
      </c>
      <c r="I3876" s="3">
        <f t="shared" si="60"/>
        <v>2</v>
      </c>
    </row>
    <row r="3877" spans="1:9" x14ac:dyDescent="0.35">
      <c r="A3877" s="3" t="s">
        <v>4270</v>
      </c>
      <c r="B3877" s="44" t="s">
        <v>230</v>
      </c>
      <c r="C3877" s="44" t="s">
        <v>228</v>
      </c>
      <c r="D3877" s="44" t="s">
        <v>176</v>
      </c>
      <c r="E3877" s="3">
        <v>3</v>
      </c>
      <c r="F3877" s="3">
        <v>1</v>
      </c>
      <c r="G3877" s="3">
        <v>4</v>
      </c>
      <c r="H3877" s="3">
        <v>1</v>
      </c>
      <c r="I3877" s="3">
        <f t="shared" si="60"/>
        <v>2</v>
      </c>
    </row>
    <row r="3878" spans="1:9" x14ac:dyDescent="0.35">
      <c r="A3878" s="3" t="s">
        <v>4271</v>
      </c>
      <c r="B3878" s="44" t="s">
        <v>230</v>
      </c>
      <c r="C3878" s="44" t="s">
        <v>228</v>
      </c>
      <c r="D3878" s="44" t="s">
        <v>176</v>
      </c>
      <c r="E3878" s="3">
        <v>3</v>
      </c>
      <c r="F3878" s="3">
        <v>1</v>
      </c>
      <c r="G3878" s="3">
        <v>4</v>
      </c>
      <c r="H3878" s="3">
        <v>1</v>
      </c>
      <c r="I3878" s="3">
        <f t="shared" si="60"/>
        <v>2</v>
      </c>
    </row>
    <row r="3879" spans="1:9" x14ac:dyDescent="0.35">
      <c r="A3879" s="3" t="s">
        <v>4272</v>
      </c>
      <c r="B3879" s="44" t="s">
        <v>230</v>
      </c>
      <c r="C3879" s="44" t="s">
        <v>228</v>
      </c>
      <c r="D3879" s="44" t="s">
        <v>176</v>
      </c>
      <c r="E3879" s="3">
        <v>3</v>
      </c>
      <c r="F3879" s="3">
        <v>1</v>
      </c>
      <c r="G3879" s="3">
        <v>4</v>
      </c>
      <c r="H3879" s="3">
        <v>1</v>
      </c>
      <c r="I3879" s="3">
        <f t="shared" si="60"/>
        <v>2</v>
      </c>
    </row>
    <row r="3880" spans="1:9" x14ac:dyDescent="0.35">
      <c r="A3880" s="3" t="s">
        <v>4273</v>
      </c>
      <c r="B3880" s="44" t="s">
        <v>208</v>
      </c>
      <c r="C3880" s="44" t="s">
        <v>151</v>
      </c>
      <c r="D3880" s="44" t="s">
        <v>175</v>
      </c>
      <c r="E3880" s="3">
        <v>3</v>
      </c>
      <c r="F3880" s="3">
        <v>1</v>
      </c>
      <c r="G3880" s="3">
        <v>4</v>
      </c>
      <c r="H3880" s="3">
        <v>1</v>
      </c>
      <c r="I3880" s="3">
        <f t="shared" si="60"/>
        <v>2</v>
      </c>
    </row>
    <row r="3881" spans="1:9" x14ac:dyDescent="0.35">
      <c r="A3881" s="3" t="s">
        <v>4274</v>
      </c>
      <c r="B3881" s="44" t="s">
        <v>288</v>
      </c>
      <c r="C3881" s="44" t="s">
        <v>43</v>
      </c>
      <c r="D3881" s="44" t="s">
        <v>176</v>
      </c>
      <c r="E3881" s="3">
        <v>3</v>
      </c>
      <c r="F3881" s="3">
        <v>1</v>
      </c>
      <c r="G3881" s="3">
        <v>4</v>
      </c>
      <c r="H3881" s="3">
        <v>1</v>
      </c>
      <c r="I3881" s="3">
        <f t="shared" si="60"/>
        <v>2</v>
      </c>
    </row>
    <row r="3882" spans="1:9" x14ac:dyDescent="0.35">
      <c r="A3882" s="3" t="s">
        <v>4275</v>
      </c>
      <c r="B3882" s="44" t="s">
        <v>222</v>
      </c>
      <c r="C3882" s="44" t="s">
        <v>40</v>
      </c>
      <c r="D3882" s="44" t="s">
        <v>176</v>
      </c>
      <c r="E3882" s="3">
        <v>3</v>
      </c>
      <c r="F3882" s="3">
        <v>4</v>
      </c>
      <c r="G3882" s="3">
        <v>1</v>
      </c>
      <c r="H3882" s="3">
        <v>1</v>
      </c>
      <c r="I3882" s="3">
        <f t="shared" si="60"/>
        <v>2</v>
      </c>
    </row>
    <row r="3883" spans="1:9" x14ac:dyDescent="0.35">
      <c r="A3883" s="3" t="s">
        <v>4276</v>
      </c>
      <c r="B3883" s="44" t="s">
        <v>222</v>
      </c>
      <c r="C3883" s="44" t="s">
        <v>40</v>
      </c>
      <c r="D3883" s="44" t="s">
        <v>176</v>
      </c>
      <c r="E3883" s="3">
        <v>3</v>
      </c>
      <c r="F3883" s="3">
        <v>1</v>
      </c>
      <c r="G3883" s="3">
        <v>4</v>
      </c>
      <c r="H3883" s="3">
        <v>1</v>
      </c>
      <c r="I3883" s="3">
        <f t="shared" si="60"/>
        <v>2</v>
      </c>
    </row>
    <row r="3884" spans="1:9" x14ac:dyDescent="0.35">
      <c r="A3884" s="3" t="s">
        <v>4277</v>
      </c>
      <c r="B3884" s="44" t="s">
        <v>208</v>
      </c>
      <c r="C3884" s="44" t="s">
        <v>151</v>
      </c>
      <c r="D3884" s="44" t="s">
        <v>175</v>
      </c>
      <c r="E3884" s="3">
        <v>3</v>
      </c>
      <c r="F3884" s="3">
        <v>1</v>
      </c>
      <c r="G3884" s="3">
        <v>4</v>
      </c>
      <c r="H3884" s="3">
        <v>1</v>
      </c>
      <c r="I3884" s="3">
        <f t="shared" si="60"/>
        <v>2</v>
      </c>
    </row>
    <row r="3885" spans="1:9" x14ac:dyDescent="0.35">
      <c r="A3885" s="3" t="s">
        <v>4278</v>
      </c>
      <c r="B3885" s="44" t="s">
        <v>208</v>
      </c>
      <c r="C3885" s="44" t="s">
        <v>151</v>
      </c>
      <c r="D3885" s="44" t="s">
        <v>175</v>
      </c>
      <c r="E3885" s="3">
        <v>3</v>
      </c>
      <c r="F3885" s="3">
        <v>1</v>
      </c>
      <c r="G3885" s="3">
        <v>4</v>
      </c>
      <c r="H3885" s="3">
        <v>1</v>
      </c>
      <c r="I3885" s="3">
        <f t="shared" si="60"/>
        <v>2</v>
      </c>
    </row>
    <row r="3886" spans="1:9" x14ac:dyDescent="0.35">
      <c r="A3886" s="3" t="s">
        <v>4279</v>
      </c>
      <c r="B3886" s="44" t="s">
        <v>288</v>
      </c>
      <c r="C3886" s="44" t="s">
        <v>43</v>
      </c>
      <c r="D3886" s="44" t="s">
        <v>176</v>
      </c>
      <c r="E3886" s="3">
        <v>3</v>
      </c>
      <c r="F3886" s="3">
        <v>1</v>
      </c>
      <c r="G3886" s="3">
        <v>4</v>
      </c>
      <c r="H3886" s="3">
        <v>1</v>
      </c>
      <c r="I3886" s="3">
        <f t="shared" si="60"/>
        <v>2</v>
      </c>
    </row>
    <row r="3887" spans="1:9" x14ac:dyDescent="0.35">
      <c r="A3887" s="3" t="s">
        <v>4280</v>
      </c>
      <c r="B3887" s="44" t="s">
        <v>208</v>
      </c>
      <c r="C3887" s="44" t="s">
        <v>151</v>
      </c>
      <c r="D3887" s="44" t="s">
        <v>175</v>
      </c>
      <c r="E3887" s="3">
        <v>3</v>
      </c>
      <c r="F3887" s="3">
        <v>1</v>
      </c>
      <c r="G3887" s="3">
        <v>4</v>
      </c>
      <c r="H3887" s="3">
        <v>1</v>
      </c>
      <c r="I3887" s="3">
        <f t="shared" si="60"/>
        <v>2</v>
      </c>
    </row>
    <row r="3888" spans="1:9" x14ac:dyDescent="0.35">
      <c r="A3888" s="3" t="s">
        <v>4281</v>
      </c>
      <c r="B3888" s="44" t="s">
        <v>227</v>
      </c>
      <c r="C3888" s="44" t="s">
        <v>228</v>
      </c>
      <c r="D3888" s="44" t="s">
        <v>175</v>
      </c>
      <c r="E3888" s="3">
        <v>3</v>
      </c>
      <c r="F3888" s="3">
        <v>1</v>
      </c>
      <c r="G3888" s="3">
        <v>4</v>
      </c>
      <c r="H3888" s="3">
        <v>1</v>
      </c>
      <c r="I3888" s="3">
        <f t="shared" si="60"/>
        <v>2</v>
      </c>
    </row>
    <row r="3889" spans="1:9" x14ac:dyDescent="0.35">
      <c r="A3889" s="3" t="s">
        <v>4282</v>
      </c>
      <c r="B3889" s="44" t="s">
        <v>230</v>
      </c>
      <c r="C3889" s="44" t="s">
        <v>228</v>
      </c>
      <c r="D3889" s="44" t="s">
        <v>176</v>
      </c>
      <c r="E3889" s="3">
        <v>3</v>
      </c>
      <c r="F3889" s="3">
        <v>1</v>
      </c>
      <c r="G3889" s="3">
        <v>4</v>
      </c>
      <c r="H3889" s="3">
        <v>1</v>
      </c>
      <c r="I3889" s="3">
        <f t="shared" si="60"/>
        <v>2</v>
      </c>
    </row>
    <row r="3890" spans="1:9" x14ac:dyDescent="0.35">
      <c r="A3890" s="3" t="s">
        <v>4283</v>
      </c>
      <c r="B3890" s="44" t="s">
        <v>230</v>
      </c>
      <c r="C3890" s="44" t="s">
        <v>228</v>
      </c>
      <c r="D3890" s="44" t="s">
        <v>176</v>
      </c>
      <c r="E3890" s="3">
        <v>3</v>
      </c>
      <c r="F3890" s="3">
        <v>1</v>
      </c>
      <c r="G3890" s="3">
        <v>4</v>
      </c>
      <c r="H3890" s="3">
        <v>1</v>
      </c>
      <c r="I3890" s="3">
        <f t="shared" si="60"/>
        <v>2</v>
      </c>
    </row>
    <row r="3891" spans="1:9" x14ac:dyDescent="0.35">
      <c r="A3891" s="3" t="s">
        <v>4284</v>
      </c>
      <c r="B3891" s="44" t="s">
        <v>230</v>
      </c>
      <c r="C3891" s="44" t="s">
        <v>228</v>
      </c>
      <c r="D3891" s="44" t="s">
        <v>176</v>
      </c>
      <c r="E3891" s="3">
        <v>3</v>
      </c>
      <c r="F3891" s="3">
        <v>1</v>
      </c>
      <c r="G3891" s="3">
        <v>4</v>
      </c>
      <c r="H3891" s="3">
        <v>1</v>
      </c>
      <c r="I3891" s="3">
        <f t="shared" si="60"/>
        <v>2</v>
      </c>
    </row>
    <row r="3892" spans="1:9" x14ac:dyDescent="0.35">
      <c r="A3892" s="3" t="s">
        <v>4285</v>
      </c>
      <c r="B3892" s="44" t="s">
        <v>230</v>
      </c>
      <c r="C3892" s="44" t="s">
        <v>228</v>
      </c>
      <c r="D3892" s="44" t="s">
        <v>176</v>
      </c>
      <c r="E3892" s="3">
        <v>3</v>
      </c>
      <c r="F3892" s="3">
        <v>1</v>
      </c>
      <c r="G3892" s="3">
        <v>4</v>
      </c>
      <c r="H3892" s="3">
        <v>1</v>
      </c>
      <c r="I3892" s="3">
        <f t="shared" si="60"/>
        <v>2</v>
      </c>
    </row>
    <row r="3893" spans="1:9" x14ac:dyDescent="0.35">
      <c r="A3893" s="3" t="s">
        <v>4286</v>
      </c>
      <c r="B3893" s="44" t="s">
        <v>230</v>
      </c>
      <c r="C3893" s="44" t="s">
        <v>228</v>
      </c>
      <c r="D3893" s="44" t="s">
        <v>176</v>
      </c>
      <c r="E3893" s="3">
        <v>3</v>
      </c>
      <c r="F3893" s="3">
        <v>1</v>
      </c>
      <c r="G3893" s="3">
        <v>4</v>
      </c>
      <c r="H3893" s="3">
        <v>1</v>
      </c>
      <c r="I3893" s="3">
        <f t="shared" si="60"/>
        <v>2</v>
      </c>
    </row>
    <row r="3894" spans="1:9" x14ac:dyDescent="0.35">
      <c r="A3894" s="3" t="s">
        <v>4287</v>
      </c>
      <c r="B3894" s="44" t="s">
        <v>230</v>
      </c>
      <c r="C3894" s="44" t="s">
        <v>228</v>
      </c>
      <c r="D3894" s="44" t="s">
        <v>176</v>
      </c>
      <c r="E3894" s="3">
        <v>3</v>
      </c>
      <c r="F3894" s="3">
        <v>1</v>
      </c>
      <c r="G3894" s="3">
        <v>4</v>
      </c>
      <c r="H3894" s="3">
        <v>1</v>
      </c>
      <c r="I3894" s="3">
        <f t="shared" si="60"/>
        <v>2</v>
      </c>
    </row>
    <row r="3895" spans="1:9" x14ac:dyDescent="0.35">
      <c r="A3895" s="3" t="s">
        <v>4288</v>
      </c>
      <c r="B3895" s="44" t="s">
        <v>633</v>
      </c>
      <c r="C3895" s="44" t="s">
        <v>77</v>
      </c>
      <c r="D3895" s="44" t="s">
        <v>176</v>
      </c>
      <c r="E3895" s="3">
        <v>3</v>
      </c>
      <c r="F3895" s="3">
        <v>1</v>
      </c>
      <c r="G3895" s="3">
        <v>4</v>
      </c>
      <c r="H3895" s="3">
        <v>1</v>
      </c>
      <c r="I3895" s="3">
        <f t="shared" si="60"/>
        <v>2</v>
      </c>
    </row>
    <row r="3896" spans="1:9" x14ac:dyDescent="0.35">
      <c r="A3896" s="3" t="s">
        <v>4289</v>
      </c>
      <c r="B3896" s="44" t="s">
        <v>227</v>
      </c>
      <c r="C3896" s="44" t="s">
        <v>228</v>
      </c>
      <c r="D3896" s="44" t="s">
        <v>175</v>
      </c>
      <c r="E3896" s="3">
        <v>3</v>
      </c>
      <c r="F3896" s="3">
        <v>1</v>
      </c>
      <c r="G3896" s="3">
        <v>4</v>
      </c>
      <c r="H3896" s="3">
        <v>1</v>
      </c>
      <c r="I3896" s="3">
        <f t="shared" si="60"/>
        <v>2</v>
      </c>
    </row>
    <row r="3897" spans="1:9" x14ac:dyDescent="0.35">
      <c r="A3897" s="3" t="s">
        <v>4290</v>
      </c>
      <c r="B3897" s="44" t="s">
        <v>633</v>
      </c>
      <c r="C3897" s="44" t="s">
        <v>77</v>
      </c>
      <c r="D3897" s="44" t="s">
        <v>176</v>
      </c>
      <c r="E3897" s="3">
        <v>3</v>
      </c>
      <c r="F3897" s="3">
        <v>1</v>
      </c>
      <c r="G3897" s="3">
        <v>4</v>
      </c>
      <c r="H3897" s="3">
        <v>1</v>
      </c>
      <c r="I3897" s="3">
        <f t="shared" si="60"/>
        <v>2</v>
      </c>
    </row>
    <row r="3898" spans="1:9" x14ac:dyDescent="0.35">
      <c r="A3898" s="3" t="s">
        <v>4291</v>
      </c>
      <c r="B3898" s="44" t="s">
        <v>633</v>
      </c>
      <c r="C3898" s="44" t="s">
        <v>77</v>
      </c>
      <c r="D3898" s="44" t="s">
        <v>176</v>
      </c>
      <c r="E3898" s="3">
        <v>3</v>
      </c>
      <c r="F3898" s="3">
        <v>1</v>
      </c>
      <c r="G3898" s="3">
        <v>4</v>
      </c>
      <c r="H3898" s="3">
        <v>1</v>
      </c>
      <c r="I3898" s="3">
        <f t="shared" si="60"/>
        <v>2</v>
      </c>
    </row>
    <row r="3899" spans="1:9" x14ac:dyDescent="0.35">
      <c r="A3899" s="3" t="s">
        <v>4292</v>
      </c>
      <c r="B3899" s="44" t="s">
        <v>633</v>
      </c>
      <c r="C3899" s="44" t="s">
        <v>77</v>
      </c>
      <c r="D3899" s="44" t="s">
        <v>176</v>
      </c>
      <c r="E3899" s="3">
        <v>3</v>
      </c>
      <c r="F3899" s="3">
        <v>1</v>
      </c>
      <c r="G3899" s="3">
        <v>4</v>
      </c>
      <c r="H3899" s="3">
        <v>1</v>
      </c>
      <c r="I3899" s="3">
        <f t="shared" si="60"/>
        <v>2</v>
      </c>
    </row>
    <row r="3900" spans="1:9" x14ac:dyDescent="0.35">
      <c r="A3900" s="3" t="s">
        <v>4293</v>
      </c>
      <c r="B3900" s="44" t="s">
        <v>633</v>
      </c>
      <c r="C3900" s="44" t="s">
        <v>77</v>
      </c>
      <c r="D3900" s="44" t="s">
        <v>176</v>
      </c>
      <c r="E3900" s="3">
        <v>3</v>
      </c>
      <c r="F3900" s="3">
        <v>1</v>
      </c>
      <c r="G3900" s="3">
        <v>4</v>
      </c>
      <c r="H3900" s="3">
        <v>1</v>
      </c>
      <c r="I3900" s="3">
        <f t="shared" si="60"/>
        <v>2</v>
      </c>
    </row>
    <row r="3901" spans="1:9" x14ac:dyDescent="0.35">
      <c r="A3901" s="3" t="s">
        <v>4294</v>
      </c>
      <c r="B3901" s="44" t="s">
        <v>633</v>
      </c>
      <c r="C3901" s="44" t="s">
        <v>77</v>
      </c>
      <c r="D3901" s="44" t="s">
        <v>176</v>
      </c>
      <c r="E3901" s="3">
        <v>3</v>
      </c>
      <c r="F3901" s="3">
        <v>1</v>
      </c>
      <c r="G3901" s="3">
        <v>4</v>
      </c>
      <c r="H3901" s="3">
        <v>1</v>
      </c>
      <c r="I3901" s="3">
        <f t="shared" si="60"/>
        <v>2</v>
      </c>
    </row>
    <row r="3902" spans="1:9" x14ac:dyDescent="0.35">
      <c r="A3902" s="3" t="s">
        <v>4295</v>
      </c>
      <c r="B3902" s="44" t="s">
        <v>227</v>
      </c>
      <c r="C3902" s="44" t="s">
        <v>228</v>
      </c>
      <c r="D3902" s="44" t="s">
        <v>175</v>
      </c>
      <c r="E3902" s="3">
        <v>3</v>
      </c>
      <c r="F3902" s="3">
        <v>1</v>
      </c>
      <c r="G3902" s="3">
        <v>4</v>
      </c>
      <c r="H3902" s="3">
        <v>1</v>
      </c>
      <c r="I3902" s="3">
        <f t="shared" si="60"/>
        <v>2</v>
      </c>
    </row>
    <row r="3903" spans="1:9" x14ac:dyDescent="0.35">
      <c r="A3903" s="3" t="s">
        <v>4296</v>
      </c>
      <c r="B3903" s="44" t="s">
        <v>227</v>
      </c>
      <c r="C3903" s="44" t="s">
        <v>228</v>
      </c>
      <c r="D3903" s="44" t="s">
        <v>175</v>
      </c>
      <c r="E3903" s="3">
        <v>3</v>
      </c>
      <c r="F3903" s="3">
        <v>1</v>
      </c>
      <c r="G3903" s="3">
        <v>4</v>
      </c>
      <c r="H3903" s="3">
        <v>1</v>
      </c>
      <c r="I3903" s="3">
        <f t="shared" si="60"/>
        <v>2</v>
      </c>
    </row>
    <row r="3904" spans="1:9" x14ac:dyDescent="0.35">
      <c r="A3904" s="3" t="s">
        <v>4297</v>
      </c>
      <c r="B3904" s="44" t="s">
        <v>633</v>
      </c>
      <c r="C3904" s="44" t="s">
        <v>77</v>
      </c>
      <c r="D3904" s="44" t="s">
        <v>176</v>
      </c>
      <c r="E3904" s="3">
        <v>3</v>
      </c>
      <c r="F3904" s="3">
        <v>1</v>
      </c>
      <c r="G3904" s="3">
        <v>4</v>
      </c>
      <c r="H3904" s="3">
        <v>1</v>
      </c>
      <c r="I3904" s="3">
        <f t="shared" si="60"/>
        <v>2</v>
      </c>
    </row>
    <row r="3905" spans="1:9" x14ac:dyDescent="0.35">
      <c r="A3905" s="3" t="s">
        <v>4298</v>
      </c>
      <c r="B3905" s="44" t="s">
        <v>633</v>
      </c>
      <c r="C3905" s="44" t="s">
        <v>77</v>
      </c>
      <c r="D3905" s="44" t="s">
        <v>176</v>
      </c>
      <c r="E3905" s="3">
        <v>3</v>
      </c>
      <c r="F3905" s="3">
        <v>1</v>
      </c>
      <c r="G3905" s="3">
        <v>4</v>
      </c>
      <c r="H3905" s="3">
        <v>1</v>
      </c>
      <c r="I3905" s="3">
        <f t="shared" si="60"/>
        <v>2</v>
      </c>
    </row>
    <row r="3906" spans="1:9" x14ac:dyDescent="0.35">
      <c r="A3906" s="3" t="s">
        <v>4299</v>
      </c>
      <c r="B3906" s="44" t="s">
        <v>227</v>
      </c>
      <c r="C3906" s="44" t="s">
        <v>228</v>
      </c>
      <c r="D3906" s="44" t="s">
        <v>175</v>
      </c>
      <c r="E3906" s="3">
        <v>3</v>
      </c>
      <c r="F3906" s="3">
        <v>1</v>
      </c>
      <c r="G3906" s="3">
        <v>4</v>
      </c>
      <c r="H3906" s="3">
        <v>1</v>
      </c>
      <c r="I3906" s="3">
        <f t="shared" si="60"/>
        <v>2</v>
      </c>
    </row>
    <row r="3907" spans="1:9" x14ac:dyDescent="0.35">
      <c r="A3907" s="3" t="s">
        <v>4300</v>
      </c>
      <c r="B3907" s="44" t="s">
        <v>633</v>
      </c>
      <c r="C3907" s="44" t="s">
        <v>77</v>
      </c>
      <c r="D3907" s="44" t="s">
        <v>176</v>
      </c>
      <c r="E3907" s="3">
        <v>3</v>
      </c>
      <c r="F3907" s="3">
        <v>1</v>
      </c>
      <c r="G3907" s="3">
        <v>4</v>
      </c>
      <c r="H3907" s="3">
        <v>1</v>
      </c>
      <c r="I3907" s="3">
        <f t="shared" ref="I3907:I3970" si="61">ROUND(AVERAGE(E3907:H3907),0)</f>
        <v>2</v>
      </c>
    </row>
    <row r="3908" spans="1:9" x14ac:dyDescent="0.35">
      <c r="A3908" s="3" t="s">
        <v>4301</v>
      </c>
      <c r="B3908" s="44" t="s">
        <v>633</v>
      </c>
      <c r="C3908" s="44" t="s">
        <v>77</v>
      </c>
      <c r="D3908" s="44" t="s">
        <v>176</v>
      </c>
      <c r="E3908" s="3">
        <v>3</v>
      </c>
      <c r="F3908" s="3">
        <v>1</v>
      </c>
      <c r="G3908" s="3">
        <v>4</v>
      </c>
      <c r="H3908" s="3">
        <v>1</v>
      </c>
      <c r="I3908" s="3">
        <f t="shared" si="61"/>
        <v>2</v>
      </c>
    </row>
    <row r="3909" spans="1:9" x14ac:dyDescent="0.35">
      <c r="A3909" s="3" t="s">
        <v>4302</v>
      </c>
      <c r="B3909" s="44" t="s">
        <v>633</v>
      </c>
      <c r="C3909" s="44" t="s">
        <v>77</v>
      </c>
      <c r="D3909" s="44" t="s">
        <v>176</v>
      </c>
      <c r="E3909" s="3">
        <v>3</v>
      </c>
      <c r="F3909" s="3">
        <v>1</v>
      </c>
      <c r="G3909" s="3">
        <v>4</v>
      </c>
      <c r="H3909" s="3">
        <v>1</v>
      </c>
      <c r="I3909" s="3">
        <f t="shared" si="61"/>
        <v>2</v>
      </c>
    </row>
    <row r="3910" spans="1:9" x14ac:dyDescent="0.35">
      <c r="A3910" s="3" t="s">
        <v>4303</v>
      </c>
      <c r="B3910" s="44" t="s">
        <v>633</v>
      </c>
      <c r="C3910" s="44" t="s">
        <v>77</v>
      </c>
      <c r="D3910" s="44" t="s">
        <v>176</v>
      </c>
      <c r="E3910" s="3">
        <v>3</v>
      </c>
      <c r="F3910" s="3">
        <v>1</v>
      </c>
      <c r="G3910" s="3">
        <v>4</v>
      </c>
      <c r="H3910" s="3">
        <v>1</v>
      </c>
      <c r="I3910" s="3">
        <f t="shared" si="61"/>
        <v>2</v>
      </c>
    </row>
    <row r="3911" spans="1:9" x14ac:dyDescent="0.35">
      <c r="A3911" s="3" t="s">
        <v>4304</v>
      </c>
      <c r="B3911" s="44" t="s">
        <v>633</v>
      </c>
      <c r="C3911" s="44" t="s">
        <v>77</v>
      </c>
      <c r="D3911" s="44" t="s">
        <v>176</v>
      </c>
      <c r="E3911" s="3">
        <v>3</v>
      </c>
      <c r="F3911" s="3">
        <v>1</v>
      </c>
      <c r="G3911" s="3">
        <v>1</v>
      </c>
      <c r="H3911" s="3">
        <v>1</v>
      </c>
      <c r="I3911" s="3">
        <f t="shared" si="61"/>
        <v>2</v>
      </c>
    </row>
    <row r="3912" spans="1:9" x14ac:dyDescent="0.35">
      <c r="A3912" s="3" t="s">
        <v>4305</v>
      </c>
      <c r="B3912" s="44" t="s">
        <v>633</v>
      </c>
      <c r="C3912" s="44" t="s">
        <v>77</v>
      </c>
      <c r="D3912" s="44" t="s">
        <v>176</v>
      </c>
      <c r="E3912" s="3">
        <v>3</v>
      </c>
      <c r="F3912" s="3">
        <v>1</v>
      </c>
      <c r="G3912" s="3">
        <v>1</v>
      </c>
      <c r="H3912" s="3">
        <v>1</v>
      </c>
      <c r="I3912" s="3">
        <f t="shared" si="61"/>
        <v>2</v>
      </c>
    </row>
    <row r="3913" spans="1:9" x14ac:dyDescent="0.35">
      <c r="A3913" s="3" t="s">
        <v>4306</v>
      </c>
      <c r="B3913" s="44" t="s">
        <v>633</v>
      </c>
      <c r="C3913" s="44" t="s">
        <v>77</v>
      </c>
      <c r="D3913" s="44" t="s">
        <v>176</v>
      </c>
      <c r="E3913" s="3">
        <v>3</v>
      </c>
      <c r="F3913" s="3">
        <v>1</v>
      </c>
      <c r="G3913" s="3">
        <v>1</v>
      </c>
      <c r="H3913" s="3">
        <v>1</v>
      </c>
      <c r="I3913" s="3">
        <f t="shared" si="61"/>
        <v>2</v>
      </c>
    </row>
    <row r="3914" spans="1:9" x14ac:dyDescent="0.35">
      <c r="A3914" s="3" t="s">
        <v>4307</v>
      </c>
      <c r="B3914" s="44" t="s">
        <v>633</v>
      </c>
      <c r="C3914" s="44" t="s">
        <v>77</v>
      </c>
      <c r="D3914" s="44" t="s">
        <v>176</v>
      </c>
      <c r="E3914" s="3">
        <v>3</v>
      </c>
      <c r="F3914" s="3">
        <v>1</v>
      </c>
      <c r="G3914" s="3">
        <v>1</v>
      </c>
      <c r="H3914" s="3">
        <v>1</v>
      </c>
      <c r="I3914" s="3">
        <f t="shared" si="61"/>
        <v>2</v>
      </c>
    </row>
    <row r="3915" spans="1:9" x14ac:dyDescent="0.35">
      <c r="A3915" s="3" t="s">
        <v>4308</v>
      </c>
      <c r="B3915" s="44" t="s">
        <v>633</v>
      </c>
      <c r="C3915" s="44" t="s">
        <v>77</v>
      </c>
      <c r="D3915" s="44" t="s">
        <v>176</v>
      </c>
      <c r="E3915" s="3">
        <v>3</v>
      </c>
      <c r="F3915" s="3">
        <v>1</v>
      </c>
      <c r="G3915" s="3">
        <v>1</v>
      </c>
      <c r="H3915" s="3">
        <v>1</v>
      </c>
      <c r="I3915" s="3">
        <f t="shared" si="61"/>
        <v>2</v>
      </c>
    </row>
    <row r="3916" spans="1:9" x14ac:dyDescent="0.35">
      <c r="A3916" s="3" t="s">
        <v>4309</v>
      </c>
      <c r="B3916" s="44" t="s">
        <v>633</v>
      </c>
      <c r="C3916" s="44" t="s">
        <v>77</v>
      </c>
      <c r="D3916" s="44" t="s">
        <v>176</v>
      </c>
      <c r="E3916" s="3">
        <v>3</v>
      </c>
      <c r="F3916" s="3">
        <v>1</v>
      </c>
      <c r="G3916" s="3">
        <v>1</v>
      </c>
      <c r="H3916" s="3">
        <v>1</v>
      </c>
      <c r="I3916" s="3">
        <f t="shared" si="61"/>
        <v>2</v>
      </c>
    </row>
    <row r="3917" spans="1:9" x14ac:dyDescent="0.35">
      <c r="A3917" s="3" t="s">
        <v>4310</v>
      </c>
      <c r="B3917" s="44" t="s">
        <v>633</v>
      </c>
      <c r="C3917" s="44" t="s">
        <v>77</v>
      </c>
      <c r="D3917" s="44" t="s">
        <v>176</v>
      </c>
      <c r="E3917" s="3">
        <v>3</v>
      </c>
      <c r="F3917" s="3">
        <v>1</v>
      </c>
      <c r="G3917" s="3">
        <v>1</v>
      </c>
      <c r="H3917" s="3">
        <v>1</v>
      </c>
      <c r="I3917" s="3">
        <f t="shared" si="61"/>
        <v>2</v>
      </c>
    </row>
    <row r="3918" spans="1:9" x14ac:dyDescent="0.35">
      <c r="A3918" s="3" t="s">
        <v>4311</v>
      </c>
      <c r="B3918" s="44" t="s">
        <v>633</v>
      </c>
      <c r="C3918" s="44" t="s">
        <v>77</v>
      </c>
      <c r="D3918" s="44" t="s">
        <v>176</v>
      </c>
      <c r="E3918" s="3">
        <v>3</v>
      </c>
      <c r="F3918" s="3">
        <v>1</v>
      </c>
      <c r="G3918" s="3">
        <v>1</v>
      </c>
      <c r="H3918" s="3">
        <v>1</v>
      </c>
      <c r="I3918" s="3">
        <f t="shared" si="61"/>
        <v>2</v>
      </c>
    </row>
    <row r="3919" spans="1:9" x14ac:dyDescent="0.35">
      <c r="A3919" s="3" t="s">
        <v>4312</v>
      </c>
      <c r="B3919" s="44" t="s">
        <v>288</v>
      </c>
      <c r="C3919" s="44" t="s">
        <v>43</v>
      </c>
      <c r="D3919" s="44" t="s">
        <v>176</v>
      </c>
      <c r="E3919" s="3">
        <v>3</v>
      </c>
      <c r="F3919" s="3">
        <v>1</v>
      </c>
      <c r="G3919" s="3">
        <v>4</v>
      </c>
      <c r="H3919" s="3">
        <v>1</v>
      </c>
      <c r="I3919" s="3">
        <f t="shared" si="61"/>
        <v>2</v>
      </c>
    </row>
    <row r="3920" spans="1:9" x14ac:dyDescent="0.35">
      <c r="A3920" s="3" t="s">
        <v>4313</v>
      </c>
      <c r="B3920" s="44" t="s">
        <v>288</v>
      </c>
      <c r="C3920" s="44" t="s">
        <v>43</v>
      </c>
      <c r="D3920" s="44" t="s">
        <v>176</v>
      </c>
      <c r="E3920" s="3">
        <v>3</v>
      </c>
      <c r="F3920" s="3">
        <v>4</v>
      </c>
      <c r="G3920" s="3">
        <v>4</v>
      </c>
      <c r="H3920" s="3">
        <v>3</v>
      </c>
      <c r="I3920" s="3">
        <f t="shared" si="61"/>
        <v>4</v>
      </c>
    </row>
    <row r="3921" spans="1:9" x14ac:dyDescent="0.35">
      <c r="A3921" s="3" t="s">
        <v>4314</v>
      </c>
      <c r="B3921" s="44" t="s">
        <v>227</v>
      </c>
      <c r="C3921" s="44" t="s">
        <v>228</v>
      </c>
      <c r="D3921" s="44" t="s">
        <v>175</v>
      </c>
      <c r="E3921" s="3">
        <v>3</v>
      </c>
      <c r="F3921" s="3">
        <v>1</v>
      </c>
      <c r="G3921" s="3">
        <v>4</v>
      </c>
      <c r="H3921" s="3">
        <v>1</v>
      </c>
      <c r="I3921" s="3">
        <f t="shared" si="61"/>
        <v>2</v>
      </c>
    </row>
    <row r="3922" spans="1:9" x14ac:dyDescent="0.35">
      <c r="A3922" s="3" t="s">
        <v>4315</v>
      </c>
      <c r="B3922" s="44" t="s">
        <v>227</v>
      </c>
      <c r="C3922" s="44" t="s">
        <v>228</v>
      </c>
      <c r="D3922" s="44" t="s">
        <v>175</v>
      </c>
      <c r="E3922" s="3">
        <v>3</v>
      </c>
      <c r="F3922" s="3">
        <v>1</v>
      </c>
      <c r="G3922" s="3">
        <v>4</v>
      </c>
      <c r="H3922" s="3">
        <v>1</v>
      </c>
      <c r="I3922" s="3">
        <f t="shared" si="61"/>
        <v>2</v>
      </c>
    </row>
    <row r="3923" spans="1:9" x14ac:dyDescent="0.35">
      <c r="A3923" s="3" t="s">
        <v>4316</v>
      </c>
      <c r="B3923" s="44" t="s">
        <v>288</v>
      </c>
      <c r="C3923" s="44" t="s">
        <v>43</v>
      </c>
      <c r="D3923" s="44" t="s">
        <v>176</v>
      </c>
      <c r="E3923" s="3">
        <v>3</v>
      </c>
      <c r="F3923" s="3">
        <v>1</v>
      </c>
      <c r="G3923" s="3">
        <v>4</v>
      </c>
      <c r="H3923" s="3">
        <v>1</v>
      </c>
      <c r="I3923" s="3">
        <f t="shared" si="61"/>
        <v>2</v>
      </c>
    </row>
    <row r="3924" spans="1:9" x14ac:dyDescent="0.35">
      <c r="A3924" s="3" t="s">
        <v>4317</v>
      </c>
      <c r="B3924" s="44" t="s">
        <v>227</v>
      </c>
      <c r="C3924" s="44" t="s">
        <v>228</v>
      </c>
      <c r="D3924" s="44" t="s">
        <v>175</v>
      </c>
      <c r="E3924" s="3">
        <v>3</v>
      </c>
      <c r="F3924" s="3">
        <v>1</v>
      </c>
      <c r="G3924" s="3">
        <v>4</v>
      </c>
      <c r="H3924" s="3">
        <v>1</v>
      </c>
      <c r="I3924" s="3">
        <f t="shared" si="61"/>
        <v>2</v>
      </c>
    </row>
    <row r="3925" spans="1:9" x14ac:dyDescent="0.35">
      <c r="A3925" s="3" t="s">
        <v>4318</v>
      </c>
      <c r="B3925" s="44" t="s">
        <v>227</v>
      </c>
      <c r="C3925" s="44" t="s">
        <v>228</v>
      </c>
      <c r="D3925" s="44" t="s">
        <v>175</v>
      </c>
      <c r="E3925" s="3">
        <v>3</v>
      </c>
      <c r="F3925" s="3">
        <v>1</v>
      </c>
      <c r="G3925" s="3">
        <v>4</v>
      </c>
      <c r="H3925" s="3">
        <v>1</v>
      </c>
      <c r="I3925" s="3">
        <f t="shared" si="61"/>
        <v>2</v>
      </c>
    </row>
    <row r="3926" spans="1:9" x14ac:dyDescent="0.35">
      <c r="A3926" s="3" t="s">
        <v>4319</v>
      </c>
      <c r="B3926" s="44" t="s">
        <v>288</v>
      </c>
      <c r="C3926" s="44" t="s">
        <v>43</v>
      </c>
      <c r="D3926" s="44" t="s">
        <v>176</v>
      </c>
      <c r="E3926" s="3">
        <v>2</v>
      </c>
      <c r="F3926" s="3">
        <v>4</v>
      </c>
      <c r="G3926" s="3">
        <v>1</v>
      </c>
      <c r="H3926" s="3">
        <v>1</v>
      </c>
      <c r="I3926" s="3">
        <f t="shared" si="61"/>
        <v>2</v>
      </c>
    </row>
    <row r="3927" spans="1:9" x14ac:dyDescent="0.35">
      <c r="A3927" s="3" t="s">
        <v>4320</v>
      </c>
      <c r="B3927" s="44" t="s">
        <v>288</v>
      </c>
      <c r="C3927" s="44" t="s">
        <v>43</v>
      </c>
      <c r="D3927" s="44" t="s">
        <v>176</v>
      </c>
      <c r="E3927" s="3">
        <v>3</v>
      </c>
      <c r="F3927" s="3">
        <v>1</v>
      </c>
      <c r="G3927" s="3">
        <v>4</v>
      </c>
      <c r="H3927" s="3">
        <v>1</v>
      </c>
      <c r="I3927" s="3">
        <f t="shared" si="61"/>
        <v>2</v>
      </c>
    </row>
    <row r="3928" spans="1:9" x14ac:dyDescent="0.35">
      <c r="A3928" s="3" t="s">
        <v>4321</v>
      </c>
      <c r="B3928" s="44" t="s">
        <v>288</v>
      </c>
      <c r="C3928" s="44" t="s">
        <v>43</v>
      </c>
      <c r="D3928" s="44" t="s">
        <v>176</v>
      </c>
      <c r="E3928" s="3">
        <v>3</v>
      </c>
      <c r="F3928" s="3">
        <v>1</v>
      </c>
      <c r="G3928" s="3">
        <v>4</v>
      </c>
      <c r="H3928" s="3">
        <v>1</v>
      </c>
      <c r="I3928" s="3">
        <f t="shared" si="61"/>
        <v>2</v>
      </c>
    </row>
    <row r="3929" spans="1:9" x14ac:dyDescent="0.35">
      <c r="A3929" s="3" t="s">
        <v>4322</v>
      </c>
      <c r="B3929" s="44" t="s">
        <v>288</v>
      </c>
      <c r="C3929" s="44" t="s">
        <v>43</v>
      </c>
      <c r="D3929" s="44" t="s">
        <v>176</v>
      </c>
      <c r="E3929" s="3">
        <v>3</v>
      </c>
      <c r="F3929" s="3">
        <v>1</v>
      </c>
      <c r="G3929" s="3">
        <v>4</v>
      </c>
      <c r="H3929" s="3">
        <v>1</v>
      </c>
      <c r="I3929" s="3">
        <f t="shared" si="61"/>
        <v>2</v>
      </c>
    </row>
    <row r="3930" spans="1:9" x14ac:dyDescent="0.35">
      <c r="A3930" s="3" t="s">
        <v>4323</v>
      </c>
      <c r="B3930" s="44" t="s">
        <v>288</v>
      </c>
      <c r="C3930" s="44" t="s">
        <v>43</v>
      </c>
      <c r="D3930" s="44" t="s">
        <v>176</v>
      </c>
      <c r="E3930" s="3">
        <v>3</v>
      </c>
      <c r="F3930" s="3">
        <v>1</v>
      </c>
      <c r="G3930" s="3">
        <v>4</v>
      </c>
      <c r="H3930" s="3">
        <v>1</v>
      </c>
      <c r="I3930" s="3">
        <f t="shared" si="61"/>
        <v>2</v>
      </c>
    </row>
    <row r="3931" spans="1:9" x14ac:dyDescent="0.35">
      <c r="A3931" s="3" t="s">
        <v>4324</v>
      </c>
      <c r="B3931" s="44" t="s">
        <v>633</v>
      </c>
      <c r="C3931" s="44" t="s">
        <v>77</v>
      </c>
      <c r="D3931" s="44" t="s">
        <v>176</v>
      </c>
      <c r="E3931" s="3">
        <v>3</v>
      </c>
      <c r="F3931" s="3">
        <v>1</v>
      </c>
      <c r="G3931" s="3">
        <v>4</v>
      </c>
      <c r="H3931" s="3">
        <v>1</v>
      </c>
      <c r="I3931" s="3">
        <f t="shared" si="61"/>
        <v>2</v>
      </c>
    </row>
    <row r="3932" spans="1:9" x14ac:dyDescent="0.35">
      <c r="A3932" s="3" t="s">
        <v>4325</v>
      </c>
      <c r="B3932" s="44" t="s">
        <v>227</v>
      </c>
      <c r="C3932" s="44" t="s">
        <v>228</v>
      </c>
      <c r="D3932" s="44" t="s">
        <v>175</v>
      </c>
      <c r="E3932" s="3">
        <v>3</v>
      </c>
      <c r="F3932" s="3">
        <v>1</v>
      </c>
      <c r="G3932" s="3">
        <v>4</v>
      </c>
      <c r="H3932" s="3">
        <v>1</v>
      </c>
      <c r="I3932" s="3">
        <f t="shared" si="61"/>
        <v>2</v>
      </c>
    </row>
    <row r="3933" spans="1:9" x14ac:dyDescent="0.35">
      <c r="A3933" s="3" t="s">
        <v>4326</v>
      </c>
      <c r="B3933" s="44" t="s">
        <v>227</v>
      </c>
      <c r="C3933" s="44" t="s">
        <v>228</v>
      </c>
      <c r="D3933" s="44" t="s">
        <v>175</v>
      </c>
      <c r="E3933" s="3">
        <v>3</v>
      </c>
      <c r="F3933" s="3">
        <v>1</v>
      </c>
      <c r="G3933" s="3">
        <v>4</v>
      </c>
      <c r="H3933" s="3">
        <v>1</v>
      </c>
      <c r="I3933" s="3">
        <f t="shared" si="61"/>
        <v>2</v>
      </c>
    </row>
    <row r="3934" spans="1:9" x14ac:dyDescent="0.35">
      <c r="A3934" s="3" t="s">
        <v>4327</v>
      </c>
      <c r="B3934" s="44" t="s">
        <v>633</v>
      </c>
      <c r="C3934" s="44" t="s">
        <v>77</v>
      </c>
      <c r="D3934" s="44" t="s">
        <v>176</v>
      </c>
      <c r="E3934" s="3">
        <v>3</v>
      </c>
      <c r="F3934" s="3">
        <v>1</v>
      </c>
      <c r="G3934" s="3">
        <v>4</v>
      </c>
      <c r="H3934" s="3">
        <v>1</v>
      </c>
      <c r="I3934" s="3">
        <f t="shared" si="61"/>
        <v>2</v>
      </c>
    </row>
    <row r="3935" spans="1:9" x14ac:dyDescent="0.35">
      <c r="A3935" s="3" t="s">
        <v>4328</v>
      </c>
      <c r="B3935" s="44" t="s">
        <v>633</v>
      </c>
      <c r="C3935" s="44" t="s">
        <v>77</v>
      </c>
      <c r="D3935" s="44" t="s">
        <v>176</v>
      </c>
      <c r="E3935" s="3">
        <v>3</v>
      </c>
      <c r="F3935" s="3">
        <v>1</v>
      </c>
      <c r="G3935" s="3">
        <v>4</v>
      </c>
      <c r="H3935" s="3">
        <v>1</v>
      </c>
      <c r="I3935" s="3">
        <f t="shared" si="61"/>
        <v>2</v>
      </c>
    </row>
    <row r="3936" spans="1:9" x14ac:dyDescent="0.35">
      <c r="A3936" s="3" t="s">
        <v>4329</v>
      </c>
      <c r="B3936" s="44" t="s">
        <v>633</v>
      </c>
      <c r="C3936" s="44" t="s">
        <v>77</v>
      </c>
      <c r="D3936" s="44" t="s">
        <v>176</v>
      </c>
      <c r="E3936" s="3">
        <v>3</v>
      </c>
      <c r="F3936" s="3">
        <v>1</v>
      </c>
      <c r="G3936" s="3">
        <v>4</v>
      </c>
      <c r="H3936" s="3">
        <v>1</v>
      </c>
      <c r="I3936" s="3">
        <f t="shared" si="61"/>
        <v>2</v>
      </c>
    </row>
    <row r="3937" spans="1:9" x14ac:dyDescent="0.35">
      <c r="A3937" s="3" t="s">
        <v>4330</v>
      </c>
      <c r="B3937" s="44" t="s">
        <v>633</v>
      </c>
      <c r="C3937" s="44" t="s">
        <v>77</v>
      </c>
      <c r="D3937" s="44" t="s">
        <v>176</v>
      </c>
      <c r="E3937" s="3">
        <v>3</v>
      </c>
      <c r="F3937" s="3">
        <v>1</v>
      </c>
      <c r="G3937" s="3">
        <v>4</v>
      </c>
      <c r="H3937" s="3">
        <v>1</v>
      </c>
      <c r="I3937" s="3">
        <f t="shared" si="61"/>
        <v>2</v>
      </c>
    </row>
    <row r="3938" spans="1:9" x14ac:dyDescent="0.35">
      <c r="A3938" s="3" t="s">
        <v>4331</v>
      </c>
      <c r="B3938" s="44" t="s">
        <v>633</v>
      </c>
      <c r="C3938" s="44" t="s">
        <v>77</v>
      </c>
      <c r="D3938" s="44" t="s">
        <v>176</v>
      </c>
      <c r="E3938" s="3">
        <v>3</v>
      </c>
      <c r="F3938" s="3">
        <v>1</v>
      </c>
      <c r="G3938" s="3">
        <v>4</v>
      </c>
      <c r="H3938" s="3">
        <v>1</v>
      </c>
      <c r="I3938" s="3">
        <f t="shared" si="61"/>
        <v>2</v>
      </c>
    </row>
    <row r="3939" spans="1:9" x14ac:dyDescent="0.35">
      <c r="A3939" s="3" t="s">
        <v>4332</v>
      </c>
      <c r="B3939" s="44" t="s">
        <v>633</v>
      </c>
      <c r="C3939" s="44" t="s">
        <v>77</v>
      </c>
      <c r="D3939" s="44" t="s">
        <v>176</v>
      </c>
      <c r="E3939" s="3">
        <v>3</v>
      </c>
      <c r="F3939" s="3">
        <v>1</v>
      </c>
      <c r="G3939" s="3">
        <v>4</v>
      </c>
      <c r="H3939" s="3">
        <v>1</v>
      </c>
      <c r="I3939" s="3">
        <f t="shared" si="61"/>
        <v>2</v>
      </c>
    </row>
    <row r="3940" spans="1:9" x14ac:dyDescent="0.35">
      <c r="A3940" s="3" t="s">
        <v>4333</v>
      </c>
      <c r="B3940" s="44" t="s">
        <v>227</v>
      </c>
      <c r="C3940" s="44" t="s">
        <v>228</v>
      </c>
      <c r="D3940" s="44" t="s">
        <v>175</v>
      </c>
      <c r="E3940" s="3">
        <v>3</v>
      </c>
      <c r="F3940" s="3">
        <v>1</v>
      </c>
      <c r="G3940" s="3">
        <v>4</v>
      </c>
      <c r="H3940" s="3">
        <v>2</v>
      </c>
      <c r="I3940" s="3">
        <f t="shared" si="61"/>
        <v>3</v>
      </c>
    </row>
    <row r="3941" spans="1:9" x14ac:dyDescent="0.35">
      <c r="A3941" s="3" t="s">
        <v>4334</v>
      </c>
      <c r="B3941" s="44" t="s">
        <v>633</v>
      </c>
      <c r="C3941" s="44" t="s">
        <v>77</v>
      </c>
      <c r="D3941" s="44" t="s">
        <v>176</v>
      </c>
      <c r="E3941" s="3">
        <v>3</v>
      </c>
      <c r="F3941" s="3">
        <v>1</v>
      </c>
      <c r="G3941" s="3">
        <v>4</v>
      </c>
      <c r="H3941" s="3">
        <v>1</v>
      </c>
      <c r="I3941" s="3">
        <f t="shared" si="61"/>
        <v>2</v>
      </c>
    </row>
    <row r="3942" spans="1:9" x14ac:dyDescent="0.35">
      <c r="A3942" s="3" t="s">
        <v>4335</v>
      </c>
      <c r="B3942" s="44" t="s">
        <v>227</v>
      </c>
      <c r="C3942" s="44" t="s">
        <v>228</v>
      </c>
      <c r="D3942" s="44" t="s">
        <v>175</v>
      </c>
      <c r="E3942" s="3">
        <v>3</v>
      </c>
      <c r="F3942" s="3">
        <v>1</v>
      </c>
      <c r="G3942" s="3">
        <v>4</v>
      </c>
      <c r="H3942" s="3">
        <v>1</v>
      </c>
      <c r="I3942" s="3">
        <f t="shared" si="61"/>
        <v>2</v>
      </c>
    </row>
    <row r="3943" spans="1:9" x14ac:dyDescent="0.35">
      <c r="A3943" s="3" t="s">
        <v>4336</v>
      </c>
      <c r="B3943" s="44" t="s">
        <v>633</v>
      </c>
      <c r="C3943" s="44" t="s">
        <v>77</v>
      </c>
      <c r="D3943" s="44" t="s">
        <v>176</v>
      </c>
      <c r="E3943" s="3">
        <v>3</v>
      </c>
      <c r="F3943" s="3">
        <v>1</v>
      </c>
      <c r="G3943" s="3">
        <v>4</v>
      </c>
      <c r="H3943" s="3">
        <v>1</v>
      </c>
      <c r="I3943" s="3">
        <f t="shared" si="61"/>
        <v>2</v>
      </c>
    </row>
    <row r="3944" spans="1:9" x14ac:dyDescent="0.35">
      <c r="A3944" s="3" t="s">
        <v>4337</v>
      </c>
      <c r="B3944" s="44" t="s">
        <v>633</v>
      </c>
      <c r="C3944" s="44" t="s">
        <v>77</v>
      </c>
      <c r="D3944" s="44" t="s">
        <v>176</v>
      </c>
      <c r="E3944" s="3">
        <v>3</v>
      </c>
      <c r="F3944" s="3">
        <v>1</v>
      </c>
      <c r="G3944" s="3">
        <v>4</v>
      </c>
      <c r="H3944" s="3">
        <v>1</v>
      </c>
      <c r="I3944" s="3">
        <f t="shared" si="61"/>
        <v>2</v>
      </c>
    </row>
    <row r="3945" spans="1:9" x14ac:dyDescent="0.35">
      <c r="A3945" s="3" t="s">
        <v>4338</v>
      </c>
      <c r="B3945" s="44" t="s">
        <v>633</v>
      </c>
      <c r="C3945" s="44" t="s">
        <v>77</v>
      </c>
      <c r="D3945" s="44" t="s">
        <v>176</v>
      </c>
      <c r="E3945" s="3">
        <v>3</v>
      </c>
      <c r="F3945" s="3">
        <v>1</v>
      </c>
      <c r="G3945" s="3">
        <v>4</v>
      </c>
      <c r="H3945" s="3">
        <v>1</v>
      </c>
      <c r="I3945" s="3">
        <f t="shared" si="61"/>
        <v>2</v>
      </c>
    </row>
    <row r="3946" spans="1:9" x14ac:dyDescent="0.35">
      <c r="A3946" s="3" t="s">
        <v>4339</v>
      </c>
      <c r="B3946" s="44" t="s">
        <v>633</v>
      </c>
      <c r="C3946" s="44" t="s">
        <v>77</v>
      </c>
      <c r="D3946" s="44" t="s">
        <v>176</v>
      </c>
      <c r="E3946" s="3">
        <v>3</v>
      </c>
      <c r="F3946" s="3">
        <v>1</v>
      </c>
      <c r="G3946" s="3">
        <v>4</v>
      </c>
      <c r="H3946" s="3">
        <v>1</v>
      </c>
      <c r="I3946" s="3">
        <f t="shared" si="61"/>
        <v>2</v>
      </c>
    </row>
    <row r="3947" spans="1:9" x14ac:dyDescent="0.35">
      <c r="A3947" s="3" t="s">
        <v>4340</v>
      </c>
      <c r="B3947" s="44" t="s">
        <v>633</v>
      </c>
      <c r="C3947" s="44" t="s">
        <v>77</v>
      </c>
      <c r="D3947" s="44" t="s">
        <v>176</v>
      </c>
      <c r="E3947" s="3">
        <v>3</v>
      </c>
      <c r="F3947" s="3">
        <v>1</v>
      </c>
      <c r="G3947" s="3">
        <v>4</v>
      </c>
      <c r="H3947" s="3">
        <v>1</v>
      </c>
      <c r="I3947" s="3">
        <f t="shared" si="61"/>
        <v>2</v>
      </c>
    </row>
    <row r="3948" spans="1:9" x14ac:dyDescent="0.35">
      <c r="A3948" s="3" t="s">
        <v>4341</v>
      </c>
      <c r="B3948" s="44" t="s">
        <v>288</v>
      </c>
      <c r="C3948" s="44" t="s">
        <v>43</v>
      </c>
      <c r="D3948" s="44" t="s">
        <v>176</v>
      </c>
      <c r="E3948" s="3">
        <v>3</v>
      </c>
      <c r="F3948" s="3">
        <v>1</v>
      </c>
      <c r="G3948" s="3">
        <v>4</v>
      </c>
      <c r="H3948" s="3">
        <v>2</v>
      </c>
      <c r="I3948" s="3">
        <f t="shared" si="61"/>
        <v>3</v>
      </c>
    </row>
    <row r="3949" spans="1:9" x14ac:dyDescent="0.35">
      <c r="A3949" s="3" t="s">
        <v>4342</v>
      </c>
      <c r="B3949" s="44" t="s">
        <v>633</v>
      </c>
      <c r="C3949" s="44" t="s">
        <v>77</v>
      </c>
      <c r="D3949" s="44" t="s">
        <v>176</v>
      </c>
      <c r="E3949" s="3">
        <v>3</v>
      </c>
      <c r="F3949" s="3">
        <v>1</v>
      </c>
      <c r="G3949" s="3">
        <v>1</v>
      </c>
      <c r="H3949" s="3">
        <v>1</v>
      </c>
      <c r="I3949" s="3">
        <f t="shared" si="61"/>
        <v>2</v>
      </c>
    </row>
    <row r="3950" spans="1:9" x14ac:dyDescent="0.35">
      <c r="A3950" s="3" t="s">
        <v>4343</v>
      </c>
      <c r="B3950" s="44" t="s">
        <v>633</v>
      </c>
      <c r="C3950" s="44" t="s">
        <v>77</v>
      </c>
      <c r="D3950" s="44" t="s">
        <v>176</v>
      </c>
      <c r="E3950" s="3">
        <v>3</v>
      </c>
      <c r="F3950" s="3">
        <v>1</v>
      </c>
      <c r="G3950" s="3">
        <v>1</v>
      </c>
      <c r="H3950" s="3">
        <v>1</v>
      </c>
      <c r="I3950" s="3">
        <f t="shared" si="61"/>
        <v>2</v>
      </c>
    </row>
    <row r="3951" spans="1:9" x14ac:dyDescent="0.35">
      <c r="A3951" s="3" t="s">
        <v>4344</v>
      </c>
      <c r="B3951" s="44" t="s">
        <v>633</v>
      </c>
      <c r="C3951" s="44" t="s">
        <v>77</v>
      </c>
      <c r="D3951" s="44" t="s">
        <v>176</v>
      </c>
      <c r="E3951" s="3">
        <v>3</v>
      </c>
      <c r="F3951" s="3">
        <v>1</v>
      </c>
      <c r="G3951" s="3">
        <v>1</v>
      </c>
      <c r="H3951" s="3">
        <v>1</v>
      </c>
      <c r="I3951" s="3">
        <f t="shared" si="61"/>
        <v>2</v>
      </c>
    </row>
    <row r="3952" spans="1:9" x14ac:dyDescent="0.35">
      <c r="A3952" s="3" t="s">
        <v>4345</v>
      </c>
      <c r="B3952" s="44" t="s">
        <v>633</v>
      </c>
      <c r="C3952" s="44" t="s">
        <v>77</v>
      </c>
      <c r="D3952" s="44" t="s">
        <v>176</v>
      </c>
      <c r="E3952" s="3">
        <v>3</v>
      </c>
      <c r="F3952" s="3">
        <v>1</v>
      </c>
      <c r="G3952" s="3">
        <v>1</v>
      </c>
      <c r="H3952" s="3">
        <v>1</v>
      </c>
      <c r="I3952" s="3">
        <f t="shared" si="61"/>
        <v>2</v>
      </c>
    </row>
    <row r="3953" spans="1:9" x14ac:dyDescent="0.35">
      <c r="A3953" s="3" t="s">
        <v>4346</v>
      </c>
      <c r="B3953" s="44" t="s">
        <v>633</v>
      </c>
      <c r="C3953" s="44" t="s">
        <v>77</v>
      </c>
      <c r="D3953" s="44" t="s">
        <v>176</v>
      </c>
      <c r="E3953" s="3">
        <v>3</v>
      </c>
      <c r="F3953" s="3">
        <v>1</v>
      </c>
      <c r="G3953" s="3">
        <v>1</v>
      </c>
      <c r="H3953" s="3">
        <v>1</v>
      </c>
      <c r="I3953" s="3">
        <f t="shared" si="61"/>
        <v>2</v>
      </c>
    </row>
    <row r="3954" spans="1:9" x14ac:dyDescent="0.35">
      <c r="A3954" s="3" t="s">
        <v>4347</v>
      </c>
      <c r="B3954" s="44" t="s">
        <v>633</v>
      </c>
      <c r="C3954" s="44" t="s">
        <v>77</v>
      </c>
      <c r="D3954" s="44" t="s">
        <v>176</v>
      </c>
      <c r="E3954" s="3">
        <v>3</v>
      </c>
      <c r="F3954" s="3">
        <v>1</v>
      </c>
      <c r="G3954" s="3">
        <v>1</v>
      </c>
      <c r="H3954" s="3">
        <v>1</v>
      </c>
      <c r="I3954" s="3">
        <f t="shared" si="61"/>
        <v>2</v>
      </c>
    </row>
    <row r="3955" spans="1:9" x14ac:dyDescent="0.35">
      <c r="A3955" s="3" t="s">
        <v>4348</v>
      </c>
      <c r="B3955" s="44" t="s">
        <v>633</v>
      </c>
      <c r="C3955" s="44" t="s">
        <v>77</v>
      </c>
      <c r="D3955" s="44" t="s">
        <v>176</v>
      </c>
      <c r="E3955" s="3">
        <v>3</v>
      </c>
      <c r="F3955" s="3">
        <v>1</v>
      </c>
      <c r="G3955" s="3">
        <v>1</v>
      </c>
      <c r="H3955" s="3">
        <v>1</v>
      </c>
      <c r="I3955" s="3">
        <f t="shared" si="61"/>
        <v>2</v>
      </c>
    </row>
    <row r="3956" spans="1:9" x14ac:dyDescent="0.35">
      <c r="A3956" s="3" t="s">
        <v>4349</v>
      </c>
      <c r="B3956" s="44" t="s">
        <v>227</v>
      </c>
      <c r="C3956" s="44" t="s">
        <v>228</v>
      </c>
      <c r="D3956" s="44" t="s">
        <v>175</v>
      </c>
      <c r="E3956" s="3">
        <v>3</v>
      </c>
      <c r="F3956" s="3">
        <v>1</v>
      </c>
      <c r="G3956" s="3">
        <v>4</v>
      </c>
      <c r="H3956" s="3">
        <v>1</v>
      </c>
      <c r="I3956" s="3">
        <f t="shared" si="61"/>
        <v>2</v>
      </c>
    </row>
    <row r="3957" spans="1:9" x14ac:dyDescent="0.35">
      <c r="A3957" s="3" t="s">
        <v>4350</v>
      </c>
      <c r="B3957" s="44" t="s">
        <v>227</v>
      </c>
      <c r="C3957" s="44" t="s">
        <v>228</v>
      </c>
      <c r="D3957" s="44" t="s">
        <v>175</v>
      </c>
      <c r="E3957" s="3">
        <v>3</v>
      </c>
      <c r="F3957" s="3">
        <v>1</v>
      </c>
      <c r="G3957" s="3">
        <v>1</v>
      </c>
      <c r="H3957" s="3">
        <v>1</v>
      </c>
      <c r="I3957" s="3">
        <f t="shared" si="61"/>
        <v>2</v>
      </c>
    </row>
    <row r="3958" spans="1:9" x14ac:dyDescent="0.35">
      <c r="A3958" s="3" t="s">
        <v>4351</v>
      </c>
      <c r="B3958" s="44" t="s">
        <v>288</v>
      </c>
      <c r="C3958" s="44" t="s">
        <v>43</v>
      </c>
      <c r="D3958" s="44" t="s">
        <v>176</v>
      </c>
      <c r="E3958" s="3">
        <v>3</v>
      </c>
      <c r="F3958" s="3">
        <v>1</v>
      </c>
      <c r="G3958" s="3">
        <v>4</v>
      </c>
      <c r="H3958" s="3">
        <v>1</v>
      </c>
      <c r="I3958" s="3">
        <f t="shared" si="61"/>
        <v>2</v>
      </c>
    </row>
    <row r="3959" spans="1:9" x14ac:dyDescent="0.35">
      <c r="A3959" s="3" t="s">
        <v>4352</v>
      </c>
      <c r="B3959" s="44" t="s">
        <v>226</v>
      </c>
      <c r="C3959" s="44" t="s">
        <v>40</v>
      </c>
      <c r="D3959" s="44" t="s">
        <v>175</v>
      </c>
      <c r="E3959" s="3">
        <v>3</v>
      </c>
      <c r="F3959" s="3">
        <v>1</v>
      </c>
      <c r="G3959" s="3">
        <v>4</v>
      </c>
      <c r="H3959" s="3">
        <v>1</v>
      </c>
      <c r="I3959" s="3">
        <f t="shared" si="61"/>
        <v>2</v>
      </c>
    </row>
    <row r="3960" spans="1:9" x14ac:dyDescent="0.35">
      <c r="A3960" s="3" t="s">
        <v>4353</v>
      </c>
      <c r="B3960" s="44" t="s">
        <v>226</v>
      </c>
      <c r="C3960" s="44" t="s">
        <v>40</v>
      </c>
      <c r="D3960" s="44" t="s">
        <v>175</v>
      </c>
      <c r="E3960" s="3">
        <v>3</v>
      </c>
      <c r="F3960" s="3">
        <v>1</v>
      </c>
      <c r="G3960" s="3">
        <v>4</v>
      </c>
      <c r="H3960" s="3">
        <v>1</v>
      </c>
      <c r="I3960" s="3">
        <f t="shared" si="61"/>
        <v>2</v>
      </c>
    </row>
    <row r="3961" spans="1:9" x14ac:dyDescent="0.35">
      <c r="A3961" s="3" t="s">
        <v>4354</v>
      </c>
      <c r="B3961" s="44" t="s">
        <v>226</v>
      </c>
      <c r="C3961" s="44" t="s">
        <v>40</v>
      </c>
      <c r="D3961" s="44" t="s">
        <v>175</v>
      </c>
      <c r="E3961" s="3">
        <v>3</v>
      </c>
      <c r="F3961" s="3">
        <v>1</v>
      </c>
      <c r="G3961" s="3">
        <v>4</v>
      </c>
      <c r="H3961" s="3">
        <v>1</v>
      </c>
      <c r="I3961" s="3">
        <f t="shared" si="61"/>
        <v>2</v>
      </c>
    </row>
    <row r="3962" spans="1:9" x14ac:dyDescent="0.35">
      <c r="A3962" s="3" t="s">
        <v>4355</v>
      </c>
      <c r="B3962" s="44" t="s">
        <v>288</v>
      </c>
      <c r="C3962" s="44" t="s">
        <v>43</v>
      </c>
      <c r="D3962" s="44" t="s">
        <v>176</v>
      </c>
      <c r="E3962" s="3">
        <v>3</v>
      </c>
      <c r="F3962" s="3">
        <v>4</v>
      </c>
      <c r="G3962" s="3">
        <v>4</v>
      </c>
      <c r="H3962" s="3">
        <v>3</v>
      </c>
      <c r="I3962" s="3">
        <f t="shared" si="61"/>
        <v>4</v>
      </c>
    </row>
    <row r="3963" spans="1:9" x14ac:dyDescent="0.35">
      <c r="A3963" s="3" t="s">
        <v>4356</v>
      </c>
      <c r="B3963" s="44" t="s">
        <v>227</v>
      </c>
      <c r="C3963" s="44" t="s">
        <v>228</v>
      </c>
      <c r="D3963" s="44" t="s">
        <v>175</v>
      </c>
      <c r="E3963" s="3">
        <v>3</v>
      </c>
      <c r="F3963" s="3">
        <v>1</v>
      </c>
      <c r="G3963" s="3">
        <v>4</v>
      </c>
      <c r="H3963" s="3">
        <v>1</v>
      </c>
      <c r="I3963" s="3">
        <f t="shared" si="61"/>
        <v>2</v>
      </c>
    </row>
    <row r="3964" spans="1:9" x14ac:dyDescent="0.35">
      <c r="A3964" s="3" t="s">
        <v>4357</v>
      </c>
      <c r="B3964" s="44" t="s">
        <v>195</v>
      </c>
      <c r="C3964" s="44" t="s">
        <v>151</v>
      </c>
      <c r="D3964" s="44" t="s">
        <v>176</v>
      </c>
      <c r="E3964" s="3">
        <v>3</v>
      </c>
      <c r="F3964" s="3">
        <v>1</v>
      </c>
      <c r="G3964" s="3">
        <v>1</v>
      </c>
      <c r="H3964" s="3">
        <v>1</v>
      </c>
      <c r="I3964" s="3">
        <f t="shared" si="61"/>
        <v>2</v>
      </c>
    </row>
    <row r="3965" spans="1:9" x14ac:dyDescent="0.35">
      <c r="A3965" s="3" t="s">
        <v>4358</v>
      </c>
      <c r="B3965" s="44" t="s">
        <v>227</v>
      </c>
      <c r="C3965" s="44" t="s">
        <v>228</v>
      </c>
      <c r="D3965" s="44" t="s">
        <v>175</v>
      </c>
      <c r="E3965" s="3">
        <v>3</v>
      </c>
      <c r="F3965" s="3">
        <v>1</v>
      </c>
      <c r="G3965" s="3">
        <v>4</v>
      </c>
      <c r="H3965" s="3">
        <v>1</v>
      </c>
      <c r="I3965" s="3">
        <f t="shared" si="61"/>
        <v>2</v>
      </c>
    </row>
    <row r="3966" spans="1:9" x14ac:dyDescent="0.35">
      <c r="A3966" s="3" t="s">
        <v>4359</v>
      </c>
      <c r="B3966" s="44" t="s">
        <v>226</v>
      </c>
      <c r="C3966" s="44" t="s">
        <v>40</v>
      </c>
      <c r="D3966" s="44" t="s">
        <v>175</v>
      </c>
      <c r="E3966" s="3">
        <v>3</v>
      </c>
      <c r="F3966" s="3">
        <v>1</v>
      </c>
      <c r="G3966" s="3">
        <v>4</v>
      </c>
      <c r="H3966" s="3">
        <v>1</v>
      </c>
      <c r="I3966" s="3">
        <f t="shared" si="61"/>
        <v>2</v>
      </c>
    </row>
    <row r="3967" spans="1:9" x14ac:dyDescent="0.35">
      <c r="A3967" s="3" t="s">
        <v>4360</v>
      </c>
      <c r="B3967" s="44" t="s">
        <v>226</v>
      </c>
      <c r="C3967" s="44" t="s">
        <v>40</v>
      </c>
      <c r="D3967" s="44" t="s">
        <v>175</v>
      </c>
      <c r="E3967" s="3">
        <v>3</v>
      </c>
      <c r="F3967" s="3">
        <v>1</v>
      </c>
      <c r="G3967" s="3">
        <v>4</v>
      </c>
      <c r="H3967" s="3">
        <v>1</v>
      </c>
      <c r="I3967" s="3">
        <f t="shared" si="61"/>
        <v>2</v>
      </c>
    </row>
    <row r="3968" spans="1:9" x14ac:dyDescent="0.35">
      <c r="A3968" s="3" t="s">
        <v>4361</v>
      </c>
      <c r="B3968" s="44" t="s">
        <v>226</v>
      </c>
      <c r="C3968" s="44" t="s">
        <v>40</v>
      </c>
      <c r="D3968" s="44" t="s">
        <v>175</v>
      </c>
      <c r="E3968" s="3">
        <v>3</v>
      </c>
      <c r="F3968" s="3">
        <v>1</v>
      </c>
      <c r="G3968" s="3">
        <v>4</v>
      </c>
      <c r="H3968" s="3">
        <v>1</v>
      </c>
      <c r="I3968" s="3">
        <f t="shared" si="61"/>
        <v>2</v>
      </c>
    </row>
    <row r="3969" spans="1:9" x14ac:dyDescent="0.35">
      <c r="A3969" s="3" t="s">
        <v>4362</v>
      </c>
      <c r="B3969" s="44" t="s">
        <v>227</v>
      </c>
      <c r="C3969" s="44" t="s">
        <v>228</v>
      </c>
      <c r="D3969" s="44" t="s">
        <v>175</v>
      </c>
      <c r="E3969" s="3">
        <v>3</v>
      </c>
      <c r="F3969" s="3">
        <v>1</v>
      </c>
      <c r="G3969" s="3">
        <v>4</v>
      </c>
      <c r="H3969" s="3">
        <v>1</v>
      </c>
      <c r="I3969" s="3">
        <f t="shared" si="61"/>
        <v>2</v>
      </c>
    </row>
    <row r="3970" spans="1:9" x14ac:dyDescent="0.35">
      <c r="A3970" s="3" t="s">
        <v>4363</v>
      </c>
      <c r="B3970" s="44" t="s">
        <v>226</v>
      </c>
      <c r="C3970" s="44" t="s">
        <v>40</v>
      </c>
      <c r="D3970" s="44" t="s">
        <v>175</v>
      </c>
      <c r="E3970" s="3">
        <v>3</v>
      </c>
      <c r="F3970" s="3">
        <v>1</v>
      </c>
      <c r="G3970" s="3">
        <v>4</v>
      </c>
      <c r="H3970" s="3">
        <v>1</v>
      </c>
      <c r="I3970" s="3">
        <f t="shared" si="61"/>
        <v>2</v>
      </c>
    </row>
    <row r="3971" spans="1:9" x14ac:dyDescent="0.35">
      <c r="A3971" s="3" t="s">
        <v>4364</v>
      </c>
      <c r="B3971" s="44" t="s">
        <v>208</v>
      </c>
      <c r="C3971" s="44" t="s">
        <v>151</v>
      </c>
      <c r="D3971" s="44" t="s">
        <v>175</v>
      </c>
      <c r="E3971" s="3">
        <v>3</v>
      </c>
      <c r="F3971" s="3">
        <v>2</v>
      </c>
      <c r="G3971" s="3">
        <v>4</v>
      </c>
      <c r="H3971" s="3">
        <v>1</v>
      </c>
      <c r="I3971" s="3">
        <f t="shared" ref="I3971:I4034" si="62">ROUND(AVERAGE(E3971:H3971),0)</f>
        <v>3</v>
      </c>
    </row>
    <row r="3972" spans="1:9" x14ac:dyDescent="0.35">
      <c r="A3972" s="3" t="s">
        <v>4365</v>
      </c>
      <c r="B3972" s="44" t="s">
        <v>226</v>
      </c>
      <c r="C3972" s="44" t="s">
        <v>40</v>
      </c>
      <c r="D3972" s="44" t="s">
        <v>175</v>
      </c>
      <c r="E3972" s="3">
        <v>3</v>
      </c>
      <c r="F3972" s="3">
        <v>1</v>
      </c>
      <c r="G3972" s="3">
        <v>4</v>
      </c>
      <c r="H3972" s="3">
        <v>1</v>
      </c>
      <c r="I3972" s="3">
        <f t="shared" si="62"/>
        <v>2</v>
      </c>
    </row>
    <row r="3973" spans="1:9" x14ac:dyDescent="0.35">
      <c r="A3973" s="3" t="s">
        <v>4366</v>
      </c>
      <c r="B3973" s="44" t="s">
        <v>226</v>
      </c>
      <c r="C3973" s="44" t="s">
        <v>40</v>
      </c>
      <c r="D3973" s="44" t="s">
        <v>175</v>
      </c>
      <c r="E3973" s="3">
        <v>3</v>
      </c>
      <c r="F3973" s="3">
        <v>1</v>
      </c>
      <c r="G3973" s="3">
        <v>4</v>
      </c>
      <c r="H3973" s="3">
        <v>1</v>
      </c>
      <c r="I3973" s="3">
        <f t="shared" si="62"/>
        <v>2</v>
      </c>
    </row>
    <row r="3974" spans="1:9" x14ac:dyDescent="0.35">
      <c r="A3974" s="3" t="s">
        <v>4367</v>
      </c>
      <c r="B3974" s="44" t="s">
        <v>208</v>
      </c>
      <c r="C3974" s="44" t="s">
        <v>151</v>
      </c>
      <c r="D3974" s="44" t="s">
        <v>175</v>
      </c>
      <c r="E3974" s="3">
        <v>3</v>
      </c>
      <c r="F3974" s="3">
        <v>1</v>
      </c>
      <c r="G3974" s="3">
        <v>4</v>
      </c>
      <c r="H3974" s="3">
        <v>1</v>
      </c>
      <c r="I3974" s="3">
        <f t="shared" si="62"/>
        <v>2</v>
      </c>
    </row>
    <row r="3975" spans="1:9" x14ac:dyDescent="0.35">
      <c r="A3975" s="3" t="s">
        <v>4368</v>
      </c>
      <c r="B3975" s="44" t="s">
        <v>227</v>
      </c>
      <c r="C3975" s="44" t="s">
        <v>228</v>
      </c>
      <c r="D3975" s="44" t="s">
        <v>175</v>
      </c>
      <c r="E3975" s="3">
        <v>3</v>
      </c>
      <c r="F3975" s="3">
        <v>1</v>
      </c>
      <c r="G3975" s="3">
        <v>4</v>
      </c>
      <c r="H3975" s="3">
        <v>1</v>
      </c>
      <c r="I3975" s="3">
        <f t="shared" si="62"/>
        <v>2</v>
      </c>
    </row>
    <row r="3976" spans="1:9" x14ac:dyDescent="0.35">
      <c r="A3976" s="3" t="s">
        <v>4369</v>
      </c>
      <c r="B3976" s="44" t="s">
        <v>288</v>
      </c>
      <c r="C3976" s="44" t="s">
        <v>43</v>
      </c>
      <c r="D3976" s="44" t="s">
        <v>176</v>
      </c>
      <c r="E3976" s="3">
        <v>3</v>
      </c>
      <c r="F3976" s="3">
        <v>1</v>
      </c>
      <c r="G3976" s="3">
        <v>4</v>
      </c>
      <c r="H3976" s="3">
        <v>1</v>
      </c>
      <c r="I3976" s="3">
        <f t="shared" si="62"/>
        <v>2</v>
      </c>
    </row>
    <row r="3977" spans="1:9" x14ac:dyDescent="0.35">
      <c r="A3977" s="3" t="s">
        <v>4370</v>
      </c>
      <c r="B3977" s="44" t="s">
        <v>288</v>
      </c>
      <c r="C3977" s="44" t="s">
        <v>43</v>
      </c>
      <c r="D3977" s="44" t="s">
        <v>176</v>
      </c>
      <c r="E3977" s="3">
        <v>3</v>
      </c>
      <c r="F3977" s="3">
        <v>1</v>
      </c>
      <c r="G3977" s="3">
        <v>4</v>
      </c>
      <c r="H3977" s="3">
        <v>1</v>
      </c>
      <c r="I3977" s="3">
        <f t="shared" si="62"/>
        <v>2</v>
      </c>
    </row>
    <row r="3978" spans="1:9" x14ac:dyDescent="0.35">
      <c r="A3978" s="3" t="s">
        <v>4371</v>
      </c>
      <c r="B3978" s="44" t="s">
        <v>222</v>
      </c>
      <c r="C3978" s="44" t="s">
        <v>40</v>
      </c>
      <c r="D3978" s="44" t="s">
        <v>176</v>
      </c>
      <c r="E3978" s="3">
        <v>3</v>
      </c>
      <c r="F3978" s="3">
        <v>1</v>
      </c>
      <c r="G3978" s="3">
        <v>4</v>
      </c>
      <c r="H3978" s="3">
        <v>1</v>
      </c>
      <c r="I3978" s="3">
        <f t="shared" si="62"/>
        <v>2</v>
      </c>
    </row>
    <row r="3979" spans="1:9" x14ac:dyDescent="0.35">
      <c r="A3979" s="3" t="s">
        <v>4372</v>
      </c>
      <c r="B3979" s="44" t="s">
        <v>230</v>
      </c>
      <c r="C3979" s="44" t="s">
        <v>228</v>
      </c>
      <c r="D3979" s="44" t="s">
        <v>176</v>
      </c>
      <c r="E3979" s="3">
        <v>3</v>
      </c>
      <c r="F3979" s="3">
        <v>1</v>
      </c>
      <c r="G3979" s="3">
        <v>4</v>
      </c>
      <c r="H3979" s="3">
        <v>1</v>
      </c>
      <c r="I3979" s="3">
        <f t="shared" si="62"/>
        <v>2</v>
      </c>
    </row>
    <row r="3980" spans="1:9" x14ac:dyDescent="0.35">
      <c r="A3980" s="3" t="s">
        <v>4373</v>
      </c>
      <c r="B3980" s="44" t="s">
        <v>227</v>
      </c>
      <c r="C3980" s="44" t="s">
        <v>228</v>
      </c>
      <c r="D3980" s="44" t="s">
        <v>175</v>
      </c>
      <c r="E3980" s="3">
        <v>3</v>
      </c>
      <c r="F3980" s="3">
        <v>1</v>
      </c>
      <c r="G3980" s="3">
        <v>4</v>
      </c>
      <c r="H3980" s="3">
        <v>1</v>
      </c>
      <c r="I3980" s="3">
        <f t="shared" si="62"/>
        <v>2</v>
      </c>
    </row>
    <row r="3981" spans="1:9" x14ac:dyDescent="0.35">
      <c r="A3981" s="3" t="s">
        <v>4374</v>
      </c>
      <c r="B3981" s="44" t="s">
        <v>288</v>
      </c>
      <c r="C3981" s="44" t="s">
        <v>43</v>
      </c>
      <c r="D3981" s="44" t="s">
        <v>176</v>
      </c>
      <c r="E3981" s="3">
        <v>3</v>
      </c>
      <c r="F3981" s="3">
        <v>1</v>
      </c>
      <c r="G3981" s="3">
        <v>4</v>
      </c>
      <c r="H3981" s="3">
        <v>1</v>
      </c>
      <c r="I3981" s="3">
        <f t="shared" si="62"/>
        <v>2</v>
      </c>
    </row>
    <row r="3982" spans="1:9" x14ac:dyDescent="0.35">
      <c r="A3982" s="3" t="s">
        <v>4375</v>
      </c>
      <c r="B3982" s="44" t="s">
        <v>227</v>
      </c>
      <c r="C3982" s="44" t="s">
        <v>228</v>
      </c>
      <c r="D3982" s="44" t="s">
        <v>175</v>
      </c>
      <c r="E3982" s="3">
        <v>3</v>
      </c>
      <c r="F3982" s="3">
        <v>1</v>
      </c>
      <c r="G3982" s="3">
        <v>4</v>
      </c>
      <c r="H3982" s="3">
        <v>1</v>
      </c>
      <c r="I3982" s="3">
        <f t="shared" si="62"/>
        <v>2</v>
      </c>
    </row>
    <row r="3983" spans="1:9" x14ac:dyDescent="0.35">
      <c r="A3983" s="3" t="s">
        <v>4376</v>
      </c>
      <c r="B3983" s="44" t="s">
        <v>633</v>
      </c>
      <c r="C3983" s="44" t="s">
        <v>77</v>
      </c>
      <c r="D3983" s="44" t="s">
        <v>176</v>
      </c>
      <c r="E3983" s="3">
        <v>3</v>
      </c>
      <c r="F3983" s="3">
        <v>1</v>
      </c>
      <c r="G3983" s="3">
        <v>4</v>
      </c>
      <c r="H3983" s="3">
        <v>1</v>
      </c>
      <c r="I3983" s="3">
        <f t="shared" si="62"/>
        <v>2</v>
      </c>
    </row>
    <row r="3984" spans="1:9" x14ac:dyDescent="0.35">
      <c r="A3984" s="3" t="s">
        <v>4377</v>
      </c>
      <c r="B3984" s="44" t="s">
        <v>633</v>
      </c>
      <c r="C3984" s="44" t="s">
        <v>77</v>
      </c>
      <c r="D3984" s="44" t="s">
        <v>176</v>
      </c>
      <c r="E3984" s="3">
        <v>3</v>
      </c>
      <c r="F3984" s="3">
        <v>1</v>
      </c>
      <c r="G3984" s="3">
        <v>4</v>
      </c>
      <c r="H3984" s="3">
        <v>1</v>
      </c>
      <c r="I3984" s="3">
        <f t="shared" si="62"/>
        <v>2</v>
      </c>
    </row>
    <row r="3985" spans="1:9" x14ac:dyDescent="0.35">
      <c r="A3985" s="3" t="s">
        <v>4378</v>
      </c>
      <c r="B3985" s="44" t="s">
        <v>633</v>
      </c>
      <c r="C3985" s="44" t="s">
        <v>77</v>
      </c>
      <c r="D3985" s="44" t="s">
        <v>176</v>
      </c>
      <c r="E3985" s="3">
        <v>3</v>
      </c>
      <c r="F3985" s="3">
        <v>1</v>
      </c>
      <c r="G3985" s="3">
        <v>4</v>
      </c>
      <c r="H3985" s="3">
        <v>1</v>
      </c>
      <c r="I3985" s="3">
        <f t="shared" si="62"/>
        <v>2</v>
      </c>
    </row>
    <row r="3986" spans="1:9" x14ac:dyDescent="0.35">
      <c r="A3986" s="3" t="s">
        <v>4379</v>
      </c>
      <c r="B3986" s="44" t="s">
        <v>633</v>
      </c>
      <c r="C3986" s="44" t="s">
        <v>77</v>
      </c>
      <c r="D3986" s="44" t="s">
        <v>176</v>
      </c>
      <c r="E3986" s="3">
        <v>3</v>
      </c>
      <c r="F3986" s="3">
        <v>1</v>
      </c>
      <c r="G3986" s="3">
        <v>4</v>
      </c>
      <c r="H3986" s="3">
        <v>1</v>
      </c>
      <c r="I3986" s="3">
        <f t="shared" si="62"/>
        <v>2</v>
      </c>
    </row>
    <row r="3987" spans="1:9" x14ac:dyDescent="0.35">
      <c r="A3987" s="3" t="s">
        <v>4380</v>
      </c>
      <c r="B3987" s="44" t="s">
        <v>633</v>
      </c>
      <c r="C3987" s="44" t="s">
        <v>77</v>
      </c>
      <c r="D3987" s="44" t="s">
        <v>176</v>
      </c>
      <c r="E3987" s="3">
        <v>3</v>
      </c>
      <c r="F3987" s="3">
        <v>1</v>
      </c>
      <c r="G3987" s="3">
        <v>1</v>
      </c>
      <c r="H3987" s="3">
        <v>1</v>
      </c>
      <c r="I3987" s="3">
        <f t="shared" si="62"/>
        <v>2</v>
      </c>
    </row>
    <row r="3988" spans="1:9" x14ac:dyDescent="0.35">
      <c r="A3988" s="3" t="s">
        <v>4381</v>
      </c>
      <c r="B3988" s="44" t="s">
        <v>633</v>
      </c>
      <c r="C3988" s="44" t="s">
        <v>77</v>
      </c>
      <c r="D3988" s="44" t="s">
        <v>176</v>
      </c>
      <c r="E3988" s="3">
        <v>3</v>
      </c>
      <c r="F3988" s="3">
        <v>1</v>
      </c>
      <c r="G3988" s="3">
        <v>1</v>
      </c>
      <c r="H3988" s="3">
        <v>1</v>
      </c>
      <c r="I3988" s="3">
        <f t="shared" si="62"/>
        <v>2</v>
      </c>
    </row>
    <row r="3989" spans="1:9" x14ac:dyDescent="0.35">
      <c r="A3989" s="3" t="s">
        <v>4382</v>
      </c>
      <c r="B3989" s="44" t="s">
        <v>633</v>
      </c>
      <c r="C3989" s="44" t="s">
        <v>77</v>
      </c>
      <c r="D3989" s="44" t="s">
        <v>176</v>
      </c>
      <c r="E3989" s="3">
        <v>3</v>
      </c>
      <c r="F3989" s="3">
        <v>1</v>
      </c>
      <c r="G3989" s="3">
        <v>1</v>
      </c>
      <c r="H3989" s="3">
        <v>1</v>
      </c>
      <c r="I3989" s="3">
        <f t="shared" si="62"/>
        <v>2</v>
      </c>
    </row>
    <row r="3990" spans="1:9" x14ac:dyDescent="0.35">
      <c r="A3990" s="3" t="s">
        <v>4383</v>
      </c>
      <c r="B3990" s="44" t="s">
        <v>633</v>
      </c>
      <c r="C3990" s="44" t="s">
        <v>77</v>
      </c>
      <c r="D3990" s="44" t="s">
        <v>176</v>
      </c>
      <c r="E3990" s="3">
        <v>3</v>
      </c>
      <c r="F3990" s="3">
        <v>1</v>
      </c>
      <c r="G3990" s="3">
        <v>1</v>
      </c>
      <c r="H3990" s="3">
        <v>1</v>
      </c>
      <c r="I3990" s="3">
        <f t="shared" si="62"/>
        <v>2</v>
      </c>
    </row>
    <row r="3991" spans="1:9" x14ac:dyDescent="0.35">
      <c r="A3991" s="3" t="s">
        <v>4384</v>
      </c>
      <c r="B3991" s="44" t="s">
        <v>227</v>
      </c>
      <c r="C3991" s="44" t="s">
        <v>228</v>
      </c>
      <c r="D3991" s="44" t="s">
        <v>175</v>
      </c>
      <c r="E3991" s="3">
        <v>3</v>
      </c>
      <c r="F3991" s="3">
        <v>1</v>
      </c>
      <c r="G3991" s="3">
        <v>4</v>
      </c>
      <c r="H3991" s="3">
        <v>1</v>
      </c>
      <c r="I3991" s="3">
        <f t="shared" si="62"/>
        <v>2</v>
      </c>
    </row>
    <row r="3992" spans="1:9" x14ac:dyDescent="0.35">
      <c r="A3992" s="3" t="s">
        <v>4385</v>
      </c>
      <c r="B3992" s="44" t="s">
        <v>288</v>
      </c>
      <c r="C3992" s="44" t="s">
        <v>43</v>
      </c>
      <c r="D3992" s="44" t="s">
        <v>176</v>
      </c>
      <c r="E3992" s="3">
        <v>3</v>
      </c>
      <c r="F3992" s="3">
        <v>2</v>
      </c>
      <c r="G3992" s="3">
        <v>4</v>
      </c>
      <c r="H3992" s="3">
        <v>1</v>
      </c>
      <c r="I3992" s="3">
        <f t="shared" si="62"/>
        <v>3</v>
      </c>
    </row>
    <row r="3993" spans="1:9" x14ac:dyDescent="0.35">
      <c r="A3993" s="3" t="s">
        <v>4386</v>
      </c>
      <c r="B3993" s="44" t="s">
        <v>288</v>
      </c>
      <c r="C3993" s="44" t="s">
        <v>43</v>
      </c>
      <c r="D3993" s="44" t="s">
        <v>176</v>
      </c>
      <c r="E3993" s="3">
        <v>3</v>
      </c>
      <c r="F3993" s="3">
        <v>1</v>
      </c>
      <c r="G3993" s="3">
        <v>4</v>
      </c>
      <c r="H3993" s="3">
        <v>1</v>
      </c>
      <c r="I3993" s="3">
        <f t="shared" si="62"/>
        <v>2</v>
      </c>
    </row>
    <row r="3994" spans="1:9" x14ac:dyDescent="0.35">
      <c r="A3994" s="3" t="s">
        <v>4387</v>
      </c>
      <c r="B3994" s="44" t="s">
        <v>227</v>
      </c>
      <c r="C3994" s="44" t="s">
        <v>228</v>
      </c>
      <c r="D3994" s="44" t="s">
        <v>175</v>
      </c>
      <c r="E3994" s="3">
        <v>3</v>
      </c>
      <c r="F3994" s="3">
        <v>1</v>
      </c>
      <c r="G3994" s="3">
        <v>4</v>
      </c>
      <c r="H3994" s="3">
        <v>1</v>
      </c>
      <c r="I3994" s="3">
        <f t="shared" si="62"/>
        <v>2</v>
      </c>
    </row>
    <row r="3995" spans="1:9" x14ac:dyDescent="0.35">
      <c r="A3995" s="3" t="s">
        <v>4388</v>
      </c>
      <c r="B3995" s="44" t="s">
        <v>288</v>
      </c>
      <c r="C3995" s="44" t="s">
        <v>43</v>
      </c>
      <c r="D3995" s="44" t="s">
        <v>176</v>
      </c>
      <c r="E3995" s="3">
        <v>3</v>
      </c>
      <c r="F3995" s="3">
        <v>1</v>
      </c>
      <c r="G3995" s="3">
        <v>4</v>
      </c>
      <c r="H3995" s="3">
        <v>1</v>
      </c>
      <c r="I3995" s="3">
        <f t="shared" si="62"/>
        <v>2</v>
      </c>
    </row>
    <row r="3996" spans="1:9" x14ac:dyDescent="0.35">
      <c r="A3996" s="3" t="s">
        <v>4389</v>
      </c>
      <c r="B3996" s="44" t="s">
        <v>288</v>
      </c>
      <c r="C3996" s="44" t="s">
        <v>43</v>
      </c>
      <c r="D3996" s="44" t="s">
        <v>176</v>
      </c>
      <c r="E3996" s="3">
        <v>3</v>
      </c>
      <c r="F3996" s="3">
        <v>1</v>
      </c>
      <c r="G3996" s="3">
        <v>1</v>
      </c>
      <c r="H3996" s="3">
        <v>1</v>
      </c>
      <c r="I3996" s="3">
        <f t="shared" si="62"/>
        <v>2</v>
      </c>
    </row>
    <row r="3997" spans="1:9" x14ac:dyDescent="0.35">
      <c r="A3997" s="3" t="s">
        <v>4390</v>
      </c>
      <c r="B3997" s="44" t="s">
        <v>227</v>
      </c>
      <c r="C3997" s="44" t="s">
        <v>228</v>
      </c>
      <c r="D3997" s="44" t="s">
        <v>175</v>
      </c>
      <c r="E3997" s="3">
        <v>3</v>
      </c>
      <c r="F3997" s="3">
        <v>1</v>
      </c>
      <c r="G3997" s="3">
        <v>4</v>
      </c>
      <c r="H3997" s="3">
        <v>1</v>
      </c>
      <c r="I3997" s="3">
        <f t="shared" si="62"/>
        <v>2</v>
      </c>
    </row>
    <row r="3998" spans="1:9" x14ac:dyDescent="0.35">
      <c r="A3998" s="3" t="s">
        <v>4391</v>
      </c>
      <c r="B3998" s="44" t="s">
        <v>227</v>
      </c>
      <c r="C3998" s="44" t="s">
        <v>228</v>
      </c>
      <c r="D3998" s="44" t="s">
        <v>175</v>
      </c>
      <c r="E3998" s="3">
        <v>3</v>
      </c>
      <c r="F3998" s="3">
        <v>1</v>
      </c>
      <c r="G3998" s="3">
        <v>4</v>
      </c>
      <c r="H3998" s="3">
        <v>1</v>
      </c>
      <c r="I3998" s="3">
        <f t="shared" si="62"/>
        <v>2</v>
      </c>
    </row>
    <row r="3999" spans="1:9" x14ac:dyDescent="0.35">
      <c r="A3999" s="3" t="s">
        <v>4392</v>
      </c>
      <c r="B3999" s="44" t="s">
        <v>226</v>
      </c>
      <c r="C3999" s="44" t="s">
        <v>40</v>
      </c>
      <c r="D3999" s="44" t="s">
        <v>175</v>
      </c>
      <c r="E3999" s="3">
        <v>3</v>
      </c>
      <c r="F3999" s="3">
        <v>1</v>
      </c>
      <c r="G3999" s="3">
        <v>4</v>
      </c>
      <c r="H3999" s="3">
        <v>1</v>
      </c>
      <c r="I3999" s="3">
        <f t="shared" si="62"/>
        <v>2</v>
      </c>
    </row>
    <row r="4000" spans="1:9" x14ac:dyDescent="0.35">
      <c r="A4000" s="3" t="s">
        <v>4393</v>
      </c>
      <c r="B4000" s="44" t="s">
        <v>226</v>
      </c>
      <c r="C4000" s="44" t="s">
        <v>40</v>
      </c>
      <c r="D4000" s="44" t="s">
        <v>175</v>
      </c>
      <c r="E4000" s="3">
        <v>3</v>
      </c>
      <c r="F4000" s="3">
        <v>1</v>
      </c>
      <c r="G4000" s="3">
        <v>4</v>
      </c>
      <c r="H4000" s="3">
        <v>1</v>
      </c>
      <c r="I4000" s="3">
        <f t="shared" si="62"/>
        <v>2</v>
      </c>
    </row>
    <row r="4001" spans="1:9" x14ac:dyDescent="0.35">
      <c r="A4001" s="3" t="s">
        <v>4394</v>
      </c>
      <c r="B4001" s="44" t="s">
        <v>226</v>
      </c>
      <c r="C4001" s="44" t="s">
        <v>40</v>
      </c>
      <c r="D4001" s="44" t="s">
        <v>175</v>
      </c>
      <c r="E4001" s="3">
        <v>3</v>
      </c>
      <c r="F4001" s="3">
        <v>1</v>
      </c>
      <c r="G4001" s="3">
        <v>1</v>
      </c>
      <c r="H4001" s="3">
        <v>1</v>
      </c>
      <c r="I4001" s="3">
        <f t="shared" si="62"/>
        <v>2</v>
      </c>
    </row>
    <row r="4002" spans="1:9" x14ac:dyDescent="0.35">
      <c r="A4002" s="3" t="s">
        <v>4395</v>
      </c>
      <c r="B4002" s="44" t="s">
        <v>289</v>
      </c>
      <c r="C4002" s="44" t="s">
        <v>43</v>
      </c>
      <c r="D4002" s="44" t="s">
        <v>175</v>
      </c>
      <c r="E4002" s="3">
        <v>3</v>
      </c>
      <c r="F4002" s="3">
        <v>1</v>
      </c>
      <c r="G4002" s="3">
        <v>4</v>
      </c>
      <c r="H4002" s="3">
        <v>1</v>
      </c>
      <c r="I4002" s="3">
        <f t="shared" si="62"/>
        <v>2</v>
      </c>
    </row>
    <row r="4003" spans="1:9" x14ac:dyDescent="0.35">
      <c r="A4003" s="3" t="s">
        <v>4396</v>
      </c>
      <c r="B4003" s="44" t="s">
        <v>227</v>
      </c>
      <c r="C4003" s="44" t="s">
        <v>228</v>
      </c>
      <c r="D4003" s="44" t="s">
        <v>175</v>
      </c>
      <c r="E4003" s="3">
        <v>3</v>
      </c>
      <c r="F4003" s="3">
        <v>1</v>
      </c>
      <c r="G4003" s="3">
        <v>1</v>
      </c>
      <c r="H4003" s="3">
        <v>1</v>
      </c>
      <c r="I4003" s="3">
        <f t="shared" si="62"/>
        <v>2</v>
      </c>
    </row>
    <row r="4004" spans="1:9" x14ac:dyDescent="0.35">
      <c r="A4004" s="3" t="s">
        <v>4397</v>
      </c>
      <c r="B4004" s="44" t="s">
        <v>227</v>
      </c>
      <c r="C4004" s="44" t="s">
        <v>228</v>
      </c>
      <c r="D4004" s="44" t="s">
        <v>175</v>
      </c>
      <c r="E4004" s="3">
        <v>3</v>
      </c>
      <c r="F4004" s="3">
        <v>1</v>
      </c>
      <c r="G4004" s="3">
        <v>4</v>
      </c>
      <c r="H4004" s="3">
        <v>1</v>
      </c>
      <c r="I4004" s="3">
        <f t="shared" si="62"/>
        <v>2</v>
      </c>
    </row>
    <row r="4005" spans="1:9" x14ac:dyDescent="0.35">
      <c r="A4005" s="3" t="s">
        <v>4398</v>
      </c>
      <c r="B4005" s="44" t="s">
        <v>227</v>
      </c>
      <c r="C4005" s="44" t="s">
        <v>228</v>
      </c>
      <c r="D4005" s="44" t="s">
        <v>175</v>
      </c>
      <c r="E4005" s="3">
        <v>3</v>
      </c>
      <c r="F4005" s="3">
        <v>1</v>
      </c>
      <c r="G4005" s="3">
        <v>4</v>
      </c>
      <c r="H4005" s="3">
        <v>1</v>
      </c>
      <c r="I4005" s="3">
        <f t="shared" si="62"/>
        <v>2</v>
      </c>
    </row>
    <row r="4006" spans="1:9" x14ac:dyDescent="0.35">
      <c r="A4006" s="3" t="s">
        <v>4399</v>
      </c>
      <c r="B4006" s="44" t="s">
        <v>227</v>
      </c>
      <c r="C4006" s="44" t="s">
        <v>228</v>
      </c>
      <c r="D4006" s="44" t="s">
        <v>175</v>
      </c>
      <c r="E4006" s="3">
        <v>3</v>
      </c>
      <c r="F4006" s="3">
        <v>1</v>
      </c>
      <c r="G4006" s="3">
        <v>4</v>
      </c>
      <c r="H4006" s="3">
        <v>1</v>
      </c>
      <c r="I4006" s="3">
        <f t="shared" si="62"/>
        <v>2</v>
      </c>
    </row>
    <row r="4007" spans="1:9" x14ac:dyDescent="0.35">
      <c r="A4007" s="3" t="s">
        <v>4400</v>
      </c>
      <c r="B4007" s="44" t="s">
        <v>227</v>
      </c>
      <c r="C4007" s="44" t="s">
        <v>228</v>
      </c>
      <c r="D4007" s="44" t="s">
        <v>175</v>
      </c>
      <c r="E4007" s="3">
        <v>3</v>
      </c>
      <c r="F4007" s="3">
        <v>1</v>
      </c>
      <c r="G4007" s="3">
        <v>4</v>
      </c>
      <c r="H4007" s="3">
        <v>1</v>
      </c>
      <c r="I4007" s="3">
        <f t="shared" si="62"/>
        <v>2</v>
      </c>
    </row>
    <row r="4008" spans="1:9" x14ac:dyDescent="0.35">
      <c r="A4008" s="3" t="s">
        <v>4401</v>
      </c>
      <c r="B4008" s="44" t="s">
        <v>227</v>
      </c>
      <c r="C4008" s="44" t="s">
        <v>228</v>
      </c>
      <c r="D4008" s="44" t="s">
        <v>175</v>
      </c>
      <c r="E4008" s="3">
        <v>3</v>
      </c>
      <c r="F4008" s="3">
        <v>1</v>
      </c>
      <c r="G4008" s="3">
        <v>4</v>
      </c>
      <c r="H4008" s="3">
        <v>1</v>
      </c>
      <c r="I4008" s="3">
        <f t="shared" si="62"/>
        <v>2</v>
      </c>
    </row>
    <row r="4009" spans="1:9" x14ac:dyDescent="0.35">
      <c r="A4009" s="3" t="s">
        <v>4402</v>
      </c>
      <c r="B4009" s="44" t="s">
        <v>230</v>
      </c>
      <c r="C4009" s="44" t="s">
        <v>228</v>
      </c>
      <c r="D4009" s="44" t="s">
        <v>176</v>
      </c>
      <c r="E4009" s="3">
        <v>3</v>
      </c>
      <c r="F4009" s="3">
        <v>1</v>
      </c>
      <c r="G4009" s="3">
        <v>4</v>
      </c>
      <c r="H4009" s="3">
        <v>1</v>
      </c>
      <c r="I4009" s="3">
        <f t="shared" si="62"/>
        <v>2</v>
      </c>
    </row>
    <row r="4010" spans="1:9" x14ac:dyDescent="0.35">
      <c r="A4010" s="3" t="s">
        <v>4403</v>
      </c>
      <c r="B4010" s="44" t="s">
        <v>230</v>
      </c>
      <c r="C4010" s="44" t="s">
        <v>228</v>
      </c>
      <c r="D4010" s="44" t="s">
        <v>176</v>
      </c>
      <c r="E4010" s="3">
        <v>3</v>
      </c>
      <c r="F4010" s="3">
        <v>1</v>
      </c>
      <c r="G4010" s="3">
        <v>4</v>
      </c>
      <c r="H4010" s="3">
        <v>1</v>
      </c>
      <c r="I4010" s="3">
        <f t="shared" si="62"/>
        <v>2</v>
      </c>
    </row>
    <row r="4011" spans="1:9" x14ac:dyDescent="0.35">
      <c r="A4011" s="3" t="s">
        <v>4404</v>
      </c>
      <c r="B4011" s="44" t="s">
        <v>227</v>
      </c>
      <c r="C4011" s="44" t="s">
        <v>228</v>
      </c>
      <c r="D4011" s="44" t="s">
        <v>175</v>
      </c>
      <c r="E4011" s="3">
        <v>3</v>
      </c>
      <c r="F4011" s="3">
        <v>1</v>
      </c>
      <c r="G4011" s="3">
        <v>1</v>
      </c>
      <c r="H4011" s="3">
        <v>1</v>
      </c>
      <c r="I4011" s="3">
        <f t="shared" si="62"/>
        <v>2</v>
      </c>
    </row>
    <row r="4012" spans="1:9" x14ac:dyDescent="0.35">
      <c r="A4012" s="3" t="s">
        <v>4405</v>
      </c>
      <c r="B4012" s="44" t="s">
        <v>227</v>
      </c>
      <c r="C4012" s="44" t="s">
        <v>228</v>
      </c>
      <c r="D4012" s="44" t="s">
        <v>175</v>
      </c>
      <c r="E4012" s="3">
        <v>3</v>
      </c>
      <c r="F4012" s="3">
        <v>1</v>
      </c>
      <c r="G4012" s="3">
        <v>1</v>
      </c>
      <c r="H4012" s="3">
        <v>1</v>
      </c>
      <c r="I4012" s="3">
        <f t="shared" si="62"/>
        <v>2</v>
      </c>
    </row>
    <row r="4013" spans="1:9" x14ac:dyDescent="0.35">
      <c r="A4013" s="3" t="s">
        <v>4406</v>
      </c>
      <c r="B4013" s="44" t="s">
        <v>227</v>
      </c>
      <c r="C4013" s="44" t="s">
        <v>228</v>
      </c>
      <c r="D4013" s="44" t="s">
        <v>175</v>
      </c>
      <c r="E4013" s="3">
        <v>3</v>
      </c>
      <c r="F4013" s="3">
        <v>1</v>
      </c>
      <c r="G4013" s="3">
        <v>1</v>
      </c>
      <c r="H4013" s="3">
        <v>1</v>
      </c>
      <c r="I4013" s="3">
        <f t="shared" si="62"/>
        <v>2</v>
      </c>
    </row>
    <row r="4014" spans="1:9" x14ac:dyDescent="0.35">
      <c r="A4014" s="3" t="s">
        <v>4407</v>
      </c>
      <c r="B4014" s="44" t="s">
        <v>227</v>
      </c>
      <c r="C4014" s="44" t="s">
        <v>228</v>
      </c>
      <c r="D4014" s="44" t="s">
        <v>175</v>
      </c>
      <c r="E4014" s="3">
        <v>3</v>
      </c>
      <c r="F4014" s="3">
        <v>4</v>
      </c>
      <c r="G4014" s="3">
        <v>4</v>
      </c>
      <c r="H4014" s="3">
        <v>1</v>
      </c>
      <c r="I4014" s="3">
        <f t="shared" si="62"/>
        <v>3</v>
      </c>
    </row>
    <row r="4015" spans="1:9" x14ac:dyDescent="0.35">
      <c r="A4015" s="3" t="s">
        <v>4408</v>
      </c>
      <c r="B4015" s="44" t="s">
        <v>227</v>
      </c>
      <c r="C4015" s="44" t="s">
        <v>228</v>
      </c>
      <c r="D4015" s="44" t="s">
        <v>175</v>
      </c>
      <c r="E4015" s="3">
        <v>3</v>
      </c>
      <c r="F4015" s="3">
        <v>1</v>
      </c>
      <c r="G4015" s="3">
        <v>4</v>
      </c>
      <c r="H4015" s="3">
        <v>1</v>
      </c>
      <c r="I4015" s="3">
        <f t="shared" si="62"/>
        <v>2</v>
      </c>
    </row>
    <row r="4016" spans="1:9" x14ac:dyDescent="0.35">
      <c r="A4016" s="3" t="s">
        <v>4409</v>
      </c>
      <c r="B4016" s="44" t="s">
        <v>227</v>
      </c>
      <c r="C4016" s="44" t="s">
        <v>228</v>
      </c>
      <c r="D4016" s="44" t="s">
        <v>175</v>
      </c>
      <c r="E4016" s="3">
        <v>3</v>
      </c>
      <c r="F4016" s="3">
        <v>4</v>
      </c>
      <c r="G4016" s="3">
        <v>4</v>
      </c>
      <c r="H4016" s="3">
        <v>2</v>
      </c>
      <c r="I4016" s="3">
        <f t="shared" si="62"/>
        <v>3</v>
      </c>
    </row>
    <row r="4017" spans="1:9" x14ac:dyDescent="0.35">
      <c r="A4017" s="3" t="s">
        <v>4410</v>
      </c>
      <c r="B4017" s="44" t="s">
        <v>227</v>
      </c>
      <c r="C4017" s="44" t="s">
        <v>228</v>
      </c>
      <c r="D4017" s="44" t="s">
        <v>175</v>
      </c>
      <c r="E4017" s="3">
        <v>3</v>
      </c>
      <c r="F4017" s="3">
        <v>1</v>
      </c>
      <c r="G4017" s="3">
        <v>4</v>
      </c>
      <c r="H4017" s="3">
        <v>1</v>
      </c>
      <c r="I4017" s="3">
        <f t="shared" si="62"/>
        <v>2</v>
      </c>
    </row>
    <row r="4018" spans="1:9" x14ac:dyDescent="0.35">
      <c r="A4018" s="3" t="s">
        <v>4411</v>
      </c>
      <c r="B4018" s="44" t="s">
        <v>222</v>
      </c>
      <c r="C4018" s="44" t="s">
        <v>40</v>
      </c>
      <c r="D4018" s="44" t="s">
        <v>176</v>
      </c>
      <c r="E4018" s="3">
        <v>3</v>
      </c>
      <c r="F4018" s="3">
        <v>1</v>
      </c>
      <c r="G4018" s="3">
        <v>4</v>
      </c>
      <c r="H4018" s="3">
        <v>1</v>
      </c>
      <c r="I4018" s="3">
        <f t="shared" si="62"/>
        <v>2</v>
      </c>
    </row>
    <row r="4019" spans="1:9" x14ac:dyDescent="0.35">
      <c r="A4019" s="3" t="s">
        <v>4412</v>
      </c>
      <c r="B4019" s="44" t="s">
        <v>222</v>
      </c>
      <c r="C4019" s="44" t="s">
        <v>40</v>
      </c>
      <c r="D4019" s="44" t="s">
        <v>176</v>
      </c>
      <c r="E4019" s="3">
        <v>3</v>
      </c>
      <c r="F4019" s="3">
        <v>1</v>
      </c>
      <c r="G4019" s="3">
        <v>4</v>
      </c>
      <c r="H4019" s="3">
        <v>1</v>
      </c>
      <c r="I4019" s="3">
        <f t="shared" si="62"/>
        <v>2</v>
      </c>
    </row>
    <row r="4020" spans="1:9" x14ac:dyDescent="0.35">
      <c r="A4020" s="3" t="s">
        <v>4413</v>
      </c>
      <c r="B4020" s="44" t="s">
        <v>195</v>
      </c>
      <c r="C4020" s="44" t="s">
        <v>151</v>
      </c>
      <c r="D4020" s="44" t="s">
        <v>176</v>
      </c>
      <c r="E4020" s="3">
        <v>3</v>
      </c>
      <c r="F4020" s="3">
        <v>1</v>
      </c>
      <c r="G4020" s="3">
        <v>4</v>
      </c>
      <c r="H4020" s="3">
        <v>1</v>
      </c>
      <c r="I4020" s="3">
        <f t="shared" si="62"/>
        <v>2</v>
      </c>
    </row>
    <row r="4021" spans="1:9" x14ac:dyDescent="0.35">
      <c r="A4021" s="3" t="s">
        <v>4414</v>
      </c>
      <c r="B4021" s="44" t="s">
        <v>195</v>
      </c>
      <c r="C4021" s="44" t="s">
        <v>151</v>
      </c>
      <c r="D4021" s="44" t="s">
        <v>176</v>
      </c>
      <c r="E4021" s="3">
        <v>3</v>
      </c>
      <c r="F4021" s="3">
        <v>1</v>
      </c>
      <c r="G4021" s="3">
        <v>4</v>
      </c>
      <c r="H4021" s="3">
        <v>1</v>
      </c>
      <c r="I4021" s="3">
        <f t="shared" si="62"/>
        <v>2</v>
      </c>
    </row>
    <row r="4022" spans="1:9" x14ac:dyDescent="0.35">
      <c r="A4022" s="3" t="s">
        <v>4415</v>
      </c>
      <c r="B4022" s="44" t="s">
        <v>195</v>
      </c>
      <c r="C4022" s="44" t="s">
        <v>151</v>
      </c>
      <c r="D4022" s="44" t="s">
        <v>176</v>
      </c>
      <c r="E4022" s="3">
        <v>3</v>
      </c>
      <c r="F4022" s="3">
        <v>1</v>
      </c>
      <c r="G4022" s="3">
        <v>4</v>
      </c>
      <c r="H4022" s="3">
        <v>1</v>
      </c>
      <c r="I4022" s="3">
        <f t="shared" si="62"/>
        <v>2</v>
      </c>
    </row>
    <row r="4023" spans="1:9" x14ac:dyDescent="0.35">
      <c r="A4023" s="3" t="s">
        <v>4416</v>
      </c>
      <c r="B4023" s="44" t="s">
        <v>222</v>
      </c>
      <c r="C4023" s="44" t="s">
        <v>40</v>
      </c>
      <c r="D4023" s="44" t="s">
        <v>176</v>
      </c>
      <c r="E4023" s="3">
        <v>3</v>
      </c>
      <c r="F4023" s="3">
        <v>1</v>
      </c>
      <c r="G4023" s="3">
        <v>4</v>
      </c>
      <c r="H4023" s="3">
        <v>1</v>
      </c>
      <c r="I4023" s="3">
        <f t="shared" si="62"/>
        <v>2</v>
      </c>
    </row>
    <row r="4024" spans="1:9" x14ac:dyDescent="0.35">
      <c r="A4024" s="3" t="s">
        <v>4417</v>
      </c>
      <c r="B4024" s="44" t="s">
        <v>222</v>
      </c>
      <c r="C4024" s="44" t="s">
        <v>40</v>
      </c>
      <c r="D4024" s="44" t="s">
        <v>176</v>
      </c>
      <c r="E4024" s="3">
        <v>3</v>
      </c>
      <c r="F4024" s="3">
        <v>1</v>
      </c>
      <c r="G4024" s="3">
        <v>4</v>
      </c>
      <c r="H4024" s="3">
        <v>1</v>
      </c>
      <c r="I4024" s="3">
        <f t="shared" si="62"/>
        <v>2</v>
      </c>
    </row>
    <row r="4025" spans="1:9" x14ac:dyDescent="0.35">
      <c r="A4025" s="3" t="s">
        <v>4418</v>
      </c>
      <c r="B4025" s="44" t="s">
        <v>195</v>
      </c>
      <c r="C4025" s="44" t="s">
        <v>151</v>
      </c>
      <c r="D4025" s="44" t="s">
        <v>176</v>
      </c>
      <c r="E4025" s="3">
        <v>3</v>
      </c>
      <c r="F4025" s="3">
        <v>1</v>
      </c>
      <c r="G4025" s="3">
        <v>4</v>
      </c>
      <c r="H4025" s="3">
        <v>1</v>
      </c>
      <c r="I4025" s="3">
        <f t="shared" si="62"/>
        <v>2</v>
      </c>
    </row>
    <row r="4026" spans="1:9" x14ac:dyDescent="0.35">
      <c r="A4026" s="3" t="s">
        <v>4419</v>
      </c>
      <c r="B4026" s="44" t="s">
        <v>227</v>
      </c>
      <c r="C4026" s="44" t="s">
        <v>228</v>
      </c>
      <c r="D4026" s="44" t="s">
        <v>175</v>
      </c>
      <c r="E4026" s="3">
        <v>3</v>
      </c>
      <c r="F4026" s="3">
        <v>1</v>
      </c>
      <c r="G4026" s="3">
        <v>4</v>
      </c>
      <c r="H4026" s="3">
        <v>1</v>
      </c>
      <c r="I4026" s="3">
        <f t="shared" si="62"/>
        <v>2</v>
      </c>
    </row>
    <row r="4027" spans="1:9" x14ac:dyDescent="0.35">
      <c r="A4027" s="3" t="s">
        <v>4420</v>
      </c>
      <c r="B4027" s="44" t="s">
        <v>227</v>
      </c>
      <c r="C4027" s="44" t="s">
        <v>228</v>
      </c>
      <c r="D4027" s="44" t="s">
        <v>175</v>
      </c>
      <c r="E4027" s="3">
        <v>3</v>
      </c>
      <c r="F4027" s="3">
        <v>1</v>
      </c>
      <c r="G4027" s="3">
        <v>4</v>
      </c>
      <c r="H4027" s="3">
        <v>1</v>
      </c>
      <c r="I4027" s="3">
        <f t="shared" si="62"/>
        <v>2</v>
      </c>
    </row>
    <row r="4028" spans="1:9" x14ac:dyDescent="0.35">
      <c r="A4028" s="3" t="s">
        <v>4421</v>
      </c>
      <c r="B4028" s="44" t="s">
        <v>227</v>
      </c>
      <c r="C4028" s="44" t="s">
        <v>228</v>
      </c>
      <c r="D4028" s="44" t="s">
        <v>175</v>
      </c>
      <c r="E4028" s="3">
        <v>3</v>
      </c>
      <c r="F4028" s="3">
        <v>1</v>
      </c>
      <c r="G4028" s="3">
        <v>4</v>
      </c>
      <c r="H4028" s="3">
        <v>1</v>
      </c>
      <c r="I4028" s="3">
        <f t="shared" si="62"/>
        <v>2</v>
      </c>
    </row>
    <row r="4029" spans="1:9" x14ac:dyDescent="0.35">
      <c r="A4029" s="3" t="s">
        <v>4422</v>
      </c>
      <c r="B4029" s="44" t="s">
        <v>227</v>
      </c>
      <c r="C4029" s="44" t="s">
        <v>228</v>
      </c>
      <c r="D4029" s="44" t="s">
        <v>175</v>
      </c>
      <c r="E4029" s="3">
        <v>3</v>
      </c>
      <c r="F4029" s="3">
        <v>1</v>
      </c>
      <c r="G4029" s="3">
        <v>4</v>
      </c>
      <c r="H4029" s="3">
        <v>1</v>
      </c>
      <c r="I4029" s="3">
        <f t="shared" si="62"/>
        <v>2</v>
      </c>
    </row>
    <row r="4030" spans="1:9" x14ac:dyDescent="0.35">
      <c r="A4030" s="3" t="s">
        <v>4423</v>
      </c>
      <c r="B4030" s="44" t="s">
        <v>195</v>
      </c>
      <c r="C4030" s="44" t="s">
        <v>151</v>
      </c>
      <c r="D4030" s="44" t="s">
        <v>176</v>
      </c>
      <c r="E4030" s="3">
        <v>3</v>
      </c>
      <c r="F4030" s="3">
        <v>1</v>
      </c>
      <c r="G4030" s="3">
        <v>4</v>
      </c>
      <c r="H4030" s="3">
        <v>1</v>
      </c>
      <c r="I4030" s="3">
        <f t="shared" si="62"/>
        <v>2</v>
      </c>
    </row>
    <row r="4031" spans="1:9" x14ac:dyDescent="0.35">
      <c r="A4031" s="3" t="s">
        <v>4424</v>
      </c>
      <c r="B4031" s="44" t="s">
        <v>195</v>
      </c>
      <c r="C4031" s="44" t="s">
        <v>151</v>
      </c>
      <c r="D4031" s="44" t="s">
        <v>176</v>
      </c>
      <c r="E4031" s="3">
        <v>3</v>
      </c>
      <c r="F4031" s="3">
        <v>1</v>
      </c>
      <c r="G4031" s="3">
        <v>4</v>
      </c>
      <c r="H4031" s="3">
        <v>1</v>
      </c>
      <c r="I4031" s="3">
        <f t="shared" si="62"/>
        <v>2</v>
      </c>
    </row>
    <row r="4032" spans="1:9" x14ac:dyDescent="0.35">
      <c r="A4032" s="3" t="s">
        <v>4425</v>
      </c>
      <c r="B4032" s="44" t="s">
        <v>227</v>
      </c>
      <c r="C4032" s="44" t="s">
        <v>228</v>
      </c>
      <c r="D4032" s="44" t="s">
        <v>175</v>
      </c>
      <c r="E4032" s="3">
        <v>3</v>
      </c>
      <c r="F4032" s="3">
        <v>1</v>
      </c>
      <c r="G4032" s="3">
        <v>4</v>
      </c>
      <c r="H4032" s="3">
        <v>1</v>
      </c>
      <c r="I4032" s="3">
        <f t="shared" si="62"/>
        <v>2</v>
      </c>
    </row>
    <row r="4033" spans="1:9" x14ac:dyDescent="0.35">
      <c r="A4033" s="3" t="s">
        <v>4426</v>
      </c>
      <c r="B4033" s="44" t="s">
        <v>288</v>
      </c>
      <c r="C4033" s="44" t="s">
        <v>43</v>
      </c>
      <c r="D4033" s="44" t="s">
        <v>176</v>
      </c>
      <c r="E4033" s="3">
        <v>3</v>
      </c>
      <c r="F4033" s="3">
        <v>1</v>
      </c>
      <c r="G4033" s="3">
        <v>4</v>
      </c>
      <c r="H4033" s="3">
        <v>1</v>
      </c>
      <c r="I4033" s="3">
        <f t="shared" si="62"/>
        <v>2</v>
      </c>
    </row>
    <row r="4034" spans="1:9" x14ac:dyDescent="0.35">
      <c r="A4034" s="3" t="s">
        <v>4427</v>
      </c>
      <c r="B4034" s="44" t="s">
        <v>288</v>
      </c>
      <c r="C4034" s="44" t="s">
        <v>43</v>
      </c>
      <c r="D4034" s="44" t="s">
        <v>176</v>
      </c>
      <c r="E4034" s="3">
        <v>3</v>
      </c>
      <c r="F4034" s="3">
        <v>1</v>
      </c>
      <c r="G4034" s="3">
        <v>4</v>
      </c>
      <c r="H4034" s="3">
        <v>1</v>
      </c>
      <c r="I4034" s="3">
        <f t="shared" si="62"/>
        <v>2</v>
      </c>
    </row>
    <row r="4035" spans="1:9" x14ac:dyDescent="0.35">
      <c r="A4035" s="3" t="s">
        <v>4428</v>
      </c>
      <c r="B4035" s="44" t="s">
        <v>288</v>
      </c>
      <c r="C4035" s="44" t="s">
        <v>43</v>
      </c>
      <c r="D4035" s="44" t="s">
        <v>176</v>
      </c>
      <c r="E4035" s="3">
        <v>3</v>
      </c>
      <c r="F4035" s="3">
        <v>2</v>
      </c>
      <c r="G4035" s="3">
        <v>1</v>
      </c>
      <c r="H4035" s="3">
        <v>1</v>
      </c>
      <c r="I4035" s="3">
        <f t="shared" ref="I4035:I4098" si="63">ROUND(AVERAGE(E4035:H4035),0)</f>
        <v>2</v>
      </c>
    </row>
    <row r="4036" spans="1:9" x14ac:dyDescent="0.35">
      <c r="A4036" s="3" t="s">
        <v>4429</v>
      </c>
      <c r="B4036" s="44" t="s">
        <v>288</v>
      </c>
      <c r="C4036" s="44" t="s">
        <v>43</v>
      </c>
      <c r="D4036" s="44" t="s">
        <v>176</v>
      </c>
      <c r="E4036" s="3">
        <v>3</v>
      </c>
      <c r="F4036" s="3">
        <v>2</v>
      </c>
      <c r="G4036" s="3">
        <v>4</v>
      </c>
      <c r="H4036" s="3">
        <v>1</v>
      </c>
      <c r="I4036" s="3">
        <f t="shared" si="63"/>
        <v>3</v>
      </c>
    </row>
    <row r="4037" spans="1:9" x14ac:dyDescent="0.35">
      <c r="A4037" s="3" t="s">
        <v>4430</v>
      </c>
      <c r="B4037" s="44" t="s">
        <v>288</v>
      </c>
      <c r="C4037" s="44" t="s">
        <v>43</v>
      </c>
      <c r="D4037" s="44" t="s">
        <v>176</v>
      </c>
      <c r="E4037" s="3">
        <v>3</v>
      </c>
      <c r="F4037" s="3">
        <v>4</v>
      </c>
      <c r="G4037" s="3">
        <v>1</v>
      </c>
      <c r="H4037" s="3">
        <v>1</v>
      </c>
      <c r="I4037" s="3">
        <f t="shared" si="63"/>
        <v>2</v>
      </c>
    </row>
    <row r="4038" spans="1:9" x14ac:dyDescent="0.35">
      <c r="A4038" s="3" t="s">
        <v>4431</v>
      </c>
      <c r="B4038" s="44" t="s">
        <v>288</v>
      </c>
      <c r="C4038" s="44" t="s">
        <v>43</v>
      </c>
      <c r="D4038" s="44" t="s">
        <v>176</v>
      </c>
      <c r="E4038" s="3">
        <v>3</v>
      </c>
      <c r="F4038" s="3">
        <v>1</v>
      </c>
      <c r="G4038" s="3">
        <v>1</v>
      </c>
      <c r="H4038" s="3">
        <v>1</v>
      </c>
      <c r="I4038" s="3">
        <f t="shared" si="63"/>
        <v>2</v>
      </c>
    </row>
    <row r="4039" spans="1:9" x14ac:dyDescent="0.35">
      <c r="A4039" s="3" t="s">
        <v>4432</v>
      </c>
      <c r="B4039" s="44" t="s">
        <v>288</v>
      </c>
      <c r="C4039" s="44" t="s">
        <v>43</v>
      </c>
      <c r="D4039" s="44" t="s">
        <v>176</v>
      </c>
      <c r="E4039" s="3">
        <v>3</v>
      </c>
      <c r="F4039" s="3">
        <v>1</v>
      </c>
      <c r="G4039" s="3">
        <v>4</v>
      </c>
      <c r="H4039" s="3">
        <v>1</v>
      </c>
      <c r="I4039" s="3">
        <f t="shared" si="63"/>
        <v>2</v>
      </c>
    </row>
    <row r="4040" spans="1:9" x14ac:dyDescent="0.35">
      <c r="A4040" s="3" t="s">
        <v>4433</v>
      </c>
      <c r="B4040" s="44" t="s">
        <v>288</v>
      </c>
      <c r="C4040" s="44" t="s">
        <v>43</v>
      </c>
      <c r="D4040" s="44" t="s">
        <v>176</v>
      </c>
      <c r="E4040" s="3">
        <v>3</v>
      </c>
      <c r="F4040" s="3">
        <v>1</v>
      </c>
      <c r="G4040" s="3">
        <v>4</v>
      </c>
      <c r="H4040" s="3">
        <v>1</v>
      </c>
      <c r="I4040" s="3">
        <f t="shared" si="63"/>
        <v>2</v>
      </c>
    </row>
    <row r="4041" spans="1:9" x14ac:dyDescent="0.35">
      <c r="A4041" s="3" t="s">
        <v>4434</v>
      </c>
      <c r="B4041" s="44" t="s">
        <v>288</v>
      </c>
      <c r="C4041" s="44" t="s">
        <v>43</v>
      </c>
      <c r="D4041" s="44" t="s">
        <v>176</v>
      </c>
      <c r="E4041" s="3">
        <v>3</v>
      </c>
      <c r="F4041" s="3">
        <v>1</v>
      </c>
      <c r="G4041" s="3">
        <v>1</v>
      </c>
      <c r="H4041" s="3">
        <v>1</v>
      </c>
      <c r="I4041" s="3">
        <f t="shared" si="63"/>
        <v>2</v>
      </c>
    </row>
    <row r="4042" spans="1:9" x14ac:dyDescent="0.35">
      <c r="A4042" s="3" t="s">
        <v>4435</v>
      </c>
      <c r="B4042" s="44" t="s">
        <v>288</v>
      </c>
      <c r="C4042" s="44" t="s">
        <v>43</v>
      </c>
      <c r="D4042" s="44" t="s">
        <v>176</v>
      </c>
      <c r="E4042" s="3">
        <v>3</v>
      </c>
      <c r="F4042" s="3">
        <v>1</v>
      </c>
      <c r="G4042" s="3">
        <v>4</v>
      </c>
      <c r="H4042" s="3">
        <v>1</v>
      </c>
      <c r="I4042" s="3">
        <f t="shared" si="63"/>
        <v>2</v>
      </c>
    </row>
    <row r="4043" spans="1:9" x14ac:dyDescent="0.35">
      <c r="A4043" s="3" t="s">
        <v>4436</v>
      </c>
      <c r="B4043" s="44" t="s">
        <v>288</v>
      </c>
      <c r="C4043" s="44" t="s">
        <v>43</v>
      </c>
      <c r="D4043" s="44" t="s">
        <v>176</v>
      </c>
      <c r="E4043" s="3">
        <v>3</v>
      </c>
      <c r="F4043" s="3">
        <v>1</v>
      </c>
      <c r="G4043" s="3">
        <v>1</v>
      </c>
      <c r="H4043" s="3">
        <v>1</v>
      </c>
      <c r="I4043" s="3">
        <f t="shared" si="63"/>
        <v>2</v>
      </c>
    </row>
    <row r="4044" spans="1:9" x14ac:dyDescent="0.35">
      <c r="A4044" s="3" t="s">
        <v>4437</v>
      </c>
      <c r="B4044" s="44" t="s">
        <v>288</v>
      </c>
      <c r="C4044" s="44" t="s">
        <v>43</v>
      </c>
      <c r="D4044" s="44" t="s">
        <v>176</v>
      </c>
      <c r="E4044" s="3">
        <v>3</v>
      </c>
      <c r="F4044" s="3">
        <v>1</v>
      </c>
      <c r="G4044" s="3">
        <v>4</v>
      </c>
      <c r="H4044" s="3">
        <v>1</v>
      </c>
      <c r="I4044" s="3">
        <f t="shared" si="63"/>
        <v>2</v>
      </c>
    </row>
    <row r="4045" spans="1:9" x14ac:dyDescent="0.35">
      <c r="A4045" s="3" t="s">
        <v>4438</v>
      </c>
      <c r="B4045" s="44" t="s">
        <v>288</v>
      </c>
      <c r="C4045" s="44" t="s">
        <v>43</v>
      </c>
      <c r="D4045" s="44" t="s">
        <v>176</v>
      </c>
      <c r="E4045" s="3">
        <v>3</v>
      </c>
      <c r="F4045" s="3">
        <v>1</v>
      </c>
      <c r="G4045" s="3">
        <v>1</v>
      </c>
      <c r="H4045" s="3">
        <v>1</v>
      </c>
      <c r="I4045" s="3">
        <f t="shared" si="63"/>
        <v>2</v>
      </c>
    </row>
    <row r="4046" spans="1:9" x14ac:dyDescent="0.35">
      <c r="A4046" s="3" t="s">
        <v>4439</v>
      </c>
      <c r="B4046" s="44" t="s">
        <v>288</v>
      </c>
      <c r="C4046" s="44" t="s">
        <v>43</v>
      </c>
      <c r="D4046" s="44" t="s">
        <v>176</v>
      </c>
      <c r="E4046" s="3">
        <v>3</v>
      </c>
      <c r="F4046" s="3">
        <v>1</v>
      </c>
      <c r="G4046" s="3">
        <v>4</v>
      </c>
      <c r="H4046" s="3">
        <v>1</v>
      </c>
      <c r="I4046" s="3">
        <f t="shared" si="63"/>
        <v>2</v>
      </c>
    </row>
    <row r="4047" spans="1:9" x14ac:dyDescent="0.35">
      <c r="A4047" s="3" t="s">
        <v>4440</v>
      </c>
      <c r="B4047" s="44" t="s">
        <v>288</v>
      </c>
      <c r="C4047" s="44" t="s">
        <v>43</v>
      </c>
      <c r="D4047" s="44" t="s">
        <v>176</v>
      </c>
      <c r="E4047" s="3">
        <v>3</v>
      </c>
      <c r="F4047" s="3">
        <v>1</v>
      </c>
      <c r="G4047" s="3">
        <v>1</v>
      </c>
      <c r="H4047" s="3">
        <v>1</v>
      </c>
      <c r="I4047" s="3">
        <f t="shared" si="63"/>
        <v>2</v>
      </c>
    </row>
    <row r="4048" spans="1:9" x14ac:dyDescent="0.35">
      <c r="A4048" s="3" t="s">
        <v>4441</v>
      </c>
      <c r="B4048" s="44" t="s">
        <v>288</v>
      </c>
      <c r="C4048" s="44" t="s">
        <v>43</v>
      </c>
      <c r="D4048" s="44" t="s">
        <v>176</v>
      </c>
      <c r="E4048" s="3">
        <v>3</v>
      </c>
      <c r="F4048" s="3">
        <v>1</v>
      </c>
      <c r="G4048" s="3">
        <v>4</v>
      </c>
      <c r="H4048" s="3">
        <v>1</v>
      </c>
      <c r="I4048" s="3">
        <f t="shared" si="63"/>
        <v>2</v>
      </c>
    </row>
    <row r="4049" spans="1:9" x14ac:dyDescent="0.35">
      <c r="A4049" s="3" t="s">
        <v>4442</v>
      </c>
      <c r="B4049" s="44" t="s">
        <v>288</v>
      </c>
      <c r="C4049" s="44" t="s">
        <v>43</v>
      </c>
      <c r="D4049" s="44" t="s">
        <v>176</v>
      </c>
      <c r="E4049" s="3">
        <v>3</v>
      </c>
      <c r="F4049" s="3">
        <v>1</v>
      </c>
      <c r="G4049" s="3">
        <v>4</v>
      </c>
      <c r="H4049" s="3">
        <v>1</v>
      </c>
      <c r="I4049" s="3">
        <f t="shared" si="63"/>
        <v>2</v>
      </c>
    </row>
    <row r="4050" spans="1:9" x14ac:dyDescent="0.35">
      <c r="A4050" s="3" t="s">
        <v>4443</v>
      </c>
      <c r="B4050" s="44" t="s">
        <v>288</v>
      </c>
      <c r="C4050" s="44" t="s">
        <v>43</v>
      </c>
      <c r="D4050" s="44" t="s">
        <v>176</v>
      </c>
      <c r="E4050" s="3">
        <v>3</v>
      </c>
      <c r="F4050" s="3">
        <v>1</v>
      </c>
      <c r="G4050" s="3">
        <v>4</v>
      </c>
      <c r="H4050" s="3">
        <v>1</v>
      </c>
      <c r="I4050" s="3">
        <f t="shared" si="63"/>
        <v>2</v>
      </c>
    </row>
    <row r="4051" spans="1:9" x14ac:dyDescent="0.35">
      <c r="A4051" s="3" t="s">
        <v>4444</v>
      </c>
      <c r="B4051" s="44" t="s">
        <v>227</v>
      </c>
      <c r="C4051" s="44" t="s">
        <v>228</v>
      </c>
      <c r="D4051" s="44" t="s">
        <v>175</v>
      </c>
      <c r="E4051" s="3">
        <v>3</v>
      </c>
      <c r="F4051" s="3">
        <v>1</v>
      </c>
      <c r="G4051" s="3">
        <v>4</v>
      </c>
      <c r="H4051" s="3">
        <v>1</v>
      </c>
      <c r="I4051" s="3">
        <f t="shared" si="63"/>
        <v>2</v>
      </c>
    </row>
    <row r="4052" spans="1:9" x14ac:dyDescent="0.35">
      <c r="A4052" s="3" t="s">
        <v>4445</v>
      </c>
      <c r="B4052" s="44" t="s">
        <v>288</v>
      </c>
      <c r="C4052" s="44" t="s">
        <v>43</v>
      </c>
      <c r="D4052" s="44" t="s">
        <v>176</v>
      </c>
      <c r="E4052" s="3">
        <v>3</v>
      </c>
      <c r="F4052" s="3">
        <v>1</v>
      </c>
      <c r="G4052" s="3">
        <v>1</v>
      </c>
      <c r="H4052" s="3">
        <v>1</v>
      </c>
      <c r="I4052" s="3">
        <f t="shared" si="63"/>
        <v>2</v>
      </c>
    </row>
    <row r="4053" spans="1:9" x14ac:dyDescent="0.35">
      <c r="A4053" s="3" t="s">
        <v>4446</v>
      </c>
      <c r="B4053" s="44" t="s">
        <v>288</v>
      </c>
      <c r="C4053" s="44" t="s">
        <v>43</v>
      </c>
      <c r="D4053" s="44" t="s">
        <v>176</v>
      </c>
      <c r="E4053" s="3">
        <v>3</v>
      </c>
      <c r="F4053" s="3">
        <v>1</v>
      </c>
      <c r="G4053" s="3">
        <v>1</v>
      </c>
      <c r="H4053" s="3">
        <v>1</v>
      </c>
      <c r="I4053" s="3">
        <f t="shared" si="63"/>
        <v>2</v>
      </c>
    </row>
    <row r="4054" spans="1:9" x14ac:dyDescent="0.35">
      <c r="A4054" s="3" t="s">
        <v>4447</v>
      </c>
      <c r="B4054" s="44" t="s">
        <v>288</v>
      </c>
      <c r="C4054" s="44" t="s">
        <v>43</v>
      </c>
      <c r="D4054" s="44" t="s">
        <v>176</v>
      </c>
      <c r="E4054" s="3">
        <v>3</v>
      </c>
      <c r="F4054" s="3">
        <v>1</v>
      </c>
      <c r="G4054" s="3">
        <v>4</v>
      </c>
      <c r="H4054" s="3">
        <v>1</v>
      </c>
      <c r="I4054" s="3">
        <f t="shared" si="63"/>
        <v>2</v>
      </c>
    </row>
    <row r="4055" spans="1:9" x14ac:dyDescent="0.35">
      <c r="A4055" s="3" t="s">
        <v>4448</v>
      </c>
      <c r="B4055" s="44" t="s">
        <v>288</v>
      </c>
      <c r="C4055" s="44" t="s">
        <v>43</v>
      </c>
      <c r="D4055" s="44" t="s">
        <v>176</v>
      </c>
      <c r="E4055" s="3">
        <v>3</v>
      </c>
      <c r="F4055" s="3">
        <v>1</v>
      </c>
      <c r="G4055" s="3">
        <v>1</v>
      </c>
      <c r="H4055" s="3">
        <v>1</v>
      </c>
      <c r="I4055" s="3">
        <f t="shared" si="63"/>
        <v>2</v>
      </c>
    </row>
    <row r="4056" spans="1:9" x14ac:dyDescent="0.35">
      <c r="A4056" s="3" t="s">
        <v>4449</v>
      </c>
      <c r="B4056" s="44" t="s">
        <v>226</v>
      </c>
      <c r="C4056" s="44" t="s">
        <v>40</v>
      </c>
      <c r="D4056" s="44" t="s">
        <v>175</v>
      </c>
      <c r="E4056" s="3">
        <v>3</v>
      </c>
      <c r="F4056" s="3">
        <v>1</v>
      </c>
      <c r="G4056" s="3">
        <v>4</v>
      </c>
      <c r="H4056" s="3">
        <v>1</v>
      </c>
      <c r="I4056" s="3">
        <f t="shared" si="63"/>
        <v>2</v>
      </c>
    </row>
    <row r="4057" spans="1:9" x14ac:dyDescent="0.35">
      <c r="A4057" s="3" t="s">
        <v>4450</v>
      </c>
      <c r="B4057" s="44" t="s">
        <v>227</v>
      </c>
      <c r="C4057" s="44" t="s">
        <v>228</v>
      </c>
      <c r="D4057" s="44" t="s">
        <v>175</v>
      </c>
      <c r="E4057" s="3">
        <v>3</v>
      </c>
      <c r="F4057" s="3">
        <v>3</v>
      </c>
      <c r="G4057" s="3">
        <v>1</v>
      </c>
      <c r="H4057" s="3">
        <v>4</v>
      </c>
      <c r="I4057" s="3">
        <f t="shared" si="63"/>
        <v>3</v>
      </c>
    </row>
    <row r="4058" spans="1:9" x14ac:dyDescent="0.35">
      <c r="A4058" s="3" t="s">
        <v>4451</v>
      </c>
      <c r="B4058" s="44" t="s">
        <v>288</v>
      </c>
      <c r="C4058" s="44" t="s">
        <v>43</v>
      </c>
      <c r="D4058" s="44" t="s">
        <v>176</v>
      </c>
      <c r="E4058" s="3">
        <v>3</v>
      </c>
      <c r="F4058" s="3">
        <v>1</v>
      </c>
      <c r="G4058" s="3">
        <v>4</v>
      </c>
      <c r="H4058" s="3">
        <v>1</v>
      </c>
      <c r="I4058" s="3">
        <f t="shared" si="63"/>
        <v>2</v>
      </c>
    </row>
    <row r="4059" spans="1:9" x14ac:dyDescent="0.35">
      <c r="A4059" s="3" t="s">
        <v>4452</v>
      </c>
      <c r="B4059" s="44" t="s">
        <v>288</v>
      </c>
      <c r="C4059" s="44" t="s">
        <v>43</v>
      </c>
      <c r="D4059" s="44" t="s">
        <v>176</v>
      </c>
      <c r="E4059" s="3">
        <v>3</v>
      </c>
      <c r="F4059" s="3">
        <v>1</v>
      </c>
      <c r="G4059" s="3">
        <v>1</v>
      </c>
      <c r="H4059" s="3">
        <v>1</v>
      </c>
      <c r="I4059" s="3">
        <f t="shared" si="63"/>
        <v>2</v>
      </c>
    </row>
    <row r="4060" spans="1:9" x14ac:dyDescent="0.35">
      <c r="A4060" s="3" t="s">
        <v>4453</v>
      </c>
      <c r="B4060" s="44" t="s">
        <v>288</v>
      </c>
      <c r="C4060" s="44" t="s">
        <v>43</v>
      </c>
      <c r="D4060" s="44" t="s">
        <v>176</v>
      </c>
      <c r="E4060" s="3">
        <v>3</v>
      </c>
      <c r="F4060" s="3">
        <v>1</v>
      </c>
      <c r="G4060" s="3">
        <v>4</v>
      </c>
      <c r="H4060" s="3">
        <v>1</v>
      </c>
      <c r="I4060" s="3">
        <f t="shared" si="63"/>
        <v>2</v>
      </c>
    </row>
    <row r="4061" spans="1:9" x14ac:dyDescent="0.35">
      <c r="A4061" s="3" t="s">
        <v>4454</v>
      </c>
      <c r="B4061" s="44" t="s">
        <v>288</v>
      </c>
      <c r="C4061" s="44" t="s">
        <v>43</v>
      </c>
      <c r="D4061" s="44" t="s">
        <v>176</v>
      </c>
      <c r="E4061" s="3">
        <v>3</v>
      </c>
      <c r="F4061" s="3">
        <v>1</v>
      </c>
      <c r="G4061" s="3">
        <v>4</v>
      </c>
      <c r="H4061" s="3">
        <v>1</v>
      </c>
      <c r="I4061" s="3">
        <f t="shared" si="63"/>
        <v>2</v>
      </c>
    </row>
    <row r="4062" spans="1:9" x14ac:dyDescent="0.35">
      <c r="A4062" s="3" t="s">
        <v>4455</v>
      </c>
      <c r="B4062" s="44" t="s">
        <v>288</v>
      </c>
      <c r="C4062" s="44" t="s">
        <v>43</v>
      </c>
      <c r="D4062" s="44" t="s">
        <v>176</v>
      </c>
      <c r="E4062" s="3">
        <v>3</v>
      </c>
      <c r="F4062" s="3">
        <v>1</v>
      </c>
      <c r="G4062" s="3">
        <v>4</v>
      </c>
      <c r="H4062" s="3">
        <v>1</v>
      </c>
      <c r="I4062" s="3">
        <f t="shared" si="63"/>
        <v>2</v>
      </c>
    </row>
    <row r="4063" spans="1:9" x14ac:dyDescent="0.35">
      <c r="A4063" s="3" t="s">
        <v>4456</v>
      </c>
      <c r="B4063" s="44" t="s">
        <v>288</v>
      </c>
      <c r="C4063" s="44" t="s">
        <v>43</v>
      </c>
      <c r="D4063" s="44" t="s">
        <v>176</v>
      </c>
      <c r="E4063" s="3">
        <v>3</v>
      </c>
      <c r="F4063" s="3">
        <v>2</v>
      </c>
      <c r="G4063" s="3">
        <v>1</v>
      </c>
      <c r="H4063" s="3">
        <v>1</v>
      </c>
      <c r="I4063" s="3">
        <f t="shared" si="63"/>
        <v>2</v>
      </c>
    </row>
    <row r="4064" spans="1:9" x14ac:dyDescent="0.35">
      <c r="A4064" s="3" t="s">
        <v>4457</v>
      </c>
      <c r="B4064" s="44" t="s">
        <v>288</v>
      </c>
      <c r="C4064" s="44" t="s">
        <v>43</v>
      </c>
      <c r="D4064" s="44" t="s">
        <v>176</v>
      </c>
      <c r="E4064" s="3">
        <v>3</v>
      </c>
      <c r="F4064" s="3">
        <v>1</v>
      </c>
      <c r="G4064" s="3">
        <v>4</v>
      </c>
      <c r="H4064" s="3">
        <v>1</v>
      </c>
      <c r="I4064" s="3">
        <f t="shared" si="63"/>
        <v>2</v>
      </c>
    </row>
    <row r="4065" spans="1:9" x14ac:dyDescent="0.35">
      <c r="A4065" s="3" t="s">
        <v>4458</v>
      </c>
      <c r="B4065" s="44" t="s">
        <v>288</v>
      </c>
      <c r="C4065" s="44" t="s">
        <v>43</v>
      </c>
      <c r="D4065" s="44" t="s">
        <v>176</v>
      </c>
      <c r="E4065" s="3">
        <v>3</v>
      </c>
      <c r="F4065" s="3">
        <v>1</v>
      </c>
      <c r="G4065" s="3">
        <v>1</v>
      </c>
      <c r="H4065" s="3">
        <v>1</v>
      </c>
      <c r="I4065" s="3">
        <f t="shared" si="63"/>
        <v>2</v>
      </c>
    </row>
    <row r="4066" spans="1:9" x14ac:dyDescent="0.35">
      <c r="A4066" s="3" t="s">
        <v>4459</v>
      </c>
      <c r="B4066" s="44" t="s">
        <v>227</v>
      </c>
      <c r="C4066" s="44" t="s">
        <v>228</v>
      </c>
      <c r="D4066" s="44" t="s">
        <v>175</v>
      </c>
      <c r="E4066" s="3">
        <v>3</v>
      </c>
      <c r="F4066" s="3">
        <v>1</v>
      </c>
      <c r="G4066" s="3">
        <v>1</v>
      </c>
      <c r="H4066" s="3">
        <v>5</v>
      </c>
      <c r="I4066" s="3">
        <f t="shared" si="63"/>
        <v>3</v>
      </c>
    </row>
    <row r="4067" spans="1:9" x14ac:dyDescent="0.35">
      <c r="A4067" s="3" t="s">
        <v>4460</v>
      </c>
      <c r="B4067" s="44" t="s">
        <v>288</v>
      </c>
      <c r="C4067" s="44" t="s">
        <v>43</v>
      </c>
      <c r="D4067" s="44" t="s">
        <v>176</v>
      </c>
      <c r="E4067" s="3">
        <v>3</v>
      </c>
      <c r="F4067" s="3">
        <v>1</v>
      </c>
      <c r="G4067" s="3">
        <v>1</v>
      </c>
      <c r="H4067" s="3">
        <v>1</v>
      </c>
      <c r="I4067" s="3">
        <f t="shared" si="63"/>
        <v>2</v>
      </c>
    </row>
    <row r="4068" spans="1:9" x14ac:dyDescent="0.35">
      <c r="A4068" s="3" t="s">
        <v>4461</v>
      </c>
      <c r="B4068" s="44" t="s">
        <v>288</v>
      </c>
      <c r="C4068" s="44" t="s">
        <v>43</v>
      </c>
      <c r="D4068" s="44" t="s">
        <v>176</v>
      </c>
      <c r="E4068" s="3">
        <v>3</v>
      </c>
      <c r="F4068" s="3">
        <v>1</v>
      </c>
      <c r="G4068" s="3">
        <v>1</v>
      </c>
      <c r="H4068" s="3">
        <v>1</v>
      </c>
      <c r="I4068" s="3">
        <f t="shared" si="63"/>
        <v>2</v>
      </c>
    </row>
    <row r="4069" spans="1:9" x14ac:dyDescent="0.35">
      <c r="A4069" s="3" t="s">
        <v>4462</v>
      </c>
      <c r="B4069" s="44" t="s">
        <v>288</v>
      </c>
      <c r="C4069" s="44" t="s">
        <v>43</v>
      </c>
      <c r="D4069" s="44" t="s">
        <v>176</v>
      </c>
      <c r="E4069" s="3">
        <v>3</v>
      </c>
      <c r="F4069" s="3">
        <v>1</v>
      </c>
      <c r="G4069" s="3">
        <v>1</v>
      </c>
      <c r="H4069" s="3">
        <v>1</v>
      </c>
      <c r="I4069" s="3">
        <f t="shared" si="63"/>
        <v>2</v>
      </c>
    </row>
    <row r="4070" spans="1:9" x14ac:dyDescent="0.35">
      <c r="A4070" s="3" t="s">
        <v>4463</v>
      </c>
      <c r="B4070" s="44" t="s">
        <v>288</v>
      </c>
      <c r="C4070" s="44" t="s">
        <v>43</v>
      </c>
      <c r="D4070" s="44" t="s">
        <v>176</v>
      </c>
      <c r="E4070" s="3">
        <v>3</v>
      </c>
      <c r="F4070" s="3">
        <v>1</v>
      </c>
      <c r="G4070" s="3">
        <v>1</v>
      </c>
      <c r="H4070" s="3">
        <v>1</v>
      </c>
      <c r="I4070" s="3">
        <f t="shared" si="63"/>
        <v>2</v>
      </c>
    </row>
    <row r="4071" spans="1:9" x14ac:dyDescent="0.35">
      <c r="A4071" s="3" t="s">
        <v>4464</v>
      </c>
      <c r="B4071" s="44" t="s">
        <v>288</v>
      </c>
      <c r="C4071" s="44" t="s">
        <v>43</v>
      </c>
      <c r="D4071" s="44" t="s">
        <v>176</v>
      </c>
      <c r="E4071" s="3">
        <v>3</v>
      </c>
      <c r="F4071" s="3">
        <v>1</v>
      </c>
      <c r="G4071" s="3">
        <v>4</v>
      </c>
      <c r="H4071" s="3">
        <v>1</v>
      </c>
      <c r="I4071" s="3">
        <f t="shared" si="63"/>
        <v>2</v>
      </c>
    </row>
    <row r="4072" spans="1:9" x14ac:dyDescent="0.35">
      <c r="A4072" s="3" t="s">
        <v>4465</v>
      </c>
      <c r="B4072" s="44" t="s">
        <v>288</v>
      </c>
      <c r="C4072" s="44" t="s">
        <v>43</v>
      </c>
      <c r="D4072" s="44" t="s">
        <v>176</v>
      </c>
      <c r="E4072" s="3">
        <v>3</v>
      </c>
      <c r="F4072" s="3">
        <v>1</v>
      </c>
      <c r="G4072" s="3">
        <v>1</v>
      </c>
      <c r="H4072" s="3">
        <v>1</v>
      </c>
      <c r="I4072" s="3">
        <f t="shared" si="63"/>
        <v>2</v>
      </c>
    </row>
    <row r="4073" spans="1:9" x14ac:dyDescent="0.35">
      <c r="A4073" s="3" t="s">
        <v>4466</v>
      </c>
      <c r="B4073" s="44" t="s">
        <v>288</v>
      </c>
      <c r="C4073" s="44" t="s">
        <v>43</v>
      </c>
      <c r="D4073" s="44" t="s">
        <v>176</v>
      </c>
      <c r="E4073" s="3">
        <v>3</v>
      </c>
      <c r="F4073" s="3">
        <v>1</v>
      </c>
      <c r="G4073" s="3">
        <v>4</v>
      </c>
      <c r="H4073" s="3">
        <v>1</v>
      </c>
      <c r="I4073" s="3">
        <f t="shared" si="63"/>
        <v>2</v>
      </c>
    </row>
    <row r="4074" spans="1:9" x14ac:dyDescent="0.35">
      <c r="A4074" s="3" t="s">
        <v>4467</v>
      </c>
      <c r="B4074" s="44" t="s">
        <v>288</v>
      </c>
      <c r="C4074" s="44" t="s">
        <v>43</v>
      </c>
      <c r="D4074" s="44" t="s">
        <v>176</v>
      </c>
      <c r="E4074" s="3">
        <v>3</v>
      </c>
      <c r="F4074" s="3">
        <v>1</v>
      </c>
      <c r="G4074" s="3">
        <v>4</v>
      </c>
      <c r="H4074" s="3">
        <v>1</v>
      </c>
      <c r="I4074" s="3">
        <f t="shared" si="63"/>
        <v>2</v>
      </c>
    </row>
    <row r="4075" spans="1:9" x14ac:dyDescent="0.35">
      <c r="A4075" s="3" t="s">
        <v>4468</v>
      </c>
      <c r="B4075" s="44" t="s">
        <v>288</v>
      </c>
      <c r="C4075" s="44" t="s">
        <v>43</v>
      </c>
      <c r="D4075" s="44" t="s">
        <v>176</v>
      </c>
      <c r="E4075" s="3">
        <v>3</v>
      </c>
      <c r="F4075" s="3">
        <v>1</v>
      </c>
      <c r="G4075" s="3">
        <v>4</v>
      </c>
      <c r="H4075" s="3">
        <v>1</v>
      </c>
      <c r="I4075" s="3">
        <f t="shared" si="63"/>
        <v>2</v>
      </c>
    </row>
    <row r="4076" spans="1:9" x14ac:dyDescent="0.35">
      <c r="A4076" s="3" t="s">
        <v>4469</v>
      </c>
      <c r="B4076" s="44" t="s">
        <v>288</v>
      </c>
      <c r="C4076" s="44" t="s">
        <v>43</v>
      </c>
      <c r="D4076" s="44" t="s">
        <v>176</v>
      </c>
      <c r="E4076" s="3">
        <v>3</v>
      </c>
      <c r="F4076" s="3">
        <v>1</v>
      </c>
      <c r="G4076" s="3">
        <v>4</v>
      </c>
      <c r="H4076" s="3">
        <v>1</v>
      </c>
      <c r="I4076" s="3">
        <f t="shared" si="63"/>
        <v>2</v>
      </c>
    </row>
    <row r="4077" spans="1:9" x14ac:dyDescent="0.35">
      <c r="A4077" s="3" t="s">
        <v>4470</v>
      </c>
      <c r="B4077" s="44" t="s">
        <v>288</v>
      </c>
      <c r="C4077" s="44" t="s">
        <v>43</v>
      </c>
      <c r="D4077" s="44" t="s">
        <v>176</v>
      </c>
      <c r="E4077" s="3">
        <v>3</v>
      </c>
      <c r="F4077" s="3">
        <v>1</v>
      </c>
      <c r="G4077" s="3">
        <v>4</v>
      </c>
      <c r="H4077" s="3">
        <v>1</v>
      </c>
      <c r="I4077" s="3">
        <f t="shared" si="63"/>
        <v>2</v>
      </c>
    </row>
    <row r="4078" spans="1:9" x14ac:dyDescent="0.35">
      <c r="A4078" s="3" t="s">
        <v>4471</v>
      </c>
      <c r="B4078" s="44" t="s">
        <v>288</v>
      </c>
      <c r="C4078" s="44" t="s">
        <v>43</v>
      </c>
      <c r="D4078" s="44" t="s">
        <v>176</v>
      </c>
      <c r="E4078" s="3">
        <v>3</v>
      </c>
      <c r="F4078" s="3">
        <v>1</v>
      </c>
      <c r="G4078" s="3">
        <v>4</v>
      </c>
      <c r="H4078" s="3">
        <v>1</v>
      </c>
      <c r="I4078" s="3">
        <f t="shared" si="63"/>
        <v>2</v>
      </c>
    </row>
    <row r="4079" spans="1:9" x14ac:dyDescent="0.35">
      <c r="A4079" s="3" t="s">
        <v>4472</v>
      </c>
      <c r="B4079" s="44" t="s">
        <v>288</v>
      </c>
      <c r="C4079" s="44" t="s">
        <v>43</v>
      </c>
      <c r="D4079" s="44" t="s">
        <v>176</v>
      </c>
      <c r="E4079" s="3">
        <v>3</v>
      </c>
      <c r="F4079" s="3">
        <v>1</v>
      </c>
      <c r="G4079" s="3">
        <v>4</v>
      </c>
      <c r="H4079" s="3">
        <v>1</v>
      </c>
      <c r="I4079" s="3">
        <f t="shared" si="63"/>
        <v>2</v>
      </c>
    </row>
    <row r="4080" spans="1:9" x14ac:dyDescent="0.35">
      <c r="A4080" s="3" t="s">
        <v>4473</v>
      </c>
      <c r="B4080" s="44" t="s">
        <v>288</v>
      </c>
      <c r="C4080" s="44" t="s">
        <v>43</v>
      </c>
      <c r="D4080" s="44" t="s">
        <v>176</v>
      </c>
      <c r="E4080" s="3">
        <v>3</v>
      </c>
      <c r="F4080" s="3">
        <v>1</v>
      </c>
      <c r="G4080" s="3">
        <v>4</v>
      </c>
      <c r="H4080" s="3">
        <v>1</v>
      </c>
      <c r="I4080" s="3">
        <f t="shared" si="63"/>
        <v>2</v>
      </c>
    </row>
    <row r="4081" spans="1:9" x14ac:dyDescent="0.35">
      <c r="A4081" s="3" t="s">
        <v>4474</v>
      </c>
      <c r="B4081" s="44" t="s">
        <v>288</v>
      </c>
      <c r="C4081" s="44" t="s">
        <v>43</v>
      </c>
      <c r="D4081" s="44" t="s">
        <v>176</v>
      </c>
      <c r="E4081" s="3">
        <v>3</v>
      </c>
      <c r="F4081" s="3">
        <v>1</v>
      </c>
      <c r="G4081" s="3">
        <v>4</v>
      </c>
      <c r="H4081" s="3">
        <v>1</v>
      </c>
      <c r="I4081" s="3">
        <f t="shared" si="63"/>
        <v>2</v>
      </c>
    </row>
    <row r="4082" spans="1:9" x14ac:dyDescent="0.35">
      <c r="A4082" s="3" t="s">
        <v>4475</v>
      </c>
      <c r="B4082" s="44" t="s">
        <v>189</v>
      </c>
      <c r="C4082" s="44" t="s">
        <v>75</v>
      </c>
      <c r="D4082" s="44" t="s">
        <v>176</v>
      </c>
      <c r="E4082" s="3">
        <v>3</v>
      </c>
      <c r="F4082" s="3">
        <v>1</v>
      </c>
      <c r="G4082" s="3">
        <v>4</v>
      </c>
      <c r="H4082" s="3">
        <v>1</v>
      </c>
      <c r="I4082" s="3">
        <f t="shared" si="63"/>
        <v>2</v>
      </c>
    </row>
    <row r="4083" spans="1:9" x14ac:dyDescent="0.35">
      <c r="A4083" s="3" t="s">
        <v>4476</v>
      </c>
      <c r="B4083" s="44" t="s">
        <v>196</v>
      </c>
      <c r="C4083" s="44" t="s">
        <v>88</v>
      </c>
      <c r="D4083" s="44" t="s">
        <v>176</v>
      </c>
      <c r="E4083" s="3">
        <v>3</v>
      </c>
      <c r="F4083" s="3">
        <v>1</v>
      </c>
      <c r="G4083" s="3">
        <v>1</v>
      </c>
      <c r="H4083" s="3">
        <v>1</v>
      </c>
      <c r="I4083" s="3">
        <f t="shared" si="63"/>
        <v>2</v>
      </c>
    </row>
    <row r="4084" spans="1:9" x14ac:dyDescent="0.35">
      <c r="A4084" s="3" t="s">
        <v>4477</v>
      </c>
      <c r="B4084" s="44" t="s">
        <v>227</v>
      </c>
      <c r="C4084" s="44" t="s">
        <v>228</v>
      </c>
      <c r="D4084" s="44" t="s">
        <v>175</v>
      </c>
      <c r="E4084" s="3">
        <v>3</v>
      </c>
      <c r="F4084" s="3">
        <v>1</v>
      </c>
      <c r="G4084" s="3">
        <v>1</v>
      </c>
      <c r="H4084" s="3">
        <v>1</v>
      </c>
      <c r="I4084" s="3">
        <f t="shared" si="63"/>
        <v>2</v>
      </c>
    </row>
    <row r="4085" spans="1:9" x14ac:dyDescent="0.35">
      <c r="A4085" s="3" t="s">
        <v>4478</v>
      </c>
      <c r="B4085" s="44" t="s">
        <v>227</v>
      </c>
      <c r="C4085" s="44" t="s">
        <v>228</v>
      </c>
      <c r="D4085" s="44" t="s">
        <v>175</v>
      </c>
      <c r="E4085" s="3">
        <v>3</v>
      </c>
      <c r="F4085" s="3">
        <v>1</v>
      </c>
      <c r="G4085" s="3">
        <v>4</v>
      </c>
      <c r="H4085" s="3">
        <v>1</v>
      </c>
      <c r="I4085" s="3">
        <f t="shared" si="63"/>
        <v>2</v>
      </c>
    </row>
    <row r="4086" spans="1:9" x14ac:dyDescent="0.35">
      <c r="A4086" s="3" t="s">
        <v>4479</v>
      </c>
      <c r="B4086" s="44" t="s">
        <v>278</v>
      </c>
      <c r="C4086" s="44" t="s">
        <v>148</v>
      </c>
      <c r="D4086" s="44" t="s">
        <v>176</v>
      </c>
      <c r="E4086" s="3">
        <v>3</v>
      </c>
      <c r="F4086" s="3">
        <v>1</v>
      </c>
      <c r="G4086" s="3">
        <v>4</v>
      </c>
      <c r="H4086" s="3">
        <v>1</v>
      </c>
      <c r="I4086" s="3">
        <f t="shared" si="63"/>
        <v>2</v>
      </c>
    </row>
    <row r="4087" spans="1:9" x14ac:dyDescent="0.35">
      <c r="A4087" s="3" t="s">
        <v>4480</v>
      </c>
      <c r="B4087" s="44" t="s">
        <v>227</v>
      </c>
      <c r="C4087" s="44" t="s">
        <v>228</v>
      </c>
      <c r="D4087" s="44" t="s">
        <v>175</v>
      </c>
      <c r="E4087" s="3">
        <v>3</v>
      </c>
      <c r="F4087" s="3">
        <v>1</v>
      </c>
      <c r="G4087" s="3">
        <v>1</v>
      </c>
      <c r="H4087" s="3">
        <v>1</v>
      </c>
      <c r="I4087" s="3">
        <f t="shared" si="63"/>
        <v>2</v>
      </c>
    </row>
    <row r="4088" spans="1:9" x14ac:dyDescent="0.35">
      <c r="A4088" s="3" t="s">
        <v>4481</v>
      </c>
      <c r="B4088" s="44" t="s">
        <v>291</v>
      </c>
      <c r="C4088" s="44" t="s">
        <v>84</v>
      </c>
      <c r="D4088" s="44" t="s">
        <v>176</v>
      </c>
      <c r="E4088" s="3">
        <v>3</v>
      </c>
      <c r="F4088" s="3">
        <v>1</v>
      </c>
      <c r="G4088" s="3">
        <v>1</v>
      </c>
      <c r="H4088" s="3">
        <v>1</v>
      </c>
      <c r="I4088" s="3">
        <f t="shared" si="63"/>
        <v>2</v>
      </c>
    </row>
    <row r="4089" spans="1:9" x14ac:dyDescent="0.35">
      <c r="A4089" s="3" t="s">
        <v>4482</v>
      </c>
      <c r="B4089" s="44" t="s">
        <v>196</v>
      </c>
      <c r="C4089" s="44" t="s">
        <v>88</v>
      </c>
      <c r="D4089" s="44" t="s">
        <v>176</v>
      </c>
      <c r="E4089" s="3">
        <v>2</v>
      </c>
      <c r="F4089" s="3">
        <v>3</v>
      </c>
      <c r="G4089" s="3">
        <v>4</v>
      </c>
      <c r="H4089" s="3">
        <v>1</v>
      </c>
      <c r="I4089" s="3">
        <f t="shared" si="63"/>
        <v>3</v>
      </c>
    </row>
    <row r="4090" spans="1:9" x14ac:dyDescent="0.35">
      <c r="A4090" s="3" t="s">
        <v>4483</v>
      </c>
      <c r="B4090" s="44" t="s">
        <v>196</v>
      </c>
      <c r="C4090" s="44" t="s">
        <v>88</v>
      </c>
      <c r="D4090" s="44" t="s">
        <v>176</v>
      </c>
      <c r="E4090" s="3">
        <v>3</v>
      </c>
      <c r="F4090" s="3">
        <v>1</v>
      </c>
      <c r="G4090" s="3">
        <v>1</v>
      </c>
      <c r="H4090" s="3">
        <v>1</v>
      </c>
      <c r="I4090" s="3">
        <f t="shared" si="63"/>
        <v>2</v>
      </c>
    </row>
    <row r="4091" spans="1:9" x14ac:dyDescent="0.35">
      <c r="A4091" s="3" t="s">
        <v>4484</v>
      </c>
      <c r="B4091" s="44" t="s">
        <v>196</v>
      </c>
      <c r="C4091" s="44" t="s">
        <v>88</v>
      </c>
      <c r="D4091" s="44" t="s">
        <v>176</v>
      </c>
      <c r="E4091" s="3">
        <v>3</v>
      </c>
      <c r="F4091" s="3">
        <v>1</v>
      </c>
      <c r="G4091" s="3">
        <v>1</v>
      </c>
      <c r="H4091" s="3">
        <v>1</v>
      </c>
      <c r="I4091" s="3">
        <f t="shared" si="63"/>
        <v>2</v>
      </c>
    </row>
    <row r="4092" spans="1:9" x14ac:dyDescent="0.35">
      <c r="A4092" s="3" t="s">
        <v>4485</v>
      </c>
      <c r="B4092" s="44" t="s">
        <v>227</v>
      </c>
      <c r="C4092" s="44" t="s">
        <v>228</v>
      </c>
      <c r="D4092" s="44" t="s">
        <v>175</v>
      </c>
      <c r="E4092" s="3">
        <v>3</v>
      </c>
      <c r="F4092" s="3">
        <v>1</v>
      </c>
      <c r="G4092" s="3">
        <v>4</v>
      </c>
      <c r="H4092" s="3">
        <v>1</v>
      </c>
      <c r="I4092" s="3">
        <f t="shared" si="63"/>
        <v>2</v>
      </c>
    </row>
    <row r="4093" spans="1:9" x14ac:dyDescent="0.35">
      <c r="A4093" s="3" t="s">
        <v>4486</v>
      </c>
      <c r="B4093" s="44" t="s">
        <v>289</v>
      </c>
      <c r="C4093" s="44" t="s">
        <v>43</v>
      </c>
      <c r="D4093" s="44" t="s">
        <v>175</v>
      </c>
      <c r="E4093" s="3">
        <v>3</v>
      </c>
      <c r="F4093" s="3">
        <v>3</v>
      </c>
      <c r="G4093" s="3">
        <v>1</v>
      </c>
      <c r="H4093" s="3">
        <v>1</v>
      </c>
      <c r="I4093" s="3">
        <f t="shared" si="63"/>
        <v>2</v>
      </c>
    </row>
    <row r="4094" spans="1:9" x14ac:dyDescent="0.35">
      <c r="A4094" s="3" t="s">
        <v>4487</v>
      </c>
      <c r="B4094" s="44" t="s">
        <v>289</v>
      </c>
      <c r="C4094" s="44" t="s">
        <v>43</v>
      </c>
      <c r="D4094" s="44" t="s">
        <v>175</v>
      </c>
      <c r="E4094" s="3">
        <v>3</v>
      </c>
      <c r="F4094" s="3">
        <v>3</v>
      </c>
      <c r="G4094" s="3">
        <v>1</v>
      </c>
      <c r="H4094" s="3">
        <v>1</v>
      </c>
      <c r="I4094" s="3">
        <f t="shared" si="63"/>
        <v>2</v>
      </c>
    </row>
    <row r="4095" spans="1:9" x14ac:dyDescent="0.35">
      <c r="A4095" s="3" t="s">
        <v>4488</v>
      </c>
      <c r="B4095" s="44" t="s">
        <v>289</v>
      </c>
      <c r="C4095" s="44" t="s">
        <v>43</v>
      </c>
      <c r="D4095" s="44" t="s">
        <v>175</v>
      </c>
      <c r="E4095" s="3">
        <v>3</v>
      </c>
      <c r="F4095" s="3">
        <v>1</v>
      </c>
      <c r="G4095" s="3">
        <v>1</v>
      </c>
      <c r="H4095" s="3">
        <v>3</v>
      </c>
      <c r="I4095" s="3">
        <f t="shared" si="63"/>
        <v>2</v>
      </c>
    </row>
    <row r="4096" spans="1:9" x14ac:dyDescent="0.35">
      <c r="A4096" s="3" t="s">
        <v>4489</v>
      </c>
      <c r="B4096" s="44" t="s">
        <v>208</v>
      </c>
      <c r="C4096" s="44" t="s">
        <v>151</v>
      </c>
      <c r="D4096" s="44" t="s">
        <v>175</v>
      </c>
      <c r="E4096" s="3">
        <v>3</v>
      </c>
      <c r="F4096" s="3">
        <v>1</v>
      </c>
      <c r="G4096" s="3">
        <v>4</v>
      </c>
      <c r="H4096" s="3">
        <v>1</v>
      </c>
      <c r="I4096" s="3">
        <f t="shared" si="63"/>
        <v>2</v>
      </c>
    </row>
    <row r="4097" spans="1:9" x14ac:dyDescent="0.35">
      <c r="A4097" s="3" t="s">
        <v>4490</v>
      </c>
      <c r="B4097" s="44" t="s">
        <v>291</v>
      </c>
      <c r="C4097" s="44" t="s">
        <v>84</v>
      </c>
      <c r="D4097" s="44" t="s">
        <v>176</v>
      </c>
      <c r="E4097" s="3">
        <v>3</v>
      </c>
      <c r="F4097" s="3">
        <v>1</v>
      </c>
      <c r="G4097" s="3">
        <v>4</v>
      </c>
      <c r="H4097" s="3">
        <v>1</v>
      </c>
      <c r="I4097" s="3">
        <f t="shared" si="63"/>
        <v>2</v>
      </c>
    </row>
    <row r="4098" spans="1:9" x14ac:dyDescent="0.35">
      <c r="A4098" s="3" t="s">
        <v>4491</v>
      </c>
      <c r="B4098" s="44" t="s">
        <v>189</v>
      </c>
      <c r="C4098" s="44" t="s">
        <v>75</v>
      </c>
      <c r="D4098" s="44" t="s">
        <v>176</v>
      </c>
      <c r="E4098" s="3">
        <v>3</v>
      </c>
      <c r="F4098" s="3">
        <v>1</v>
      </c>
      <c r="G4098" s="3">
        <v>4</v>
      </c>
      <c r="H4098" s="3">
        <v>1</v>
      </c>
      <c r="I4098" s="3">
        <f t="shared" si="63"/>
        <v>2</v>
      </c>
    </row>
    <row r="4099" spans="1:9" x14ac:dyDescent="0.35">
      <c r="A4099" s="3" t="s">
        <v>4492</v>
      </c>
      <c r="B4099" s="44" t="s">
        <v>226</v>
      </c>
      <c r="C4099" s="44" t="s">
        <v>40</v>
      </c>
      <c r="D4099" s="44" t="s">
        <v>175</v>
      </c>
      <c r="E4099" s="3">
        <v>3</v>
      </c>
      <c r="F4099" s="3">
        <v>1</v>
      </c>
      <c r="G4099" s="3">
        <v>4</v>
      </c>
      <c r="H4099" s="3">
        <v>1</v>
      </c>
      <c r="I4099" s="3">
        <f t="shared" ref="I4099:I4162" si="64">ROUND(AVERAGE(E4099:H4099),0)</f>
        <v>2</v>
      </c>
    </row>
    <row r="4100" spans="1:9" x14ac:dyDescent="0.35">
      <c r="A4100" s="3" t="s">
        <v>4493</v>
      </c>
      <c r="B4100" s="44" t="s">
        <v>289</v>
      </c>
      <c r="C4100" s="44" t="s">
        <v>43</v>
      </c>
      <c r="D4100" s="44" t="s">
        <v>175</v>
      </c>
      <c r="E4100" s="3">
        <v>3</v>
      </c>
      <c r="F4100" s="3">
        <v>1</v>
      </c>
      <c r="G4100" s="3">
        <v>4</v>
      </c>
      <c r="H4100" s="3">
        <v>1</v>
      </c>
      <c r="I4100" s="3">
        <f t="shared" si="64"/>
        <v>2</v>
      </c>
    </row>
    <row r="4101" spans="1:9" x14ac:dyDescent="0.35">
      <c r="A4101" s="3" t="s">
        <v>4494</v>
      </c>
      <c r="B4101" s="44" t="s">
        <v>278</v>
      </c>
      <c r="C4101" s="44" t="s">
        <v>148</v>
      </c>
      <c r="D4101" s="44" t="s">
        <v>176</v>
      </c>
      <c r="E4101" s="3">
        <v>3</v>
      </c>
      <c r="F4101" s="3">
        <v>1</v>
      </c>
      <c r="G4101" s="3">
        <v>4</v>
      </c>
      <c r="H4101" s="3">
        <v>1</v>
      </c>
      <c r="I4101" s="3">
        <f t="shared" si="64"/>
        <v>2</v>
      </c>
    </row>
    <row r="4102" spans="1:9" x14ac:dyDescent="0.35">
      <c r="A4102" s="3" t="s">
        <v>4495</v>
      </c>
      <c r="B4102" s="44" t="s">
        <v>291</v>
      </c>
      <c r="C4102" s="44" t="s">
        <v>84</v>
      </c>
      <c r="D4102" s="44" t="s">
        <v>176</v>
      </c>
      <c r="E4102" s="3">
        <v>3</v>
      </c>
      <c r="F4102" s="3">
        <v>1</v>
      </c>
      <c r="G4102" s="3">
        <v>4</v>
      </c>
      <c r="H4102" s="3">
        <v>1</v>
      </c>
      <c r="I4102" s="3">
        <f t="shared" si="64"/>
        <v>2</v>
      </c>
    </row>
    <row r="4103" spans="1:9" x14ac:dyDescent="0.35">
      <c r="A4103" s="3" t="s">
        <v>4496</v>
      </c>
      <c r="B4103" s="44" t="s">
        <v>226</v>
      </c>
      <c r="C4103" s="44" t="s">
        <v>40</v>
      </c>
      <c r="D4103" s="44" t="s">
        <v>175</v>
      </c>
      <c r="E4103" s="3">
        <v>3</v>
      </c>
      <c r="F4103" s="3">
        <v>1</v>
      </c>
      <c r="G4103" s="3">
        <v>1</v>
      </c>
      <c r="H4103" s="3">
        <v>1</v>
      </c>
      <c r="I4103" s="3">
        <f t="shared" si="64"/>
        <v>2</v>
      </c>
    </row>
    <row r="4104" spans="1:9" x14ac:dyDescent="0.35">
      <c r="A4104" s="3" t="s">
        <v>4497</v>
      </c>
      <c r="B4104" s="44" t="s">
        <v>227</v>
      </c>
      <c r="C4104" s="44" t="s">
        <v>228</v>
      </c>
      <c r="D4104" s="44" t="s">
        <v>175</v>
      </c>
      <c r="E4104" s="3">
        <v>3</v>
      </c>
      <c r="F4104" s="3">
        <v>1</v>
      </c>
      <c r="G4104" s="3">
        <v>4</v>
      </c>
      <c r="H4104" s="3">
        <v>4</v>
      </c>
      <c r="I4104" s="3">
        <f t="shared" si="64"/>
        <v>3</v>
      </c>
    </row>
    <row r="4105" spans="1:9" x14ac:dyDescent="0.35">
      <c r="A4105" s="3" t="s">
        <v>4498</v>
      </c>
      <c r="B4105" s="44" t="s">
        <v>271</v>
      </c>
      <c r="C4105" s="44" t="s">
        <v>73</v>
      </c>
      <c r="D4105" s="44" t="s">
        <v>176</v>
      </c>
      <c r="E4105" s="3">
        <v>3</v>
      </c>
      <c r="F4105" s="3">
        <v>1</v>
      </c>
      <c r="G4105" s="3">
        <v>4</v>
      </c>
      <c r="H4105" s="3">
        <v>1</v>
      </c>
      <c r="I4105" s="3">
        <f t="shared" si="64"/>
        <v>2</v>
      </c>
    </row>
    <row r="4106" spans="1:9" x14ac:dyDescent="0.35">
      <c r="A4106" s="3" t="s">
        <v>4499</v>
      </c>
      <c r="B4106" s="44" t="s">
        <v>227</v>
      </c>
      <c r="C4106" s="44" t="s">
        <v>228</v>
      </c>
      <c r="D4106" s="44" t="s">
        <v>175</v>
      </c>
      <c r="E4106" s="3">
        <v>3</v>
      </c>
      <c r="F4106" s="3">
        <v>1</v>
      </c>
      <c r="G4106" s="3">
        <v>4</v>
      </c>
      <c r="H4106" s="3">
        <v>1</v>
      </c>
      <c r="I4106" s="3">
        <f t="shared" si="64"/>
        <v>2</v>
      </c>
    </row>
    <row r="4107" spans="1:9" x14ac:dyDescent="0.35">
      <c r="A4107" s="3" t="s">
        <v>4500</v>
      </c>
      <c r="B4107" s="44" t="s">
        <v>278</v>
      </c>
      <c r="C4107" s="44" t="s">
        <v>148</v>
      </c>
      <c r="D4107" s="44" t="s">
        <v>176</v>
      </c>
      <c r="E4107" s="3">
        <v>3</v>
      </c>
      <c r="F4107" s="3">
        <v>1</v>
      </c>
      <c r="G4107" s="3">
        <v>4</v>
      </c>
      <c r="H4107" s="3">
        <v>1</v>
      </c>
      <c r="I4107" s="3">
        <f t="shared" si="64"/>
        <v>2</v>
      </c>
    </row>
    <row r="4108" spans="1:9" x14ac:dyDescent="0.35">
      <c r="A4108" s="3" t="s">
        <v>4501</v>
      </c>
      <c r="B4108" s="44" t="s">
        <v>278</v>
      </c>
      <c r="C4108" s="44" t="s">
        <v>148</v>
      </c>
      <c r="D4108" s="44" t="s">
        <v>176</v>
      </c>
      <c r="E4108" s="3">
        <v>3</v>
      </c>
      <c r="F4108" s="3">
        <v>4</v>
      </c>
      <c r="G4108" s="3">
        <v>1</v>
      </c>
      <c r="H4108" s="3">
        <v>1</v>
      </c>
      <c r="I4108" s="3">
        <f t="shared" si="64"/>
        <v>2</v>
      </c>
    </row>
    <row r="4109" spans="1:9" x14ac:dyDescent="0.35">
      <c r="A4109" s="3" t="s">
        <v>4502</v>
      </c>
      <c r="B4109" s="44" t="s">
        <v>227</v>
      </c>
      <c r="C4109" s="44" t="s">
        <v>228</v>
      </c>
      <c r="D4109" s="44" t="s">
        <v>175</v>
      </c>
      <c r="E4109" s="3">
        <v>3</v>
      </c>
      <c r="F4109" s="3">
        <v>4</v>
      </c>
      <c r="G4109" s="3">
        <v>4</v>
      </c>
      <c r="H4109" s="3">
        <v>1</v>
      </c>
      <c r="I4109" s="3">
        <f t="shared" si="64"/>
        <v>3</v>
      </c>
    </row>
    <row r="4110" spans="1:9" x14ac:dyDescent="0.35">
      <c r="A4110" s="3" t="s">
        <v>4503</v>
      </c>
      <c r="B4110" s="44" t="s">
        <v>196</v>
      </c>
      <c r="C4110" s="44" t="s">
        <v>88</v>
      </c>
      <c r="D4110" s="44" t="s">
        <v>176</v>
      </c>
      <c r="E4110" s="3">
        <v>3</v>
      </c>
      <c r="F4110" s="3">
        <v>1</v>
      </c>
      <c r="G4110" s="3">
        <v>4</v>
      </c>
      <c r="H4110" s="3">
        <v>1</v>
      </c>
      <c r="I4110" s="3">
        <f t="shared" si="64"/>
        <v>2</v>
      </c>
    </row>
    <row r="4111" spans="1:9" x14ac:dyDescent="0.35">
      <c r="A4111" s="3" t="s">
        <v>4504</v>
      </c>
      <c r="B4111" s="44" t="s">
        <v>227</v>
      </c>
      <c r="C4111" s="44" t="s">
        <v>228</v>
      </c>
      <c r="D4111" s="44" t="s">
        <v>175</v>
      </c>
      <c r="E4111" s="3">
        <v>3</v>
      </c>
      <c r="F4111" s="3">
        <v>1</v>
      </c>
      <c r="G4111" s="3">
        <v>4</v>
      </c>
      <c r="H4111" s="3">
        <v>1</v>
      </c>
      <c r="I4111" s="3">
        <f t="shared" si="64"/>
        <v>2</v>
      </c>
    </row>
    <row r="4112" spans="1:9" x14ac:dyDescent="0.35">
      <c r="A4112" s="3" t="s">
        <v>4505</v>
      </c>
      <c r="B4112" s="44" t="s">
        <v>278</v>
      </c>
      <c r="C4112" s="44" t="s">
        <v>148</v>
      </c>
      <c r="D4112" s="44" t="s">
        <v>176</v>
      </c>
      <c r="E4112" s="3">
        <v>3</v>
      </c>
      <c r="F4112" s="3">
        <v>1</v>
      </c>
      <c r="G4112" s="3">
        <v>1</v>
      </c>
      <c r="H4112" s="3">
        <v>1</v>
      </c>
      <c r="I4112" s="3">
        <f t="shared" si="64"/>
        <v>2</v>
      </c>
    </row>
    <row r="4113" spans="1:9" x14ac:dyDescent="0.35">
      <c r="A4113" s="3" t="s">
        <v>4506</v>
      </c>
      <c r="B4113" s="44" t="s">
        <v>291</v>
      </c>
      <c r="C4113" s="44" t="s">
        <v>84</v>
      </c>
      <c r="D4113" s="44" t="s">
        <v>176</v>
      </c>
      <c r="E4113" s="3">
        <v>3</v>
      </c>
      <c r="F4113" s="3">
        <v>1</v>
      </c>
      <c r="G4113" s="3">
        <v>4</v>
      </c>
      <c r="H4113" s="3">
        <v>1</v>
      </c>
      <c r="I4113" s="3">
        <f t="shared" si="64"/>
        <v>2</v>
      </c>
    </row>
    <row r="4114" spans="1:9" x14ac:dyDescent="0.35">
      <c r="A4114" s="3" t="s">
        <v>4507</v>
      </c>
      <c r="B4114" s="44" t="s">
        <v>289</v>
      </c>
      <c r="C4114" s="44" t="s">
        <v>43</v>
      </c>
      <c r="D4114" s="44" t="s">
        <v>175</v>
      </c>
      <c r="E4114" s="3">
        <v>3</v>
      </c>
      <c r="F4114" s="3">
        <v>1</v>
      </c>
      <c r="G4114" s="3">
        <v>4</v>
      </c>
      <c r="H4114" s="3">
        <v>1</v>
      </c>
      <c r="I4114" s="3">
        <f t="shared" si="64"/>
        <v>2</v>
      </c>
    </row>
    <row r="4115" spans="1:9" x14ac:dyDescent="0.35">
      <c r="A4115" s="3" t="s">
        <v>4508</v>
      </c>
      <c r="B4115" s="44" t="s">
        <v>227</v>
      </c>
      <c r="C4115" s="44" t="s">
        <v>228</v>
      </c>
      <c r="D4115" s="44" t="s">
        <v>175</v>
      </c>
      <c r="E4115" s="3">
        <v>3</v>
      </c>
      <c r="F4115" s="3">
        <v>1</v>
      </c>
      <c r="G4115" s="3">
        <v>4</v>
      </c>
      <c r="H4115" s="3">
        <v>1</v>
      </c>
      <c r="I4115" s="3">
        <f t="shared" si="64"/>
        <v>2</v>
      </c>
    </row>
    <row r="4116" spans="1:9" x14ac:dyDescent="0.35">
      <c r="A4116" s="3" t="s">
        <v>4509</v>
      </c>
      <c r="B4116" s="44" t="s">
        <v>227</v>
      </c>
      <c r="C4116" s="44" t="s">
        <v>228</v>
      </c>
      <c r="D4116" s="44" t="s">
        <v>175</v>
      </c>
      <c r="E4116" s="3">
        <v>3</v>
      </c>
      <c r="F4116" s="3">
        <v>1</v>
      </c>
      <c r="G4116" s="3">
        <v>1</v>
      </c>
      <c r="H4116" s="3">
        <v>1</v>
      </c>
      <c r="I4116" s="3">
        <f t="shared" si="64"/>
        <v>2</v>
      </c>
    </row>
    <row r="4117" spans="1:9" x14ac:dyDescent="0.35">
      <c r="A4117" s="3" t="s">
        <v>4510</v>
      </c>
      <c r="B4117" s="44" t="s">
        <v>196</v>
      </c>
      <c r="C4117" s="44" t="s">
        <v>88</v>
      </c>
      <c r="D4117" s="44" t="s">
        <v>176</v>
      </c>
      <c r="E4117" s="3">
        <v>3</v>
      </c>
      <c r="F4117" s="3">
        <v>1</v>
      </c>
      <c r="G4117" s="3">
        <v>1</v>
      </c>
      <c r="H4117" s="3">
        <v>1</v>
      </c>
      <c r="I4117" s="3">
        <f t="shared" si="64"/>
        <v>2</v>
      </c>
    </row>
    <row r="4118" spans="1:9" x14ac:dyDescent="0.35">
      <c r="A4118" s="3" t="s">
        <v>4511</v>
      </c>
      <c r="B4118" s="44" t="s">
        <v>196</v>
      </c>
      <c r="C4118" s="44" t="s">
        <v>88</v>
      </c>
      <c r="D4118" s="44" t="s">
        <v>176</v>
      </c>
      <c r="E4118" s="3">
        <v>3</v>
      </c>
      <c r="F4118" s="3">
        <v>4</v>
      </c>
      <c r="G4118" s="3">
        <v>1</v>
      </c>
      <c r="H4118" s="3">
        <v>1</v>
      </c>
      <c r="I4118" s="3">
        <f t="shared" si="64"/>
        <v>2</v>
      </c>
    </row>
    <row r="4119" spans="1:9" x14ac:dyDescent="0.35">
      <c r="A4119" s="3" t="s">
        <v>4512</v>
      </c>
      <c r="B4119" s="44" t="s">
        <v>289</v>
      </c>
      <c r="C4119" s="44" t="s">
        <v>43</v>
      </c>
      <c r="D4119" s="44" t="s">
        <v>175</v>
      </c>
      <c r="E4119" s="3">
        <v>3</v>
      </c>
      <c r="F4119" s="3">
        <v>3</v>
      </c>
      <c r="G4119" s="3">
        <v>1</v>
      </c>
      <c r="H4119" s="3">
        <v>1</v>
      </c>
      <c r="I4119" s="3">
        <f t="shared" si="64"/>
        <v>2</v>
      </c>
    </row>
    <row r="4120" spans="1:9" x14ac:dyDescent="0.35">
      <c r="A4120" s="3" t="s">
        <v>4513</v>
      </c>
      <c r="B4120" s="44" t="s">
        <v>289</v>
      </c>
      <c r="C4120" s="44" t="s">
        <v>43</v>
      </c>
      <c r="D4120" s="44" t="s">
        <v>175</v>
      </c>
      <c r="E4120" s="3">
        <v>3</v>
      </c>
      <c r="F4120" s="3">
        <v>3</v>
      </c>
      <c r="G4120" s="3">
        <v>1</v>
      </c>
      <c r="H4120" s="3">
        <v>1</v>
      </c>
      <c r="I4120" s="3">
        <f t="shared" si="64"/>
        <v>2</v>
      </c>
    </row>
    <row r="4121" spans="1:9" x14ac:dyDescent="0.35">
      <c r="A4121" s="3" t="s">
        <v>4514</v>
      </c>
      <c r="B4121" s="44" t="s">
        <v>289</v>
      </c>
      <c r="C4121" s="44" t="s">
        <v>43</v>
      </c>
      <c r="D4121" s="44" t="s">
        <v>175</v>
      </c>
      <c r="E4121" s="3">
        <v>3</v>
      </c>
      <c r="F4121" s="3">
        <v>1</v>
      </c>
      <c r="G4121" s="3">
        <v>1</v>
      </c>
      <c r="H4121" s="3">
        <v>1</v>
      </c>
      <c r="I4121" s="3">
        <f t="shared" si="64"/>
        <v>2</v>
      </c>
    </row>
    <row r="4122" spans="1:9" x14ac:dyDescent="0.35">
      <c r="A4122" s="3" t="s">
        <v>4515</v>
      </c>
      <c r="B4122" s="44" t="s">
        <v>278</v>
      </c>
      <c r="C4122" s="44" t="s">
        <v>148</v>
      </c>
      <c r="D4122" s="44" t="s">
        <v>176</v>
      </c>
      <c r="E4122" s="3">
        <v>3</v>
      </c>
      <c r="F4122" s="3">
        <v>1</v>
      </c>
      <c r="G4122" s="3">
        <v>4</v>
      </c>
      <c r="H4122" s="3">
        <v>1</v>
      </c>
      <c r="I4122" s="3">
        <f t="shared" si="64"/>
        <v>2</v>
      </c>
    </row>
    <row r="4123" spans="1:9" x14ac:dyDescent="0.35">
      <c r="A4123" s="3" t="s">
        <v>4516</v>
      </c>
      <c r="B4123" s="44" t="s">
        <v>278</v>
      </c>
      <c r="C4123" s="44" t="s">
        <v>148</v>
      </c>
      <c r="D4123" s="44" t="s">
        <v>176</v>
      </c>
      <c r="E4123" s="3">
        <v>3</v>
      </c>
      <c r="F4123" s="3">
        <v>1</v>
      </c>
      <c r="G4123" s="3">
        <v>4</v>
      </c>
      <c r="H4123" s="3">
        <v>1</v>
      </c>
      <c r="I4123" s="3">
        <f t="shared" si="64"/>
        <v>2</v>
      </c>
    </row>
    <row r="4124" spans="1:9" x14ac:dyDescent="0.35">
      <c r="A4124" s="3" t="s">
        <v>4517</v>
      </c>
      <c r="B4124" s="44" t="s">
        <v>227</v>
      </c>
      <c r="C4124" s="44" t="s">
        <v>228</v>
      </c>
      <c r="D4124" s="44" t="s">
        <v>175</v>
      </c>
      <c r="E4124" s="3">
        <v>3</v>
      </c>
      <c r="F4124" s="3">
        <v>1</v>
      </c>
      <c r="G4124" s="3">
        <v>4</v>
      </c>
      <c r="H4124" s="3">
        <v>1</v>
      </c>
      <c r="I4124" s="3">
        <f t="shared" si="64"/>
        <v>2</v>
      </c>
    </row>
    <row r="4125" spans="1:9" x14ac:dyDescent="0.35">
      <c r="A4125" s="3" t="s">
        <v>4518</v>
      </c>
      <c r="B4125" s="44" t="s">
        <v>196</v>
      </c>
      <c r="C4125" s="44" t="s">
        <v>88</v>
      </c>
      <c r="D4125" s="44" t="s">
        <v>176</v>
      </c>
      <c r="E4125" s="3">
        <v>3</v>
      </c>
      <c r="F4125" s="3">
        <v>1</v>
      </c>
      <c r="G4125" s="3">
        <v>4</v>
      </c>
      <c r="H4125" s="3">
        <v>1</v>
      </c>
      <c r="I4125" s="3">
        <f t="shared" si="64"/>
        <v>2</v>
      </c>
    </row>
    <row r="4126" spans="1:9" x14ac:dyDescent="0.35">
      <c r="A4126" s="3" t="s">
        <v>4519</v>
      </c>
      <c r="B4126" s="44" t="s">
        <v>196</v>
      </c>
      <c r="C4126" s="44" t="s">
        <v>88</v>
      </c>
      <c r="D4126" s="44" t="s">
        <v>176</v>
      </c>
      <c r="E4126" s="3">
        <v>3</v>
      </c>
      <c r="F4126" s="3">
        <v>1</v>
      </c>
      <c r="G4126" s="3">
        <v>4</v>
      </c>
      <c r="H4126" s="3">
        <v>1</v>
      </c>
      <c r="I4126" s="3">
        <f t="shared" si="64"/>
        <v>2</v>
      </c>
    </row>
    <row r="4127" spans="1:9" x14ac:dyDescent="0.35">
      <c r="A4127" s="3" t="s">
        <v>4520</v>
      </c>
      <c r="B4127" s="44" t="s">
        <v>196</v>
      </c>
      <c r="C4127" s="44" t="s">
        <v>88</v>
      </c>
      <c r="D4127" s="44" t="s">
        <v>176</v>
      </c>
      <c r="E4127" s="3">
        <v>3</v>
      </c>
      <c r="F4127" s="3">
        <v>1</v>
      </c>
      <c r="G4127" s="3">
        <v>4</v>
      </c>
      <c r="H4127" s="3">
        <v>1</v>
      </c>
      <c r="I4127" s="3">
        <f t="shared" si="64"/>
        <v>2</v>
      </c>
    </row>
    <row r="4128" spans="1:9" x14ac:dyDescent="0.35">
      <c r="A4128" s="3" t="s">
        <v>4521</v>
      </c>
      <c r="B4128" s="44" t="s">
        <v>196</v>
      </c>
      <c r="C4128" s="44" t="s">
        <v>88</v>
      </c>
      <c r="D4128" s="44" t="s">
        <v>176</v>
      </c>
      <c r="E4128" s="3">
        <v>3</v>
      </c>
      <c r="F4128" s="3">
        <v>1</v>
      </c>
      <c r="G4128" s="3">
        <v>4</v>
      </c>
      <c r="H4128" s="3">
        <v>1</v>
      </c>
      <c r="I4128" s="3">
        <f t="shared" si="64"/>
        <v>2</v>
      </c>
    </row>
    <row r="4129" spans="1:9" x14ac:dyDescent="0.35">
      <c r="A4129" s="3" t="s">
        <v>4522</v>
      </c>
      <c r="B4129" s="44" t="s">
        <v>278</v>
      </c>
      <c r="C4129" s="44" t="s">
        <v>148</v>
      </c>
      <c r="D4129" s="44" t="s">
        <v>176</v>
      </c>
      <c r="E4129" s="3">
        <v>3</v>
      </c>
      <c r="F4129" s="3">
        <v>1</v>
      </c>
      <c r="G4129" s="3">
        <v>1</v>
      </c>
      <c r="H4129" s="3">
        <v>1</v>
      </c>
      <c r="I4129" s="3">
        <f t="shared" si="64"/>
        <v>2</v>
      </c>
    </row>
    <row r="4130" spans="1:9" x14ac:dyDescent="0.35">
      <c r="A4130" s="3" t="s">
        <v>4523</v>
      </c>
      <c r="B4130" s="44" t="s">
        <v>278</v>
      </c>
      <c r="C4130" s="44" t="s">
        <v>148</v>
      </c>
      <c r="D4130" s="44" t="s">
        <v>176</v>
      </c>
      <c r="E4130" s="3">
        <v>3</v>
      </c>
      <c r="F4130" s="3">
        <v>1</v>
      </c>
      <c r="G4130" s="3">
        <v>4</v>
      </c>
      <c r="H4130" s="3">
        <v>1</v>
      </c>
      <c r="I4130" s="3">
        <f t="shared" si="64"/>
        <v>2</v>
      </c>
    </row>
    <row r="4131" spans="1:9" x14ac:dyDescent="0.35">
      <c r="A4131" s="3" t="s">
        <v>4524</v>
      </c>
      <c r="B4131" s="44" t="s">
        <v>289</v>
      </c>
      <c r="C4131" s="44" t="s">
        <v>43</v>
      </c>
      <c r="D4131" s="44" t="s">
        <v>175</v>
      </c>
      <c r="E4131" s="3">
        <v>3</v>
      </c>
      <c r="F4131" s="3">
        <v>1</v>
      </c>
      <c r="G4131" s="3">
        <v>4</v>
      </c>
      <c r="H4131" s="3">
        <v>1</v>
      </c>
      <c r="I4131" s="3">
        <f t="shared" si="64"/>
        <v>2</v>
      </c>
    </row>
    <row r="4132" spans="1:9" x14ac:dyDescent="0.35">
      <c r="A4132" s="3" t="s">
        <v>4525</v>
      </c>
      <c r="B4132" s="44" t="s">
        <v>278</v>
      </c>
      <c r="C4132" s="44" t="s">
        <v>148</v>
      </c>
      <c r="D4132" s="44" t="s">
        <v>176</v>
      </c>
      <c r="E4132" s="3">
        <v>3</v>
      </c>
      <c r="F4132" s="3">
        <v>1</v>
      </c>
      <c r="G4132" s="3">
        <v>4</v>
      </c>
      <c r="H4132" s="3">
        <v>1</v>
      </c>
      <c r="I4132" s="3">
        <f t="shared" si="64"/>
        <v>2</v>
      </c>
    </row>
    <row r="4133" spans="1:9" x14ac:dyDescent="0.35">
      <c r="A4133" s="3" t="s">
        <v>4526</v>
      </c>
      <c r="B4133" s="44" t="s">
        <v>227</v>
      </c>
      <c r="C4133" s="44" t="s">
        <v>228</v>
      </c>
      <c r="D4133" s="44" t="s">
        <v>175</v>
      </c>
      <c r="E4133" s="3">
        <v>3</v>
      </c>
      <c r="F4133" s="3">
        <v>1</v>
      </c>
      <c r="G4133" s="3">
        <v>4</v>
      </c>
      <c r="H4133" s="3">
        <v>1</v>
      </c>
      <c r="I4133" s="3">
        <f t="shared" si="64"/>
        <v>2</v>
      </c>
    </row>
    <row r="4134" spans="1:9" x14ac:dyDescent="0.35">
      <c r="A4134" s="3" t="s">
        <v>4527</v>
      </c>
      <c r="B4134" s="44" t="s">
        <v>227</v>
      </c>
      <c r="C4134" s="44" t="s">
        <v>228</v>
      </c>
      <c r="D4134" s="44" t="s">
        <v>175</v>
      </c>
      <c r="E4134" s="3">
        <v>3</v>
      </c>
      <c r="F4134" s="3">
        <v>1</v>
      </c>
      <c r="G4134" s="3">
        <v>4</v>
      </c>
      <c r="H4134" s="3">
        <v>1</v>
      </c>
      <c r="I4134" s="3">
        <f t="shared" si="64"/>
        <v>2</v>
      </c>
    </row>
    <row r="4135" spans="1:9" x14ac:dyDescent="0.35">
      <c r="A4135" s="3" t="s">
        <v>4528</v>
      </c>
      <c r="B4135" s="44" t="s">
        <v>278</v>
      </c>
      <c r="C4135" s="44" t="s">
        <v>148</v>
      </c>
      <c r="D4135" s="44" t="s">
        <v>176</v>
      </c>
      <c r="E4135" s="3">
        <v>3</v>
      </c>
      <c r="F4135" s="3">
        <v>1</v>
      </c>
      <c r="G4135" s="3">
        <v>4</v>
      </c>
      <c r="H4135" s="3">
        <v>5</v>
      </c>
      <c r="I4135" s="3">
        <f t="shared" si="64"/>
        <v>3</v>
      </c>
    </row>
    <row r="4136" spans="1:9" x14ac:dyDescent="0.35">
      <c r="A4136" s="3" t="s">
        <v>4529</v>
      </c>
      <c r="B4136" s="44" t="s">
        <v>271</v>
      </c>
      <c r="C4136" s="44" t="s">
        <v>73</v>
      </c>
      <c r="D4136" s="44" t="s">
        <v>176</v>
      </c>
      <c r="E4136" s="3">
        <v>3</v>
      </c>
      <c r="F4136" s="3">
        <v>1</v>
      </c>
      <c r="G4136" s="3">
        <v>1</v>
      </c>
      <c r="H4136" s="3">
        <v>1</v>
      </c>
      <c r="I4136" s="3">
        <f t="shared" si="64"/>
        <v>2</v>
      </c>
    </row>
    <row r="4137" spans="1:9" x14ac:dyDescent="0.35">
      <c r="A4137" s="3" t="s">
        <v>4530</v>
      </c>
      <c r="B4137" s="44" t="s">
        <v>291</v>
      </c>
      <c r="C4137" s="44" t="s">
        <v>84</v>
      </c>
      <c r="D4137" s="44" t="s">
        <v>176</v>
      </c>
      <c r="E4137" s="3">
        <v>3</v>
      </c>
      <c r="F4137" s="3">
        <v>1</v>
      </c>
      <c r="G4137" s="3">
        <v>4</v>
      </c>
      <c r="H4137" s="3">
        <v>1</v>
      </c>
      <c r="I4137" s="3">
        <f t="shared" si="64"/>
        <v>2</v>
      </c>
    </row>
    <row r="4138" spans="1:9" x14ac:dyDescent="0.35">
      <c r="A4138" s="3" t="s">
        <v>4531</v>
      </c>
      <c r="B4138" s="44" t="s">
        <v>291</v>
      </c>
      <c r="C4138" s="44" t="s">
        <v>84</v>
      </c>
      <c r="D4138" s="44" t="s">
        <v>176</v>
      </c>
      <c r="E4138" s="3">
        <v>3</v>
      </c>
      <c r="F4138" s="3">
        <v>1</v>
      </c>
      <c r="G4138" s="3">
        <v>4</v>
      </c>
      <c r="H4138" s="3">
        <v>1</v>
      </c>
      <c r="I4138" s="3">
        <f t="shared" si="64"/>
        <v>2</v>
      </c>
    </row>
    <row r="4139" spans="1:9" x14ac:dyDescent="0.35">
      <c r="A4139" s="3" t="s">
        <v>4532</v>
      </c>
      <c r="B4139" s="44" t="s">
        <v>189</v>
      </c>
      <c r="C4139" s="44" t="s">
        <v>75</v>
      </c>
      <c r="D4139" s="44" t="s">
        <v>176</v>
      </c>
      <c r="E4139" s="3">
        <v>3</v>
      </c>
      <c r="F4139" s="3">
        <v>1</v>
      </c>
      <c r="G4139" s="3">
        <v>1</v>
      </c>
      <c r="H4139" s="3">
        <v>1</v>
      </c>
      <c r="I4139" s="3">
        <f t="shared" si="64"/>
        <v>2</v>
      </c>
    </row>
    <row r="4140" spans="1:9" x14ac:dyDescent="0.35">
      <c r="A4140" s="3" t="s">
        <v>4533</v>
      </c>
      <c r="B4140" s="44" t="s">
        <v>189</v>
      </c>
      <c r="C4140" s="44" t="s">
        <v>75</v>
      </c>
      <c r="D4140" s="44" t="s">
        <v>176</v>
      </c>
      <c r="E4140" s="3">
        <v>3</v>
      </c>
      <c r="F4140" s="3">
        <v>1</v>
      </c>
      <c r="G4140" s="3">
        <v>4</v>
      </c>
      <c r="H4140" s="3">
        <v>1</v>
      </c>
      <c r="I4140" s="3">
        <f t="shared" si="64"/>
        <v>2</v>
      </c>
    </row>
    <row r="4141" spans="1:9" x14ac:dyDescent="0.35">
      <c r="A4141" s="3" t="s">
        <v>4534</v>
      </c>
      <c r="B4141" s="44" t="s">
        <v>189</v>
      </c>
      <c r="C4141" s="44" t="s">
        <v>75</v>
      </c>
      <c r="D4141" s="44" t="s">
        <v>176</v>
      </c>
      <c r="E4141" s="3">
        <v>3</v>
      </c>
      <c r="F4141" s="3">
        <v>3</v>
      </c>
      <c r="G4141" s="3">
        <v>4</v>
      </c>
      <c r="H4141" s="3">
        <v>1</v>
      </c>
      <c r="I4141" s="3">
        <f t="shared" si="64"/>
        <v>3</v>
      </c>
    </row>
    <row r="4142" spans="1:9" x14ac:dyDescent="0.35">
      <c r="A4142" s="3" t="s">
        <v>4535</v>
      </c>
      <c r="B4142" s="44" t="s">
        <v>278</v>
      </c>
      <c r="C4142" s="44" t="s">
        <v>148</v>
      </c>
      <c r="D4142" s="44" t="s">
        <v>176</v>
      </c>
      <c r="E4142" s="3">
        <v>3</v>
      </c>
      <c r="F4142" s="3">
        <v>1</v>
      </c>
      <c r="G4142" s="3">
        <v>4</v>
      </c>
      <c r="H4142" s="3">
        <v>1</v>
      </c>
      <c r="I4142" s="3">
        <f t="shared" si="64"/>
        <v>2</v>
      </c>
    </row>
    <row r="4143" spans="1:9" x14ac:dyDescent="0.35">
      <c r="A4143" s="3" t="s">
        <v>4536</v>
      </c>
      <c r="B4143" s="44" t="s">
        <v>196</v>
      </c>
      <c r="C4143" s="44" t="s">
        <v>88</v>
      </c>
      <c r="D4143" s="44" t="s">
        <v>176</v>
      </c>
      <c r="E4143" s="3">
        <v>3</v>
      </c>
      <c r="F4143" s="3">
        <v>1</v>
      </c>
      <c r="G4143" s="3">
        <v>4</v>
      </c>
      <c r="H4143" s="3">
        <v>1</v>
      </c>
      <c r="I4143" s="3">
        <f t="shared" si="64"/>
        <v>2</v>
      </c>
    </row>
    <row r="4144" spans="1:9" x14ac:dyDescent="0.35">
      <c r="A4144" s="3" t="s">
        <v>4537</v>
      </c>
      <c r="B4144" s="44" t="s">
        <v>196</v>
      </c>
      <c r="C4144" s="44" t="s">
        <v>88</v>
      </c>
      <c r="D4144" s="44" t="s">
        <v>176</v>
      </c>
      <c r="E4144" s="3">
        <v>3</v>
      </c>
      <c r="F4144" s="3">
        <v>1</v>
      </c>
      <c r="G4144" s="3">
        <v>4</v>
      </c>
      <c r="H4144" s="3">
        <v>1</v>
      </c>
      <c r="I4144" s="3">
        <f t="shared" si="64"/>
        <v>2</v>
      </c>
    </row>
    <row r="4145" spans="1:9" x14ac:dyDescent="0.35">
      <c r="A4145" s="3" t="s">
        <v>4538</v>
      </c>
      <c r="B4145" s="44" t="s">
        <v>227</v>
      </c>
      <c r="C4145" s="44" t="s">
        <v>228</v>
      </c>
      <c r="D4145" s="44" t="s">
        <v>175</v>
      </c>
      <c r="E4145" s="3">
        <v>3</v>
      </c>
      <c r="F4145" s="3">
        <v>1</v>
      </c>
      <c r="G4145" s="3">
        <v>4</v>
      </c>
      <c r="H4145" s="3">
        <v>1</v>
      </c>
      <c r="I4145" s="3">
        <f t="shared" si="64"/>
        <v>2</v>
      </c>
    </row>
    <row r="4146" spans="1:9" x14ac:dyDescent="0.35">
      <c r="A4146" s="3" t="s">
        <v>4539</v>
      </c>
      <c r="B4146" s="44" t="s">
        <v>227</v>
      </c>
      <c r="C4146" s="44" t="s">
        <v>228</v>
      </c>
      <c r="D4146" s="44" t="s">
        <v>175</v>
      </c>
      <c r="E4146" s="3">
        <v>3</v>
      </c>
      <c r="F4146" s="3">
        <v>1</v>
      </c>
      <c r="G4146" s="3">
        <v>4</v>
      </c>
      <c r="H4146" s="3">
        <v>1</v>
      </c>
      <c r="I4146" s="3">
        <f t="shared" si="64"/>
        <v>2</v>
      </c>
    </row>
    <row r="4147" spans="1:9" x14ac:dyDescent="0.35">
      <c r="A4147" s="3" t="s">
        <v>4540</v>
      </c>
      <c r="B4147" s="44" t="s">
        <v>271</v>
      </c>
      <c r="C4147" s="44" t="s">
        <v>73</v>
      </c>
      <c r="D4147" s="44" t="s">
        <v>176</v>
      </c>
      <c r="E4147" s="3">
        <v>3</v>
      </c>
      <c r="F4147" s="3">
        <v>1</v>
      </c>
      <c r="G4147" s="3">
        <v>4</v>
      </c>
      <c r="H4147" s="3">
        <v>1</v>
      </c>
      <c r="I4147" s="3">
        <f t="shared" si="64"/>
        <v>2</v>
      </c>
    </row>
    <row r="4148" spans="1:9" x14ac:dyDescent="0.35">
      <c r="A4148" s="3" t="s">
        <v>4541</v>
      </c>
      <c r="B4148" s="44" t="s">
        <v>227</v>
      </c>
      <c r="C4148" s="44" t="s">
        <v>228</v>
      </c>
      <c r="D4148" s="44" t="s">
        <v>175</v>
      </c>
      <c r="E4148" s="3">
        <v>3</v>
      </c>
      <c r="F4148" s="3">
        <v>4</v>
      </c>
      <c r="G4148" s="3">
        <v>4</v>
      </c>
      <c r="H4148" s="3">
        <v>1</v>
      </c>
      <c r="I4148" s="3">
        <f t="shared" si="64"/>
        <v>3</v>
      </c>
    </row>
    <row r="4149" spans="1:9" x14ac:dyDescent="0.35">
      <c r="A4149" s="3" t="s">
        <v>4542</v>
      </c>
      <c r="B4149" s="44" t="s">
        <v>227</v>
      </c>
      <c r="C4149" s="44" t="s">
        <v>228</v>
      </c>
      <c r="D4149" s="44" t="s">
        <v>175</v>
      </c>
      <c r="E4149" s="3">
        <v>3</v>
      </c>
      <c r="F4149" s="3">
        <v>1</v>
      </c>
      <c r="G4149" s="3">
        <v>4</v>
      </c>
      <c r="H4149" s="3">
        <v>1</v>
      </c>
      <c r="I4149" s="3">
        <f t="shared" si="64"/>
        <v>2</v>
      </c>
    </row>
    <row r="4150" spans="1:9" x14ac:dyDescent="0.35">
      <c r="A4150" s="3" t="s">
        <v>4543</v>
      </c>
      <c r="B4150" s="44" t="s">
        <v>226</v>
      </c>
      <c r="C4150" s="44" t="s">
        <v>40</v>
      </c>
      <c r="D4150" s="44" t="s">
        <v>175</v>
      </c>
      <c r="E4150" s="3">
        <v>3</v>
      </c>
      <c r="F4150" s="3">
        <v>1</v>
      </c>
      <c r="G4150" s="3">
        <v>1</v>
      </c>
      <c r="H4150" s="3">
        <v>2</v>
      </c>
      <c r="I4150" s="3">
        <f t="shared" si="64"/>
        <v>2</v>
      </c>
    </row>
    <row r="4151" spans="1:9" x14ac:dyDescent="0.35">
      <c r="A4151" s="3" t="s">
        <v>4544</v>
      </c>
      <c r="B4151" s="44" t="s">
        <v>208</v>
      </c>
      <c r="C4151" s="44" t="s">
        <v>151</v>
      </c>
      <c r="D4151" s="44" t="s">
        <v>175</v>
      </c>
      <c r="E4151" s="3">
        <v>3</v>
      </c>
      <c r="F4151" s="3">
        <v>1</v>
      </c>
      <c r="G4151" s="3">
        <v>4</v>
      </c>
      <c r="H4151" s="3">
        <v>1</v>
      </c>
      <c r="I4151" s="3">
        <f t="shared" si="64"/>
        <v>2</v>
      </c>
    </row>
    <row r="4152" spans="1:9" x14ac:dyDescent="0.35">
      <c r="A4152" s="3" t="s">
        <v>4545</v>
      </c>
      <c r="B4152" s="44" t="s">
        <v>291</v>
      </c>
      <c r="C4152" s="44" t="s">
        <v>84</v>
      </c>
      <c r="D4152" s="44" t="s">
        <v>176</v>
      </c>
      <c r="E4152" s="3">
        <v>3</v>
      </c>
      <c r="F4152" s="3">
        <v>2</v>
      </c>
      <c r="G4152" s="3">
        <v>4</v>
      </c>
      <c r="H4152" s="3">
        <v>3</v>
      </c>
      <c r="I4152" s="3">
        <f t="shared" si="64"/>
        <v>3</v>
      </c>
    </row>
    <row r="4153" spans="1:9" x14ac:dyDescent="0.35">
      <c r="A4153" s="3" t="s">
        <v>4546</v>
      </c>
      <c r="B4153" s="44" t="s">
        <v>208</v>
      </c>
      <c r="C4153" s="44" t="s">
        <v>151</v>
      </c>
      <c r="D4153" s="44" t="s">
        <v>175</v>
      </c>
      <c r="E4153" s="3">
        <v>3</v>
      </c>
      <c r="F4153" s="3">
        <v>1</v>
      </c>
      <c r="G4153" s="3">
        <v>4</v>
      </c>
      <c r="H4153" s="3">
        <v>1</v>
      </c>
      <c r="I4153" s="3">
        <f t="shared" si="64"/>
        <v>2</v>
      </c>
    </row>
    <row r="4154" spans="1:9" x14ac:dyDescent="0.35">
      <c r="A4154" s="3" t="s">
        <v>4547</v>
      </c>
      <c r="B4154" s="44" t="s">
        <v>208</v>
      </c>
      <c r="C4154" s="44" t="s">
        <v>151</v>
      </c>
      <c r="D4154" s="44" t="s">
        <v>175</v>
      </c>
      <c r="E4154" s="3">
        <v>3</v>
      </c>
      <c r="F4154" s="3">
        <v>1</v>
      </c>
      <c r="G4154" s="3">
        <v>4</v>
      </c>
      <c r="H4154" s="3">
        <v>1</v>
      </c>
      <c r="I4154" s="3">
        <f t="shared" si="64"/>
        <v>2</v>
      </c>
    </row>
    <row r="4155" spans="1:9" x14ac:dyDescent="0.35">
      <c r="A4155" s="3" t="s">
        <v>4548</v>
      </c>
      <c r="B4155" s="44" t="s">
        <v>226</v>
      </c>
      <c r="C4155" s="44" t="s">
        <v>40</v>
      </c>
      <c r="D4155" s="44" t="s">
        <v>175</v>
      </c>
      <c r="E4155" s="3">
        <v>3</v>
      </c>
      <c r="F4155" s="3">
        <v>1</v>
      </c>
      <c r="G4155" s="3">
        <v>4</v>
      </c>
      <c r="H4155" s="3">
        <v>1</v>
      </c>
      <c r="I4155" s="3">
        <f t="shared" si="64"/>
        <v>2</v>
      </c>
    </row>
    <row r="4156" spans="1:9" x14ac:dyDescent="0.35">
      <c r="A4156" s="3" t="s">
        <v>4549</v>
      </c>
      <c r="B4156" s="44" t="s">
        <v>196</v>
      </c>
      <c r="C4156" s="44" t="s">
        <v>88</v>
      </c>
      <c r="D4156" s="44" t="s">
        <v>176</v>
      </c>
      <c r="E4156" s="3">
        <v>3</v>
      </c>
      <c r="F4156" s="3">
        <v>1</v>
      </c>
      <c r="G4156" s="3">
        <v>4</v>
      </c>
      <c r="H4156" s="3">
        <v>1</v>
      </c>
      <c r="I4156" s="3">
        <f t="shared" si="64"/>
        <v>2</v>
      </c>
    </row>
    <row r="4157" spans="1:9" x14ac:dyDescent="0.35">
      <c r="A4157" s="3" t="s">
        <v>4550</v>
      </c>
      <c r="B4157" s="44" t="s">
        <v>208</v>
      </c>
      <c r="C4157" s="44" t="s">
        <v>151</v>
      </c>
      <c r="D4157" s="44" t="s">
        <v>175</v>
      </c>
      <c r="E4157" s="3">
        <v>3</v>
      </c>
      <c r="F4157" s="3">
        <v>3</v>
      </c>
      <c r="G4157" s="3">
        <v>4</v>
      </c>
      <c r="H4157" s="3">
        <v>1</v>
      </c>
      <c r="I4157" s="3">
        <f t="shared" si="64"/>
        <v>3</v>
      </c>
    </row>
    <row r="4158" spans="1:9" x14ac:dyDescent="0.35">
      <c r="A4158" s="3" t="s">
        <v>4551</v>
      </c>
      <c r="B4158" s="44" t="s">
        <v>208</v>
      </c>
      <c r="C4158" s="44" t="s">
        <v>151</v>
      </c>
      <c r="D4158" s="44" t="s">
        <v>175</v>
      </c>
      <c r="E4158" s="3">
        <v>3</v>
      </c>
      <c r="F4158" s="3">
        <v>1</v>
      </c>
      <c r="G4158" s="3">
        <v>4</v>
      </c>
      <c r="H4158" s="3">
        <v>1</v>
      </c>
      <c r="I4158" s="3">
        <f t="shared" si="64"/>
        <v>2</v>
      </c>
    </row>
    <row r="4159" spans="1:9" x14ac:dyDescent="0.35">
      <c r="A4159" s="3" t="s">
        <v>4552</v>
      </c>
      <c r="B4159" s="44" t="s">
        <v>196</v>
      </c>
      <c r="C4159" s="44" t="s">
        <v>88</v>
      </c>
      <c r="D4159" s="44" t="s">
        <v>176</v>
      </c>
      <c r="E4159" s="3">
        <v>3</v>
      </c>
      <c r="F4159" s="3">
        <v>1</v>
      </c>
      <c r="G4159" s="3">
        <v>4</v>
      </c>
      <c r="H4159" s="3">
        <v>1</v>
      </c>
      <c r="I4159" s="3">
        <f t="shared" si="64"/>
        <v>2</v>
      </c>
    </row>
    <row r="4160" spans="1:9" x14ac:dyDescent="0.35">
      <c r="A4160" s="3" t="s">
        <v>4553</v>
      </c>
      <c r="B4160" s="44" t="s">
        <v>196</v>
      </c>
      <c r="C4160" s="44" t="s">
        <v>88</v>
      </c>
      <c r="D4160" s="44" t="s">
        <v>176</v>
      </c>
      <c r="E4160" s="3">
        <v>3</v>
      </c>
      <c r="F4160" s="3">
        <v>1</v>
      </c>
      <c r="G4160" s="3">
        <v>4</v>
      </c>
      <c r="H4160" s="3">
        <v>1</v>
      </c>
      <c r="I4160" s="3">
        <f t="shared" si="64"/>
        <v>2</v>
      </c>
    </row>
    <row r="4161" spans="1:9" x14ac:dyDescent="0.35">
      <c r="A4161" s="3" t="s">
        <v>4554</v>
      </c>
      <c r="B4161" s="44" t="s">
        <v>196</v>
      </c>
      <c r="C4161" s="44" t="s">
        <v>88</v>
      </c>
      <c r="D4161" s="44" t="s">
        <v>176</v>
      </c>
      <c r="E4161" s="3">
        <v>3</v>
      </c>
      <c r="F4161" s="3">
        <v>1</v>
      </c>
      <c r="G4161" s="3">
        <v>4</v>
      </c>
      <c r="H4161" s="3">
        <v>1</v>
      </c>
      <c r="I4161" s="3">
        <f t="shared" si="64"/>
        <v>2</v>
      </c>
    </row>
    <row r="4162" spans="1:9" x14ac:dyDescent="0.35">
      <c r="A4162" s="3" t="s">
        <v>4555</v>
      </c>
      <c r="B4162" s="44" t="s">
        <v>196</v>
      </c>
      <c r="C4162" s="44" t="s">
        <v>88</v>
      </c>
      <c r="D4162" s="44" t="s">
        <v>176</v>
      </c>
      <c r="E4162" s="3">
        <v>3</v>
      </c>
      <c r="F4162" s="3">
        <v>1</v>
      </c>
      <c r="G4162" s="3">
        <v>4</v>
      </c>
      <c r="H4162" s="3">
        <v>1</v>
      </c>
      <c r="I4162" s="3">
        <f t="shared" si="64"/>
        <v>2</v>
      </c>
    </row>
    <row r="4163" spans="1:9" x14ac:dyDescent="0.35">
      <c r="A4163" s="3" t="s">
        <v>4556</v>
      </c>
      <c r="B4163" s="44" t="s">
        <v>196</v>
      </c>
      <c r="C4163" s="44" t="s">
        <v>88</v>
      </c>
      <c r="D4163" s="44" t="s">
        <v>176</v>
      </c>
      <c r="E4163" s="3">
        <v>3</v>
      </c>
      <c r="F4163" s="3">
        <v>1</v>
      </c>
      <c r="G4163" s="3">
        <v>4</v>
      </c>
      <c r="H4163" s="3">
        <v>1</v>
      </c>
      <c r="I4163" s="3">
        <f t="shared" ref="I4163:I4226" si="65">ROUND(AVERAGE(E4163:H4163),0)</f>
        <v>2</v>
      </c>
    </row>
    <row r="4164" spans="1:9" x14ac:dyDescent="0.35">
      <c r="A4164" s="3" t="s">
        <v>4557</v>
      </c>
      <c r="B4164" s="44" t="s">
        <v>227</v>
      </c>
      <c r="C4164" s="44" t="s">
        <v>228</v>
      </c>
      <c r="D4164" s="44" t="s">
        <v>175</v>
      </c>
      <c r="E4164" s="3">
        <v>3</v>
      </c>
      <c r="F4164" s="3">
        <v>1</v>
      </c>
      <c r="G4164" s="3">
        <v>4</v>
      </c>
      <c r="H4164" s="3">
        <v>1</v>
      </c>
      <c r="I4164" s="3">
        <f t="shared" si="65"/>
        <v>2</v>
      </c>
    </row>
    <row r="4165" spans="1:9" x14ac:dyDescent="0.35">
      <c r="A4165" s="3" t="s">
        <v>4558</v>
      </c>
      <c r="B4165" s="44" t="s">
        <v>189</v>
      </c>
      <c r="C4165" s="44" t="s">
        <v>75</v>
      </c>
      <c r="D4165" s="44" t="s">
        <v>176</v>
      </c>
      <c r="E4165" s="3">
        <v>3</v>
      </c>
      <c r="F4165" s="3">
        <v>1</v>
      </c>
      <c r="G4165" s="3">
        <v>1</v>
      </c>
      <c r="H4165" s="3">
        <v>1</v>
      </c>
      <c r="I4165" s="3">
        <f t="shared" si="65"/>
        <v>2</v>
      </c>
    </row>
    <row r="4166" spans="1:9" x14ac:dyDescent="0.35">
      <c r="A4166" s="3" t="s">
        <v>4559</v>
      </c>
      <c r="B4166" s="44" t="s">
        <v>278</v>
      </c>
      <c r="C4166" s="44" t="s">
        <v>148</v>
      </c>
      <c r="D4166" s="44" t="s">
        <v>176</v>
      </c>
      <c r="E4166" s="3">
        <v>3</v>
      </c>
      <c r="F4166" s="3">
        <v>1</v>
      </c>
      <c r="G4166" s="3">
        <v>1</v>
      </c>
      <c r="H4166" s="3">
        <v>1</v>
      </c>
      <c r="I4166" s="3">
        <f t="shared" si="65"/>
        <v>2</v>
      </c>
    </row>
    <row r="4167" spans="1:9" x14ac:dyDescent="0.35">
      <c r="A4167" s="3" t="s">
        <v>4560</v>
      </c>
      <c r="B4167" s="44" t="s">
        <v>278</v>
      </c>
      <c r="C4167" s="44" t="s">
        <v>148</v>
      </c>
      <c r="D4167" s="44" t="s">
        <v>176</v>
      </c>
      <c r="E4167" s="3">
        <v>3</v>
      </c>
      <c r="F4167" s="3">
        <v>1</v>
      </c>
      <c r="G4167" s="3">
        <v>4</v>
      </c>
      <c r="H4167" s="3">
        <v>1</v>
      </c>
      <c r="I4167" s="3">
        <f t="shared" si="65"/>
        <v>2</v>
      </c>
    </row>
    <row r="4168" spans="1:9" x14ac:dyDescent="0.35">
      <c r="A4168" s="3" t="s">
        <v>4561</v>
      </c>
      <c r="B4168" s="44" t="s">
        <v>278</v>
      </c>
      <c r="C4168" s="44" t="s">
        <v>148</v>
      </c>
      <c r="D4168" s="44" t="s">
        <v>176</v>
      </c>
      <c r="E4168" s="3">
        <v>3</v>
      </c>
      <c r="F4168" s="3">
        <v>1</v>
      </c>
      <c r="G4168" s="3">
        <v>4</v>
      </c>
      <c r="H4168" s="3">
        <v>1</v>
      </c>
      <c r="I4168" s="3">
        <f t="shared" si="65"/>
        <v>2</v>
      </c>
    </row>
    <row r="4169" spans="1:9" x14ac:dyDescent="0.35">
      <c r="A4169" s="3" t="s">
        <v>4562</v>
      </c>
      <c r="B4169" s="44" t="s">
        <v>196</v>
      </c>
      <c r="C4169" s="44" t="s">
        <v>88</v>
      </c>
      <c r="D4169" s="44" t="s">
        <v>176</v>
      </c>
      <c r="E4169" s="3">
        <v>3</v>
      </c>
      <c r="F4169" s="3">
        <v>1</v>
      </c>
      <c r="G4169" s="3">
        <v>1</v>
      </c>
      <c r="H4169" s="3">
        <v>1</v>
      </c>
      <c r="I4169" s="3">
        <f t="shared" si="65"/>
        <v>2</v>
      </c>
    </row>
    <row r="4170" spans="1:9" x14ac:dyDescent="0.35">
      <c r="A4170" s="3" t="s">
        <v>4563</v>
      </c>
      <c r="B4170" s="44" t="s">
        <v>196</v>
      </c>
      <c r="C4170" s="44" t="s">
        <v>88</v>
      </c>
      <c r="D4170" s="44" t="s">
        <v>176</v>
      </c>
      <c r="E4170" s="3">
        <v>2</v>
      </c>
      <c r="F4170" s="3">
        <v>4</v>
      </c>
      <c r="G4170" s="3">
        <v>1</v>
      </c>
      <c r="H4170" s="3">
        <v>3</v>
      </c>
      <c r="I4170" s="3">
        <f t="shared" si="65"/>
        <v>3</v>
      </c>
    </row>
    <row r="4171" spans="1:9" x14ac:dyDescent="0.35">
      <c r="A4171" s="3" t="s">
        <v>4564</v>
      </c>
      <c r="B4171" s="44" t="s">
        <v>278</v>
      </c>
      <c r="C4171" s="44" t="s">
        <v>148</v>
      </c>
      <c r="D4171" s="44" t="s">
        <v>176</v>
      </c>
      <c r="E4171" s="3">
        <v>3</v>
      </c>
      <c r="F4171" s="3">
        <v>1</v>
      </c>
      <c r="G4171" s="3">
        <v>4</v>
      </c>
      <c r="H4171" s="3">
        <v>1</v>
      </c>
      <c r="I4171" s="3">
        <f t="shared" si="65"/>
        <v>2</v>
      </c>
    </row>
    <row r="4172" spans="1:9" x14ac:dyDescent="0.35">
      <c r="A4172" s="3" t="s">
        <v>4565</v>
      </c>
      <c r="B4172" s="44" t="s">
        <v>271</v>
      </c>
      <c r="C4172" s="44" t="s">
        <v>73</v>
      </c>
      <c r="D4172" s="44" t="s">
        <v>176</v>
      </c>
      <c r="E4172" s="3">
        <v>3</v>
      </c>
      <c r="F4172" s="3">
        <v>1</v>
      </c>
      <c r="G4172" s="3">
        <v>4</v>
      </c>
      <c r="H4172" s="3">
        <v>1</v>
      </c>
      <c r="I4172" s="3">
        <f t="shared" si="65"/>
        <v>2</v>
      </c>
    </row>
    <row r="4173" spans="1:9" x14ac:dyDescent="0.35">
      <c r="A4173" s="3" t="s">
        <v>4566</v>
      </c>
      <c r="B4173" s="44" t="s">
        <v>189</v>
      </c>
      <c r="C4173" s="44" t="s">
        <v>75</v>
      </c>
      <c r="D4173" s="44" t="s">
        <v>176</v>
      </c>
      <c r="E4173" s="3">
        <v>3</v>
      </c>
      <c r="F4173" s="3">
        <v>1</v>
      </c>
      <c r="G4173" s="3">
        <v>4</v>
      </c>
      <c r="H4173" s="3">
        <v>1</v>
      </c>
      <c r="I4173" s="3">
        <f t="shared" si="65"/>
        <v>2</v>
      </c>
    </row>
    <row r="4174" spans="1:9" x14ac:dyDescent="0.35">
      <c r="A4174" s="3" t="s">
        <v>4567</v>
      </c>
      <c r="B4174" s="44" t="s">
        <v>227</v>
      </c>
      <c r="C4174" s="44" t="s">
        <v>228</v>
      </c>
      <c r="D4174" s="44" t="s">
        <v>175</v>
      </c>
      <c r="E4174" s="3">
        <v>3</v>
      </c>
      <c r="F4174" s="3">
        <v>1</v>
      </c>
      <c r="G4174" s="3">
        <v>4</v>
      </c>
      <c r="H4174" s="3">
        <v>1</v>
      </c>
      <c r="I4174" s="3">
        <f t="shared" si="65"/>
        <v>2</v>
      </c>
    </row>
    <row r="4175" spans="1:9" x14ac:dyDescent="0.35">
      <c r="A4175" s="3" t="s">
        <v>4568</v>
      </c>
      <c r="B4175" s="44" t="s">
        <v>289</v>
      </c>
      <c r="C4175" s="44" t="s">
        <v>43</v>
      </c>
      <c r="D4175" s="44" t="s">
        <v>175</v>
      </c>
      <c r="E4175" s="3">
        <v>3</v>
      </c>
      <c r="F4175" s="3">
        <v>1</v>
      </c>
      <c r="G4175" s="3">
        <v>1</v>
      </c>
      <c r="H4175" s="3">
        <v>1</v>
      </c>
      <c r="I4175" s="3">
        <f t="shared" si="65"/>
        <v>2</v>
      </c>
    </row>
    <row r="4176" spans="1:9" x14ac:dyDescent="0.35">
      <c r="A4176" s="3" t="s">
        <v>4569</v>
      </c>
      <c r="B4176" s="44" t="s">
        <v>289</v>
      </c>
      <c r="C4176" s="44" t="s">
        <v>43</v>
      </c>
      <c r="D4176" s="44" t="s">
        <v>175</v>
      </c>
      <c r="E4176" s="3">
        <v>3</v>
      </c>
      <c r="F4176" s="3">
        <v>1</v>
      </c>
      <c r="G4176" s="3">
        <v>1</v>
      </c>
      <c r="H4176" s="3">
        <v>1</v>
      </c>
      <c r="I4176" s="3">
        <f t="shared" si="65"/>
        <v>2</v>
      </c>
    </row>
    <row r="4177" spans="1:9" x14ac:dyDescent="0.35">
      <c r="A4177" s="3" t="s">
        <v>4570</v>
      </c>
      <c r="B4177" s="44" t="s">
        <v>189</v>
      </c>
      <c r="C4177" s="44" t="s">
        <v>75</v>
      </c>
      <c r="D4177" s="44" t="s">
        <v>176</v>
      </c>
      <c r="E4177" s="3">
        <v>3</v>
      </c>
      <c r="F4177" s="3">
        <v>1</v>
      </c>
      <c r="G4177" s="3">
        <v>4</v>
      </c>
      <c r="H4177" s="3">
        <v>1</v>
      </c>
      <c r="I4177" s="3">
        <f t="shared" si="65"/>
        <v>2</v>
      </c>
    </row>
    <row r="4178" spans="1:9" x14ac:dyDescent="0.35">
      <c r="A4178" s="3" t="s">
        <v>4571</v>
      </c>
      <c r="B4178" s="44" t="s">
        <v>271</v>
      </c>
      <c r="C4178" s="44" t="s">
        <v>73</v>
      </c>
      <c r="D4178" s="44" t="s">
        <v>176</v>
      </c>
      <c r="E4178" s="3">
        <v>3</v>
      </c>
      <c r="F4178" s="3">
        <v>2</v>
      </c>
      <c r="G4178" s="3">
        <v>4</v>
      </c>
      <c r="H4178" s="3">
        <v>1</v>
      </c>
      <c r="I4178" s="3">
        <f t="shared" si="65"/>
        <v>3</v>
      </c>
    </row>
    <row r="4179" spans="1:9" x14ac:dyDescent="0.35">
      <c r="A4179" s="3" t="s">
        <v>4572</v>
      </c>
      <c r="B4179" s="44" t="s">
        <v>189</v>
      </c>
      <c r="C4179" s="44" t="s">
        <v>75</v>
      </c>
      <c r="D4179" s="44" t="s">
        <v>176</v>
      </c>
      <c r="E4179" s="3">
        <v>3</v>
      </c>
      <c r="F4179" s="3">
        <v>1</v>
      </c>
      <c r="G4179" s="3">
        <v>1</v>
      </c>
      <c r="H4179" s="3">
        <v>1</v>
      </c>
      <c r="I4179" s="3">
        <f t="shared" si="65"/>
        <v>2</v>
      </c>
    </row>
    <row r="4180" spans="1:9" x14ac:dyDescent="0.35">
      <c r="A4180" s="3" t="s">
        <v>4573</v>
      </c>
      <c r="B4180" s="44" t="s">
        <v>189</v>
      </c>
      <c r="C4180" s="44" t="s">
        <v>75</v>
      </c>
      <c r="D4180" s="44" t="s">
        <v>176</v>
      </c>
      <c r="E4180" s="3">
        <v>3</v>
      </c>
      <c r="F4180" s="3">
        <v>1</v>
      </c>
      <c r="G4180" s="3">
        <v>1</v>
      </c>
      <c r="H4180" s="3">
        <v>1</v>
      </c>
      <c r="I4180" s="3">
        <f t="shared" si="65"/>
        <v>2</v>
      </c>
    </row>
    <row r="4181" spans="1:9" x14ac:dyDescent="0.35">
      <c r="A4181" s="3" t="s">
        <v>4574</v>
      </c>
      <c r="B4181" s="44" t="s">
        <v>289</v>
      </c>
      <c r="C4181" s="44" t="s">
        <v>43</v>
      </c>
      <c r="D4181" s="44" t="s">
        <v>175</v>
      </c>
      <c r="E4181" s="3">
        <v>3</v>
      </c>
      <c r="F4181" s="3">
        <v>1</v>
      </c>
      <c r="G4181" s="3">
        <v>4</v>
      </c>
      <c r="H4181" s="3">
        <v>1</v>
      </c>
      <c r="I4181" s="3">
        <f t="shared" si="65"/>
        <v>2</v>
      </c>
    </row>
    <row r="4182" spans="1:9" x14ac:dyDescent="0.35">
      <c r="A4182" s="3" t="s">
        <v>4575</v>
      </c>
      <c r="B4182" s="44" t="s">
        <v>189</v>
      </c>
      <c r="C4182" s="44" t="s">
        <v>75</v>
      </c>
      <c r="D4182" s="44" t="s">
        <v>176</v>
      </c>
      <c r="E4182" s="3">
        <v>3</v>
      </c>
      <c r="F4182" s="3">
        <v>1</v>
      </c>
      <c r="G4182" s="3">
        <v>4</v>
      </c>
      <c r="H4182" s="3">
        <v>1</v>
      </c>
      <c r="I4182" s="3">
        <f t="shared" si="65"/>
        <v>2</v>
      </c>
    </row>
    <row r="4183" spans="1:9" x14ac:dyDescent="0.35">
      <c r="A4183" s="3" t="s">
        <v>4576</v>
      </c>
      <c r="B4183" s="44" t="s">
        <v>196</v>
      </c>
      <c r="C4183" s="44" t="s">
        <v>88</v>
      </c>
      <c r="D4183" s="44" t="s">
        <v>176</v>
      </c>
      <c r="E4183" s="3">
        <v>3</v>
      </c>
      <c r="F4183" s="3">
        <v>1</v>
      </c>
      <c r="G4183" s="3">
        <v>4</v>
      </c>
      <c r="H4183" s="3">
        <v>1</v>
      </c>
      <c r="I4183" s="3">
        <f t="shared" si="65"/>
        <v>2</v>
      </c>
    </row>
    <row r="4184" spans="1:9" x14ac:dyDescent="0.35">
      <c r="A4184" s="3" t="s">
        <v>4577</v>
      </c>
      <c r="B4184" s="44" t="s">
        <v>196</v>
      </c>
      <c r="C4184" s="44" t="s">
        <v>88</v>
      </c>
      <c r="D4184" s="44" t="s">
        <v>176</v>
      </c>
      <c r="E4184" s="3">
        <v>3</v>
      </c>
      <c r="F4184" s="3">
        <v>1</v>
      </c>
      <c r="G4184" s="3">
        <v>1</v>
      </c>
      <c r="H4184" s="3">
        <v>1</v>
      </c>
      <c r="I4184" s="3">
        <f t="shared" si="65"/>
        <v>2</v>
      </c>
    </row>
    <row r="4185" spans="1:9" x14ac:dyDescent="0.35">
      <c r="A4185" s="3" t="s">
        <v>4578</v>
      </c>
      <c r="B4185" s="44" t="s">
        <v>196</v>
      </c>
      <c r="C4185" s="44" t="s">
        <v>88</v>
      </c>
      <c r="D4185" s="44" t="s">
        <v>176</v>
      </c>
      <c r="E4185" s="3">
        <v>3</v>
      </c>
      <c r="F4185" s="3">
        <v>1</v>
      </c>
      <c r="G4185" s="3">
        <v>1</v>
      </c>
      <c r="H4185" s="3">
        <v>1</v>
      </c>
      <c r="I4185" s="3">
        <f t="shared" si="65"/>
        <v>2</v>
      </c>
    </row>
    <row r="4186" spans="1:9" x14ac:dyDescent="0.35">
      <c r="A4186" s="3" t="s">
        <v>4579</v>
      </c>
      <c r="B4186" s="44" t="s">
        <v>196</v>
      </c>
      <c r="C4186" s="44" t="s">
        <v>88</v>
      </c>
      <c r="D4186" s="44" t="s">
        <v>176</v>
      </c>
      <c r="E4186" s="3">
        <v>3</v>
      </c>
      <c r="F4186" s="3">
        <v>1</v>
      </c>
      <c r="G4186" s="3">
        <v>4</v>
      </c>
      <c r="H4186" s="3">
        <v>1</v>
      </c>
      <c r="I4186" s="3">
        <f t="shared" si="65"/>
        <v>2</v>
      </c>
    </row>
    <row r="4187" spans="1:9" x14ac:dyDescent="0.35">
      <c r="A4187" s="3" t="s">
        <v>4580</v>
      </c>
      <c r="B4187" s="44" t="s">
        <v>278</v>
      </c>
      <c r="C4187" s="44" t="s">
        <v>148</v>
      </c>
      <c r="D4187" s="44" t="s">
        <v>176</v>
      </c>
      <c r="E4187" s="3">
        <v>3</v>
      </c>
      <c r="F4187" s="3">
        <v>1</v>
      </c>
      <c r="G4187" s="3">
        <v>4</v>
      </c>
      <c r="H4187" s="3">
        <v>1</v>
      </c>
      <c r="I4187" s="3">
        <f t="shared" si="65"/>
        <v>2</v>
      </c>
    </row>
    <row r="4188" spans="1:9" x14ac:dyDescent="0.35">
      <c r="A4188" s="3" t="s">
        <v>4581</v>
      </c>
      <c r="B4188" s="44" t="s">
        <v>196</v>
      </c>
      <c r="C4188" s="44" t="s">
        <v>88</v>
      </c>
      <c r="D4188" s="44" t="s">
        <v>176</v>
      </c>
      <c r="E4188" s="3">
        <v>3</v>
      </c>
      <c r="F4188" s="3">
        <v>1</v>
      </c>
      <c r="G4188" s="3">
        <v>1</v>
      </c>
      <c r="H4188" s="3">
        <v>1</v>
      </c>
      <c r="I4188" s="3">
        <f t="shared" si="65"/>
        <v>2</v>
      </c>
    </row>
    <row r="4189" spans="1:9" x14ac:dyDescent="0.35">
      <c r="A4189" s="3" t="s">
        <v>4582</v>
      </c>
      <c r="B4189" s="44" t="s">
        <v>189</v>
      </c>
      <c r="C4189" s="44" t="s">
        <v>75</v>
      </c>
      <c r="D4189" s="44" t="s">
        <v>176</v>
      </c>
      <c r="E4189" s="3">
        <v>3</v>
      </c>
      <c r="F4189" s="3">
        <v>1</v>
      </c>
      <c r="G4189" s="3">
        <v>4</v>
      </c>
      <c r="H4189" s="3">
        <v>1</v>
      </c>
      <c r="I4189" s="3">
        <f t="shared" si="65"/>
        <v>2</v>
      </c>
    </row>
    <row r="4190" spans="1:9" x14ac:dyDescent="0.35">
      <c r="A4190" s="3" t="s">
        <v>4583</v>
      </c>
      <c r="B4190" s="44" t="s">
        <v>278</v>
      </c>
      <c r="C4190" s="44" t="s">
        <v>148</v>
      </c>
      <c r="D4190" s="44" t="s">
        <v>176</v>
      </c>
      <c r="E4190" s="3">
        <v>3</v>
      </c>
      <c r="F4190" s="3">
        <v>1</v>
      </c>
      <c r="G4190" s="3">
        <v>4</v>
      </c>
      <c r="H4190" s="3">
        <v>1</v>
      </c>
      <c r="I4190" s="3">
        <f t="shared" si="65"/>
        <v>2</v>
      </c>
    </row>
    <row r="4191" spans="1:9" x14ac:dyDescent="0.35">
      <c r="A4191" s="3" t="s">
        <v>4584</v>
      </c>
      <c r="B4191" s="44" t="s">
        <v>196</v>
      </c>
      <c r="C4191" s="44" t="s">
        <v>88</v>
      </c>
      <c r="D4191" s="44" t="s">
        <v>176</v>
      </c>
      <c r="E4191" s="3">
        <v>3</v>
      </c>
      <c r="F4191" s="3">
        <v>1</v>
      </c>
      <c r="G4191" s="3">
        <v>4</v>
      </c>
      <c r="H4191" s="3">
        <v>1</v>
      </c>
      <c r="I4191" s="3">
        <f t="shared" si="65"/>
        <v>2</v>
      </c>
    </row>
    <row r="4192" spans="1:9" x14ac:dyDescent="0.35">
      <c r="A4192" s="3" t="s">
        <v>4585</v>
      </c>
      <c r="B4192" s="44" t="s">
        <v>189</v>
      </c>
      <c r="C4192" s="44" t="s">
        <v>75</v>
      </c>
      <c r="D4192" s="44" t="s">
        <v>176</v>
      </c>
      <c r="E4192" s="3">
        <v>3</v>
      </c>
      <c r="F4192" s="3">
        <v>1</v>
      </c>
      <c r="G4192" s="3">
        <v>1</v>
      </c>
      <c r="H4192" s="3">
        <v>1</v>
      </c>
      <c r="I4192" s="3">
        <f t="shared" si="65"/>
        <v>2</v>
      </c>
    </row>
    <row r="4193" spans="1:9" x14ac:dyDescent="0.35">
      <c r="A4193" s="3" t="s">
        <v>4586</v>
      </c>
      <c r="B4193" s="44" t="s">
        <v>291</v>
      </c>
      <c r="C4193" s="44" t="s">
        <v>84</v>
      </c>
      <c r="D4193" s="44" t="s">
        <v>176</v>
      </c>
      <c r="E4193" s="3">
        <v>1</v>
      </c>
      <c r="F4193" s="3">
        <v>4</v>
      </c>
      <c r="G4193" s="3">
        <v>1</v>
      </c>
      <c r="H4193" s="3">
        <v>3</v>
      </c>
      <c r="I4193" s="3">
        <f t="shared" si="65"/>
        <v>2</v>
      </c>
    </row>
    <row r="4194" spans="1:9" x14ac:dyDescent="0.35">
      <c r="A4194" s="3" t="s">
        <v>4587</v>
      </c>
      <c r="B4194" s="44" t="s">
        <v>278</v>
      </c>
      <c r="C4194" s="44" t="s">
        <v>148</v>
      </c>
      <c r="D4194" s="44" t="s">
        <v>176</v>
      </c>
      <c r="E4194" s="3">
        <v>3</v>
      </c>
      <c r="F4194" s="3">
        <v>1</v>
      </c>
      <c r="G4194" s="3">
        <v>1</v>
      </c>
      <c r="H4194" s="3">
        <v>1</v>
      </c>
      <c r="I4194" s="3">
        <f t="shared" si="65"/>
        <v>2</v>
      </c>
    </row>
    <row r="4195" spans="1:9" x14ac:dyDescent="0.35">
      <c r="A4195" s="3" t="s">
        <v>4588</v>
      </c>
      <c r="B4195" s="44" t="s">
        <v>291</v>
      </c>
      <c r="C4195" s="44" t="s">
        <v>84</v>
      </c>
      <c r="D4195" s="44" t="s">
        <v>176</v>
      </c>
      <c r="E4195" s="3">
        <v>2</v>
      </c>
      <c r="F4195" s="3">
        <v>4</v>
      </c>
      <c r="G4195" s="3">
        <v>4</v>
      </c>
      <c r="H4195" s="3">
        <v>3</v>
      </c>
      <c r="I4195" s="3">
        <f t="shared" si="65"/>
        <v>3</v>
      </c>
    </row>
    <row r="4196" spans="1:9" x14ac:dyDescent="0.35">
      <c r="A4196" s="3" t="s">
        <v>4589</v>
      </c>
      <c r="B4196" s="44" t="s">
        <v>189</v>
      </c>
      <c r="C4196" s="44" t="s">
        <v>75</v>
      </c>
      <c r="D4196" s="44" t="s">
        <v>176</v>
      </c>
      <c r="E4196" s="3">
        <v>3</v>
      </c>
      <c r="F4196" s="3">
        <v>1</v>
      </c>
      <c r="G4196" s="3">
        <v>1</v>
      </c>
      <c r="H4196" s="3">
        <v>1</v>
      </c>
      <c r="I4196" s="3">
        <f t="shared" si="65"/>
        <v>2</v>
      </c>
    </row>
    <row r="4197" spans="1:9" x14ac:dyDescent="0.35">
      <c r="A4197" s="3" t="s">
        <v>4590</v>
      </c>
      <c r="B4197" s="44" t="s">
        <v>189</v>
      </c>
      <c r="C4197" s="44" t="s">
        <v>75</v>
      </c>
      <c r="D4197" s="44" t="s">
        <v>176</v>
      </c>
      <c r="E4197" s="3">
        <v>3</v>
      </c>
      <c r="F4197" s="3">
        <v>1</v>
      </c>
      <c r="G4197" s="3">
        <v>4</v>
      </c>
      <c r="H4197" s="3">
        <v>1</v>
      </c>
      <c r="I4197" s="3">
        <f t="shared" si="65"/>
        <v>2</v>
      </c>
    </row>
    <row r="4198" spans="1:9" x14ac:dyDescent="0.35">
      <c r="A4198" s="3" t="s">
        <v>4591</v>
      </c>
      <c r="B4198" s="44" t="s">
        <v>196</v>
      </c>
      <c r="C4198" s="44" t="s">
        <v>88</v>
      </c>
      <c r="D4198" s="44" t="s">
        <v>176</v>
      </c>
      <c r="E4198" s="3">
        <v>3</v>
      </c>
      <c r="F4198" s="3">
        <v>1</v>
      </c>
      <c r="G4198" s="3">
        <v>4</v>
      </c>
      <c r="H4198" s="3">
        <v>1</v>
      </c>
      <c r="I4198" s="3">
        <f t="shared" si="65"/>
        <v>2</v>
      </c>
    </row>
    <row r="4199" spans="1:9" x14ac:dyDescent="0.35">
      <c r="A4199" s="3" t="s">
        <v>4592</v>
      </c>
      <c r="B4199" s="44" t="s">
        <v>196</v>
      </c>
      <c r="C4199" s="44" t="s">
        <v>88</v>
      </c>
      <c r="D4199" s="44" t="s">
        <v>176</v>
      </c>
      <c r="E4199" s="3">
        <v>3</v>
      </c>
      <c r="F4199" s="3">
        <v>1</v>
      </c>
      <c r="G4199" s="3">
        <v>4</v>
      </c>
      <c r="H4199" s="3">
        <v>1</v>
      </c>
      <c r="I4199" s="3">
        <f t="shared" si="65"/>
        <v>2</v>
      </c>
    </row>
    <row r="4200" spans="1:9" x14ac:dyDescent="0.35">
      <c r="A4200" s="3" t="s">
        <v>4593</v>
      </c>
      <c r="B4200" s="44" t="s">
        <v>196</v>
      </c>
      <c r="C4200" s="44" t="s">
        <v>88</v>
      </c>
      <c r="D4200" s="44" t="s">
        <v>176</v>
      </c>
      <c r="E4200" s="3">
        <v>3</v>
      </c>
      <c r="F4200" s="3">
        <v>1</v>
      </c>
      <c r="G4200" s="3">
        <v>1</v>
      </c>
      <c r="H4200" s="3">
        <v>1</v>
      </c>
      <c r="I4200" s="3">
        <f t="shared" si="65"/>
        <v>2</v>
      </c>
    </row>
    <row r="4201" spans="1:9" x14ac:dyDescent="0.35">
      <c r="A4201" s="3" t="s">
        <v>4594</v>
      </c>
      <c r="B4201" s="44" t="s">
        <v>196</v>
      </c>
      <c r="C4201" s="44" t="s">
        <v>88</v>
      </c>
      <c r="D4201" s="44" t="s">
        <v>176</v>
      </c>
      <c r="E4201" s="3">
        <v>3</v>
      </c>
      <c r="F4201" s="3">
        <v>1</v>
      </c>
      <c r="G4201" s="3">
        <v>4</v>
      </c>
      <c r="H4201" s="3">
        <v>1</v>
      </c>
      <c r="I4201" s="3">
        <f t="shared" si="65"/>
        <v>2</v>
      </c>
    </row>
    <row r="4202" spans="1:9" x14ac:dyDescent="0.35">
      <c r="A4202" s="3" t="s">
        <v>4595</v>
      </c>
      <c r="B4202" s="44" t="s">
        <v>196</v>
      </c>
      <c r="C4202" s="44" t="s">
        <v>88</v>
      </c>
      <c r="D4202" s="44" t="s">
        <v>176</v>
      </c>
      <c r="E4202" s="3">
        <v>3</v>
      </c>
      <c r="F4202" s="3">
        <v>1</v>
      </c>
      <c r="G4202" s="3">
        <v>1</v>
      </c>
      <c r="H4202" s="3">
        <v>1</v>
      </c>
      <c r="I4202" s="3">
        <f t="shared" si="65"/>
        <v>2</v>
      </c>
    </row>
    <row r="4203" spans="1:9" x14ac:dyDescent="0.35">
      <c r="A4203" s="3" t="s">
        <v>4596</v>
      </c>
      <c r="B4203" s="44" t="s">
        <v>196</v>
      </c>
      <c r="C4203" s="44" t="s">
        <v>88</v>
      </c>
      <c r="D4203" s="44" t="s">
        <v>176</v>
      </c>
      <c r="E4203" s="3">
        <v>3</v>
      </c>
      <c r="F4203" s="3">
        <v>1</v>
      </c>
      <c r="G4203" s="3">
        <v>1</v>
      </c>
      <c r="H4203" s="3">
        <v>1</v>
      </c>
      <c r="I4203" s="3">
        <f t="shared" si="65"/>
        <v>2</v>
      </c>
    </row>
    <row r="4204" spans="1:9" x14ac:dyDescent="0.35">
      <c r="A4204" s="3" t="s">
        <v>4597</v>
      </c>
      <c r="B4204" s="44" t="s">
        <v>196</v>
      </c>
      <c r="C4204" s="44" t="s">
        <v>88</v>
      </c>
      <c r="D4204" s="44" t="s">
        <v>176</v>
      </c>
      <c r="E4204" s="3">
        <v>3</v>
      </c>
      <c r="F4204" s="3">
        <v>1</v>
      </c>
      <c r="G4204" s="3">
        <v>4</v>
      </c>
      <c r="H4204" s="3">
        <v>1</v>
      </c>
      <c r="I4204" s="3">
        <f t="shared" si="65"/>
        <v>2</v>
      </c>
    </row>
    <row r="4205" spans="1:9" x14ac:dyDescent="0.35">
      <c r="A4205" s="3" t="s">
        <v>4598</v>
      </c>
      <c r="B4205" s="44" t="s">
        <v>196</v>
      </c>
      <c r="C4205" s="44" t="s">
        <v>88</v>
      </c>
      <c r="D4205" s="44" t="s">
        <v>176</v>
      </c>
      <c r="E4205" s="3">
        <v>3</v>
      </c>
      <c r="F4205" s="3">
        <v>1</v>
      </c>
      <c r="G4205" s="3">
        <v>1</v>
      </c>
      <c r="H4205" s="3">
        <v>1</v>
      </c>
      <c r="I4205" s="3">
        <f t="shared" si="65"/>
        <v>2</v>
      </c>
    </row>
    <row r="4206" spans="1:9" x14ac:dyDescent="0.35">
      <c r="A4206" s="3" t="s">
        <v>4599</v>
      </c>
      <c r="B4206" s="44" t="s">
        <v>278</v>
      </c>
      <c r="C4206" s="44" t="s">
        <v>148</v>
      </c>
      <c r="D4206" s="44" t="s">
        <v>176</v>
      </c>
      <c r="E4206" s="3">
        <v>3</v>
      </c>
      <c r="F4206" s="3">
        <v>1</v>
      </c>
      <c r="G4206" s="3">
        <v>4</v>
      </c>
      <c r="H4206" s="3">
        <v>1</v>
      </c>
      <c r="I4206" s="3">
        <f t="shared" si="65"/>
        <v>2</v>
      </c>
    </row>
    <row r="4207" spans="1:9" x14ac:dyDescent="0.35">
      <c r="A4207" s="3" t="s">
        <v>4600</v>
      </c>
      <c r="B4207" s="44" t="s">
        <v>189</v>
      </c>
      <c r="C4207" s="44" t="s">
        <v>75</v>
      </c>
      <c r="D4207" s="44" t="s">
        <v>176</v>
      </c>
      <c r="E4207" s="3">
        <v>3</v>
      </c>
      <c r="F4207" s="3">
        <v>1</v>
      </c>
      <c r="G4207" s="3">
        <v>1</v>
      </c>
      <c r="H4207" s="3">
        <v>1</v>
      </c>
      <c r="I4207" s="3">
        <f t="shared" si="65"/>
        <v>2</v>
      </c>
    </row>
    <row r="4208" spans="1:9" x14ac:dyDescent="0.35">
      <c r="A4208" s="3" t="s">
        <v>4601</v>
      </c>
      <c r="B4208" s="44" t="s">
        <v>227</v>
      </c>
      <c r="C4208" s="44" t="s">
        <v>228</v>
      </c>
      <c r="D4208" s="44" t="s">
        <v>175</v>
      </c>
      <c r="E4208" s="3">
        <v>3</v>
      </c>
      <c r="F4208" s="3">
        <v>1</v>
      </c>
      <c r="G4208" s="3">
        <v>4</v>
      </c>
      <c r="H4208" s="3">
        <v>1</v>
      </c>
      <c r="I4208" s="3">
        <f t="shared" si="65"/>
        <v>2</v>
      </c>
    </row>
    <row r="4209" spans="1:9" x14ac:dyDescent="0.35">
      <c r="A4209" s="3" t="s">
        <v>4602</v>
      </c>
      <c r="B4209" s="44" t="s">
        <v>189</v>
      </c>
      <c r="C4209" s="44" t="s">
        <v>75</v>
      </c>
      <c r="D4209" s="44" t="s">
        <v>176</v>
      </c>
      <c r="E4209" s="3">
        <v>3</v>
      </c>
      <c r="F4209" s="3">
        <v>1</v>
      </c>
      <c r="G4209" s="3">
        <v>1</v>
      </c>
      <c r="H4209" s="3">
        <v>1</v>
      </c>
      <c r="I4209" s="3">
        <f t="shared" si="65"/>
        <v>2</v>
      </c>
    </row>
    <row r="4210" spans="1:9" x14ac:dyDescent="0.35">
      <c r="A4210" s="3" t="s">
        <v>4603</v>
      </c>
      <c r="B4210" s="44" t="s">
        <v>278</v>
      </c>
      <c r="C4210" s="44" t="s">
        <v>148</v>
      </c>
      <c r="D4210" s="44" t="s">
        <v>176</v>
      </c>
      <c r="E4210" s="3">
        <v>3</v>
      </c>
      <c r="F4210" s="3">
        <v>1</v>
      </c>
      <c r="G4210" s="3">
        <v>4</v>
      </c>
      <c r="H4210" s="3">
        <v>1</v>
      </c>
      <c r="I4210" s="3">
        <f t="shared" si="65"/>
        <v>2</v>
      </c>
    </row>
    <row r="4211" spans="1:9" x14ac:dyDescent="0.35">
      <c r="A4211" s="3" t="s">
        <v>4604</v>
      </c>
      <c r="B4211" s="44" t="s">
        <v>226</v>
      </c>
      <c r="C4211" s="44" t="s">
        <v>40</v>
      </c>
      <c r="D4211" s="44" t="s">
        <v>175</v>
      </c>
      <c r="E4211" s="3">
        <v>3</v>
      </c>
      <c r="F4211" s="3">
        <v>1</v>
      </c>
      <c r="G4211" s="3">
        <v>4</v>
      </c>
      <c r="H4211" s="3">
        <v>1</v>
      </c>
      <c r="I4211" s="3">
        <f t="shared" si="65"/>
        <v>2</v>
      </c>
    </row>
    <row r="4212" spans="1:9" x14ac:dyDescent="0.35">
      <c r="A4212" s="3" t="s">
        <v>4605</v>
      </c>
      <c r="B4212" s="44" t="s">
        <v>278</v>
      </c>
      <c r="C4212" s="44" t="s">
        <v>148</v>
      </c>
      <c r="D4212" s="44" t="s">
        <v>176</v>
      </c>
      <c r="E4212" s="3">
        <v>3</v>
      </c>
      <c r="F4212" s="3">
        <v>1</v>
      </c>
      <c r="G4212" s="3">
        <v>4</v>
      </c>
      <c r="H4212" s="3">
        <v>1</v>
      </c>
      <c r="I4212" s="3">
        <f t="shared" si="65"/>
        <v>2</v>
      </c>
    </row>
    <row r="4213" spans="1:9" x14ac:dyDescent="0.35">
      <c r="A4213" s="3" t="s">
        <v>4606</v>
      </c>
      <c r="B4213" s="44" t="s">
        <v>227</v>
      </c>
      <c r="C4213" s="44" t="s">
        <v>228</v>
      </c>
      <c r="D4213" s="44" t="s">
        <v>175</v>
      </c>
      <c r="E4213" s="3">
        <v>3</v>
      </c>
      <c r="F4213" s="3">
        <v>1</v>
      </c>
      <c r="G4213" s="3">
        <v>4</v>
      </c>
      <c r="H4213" s="3">
        <v>1</v>
      </c>
      <c r="I4213" s="3">
        <f t="shared" si="65"/>
        <v>2</v>
      </c>
    </row>
    <row r="4214" spans="1:9" x14ac:dyDescent="0.35">
      <c r="A4214" s="3" t="s">
        <v>4607</v>
      </c>
      <c r="B4214" s="44" t="s">
        <v>189</v>
      </c>
      <c r="C4214" s="44" t="s">
        <v>75</v>
      </c>
      <c r="D4214" s="44" t="s">
        <v>176</v>
      </c>
      <c r="E4214" s="3">
        <v>3</v>
      </c>
      <c r="F4214" s="3">
        <v>1</v>
      </c>
      <c r="G4214" s="3">
        <v>4</v>
      </c>
      <c r="H4214" s="3">
        <v>1</v>
      </c>
      <c r="I4214" s="3">
        <f t="shared" si="65"/>
        <v>2</v>
      </c>
    </row>
    <row r="4215" spans="1:9" x14ac:dyDescent="0.35">
      <c r="A4215" s="3" t="s">
        <v>4608</v>
      </c>
      <c r="B4215" s="44" t="s">
        <v>278</v>
      </c>
      <c r="C4215" s="44" t="s">
        <v>148</v>
      </c>
      <c r="D4215" s="44" t="s">
        <v>176</v>
      </c>
      <c r="E4215" s="3">
        <v>3</v>
      </c>
      <c r="F4215" s="3">
        <v>1</v>
      </c>
      <c r="G4215" s="3">
        <v>1</v>
      </c>
      <c r="H4215" s="3">
        <v>1</v>
      </c>
      <c r="I4215" s="3">
        <f t="shared" si="65"/>
        <v>2</v>
      </c>
    </row>
    <row r="4216" spans="1:9" x14ac:dyDescent="0.35">
      <c r="A4216" s="3" t="s">
        <v>4609</v>
      </c>
      <c r="B4216" s="44" t="s">
        <v>196</v>
      </c>
      <c r="C4216" s="44" t="s">
        <v>88</v>
      </c>
      <c r="D4216" s="44" t="s">
        <v>176</v>
      </c>
      <c r="E4216" s="3">
        <v>3</v>
      </c>
      <c r="F4216" s="3">
        <v>1</v>
      </c>
      <c r="G4216" s="3">
        <v>1</v>
      </c>
      <c r="H4216" s="3">
        <v>1</v>
      </c>
      <c r="I4216" s="3">
        <f t="shared" si="65"/>
        <v>2</v>
      </c>
    </row>
    <row r="4217" spans="1:9" x14ac:dyDescent="0.35">
      <c r="A4217" s="3" t="s">
        <v>4610</v>
      </c>
      <c r="B4217" s="44" t="s">
        <v>189</v>
      </c>
      <c r="C4217" s="44" t="s">
        <v>75</v>
      </c>
      <c r="D4217" s="44" t="s">
        <v>176</v>
      </c>
      <c r="E4217" s="3">
        <v>3</v>
      </c>
      <c r="F4217" s="3">
        <v>1</v>
      </c>
      <c r="G4217" s="3">
        <v>1</v>
      </c>
      <c r="H4217" s="3">
        <v>1</v>
      </c>
      <c r="I4217" s="3">
        <f t="shared" si="65"/>
        <v>2</v>
      </c>
    </row>
    <row r="4218" spans="1:9" x14ac:dyDescent="0.35">
      <c r="A4218" s="3" t="s">
        <v>4611</v>
      </c>
      <c r="B4218" s="44" t="s">
        <v>271</v>
      </c>
      <c r="C4218" s="44" t="s">
        <v>73</v>
      </c>
      <c r="D4218" s="44" t="s">
        <v>176</v>
      </c>
      <c r="E4218" s="3">
        <v>3</v>
      </c>
      <c r="F4218" s="3">
        <v>1</v>
      </c>
      <c r="G4218" s="3">
        <v>4</v>
      </c>
      <c r="H4218" s="3">
        <v>1</v>
      </c>
      <c r="I4218" s="3">
        <f t="shared" si="65"/>
        <v>2</v>
      </c>
    </row>
    <row r="4219" spans="1:9" x14ac:dyDescent="0.35">
      <c r="A4219" s="3" t="s">
        <v>4612</v>
      </c>
      <c r="B4219" s="44" t="s">
        <v>271</v>
      </c>
      <c r="C4219" s="44" t="s">
        <v>73</v>
      </c>
      <c r="D4219" s="44" t="s">
        <v>176</v>
      </c>
      <c r="E4219" s="3">
        <v>3</v>
      </c>
      <c r="F4219" s="3">
        <v>1</v>
      </c>
      <c r="G4219" s="3">
        <v>1</v>
      </c>
      <c r="H4219" s="3">
        <v>1</v>
      </c>
      <c r="I4219" s="3">
        <f t="shared" si="65"/>
        <v>2</v>
      </c>
    </row>
    <row r="4220" spans="1:9" x14ac:dyDescent="0.35">
      <c r="A4220" s="3" t="s">
        <v>4613</v>
      </c>
      <c r="B4220" s="44" t="s">
        <v>278</v>
      </c>
      <c r="C4220" s="44" t="s">
        <v>148</v>
      </c>
      <c r="D4220" s="44" t="s">
        <v>176</v>
      </c>
      <c r="E4220" s="3">
        <v>3</v>
      </c>
      <c r="F4220" s="3">
        <v>1</v>
      </c>
      <c r="G4220" s="3">
        <v>4</v>
      </c>
      <c r="H4220" s="3">
        <v>1</v>
      </c>
      <c r="I4220" s="3">
        <f t="shared" si="65"/>
        <v>2</v>
      </c>
    </row>
    <row r="4221" spans="1:9" x14ac:dyDescent="0.35">
      <c r="A4221" s="3" t="s">
        <v>4614</v>
      </c>
      <c r="B4221" s="44" t="s">
        <v>227</v>
      </c>
      <c r="C4221" s="44" t="s">
        <v>228</v>
      </c>
      <c r="D4221" s="44" t="s">
        <v>175</v>
      </c>
      <c r="E4221" s="3">
        <v>3</v>
      </c>
      <c r="F4221" s="3">
        <v>1</v>
      </c>
      <c r="G4221" s="3">
        <v>4</v>
      </c>
      <c r="H4221" s="3">
        <v>1</v>
      </c>
      <c r="I4221" s="3">
        <f t="shared" si="65"/>
        <v>2</v>
      </c>
    </row>
    <row r="4222" spans="1:9" x14ac:dyDescent="0.35">
      <c r="A4222" s="3" t="s">
        <v>4615</v>
      </c>
      <c r="B4222" s="44" t="s">
        <v>291</v>
      </c>
      <c r="C4222" s="44" t="s">
        <v>84</v>
      </c>
      <c r="D4222" s="44" t="s">
        <v>176</v>
      </c>
      <c r="E4222" s="3">
        <v>2</v>
      </c>
      <c r="F4222" s="3">
        <v>4</v>
      </c>
      <c r="G4222" s="3">
        <v>1</v>
      </c>
      <c r="H4222" s="3">
        <v>5</v>
      </c>
      <c r="I4222" s="3">
        <f t="shared" si="65"/>
        <v>3</v>
      </c>
    </row>
    <row r="4223" spans="1:9" x14ac:dyDescent="0.35">
      <c r="A4223" s="3" t="s">
        <v>4616</v>
      </c>
      <c r="B4223" s="44" t="s">
        <v>189</v>
      </c>
      <c r="C4223" s="44" t="s">
        <v>75</v>
      </c>
      <c r="D4223" s="44" t="s">
        <v>176</v>
      </c>
      <c r="E4223" s="3">
        <v>3</v>
      </c>
      <c r="F4223" s="3">
        <v>1</v>
      </c>
      <c r="G4223" s="3">
        <v>1</v>
      </c>
      <c r="H4223" s="3">
        <v>1</v>
      </c>
      <c r="I4223" s="3">
        <f t="shared" si="65"/>
        <v>2</v>
      </c>
    </row>
    <row r="4224" spans="1:9" x14ac:dyDescent="0.35">
      <c r="A4224" s="3" t="s">
        <v>4617</v>
      </c>
      <c r="B4224" s="44" t="s">
        <v>278</v>
      </c>
      <c r="C4224" s="44" t="s">
        <v>148</v>
      </c>
      <c r="D4224" s="44" t="s">
        <v>176</v>
      </c>
      <c r="E4224" s="3">
        <v>3</v>
      </c>
      <c r="F4224" s="3">
        <v>1</v>
      </c>
      <c r="G4224" s="3">
        <v>1</v>
      </c>
      <c r="H4224" s="3">
        <v>1</v>
      </c>
      <c r="I4224" s="3">
        <f t="shared" si="65"/>
        <v>2</v>
      </c>
    </row>
    <row r="4225" spans="1:9" x14ac:dyDescent="0.35">
      <c r="A4225" s="3" t="s">
        <v>4618</v>
      </c>
      <c r="B4225" s="44" t="s">
        <v>271</v>
      </c>
      <c r="C4225" s="44" t="s">
        <v>73</v>
      </c>
      <c r="D4225" s="44" t="s">
        <v>176</v>
      </c>
      <c r="E4225" s="3">
        <v>3</v>
      </c>
      <c r="F4225" s="3">
        <v>1</v>
      </c>
      <c r="G4225" s="3">
        <v>1</v>
      </c>
      <c r="H4225" s="3">
        <v>1</v>
      </c>
      <c r="I4225" s="3">
        <f t="shared" si="65"/>
        <v>2</v>
      </c>
    </row>
    <row r="4226" spans="1:9" x14ac:dyDescent="0.35">
      <c r="A4226" s="3" t="s">
        <v>4619</v>
      </c>
      <c r="B4226" s="44" t="s">
        <v>291</v>
      </c>
      <c r="C4226" s="44" t="s">
        <v>84</v>
      </c>
      <c r="D4226" s="44" t="s">
        <v>176</v>
      </c>
      <c r="E4226" s="3">
        <v>3</v>
      </c>
      <c r="F4226" s="3">
        <v>4</v>
      </c>
      <c r="G4226" s="3">
        <v>4</v>
      </c>
      <c r="H4226" s="3">
        <v>1</v>
      </c>
      <c r="I4226" s="3">
        <f t="shared" si="65"/>
        <v>3</v>
      </c>
    </row>
    <row r="4227" spans="1:9" x14ac:dyDescent="0.35">
      <c r="A4227" s="3" t="s">
        <v>4620</v>
      </c>
      <c r="B4227" s="44" t="s">
        <v>291</v>
      </c>
      <c r="C4227" s="44" t="s">
        <v>84</v>
      </c>
      <c r="D4227" s="44" t="s">
        <v>176</v>
      </c>
      <c r="E4227" s="3">
        <v>3</v>
      </c>
      <c r="F4227" s="3">
        <v>2</v>
      </c>
      <c r="G4227" s="3">
        <v>4</v>
      </c>
      <c r="H4227" s="3">
        <v>1</v>
      </c>
      <c r="I4227" s="3">
        <f t="shared" ref="I4227:I4290" si="66">ROUND(AVERAGE(E4227:H4227),0)</f>
        <v>3</v>
      </c>
    </row>
    <row r="4228" spans="1:9" x14ac:dyDescent="0.35">
      <c r="A4228" s="3" t="s">
        <v>4621</v>
      </c>
      <c r="B4228" s="44" t="s">
        <v>291</v>
      </c>
      <c r="C4228" s="44" t="s">
        <v>84</v>
      </c>
      <c r="D4228" s="44" t="s">
        <v>176</v>
      </c>
      <c r="E4228" s="3">
        <v>3</v>
      </c>
      <c r="F4228" s="3">
        <v>4</v>
      </c>
      <c r="G4228" s="3">
        <v>4</v>
      </c>
      <c r="H4228" s="3">
        <v>3</v>
      </c>
      <c r="I4228" s="3">
        <f t="shared" si="66"/>
        <v>4</v>
      </c>
    </row>
    <row r="4229" spans="1:9" x14ac:dyDescent="0.35">
      <c r="A4229" s="3" t="s">
        <v>4622</v>
      </c>
      <c r="B4229" s="44" t="s">
        <v>196</v>
      </c>
      <c r="C4229" s="44" t="s">
        <v>88</v>
      </c>
      <c r="D4229" s="44" t="s">
        <v>176</v>
      </c>
      <c r="E4229" s="3">
        <v>3</v>
      </c>
      <c r="F4229" s="3">
        <v>1</v>
      </c>
      <c r="G4229" s="3">
        <v>1</v>
      </c>
      <c r="H4229" s="3">
        <v>1</v>
      </c>
      <c r="I4229" s="3">
        <f t="shared" si="66"/>
        <v>2</v>
      </c>
    </row>
    <row r="4230" spans="1:9" x14ac:dyDescent="0.35">
      <c r="A4230" s="3" t="s">
        <v>4623</v>
      </c>
      <c r="B4230" s="44" t="s">
        <v>271</v>
      </c>
      <c r="C4230" s="44" t="s">
        <v>73</v>
      </c>
      <c r="D4230" s="44" t="s">
        <v>176</v>
      </c>
      <c r="E4230" s="3">
        <v>3</v>
      </c>
      <c r="F4230" s="3">
        <v>1</v>
      </c>
      <c r="G4230" s="3">
        <v>4</v>
      </c>
      <c r="H4230" s="3">
        <v>1</v>
      </c>
      <c r="I4230" s="3">
        <f t="shared" si="66"/>
        <v>2</v>
      </c>
    </row>
    <row r="4231" spans="1:9" x14ac:dyDescent="0.35">
      <c r="A4231" s="3" t="s">
        <v>4624</v>
      </c>
      <c r="B4231" s="44" t="s">
        <v>291</v>
      </c>
      <c r="C4231" s="44" t="s">
        <v>84</v>
      </c>
      <c r="D4231" s="44" t="s">
        <v>176</v>
      </c>
      <c r="E4231" s="3">
        <v>3</v>
      </c>
      <c r="F4231" s="3">
        <v>3</v>
      </c>
      <c r="G4231" s="3">
        <v>4</v>
      </c>
      <c r="H4231" s="3">
        <v>1</v>
      </c>
      <c r="I4231" s="3">
        <f t="shared" si="66"/>
        <v>3</v>
      </c>
    </row>
    <row r="4232" spans="1:9" x14ac:dyDescent="0.35">
      <c r="A4232" s="3" t="s">
        <v>4625</v>
      </c>
      <c r="B4232" s="44" t="s">
        <v>189</v>
      </c>
      <c r="C4232" s="44" t="s">
        <v>75</v>
      </c>
      <c r="D4232" s="44" t="s">
        <v>176</v>
      </c>
      <c r="E4232" s="3">
        <v>3</v>
      </c>
      <c r="F4232" s="3">
        <v>1</v>
      </c>
      <c r="G4232" s="3">
        <v>1</v>
      </c>
      <c r="H4232" s="3">
        <v>1</v>
      </c>
      <c r="I4232" s="3">
        <f t="shared" si="66"/>
        <v>2</v>
      </c>
    </row>
    <row r="4233" spans="1:9" x14ac:dyDescent="0.35">
      <c r="A4233" s="3" t="s">
        <v>4626</v>
      </c>
      <c r="B4233" s="44" t="s">
        <v>227</v>
      </c>
      <c r="C4233" s="44" t="s">
        <v>228</v>
      </c>
      <c r="D4233" s="44" t="s">
        <v>175</v>
      </c>
      <c r="E4233" s="3">
        <v>3</v>
      </c>
      <c r="F4233" s="3">
        <v>1</v>
      </c>
      <c r="G4233" s="3">
        <v>4</v>
      </c>
      <c r="H4233" s="3">
        <v>1</v>
      </c>
      <c r="I4233" s="3">
        <f t="shared" si="66"/>
        <v>2</v>
      </c>
    </row>
    <row r="4234" spans="1:9" x14ac:dyDescent="0.35">
      <c r="A4234" s="3" t="s">
        <v>4627</v>
      </c>
      <c r="B4234" s="44" t="s">
        <v>189</v>
      </c>
      <c r="C4234" s="44" t="s">
        <v>75</v>
      </c>
      <c r="D4234" s="44" t="s">
        <v>176</v>
      </c>
      <c r="E4234" s="3">
        <v>3</v>
      </c>
      <c r="F4234" s="3">
        <v>1</v>
      </c>
      <c r="G4234" s="3">
        <v>4</v>
      </c>
      <c r="H4234" s="3">
        <v>1</v>
      </c>
      <c r="I4234" s="3">
        <f t="shared" si="66"/>
        <v>2</v>
      </c>
    </row>
    <row r="4235" spans="1:9" x14ac:dyDescent="0.35">
      <c r="A4235" s="3" t="s">
        <v>4628</v>
      </c>
      <c r="B4235" s="44" t="s">
        <v>289</v>
      </c>
      <c r="C4235" s="44" t="s">
        <v>43</v>
      </c>
      <c r="D4235" s="44" t="s">
        <v>175</v>
      </c>
      <c r="E4235" s="3">
        <v>3</v>
      </c>
      <c r="F4235" s="3">
        <v>4</v>
      </c>
      <c r="G4235" s="3">
        <v>4</v>
      </c>
      <c r="H4235" s="3">
        <v>1</v>
      </c>
      <c r="I4235" s="3">
        <f t="shared" si="66"/>
        <v>3</v>
      </c>
    </row>
    <row r="4236" spans="1:9" x14ac:dyDescent="0.35">
      <c r="A4236" s="3" t="s">
        <v>4629</v>
      </c>
      <c r="B4236" s="44" t="s">
        <v>189</v>
      </c>
      <c r="C4236" s="44" t="s">
        <v>75</v>
      </c>
      <c r="D4236" s="44" t="s">
        <v>176</v>
      </c>
      <c r="E4236" s="3">
        <v>3</v>
      </c>
      <c r="F4236" s="3">
        <v>1</v>
      </c>
      <c r="G4236" s="3">
        <v>4</v>
      </c>
      <c r="H4236" s="3">
        <v>1</v>
      </c>
      <c r="I4236" s="3">
        <f t="shared" si="66"/>
        <v>2</v>
      </c>
    </row>
    <row r="4237" spans="1:9" x14ac:dyDescent="0.35">
      <c r="A4237" s="3" t="s">
        <v>4630</v>
      </c>
      <c r="B4237" s="44" t="s">
        <v>196</v>
      </c>
      <c r="C4237" s="44" t="s">
        <v>88</v>
      </c>
      <c r="D4237" s="44" t="s">
        <v>176</v>
      </c>
      <c r="E4237" s="3">
        <v>3</v>
      </c>
      <c r="F4237" s="3">
        <v>1</v>
      </c>
      <c r="G4237" s="3">
        <v>4</v>
      </c>
      <c r="H4237" s="3">
        <v>1</v>
      </c>
      <c r="I4237" s="3">
        <f t="shared" si="66"/>
        <v>2</v>
      </c>
    </row>
    <row r="4238" spans="1:9" x14ac:dyDescent="0.35">
      <c r="A4238" s="3" t="s">
        <v>4631</v>
      </c>
      <c r="B4238" s="44" t="s">
        <v>278</v>
      </c>
      <c r="C4238" s="44" t="s">
        <v>148</v>
      </c>
      <c r="D4238" s="44" t="s">
        <v>176</v>
      </c>
      <c r="E4238" s="3">
        <v>3</v>
      </c>
      <c r="F4238" s="3">
        <v>1</v>
      </c>
      <c r="G4238" s="3">
        <v>1</v>
      </c>
      <c r="H4238" s="3">
        <v>1</v>
      </c>
      <c r="I4238" s="3">
        <f t="shared" si="66"/>
        <v>2</v>
      </c>
    </row>
    <row r="4239" spans="1:9" x14ac:dyDescent="0.35">
      <c r="A4239" s="3" t="s">
        <v>4632</v>
      </c>
      <c r="B4239" s="44" t="s">
        <v>196</v>
      </c>
      <c r="C4239" s="44" t="s">
        <v>88</v>
      </c>
      <c r="D4239" s="44" t="s">
        <v>176</v>
      </c>
      <c r="E4239" s="3">
        <v>3</v>
      </c>
      <c r="F4239" s="3">
        <v>1</v>
      </c>
      <c r="G4239" s="3">
        <v>4</v>
      </c>
      <c r="H4239" s="3">
        <v>1</v>
      </c>
      <c r="I4239" s="3">
        <f t="shared" si="66"/>
        <v>2</v>
      </c>
    </row>
    <row r="4240" spans="1:9" x14ac:dyDescent="0.35">
      <c r="A4240" s="3" t="s">
        <v>4633</v>
      </c>
      <c r="B4240" s="44" t="s">
        <v>271</v>
      </c>
      <c r="C4240" s="44" t="s">
        <v>73</v>
      </c>
      <c r="D4240" s="44" t="s">
        <v>176</v>
      </c>
      <c r="E4240" s="3">
        <v>3</v>
      </c>
      <c r="F4240" s="3">
        <v>1</v>
      </c>
      <c r="G4240" s="3">
        <v>4</v>
      </c>
      <c r="H4240" s="3">
        <v>1</v>
      </c>
      <c r="I4240" s="3">
        <f t="shared" si="66"/>
        <v>2</v>
      </c>
    </row>
    <row r="4241" spans="1:9" x14ac:dyDescent="0.35">
      <c r="A4241" s="3" t="s">
        <v>4634</v>
      </c>
      <c r="B4241" s="44" t="s">
        <v>271</v>
      </c>
      <c r="C4241" s="44" t="s">
        <v>73</v>
      </c>
      <c r="D4241" s="44" t="s">
        <v>176</v>
      </c>
      <c r="E4241" s="3">
        <v>3</v>
      </c>
      <c r="F4241" s="3">
        <v>1</v>
      </c>
      <c r="G4241" s="3">
        <v>1</v>
      </c>
      <c r="H4241" s="3">
        <v>1</v>
      </c>
      <c r="I4241" s="3">
        <f t="shared" si="66"/>
        <v>2</v>
      </c>
    </row>
    <row r="4242" spans="1:9" x14ac:dyDescent="0.35">
      <c r="A4242" s="3" t="s">
        <v>4635</v>
      </c>
      <c r="B4242" s="44" t="s">
        <v>189</v>
      </c>
      <c r="C4242" s="44" t="s">
        <v>75</v>
      </c>
      <c r="D4242" s="44" t="s">
        <v>176</v>
      </c>
      <c r="E4242" s="3">
        <v>3</v>
      </c>
      <c r="F4242" s="3">
        <v>1</v>
      </c>
      <c r="G4242" s="3">
        <v>4</v>
      </c>
      <c r="H4242" s="3">
        <v>1</v>
      </c>
      <c r="I4242" s="3">
        <f t="shared" si="66"/>
        <v>2</v>
      </c>
    </row>
    <row r="4243" spans="1:9" x14ac:dyDescent="0.35">
      <c r="A4243" s="3" t="s">
        <v>4636</v>
      </c>
      <c r="B4243" s="44" t="s">
        <v>291</v>
      </c>
      <c r="C4243" s="44" t="s">
        <v>84</v>
      </c>
      <c r="D4243" s="44" t="s">
        <v>176</v>
      </c>
      <c r="E4243" s="3">
        <v>3</v>
      </c>
      <c r="F4243" s="3">
        <v>4</v>
      </c>
      <c r="G4243" s="3">
        <v>4</v>
      </c>
      <c r="H4243" s="3">
        <v>4</v>
      </c>
      <c r="I4243" s="3">
        <f t="shared" si="66"/>
        <v>4</v>
      </c>
    </row>
    <row r="4244" spans="1:9" x14ac:dyDescent="0.35">
      <c r="A4244" s="3" t="s">
        <v>4637</v>
      </c>
      <c r="B4244" s="44" t="s">
        <v>278</v>
      </c>
      <c r="C4244" s="44" t="s">
        <v>148</v>
      </c>
      <c r="D4244" s="44" t="s">
        <v>176</v>
      </c>
      <c r="E4244" s="3">
        <v>3</v>
      </c>
      <c r="F4244" s="3">
        <v>1</v>
      </c>
      <c r="G4244" s="3">
        <v>1</v>
      </c>
      <c r="H4244" s="3">
        <v>1</v>
      </c>
      <c r="I4244" s="3">
        <f t="shared" si="66"/>
        <v>2</v>
      </c>
    </row>
    <row r="4245" spans="1:9" x14ac:dyDescent="0.35">
      <c r="A4245" s="3" t="s">
        <v>4638</v>
      </c>
      <c r="B4245" s="44" t="s">
        <v>289</v>
      </c>
      <c r="C4245" s="44" t="s">
        <v>43</v>
      </c>
      <c r="D4245" s="44" t="s">
        <v>175</v>
      </c>
      <c r="E4245" s="3">
        <v>3</v>
      </c>
      <c r="F4245" s="3">
        <v>1</v>
      </c>
      <c r="G4245" s="3">
        <v>4</v>
      </c>
      <c r="H4245" s="3">
        <v>1</v>
      </c>
      <c r="I4245" s="3">
        <f t="shared" si="66"/>
        <v>2</v>
      </c>
    </row>
    <row r="4246" spans="1:9" x14ac:dyDescent="0.35">
      <c r="A4246" s="3" t="s">
        <v>4639</v>
      </c>
      <c r="B4246" s="44" t="s">
        <v>289</v>
      </c>
      <c r="C4246" s="44" t="s">
        <v>43</v>
      </c>
      <c r="D4246" s="44" t="s">
        <v>175</v>
      </c>
      <c r="E4246" s="3">
        <v>3</v>
      </c>
      <c r="F4246" s="3">
        <v>1</v>
      </c>
      <c r="G4246" s="3">
        <v>1</v>
      </c>
      <c r="H4246" s="3">
        <v>1</v>
      </c>
      <c r="I4246" s="3">
        <f t="shared" si="66"/>
        <v>2</v>
      </c>
    </row>
    <row r="4247" spans="1:9" x14ac:dyDescent="0.35">
      <c r="A4247" s="3" t="s">
        <v>4640</v>
      </c>
      <c r="B4247" s="44" t="s">
        <v>189</v>
      </c>
      <c r="C4247" s="44" t="s">
        <v>75</v>
      </c>
      <c r="D4247" s="44" t="s">
        <v>176</v>
      </c>
      <c r="E4247" s="3">
        <v>3</v>
      </c>
      <c r="F4247" s="3">
        <v>1</v>
      </c>
      <c r="G4247" s="3">
        <v>1</v>
      </c>
      <c r="H4247" s="3">
        <v>1</v>
      </c>
      <c r="I4247" s="3">
        <f t="shared" si="66"/>
        <v>2</v>
      </c>
    </row>
    <row r="4248" spans="1:9" x14ac:dyDescent="0.35">
      <c r="A4248" s="3" t="s">
        <v>4641</v>
      </c>
      <c r="B4248" s="44" t="s">
        <v>271</v>
      </c>
      <c r="C4248" s="44" t="s">
        <v>73</v>
      </c>
      <c r="D4248" s="44" t="s">
        <v>176</v>
      </c>
      <c r="E4248" s="3">
        <v>3</v>
      </c>
      <c r="F4248" s="3">
        <v>1</v>
      </c>
      <c r="G4248" s="3">
        <v>4</v>
      </c>
      <c r="H4248" s="3">
        <v>1</v>
      </c>
      <c r="I4248" s="3">
        <f t="shared" si="66"/>
        <v>2</v>
      </c>
    </row>
    <row r="4249" spans="1:9" x14ac:dyDescent="0.35">
      <c r="A4249" s="3" t="s">
        <v>4642</v>
      </c>
      <c r="B4249" s="44" t="s">
        <v>289</v>
      </c>
      <c r="C4249" s="44" t="s">
        <v>43</v>
      </c>
      <c r="D4249" s="44" t="s">
        <v>175</v>
      </c>
      <c r="E4249" s="3">
        <v>3</v>
      </c>
      <c r="F4249" s="3">
        <v>1</v>
      </c>
      <c r="G4249" s="3">
        <v>1</v>
      </c>
      <c r="H4249" s="3">
        <v>1</v>
      </c>
      <c r="I4249" s="3">
        <f t="shared" si="66"/>
        <v>2</v>
      </c>
    </row>
    <row r="4250" spans="1:9" x14ac:dyDescent="0.35">
      <c r="A4250" s="3" t="s">
        <v>4643</v>
      </c>
      <c r="B4250" s="44" t="s">
        <v>189</v>
      </c>
      <c r="C4250" s="44" t="s">
        <v>75</v>
      </c>
      <c r="D4250" s="44" t="s">
        <v>176</v>
      </c>
      <c r="E4250" s="3">
        <v>3</v>
      </c>
      <c r="F4250" s="3">
        <v>1</v>
      </c>
      <c r="G4250" s="3">
        <v>1</v>
      </c>
      <c r="H4250" s="3">
        <v>1</v>
      </c>
      <c r="I4250" s="3">
        <f t="shared" si="66"/>
        <v>2</v>
      </c>
    </row>
    <row r="4251" spans="1:9" x14ac:dyDescent="0.35">
      <c r="A4251" s="3" t="s">
        <v>4644</v>
      </c>
      <c r="B4251" s="44" t="s">
        <v>289</v>
      </c>
      <c r="C4251" s="44" t="s">
        <v>43</v>
      </c>
      <c r="D4251" s="44" t="s">
        <v>175</v>
      </c>
      <c r="E4251" s="3">
        <v>3</v>
      </c>
      <c r="F4251" s="3">
        <v>1</v>
      </c>
      <c r="G4251" s="3">
        <v>1</v>
      </c>
      <c r="H4251" s="3">
        <v>1</v>
      </c>
      <c r="I4251" s="3">
        <f t="shared" si="66"/>
        <v>2</v>
      </c>
    </row>
    <row r="4252" spans="1:9" x14ac:dyDescent="0.35">
      <c r="A4252" s="3" t="s">
        <v>4645</v>
      </c>
      <c r="B4252" s="44" t="s">
        <v>196</v>
      </c>
      <c r="C4252" s="44" t="s">
        <v>88</v>
      </c>
      <c r="D4252" s="44" t="s">
        <v>176</v>
      </c>
      <c r="E4252" s="3">
        <v>3</v>
      </c>
      <c r="F4252" s="3">
        <v>1</v>
      </c>
      <c r="G4252" s="3">
        <v>4</v>
      </c>
      <c r="H4252" s="3">
        <v>1</v>
      </c>
      <c r="I4252" s="3">
        <f t="shared" si="66"/>
        <v>2</v>
      </c>
    </row>
    <row r="4253" spans="1:9" x14ac:dyDescent="0.35">
      <c r="A4253" s="3" t="s">
        <v>4646</v>
      </c>
      <c r="B4253" s="44" t="s">
        <v>271</v>
      </c>
      <c r="C4253" s="44" t="s">
        <v>73</v>
      </c>
      <c r="D4253" s="44" t="s">
        <v>176</v>
      </c>
      <c r="E4253" s="3">
        <v>3</v>
      </c>
      <c r="F4253" s="3">
        <v>1</v>
      </c>
      <c r="G4253" s="3">
        <v>1</v>
      </c>
      <c r="H4253" s="3">
        <v>1</v>
      </c>
      <c r="I4253" s="3">
        <f t="shared" si="66"/>
        <v>2</v>
      </c>
    </row>
    <row r="4254" spans="1:9" x14ac:dyDescent="0.35">
      <c r="A4254" s="3" t="s">
        <v>4647</v>
      </c>
      <c r="B4254" s="44" t="s">
        <v>227</v>
      </c>
      <c r="C4254" s="44" t="s">
        <v>228</v>
      </c>
      <c r="D4254" s="44" t="s">
        <v>175</v>
      </c>
      <c r="E4254" s="3">
        <v>3</v>
      </c>
      <c r="F4254" s="3">
        <v>1</v>
      </c>
      <c r="G4254" s="3">
        <v>4</v>
      </c>
      <c r="H4254" s="3">
        <v>1</v>
      </c>
      <c r="I4254" s="3">
        <f t="shared" si="66"/>
        <v>2</v>
      </c>
    </row>
    <row r="4255" spans="1:9" x14ac:dyDescent="0.35">
      <c r="A4255" s="3" t="s">
        <v>4648</v>
      </c>
      <c r="B4255" s="44" t="s">
        <v>278</v>
      </c>
      <c r="C4255" s="44" t="s">
        <v>148</v>
      </c>
      <c r="D4255" s="44" t="s">
        <v>176</v>
      </c>
      <c r="E4255" s="3">
        <v>3</v>
      </c>
      <c r="F4255" s="3">
        <v>1</v>
      </c>
      <c r="G4255" s="3">
        <v>4</v>
      </c>
      <c r="H4255" s="3">
        <v>1</v>
      </c>
      <c r="I4255" s="3">
        <f t="shared" si="66"/>
        <v>2</v>
      </c>
    </row>
    <row r="4256" spans="1:9" x14ac:dyDescent="0.35">
      <c r="A4256" s="3" t="s">
        <v>4649</v>
      </c>
      <c r="B4256" s="44" t="s">
        <v>227</v>
      </c>
      <c r="C4256" s="44" t="s">
        <v>228</v>
      </c>
      <c r="D4256" s="44" t="s">
        <v>175</v>
      </c>
      <c r="E4256" s="3">
        <v>3</v>
      </c>
      <c r="F4256" s="3">
        <v>1</v>
      </c>
      <c r="G4256" s="3">
        <v>4</v>
      </c>
      <c r="H4256" s="3">
        <v>1</v>
      </c>
      <c r="I4256" s="3">
        <f t="shared" si="66"/>
        <v>2</v>
      </c>
    </row>
    <row r="4257" spans="1:9" x14ac:dyDescent="0.35">
      <c r="A4257" s="3" t="s">
        <v>4650</v>
      </c>
      <c r="B4257" s="44" t="s">
        <v>291</v>
      </c>
      <c r="C4257" s="44" t="s">
        <v>84</v>
      </c>
      <c r="D4257" s="44" t="s">
        <v>176</v>
      </c>
      <c r="E4257" s="3">
        <v>1</v>
      </c>
      <c r="F4257" s="3">
        <v>4</v>
      </c>
      <c r="G4257" s="3">
        <v>4</v>
      </c>
      <c r="H4257" s="3">
        <v>1</v>
      </c>
      <c r="I4257" s="3">
        <f t="shared" si="66"/>
        <v>3</v>
      </c>
    </row>
    <row r="4258" spans="1:9" x14ac:dyDescent="0.35">
      <c r="A4258" s="3" t="s">
        <v>4651</v>
      </c>
      <c r="B4258" s="44" t="s">
        <v>226</v>
      </c>
      <c r="C4258" s="44" t="s">
        <v>40</v>
      </c>
      <c r="D4258" s="44" t="s">
        <v>175</v>
      </c>
      <c r="E4258" s="3">
        <v>3</v>
      </c>
      <c r="F4258" s="3">
        <v>1</v>
      </c>
      <c r="G4258" s="3">
        <v>1</v>
      </c>
      <c r="H4258" s="3">
        <v>1</v>
      </c>
      <c r="I4258" s="3">
        <f t="shared" si="66"/>
        <v>2</v>
      </c>
    </row>
    <row r="4259" spans="1:9" x14ac:dyDescent="0.35">
      <c r="A4259" s="3" t="s">
        <v>4652</v>
      </c>
      <c r="B4259" s="44" t="s">
        <v>189</v>
      </c>
      <c r="C4259" s="44" t="s">
        <v>75</v>
      </c>
      <c r="D4259" s="44" t="s">
        <v>176</v>
      </c>
      <c r="E4259" s="3">
        <v>3</v>
      </c>
      <c r="F4259" s="3">
        <v>1</v>
      </c>
      <c r="G4259" s="3">
        <v>4</v>
      </c>
      <c r="H4259" s="3">
        <v>1</v>
      </c>
      <c r="I4259" s="3">
        <f t="shared" si="66"/>
        <v>2</v>
      </c>
    </row>
    <row r="4260" spans="1:9" x14ac:dyDescent="0.35">
      <c r="A4260" s="3" t="s">
        <v>4653</v>
      </c>
      <c r="B4260" s="44" t="s">
        <v>291</v>
      </c>
      <c r="C4260" s="44" t="s">
        <v>84</v>
      </c>
      <c r="D4260" s="44" t="s">
        <v>176</v>
      </c>
      <c r="E4260" s="3">
        <v>3</v>
      </c>
      <c r="F4260" s="3">
        <v>2</v>
      </c>
      <c r="G4260" s="3">
        <v>4</v>
      </c>
      <c r="H4260" s="3">
        <v>2</v>
      </c>
      <c r="I4260" s="3">
        <f t="shared" si="66"/>
        <v>3</v>
      </c>
    </row>
    <row r="4261" spans="1:9" x14ac:dyDescent="0.35">
      <c r="A4261" s="3" t="s">
        <v>4654</v>
      </c>
      <c r="B4261" s="44" t="s">
        <v>271</v>
      </c>
      <c r="C4261" s="44" t="s">
        <v>73</v>
      </c>
      <c r="D4261" s="44" t="s">
        <v>176</v>
      </c>
      <c r="E4261" s="3">
        <v>3</v>
      </c>
      <c r="F4261" s="3">
        <v>1</v>
      </c>
      <c r="G4261" s="3">
        <v>1</v>
      </c>
      <c r="H4261" s="3">
        <v>1</v>
      </c>
      <c r="I4261" s="3">
        <f t="shared" si="66"/>
        <v>2</v>
      </c>
    </row>
    <row r="4262" spans="1:9" x14ac:dyDescent="0.35">
      <c r="A4262" s="3" t="s">
        <v>4655</v>
      </c>
      <c r="B4262" s="44" t="s">
        <v>189</v>
      </c>
      <c r="C4262" s="44" t="s">
        <v>75</v>
      </c>
      <c r="D4262" s="44" t="s">
        <v>176</v>
      </c>
      <c r="E4262" s="3">
        <v>3</v>
      </c>
      <c r="F4262" s="3">
        <v>1</v>
      </c>
      <c r="G4262" s="3">
        <v>1</v>
      </c>
      <c r="H4262" s="3">
        <v>1</v>
      </c>
      <c r="I4262" s="3">
        <f t="shared" si="66"/>
        <v>2</v>
      </c>
    </row>
    <row r="4263" spans="1:9" x14ac:dyDescent="0.35">
      <c r="A4263" s="3" t="s">
        <v>11785</v>
      </c>
      <c r="B4263" s="44" t="s">
        <v>289</v>
      </c>
      <c r="C4263" s="44" t="s">
        <v>43</v>
      </c>
      <c r="D4263" s="44" t="s">
        <v>175</v>
      </c>
      <c r="E4263" s="3">
        <v>3</v>
      </c>
      <c r="F4263" s="3">
        <v>1</v>
      </c>
      <c r="G4263" s="3">
        <v>4</v>
      </c>
      <c r="H4263" s="3">
        <v>1</v>
      </c>
      <c r="I4263" s="3">
        <f t="shared" si="66"/>
        <v>2</v>
      </c>
    </row>
    <row r="4264" spans="1:9" x14ac:dyDescent="0.35">
      <c r="A4264" s="3" t="s">
        <v>4656</v>
      </c>
      <c r="B4264" s="44" t="s">
        <v>289</v>
      </c>
      <c r="C4264" s="44" t="s">
        <v>43</v>
      </c>
      <c r="D4264" s="44" t="s">
        <v>175</v>
      </c>
      <c r="E4264" s="3">
        <v>3</v>
      </c>
      <c r="F4264" s="3">
        <v>1</v>
      </c>
      <c r="G4264" s="3">
        <v>4</v>
      </c>
      <c r="H4264" s="3">
        <v>1</v>
      </c>
      <c r="I4264" s="3">
        <f t="shared" si="66"/>
        <v>2</v>
      </c>
    </row>
    <row r="4265" spans="1:9" x14ac:dyDescent="0.35">
      <c r="A4265" s="3" t="s">
        <v>4657</v>
      </c>
      <c r="B4265" s="44" t="s">
        <v>196</v>
      </c>
      <c r="C4265" s="44" t="s">
        <v>88</v>
      </c>
      <c r="D4265" s="44" t="s">
        <v>176</v>
      </c>
      <c r="E4265" s="3">
        <v>3</v>
      </c>
      <c r="F4265" s="3">
        <v>1</v>
      </c>
      <c r="G4265" s="3">
        <v>4</v>
      </c>
      <c r="H4265" s="3">
        <v>1</v>
      </c>
      <c r="I4265" s="3">
        <f t="shared" si="66"/>
        <v>2</v>
      </c>
    </row>
    <row r="4266" spans="1:9" x14ac:dyDescent="0.35">
      <c r="A4266" s="3" t="s">
        <v>4658</v>
      </c>
      <c r="B4266" s="44" t="s">
        <v>189</v>
      </c>
      <c r="C4266" s="44" t="s">
        <v>75</v>
      </c>
      <c r="D4266" s="44" t="s">
        <v>176</v>
      </c>
      <c r="E4266" s="3">
        <v>3</v>
      </c>
      <c r="F4266" s="3">
        <v>1</v>
      </c>
      <c r="G4266" s="3">
        <v>1</v>
      </c>
      <c r="H4266" s="3">
        <v>1</v>
      </c>
      <c r="I4266" s="3">
        <f t="shared" si="66"/>
        <v>2</v>
      </c>
    </row>
    <row r="4267" spans="1:9" x14ac:dyDescent="0.35">
      <c r="A4267" s="3" t="s">
        <v>4659</v>
      </c>
      <c r="B4267" s="44" t="s">
        <v>291</v>
      </c>
      <c r="C4267" s="44" t="s">
        <v>84</v>
      </c>
      <c r="D4267" s="44" t="s">
        <v>176</v>
      </c>
      <c r="E4267" s="3">
        <v>3</v>
      </c>
      <c r="F4267" s="3">
        <v>1</v>
      </c>
      <c r="G4267" s="3">
        <v>1</v>
      </c>
      <c r="H4267" s="3">
        <v>1</v>
      </c>
      <c r="I4267" s="3">
        <f t="shared" si="66"/>
        <v>2</v>
      </c>
    </row>
    <row r="4268" spans="1:9" x14ac:dyDescent="0.35">
      <c r="A4268" s="3" t="s">
        <v>4660</v>
      </c>
      <c r="B4268" s="44" t="s">
        <v>227</v>
      </c>
      <c r="C4268" s="44" t="s">
        <v>228</v>
      </c>
      <c r="D4268" s="44" t="s">
        <v>175</v>
      </c>
      <c r="E4268" s="3">
        <v>3</v>
      </c>
      <c r="F4268" s="3">
        <v>1</v>
      </c>
      <c r="G4268" s="3">
        <v>4</v>
      </c>
      <c r="H4268" s="3">
        <v>1</v>
      </c>
      <c r="I4268" s="3">
        <f t="shared" si="66"/>
        <v>2</v>
      </c>
    </row>
    <row r="4269" spans="1:9" x14ac:dyDescent="0.35">
      <c r="A4269" s="3" t="s">
        <v>4661</v>
      </c>
      <c r="B4269" s="44" t="s">
        <v>289</v>
      </c>
      <c r="C4269" s="44" t="s">
        <v>43</v>
      </c>
      <c r="D4269" s="44" t="s">
        <v>175</v>
      </c>
      <c r="E4269" s="3">
        <v>3</v>
      </c>
      <c r="F4269" s="3">
        <v>1</v>
      </c>
      <c r="G4269" s="3">
        <v>4</v>
      </c>
      <c r="H4269" s="3">
        <v>1</v>
      </c>
      <c r="I4269" s="3">
        <f t="shared" si="66"/>
        <v>2</v>
      </c>
    </row>
    <row r="4270" spans="1:9" x14ac:dyDescent="0.35">
      <c r="A4270" s="3" t="s">
        <v>4662</v>
      </c>
      <c r="B4270" s="44" t="s">
        <v>278</v>
      </c>
      <c r="C4270" s="44" t="s">
        <v>148</v>
      </c>
      <c r="D4270" s="44" t="s">
        <v>176</v>
      </c>
      <c r="E4270" s="3">
        <v>3</v>
      </c>
      <c r="F4270" s="3">
        <v>1</v>
      </c>
      <c r="G4270" s="3">
        <v>4</v>
      </c>
      <c r="H4270" s="3">
        <v>1</v>
      </c>
      <c r="I4270" s="3">
        <f t="shared" si="66"/>
        <v>2</v>
      </c>
    </row>
    <row r="4271" spans="1:9" x14ac:dyDescent="0.35">
      <c r="A4271" s="3" t="s">
        <v>4663</v>
      </c>
      <c r="B4271" s="44" t="s">
        <v>289</v>
      </c>
      <c r="C4271" s="44" t="s">
        <v>43</v>
      </c>
      <c r="D4271" s="44" t="s">
        <v>175</v>
      </c>
      <c r="E4271" s="3">
        <v>3</v>
      </c>
      <c r="F4271" s="3">
        <v>1</v>
      </c>
      <c r="G4271" s="3">
        <v>4</v>
      </c>
      <c r="H4271" s="3">
        <v>1</v>
      </c>
      <c r="I4271" s="3">
        <f t="shared" si="66"/>
        <v>2</v>
      </c>
    </row>
    <row r="4272" spans="1:9" x14ac:dyDescent="0.35">
      <c r="A4272" s="3" t="s">
        <v>4664</v>
      </c>
      <c r="B4272" s="44" t="s">
        <v>278</v>
      </c>
      <c r="C4272" s="44" t="s">
        <v>148</v>
      </c>
      <c r="D4272" s="44" t="s">
        <v>176</v>
      </c>
      <c r="E4272" s="3">
        <v>2</v>
      </c>
      <c r="F4272" s="3">
        <v>3</v>
      </c>
      <c r="G4272" s="3">
        <v>4</v>
      </c>
      <c r="H4272" s="3">
        <v>1</v>
      </c>
      <c r="I4272" s="3">
        <f t="shared" si="66"/>
        <v>3</v>
      </c>
    </row>
    <row r="4273" spans="1:9" x14ac:dyDescent="0.35">
      <c r="A4273" s="3" t="s">
        <v>4665</v>
      </c>
      <c r="B4273" s="44" t="s">
        <v>189</v>
      </c>
      <c r="C4273" s="44" t="s">
        <v>75</v>
      </c>
      <c r="D4273" s="44" t="s">
        <v>176</v>
      </c>
      <c r="E4273" s="3">
        <v>3</v>
      </c>
      <c r="F4273" s="3">
        <v>1</v>
      </c>
      <c r="G4273" s="3">
        <v>1</v>
      </c>
      <c r="H4273" s="3">
        <v>1</v>
      </c>
      <c r="I4273" s="3">
        <f t="shared" si="66"/>
        <v>2</v>
      </c>
    </row>
    <row r="4274" spans="1:9" x14ac:dyDescent="0.35">
      <c r="A4274" s="3" t="s">
        <v>4666</v>
      </c>
      <c r="B4274" s="44" t="s">
        <v>291</v>
      </c>
      <c r="C4274" s="44" t="s">
        <v>84</v>
      </c>
      <c r="D4274" s="44" t="s">
        <v>176</v>
      </c>
      <c r="E4274" s="3">
        <v>3</v>
      </c>
      <c r="F4274" s="3">
        <v>3</v>
      </c>
      <c r="G4274" s="3">
        <v>4</v>
      </c>
      <c r="H4274" s="3">
        <v>1</v>
      </c>
      <c r="I4274" s="3">
        <f t="shared" si="66"/>
        <v>3</v>
      </c>
    </row>
    <row r="4275" spans="1:9" x14ac:dyDescent="0.35">
      <c r="A4275" s="3" t="s">
        <v>4667</v>
      </c>
      <c r="B4275" s="44" t="s">
        <v>289</v>
      </c>
      <c r="C4275" s="44" t="s">
        <v>43</v>
      </c>
      <c r="D4275" s="44" t="s">
        <v>175</v>
      </c>
      <c r="E4275" s="3">
        <v>3</v>
      </c>
      <c r="F4275" s="3">
        <v>1</v>
      </c>
      <c r="G4275" s="3">
        <v>4</v>
      </c>
      <c r="H4275" s="3">
        <v>1</v>
      </c>
      <c r="I4275" s="3">
        <f t="shared" si="66"/>
        <v>2</v>
      </c>
    </row>
    <row r="4276" spans="1:9" x14ac:dyDescent="0.35">
      <c r="A4276" s="3" t="s">
        <v>4668</v>
      </c>
      <c r="B4276" s="44" t="s">
        <v>271</v>
      </c>
      <c r="C4276" s="44" t="s">
        <v>73</v>
      </c>
      <c r="D4276" s="44" t="s">
        <v>176</v>
      </c>
      <c r="E4276" s="3">
        <v>3</v>
      </c>
      <c r="F4276" s="3">
        <v>1</v>
      </c>
      <c r="G4276" s="3">
        <v>4</v>
      </c>
      <c r="H4276" s="3">
        <v>1</v>
      </c>
      <c r="I4276" s="3">
        <f t="shared" si="66"/>
        <v>2</v>
      </c>
    </row>
    <row r="4277" spans="1:9" x14ac:dyDescent="0.35">
      <c r="A4277" s="3" t="s">
        <v>4669</v>
      </c>
      <c r="B4277" s="44" t="s">
        <v>278</v>
      </c>
      <c r="C4277" s="44" t="s">
        <v>148</v>
      </c>
      <c r="D4277" s="44" t="s">
        <v>176</v>
      </c>
      <c r="E4277" s="3">
        <v>3</v>
      </c>
      <c r="F4277" s="3">
        <v>1</v>
      </c>
      <c r="G4277" s="3">
        <v>4</v>
      </c>
      <c r="H4277" s="3">
        <v>1</v>
      </c>
      <c r="I4277" s="3">
        <f t="shared" si="66"/>
        <v>2</v>
      </c>
    </row>
    <row r="4278" spans="1:9" x14ac:dyDescent="0.35">
      <c r="A4278" s="3" t="s">
        <v>4670</v>
      </c>
      <c r="B4278" s="44" t="s">
        <v>189</v>
      </c>
      <c r="C4278" s="44" t="s">
        <v>75</v>
      </c>
      <c r="D4278" s="44" t="s">
        <v>176</v>
      </c>
      <c r="E4278" s="3">
        <v>3</v>
      </c>
      <c r="F4278" s="3">
        <v>1</v>
      </c>
      <c r="G4278" s="3">
        <v>4</v>
      </c>
      <c r="H4278" s="3">
        <v>1</v>
      </c>
      <c r="I4278" s="3">
        <f t="shared" si="66"/>
        <v>2</v>
      </c>
    </row>
    <row r="4279" spans="1:9" x14ac:dyDescent="0.35">
      <c r="A4279" s="3" t="s">
        <v>4671</v>
      </c>
      <c r="B4279" s="44" t="s">
        <v>196</v>
      </c>
      <c r="C4279" s="44" t="s">
        <v>88</v>
      </c>
      <c r="D4279" s="44" t="s">
        <v>176</v>
      </c>
      <c r="E4279" s="3">
        <v>3</v>
      </c>
      <c r="F4279" s="3">
        <v>1</v>
      </c>
      <c r="G4279" s="3">
        <v>4</v>
      </c>
      <c r="H4279" s="3">
        <v>1</v>
      </c>
      <c r="I4279" s="3">
        <f t="shared" si="66"/>
        <v>2</v>
      </c>
    </row>
    <row r="4280" spans="1:9" x14ac:dyDescent="0.35">
      <c r="A4280" s="3" t="s">
        <v>4672</v>
      </c>
      <c r="B4280" s="44" t="s">
        <v>291</v>
      </c>
      <c r="C4280" s="44" t="s">
        <v>84</v>
      </c>
      <c r="D4280" s="44" t="s">
        <v>176</v>
      </c>
      <c r="E4280" s="3">
        <v>3</v>
      </c>
      <c r="F4280" s="3">
        <v>3</v>
      </c>
      <c r="G4280" s="3">
        <v>4</v>
      </c>
      <c r="H4280" s="3">
        <v>1</v>
      </c>
      <c r="I4280" s="3">
        <f t="shared" si="66"/>
        <v>3</v>
      </c>
    </row>
    <row r="4281" spans="1:9" x14ac:dyDescent="0.35">
      <c r="A4281" s="3" t="s">
        <v>4673</v>
      </c>
      <c r="B4281" s="44" t="s">
        <v>196</v>
      </c>
      <c r="C4281" s="44" t="s">
        <v>88</v>
      </c>
      <c r="D4281" s="44" t="s">
        <v>176</v>
      </c>
      <c r="E4281" s="3">
        <v>3</v>
      </c>
      <c r="F4281" s="3">
        <v>1</v>
      </c>
      <c r="G4281" s="3">
        <v>4</v>
      </c>
      <c r="H4281" s="3">
        <v>1</v>
      </c>
      <c r="I4281" s="3">
        <f t="shared" si="66"/>
        <v>2</v>
      </c>
    </row>
    <row r="4282" spans="1:9" x14ac:dyDescent="0.35">
      <c r="A4282" s="3" t="s">
        <v>4674</v>
      </c>
      <c r="B4282" s="44" t="s">
        <v>196</v>
      </c>
      <c r="C4282" s="44" t="s">
        <v>88</v>
      </c>
      <c r="D4282" s="44" t="s">
        <v>176</v>
      </c>
      <c r="E4282" s="3">
        <v>3</v>
      </c>
      <c r="F4282" s="3">
        <v>1</v>
      </c>
      <c r="G4282" s="3">
        <v>4</v>
      </c>
      <c r="H4282" s="3">
        <v>1</v>
      </c>
      <c r="I4282" s="3">
        <f t="shared" si="66"/>
        <v>2</v>
      </c>
    </row>
    <row r="4283" spans="1:9" x14ac:dyDescent="0.35">
      <c r="A4283" s="3" t="s">
        <v>4675</v>
      </c>
      <c r="B4283" s="44" t="s">
        <v>196</v>
      </c>
      <c r="C4283" s="44" t="s">
        <v>88</v>
      </c>
      <c r="D4283" s="44" t="s">
        <v>176</v>
      </c>
      <c r="E4283" s="3">
        <v>3</v>
      </c>
      <c r="F4283" s="3">
        <v>1</v>
      </c>
      <c r="G4283" s="3">
        <v>1</v>
      </c>
      <c r="H4283" s="3">
        <v>1</v>
      </c>
      <c r="I4283" s="3">
        <f t="shared" si="66"/>
        <v>2</v>
      </c>
    </row>
    <row r="4284" spans="1:9" x14ac:dyDescent="0.35">
      <c r="A4284" s="3" t="s">
        <v>4676</v>
      </c>
      <c r="B4284" s="44" t="s">
        <v>291</v>
      </c>
      <c r="C4284" s="44" t="s">
        <v>84</v>
      </c>
      <c r="D4284" s="44" t="s">
        <v>176</v>
      </c>
      <c r="E4284" s="3">
        <v>3</v>
      </c>
      <c r="F4284" s="3">
        <v>1</v>
      </c>
      <c r="G4284" s="3">
        <v>4</v>
      </c>
      <c r="H4284" s="3">
        <v>3</v>
      </c>
      <c r="I4284" s="3">
        <f t="shared" si="66"/>
        <v>3</v>
      </c>
    </row>
    <row r="4285" spans="1:9" x14ac:dyDescent="0.35">
      <c r="A4285" s="3" t="s">
        <v>4677</v>
      </c>
      <c r="B4285" s="44" t="s">
        <v>278</v>
      </c>
      <c r="C4285" s="44" t="s">
        <v>148</v>
      </c>
      <c r="D4285" s="44" t="s">
        <v>176</v>
      </c>
      <c r="E4285" s="3">
        <v>3</v>
      </c>
      <c r="F4285" s="3">
        <v>1</v>
      </c>
      <c r="G4285" s="3">
        <v>4</v>
      </c>
      <c r="H4285" s="3">
        <v>1</v>
      </c>
      <c r="I4285" s="3">
        <f t="shared" si="66"/>
        <v>2</v>
      </c>
    </row>
    <row r="4286" spans="1:9" x14ac:dyDescent="0.35">
      <c r="A4286" s="3" t="s">
        <v>4678</v>
      </c>
      <c r="B4286" s="44" t="s">
        <v>278</v>
      </c>
      <c r="C4286" s="44" t="s">
        <v>148</v>
      </c>
      <c r="D4286" s="44" t="s">
        <v>176</v>
      </c>
      <c r="E4286" s="3">
        <v>3</v>
      </c>
      <c r="F4286" s="3">
        <v>3</v>
      </c>
      <c r="G4286" s="3">
        <v>4</v>
      </c>
      <c r="H4286" s="3">
        <v>1</v>
      </c>
      <c r="I4286" s="3">
        <f t="shared" si="66"/>
        <v>3</v>
      </c>
    </row>
    <row r="4287" spans="1:9" x14ac:dyDescent="0.35">
      <c r="A4287" s="3" t="s">
        <v>4679</v>
      </c>
      <c r="B4287" s="44" t="s">
        <v>196</v>
      </c>
      <c r="C4287" s="44" t="s">
        <v>88</v>
      </c>
      <c r="D4287" s="44" t="s">
        <v>176</v>
      </c>
      <c r="E4287" s="3">
        <v>3</v>
      </c>
      <c r="F4287" s="3">
        <v>1</v>
      </c>
      <c r="G4287" s="3">
        <v>1</v>
      </c>
      <c r="H4287" s="3">
        <v>1</v>
      </c>
      <c r="I4287" s="3">
        <f t="shared" si="66"/>
        <v>2</v>
      </c>
    </row>
    <row r="4288" spans="1:9" x14ac:dyDescent="0.35">
      <c r="A4288" s="3" t="s">
        <v>4680</v>
      </c>
      <c r="B4288" s="44" t="s">
        <v>189</v>
      </c>
      <c r="C4288" s="44" t="s">
        <v>75</v>
      </c>
      <c r="D4288" s="44" t="s">
        <v>176</v>
      </c>
      <c r="E4288" s="3">
        <v>3</v>
      </c>
      <c r="F4288" s="3">
        <v>1</v>
      </c>
      <c r="G4288" s="3">
        <v>4</v>
      </c>
      <c r="H4288" s="3">
        <v>1</v>
      </c>
      <c r="I4288" s="3">
        <f t="shared" si="66"/>
        <v>2</v>
      </c>
    </row>
    <row r="4289" spans="1:9" x14ac:dyDescent="0.35">
      <c r="A4289" s="3" t="s">
        <v>4681</v>
      </c>
      <c r="B4289" s="44" t="s">
        <v>289</v>
      </c>
      <c r="C4289" s="44" t="s">
        <v>43</v>
      </c>
      <c r="D4289" s="44" t="s">
        <v>175</v>
      </c>
      <c r="E4289" s="3">
        <v>3</v>
      </c>
      <c r="F4289" s="3">
        <v>4</v>
      </c>
      <c r="G4289" s="3">
        <v>4</v>
      </c>
      <c r="H4289" s="3">
        <v>1</v>
      </c>
      <c r="I4289" s="3">
        <f t="shared" si="66"/>
        <v>3</v>
      </c>
    </row>
    <row r="4290" spans="1:9" x14ac:dyDescent="0.35">
      <c r="A4290" s="3" t="s">
        <v>4682</v>
      </c>
      <c r="B4290" s="44" t="s">
        <v>291</v>
      </c>
      <c r="C4290" s="44" t="s">
        <v>84</v>
      </c>
      <c r="D4290" s="44" t="s">
        <v>176</v>
      </c>
      <c r="E4290" s="3">
        <v>3</v>
      </c>
      <c r="F4290" s="3">
        <v>3</v>
      </c>
      <c r="G4290" s="3">
        <v>4</v>
      </c>
      <c r="H4290" s="3">
        <v>1</v>
      </c>
      <c r="I4290" s="3">
        <f t="shared" si="66"/>
        <v>3</v>
      </c>
    </row>
    <row r="4291" spans="1:9" x14ac:dyDescent="0.35">
      <c r="A4291" s="3" t="s">
        <v>4683</v>
      </c>
      <c r="B4291" s="44" t="s">
        <v>271</v>
      </c>
      <c r="C4291" s="44" t="s">
        <v>73</v>
      </c>
      <c r="D4291" s="44" t="s">
        <v>176</v>
      </c>
      <c r="E4291" s="3">
        <v>3</v>
      </c>
      <c r="F4291" s="3">
        <v>1</v>
      </c>
      <c r="G4291" s="3">
        <v>4</v>
      </c>
      <c r="H4291" s="3">
        <v>1</v>
      </c>
      <c r="I4291" s="3">
        <f t="shared" ref="I4291:I4354" si="67">ROUND(AVERAGE(E4291:H4291),0)</f>
        <v>2</v>
      </c>
    </row>
    <row r="4292" spans="1:9" x14ac:dyDescent="0.35">
      <c r="A4292" s="3" t="s">
        <v>4684</v>
      </c>
      <c r="B4292" s="44" t="s">
        <v>226</v>
      </c>
      <c r="C4292" s="44" t="s">
        <v>40</v>
      </c>
      <c r="D4292" s="44" t="s">
        <v>175</v>
      </c>
      <c r="E4292" s="3">
        <v>3</v>
      </c>
      <c r="F4292" s="3">
        <v>4</v>
      </c>
      <c r="G4292" s="3">
        <v>1</v>
      </c>
      <c r="H4292" s="3">
        <v>1</v>
      </c>
      <c r="I4292" s="3">
        <f t="shared" si="67"/>
        <v>2</v>
      </c>
    </row>
    <row r="4293" spans="1:9" x14ac:dyDescent="0.35">
      <c r="A4293" s="3" t="s">
        <v>4685</v>
      </c>
      <c r="B4293" s="44" t="s">
        <v>196</v>
      </c>
      <c r="C4293" s="44" t="s">
        <v>88</v>
      </c>
      <c r="D4293" s="44" t="s">
        <v>176</v>
      </c>
      <c r="E4293" s="3">
        <v>3</v>
      </c>
      <c r="F4293" s="3">
        <v>1</v>
      </c>
      <c r="G4293" s="3">
        <v>4</v>
      </c>
      <c r="H4293" s="3">
        <v>1</v>
      </c>
      <c r="I4293" s="3">
        <f t="shared" si="67"/>
        <v>2</v>
      </c>
    </row>
    <row r="4294" spans="1:9" x14ac:dyDescent="0.35">
      <c r="A4294" s="3" t="s">
        <v>4686</v>
      </c>
      <c r="B4294" s="44" t="s">
        <v>227</v>
      </c>
      <c r="C4294" s="44" t="s">
        <v>228</v>
      </c>
      <c r="D4294" s="44" t="s">
        <v>175</v>
      </c>
      <c r="E4294" s="3">
        <v>3</v>
      </c>
      <c r="F4294" s="3">
        <v>1</v>
      </c>
      <c r="G4294" s="3">
        <v>1</v>
      </c>
      <c r="H4294" s="3">
        <v>1</v>
      </c>
      <c r="I4294" s="3">
        <f t="shared" si="67"/>
        <v>2</v>
      </c>
    </row>
    <row r="4295" spans="1:9" x14ac:dyDescent="0.35">
      <c r="A4295" s="3" t="s">
        <v>4687</v>
      </c>
      <c r="B4295" s="44" t="s">
        <v>289</v>
      </c>
      <c r="C4295" s="44" t="s">
        <v>43</v>
      </c>
      <c r="D4295" s="44" t="s">
        <v>175</v>
      </c>
      <c r="E4295" s="3">
        <v>2</v>
      </c>
      <c r="F4295" s="3">
        <v>4</v>
      </c>
      <c r="G4295" s="3">
        <v>1</v>
      </c>
      <c r="H4295" s="3">
        <v>1</v>
      </c>
      <c r="I4295" s="3">
        <f t="shared" si="67"/>
        <v>2</v>
      </c>
    </row>
    <row r="4296" spans="1:9" x14ac:dyDescent="0.35">
      <c r="A4296" s="3" t="s">
        <v>4688</v>
      </c>
      <c r="B4296" s="44" t="s">
        <v>289</v>
      </c>
      <c r="C4296" s="44" t="s">
        <v>43</v>
      </c>
      <c r="D4296" s="44" t="s">
        <v>175</v>
      </c>
      <c r="E4296" s="3">
        <v>3</v>
      </c>
      <c r="F4296" s="3">
        <v>1</v>
      </c>
      <c r="G4296" s="3">
        <v>4</v>
      </c>
      <c r="H4296" s="3">
        <v>1</v>
      </c>
      <c r="I4296" s="3">
        <f t="shared" si="67"/>
        <v>2</v>
      </c>
    </row>
    <row r="4297" spans="1:9" x14ac:dyDescent="0.35">
      <c r="A4297" s="3" t="s">
        <v>4689</v>
      </c>
      <c r="B4297" s="44" t="s">
        <v>189</v>
      </c>
      <c r="C4297" s="44" t="s">
        <v>75</v>
      </c>
      <c r="D4297" s="44" t="s">
        <v>176</v>
      </c>
      <c r="E4297" s="3">
        <v>3</v>
      </c>
      <c r="F4297" s="3">
        <v>1</v>
      </c>
      <c r="G4297" s="3">
        <v>4</v>
      </c>
      <c r="H4297" s="3">
        <v>1</v>
      </c>
      <c r="I4297" s="3">
        <f t="shared" si="67"/>
        <v>2</v>
      </c>
    </row>
    <row r="4298" spans="1:9" x14ac:dyDescent="0.35">
      <c r="A4298" s="3" t="s">
        <v>4690</v>
      </c>
      <c r="B4298" s="44" t="s">
        <v>289</v>
      </c>
      <c r="C4298" s="44" t="s">
        <v>43</v>
      </c>
      <c r="D4298" s="44" t="s">
        <v>175</v>
      </c>
      <c r="E4298" s="3">
        <v>3</v>
      </c>
      <c r="F4298" s="3">
        <v>1</v>
      </c>
      <c r="G4298" s="3">
        <v>4</v>
      </c>
      <c r="H4298" s="3">
        <v>1</v>
      </c>
      <c r="I4298" s="3">
        <f t="shared" si="67"/>
        <v>2</v>
      </c>
    </row>
    <row r="4299" spans="1:9" x14ac:dyDescent="0.35">
      <c r="A4299" s="3" t="s">
        <v>4691</v>
      </c>
      <c r="B4299" s="44" t="s">
        <v>289</v>
      </c>
      <c r="C4299" s="44" t="s">
        <v>43</v>
      </c>
      <c r="D4299" s="44" t="s">
        <v>175</v>
      </c>
      <c r="E4299" s="3">
        <v>2</v>
      </c>
      <c r="F4299" s="3">
        <v>4</v>
      </c>
      <c r="G4299" s="3">
        <v>1</v>
      </c>
      <c r="H4299" s="3">
        <v>1</v>
      </c>
      <c r="I4299" s="3">
        <f t="shared" si="67"/>
        <v>2</v>
      </c>
    </row>
    <row r="4300" spans="1:9" x14ac:dyDescent="0.35">
      <c r="A4300" s="3" t="s">
        <v>4692</v>
      </c>
      <c r="B4300" s="44" t="s">
        <v>278</v>
      </c>
      <c r="C4300" s="44" t="s">
        <v>148</v>
      </c>
      <c r="D4300" s="44" t="s">
        <v>176</v>
      </c>
      <c r="E4300" s="3">
        <v>3</v>
      </c>
      <c r="F4300" s="3">
        <v>1</v>
      </c>
      <c r="G4300" s="3">
        <v>1</v>
      </c>
      <c r="H4300" s="3">
        <v>1</v>
      </c>
      <c r="I4300" s="3">
        <f t="shared" si="67"/>
        <v>2</v>
      </c>
    </row>
    <row r="4301" spans="1:9" x14ac:dyDescent="0.35">
      <c r="A4301" s="3" t="s">
        <v>4693</v>
      </c>
      <c r="B4301" s="44" t="s">
        <v>289</v>
      </c>
      <c r="C4301" s="44" t="s">
        <v>43</v>
      </c>
      <c r="D4301" s="44" t="s">
        <v>175</v>
      </c>
      <c r="E4301" s="3">
        <v>3</v>
      </c>
      <c r="F4301" s="3">
        <v>1</v>
      </c>
      <c r="G4301" s="3">
        <v>1</v>
      </c>
      <c r="H4301" s="3">
        <v>1</v>
      </c>
      <c r="I4301" s="3">
        <f t="shared" si="67"/>
        <v>2</v>
      </c>
    </row>
    <row r="4302" spans="1:9" x14ac:dyDescent="0.35">
      <c r="A4302" s="3" t="s">
        <v>4694</v>
      </c>
      <c r="B4302" s="44" t="s">
        <v>291</v>
      </c>
      <c r="C4302" s="44" t="s">
        <v>84</v>
      </c>
      <c r="D4302" s="44" t="s">
        <v>176</v>
      </c>
      <c r="E4302" s="3">
        <v>3</v>
      </c>
      <c r="F4302" s="3">
        <v>1</v>
      </c>
      <c r="G4302" s="3">
        <v>4</v>
      </c>
      <c r="H4302" s="3">
        <v>1</v>
      </c>
      <c r="I4302" s="3">
        <f t="shared" si="67"/>
        <v>2</v>
      </c>
    </row>
    <row r="4303" spans="1:9" x14ac:dyDescent="0.35">
      <c r="A4303" s="3" t="s">
        <v>4695</v>
      </c>
      <c r="B4303" s="44" t="s">
        <v>291</v>
      </c>
      <c r="C4303" s="44" t="s">
        <v>84</v>
      </c>
      <c r="D4303" s="44" t="s">
        <v>176</v>
      </c>
      <c r="E4303" s="3">
        <v>3</v>
      </c>
      <c r="F4303" s="3">
        <v>4</v>
      </c>
      <c r="G4303" s="3">
        <v>4</v>
      </c>
      <c r="H4303" s="3">
        <v>3</v>
      </c>
      <c r="I4303" s="3">
        <f t="shared" si="67"/>
        <v>4</v>
      </c>
    </row>
    <row r="4304" spans="1:9" x14ac:dyDescent="0.35">
      <c r="A4304" s="3" t="s">
        <v>4696</v>
      </c>
      <c r="B4304" s="44" t="s">
        <v>271</v>
      </c>
      <c r="C4304" s="44" t="s">
        <v>73</v>
      </c>
      <c r="D4304" s="44" t="s">
        <v>176</v>
      </c>
      <c r="E4304" s="3">
        <v>3</v>
      </c>
      <c r="F4304" s="3">
        <v>1</v>
      </c>
      <c r="G4304" s="3">
        <v>1</v>
      </c>
      <c r="H4304" s="3">
        <v>1</v>
      </c>
      <c r="I4304" s="3">
        <f t="shared" si="67"/>
        <v>2</v>
      </c>
    </row>
    <row r="4305" spans="1:9" x14ac:dyDescent="0.35">
      <c r="A4305" s="3" t="s">
        <v>4697</v>
      </c>
      <c r="B4305" s="44" t="s">
        <v>289</v>
      </c>
      <c r="C4305" s="44" t="s">
        <v>43</v>
      </c>
      <c r="D4305" s="44" t="s">
        <v>175</v>
      </c>
      <c r="E4305" s="3">
        <v>3</v>
      </c>
      <c r="F4305" s="3">
        <v>1</v>
      </c>
      <c r="G4305" s="3">
        <v>1</v>
      </c>
      <c r="H4305" s="3">
        <v>1</v>
      </c>
      <c r="I4305" s="3">
        <f t="shared" si="67"/>
        <v>2</v>
      </c>
    </row>
    <row r="4306" spans="1:9" x14ac:dyDescent="0.35">
      <c r="A4306" s="3" t="s">
        <v>4698</v>
      </c>
      <c r="B4306" s="44" t="s">
        <v>278</v>
      </c>
      <c r="C4306" s="44" t="s">
        <v>148</v>
      </c>
      <c r="D4306" s="44" t="s">
        <v>176</v>
      </c>
      <c r="E4306" s="3">
        <v>3</v>
      </c>
      <c r="F4306" s="3">
        <v>1</v>
      </c>
      <c r="G4306" s="3">
        <v>4</v>
      </c>
      <c r="H4306" s="3">
        <v>1</v>
      </c>
      <c r="I4306" s="3">
        <f t="shared" si="67"/>
        <v>2</v>
      </c>
    </row>
    <row r="4307" spans="1:9" x14ac:dyDescent="0.35">
      <c r="A4307" s="3" t="s">
        <v>4699</v>
      </c>
      <c r="B4307" s="44" t="s">
        <v>271</v>
      </c>
      <c r="C4307" s="44" t="s">
        <v>73</v>
      </c>
      <c r="D4307" s="44" t="s">
        <v>176</v>
      </c>
      <c r="E4307" s="3">
        <v>3</v>
      </c>
      <c r="F4307" s="3">
        <v>1</v>
      </c>
      <c r="G4307" s="3">
        <v>4</v>
      </c>
      <c r="H4307" s="3">
        <v>1</v>
      </c>
      <c r="I4307" s="3">
        <f t="shared" si="67"/>
        <v>2</v>
      </c>
    </row>
    <row r="4308" spans="1:9" x14ac:dyDescent="0.35">
      <c r="A4308" s="3" t="s">
        <v>4700</v>
      </c>
      <c r="B4308" s="44" t="s">
        <v>289</v>
      </c>
      <c r="C4308" s="44" t="s">
        <v>43</v>
      </c>
      <c r="D4308" s="44" t="s">
        <v>175</v>
      </c>
      <c r="E4308" s="3">
        <v>3</v>
      </c>
      <c r="F4308" s="3">
        <v>1</v>
      </c>
      <c r="G4308" s="3">
        <v>4</v>
      </c>
      <c r="H4308" s="3">
        <v>1</v>
      </c>
      <c r="I4308" s="3">
        <f t="shared" si="67"/>
        <v>2</v>
      </c>
    </row>
    <row r="4309" spans="1:9" x14ac:dyDescent="0.35">
      <c r="A4309" s="3" t="s">
        <v>4701</v>
      </c>
      <c r="B4309" s="44" t="s">
        <v>289</v>
      </c>
      <c r="C4309" s="44" t="s">
        <v>43</v>
      </c>
      <c r="D4309" s="44" t="s">
        <v>175</v>
      </c>
      <c r="E4309" s="3">
        <v>3</v>
      </c>
      <c r="F4309" s="3">
        <v>1</v>
      </c>
      <c r="G4309" s="3">
        <v>4</v>
      </c>
      <c r="H4309" s="3">
        <v>1</v>
      </c>
      <c r="I4309" s="3">
        <f t="shared" si="67"/>
        <v>2</v>
      </c>
    </row>
    <row r="4310" spans="1:9" x14ac:dyDescent="0.35">
      <c r="A4310" s="3" t="s">
        <v>4702</v>
      </c>
      <c r="B4310" s="44" t="s">
        <v>189</v>
      </c>
      <c r="C4310" s="44" t="s">
        <v>75</v>
      </c>
      <c r="D4310" s="44" t="s">
        <v>176</v>
      </c>
      <c r="E4310" s="3">
        <v>3</v>
      </c>
      <c r="F4310" s="3">
        <v>1</v>
      </c>
      <c r="G4310" s="3">
        <v>4</v>
      </c>
      <c r="H4310" s="3">
        <v>1</v>
      </c>
      <c r="I4310" s="3">
        <f t="shared" si="67"/>
        <v>2</v>
      </c>
    </row>
    <row r="4311" spans="1:9" x14ac:dyDescent="0.35">
      <c r="A4311" s="3" t="s">
        <v>4703</v>
      </c>
      <c r="B4311" s="44" t="s">
        <v>291</v>
      </c>
      <c r="C4311" s="44" t="s">
        <v>84</v>
      </c>
      <c r="D4311" s="44" t="s">
        <v>176</v>
      </c>
      <c r="E4311" s="3">
        <v>3</v>
      </c>
      <c r="F4311" s="3">
        <v>2</v>
      </c>
      <c r="G4311" s="3">
        <v>4</v>
      </c>
      <c r="H4311" s="3">
        <v>1</v>
      </c>
      <c r="I4311" s="3">
        <f t="shared" si="67"/>
        <v>3</v>
      </c>
    </row>
    <row r="4312" spans="1:9" x14ac:dyDescent="0.35">
      <c r="A4312" s="3" t="s">
        <v>4704</v>
      </c>
      <c r="B4312" s="44" t="s">
        <v>289</v>
      </c>
      <c r="C4312" s="44" t="s">
        <v>43</v>
      </c>
      <c r="D4312" s="44" t="s">
        <v>175</v>
      </c>
      <c r="E4312" s="3">
        <v>3</v>
      </c>
      <c r="F4312" s="3">
        <v>1</v>
      </c>
      <c r="G4312" s="3">
        <v>4</v>
      </c>
      <c r="H4312" s="3">
        <v>1</v>
      </c>
      <c r="I4312" s="3">
        <f t="shared" si="67"/>
        <v>2</v>
      </c>
    </row>
    <row r="4313" spans="1:9" x14ac:dyDescent="0.35">
      <c r="A4313" s="3" t="s">
        <v>4705</v>
      </c>
      <c r="B4313" s="44" t="s">
        <v>278</v>
      </c>
      <c r="C4313" s="44" t="s">
        <v>148</v>
      </c>
      <c r="D4313" s="44" t="s">
        <v>176</v>
      </c>
      <c r="E4313" s="3">
        <v>3</v>
      </c>
      <c r="F4313" s="3">
        <v>1</v>
      </c>
      <c r="G4313" s="3">
        <v>1</v>
      </c>
      <c r="H4313" s="3">
        <v>1</v>
      </c>
      <c r="I4313" s="3">
        <f t="shared" si="67"/>
        <v>2</v>
      </c>
    </row>
    <row r="4314" spans="1:9" x14ac:dyDescent="0.35">
      <c r="A4314" s="3" t="s">
        <v>4706</v>
      </c>
      <c r="B4314" s="44" t="s">
        <v>291</v>
      </c>
      <c r="C4314" s="44" t="s">
        <v>84</v>
      </c>
      <c r="D4314" s="44" t="s">
        <v>176</v>
      </c>
      <c r="E4314" s="3">
        <v>2</v>
      </c>
      <c r="F4314" s="3">
        <v>4</v>
      </c>
      <c r="G4314" s="3">
        <v>4</v>
      </c>
      <c r="H4314" s="3">
        <v>1</v>
      </c>
      <c r="I4314" s="3">
        <f t="shared" si="67"/>
        <v>3</v>
      </c>
    </row>
    <row r="4315" spans="1:9" x14ac:dyDescent="0.35">
      <c r="A4315" s="3" t="s">
        <v>4707</v>
      </c>
      <c r="B4315" s="44" t="s">
        <v>196</v>
      </c>
      <c r="C4315" s="44" t="s">
        <v>88</v>
      </c>
      <c r="D4315" s="44" t="s">
        <v>176</v>
      </c>
      <c r="E4315" s="3">
        <v>3</v>
      </c>
      <c r="F4315" s="3">
        <v>1</v>
      </c>
      <c r="G4315" s="3">
        <v>1</v>
      </c>
      <c r="H4315" s="3">
        <v>1</v>
      </c>
      <c r="I4315" s="3">
        <f t="shared" si="67"/>
        <v>2</v>
      </c>
    </row>
    <row r="4316" spans="1:9" x14ac:dyDescent="0.35">
      <c r="A4316" s="3" t="s">
        <v>4708</v>
      </c>
      <c r="B4316" s="44" t="s">
        <v>278</v>
      </c>
      <c r="C4316" s="44" t="s">
        <v>148</v>
      </c>
      <c r="D4316" s="44" t="s">
        <v>176</v>
      </c>
      <c r="E4316" s="3">
        <v>3</v>
      </c>
      <c r="F4316" s="3">
        <v>1</v>
      </c>
      <c r="G4316" s="3">
        <v>4</v>
      </c>
      <c r="H4316" s="3">
        <v>1</v>
      </c>
      <c r="I4316" s="3">
        <f t="shared" si="67"/>
        <v>2</v>
      </c>
    </row>
    <row r="4317" spans="1:9" x14ac:dyDescent="0.35">
      <c r="A4317" s="3" t="s">
        <v>4709</v>
      </c>
      <c r="B4317" s="44" t="s">
        <v>278</v>
      </c>
      <c r="C4317" s="44" t="s">
        <v>148</v>
      </c>
      <c r="D4317" s="44" t="s">
        <v>176</v>
      </c>
      <c r="E4317" s="3">
        <v>3</v>
      </c>
      <c r="F4317" s="3">
        <v>1</v>
      </c>
      <c r="G4317" s="3">
        <v>4</v>
      </c>
      <c r="H4317" s="3">
        <v>1</v>
      </c>
      <c r="I4317" s="3">
        <f t="shared" si="67"/>
        <v>2</v>
      </c>
    </row>
    <row r="4318" spans="1:9" x14ac:dyDescent="0.35">
      <c r="A4318" s="3" t="s">
        <v>4710</v>
      </c>
      <c r="B4318" s="44" t="s">
        <v>289</v>
      </c>
      <c r="C4318" s="44" t="s">
        <v>43</v>
      </c>
      <c r="D4318" s="44" t="s">
        <v>175</v>
      </c>
      <c r="E4318" s="3">
        <v>3</v>
      </c>
      <c r="F4318" s="3">
        <v>1</v>
      </c>
      <c r="G4318" s="3">
        <v>4</v>
      </c>
      <c r="H4318" s="3">
        <v>1</v>
      </c>
      <c r="I4318" s="3">
        <f t="shared" si="67"/>
        <v>2</v>
      </c>
    </row>
    <row r="4319" spans="1:9" x14ac:dyDescent="0.35">
      <c r="A4319" s="3" t="s">
        <v>4711</v>
      </c>
      <c r="B4319" s="44" t="s">
        <v>291</v>
      </c>
      <c r="C4319" s="44" t="s">
        <v>84</v>
      </c>
      <c r="D4319" s="44" t="s">
        <v>176</v>
      </c>
      <c r="E4319" s="3">
        <v>3</v>
      </c>
      <c r="F4319" s="3">
        <v>1</v>
      </c>
      <c r="G4319" s="3">
        <v>4</v>
      </c>
      <c r="H4319" s="3">
        <v>1</v>
      </c>
      <c r="I4319" s="3">
        <f t="shared" si="67"/>
        <v>2</v>
      </c>
    </row>
    <row r="4320" spans="1:9" x14ac:dyDescent="0.35">
      <c r="A4320" s="3" t="s">
        <v>4712</v>
      </c>
      <c r="B4320" s="44" t="s">
        <v>189</v>
      </c>
      <c r="C4320" s="44" t="s">
        <v>75</v>
      </c>
      <c r="D4320" s="44" t="s">
        <v>176</v>
      </c>
      <c r="E4320" s="3">
        <v>3</v>
      </c>
      <c r="F4320" s="3">
        <v>1</v>
      </c>
      <c r="G4320" s="3">
        <v>1</v>
      </c>
      <c r="H4320" s="3">
        <v>1</v>
      </c>
      <c r="I4320" s="3">
        <f t="shared" si="67"/>
        <v>2</v>
      </c>
    </row>
    <row r="4321" spans="1:9" x14ac:dyDescent="0.35">
      <c r="A4321" s="3" t="s">
        <v>4713</v>
      </c>
      <c r="B4321" s="44" t="s">
        <v>271</v>
      </c>
      <c r="C4321" s="44" t="s">
        <v>73</v>
      </c>
      <c r="D4321" s="44" t="s">
        <v>176</v>
      </c>
      <c r="E4321" s="3">
        <v>3</v>
      </c>
      <c r="F4321" s="3">
        <v>1</v>
      </c>
      <c r="G4321" s="3">
        <v>1</v>
      </c>
      <c r="H4321" s="3">
        <v>1</v>
      </c>
      <c r="I4321" s="3">
        <f t="shared" si="67"/>
        <v>2</v>
      </c>
    </row>
    <row r="4322" spans="1:9" x14ac:dyDescent="0.35">
      <c r="A4322" s="3" t="s">
        <v>4714</v>
      </c>
      <c r="B4322" s="44" t="s">
        <v>189</v>
      </c>
      <c r="C4322" s="44" t="s">
        <v>75</v>
      </c>
      <c r="D4322" s="44" t="s">
        <v>176</v>
      </c>
      <c r="E4322" s="3">
        <v>3</v>
      </c>
      <c r="F4322" s="3">
        <v>1</v>
      </c>
      <c r="G4322" s="3">
        <v>4</v>
      </c>
      <c r="H4322" s="3">
        <v>1</v>
      </c>
      <c r="I4322" s="3">
        <f t="shared" si="67"/>
        <v>2</v>
      </c>
    </row>
    <row r="4323" spans="1:9" x14ac:dyDescent="0.35">
      <c r="A4323" s="3" t="s">
        <v>4715</v>
      </c>
      <c r="B4323" s="44" t="s">
        <v>189</v>
      </c>
      <c r="C4323" s="44" t="s">
        <v>75</v>
      </c>
      <c r="D4323" s="44" t="s">
        <v>176</v>
      </c>
      <c r="E4323" s="3">
        <v>3</v>
      </c>
      <c r="F4323" s="3">
        <v>1</v>
      </c>
      <c r="G4323" s="3">
        <v>4</v>
      </c>
      <c r="H4323" s="3">
        <v>1</v>
      </c>
      <c r="I4323" s="3">
        <f t="shared" si="67"/>
        <v>2</v>
      </c>
    </row>
    <row r="4324" spans="1:9" x14ac:dyDescent="0.35">
      <c r="A4324" s="3" t="s">
        <v>4716</v>
      </c>
      <c r="B4324" s="44" t="s">
        <v>189</v>
      </c>
      <c r="C4324" s="44" t="s">
        <v>75</v>
      </c>
      <c r="D4324" s="44" t="s">
        <v>176</v>
      </c>
      <c r="E4324" s="3">
        <v>3</v>
      </c>
      <c r="F4324" s="3">
        <v>1</v>
      </c>
      <c r="G4324" s="3">
        <v>4</v>
      </c>
      <c r="H4324" s="3">
        <v>1</v>
      </c>
      <c r="I4324" s="3">
        <f t="shared" si="67"/>
        <v>2</v>
      </c>
    </row>
    <row r="4325" spans="1:9" x14ac:dyDescent="0.35">
      <c r="A4325" s="3" t="s">
        <v>4717</v>
      </c>
      <c r="B4325" s="44" t="s">
        <v>289</v>
      </c>
      <c r="C4325" s="44" t="s">
        <v>43</v>
      </c>
      <c r="D4325" s="44" t="s">
        <v>175</v>
      </c>
      <c r="E4325" s="3">
        <v>3</v>
      </c>
      <c r="F4325" s="3">
        <v>1</v>
      </c>
      <c r="G4325" s="3">
        <v>4</v>
      </c>
      <c r="H4325" s="3">
        <v>1</v>
      </c>
      <c r="I4325" s="3">
        <f t="shared" si="67"/>
        <v>2</v>
      </c>
    </row>
    <row r="4326" spans="1:9" x14ac:dyDescent="0.35">
      <c r="A4326" s="3" t="s">
        <v>4718</v>
      </c>
      <c r="B4326" s="44" t="s">
        <v>189</v>
      </c>
      <c r="C4326" s="44" t="s">
        <v>75</v>
      </c>
      <c r="D4326" s="44" t="s">
        <v>176</v>
      </c>
      <c r="E4326" s="3">
        <v>3</v>
      </c>
      <c r="F4326" s="3">
        <v>1</v>
      </c>
      <c r="G4326" s="3">
        <v>4</v>
      </c>
      <c r="H4326" s="3">
        <v>1</v>
      </c>
      <c r="I4326" s="3">
        <f t="shared" si="67"/>
        <v>2</v>
      </c>
    </row>
    <row r="4327" spans="1:9" x14ac:dyDescent="0.35">
      <c r="A4327" s="3" t="s">
        <v>4719</v>
      </c>
      <c r="B4327" s="44" t="s">
        <v>196</v>
      </c>
      <c r="C4327" s="44" t="s">
        <v>88</v>
      </c>
      <c r="D4327" s="44" t="s">
        <v>176</v>
      </c>
      <c r="E4327" s="3">
        <v>3</v>
      </c>
      <c r="F4327" s="3">
        <v>1</v>
      </c>
      <c r="G4327" s="3">
        <v>1</v>
      </c>
      <c r="H4327" s="3">
        <v>1</v>
      </c>
      <c r="I4327" s="3">
        <f t="shared" si="67"/>
        <v>2</v>
      </c>
    </row>
    <row r="4328" spans="1:9" x14ac:dyDescent="0.35">
      <c r="A4328" s="3" t="s">
        <v>4720</v>
      </c>
      <c r="B4328" s="44" t="s">
        <v>189</v>
      </c>
      <c r="C4328" s="44" t="s">
        <v>75</v>
      </c>
      <c r="D4328" s="44" t="s">
        <v>176</v>
      </c>
      <c r="E4328" s="3">
        <v>3</v>
      </c>
      <c r="F4328" s="3">
        <v>1</v>
      </c>
      <c r="G4328" s="3">
        <v>1</v>
      </c>
      <c r="H4328" s="3">
        <v>1</v>
      </c>
      <c r="I4328" s="3">
        <f t="shared" si="67"/>
        <v>2</v>
      </c>
    </row>
    <row r="4329" spans="1:9" x14ac:dyDescent="0.35">
      <c r="A4329" s="3" t="s">
        <v>4721</v>
      </c>
      <c r="B4329" s="44" t="s">
        <v>278</v>
      </c>
      <c r="C4329" s="44" t="s">
        <v>148</v>
      </c>
      <c r="D4329" s="44" t="s">
        <v>176</v>
      </c>
      <c r="E4329" s="3">
        <v>3</v>
      </c>
      <c r="F4329" s="3">
        <v>1</v>
      </c>
      <c r="G4329" s="3">
        <v>4</v>
      </c>
      <c r="H4329" s="3">
        <v>1</v>
      </c>
      <c r="I4329" s="3">
        <f t="shared" si="67"/>
        <v>2</v>
      </c>
    </row>
    <row r="4330" spans="1:9" x14ac:dyDescent="0.35">
      <c r="A4330" s="3" t="s">
        <v>4722</v>
      </c>
      <c r="B4330" s="44" t="s">
        <v>291</v>
      </c>
      <c r="C4330" s="44" t="s">
        <v>84</v>
      </c>
      <c r="D4330" s="44" t="s">
        <v>176</v>
      </c>
      <c r="E4330" s="3">
        <v>2</v>
      </c>
      <c r="F4330" s="3">
        <v>4</v>
      </c>
      <c r="G4330" s="3">
        <v>4</v>
      </c>
      <c r="H4330" s="3">
        <v>1</v>
      </c>
      <c r="I4330" s="3">
        <f t="shared" si="67"/>
        <v>3</v>
      </c>
    </row>
    <row r="4331" spans="1:9" x14ac:dyDescent="0.35">
      <c r="A4331" s="3" t="s">
        <v>4723</v>
      </c>
      <c r="B4331" s="44" t="s">
        <v>291</v>
      </c>
      <c r="C4331" s="44" t="s">
        <v>84</v>
      </c>
      <c r="D4331" s="44" t="s">
        <v>176</v>
      </c>
      <c r="E4331" s="3">
        <v>3</v>
      </c>
      <c r="F4331" s="3">
        <v>1</v>
      </c>
      <c r="G4331" s="3">
        <v>4</v>
      </c>
      <c r="H4331" s="3">
        <v>1</v>
      </c>
      <c r="I4331" s="3">
        <f t="shared" si="67"/>
        <v>2</v>
      </c>
    </row>
    <row r="4332" spans="1:9" x14ac:dyDescent="0.35">
      <c r="A4332" s="3" t="s">
        <v>4724</v>
      </c>
      <c r="B4332" s="44" t="s">
        <v>291</v>
      </c>
      <c r="C4332" s="44" t="s">
        <v>84</v>
      </c>
      <c r="D4332" s="44" t="s">
        <v>176</v>
      </c>
      <c r="E4332" s="3">
        <v>3</v>
      </c>
      <c r="F4332" s="3">
        <v>1</v>
      </c>
      <c r="G4332" s="3">
        <v>4</v>
      </c>
      <c r="H4332" s="3">
        <v>1</v>
      </c>
      <c r="I4332" s="3">
        <f t="shared" si="67"/>
        <v>2</v>
      </c>
    </row>
    <row r="4333" spans="1:9" x14ac:dyDescent="0.35">
      <c r="A4333" s="3" t="s">
        <v>4725</v>
      </c>
      <c r="B4333" s="44" t="s">
        <v>289</v>
      </c>
      <c r="C4333" s="44" t="s">
        <v>43</v>
      </c>
      <c r="D4333" s="44" t="s">
        <v>175</v>
      </c>
      <c r="E4333" s="3">
        <v>3</v>
      </c>
      <c r="F4333" s="3">
        <v>1</v>
      </c>
      <c r="G4333" s="3">
        <v>1</v>
      </c>
      <c r="H4333" s="3">
        <v>1</v>
      </c>
      <c r="I4333" s="3">
        <f t="shared" si="67"/>
        <v>2</v>
      </c>
    </row>
    <row r="4334" spans="1:9" x14ac:dyDescent="0.35">
      <c r="A4334" s="3" t="s">
        <v>4726</v>
      </c>
      <c r="B4334" s="44" t="s">
        <v>291</v>
      </c>
      <c r="C4334" s="44" t="s">
        <v>84</v>
      </c>
      <c r="D4334" s="44" t="s">
        <v>176</v>
      </c>
      <c r="E4334" s="3">
        <v>3</v>
      </c>
      <c r="F4334" s="3">
        <v>1</v>
      </c>
      <c r="G4334" s="3">
        <v>4</v>
      </c>
      <c r="H4334" s="3">
        <v>3</v>
      </c>
      <c r="I4334" s="3">
        <f t="shared" si="67"/>
        <v>3</v>
      </c>
    </row>
    <row r="4335" spans="1:9" x14ac:dyDescent="0.35">
      <c r="A4335" s="3" t="s">
        <v>4727</v>
      </c>
      <c r="B4335" s="44" t="s">
        <v>291</v>
      </c>
      <c r="C4335" s="44" t="s">
        <v>84</v>
      </c>
      <c r="D4335" s="44" t="s">
        <v>176</v>
      </c>
      <c r="E4335" s="3">
        <v>3</v>
      </c>
      <c r="F4335" s="3">
        <v>4</v>
      </c>
      <c r="G4335" s="3">
        <v>4</v>
      </c>
      <c r="H4335" s="3">
        <v>4</v>
      </c>
      <c r="I4335" s="3">
        <f t="shared" si="67"/>
        <v>4</v>
      </c>
    </row>
    <row r="4336" spans="1:9" x14ac:dyDescent="0.35">
      <c r="A4336" s="3" t="s">
        <v>4728</v>
      </c>
      <c r="B4336" s="44" t="s">
        <v>189</v>
      </c>
      <c r="C4336" s="44" t="s">
        <v>75</v>
      </c>
      <c r="D4336" s="44" t="s">
        <v>176</v>
      </c>
      <c r="E4336" s="3">
        <v>3</v>
      </c>
      <c r="F4336" s="3">
        <v>1</v>
      </c>
      <c r="G4336" s="3">
        <v>1</v>
      </c>
      <c r="H4336" s="3">
        <v>1</v>
      </c>
      <c r="I4336" s="3">
        <f t="shared" si="67"/>
        <v>2</v>
      </c>
    </row>
    <row r="4337" spans="1:9" x14ac:dyDescent="0.35">
      <c r="A4337" s="3" t="s">
        <v>4729</v>
      </c>
      <c r="B4337" s="44" t="s">
        <v>289</v>
      </c>
      <c r="C4337" s="44" t="s">
        <v>43</v>
      </c>
      <c r="D4337" s="44" t="s">
        <v>175</v>
      </c>
      <c r="E4337" s="3">
        <v>3</v>
      </c>
      <c r="F4337" s="3">
        <v>1</v>
      </c>
      <c r="G4337" s="3">
        <v>1</v>
      </c>
      <c r="H4337" s="3">
        <v>1</v>
      </c>
      <c r="I4337" s="3">
        <f t="shared" si="67"/>
        <v>2</v>
      </c>
    </row>
    <row r="4338" spans="1:9" x14ac:dyDescent="0.35">
      <c r="A4338" s="3" t="s">
        <v>4730</v>
      </c>
      <c r="B4338" s="44" t="s">
        <v>189</v>
      </c>
      <c r="C4338" s="44" t="s">
        <v>75</v>
      </c>
      <c r="D4338" s="44" t="s">
        <v>176</v>
      </c>
      <c r="E4338" s="3">
        <v>3</v>
      </c>
      <c r="F4338" s="3">
        <v>1</v>
      </c>
      <c r="G4338" s="3">
        <v>1</v>
      </c>
      <c r="H4338" s="3">
        <v>1</v>
      </c>
      <c r="I4338" s="3">
        <f t="shared" si="67"/>
        <v>2</v>
      </c>
    </row>
    <row r="4339" spans="1:9" x14ac:dyDescent="0.35">
      <c r="A4339" s="3" t="s">
        <v>4731</v>
      </c>
      <c r="B4339" s="44" t="s">
        <v>196</v>
      </c>
      <c r="C4339" s="44" t="s">
        <v>88</v>
      </c>
      <c r="D4339" s="44" t="s">
        <v>176</v>
      </c>
      <c r="E4339" s="3">
        <v>3</v>
      </c>
      <c r="F4339" s="3">
        <v>1</v>
      </c>
      <c r="G4339" s="3">
        <v>4</v>
      </c>
      <c r="H4339" s="3">
        <v>1</v>
      </c>
      <c r="I4339" s="3">
        <f t="shared" si="67"/>
        <v>2</v>
      </c>
    </row>
    <row r="4340" spans="1:9" x14ac:dyDescent="0.35">
      <c r="A4340" s="3" t="s">
        <v>4732</v>
      </c>
      <c r="B4340" s="44" t="s">
        <v>289</v>
      </c>
      <c r="C4340" s="44" t="s">
        <v>43</v>
      </c>
      <c r="D4340" s="44" t="s">
        <v>175</v>
      </c>
      <c r="E4340" s="3">
        <v>3</v>
      </c>
      <c r="F4340" s="3">
        <v>1</v>
      </c>
      <c r="G4340" s="3">
        <v>1</v>
      </c>
      <c r="H4340" s="3">
        <v>1</v>
      </c>
      <c r="I4340" s="3">
        <f t="shared" si="67"/>
        <v>2</v>
      </c>
    </row>
    <row r="4341" spans="1:9" x14ac:dyDescent="0.35">
      <c r="A4341" s="3" t="s">
        <v>4733</v>
      </c>
      <c r="B4341" s="44" t="s">
        <v>289</v>
      </c>
      <c r="C4341" s="44" t="s">
        <v>43</v>
      </c>
      <c r="D4341" s="44" t="s">
        <v>175</v>
      </c>
      <c r="E4341" s="3">
        <v>3</v>
      </c>
      <c r="F4341" s="3">
        <v>1</v>
      </c>
      <c r="G4341" s="3">
        <v>1</v>
      </c>
      <c r="H4341" s="3">
        <v>1</v>
      </c>
      <c r="I4341" s="3">
        <f t="shared" si="67"/>
        <v>2</v>
      </c>
    </row>
    <row r="4342" spans="1:9" x14ac:dyDescent="0.35">
      <c r="A4342" s="3" t="s">
        <v>4734</v>
      </c>
      <c r="B4342" s="44" t="s">
        <v>189</v>
      </c>
      <c r="C4342" s="44" t="s">
        <v>75</v>
      </c>
      <c r="D4342" s="44" t="s">
        <v>176</v>
      </c>
      <c r="E4342" s="3">
        <v>3</v>
      </c>
      <c r="F4342" s="3">
        <v>1</v>
      </c>
      <c r="G4342" s="3">
        <v>4</v>
      </c>
      <c r="H4342" s="3">
        <v>1</v>
      </c>
      <c r="I4342" s="3">
        <f t="shared" si="67"/>
        <v>2</v>
      </c>
    </row>
    <row r="4343" spans="1:9" x14ac:dyDescent="0.35">
      <c r="A4343" s="3" t="s">
        <v>4735</v>
      </c>
      <c r="B4343" s="44" t="s">
        <v>196</v>
      </c>
      <c r="C4343" s="44" t="s">
        <v>88</v>
      </c>
      <c r="D4343" s="44" t="s">
        <v>176</v>
      </c>
      <c r="E4343" s="3">
        <v>3</v>
      </c>
      <c r="F4343" s="3">
        <v>1</v>
      </c>
      <c r="G4343" s="3">
        <v>4</v>
      </c>
      <c r="H4343" s="3">
        <v>1</v>
      </c>
      <c r="I4343" s="3">
        <f t="shared" si="67"/>
        <v>2</v>
      </c>
    </row>
    <row r="4344" spans="1:9" x14ac:dyDescent="0.35">
      <c r="A4344" s="3" t="s">
        <v>4736</v>
      </c>
      <c r="B4344" s="44" t="s">
        <v>271</v>
      </c>
      <c r="C4344" s="44" t="s">
        <v>73</v>
      </c>
      <c r="D4344" s="44" t="s">
        <v>176</v>
      </c>
      <c r="E4344" s="3">
        <v>3</v>
      </c>
      <c r="F4344" s="3">
        <v>1</v>
      </c>
      <c r="G4344" s="3">
        <v>1</v>
      </c>
      <c r="H4344" s="3">
        <v>1</v>
      </c>
      <c r="I4344" s="3">
        <f t="shared" si="67"/>
        <v>2</v>
      </c>
    </row>
    <row r="4345" spans="1:9" x14ac:dyDescent="0.35">
      <c r="A4345" s="3" t="s">
        <v>4737</v>
      </c>
      <c r="B4345" s="44" t="s">
        <v>291</v>
      </c>
      <c r="C4345" s="44" t="s">
        <v>84</v>
      </c>
      <c r="D4345" s="44" t="s">
        <v>176</v>
      </c>
      <c r="E4345" s="3">
        <v>3</v>
      </c>
      <c r="F4345" s="3">
        <v>4</v>
      </c>
      <c r="G4345" s="3">
        <v>4</v>
      </c>
      <c r="H4345" s="3">
        <v>1</v>
      </c>
      <c r="I4345" s="3">
        <f t="shared" si="67"/>
        <v>3</v>
      </c>
    </row>
    <row r="4346" spans="1:9" x14ac:dyDescent="0.35">
      <c r="A4346" s="3" t="s">
        <v>4738</v>
      </c>
      <c r="B4346" s="44" t="s">
        <v>227</v>
      </c>
      <c r="C4346" s="44" t="s">
        <v>228</v>
      </c>
      <c r="D4346" s="44" t="s">
        <v>175</v>
      </c>
      <c r="E4346" s="3">
        <v>3</v>
      </c>
      <c r="F4346" s="3">
        <v>1</v>
      </c>
      <c r="G4346" s="3">
        <v>4</v>
      </c>
      <c r="H4346" s="3">
        <v>1</v>
      </c>
      <c r="I4346" s="3">
        <f t="shared" si="67"/>
        <v>2</v>
      </c>
    </row>
    <row r="4347" spans="1:9" x14ac:dyDescent="0.35">
      <c r="A4347" s="3" t="s">
        <v>4739</v>
      </c>
      <c r="B4347" s="44" t="s">
        <v>271</v>
      </c>
      <c r="C4347" s="44" t="s">
        <v>73</v>
      </c>
      <c r="D4347" s="44" t="s">
        <v>176</v>
      </c>
      <c r="E4347" s="3">
        <v>3</v>
      </c>
      <c r="F4347" s="3">
        <v>1</v>
      </c>
      <c r="G4347" s="3">
        <v>1</v>
      </c>
      <c r="H4347" s="3">
        <v>1</v>
      </c>
      <c r="I4347" s="3">
        <f t="shared" si="67"/>
        <v>2</v>
      </c>
    </row>
    <row r="4348" spans="1:9" x14ac:dyDescent="0.35">
      <c r="A4348" s="3" t="s">
        <v>4740</v>
      </c>
      <c r="B4348" s="44" t="s">
        <v>189</v>
      </c>
      <c r="C4348" s="44" t="s">
        <v>75</v>
      </c>
      <c r="D4348" s="44" t="s">
        <v>176</v>
      </c>
      <c r="E4348" s="3">
        <v>3</v>
      </c>
      <c r="F4348" s="3">
        <v>1</v>
      </c>
      <c r="G4348" s="3">
        <v>4</v>
      </c>
      <c r="H4348" s="3">
        <v>1</v>
      </c>
      <c r="I4348" s="3">
        <f t="shared" si="67"/>
        <v>2</v>
      </c>
    </row>
    <row r="4349" spans="1:9" x14ac:dyDescent="0.35">
      <c r="A4349" s="3" t="s">
        <v>4741</v>
      </c>
      <c r="B4349" s="44" t="s">
        <v>189</v>
      </c>
      <c r="C4349" s="44" t="s">
        <v>75</v>
      </c>
      <c r="D4349" s="44" t="s">
        <v>176</v>
      </c>
      <c r="E4349" s="3">
        <v>3</v>
      </c>
      <c r="F4349" s="3">
        <v>1</v>
      </c>
      <c r="G4349" s="3">
        <v>4</v>
      </c>
      <c r="H4349" s="3">
        <v>1</v>
      </c>
      <c r="I4349" s="3">
        <f t="shared" si="67"/>
        <v>2</v>
      </c>
    </row>
    <row r="4350" spans="1:9" x14ac:dyDescent="0.35">
      <c r="A4350" s="3" t="s">
        <v>4742</v>
      </c>
      <c r="B4350" s="44" t="s">
        <v>189</v>
      </c>
      <c r="C4350" s="44" t="s">
        <v>75</v>
      </c>
      <c r="D4350" s="44" t="s">
        <v>176</v>
      </c>
      <c r="E4350" s="3">
        <v>3</v>
      </c>
      <c r="F4350" s="3">
        <v>1</v>
      </c>
      <c r="G4350" s="3">
        <v>4</v>
      </c>
      <c r="H4350" s="3">
        <v>1</v>
      </c>
      <c r="I4350" s="3">
        <f t="shared" si="67"/>
        <v>2</v>
      </c>
    </row>
    <row r="4351" spans="1:9" x14ac:dyDescent="0.35">
      <c r="A4351" s="3" t="s">
        <v>4743</v>
      </c>
      <c r="B4351" s="44" t="s">
        <v>189</v>
      </c>
      <c r="C4351" s="44" t="s">
        <v>75</v>
      </c>
      <c r="D4351" s="44" t="s">
        <v>176</v>
      </c>
      <c r="E4351" s="3">
        <v>3</v>
      </c>
      <c r="F4351" s="3">
        <v>1</v>
      </c>
      <c r="G4351" s="3">
        <v>1</v>
      </c>
      <c r="H4351" s="3">
        <v>1</v>
      </c>
      <c r="I4351" s="3">
        <f t="shared" si="67"/>
        <v>2</v>
      </c>
    </row>
    <row r="4352" spans="1:9" x14ac:dyDescent="0.35">
      <c r="A4352" s="3" t="s">
        <v>4744</v>
      </c>
      <c r="B4352" s="44" t="s">
        <v>289</v>
      </c>
      <c r="C4352" s="44" t="s">
        <v>43</v>
      </c>
      <c r="D4352" s="44" t="s">
        <v>175</v>
      </c>
      <c r="E4352" s="3">
        <v>3</v>
      </c>
      <c r="F4352" s="3">
        <v>1</v>
      </c>
      <c r="G4352" s="3">
        <v>4</v>
      </c>
      <c r="H4352" s="3">
        <v>1</v>
      </c>
      <c r="I4352" s="3">
        <f t="shared" si="67"/>
        <v>2</v>
      </c>
    </row>
    <row r="4353" spans="1:9" x14ac:dyDescent="0.35">
      <c r="A4353" s="3" t="s">
        <v>4745</v>
      </c>
      <c r="B4353" s="44" t="s">
        <v>289</v>
      </c>
      <c r="C4353" s="44" t="s">
        <v>43</v>
      </c>
      <c r="D4353" s="44" t="s">
        <v>175</v>
      </c>
      <c r="E4353" s="3">
        <v>3</v>
      </c>
      <c r="F4353" s="3">
        <v>1</v>
      </c>
      <c r="G4353" s="3">
        <v>4</v>
      </c>
      <c r="H4353" s="3">
        <v>1</v>
      </c>
      <c r="I4353" s="3">
        <f t="shared" si="67"/>
        <v>2</v>
      </c>
    </row>
    <row r="4354" spans="1:9" x14ac:dyDescent="0.35">
      <c r="A4354" s="3" t="s">
        <v>4746</v>
      </c>
      <c r="B4354" s="44" t="s">
        <v>208</v>
      </c>
      <c r="C4354" s="44" t="s">
        <v>151</v>
      </c>
      <c r="D4354" s="44" t="s">
        <v>175</v>
      </c>
      <c r="E4354" s="3">
        <v>3</v>
      </c>
      <c r="F4354" s="3">
        <v>1</v>
      </c>
      <c r="G4354" s="3">
        <v>1</v>
      </c>
      <c r="H4354" s="3">
        <v>1</v>
      </c>
      <c r="I4354" s="3">
        <f t="shared" si="67"/>
        <v>2</v>
      </c>
    </row>
    <row r="4355" spans="1:9" x14ac:dyDescent="0.35">
      <c r="A4355" s="3" t="s">
        <v>4747</v>
      </c>
      <c r="B4355" s="44" t="s">
        <v>189</v>
      </c>
      <c r="C4355" s="44" t="s">
        <v>75</v>
      </c>
      <c r="D4355" s="44" t="s">
        <v>176</v>
      </c>
      <c r="E4355" s="3">
        <v>3</v>
      </c>
      <c r="F4355" s="3">
        <v>1</v>
      </c>
      <c r="G4355" s="3">
        <v>4</v>
      </c>
      <c r="H4355" s="3">
        <v>1</v>
      </c>
      <c r="I4355" s="3">
        <f t="shared" ref="I4355:I4418" si="68">ROUND(AVERAGE(E4355:H4355),0)</f>
        <v>2</v>
      </c>
    </row>
    <row r="4356" spans="1:9" x14ac:dyDescent="0.35">
      <c r="A4356" s="3" t="s">
        <v>4748</v>
      </c>
      <c r="B4356" s="44" t="s">
        <v>278</v>
      </c>
      <c r="C4356" s="44" t="s">
        <v>148</v>
      </c>
      <c r="D4356" s="44" t="s">
        <v>176</v>
      </c>
      <c r="E4356" s="3">
        <v>1</v>
      </c>
      <c r="F4356" s="3">
        <v>3</v>
      </c>
      <c r="G4356" s="3">
        <v>1</v>
      </c>
      <c r="H4356" s="3">
        <v>1</v>
      </c>
      <c r="I4356" s="3">
        <f t="shared" si="68"/>
        <v>2</v>
      </c>
    </row>
    <row r="4357" spans="1:9" x14ac:dyDescent="0.35">
      <c r="A4357" s="3" t="s">
        <v>4749</v>
      </c>
      <c r="B4357" s="44" t="s">
        <v>278</v>
      </c>
      <c r="C4357" s="44" t="s">
        <v>148</v>
      </c>
      <c r="D4357" s="44" t="s">
        <v>176</v>
      </c>
      <c r="E4357" s="3">
        <v>3</v>
      </c>
      <c r="F4357" s="3">
        <v>1</v>
      </c>
      <c r="G4357" s="3">
        <v>4</v>
      </c>
      <c r="H4357" s="3">
        <v>1</v>
      </c>
      <c r="I4357" s="3">
        <f t="shared" si="68"/>
        <v>2</v>
      </c>
    </row>
    <row r="4358" spans="1:9" x14ac:dyDescent="0.35">
      <c r="A4358" s="3" t="s">
        <v>4750</v>
      </c>
      <c r="B4358" s="44" t="s">
        <v>189</v>
      </c>
      <c r="C4358" s="44" t="s">
        <v>75</v>
      </c>
      <c r="D4358" s="44" t="s">
        <v>176</v>
      </c>
      <c r="E4358" s="3">
        <v>3</v>
      </c>
      <c r="F4358" s="3">
        <v>1</v>
      </c>
      <c r="G4358" s="3">
        <v>1</v>
      </c>
      <c r="H4358" s="3">
        <v>1</v>
      </c>
      <c r="I4358" s="3">
        <f t="shared" si="68"/>
        <v>2</v>
      </c>
    </row>
    <row r="4359" spans="1:9" x14ac:dyDescent="0.35">
      <c r="A4359" s="3" t="s">
        <v>4751</v>
      </c>
      <c r="B4359" s="44" t="s">
        <v>196</v>
      </c>
      <c r="C4359" s="44" t="s">
        <v>88</v>
      </c>
      <c r="D4359" s="44" t="s">
        <v>176</v>
      </c>
      <c r="E4359" s="3">
        <v>3</v>
      </c>
      <c r="F4359" s="3">
        <v>1</v>
      </c>
      <c r="G4359" s="3">
        <v>1</v>
      </c>
      <c r="H4359" s="3">
        <v>1</v>
      </c>
      <c r="I4359" s="3">
        <f t="shared" si="68"/>
        <v>2</v>
      </c>
    </row>
    <row r="4360" spans="1:9" x14ac:dyDescent="0.35">
      <c r="A4360" s="3" t="s">
        <v>4752</v>
      </c>
      <c r="B4360" s="44" t="s">
        <v>289</v>
      </c>
      <c r="C4360" s="44" t="s">
        <v>43</v>
      </c>
      <c r="D4360" s="44" t="s">
        <v>175</v>
      </c>
      <c r="E4360" s="3">
        <v>3</v>
      </c>
      <c r="F4360" s="3">
        <v>1</v>
      </c>
      <c r="G4360" s="3">
        <v>4</v>
      </c>
      <c r="H4360" s="3">
        <v>1</v>
      </c>
      <c r="I4360" s="3">
        <f t="shared" si="68"/>
        <v>2</v>
      </c>
    </row>
    <row r="4361" spans="1:9" x14ac:dyDescent="0.35">
      <c r="A4361" s="3" t="s">
        <v>4753</v>
      </c>
      <c r="B4361" s="44" t="s">
        <v>196</v>
      </c>
      <c r="C4361" s="44" t="s">
        <v>88</v>
      </c>
      <c r="D4361" s="44" t="s">
        <v>176</v>
      </c>
      <c r="E4361" s="3">
        <v>3</v>
      </c>
      <c r="F4361" s="3">
        <v>1</v>
      </c>
      <c r="G4361" s="3">
        <v>4</v>
      </c>
      <c r="H4361" s="3">
        <v>1</v>
      </c>
      <c r="I4361" s="3">
        <f t="shared" si="68"/>
        <v>2</v>
      </c>
    </row>
    <row r="4362" spans="1:9" x14ac:dyDescent="0.35">
      <c r="A4362" s="3" t="s">
        <v>4754</v>
      </c>
      <c r="B4362" s="44" t="s">
        <v>189</v>
      </c>
      <c r="C4362" s="44" t="s">
        <v>75</v>
      </c>
      <c r="D4362" s="44" t="s">
        <v>176</v>
      </c>
      <c r="E4362" s="3">
        <v>3</v>
      </c>
      <c r="F4362" s="3">
        <v>1</v>
      </c>
      <c r="G4362" s="3">
        <v>1</v>
      </c>
      <c r="H4362" s="3">
        <v>1</v>
      </c>
      <c r="I4362" s="3">
        <f t="shared" si="68"/>
        <v>2</v>
      </c>
    </row>
    <row r="4363" spans="1:9" x14ac:dyDescent="0.35">
      <c r="A4363" s="3" t="s">
        <v>4755</v>
      </c>
      <c r="B4363" s="44" t="s">
        <v>196</v>
      </c>
      <c r="C4363" s="44" t="s">
        <v>88</v>
      </c>
      <c r="D4363" s="44" t="s">
        <v>176</v>
      </c>
      <c r="E4363" s="3">
        <v>3</v>
      </c>
      <c r="F4363" s="3">
        <v>1</v>
      </c>
      <c r="G4363" s="3">
        <v>1</v>
      </c>
      <c r="H4363" s="3">
        <v>1</v>
      </c>
      <c r="I4363" s="3">
        <f t="shared" si="68"/>
        <v>2</v>
      </c>
    </row>
    <row r="4364" spans="1:9" x14ac:dyDescent="0.35">
      <c r="A4364" s="3" t="s">
        <v>4756</v>
      </c>
      <c r="B4364" s="44" t="s">
        <v>196</v>
      </c>
      <c r="C4364" s="44" t="s">
        <v>88</v>
      </c>
      <c r="D4364" s="44" t="s">
        <v>176</v>
      </c>
      <c r="E4364" s="3">
        <v>2</v>
      </c>
      <c r="F4364" s="3">
        <v>4</v>
      </c>
      <c r="G4364" s="3">
        <v>1</v>
      </c>
      <c r="H4364" s="3">
        <v>2</v>
      </c>
      <c r="I4364" s="3">
        <f t="shared" si="68"/>
        <v>2</v>
      </c>
    </row>
    <row r="4365" spans="1:9" x14ac:dyDescent="0.35">
      <c r="A4365" s="3" t="s">
        <v>4757</v>
      </c>
      <c r="B4365" s="44" t="s">
        <v>196</v>
      </c>
      <c r="C4365" s="44" t="s">
        <v>88</v>
      </c>
      <c r="D4365" s="44" t="s">
        <v>176</v>
      </c>
      <c r="E4365" s="3">
        <v>3</v>
      </c>
      <c r="F4365" s="3">
        <v>1</v>
      </c>
      <c r="G4365" s="3">
        <v>4</v>
      </c>
      <c r="H4365" s="3">
        <v>1</v>
      </c>
      <c r="I4365" s="3">
        <f t="shared" si="68"/>
        <v>2</v>
      </c>
    </row>
    <row r="4366" spans="1:9" x14ac:dyDescent="0.35">
      <c r="A4366" s="3" t="s">
        <v>4758</v>
      </c>
      <c r="B4366" s="44" t="s">
        <v>196</v>
      </c>
      <c r="C4366" s="44" t="s">
        <v>88</v>
      </c>
      <c r="D4366" s="44" t="s">
        <v>176</v>
      </c>
      <c r="E4366" s="3">
        <v>3</v>
      </c>
      <c r="F4366" s="3">
        <v>1</v>
      </c>
      <c r="G4366" s="3">
        <v>4</v>
      </c>
      <c r="H4366" s="3">
        <v>1</v>
      </c>
      <c r="I4366" s="3">
        <f t="shared" si="68"/>
        <v>2</v>
      </c>
    </row>
    <row r="4367" spans="1:9" x14ac:dyDescent="0.35">
      <c r="A4367" s="3" t="s">
        <v>4759</v>
      </c>
      <c r="B4367" s="44" t="s">
        <v>271</v>
      </c>
      <c r="C4367" s="44" t="s">
        <v>73</v>
      </c>
      <c r="D4367" s="44" t="s">
        <v>176</v>
      </c>
      <c r="E4367" s="3">
        <v>3</v>
      </c>
      <c r="F4367" s="3">
        <v>1</v>
      </c>
      <c r="G4367" s="3">
        <v>4</v>
      </c>
      <c r="H4367" s="3">
        <v>1</v>
      </c>
      <c r="I4367" s="3">
        <f t="shared" si="68"/>
        <v>2</v>
      </c>
    </row>
    <row r="4368" spans="1:9" x14ac:dyDescent="0.35">
      <c r="A4368" s="3" t="s">
        <v>4760</v>
      </c>
      <c r="B4368" s="44" t="s">
        <v>289</v>
      </c>
      <c r="C4368" s="44" t="s">
        <v>43</v>
      </c>
      <c r="D4368" s="44" t="s">
        <v>175</v>
      </c>
      <c r="E4368" s="3">
        <v>3</v>
      </c>
      <c r="F4368" s="3">
        <v>1</v>
      </c>
      <c r="G4368" s="3">
        <v>1</v>
      </c>
      <c r="H4368" s="3">
        <v>1</v>
      </c>
      <c r="I4368" s="3">
        <f t="shared" si="68"/>
        <v>2</v>
      </c>
    </row>
    <row r="4369" spans="1:9" x14ac:dyDescent="0.35">
      <c r="A4369" s="3" t="s">
        <v>4761</v>
      </c>
      <c r="B4369" s="44" t="s">
        <v>271</v>
      </c>
      <c r="C4369" s="44" t="s">
        <v>73</v>
      </c>
      <c r="D4369" s="44" t="s">
        <v>176</v>
      </c>
      <c r="E4369" s="3">
        <v>3</v>
      </c>
      <c r="F4369" s="3">
        <v>1</v>
      </c>
      <c r="G4369" s="3">
        <v>1</v>
      </c>
      <c r="H4369" s="3">
        <v>1</v>
      </c>
      <c r="I4369" s="3">
        <f t="shared" si="68"/>
        <v>2</v>
      </c>
    </row>
    <row r="4370" spans="1:9" x14ac:dyDescent="0.35">
      <c r="A4370" s="3" t="s">
        <v>4762</v>
      </c>
      <c r="B4370" s="44" t="s">
        <v>278</v>
      </c>
      <c r="C4370" s="44" t="s">
        <v>148</v>
      </c>
      <c r="D4370" s="44" t="s">
        <v>176</v>
      </c>
      <c r="E4370" s="3">
        <v>3</v>
      </c>
      <c r="F4370" s="3">
        <v>1</v>
      </c>
      <c r="G4370" s="3">
        <v>4</v>
      </c>
      <c r="H4370" s="3">
        <v>1</v>
      </c>
      <c r="I4370" s="3">
        <f t="shared" si="68"/>
        <v>2</v>
      </c>
    </row>
    <row r="4371" spans="1:9" x14ac:dyDescent="0.35">
      <c r="A4371" s="3" t="s">
        <v>4763</v>
      </c>
      <c r="B4371" s="44" t="s">
        <v>189</v>
      </c>
      <c r="C4371" s="44" t="s">
        <v>75</v>
      </c>
      <c r="D4371" s="44" t="s">
        <v>176</v>
      </c>
      <c r="E4371" s="3">
        <v>3</v>
      </c>
      <c r="F4371" s="3">
        <v>1</v>
      </c>
      <c r="G4371" s="3">
        <v>1</v>
      </c>
      <c r="H4371" s="3">
        <v>1</v>
      </c>
      <c r="I4371" s="3">
        <f t="shared" si="68"/>
        <v>2</v>
      </c>
    </row>
    <row r="4372" spans="1:9" x14ac:dyDescent="0.35">
      <c r="A4372" s="3" t="s">
        <v>4764</v>
      </c>
      <c r="B4372" s="44" t="s">
        <v>189</v>
      </c>
      <c r="C4372" s="44" t="s">
        <v>75</v>
      </c>
      <c r="D4372" s="44" t="s">
        <v>176</v>
      </c>
      <c r="E4372" s="3">
        <v>3</v>
      </c>
      <c r="F4372" s="3">
        <v>1</v>
      </c>
      <c r="G4372" s="3">
        <v>4</v>
      </c>
      <c r="H4372" s="3">
        <v>1</v>
      </c>
      <c r="I4372" s="3">
        <f t="shared" si="68"/>
        <v>2</v>
      </c>
    </row>
    <row r="4373" spans="1:9" x14ac:dyDescent="0.35">
      <c r="A4373" s="3" t="s">
        <v>4765</v>
      </c>
      <c r="B4373" s="44" t="s">
        <v>189</v>
      </c>
      <c r="C4373" s="44" t="s">
        <v>75</v>
      </c>
      <c r="D4373" s="44" t="s">
        <v>176</v>
      </c>
      <c r="E4373" s="3">
        <v>3</v>
      </c>
      <c r="F4373" s="3">
        <v>1</v>
      </c>
      <c r="G4373" s="3">
        <v>4</v>
      </c>
      <c r="H4373" s="3">
        <v>1</v>
      </c>
      <c r="I4373" s="3">
        <f t="shared" si="68"/>
        <v>2</v>
      </c>
    </row>
    <row r="4374" spans="1:9" x14ac:dyDescent="0.35">
      <c r="A4374" s="3" t="s">
        <v>4766</v>
      </c>
      <c r="B4374" s="44" t="s">
        <v>208</v>
      </c>
      <c r="C4374" s="44" t="s">
        <v>151</v>
      </c>
      <c r="D4374" s="44" t="s">
        <v>175</v>
      </c>
      <c r="E4374" s="3">
        <v>3</v>
      </c>
      <c r="F4374" s="3">
        <v>1</v>
      </c>
      <c r="G4374" s="3">
        <v>4</v>
      </c>
      <c r="H4374" s="3">
        <v>1</v>
      </c>
      <c r="I4374" s="3">
        <f t="shared" si="68"/>
        <v>2</v>
      </c>
    </row>
    <row r="4375" spans="1:9" x14ac:dyDescent="0.35">
      <c r="A4375" s="3" t="s">
        <v>4767</v>
      </c>
      <c r="B4375" s="44" t="s">
        <v>289</v>
      </c>
      <c r="C4375" s="44" t="s">
        <v>43</v>
      </c>
      <c r="D4375" s="44" t="s">
        <v>175</v>
      </c>
      <c r="E4375" s="3">
        <v>3</v>
      </c>
      <c r="F4375" s="3">
        <v>1</v>
      </c>
      <c r="G4375" s="3">
        <v>4</v>
      </c>
      <c r="H4375" s="3">
        <v>1</v>
      </c>
      <c r="I4375" s="3">
        <f t="shared" si="68"/>
        <v>2</v>
      </c>
    </row>
    <row r="4376" spans="1:9" x14ac:dyDescent="0.35">
      <c r="A4376" s="3" t="s">
        <v>4768</v>
      </c>
      <c r="B4376" s="44" t="s">
        <v>278</v>
      </c>
      <c r="C4376" s="44" t="s">
        <v>148</v>
      </c>
      <c r="D4376" s="44" t="s">
        <v>176</v>
      </c>
      <c r="E4376" s="3">
        <v>3</v>
      </c>
      <c r="F4376" s="3">
        <v>1</v>
      </c>
      <c r="G4376" s="3">
        <v>4</v>
      </c>
      <c r="H4376" s="3">
        <v>1</v>
      </c>
      <c r="I4376" s="3">
        <f t="shared" si="68"/>
        <v>2</v>
      </c>
    </row>
    <row r="4377" spans="1:9" x14ac:dyDescent="0.35">
      <c r="A4377" s="3" t="s">
        <v>4769</v>
      </c>
      <c r="B4377" s="44" t="s">
        <v>278</v>
      </c>
      <c r="C4377" s="44" t="s">
        <v>148</v>
      </c>
      <c r="D4377" s="44" t="s">
        <v>176</v>
      </c>
      <c r="E4377" s="3">
        <v>3</v>
      </c>
      <c r="F4377" s="3">
        <v>1</v>
      </c>
      <c r="G4377" s="3">
        <v>1</v>
      </c>
      <c r="H4377" s="3">
        <v>1</v>
      </c>
      <c r="I4377" s="3">
        <f t="shared" si="68"/>
        <v>2</v>
      </c>
    </row>
    <row r="4378" spans="1:9" x14ac:dyDescent="0.35">
      <c r="A4378" s="3" t="s">
        <v>4770</v>
      </c>
      <c r="B4378" s="44" t="s">
        <v>278</v>
      </c>
      <c r="C4378" s="44" t="s">
        <v>148</v>
      </c>
      <c r="D4378" s="44" t="s">
        <v>176</v>
      </c>
      <c r="E4378" s="3">
        <v>3</v>
      </c>
      <c r="F4378" s="3">
        <v>1</v>
      </c>
      <c r="G4378" s="3">
        <v>1</v>
      </c>
      <c r="H4378" s="3">
        <v>1</v>
      </c>
      <c r="I4378" s="3">
        <f t="shared" si="68"/>
        <v>2</v>
      </c>
    </row>
    <row r="4379" spans="1:9" x14ac:dyDescent="0.35">
      <c r="A4379" s="3" t="s">
        <v>4771</v>
      </c>
      <c r="B4379" s="44" t="s">
        <v>271</v>
      </c>
      <c r="C4379" s="44" t="s">
        <v>73</v>
      </c>
      <c r="D4379" s="44" t="s">
        <v>176</v>
      </c>
      <c r="E4379" s="3">
        <v>3</v>
      </c>
      <c r="F4379" s="3">
        <v>3</v>
      </c>
      <c r="G4379" s="3">
        <v>4</v>
      </c>
      <c r="H4379" s="3">
        <v>1</v>
      </c>
      <c r="I4379" s="3">
        <f t="shared" si="68"/>
        <v>3</v>
      </c>
    </row>
    <row r="4380" spans="1:9" x14ac:dyDescent="0.35">
      <c r="A4380" s="3" t="s">
        <v>4772</v>
      </c>
      <c r="B4380" s="44" t="s">
        <v>289</v>
      </c>
      <c r="C4380" s="44" t="s">
        <v>43</v>
      </c>
      <c r="D4380" s="44" t="s">
        <v>175</v>
      </c>
      <c r="E4380" s="3">
        <v>3</v>
      </c>
      <c r="F4380" s="3">
        <v>1</v>
      </c>
      <c r="G4380" s="3">
        <v>4</v>
      </c>
      <c r="H4380" s="3">
        <v>1</v>
      </c>
      <c r="I4380" s="3">
        <f t="shared" si="68"/>
        <v>2</v>
      </c>
    </row>
    <row r="4381" spans="1:9" x14ac:dyDescent="0.35">
      <c r="A4381" s="3" t="s">
        <v>4773</v>
      </c>
      <c r="B4381" s="44" t="s">
        <v>189</v>
      </c>
      <c r="C4381" s="44" t="s">
        <v>75</v>
      </c>
      <c r="D4381" s="44" t="s">
        <v>176</v>
      </c>
      <c r="E4381" s="3">
        <v>3</v>
      </c>
      <c r="F4381" s="3">
        <v>1</v>
      </c>
      <c r="G4381" s="3">
        <v>4</v>
      </c>
      <c r="H4381" s="3">
        <v>1</v>
      </c>
      <c r="I4381" s="3">
        <f t="shared" si="68"/>
        <v>2</v>
      </c>
    </row>
    <row r="4382" spans="1:9" x14ac:dyDescent="0.35">
      <c r="A4382" s="3" t="s">
        <v>4774</v>
      </c>
      <c r="B4382" s="44" t="s">
        <v>289</v>
      </c>
      <c r="C4382" s="44" t="s">
        <v>43</v>
      </c>
      <c r="D4382" s="44" t="s">
        <v>175</v>
      </c>
      <c r="E4382" s="3">
        <v>3</v>
      </c>
      <c r="F4382" s="3">
        <v>1</v>
      </c>
      <c r="G4382" s="3">
        <v>4</v>
      </c>
      <c r="H4382" s="3">
        <v>1</v>
      </c>
      <c r="I4382" s="3">
        <f t="shared" si="68"/>
        <v>2</v>
      </c>
    </row>
    <row r="4383" spans="1:9" x14ac:dyDescent="0.35">
      <c r="A4383" s="3" t="s">
        <v>4775</v>
      </c>
      <c r="B4383" s="44" t="s">
        <v>289</v>
      </c>
      <c r="C4383" s="44" t="s">
        <v>43</v>
      </c>
      <c r="D4383" s="44" t="s">
        <v>175</v>
      </c>
      <c r="E4383" s="3">
        <v>3</v>
      </c>
      <c r="F4383" s="3">
        <v>1</v>
      </c>
      <c r="G4383" s="3">
        <v>4</v>
      </c>
      <c r="H4383" s="3">
        <v>1</v>
      </c>
      <c r="I4383" s="3">
        <f t="shared" si="68"/>
        <v>2</v>
      </c>
    </row>
    <row r="4384" spans="1:9" x14ac:dyDescent="0.35">
      <c r="A4384" s="3" t="s">
        <v>4776</v>
      </c>
      <c r="B4384" s="44" t="s">
        <v>289</v>
      </c>
      <c r="C4384" s="44" t="s">
        <v>43</v>
      </c>
      <c r="D4384" s="44" t="s">
        <v>175</v>
      </c>
      <c r="E4384" s="3">
        <v>3</v>
      </c>
      <c r="F4384" s="3">
        <v>1</v>
      </c>
      <c r="G4384" s="3">
        <v>4</v>
      </c>
      <c r="H4384" s="3">
        <v>1</v>
      </c>
      <c r="I4384" s="3">
        <f t="shared" si="68"/>
        <v>2</v>
      </c>
    </row>
    <row r="4385" spans="1:9" x14ac:dyDescent="0.35">
      <c r="A4385" s="3" t="s">
        <v>4777</v>
      </c>
      <c r="B4385" s="44" t="s">
        <v>196</v>
      </c>
      <c r="C4385" s="44" t="s">
        <v>88</v>
      </c>
      <c r="D4385" s="44" t="s">
        <v>176</v>
      </c>
      <c r="E4385" s="3">
        <v>3</v>
      </c>
      <c r="F4385" s="3">
        <v>4</v>
      </c>
      <c r="G4385" s="3">
        <v>4</v>
      </c>
      <c r="H4385" s="3">
        <v>1</v>
      </c>
      <c r="I4385" s="3">
        <f t="shared" si="68"/>
        <v>3</v>
      </c>
    </row>
    <row r="4386" spans="1:9" x14ac:dyDescent="0.35">
      <c r="A4386" s="3" t="s">
        <v>4778</v>
      </c>
      <c r="B4386" s="44" t="s">
        <v>227</v>
      </c>
      <c r="C4386" s="44" t="s">
        <v>228</v>
      </c>
      <c r="D4386" s="44" t="s">
        <v>175</v>
      </c>
      <c r="E4386" s="3">
        <v>3</v>
      </c>
      <c r="F4386" s="3">
        <v>1</v>
      </c>
      <c r="G4386" s="3">
        <v>4</v>
      </c>
      <c r="H4386" s="3">
        <v>1</v>
      </c>
      <c r="I4386" s="3">
        <f t="shared" si="68"/>
        <v>2</v>
      </c>
    </row>
    <row r="4387" spans="1:9" x14ac:dyDescent="0.35">
      <c r="A4387" s="3" t="s">
        <v>4779</v>
      </c>
      <c r="B4387" s="44" t="s">
        <v>227</v>
      </c>
      <c r="C4387" s="44" t="s">
        <v>228</v>
      </c>
      <c r="D4387" s="44" t="s">
        <v>175</v>
      </c>
      <c r="E4387" s="3">
        <v>3</v>
      </c>
      <c r="F4387" s="3">
        <v>1</v>
      </c>
      <c r="G4387" s="3">
        <v>4</v>
      </c>
      <c r="H4387" s="3">
        <v>1</v>
      </c>
      <c r="I4387" s="3">
        <f t="shared" si="68"/>
        <v>2</v>
      </c>
    </row>
    <row r="4388" spans="1:9" x14ac:dyDescent="0.35">
      <c r="A4388" s="3" t="s">
        <v>4780</v>
      </c>
      <c r="B4388" s="44" t="s">
        <v>196</v>
      </c>
      <c r="C4388" s="44" t="s">
        <v>88</v>
      </c>
      <c r="D4388" s="44" t="s">
        <v>176</v>
      </c>
      <c r="E4388" s="3">
        <v>3</v>
      </c>
      <c r="F4388" s="3">
        <v>1</v>
      </c>
      <c r="G4388" s="3">
        <v>4</v>
      </c>
      <c r="H4388" s="3">
        <v>1</v>
      </c>
      <c r="I4388" s="3">
        <f t="shared" si="68"/>
        <v>2</v>
      </c>
    </row>
    <row r="4389" spans="1:9" x14ac:dyDescent="0.35">
      <c r="A4389" s="3" t="s">
        <v>4781</v>
      </c>
      <c r="B4389" s="44" t="s">
        <v>189</v>
      </c>
      <c r="C4389" s="44" t="s">
        <v>75</v>
      </c>
      <c r="D4389" s="44" t="s">
        <v>176</v>
      </c>
      <c r="E4389" s="3">
        <v>3</v>
      </c>
      <c r="F4389" s="3">
        <v>1</v>
      </c>
      <c r="G4389" s="3">
        <v>4</v>
      </c>
      <c r="H4389" s="3">
        <v>1</v>
      </c>
      <c r="I4389" s="3">
        <f t="shared" si="68"/>
        <v>2</v>
      </c>
    </row>
    <row r="4390" spans="1:9" x14ac:dyDescent="0.35">
      <c r="A4390" s="3" t="s">
        <v>4782</v>
      </c>
      <c r="B4390" s="44" t="s">
        <v>278</v>
      </c>
      <c r="C4390" s="44" t="s">
        <v>148</v>
      </c>
      <c r="D4390" s="44" t="s">
        <v>176</v>
      </c>
      <c r="E4390" s="3">
        <v>3</v>
      </c>
      <c r="F4390" s="3">
        <v>1</v>
      </c>
      <c r="G4390" s="3">
        <v>1</v>
      </c>
      <c r="H4390" s="3">
        <v>1</v>
      </c>
      <c r="I4390" s="3">
        <f t="shared" si="68"/>
        <v>2</v>
      </c>
    </row>
    <row r="4391" spans="1:9" x14ac:dyDescent="0.35">
      <c r="A4391" s="3" t="s">
        <v>4783</v>
      </c>
      <c r="B4391" s="44" t="s">
        <v>196</v>
      </c>
      <c r="C4391" s="44" t="s">
        <v>88</v>
      </c>
      <c r="D4391" s="44" t="s">
        <v>176</v>
      </c>
      <c r="E4391" s="3">
        <v>3</v>
      </c>
      <c r="F4391" s="3">
        <v>1</v>
      </c>
      <c r="G4391" s="3">
        <v>4</v>
      </c>
      <c r="H4391" s="3">
        <v>1</v>
      </c>
      <c r="I4391" s="3">
        <f t="shared" si="68"/>
        <v>2</v>
      </c>
    </row>
    <row r="4392" spans="1:9" x14ac:dyDescent="0.35">
      <c r="A4392" s="3" t="s">
        <v>4784</v>
      </c>
      <c r="B4392" s="44" t="s">
        <v>271</v>
      </c>
      <c r="C4392" s="44" t="s">
        <v>73</v>
      </c>
      <c r="D4392" s="44" t="s">
        <v>176</v>
      </c>
      <c r="E4392" s="3">
        <v>3</v>
      </c>
      <c r="F4392" s="3">
        <v>1</v>
      </c>
      <c r="G4392" s="3">
        <v>1</v>
      </c>
      <c r="H4392" s="3">
        <v>1</v>
      </c>
      <c r="I4392" s="3">
        <f t="shared" si="68"/>
        <v>2</v>
      </c>
    </row>
    <row r="4393" spans="1:9" x14ac:dyDescent="0.35">
      <c r="A4393" s="3" t="s">
        <v>4785</v>
      </c>
      <c r="B4393" s="44" t="s">
        <v>278</v>
      </c>
      <c r="C4393" s="44" t="s">
        <v>148</v>
      </c>
      <c r="D4393" s="44" t="s">
        <v>176</v>
      </c>
      <c r="E4393" s="3">
        <v>3</v>
      </c>
      <c r="F4393" s="3">
        <v>1</v>
      </c>
      <c r="G4393" s="3">
        <v>4</v>
      </c>
      <c r="H4393" s="3">
        <v>1</v>
      </c>
      <c r="I4393" s="3">
        <f t="shared" si="68"/>
        <v>2</v>
      </c>
    </row>
    <row r="4394" spans="1:9" x14ac:dyDescent="0.35">
      <c r="A4394" s="3" t="s">
        <v>4786</v>
      </c>
      <c r="B4394" s="44" t="s">
        <v>271</v>
      </c>
      <c r="C4394" s="44" t="s">
        <v>73</v>
      </c>
      <c r="D4394" s="44" t="s">
        <v>176</v>
      </c>
      <c r="E4394" s="3">
        <v>3</v>
      </c>
      <c r="F4394" s="3">
        <v>1</v>
      </c>
      <c r="G4394" s="3">
        <v>1</v>
      </c>
      <c r="H4394" s="3">
        <v>1</v>
      </c>
      <c r="I4394" s="3">
        <f t="shared" si="68"/>
        <v>2</v>
      </c>
    </row>
    <row r="4395" spans="1:9" x14ac:dyDescent="0.35">
      <c r="A4395" s="3" t="s">
        <v>4787</v>
      </c>
      <c r="B4395" s="44" t="s">
        <v>227</v>
      </c>
      <c r="C4395" s="44" t="s">
        <v>228</v>
      </c>
      <c r="D4395" s="44" t="s">
        <v>175</v>
      </c>
      <c r="E4395" s="3">
        <v>3</v>
      </c>
      <c r="F4395" s="3">
        <v>1</v>
      </c>
      <c r="G4395" s="3">
        <v>4</v>
      </c>
      <c r="H4395" s="3">
        <v>1</v>
      </c>
      <c r="I4395" s="3">
        <f t="shared" si="68"/>
        <v>2</v>
      </c>
    </row>
    <row r="4396" spans="1:9" x14ac:dyDescent="0.35">
      <c r="A4396" s="3" t="s">
        <v>4788</v>
      </c>
      <c r="B4396" s="44" t="s">
        <v>271</v>
      </c>
      <c r="C4396" s="44" t="s">
        <v>73</v>
      </c>
      <c r="D4396" s="44" t="s">
        <v>176</v>
      </c>
      <c r="E4396" s="3">
        <v>3</v>
      </c>
      <c r="F4396" s="3">
        <v>1</v>
      </c>
      <c r="G4396" s="3">
        <v>1</v>
      </c>
      <c r="H4396" s="3">
        <v>1</v>
      </c>
      <c r="I4396" s="3">
        <f t="shared" si="68"/>
        <v>2</v>
      </c>
    </row>
    <row r="4397" spans="1:9" x14ac:dyDescent="0.35">
      <c r="A4397" s="3" t="s">
        <v>4789</v>
      </c>
      <c r="B4397" s="44" t="s">
        <v>227</v>
      </c>
      <c r="C4397" s="44" t="s">
        <v>228</v>
      </c>
      <c r="D4397" s="44" t="s">
        <v>175</v>
      </c>
      <c r="E4397" s="3">
        <v>3</v>
      </c>
      <c r="F4397" s="3">
        <v>1</v>
      </c>
      <c r="G4397" s="3">
        <v>4</v>
      </c>
      <c r="H4397" s="3">
        <v>1</v>
      </c>
      <c r="I4397" s="3">
        <f t="shared" si="68"/>
        <v>2</v>
      </c>
    </row>
    <row r="4398" spans="1:9" x14ac:dyDescent="0.35">
      <c r="A4398" s="3" t="s">
        <v>4790</v>
      </c>
      <c r="B4398" s="44" t="s">
        <v>227</v>
      </c>
      <c r="C4398" s="44" t="s">
        <v>228</v>
      </c>
      <c r="D4398" s="44" t="s">
        <v>175</v>
      </c>
      <c r="E4398" s="3">
        <v>3</v>
      </c>
      <c r="F4398" s="3">
        <v>1</v>
      </c>
      <c r="G4398" s="3">
        <v>4</v>
      </c>
      <c r="H4398" s="3">
        <v>1</v>
      </c>
      <c r="I4398" s="3">
        <f t="shared" si="68"/>
        <v>2</v>
      </c>
    </row>
    <row r="4399" spans="1:9" x14ac:dyDescent="0.35">
      <c r="A4399" s="3" t="s">
        <v>4791</v>
      </c>
      <c r="B4399" s="44" t="s">
        <v>227</v>
      </c>
      <c r="C4399" s="44" t="s">
        <v>228</v>
      </c>
      <c r="D4399" s="44" t="s">
        <v>175</v>
      </c>
      <c r="E4399" s="3">
        <v>3</v>
      </c>
      <c r="F4399" s="3">
        <v>1</v>
      </c>
      <c r="G4399" s="3">
        <v>4</v>
      </c>
      <c r="H4399" s="3">
        <v>1</v>
      </c>
      <c r="I4399" s="3">
        <f t="shared" si="68"/>
        <v>2</v>
      </c>
    </row>
    <row r="4400" spans="1:9" x14ac:dyDescent="0.35">
      <c r="A4400" s="3" t="s">
        <v>4792</v>
      </c>
      <c r="B4400" s="44" t="s">
        <v>189</v>
      </c>
      <c r="C4400" s="44" t="s">
        <v>75</v>
      </c>
      <c r="D4400" s="44" t="s">
        <v>176</v>
      </c>
      <c r="E4400" s="3">
        <v>3</v>
      </c>
      <c r="F4400" s="3">
        <v>1</v>
      </c>
      <c r="G4400" s="3">
        <v>1</v>
      </c>
      <c r="H4400" s="3">
        <v>1</v>
      </c>
      <c r="I4400" s="3">
        <f t="shared" si="68"/>
        <v>2</v>
      </c>
    </row>
    <row r="4401" spans="1:9" x14ac:dyDescent="0.35">
      <c r="A4401" s="3" t="s">
        <v>4793</v>
      </c>
      <c r="B4401" s="44" t="s">
        <v>227</v>
      </c>
      <c r="C4401" s="44" t="s">
        <v>228</v>
      </c>
      <c r="D4401" s="44" t="s">
        <v>175</v>
      </c>
      <c r="E4401" s="3">
        <v>3</v>
      </c>
      <c r="F4401" s="3">
        <v>1</v>
      </c>
      <c r="G4401" s="3">
        <v>4</v>
      </c>
      <c r="H4401" s="3">
        <v>1</v>
      </c>
      <c r="I4401" s="3">
        <f t="shared" si="68"/>
        <v>2</v>
      </c>
    </row>
    <row r="4402" spans="1:9" x14ac:dyDescent="0.35">
      <c r="A4402" s="3" t="s">
        <v>4794</v>
      </c>
      <c r="B4402" s="44" t="s">
        <v>227</v>
      </c>
      <c r="C4402" s="44" t="s">
        <v>228</v>
      </c>
      <c r="D4402" s="44" t="s">
        <v>175</v>
      </c>
      <c r="E4402" s="3">
        <v>3</v>
      </c>
      <c r="F4402" s="3">
        <v>1</v>
      </c>
      <c r="G4402" s="3">
        <v>4</v>
      </c>
      <c r="H4402" s="3">
        <v>1</v>
      </c>
      <c r="I4402" s="3">
        <f t="shared" si="68"/>
        <v>2</v>
      </c>
    </row>
    <row r="4403" spans="1:9" x14ac:dyDescent="0.35">
      <c r="A4403" s="3" t="s">
        <v>4795</v>
      </c>
      <c r="B4403" s="44" t="s">
        <v>189</v>
      </c>
      <c r="C4403" s="44" t="s">
        <v>75</v>
      </c>
      <c r="D4403" s="44" t="s">
        <v>176</v>
      </c>
      <c r="E4403" s="3">
        <v>3</v>
      </c>
      <c r="F4403" s="3">
        <v>1</v>
      </c>
      <c r="G4403" s="3">
        <v>4</v>
      </c>
      <c r="H4403" s="3">
        <v>1</v>
      </c>
      <c r="I4403" s="3">
        <f t="shared" si="68"/>
        <v>2</v>
      </c>
    </row>
    <row r="4404" spans="1:9" x14ac:dyDescent="0.35">
      <c r="A4404" s="3" t="s">
        <v>4796</v>
      </c>
      <c r="B4404" s="44" t="s">
        <v>208</v>
      </c>
      <c r="C4404" s="44" t="s">
        <v>151</v>
      </c>
      <c r="D4404" s="44" t="s">
        <v>175</v>
      </c>
      <c r="E4404" s="3">
        <v>3</v>
      </c>
      <c r="F4404" s="3">
        <v>1</v>
      </c>
      <c r="G4404" s="3">
        <v>4</v>
      </c>
      <c r="H4404" s="3">
        <v>1</v>
      </c>
      <c r="I4404" s="3">
        <f t="shared" si="68"/>
        <v>2</v>
      </c>
    </row>
    <row r="4405" spans="1:9" x14ac:dyDescent="0.35">
      <c r="A4405" s="3" t="s">
        <v>4797</v>
      </c>
      <c r="B4405" s="44" t="s">
        <v>278</v>
      </c>
      <c r="C4405" s="44" t="s">
        <v>148</v>
      </c>
      <c r="D4405" s="44" t="s">
        <v>176</v>
      </c>
      <c r="E4405" s="3">
        <v>3</v>
      </c>
      <c r="F4405" s="3">
        <v>1</v>
      </c>
      <c r="G4405" s="3">
        <v>1</v>
      </c>
      <c r="H4405" s="3">
        <v>1</v>
      </c>
      <c r="I4405" s="3">
        <f t="shared" si="68"/>
        <v>2</v>
      </c>
    </row>
    <row r="4406" spans="1:9" x14ac:dyDescent="0.35">
      <c r="A4406" s="3" t="s">
        <v>4798</v>
      </c>
      <c r="B4406" s="44" t="s">
        <v>208</v>
      </c>
      <c r="C4406" s="44" t="s">
        <v>151</v>
      </c>
      <c r="D4406" s="44" t="s">
        <v>175</v>
      </c>
      <c r="E4406" s="3">
        <v>3</v>
      </c>
      <c r="F4406" s="3">
        <v>1</v>
      </c>
      <c r="G4406" s="3">
        <v>4</v>
      </c>
      <c r="H4406" s="3">
        <v>1</v>
      </c>
      <c r="I4406" s="3">
        <f t="shared" si="68"/>
        <v>2</v>
      </c>
    </row>
    <row r="4407" spans="1:9" x14ac:dyDescent="0.35">
      <c r="A4407" s="3" t="s">
        <v>4799</v>
      </c>
      <c r="B4407" s="44" t="s">
        <v>189</v>
      </c>
      <c r="C4407" s="44" t="s">
        <v>75</v>
      </c>
      <c r="D4407" s="44" t="s">
        <v>176</v>
      </c>
      <c r="E4407" s="3">
        <v>3</v>
      </c>
      <c r="F4407" s="3">
        <v>1</v>
      </c>
      <c r="G4407" s="3">
        <v>1</v>
      </c>
      <c r="H4407" s="3">
        <v>1</v>
      </c>
      <c r="I4407" s="3">
        <f t="shared" si="68"/>
        <v>2</v>
      </c>
    </row>
    <row r="4408" spans="1:9" x14ac:dyDescent="0.35">
      <c r="A4408" s="3" t="s">
        <v>4800</v>
      </c>
      <c r="B4408" s="44" t="s">
        <v>291</v>
      </c>
      <c r="C4408" s="44" t="s">
        <v>84</v>
      </c>
      <c r="D4408" s="44" t="s">
        <v>176</v>
      </c>
      <c r="E4408" s="3">
        <v>3</v>
      </c>
      <c r="F4408" s="3">
        <v>1</v>
      </c>
      <c r="G4408" s="3">
        <v>4</v>
      </c>
      <c r="H4408" s="3">
        <v>1</v>
      </c>
      <c r="I4408" s="3">
        <f t="shared" si="68"/>
        <v>2</v>
      </c>
    </row>
    <row r="4409" spans="1:9" x14ac:dyDescent="0.35">
      <c r="A4409" s="3" t="s">
        <v>4801</v>
      </c>
      <c r="B4409" s="44" t="s">
        <v>208</v>
      </c>
      <c r="C4409" s="44" t="s">
        <v>151</v>
      </c>
      <c r="D4409" s="44" t="s">
        <v>175</v>
      </c>
      <c r="E4409" s="3">
        <v>3</v>
      </c>
      <c r="F4409" s="3">
        <v>1</v>
      </c>
      <c r="G4409" s="3">
        <v>4</v>
      </c>
      <c r="H4409" s="3">
        <v>1</v>
      </c>
      <c r="I4409" s="3">
        <f t="shared" si="68"/>
        <v>2</v>
      </c>
    </row>
    <row r="4410" spans="1:9" x14ac:dyDescent="0.35">
      <c r="A4410" s="3" t="s">
        <v>4802</v>
      </c>
      <c r="B4410" s="44" t="s">
        <v>208</v>
      </c>
      <c r="C4410" s="44" t="s">
        <v>151</v>
      </c>
      <c r="D4410" s="44" t="s">
        <v>175</v>
      </c>
      <c r="E4410" s="3">
        <v>3</v>
      </c>
      <c r="F4410" s="3">
        <v>1</v>
      </c>
      <c r="G4410" s="3">
        <v>4</v>
      </c>
      <c r="H4410" s="3">
        <v>1</v>
      </c>
      <c r="I4410" s="3">
        <f t="shared" si="68"/>
        <v>2</v>
      </c>
    </row>
    <row r="4411" spans="1:9" x14ac:dyDescent="0.35">
      <c r="A4411" s="3" t="s">
        <v>4803</v>
      </c>
      <c r="B4411" s="44" t="s">
        <v>196</v>
      </c>
      <c r="C4411" s="44" t="s">
        <v>88</v>
      </c>
      <c r="D4411" s="44" t="s">
        <v>176</v>
      </c>
      <c r="E4411" s="3">
        <v>3</v>
      </c>
      <c r="F4411" s="3">
        <v>1</v>
      </c>
      <c r="G4411" s="3">
        <v>4</v>
      </c>
      <c r="H4411" s="3">
        <v>1</v>
      </c>
      <c r="I4411" s="3">
        <f t="shared" si="68"/>
        <v>2</v>
      </c>
    </row>
    <row r="4412" spans="1:9" x14ac:dyDescent="0.35">
      <c r="A4412" s="3" t="s">
        <v>4804</v>
      </c>
      <c r="B4412" s="44" t="s">
        <v>208</v>
      </c>
      <c r="C4412" s="44" t="s">
        <v>151</v>
      </c>
      <c r="D4412" s="44" t="s">
        <v>175</v>
      </c>
      <c r="E4412" s="3">
        <v>3</v>
      </c>
      <c r="F4412" s="3">
        <v>1</v>
      </c>
      <c r="G4412" s="3">
        <v>4</v>
      </c>
      <c r="H4412" s="3">
        <v>1</v>
      </c>
      <c r="I4412" s="3">
        <f t="shared" si="68"/>
        <v>2</v>
      </c>
    </row>
    <row r="4413" spans="1:9" x14ac:dyDescent="0.35">
      <c r="A4413" s="3" t="s">
        <v>4805</v>
      </c>
      <c r="B4413" s="44" t="s">
        <v>271</v>
      </c>
      <c r="C4413" s="44" t="s">
        <v>73</v>
      </c>
      <c r="D4413" s="44" t="s">
        <v>176</v>
      </c>
      <c r="E4413" s="3">
        <v>3</v>
      </c>
      <c r="F4413" s="3">
        <v>1</v>
      </c>
      <c r="G4413" s="3">
        <v>4</v>
      </c>
      <c r="H4413" s="3">
        <v>1</v>
      </c>
      <c r="I4413" s="3">
        <f t="shared" si="68"/>
        <v>2</v>
      </c>
    </row>
    <row r="4414" spans="1:9" x14ac:dyDescent="0.35">
      <c r="A4414" s="3" t="s">
        <v>4806</v>
      </c>
      <c r="B4414" s="44" t="s">
        <v>289</v>
      </c>
      <c r="C4414" s="44" t="s">
        <v>43</v>
      </c>
      <c r="D4414" s="44" t="s">
        <v>175</v>
      </c>
      <c r="E4414" s="3">
        <v>3</v>
      </c>
      <c r="F4414" s="3">
        <v>1</v>
      </c>
      <c r="G4414" s="3">
        <v>1</v>
      </c>
      <c r="H4414" s="3">
        <v>1</v>
      </c>
      <c r="I4414" s="3">
        <f t="shared" si="68"/>
        <v>2</v>
      </c>
    </row>
    <row r="4415" spans="1:9" x14ac:dyDescent="0.35">
      <c r="A4415" s="3" t="s">
        <v>4807</v>
      </c>
      <c r="B4415" s="44" t="s">
        <v>271</v>
      </c>
      <c r="C4415" s="44" t="s">
        <v>73</v>
      </c>
      <c r="D4415" s="44" t="s">
        <v>176</v>
      </c>
      <c r="E4415" s="3">
        <v>3</v>
      </c>
      <c r="F4415" s="3">
        <v>1</v>
      </c>
      <c r="G4415" s="3">
        <v>4</v>
      </c>
      <c r="H4415" s="3">
        <v>1</v>
      </c>
      <c r="I4415" s="3">
        <f t="shared" si="68"/>
        <v>2</v>
      </c>
    </row>
    <row r="4416" spans="1:9" x14ac:dyDescent="0.35">
      <c r="A4416" s="3" t="s">
        <v>4808</v>
      </c>
      <c r="B4416" s="44" t="s">
        <v>278</v>
      </c>
      <c r="C4416" s="44" t="s">
        <v>148</v>
      </c>
      <c r="D4416" s="44" t="s">
        <v>176</v>
      </c>
      <c r="E4416" s="3">
        <v>3</v>
      </c>
      <c r="F4416" s="3">
        <v>1</v>
      </c>
      <c r="G4416" s="3">
        <v>1</v>
      </c>
      <c r="H4416" s="3">
        <v>1</v>
      </c>
      <c r="I4416" s="3">
        <f t="shared" si="68"/>
        <v>2</v>
      </c>
    </row>
    <row r="4417" spans="1:9" x14ac:dyDescent="0.35">
      <c r="A4417" s="3" t="s">
        <v>4809</v>
      </c>
      <c r="B4417" s="44" t="s">
        <v>289</v>
      </c>
      <c r="C4417" s="44" t="s">
        <v>43</v>
      </c>
      <c r="D4417" s="44" t="s">
        <v>175</v>
      </c>
      <c r="E4417" s="3">
        <v>3</v>
      </c>
      <c r="F4417" s="3">
        <v>4</v>
      </c>
      <c r="G4417" s="3">
        <v>1</v>
      </c>
      <c r="H4417" s="3">
        <v>2</v>
      </c>
      <c r="I4417" s="3">
        <f t="shared" si="68"/>
        <v>3</v>
      </c>
    </row>
    <row r="4418" spans="1:9" x14ac:dyDescent="0.35">
      <c r="A4418" s="3" t="s">
        <v>4810</v>
      </c>
      <c r="B4418" s="44" t="s">
        <v>196</v>
      </c>
      <c r="C4418" s="44" t="s">
        <v>88</v>
      </c>
      <c r="D4418" s="44" t="s">
        <v>176</v>
      </c>
      <c r="E4418" s="3">
        <v>3</v>
      </c>
      <c r="F4418" s="3">
        <v>1</v>
      </c>
      <c r="G4418" s="3">
        <v>1</v>
      </c>
      <c r="H4418" s="3">
        <v>1</v>
      </c>
      <c r="I4418" s="3">
        <f t="shared" si="68"/>
        <v>2</v>
      </c>
    </row>
    <row r="4419" spans="1:9" x14ac:dyDescent="0.35">
      <c r="A4419" s="3" t="s">
        <v>4811</v>
      </c>
      <c r="B4419" s="44" t="s">
        <v>278</v>
      </c>
      <c r="C4419" s="44" t="s">
        <v>148</v>
      </c>
      <c r="D4419" s="44" t="s">
        <v>176</v>
      </c>
      <c r="E4419" s="3">
        <v>3</v>
      </c>
      <c r="F4419" s="3">
        <v>1</v>
      </c>
      <c r="G4419" s="3">
        <v>1</v>
      </c>
      <c r="H4419" s="3">
        <v>1</v>
      </c>
      <c r="I4419" s="3">
        <f t="shared" ref="I4419:I4482" si="69">ROUND(AVERAGE(E4419:H4419),0)</f>
        <v>2</v>
      </c>
    </row>
    <row r="4420" spans="1:9" x14ac:dyDescent="0.35">
      <c r="A4420" s="3" t="s">
        <v>4812</v>
      </c>
      <c r="B4420" s="44" t="s">
        <v>278</v>
      </c>
      <c r="C4420" s="44" t="s">
        <v>148</v>
      </c>
      <c r="D4420" s="44" t="s">
        <v>176</v>
      </c>
      <c r="E4420" s="3">
        <v>3</v>
      </c>
      <c r="F4420" s="3">
        <v>1</v>
      </c>
      <c r="G4420" s="3">
        <v>4</v>
      </c>
      <c r="H4420" s="3">
        <v>1</v>
      </c>
      <c r="I4420" s="3">
        <f t="shared" si="69"/>
        <v>2</v>
      </c>
    </row>
    <row r="4421" spans="1:9" x14ac:dyDescent="0.35">
      <c r="A4421" s="3" t="s">
        <v>4813</v>
      </c>
      <c r="B4421" s="44" t="s">
        <v>227</v>
      </c>
      <c r="C4421" s="44" t="s">
        <v>228</v>
      </c>
      <c r="D4421" s="44" t="s">
        <v>175</v>
      </c>
      <c r="E4421" s="3">
        <v>3</v>
      </c>
      <c r="F4421" s="3">
        <v>1</v>
      </c>
      <c r="G4421" s="3">
        <v>4</v>
      </c>
      <c r="H4421" s="3">
        <v>1</v>
      </c>
      <c r="I4421" s="3">
        <f t="shared" si="69"/>
        <v>2</v>
      </c>
    </row>
    <row r="4422" spans="1:9" x14ac:dyDescent="0.35">
      <c r="A4422" s="3" t="s">
        <v>4814</v>
      </c>
      <c r="B4422" s="44" t="s">
        <v>289</v>
      </c>
      <c r="C4422" s="44" t="s">
        <v>43</v>
      </c>
      <c r="D4422" s="44" t="s">
        <v>175</v>
      </c>
      <c r="E4422" s="3">
        <v>3</v>
      </c>
      <c r="F4422" s="3">
        <v>1</v>
      </c>
      <c r="G4422" s="3">
        <v>1</v>
      </c>
      <c r="H4422" s="3">
        <v>1</v>
      </c>
      <c r="I4422" s="3">
        <f t="shared" si="69"/>
        <v>2</v>
      </c>
    </row>
    <row r="4423" spans="1:9" x14ac:dyDescent="0.35">
      <c r="A4423" s="3" t="s">
        <v>4815</v>
      </c>
      <c r="B4423" s="44" t="s">
        <v>290</v>
      </c>
      <c r="C4423" s="44" t="s">
        <v>84</v>
      </c>
      <c r="D4423" s="44" t="s">
        <v>175</v>
      </c>
      <c r="E4423" s="3">
        <v>3</v>
      </c>
      <c r="F4423" s="3">
        <v>1</v>
      </c>
      <c r="G4423" s="3">
        <v>4</v>
      </c>
      <c r="H4423" s="3">
        <v>1</v>
      </c>
      <c r="I4423" s="3">
        <f t="shared" si="69"/>
        <v>2</v>
      </c>
    </row>
    <row r="4424" spans="1:9" x14ac:dyDescent="0.35">
      <c r="A4424" s="3" t="s">
        <v>4816</v>
      </c>
      <c r="B4424" s="44" t="s">
        <v>291</v>
      </c>
      <c r="C4424" s="44" t="s">
        <v>84</v>
      </c>
      <c r="D4424" s="44" t="s">
        <v>176</v>
      </c>
      <c r="E4424" s="3">
        <v>3</v>
      </c>
      <c r="F4424" s="3">
        <v>4</v>
      </c>
      <c r="G4424" s="3">
        <v>4</v>
      </c>
      <c r="H4424" s="3">
        <v>1</v>
      </c>
      <c r="I4424" s="3">
        <f t="shared" si="69"/>
        <v>3</v>
      </c>
    </row>
    <row r="4425" spans="1:9" x14ac:dyDescent="0.35">
      <c r="A4425" s="3" t="s">
        <v>4817</v>
      </c>
      <c r="B4425" s="44" t="s">
        <v>271</v>
      </c>
      <c r="C4425" s="44" t="s">
        <v>73</v>
      </c>
      <c r="D4425" s="44" t="s">
        <v>176</v>
      </c>
      <c r="E4425" s="3">
        <v>3</v>
      </c>
      <c r="F4425" s="3">
        <v>1</v>
      </c>
      <c r="G4425" s="3">
        <v>1</v>
      </c>
      <c r="H4425" s="3">
        <v>1</v>
      </c>
      <c r="I4425" s="3">
        <f t="shared" si="69"/>
        <v>2</v>
      </c>
    </row>
    <row r="4426" spans="1:9" x14ac:dyDescent="0.35">
      <c r="A4426" s="3" t="s">
        <v>4818</v>
      </c>
      <c r="B4426" s="44" t="s">
        <v>246</v>
      </c>
      <c r="C4426" s="44" t="s">
        <v>75</v>
      </c>
      <c r="D4426" s="44" t="s">
        <v>175</v>
      </c>
      <c r="E4426" s="3">
        <v>3</v>
      </c>
      <c r="F4426" s="3">
        <v>1</v>
      </c>
      <c r="G4426" s="3">
        <v>1</v>
      </c>
      <c r="H4426" s="3">
        <v>1</v>
      </c>
      <c r="I4426" s="3">
        <f t="shared" si="69"/>
        <v>2</v>
      </c>
    </row>
    <row r="4427" spans="1:9" x14ac:dyDescent="0.35">
      <c r="A4427" s="3" t="s">
        <v>4819</v>
      </c>
      <c r="B4427" s="44" t="s">
        <v>271</v>
      </c>
      <c r="C4427" s="44" t="s">
        <v>73</v>
      </c>
      <c r="D4427" s="44" t="s">
        <v>176</v>
      </c>
      <c r="E4427" s="3">
        <v>3</v>
      </c>
      <c r="F4427" s="3">
        <v>1</v>
      </c>
      <c r="G4427" s="3">
        <v>4</v>
      </c>
      <c r="H4427" s="3">
        <v>1</v>
      </c>
      <c r="I4427" s="3">
        <f t="shared" si="69"/>
        <v>2</v>
      </c>
    </row>
    <row r="4428" spans="1:9" x14ac:dyDescent="0.35">
      <c r="A4428" s="3" t="s">
        <v>4820</v>
      </c>
      <c r="B4428" s="44" t="s">
        <v>291</v>
      </c>
      <c r="C4428" s="44" t="s">
        <v>84</v>
      </c>
      <c r="D4428" s="44" t="s">
        <v>176</v>
      </c>
      <c r="E4428" s="3">
        <v>3</v>
      </c>
      <c r="F4428" s="3">
        <v>1</v>
      </c>
      <c r="G4428" s="3">
        <v>4</v>
      </c>
      <c r="H4428" s="3">
        <v>1</v>
      </c>
      <c r="I4428" s="3">
        <f t="shared" si="69"/>
        <v>2</v>
      </c>
    </row>
    <row r="4429" spans="1:9" x14ac:dyDescent="0.35">
      <c r="A4429" s="3" t="s">
        <v>4821</v>
      </c>
      <c r="B4429" s="44" t="s">
        <v>189</v>
      </c>
      <c r="C4429" s="44" t="s">
        <v>75</v>
      </c>
      <c r="D4429" s="44" t="s">
        <v>176</v>
      </c>
      <c r="E4429" s="3">
        <v>3</v>
      </c>
      <c r="F4429" s="3">
        <v>1</v>
      </c>
      <c r="G4429" s="3">
        <v>1</v>
      </c>
      <c r="H4429" s="3">
        <v>1</v>
      </c>
      <c r="I4429" s="3">
        <f t="shared" si="69"/>
        <v>2</v>
      </c>
    </row>
    <row r="4430" spans="1:9" x14ac:dyDescent="0.35">
      <c r="A4430" s="3" t="s">
        <v>4822</v>
      </c>
      <c r="B4430" s="44" t="s">
        <v>271</v>
      </c>
      <c r="C4430" s="44" t="s">
        <v>73</v>
      </c>
      <c r="D4430" s="44" t="s">
        <v>176</v>
      </c>
      <c r="E4430" s="3">
        <v>3</v>
      </c>
      <c r="F4430" s="3">
        <v>1</v>
      </c>
      <c r="G4430" s="3">
        <v>1</v>
      </c>
      <c r="H4430" s="3">
        <v>1</v>
      </c>
      <c r="I4430" s="3">
        <f t="shared" si="69"/>
        <v>2</v>
      </c>
    </row>
    <row r="4431" spans="1:9" x14ac:dyDescent="0.35">
      <c r="A4431" s="3" t="s">
        <v>4823</v>
      </c>
      <c r="B4431" s="44" t="s">
        <v>278</v>
      </c>
      <c r="C4431" s="44" t="s">
        <v>148</v>
      </c>
      <c r="D4431" s="44" t="s">
        <v>176</v>
      </c>
      <c r="E4431" s="3">
        <v>3</v>
      </c>
      <c r="F4431" s="3">
        <v>1</v>
      </c>
      <c r="G4431" s="3">
        <v>4</v>
      </c>
      <c r="H4431" s="3">
        <v>1</v>
      </c>
      <c r="I4431" s="3">
        <f t="shared" si="69"/>
        <v>2</v>
      </c>
    </row>
    <row r="4432" spans="1:9" x14ac:dyDescent="0.35">
      <c r="A4432" s="3" t="s">
        <v>4824</v>
      </c>
      <c r="B4432" s="44" t="s">
        <v>278</v>
      </c>
      <c r="C4432" s="44" t="s">
        <v>148</v>
      </c>
      <c r="D4432" s="44" t="s">
        <v>176</v>
      </c>
      <c r="E4432" s="3">
        <v>3</v>
      </c>
      <c r="F4432" s="3">
        <v>1</v>
      </c>
      <c r="G4432" s="3">
        <v>4</v>
      </c>
      <c r="H4432" s="3">
        <v>1</v>
      </c>
      <c r="I4432" s="3">
        <f t="shared" si="69"/>
        <v>2</v>
      </c>
    </row>
    <row r="4433" spans="1:9" x14ac:dyDescent="0.35">
      <c r="A4433" s="3" t="s">
        <v>4825</v>
      </c>
      <c r="B4433" s="44" t="s">
        <v>271</v>
      </c>
      <c r="C4433" s="44" t="s">
        <v>73</v>
      </c>
      <c r="D4433" s="44" t="s">
        <v>176</v>
      </c>
      <c r="E4433" s="3">
        <v>3</v>
      </c>
      <c r="F4433" s="3">
        <v>1</v>
      </c>
      <c r="G4433" s="3">
        <v>1</v>
      </c>
      <c r="H4433" s="3">
        <v>1</v>
      </c>
      <c r="I4433" s="3">
        <f t="shared" si="69"/>
        <v>2</v>
      </c>
    </row>
    <row r="4434" spans="1:9" x14ac:dyDescent="0.35">
      <c r="A4434" s="3" t="s">
        <v>4826</v>
      </c>
      <c r="B4434" s="44" t="s">
        <v>242</v>
      </c>
      <c r="C4434" s="44" t="s">
        <v>148</v>
      </c>
      <c r="D4434" s="44" t="s">
        <v>175</v>
      </c>
      <c r="E4434" s="3">
        <v>1</v>
      </c>
      <c r="F4434" s="3">
        <v>3</v>
      </c>
      <c r="G4434" s="3">
        <v>4</v>
      </c>
      <c r="H4434" s="3">
        <v>1</v>
      </c>
      <c r="I4434" s="3">
        <f t="shared" si="69"/>
        <v>2</v>
      </c>
    </row>
    <row r="4435" spans="1:9" x14ac:dyDescent="0.35">
      <c r="A4435" s="3" t="s">
        <v>4827</v>
      </c>
      <c r="B4435" s="44" t="s">
        <v>271</v>
      </c>
      <c r="C4435" s="44" t="s">
        <v>73</v>
      </c>
      <c r="D4435" s="44" t="s">
        <v>176</v>
      </c>
      <c r="E4435" s="3">
        <v>3</v>
      </c>
      <c r="F4435" s="3">
        <v>1</v>
      </c>
      <c r="G4435" s="3">
        <v>1</v>
      </c>
      <c r="H4435" s="3">
        <v>1</v>
      </c>
      <c r="I4435" s="3">
        <f t="shared" si="69"/>
        <v>2</v>
      </c>
    </row>
    <row r="4436" spans="1:9" x14ac:dyDescent="0.35">
      <c r="A4436" s="3" t="s">
        <v>4828</v>
      </c>
      <c r="B4436" s="44" t="s">
        <v>204</v>
      </c>
      <c r="C4436" s="44" t="s">
        <v>73</v>
      </c>
      <c r="D4436" s="44" t="s">
        <v>175</v>
      </c>
      <c r="E4436" s="3">
        <v>3</v>
      </c>
      <c r="F4436" s="3">
        <v>1</v>
      </c>
      <c r="G4436" s="3">
        <v>4</v>
      </c>
      <c r="H4436" s="3">
        <v>1</v>
      </c>
      <c r="I4436" s="3">
        <f t="shared" si="69"/>
        <v>2</v>
      </c>
    </row>
    <row r="4437" spans="1:9" x14ac:dyDescent="0.35">
      <c r="A4437" s="3" t="s">
        <v>4829</v>
      </c>
      <c r="B4437" s="44" t="s">
        <v>242</v>
      </c>
      <c r="C4437" s="44" t="s">
        <v>148</v>
      </c>
      <c r="D4437" s="44" t="s">
        <v>175</v>
      </c>
      <c r="E4437" s="3">
        <v>3</v>
      </c>
      <c r="F4437" s="3">
        <v>1</v>
      </c>
      <c r="G4437" s="3">
        <v>4</v>
      </c>
      <c r="H4437" s="3">
        <v>1</v>
      </c>
      <c r="I4437" s="3">
        <f t="shared" si="69"/>
        <v>2</v>
      </c>
    </row>
    <row r="4438" spans="1:9" x14ac:dyDescent="0.35">
      <c r="A4438" s="3" t="s">
        <v>4830</v>
      </c>
      <c r="B4438" s="44" t="s">
        <v>271</v>
      </c>
      <c r="C4438" s="44" t="s">
        <v>73</v>
      </c>
      <c r="D4438" s="44" t="s">
        <v>176</v>
      </c>
      <c r="E4438" s="3">
        <v>3</v>
      </c>
      <c r="F4438" s="3">
        <v>1</v>
      </c>
      <c r="G4438" s="3">
        <v>1</v>
      </c>
      <c r="H4438" s="3">
        <v>1</v>
      </c>
      <c r="I4438" s="3">
        <f t="shared" si="69"/>
        <v>2</v>
      </c>
    </row>
    <row r="4439" spans="1:9" x14ac:dyDescent="0.35">
      <c r="A4439" s="3" t="s">
        <v>4831</v>
      </c>
      <c r="B4439" s="44" t="s">
        <v>278</v>
      </c>
      <c r="C4439" s="44" t="s">
        <v>148</v>
      </c>
      <c r="D4439" s="44" t="s">
        <v>176</v>
      </c>
      <c r="E4439" s="3">
        <v>3</v>
      </c>
      <c r="F4439" s="3">
        <v>1</v>
      </c>
      <c r="G4439" s="3">
        <v>1</v>
      </c>
      <c r="H4439" s="3">
        <v>1</v>
      </c>
      <c r="I4439" s="3">
        <f t="shared" si="69"/>
        <v>2</v>
      </c>
    </row>
    <row r="4440" spans="1:9" x14ac:dyDescent="0.35">
      <c r="A4440" s="3" t="s">
        <v>4832</v>
      </c>
      <c r="B4440" s="44" t="s">
        <v>204</v>
      </c>
      <c r="C4440" s="44" t="s">
        <v>73</v>
      </c>
      <c r="D4440" s="44" t="s">
        <v>175</v>
      </c>
      <c r="E4440" s="3">
        <v>3</v>
      </c>
      <c r="F4440" s="3">
        <v>1</v>
      </c>
      <c r="G4440" s="3">
        <v>4</v>
      </c>
      <c r="H4440" s="3">
        <v>1</v>
      </c>
      <c r="I4440" s="3">
        <f t="shared" si="69"/>
        <v>2</v>
      </c>
    </row>
    <row r="4441" spans="1:9" x14ac:dyDescent="0.35">
      <c r="A4441" s="3" t="s">
        <v>4833</v>
      </c>
      <c r="B4441" s="44" t="s">
        <v>204</v>
      </c>
      <c r="C4441" s="44" t="s">
        <v>73</v>
      </c>
      <c r="D4441" s="44" t="s">
        <v>175</v>
      </c>
      <c r="E4441" s="3">
        <v>3</v>
      </c>
      <c r="F4441" s="3">
        <v>1</v>
      </c>
      <c r="G4441" s="3">
        <v>1</v>
      </c>
      <c r="H4441" s="3">
        <v>1</v>
      </c>
      <c r="I4441" s="3">
        <f t="shared" si="69"/>
        <v>2</v>
      </c>
    </row>
    <row r="4442" spans="1:9" x14ac:dyDescent="0.35">
      <c r="A4442" s="3" t="s">
        <v>4834</v>
      </c>
      <c r="B4442" s="44" t="s">
        <v>204</v>
      </c>
      <c r="C4442" s="44" t="s">
        <v>73</v>
      </c>
      <c r="D4442" s="44" t="s">
        <v>175</v>
      </c>
      <c r="E4442" s="3">
        <v>3</v>
      </c>
      <c r="F4442" s="3">
        <v>1</v>
      </c>
      <c r="G4442" s="3">
        <v>1</v>
      </c>
      <c r="H4442" s="3">
        <v>1</v>
      </c>
      <c r="I4442" s="3">
        <f t="shared" si="69"/>
        <v>2</v>
      </c>
    </row>
    <row r="4443" spans="1:9" x14ac:dyDescent="0.35">
      <c r="A4443" s="3" t="s">
        <v>4835</v>
      </c>
      <c r="B4443" s="44" t="s">
        <v>189</v>
      </c>
      <c r="C4443" s="44" t="s">
        <v>75</v>
      </c>
      <c r="D4443" s="44" t="s">
        <v>176</v>
      </c>
      <c r="E4443" s="3">
        <v>3</v>
      </c>
      <c r="F4443" s="3">
        <v>1</v>
      </c>
      <c r="G4443" s="3">
        <v>1</v>
      </c>
      <c r="H4443" s="3">
        <v>1</v>
      </c>
      <c r="I4443" s="3">
        <f t="shared" si="69"/>
        <v>2</v>
      </c>
    </row>
    <row r="4444" spans="1:9" x14ac:dyDescent="0.35">
      <c r="A4444" s="3" t="s">
        <v>4836</v>
      </c>
      <c r="B4444" s="44" t="s">
        <v>204</v>
      </c>
      <c r="C4444" s="44" t="s">
        <v>73</v>
      </c>
      <c r="D4444" s="44" t="s">
        <v>175</v>
      </c>
      <c r="E4444" s="3">
        <v>3</v>
      </c>
      <c r="F4444" s="3">
        <v>1</v>
      </c>
      <c r="G4444" s="3">
        <v>1</v>
      </c>
      <c r="H4444" s="3">
        <v>1</v>
      </c>
      <c r="I4444" s="3">
        <f t="shared" si="69"/>
        <v>2</v>
      </c>
    </row>
    <row r="4445" spans="1:9" x14ac:dyDescent="0.35">
      <c r="A4445" s="3" t="s">
        <v>4837</v>
      </c>
      <c r="B4445" s="44" t="s">
        <v>290</v>
      </c>
      <c r="C4445" s="44" t="s">
        <v>84</v>
      </c>
      <c r="D4445" s="44" t="s">
        <v>175</v>
      </c>
      <c r="E4445" s="3">
        <v>3</v>
      </c>
      <c r="F4445" s="3">
        <v>3</v>
      </c>
      <c r="G4445" s="3">
        <v>4</v>
      </c>
      <c r="H4445" s="3">
        <v>1</v>
      </c>
      <c r="I4445" s="3">
        <f t="shared" si="69"/>
        <v>3</v>
      </c>
    </row>
    <row r="4446" spans="1:9" x14ac:dyDescent="0.35">
      <c r="A4446" s="3" t="s">
        <v>4838</v>
      </c>
      <c r="B4446" s="44" t="s">
        <v>242</v>
      </c>
      <c r="C4446" s="44" t="s">
        <v>148</v>
      </c>
      <c r="D4446" s="44" t="s">
        <v>175</v>
      </c>
      <c r="E4446" s="3">
        <v>3</v>
      </c>
      <c r="F4446" s="3">
        <v>1</v>
      </c>
      <c r="G4446" s="3">
        <v>1</v>
      </c>
      <c r="H4446" s="3">
        <v>1</v>
      </c>
      <c r="I4446" s="3">
        <f t="shared" si="69"/>
        <v>2</v>
      </c>
    </row>
    <row r="4447" spans="1:9" x14ac:dyDescent="0.35">
      <c r="A4447" s="3" t="s">
        <v>4839</v>
      </c>
      <c r="B4447" s="44" t="s">
        <v>189</v>
      </c>
      <c r="C4447" s="44" t="s">
        <v>75</v>
      </c>
      <c r="D4447" s="44" t="s">
        <v>176</v>
      </c>
      <c r="E4447" s="3">
        <v>3</v>
      </c>
      <c r="F4447" s="3">
        <v>1</v>
      </c>
      <c r="G4447" s="3">
        <v>4</v>
      </c>
      <c r="H4447" s="3">
        <v>1</v>
      </c>
      <c r="I4447" s="3">
        <f t="shared" si="69"/>
        <v>2</v>
      </c>
    </row>
    <row r="4448" spans="1:9" x14ac:dyDescent="0.35">
      <c r="A4448" s="3" t="s">
        <v>4840</v>
      </c>
      <c r="B4448" s="44" t="s">
        <v>189</v>
      </c>
      <c r="C4448" s="44" t="s">
        <v>75</v>
      </c>
      <c r="D4448" s="44" t="s">
        <v>176</v>
      </c>
      <c r="E4448" s="3">
        <v>3</v>
      </c>
      <c r="F4448" s="3">
        <v>1</v>
      </c>
      <c r="G4448" s="3">
        <v>1</v>
      </c>
      <c r="H4448" s="3">
        <v>1</v>
      </c>
      <c r="I4448" s="3">
        <f t="shared" si="69"/>
        <v>2</v>
      </c>
    </row>
    <row r="4449" spans="1:9" x14ac:dyDescent="0.35">
      <c r="A4449" s="3" t="s">
        <v>4841</v>
      </c>
      <c r="B4449" s="44" t="s">
        <v>204</v>
      </c>
      <c r="C4449" s="44" t="s">
        <v>73</v>
      </c>
      <c r="D4449" s="44" t="s">
        <v>175</v>
      </c>
      <c r="E4449" s="3">
        <v>3</v>
      </c>
      <c r="F4449" s="3">
        <v>1</v>
      </c>
      <c r="G4449" s="3">
        <v>4</v>
      </c>
      <c r="H4449" s="3">
        <v>1</v>
      </c>
      <c r="I4449" s="3">
        <f t="shared" si="69"/>
        <v>2</v>
      </c>
    </row>
    <row r="4450" spans="1:9" x14ac:dyDescent="0.35">
      <c r="A4450" s="3" t="s">
        <v>4842</v>
      </c>
      <c r="B4450" s="44" t="s">
        <v>246</v>
      </c>
      <c r="C4450" s="44" t="s">
        <v>75</v>
      </c>
      <c r="D4450" s="44" t="s">
        <v>175</v>
      </c>
      <c r="E4450" s="3">
        <v>3</v>
      </c>
      <c r="F4450" s="3">
        <v>1</v>
      </c>
      <c r="G4450" s="3">
        <v>4</v>
      </c>
      <c r="H4450" s="3">
        <v>1</v>
      </c>
      <c r="I4450" s="3">
        <f t="shared" si="69"/>
        <v>2</v>
      </c>
    </row>
    <row r="4451" spans="1:9" x14ac:dyDescent="0.35">
      <c r="A4451" s="3" t="s">
        <v>4843</v>
      </c>
      <c r="B4451" s="44" t="s">
        <v>291</v>
      </c>
      <c r="C4451" s="44" t="s">
        <v>84</v>
      </c>
      <c r="D4451" s="44" t="s">
        <v>176</v>
      </c>
      <c r="E4451" s="3">
        <v>3</v>
      </c>
      <c r="F4451" s="3">
        <v>1</v>
      </c>
      <c r="G4451" s="3">
        <v>1</v>
      </c>
      <c r="H4451" s="3">
        <v>1</v>
      </c>
      <c r="I4451" s="3">
        <f t="shared" si="69"/>
        <v>2</v>
      </c>
    </row>
    <row r="4452" spans="1:9" x14ac:dyDescent="0.35">
      <c r="A4452" s="3" t="s">
        <v>4844</v>
      </c>
      <c r="B4452" s="44" t="s">
        <v>242</v>
      </c>
      <c r="C4452" s="44" t="s">
        <v>148</v>
      </c>
      <c r="D4452" s="44" t="s">
        <v>175</v>
      </c>
      <c r="E4452" s="3">
        <v>3</v>
      </c>
      <c r="F4452" s="3">
        <v>1</v>
      </c>
      <c r="G4452" s="3">
        <v>4</v>
      </c>
      <c r="H4452" s="3">
        <v>1</v>
      </c>
      <c r="I4452" s="3">
        <f t="shared" si="69"/>
        <v>2</v>
      </c>
    </row>
    <row r="4453" spans="1:9" x14ac:dyDescent="0.35">
      <c r="A4453" s="3" t="s">
        <v>4845</v>
      </c>
      <c r="B4453" s="44" t="s">
        <v>242</v>
      </c>
      <c r="C4453" s="44" t="s">
        <v>148</v>
      </c>
      <c r="D4453" s="44" t="s">
        <v>175</v>
      </c>
      <c r="E4453" s="3">
        <v>3</v>
      </c>
      <c r="F4453" s="3">
        <v>1</v>
      </c>
      <c r="G4453" s="3">
        <v>1</v>
      </c>
      <c r="H4453" s="3">
        <v>1</v>
      </c>
      <c r="I4453" s="3">
        <f t="shared" si="69"/>
        <v>2</v>
      </c>
    </row>
    <row r="4454" spans="1:9" x14ac:dyDescent="0.35">
      <c r="A4454" s="3" t="s">
        <v>4846</v>
      </c>
      <c r="B4454" s="44" t="s">
        <v>290</v>
      </c>
      <c r="C4454" s="44" t="s">
        <v>84</v>
      </c>
      <c r="D4454" s="44" t="s">
        <v>175</v>
      </c>
      <c r="E4454" s="3">
        <v>3</v>
      </c>
      <c r="F4454" s="3">
        <v>1</v>
      </c>
      <c r="G4454" s="3">
        <v>4</v>
      </c>
      <c r="H4454" s="3">
        <v>1</v>
      </c>
      <c r="I4454" s="3">
        <f t="shared" si="69"/>
        <v>2</v>
      </c>
    </row>
    <row r="4455" spans="1:9" x14ac:dyDescent="0.35">
      <c r="A4455" s="3" t="s">
        <v>4847</v>
      </c>
      <c r="B4455" s="44" t="s">
        <v>290</v>
      </c>
      <c r="C4455" s="44" t="s">
        <v>84</v>
      </c>
      <c r="D4455" s="44" t="s">
        <v>175</v>
      </c>
      <c r="E4455" s="3">
        <v>3</v>
      </c>
      <c r="F4455" s="3">
        <v>1</v>
      </c>
      <c r="G4455" s="3">
        <v>4</v>
      </c>
      <c r="H4455" s="3">
        <v>1</v>
      </c>
      <c r="I4455" s="3">
        <f t="shared" si="69"/>
        <v>2</v>
      </c>
    </row>
    <row r="4456" spans="1:9" x14ac:dyDescent="0.35">
      <c r="A4456" s="3" t="s">
        <v>4848</v>
      </c>
      <c r="B4456" s="44" t="s">
        <v>271</v>
      </c>
      <c r="C4456" s="44" t="s">
        <v>73</v>
      </c>
      <c r="D4456" s="44" t="s">
        <v>176</v>
      </c>
      <c r="E4456" s="3">
        <v>3</v>
      </c>
      <c r="F4456" s="3">
        <v>1</v>
      </c>
      <c r="G4456" s="3">
        <v>1</v>
      </c>
      <c r="H4456" s="3">
        <v>1</v>
      </c>
      <c r="I4456" s="3">
        <f t="shared" si="69"/>
        <v>2</v>
      </c>
    </row>
    <row r="4457" spans="1:9" x14ac:dyDescent="0.35">
      <c r="A4457" s="3" t="s">
        <v>4849</v>
      </c>
      <c r="B4457" s="44" t="s">
        <v>246</v>
      </c>
      <c r="C4457" s="44" t="s">
        <v>75</v>
      </c>
      <c r="D4457" s="44" t="s">
        <v>175</v>
      </c>
      <c r="E4457" s="3">
        <v>3</v>
      </c>
      <c r="F4457" s="3">
        <v>1</v>
      </c>
      <c r="G4457" s="3">
        <v>4</v>
      </c>
      <c r="H4457" s="3">
        <v>1</v>
      </c>
      <c r="I4457" s="3">
        <f t="shared" si="69"/>
        <v>2</v>
      </c>
    </row>
    <row r="4458" spans="1:9" x14ac:dyDescent="0.35">
      <c r="A4458" s="3" t="s">
        <v>4850</v>
      </c>
      <c r="B4458" s="44" t="s">
        <v>291</v>
      </c>
      <c r="C4458" s="44" t="s">
        <v>84</v>
      </c>
      <c r="D4458" s="44" t="s">
        <v>176</v>
      </c>
      <c r="E4458" s="3">
        <v>3</v>
      </c>
      <c r="F4458" s="3">
        <v>1</v>
      </c>
      <c r="G4458" s="3">
        <v>1</v>
      </c>
      <c r="H4458" s="3">
        <v>1</v>
      </c>
      <c r="I4458" s="3">
        <f t="shared" si="69"/>
        <v>2</v>
      </c>
    </row>
    <row r="4459" spans="1:9" x14ac:dyDescent="0.35">
      <c r="A4459" s="3" t="s">
        <v>4851</v>
      </c>
      <c r="B4459" s="44" t="s">
        <v>196</v>
      </c>
      <c r="C4459" s="44" t="s">
        <v>88</v>
      </c>
      <c r="D4459" s="44" t="s">
        <v>176</v>
      </c>
      <c r="E4459" s="3">
        <v>3</v>
      </c>
      <c r="F4459" s="3">
        <v>1</v>
      </c>
      <c r="G4459" s="3">
        <v>4</v>
      </c>
      <c r="H4459" s="3">
        <v>1</v>
      </c>
      <c r="I4459" s="3">
        <f t="shared" si="69"/>
        <v>2</v>
      </c>
    </row>
    <row r="4460" spans="1:9" x14ac:dyDescent="0.35">
      <c r="A4460" s="3" t="s">
        <v>4852</v>
      </c>
      <c r="B4460" s="44" t="s">
        <v>196</v>
      </c>
      <c r="C4460" s="44" t="s">
        <v>88</v>
      </c>
      <c r="D4460" s="44" t="s">
        <v>176</v>
      </c>
      <c r="E4460" s="3">
        <v>3</v>
      </c>
      <c r="F4460" s="3">
        <v>1</v>
      </c>
      <c r="G4460" s="3">
        <v>1</v>
      </c>
      <c r="H4460" s="3">
        <v>1</v>
      </c>
      <c r="I4460" s="3">
        <f t="shared" si="69"/>
        <v>2</v>
      </c>
    </row>
    <row r="4461" spans="1:9" x14ac:dyDescent="0.35">
      <c r="A4461" s="3" t="s">
        <v>4853</v>
      </c>
      <c r="B4461" s="44" t="s">
        <v>189</v>
      </c>
      <c r="C4461" s="44" t="s">
        <v>75</v>
      </c>
      <c r="D4461" s="44" t="s">
        <v>176</v>
      </c>
      <c r="E4461" s="3">
        <v>3</v>
      </c>
      <c r="F4461" s="3">
        <v>1</v>
      </c>
      <c r="G4461" s="3">
        <v>1</v>
      </c>
      <c r="H4461" s="3">
        <v>1</v>
      </c>
      <c r="I4461" s="3">
        <f t="shared" si="69"/>
        <v>2</v>
      </c>
    </row>
    <row r="4462" spans="1:9" x14ac:dyDescent="0.35">
      <c r="A4462" s="3" t="s">
        <v>4854</v>
      </c>
      <c r="B4462" s="44" t="s">
        <v>246</v>
      </c>
      <c r="C4462" s="44" t="s">
        <v>75</v>
      </c>
      <c r="D4462" s="44" t="s">
        <v>175</v>
      </c>
      <c r="E4462" s="3">
        <v>3</v>
      </c>
      <c r="F4462" s="3">
        <v>1</v>
      </c>
      <c r="G4462" s="3">
        <v>1</v>
      </c>
      <c r="H4462" s="3">
        <v>1</v>
      </c>
      <c r="I4462" s="3">
        <f t="shared" si="69"/>
        <v>2</v>
      </c>
    </row>
    <row r="4463" spans="1:9" x14ac:dyDescent="0.35">
      <c r="A4463" s="3" t="s">
        <v>4855</v>
      </c>
      <c r="B4463" s="44" t="s">
        <v>271</v>
      </c>
      <c r="C4463" s="44" t="s">
        <v>73</v>
      </c>
      <c r="D4463" s="44" t="s">
        <v>176</v>
      </c>
      <c r="E4463" s="3">
        <v>3</v>
      </c>
      <c r="F4463" s="3">
        <v>1</v>
      </c>
      <c r="G4463" s="3">
        <v>1</v>
      </c>
      <c r="H4463" s="3">
        <v>1</v>
      </c>
      <c r="I4463" s="3">
        <f t="shared" si="69"/>
        <v>2</v>
      </c>
    </row>
    <row r="4464" spans="1:9" x14ac:dyDescent="0.35">
      <c r="A4464" s="3" t="s">
        <v>4856</v>
      </c>
      <c r="B4464" s="44" t="s">
        <v>242</v>
      </c>
      <c r="C4464" s="44" t="s">
        <v>148</v>
      </c>
      <c r="D4464" s="44" t="s">
        <v>175</v>
      </c>
      <c r="E4464" s="3">
        <v>3</v>
      </c>
      <c r="F4464" s="3">
        <v>1</v>
      </c>
      <c r="G4464" s="3">
        <v>4</v>
      </c>
      <c r="H4464" s="3">
        <v>1</v>
      </c>
      <c r="I4464" s="3">
        <f t="shared" si="69"/>
        <v>2</v>
      </c>
    </row>
    <row r="4465" spans="1:9" x14ac:dyDescent="0.35">
      <c r="A4465" s="3" t="s">
        <v>4857</v>
      </c>
      <c r="B4465" s="44" t="s">
        <v>246</v>
      </c>
      <c r="C4465" s="44" t="s">
        <v>75</v>
      </c>
      <c r="D4465" s="44" t="s">
        <v>175</v>
      </c>
      <c r="E4465" s="3">
        <v>3</v>
      </c>
      <c r="F4465" s="3">
        <v>1</v>
      </c>
      <c r="G4465" s="3">
        <v>1</v>
      </c>
      <c r="H4465" s="3">
        <v>1</v>
      </c>
      <c r="I4465" s="3">
        <f t="shared" si="69"/>
        <v>2</v>
      </c>
    </row>
    <row r="4466" spans="1:9" x14ac:dyDescent="0.35">
      <c r="A4466" s="3" t="s">
        <v>4858</v>
      </c>
      <c r="B4466" s="44" t="s">
        <v>246</v>
      </c>
      <c r="C4466" s="44" t="s">
        <v>75</v>
      </c>
      <c r="D4466" s="44" t="s">
        <v>175</v>
      </c>
      <c r="E4466" s="3">
        <v>3</v>
      </c>
      <c r="F4466" s="3">
        <v>1</v>
      </c>
      <c r="G4466" s="3">
        <v>1</v>
      </c>
      <c r="H4466" s="3">
        <v>1</v>
      </c>
      <c r="I4466" s="3">
        <f t="shared" si="69"/>
        <v>2</v>
      </c>
    </row>
    <row r="4467" spans="1:9" x14ac:dyDescent="0.35">
      <c r="A4467" s="3" t="s">
        <v>4859</v>
      </c>
      <c r="B4467" s="44" t="s">
        <v>290</v>
      </c>
      <c r="C4467" s="44" t="s">
        <v>84</v>
      </c>
      <c r="D4467" s="44" t="s">
        <v>175</v>
      </c>
      <c r="E4467" s="3">
        <v>3</v>
      </c>
      <c r="F4467" s="3">
        <v>1</v>
      </c>
      <c r="G4467" s="3">
        <v>4</v>
      </c>
      <c r="H4467" s="3">
        <v>1</v>
      </c>
      <c r="I4467" s="3">
        <f t="shared" si="69"/>
        <v>2</v>
      </c>
    </row>
    <row r="4468" spans="1:9" x14ac:dyDescent="0.35">
      <c r="A4468" s="3" t="s">
        <v>4860</v>
      </c>
      <c r="B4468" s="44" t="s">
        <v>204</v>
      </c>
      <c r="C4468" s="44" t="s">
        <v>73</v>
      </c>
      <c r="D4468" s="44" t="s">
        <v>175</v>
      </c>
      <c r="E4468" s="3">
        <v>3</v>
      </c>
      <c r="F4468" s="3">
        <v>1</v>
      </c>
      <c r="G4468" s="3">
        <v>1</v>
      </c>
      <c r="H4468" s="3">
        <v>2</v>
      </c>
      <c r="I4468" s="3">
        <f t="shared" si="69"/>
        <v>2</v>
      </c>
    </row>
    <row r="4469" spans="1:9" x14ac:dyDescent="0.35">
      <c r="A4469" s="3" t="s">
        <v>4861</v>
      </c>
      <c r="B4469" s="44" t="s">
        <v>291</v>
      </c>
      <c r="C4469" s="44" t="s">
        <v>84</v>
      </c>
      <c r="D4469" s="44" t="s">
        <v>176</v>
      </c>
      <c r="E4469" s="3">
        <v>3</v>
      </c>
      <c r="F4469" s="3">
        <v>1</v>
      </c>
      <c r="G4469" s="3">
        <v>1</v>
      </c>
      <c r="H4469" s="3">
        <v>1</v>
      </c>
      <c r="I4469" s="3">
        <f t="shared" si="69"/>
        <v>2</v>
      </c>
    </row>
    <row r="4470" spans="1:9" x14ac:dyDescent="0.35">
      <c r="A4470" s="3" t="s">
        <v>4862</v>
      </c>
      <c r="B4470" s="44" t="s">
        <v>204</v>
      </c>
      <c r="C4470" s="44" t="s">
        <v>73</v>
      </c>
      <c r="D4470" s="44" t="s">
        <v>175</v>
      </c>
      <c r="E4470" s="3">
        <v>3</v>
      </c>
      <c r="F4470" s="3">
        <v>1</v>
      </c>
      <c r="G4470" s="3">
        <v>4</v>
      </c>
      <c r="H4470" s="3">
        <v>1</v>
      </c>
      <c r="I4470" s="3">
        <f t="shared" si="69"/>
        <v>2</v>
      </c>
    </row>
    <row r="4471" spans="1:9" x14ac:dyDescent="0.35">
      <c r="A4471" s="3" t="s">
        <v>4863</v>
      </c>
      <c r="B4471" s="44" t="s">
        <v>204</v>
      </c>
      <c r="C4471" s="44" t="s">
        <v>73</v>
      </c>
      <c r="D4471" s="44" t="s">
        <v>175</v>
      </c>
      <c r="E4471" s="3">
        <v>3</v>
      </c>
      <c r="F4471" s="3">
        <v>1</v>
      </c>
      <c r="G4471" s="3">
        <v>4</v>
      </c>
      <c r="H4471" s="3">
        <v>1</v>
      </c>
      <c r="I4471" s="3">
        <f t="shared" si="69"/>
        <v>2</v>
      </c>
    </row>
    <row r="4472" spans="1:9" x14ac:dyDescent="0.35">
      <c r="A4472" s="3" t="s">
        <v>4864</v>
      </c>
      <c r="B4472" s="44" t="s">
        <v>189</v>
      </c>
      <c r="C4472" s="44" t="s">
        <v>75</v>
      </c>
      <c r="D4472" s="44" t="s">
        <v>176</v>
      </c>
      <c r="E4472" s="3">
        <v>3</v>
      </c>
      <c r="F4472" s="3">
        <v>1</v>
      </c>
      <c r="G4472" s="3">
        <v>4</v>
      </c>
      <c r="H4472" s="3">
        <v>1</v>
      </c>
      <c r="I4472" s="3">
        <f t="shared" si="69"/>
        <v>2</v>
      </c>
    </row>
    <row r="4473" spans="1:9" x14ac:dyDescent="0.35">
      <c r="A4473" s="3" t="s">
        <v>4865</v>
      </c>
      <c r="B4473" s="44" t="s">
        <v>246</v>
      </c>
      <c r="C4473" s="44" t="s">
        <v>75</v>
      </c>
      <c r="D4473" s="44" t="s">
        <v>175</v>
      </c>
      <c r="E4473" s="3">
        <v>3</v>
      </c>
      <c r="F4473" s="3">
        <v>1</v>
      </c>
      <c r="G4473" s="3">
        <v>4</v>
      </c>
      <c r="H4473" s="3">
        <v>1</v>
      </c>
      <c r="I4473" s="3">
        <f t="shared" si="69"/>
        <v>2</v>
      </c>
    </row>
    <row r="4474" spans="1:9" x14ac:dyDescent="0.35">
      <c r="A4474" s="3" t="s">
        <v>4866</v>
      </c>
      <c r="B4474" s="44" t="s">
        <v>271</v>
      </c>
      <c r="C4474" s="44" t="s">
        <v>73</v>
      </c>
      <c r="D4474" s="44" t="s">
        <v>176</v>
      </c>
      <c r="E4474" s="3">
        <v>3</v>
      </c>
      <c r="F4474" s="3">
        <v>1</v>
      </c>
      <c r="G4474" s="3">
        <v>1</v>
      </c>
      <c r="H4474" s="3">
        <v>1</v>
      </c>
      <c r="I4474" s="3">
        <f t="shared" si="69"/>
        <v>2</v>
      </c>
    </row>
    <row r="4475" spans="1:9" x14ac:dyDescent="0.35">
      <c r="A4475" s="3" t="s">
        <v>4867</v>
      </c>
      <c r="B4475" s="44" t="s">
        <v>271</v>
      </c>
      <c r="C4475" s="44" t="s">
        <v>73</v>
      </c>
      <c r="D4475" s="44" t="s">
        <v>176</v>
      </c>
      <c r="E4475" s="3">
        <v>3</v>
      </c>
      <c r="F4475" s="3">
        <v>1</v>
      </c>
      <c r="G4475" s="3">
        <v>1</v>
      </c>
      <c r="H4475" s="3">
        <v>1</v>
      </c>
      <c r="I4475" s="3">
        <f t="shared" si="69"/>
        <v>2</v>
      </c>
    </row>
    <row r="4476" spans="1:9" x14ac:dyDescent="0.35">
      <c r="A4476" s="3" t="s">
        <v>4868</v>
      </c>
      <c r="B4476" s="44" t="s">
        <v>278</v>
      </c>
      <c r="C4476" s="44" t="s">
        <v>148</v>
      </c>
      <c r="D4476" s="44" t="s">
        <v>176</v>
      </c>
      <c r="E4476" s="3">
        <v>3</v>
      </c>
      <c r="F4476" s="3">
        <v>1</v>
      </c>
      <c r="G4476" s="3">
        <v>4</v>
      </c>
      <c r="H4476" s="3">
        <v>1</v>
      </c>
      <c r="I4476" s="3">
        <f t="shared" si="69"/>
        <v>2</v>
      </c>
    </row>
    <row r="4477" spans="1:9" x14ac:dyDescent="0.35">
      <c r="A4477" s="3" t="s">
        <v>4869</v>
      </c>
      <c r="B4477" s="44" t="s">
        <v>246</v>
      </c>
      <c r="C4477" s="44" t="s">
        <v>75</v>
      </c>
      <c r="D4477" s="44" t="s">
        <v>175</v>
      </c>
      <c r="E4477" s="3">
        <v>3</v>
      </c>
      <c r="F4477" s="3">
        <v>1</v>
      </c>
      <c r="G4477" s="3">
        <v>4</v>
      </c>
      <c r="H4477" s="3">
        <v>1</v>
      </c>
      <c r="I4477" s="3">
        <f t="shared" si="69"/>
        <v>2</v>
      </c>
    </row>
    <row r="4478" spans="1:9" x14ac:dyDescent="0.35">
      <c r="A4478" s="3" t="s">
        <v>4870</v>
      </c>
      <c r="B4478" s="44" t="s">
        <v>196</v>
      </c>
      <c r="C4478" s="44" t="s">
        <v>88</v>
      </c>
      <c r="D4478" s="44" t="s">
        <v>176</v>
      </c>
      <c r="E4478" s="3">
        <v>3</v>
      </c>
      <c r="F4478" s="3">
        <v>1</v>
      </c>
      <c r="G4478" s="3">
        <v>4</v>
      </c>
      <c r="H4478" s="3">
        <v>1</v>
      </c>
      <c r="I4478" s="3">
        <f t="shared" si="69"/>
        <v>2</v>
      </c>
    </row>
    <row r="4479" spans="1:9" x14ac:dyDescent="0.35">
      <c r="A4479" s="3" t="s">
        <v>4871</v>
      </c>
      <c r="B4479" s="44" t="s">
        <v>290</v>
      </c>
      <c r="C4479" s="44" t="s">
        <v>84</v>
      </c>
      <c r="D4479" s="44" t="s">
        <v>175</v>
      </c>
      <c r="E4479" s="3">
        <v>3</v>
      </c>
      <c r="F4479" s="3">
        <v>4</v>
      </c>
      <c r="G4479" s="3">
        <v>4</v>
      </c>
      <c r="H4479" s="3">
        <v>1</v>
      </c>
      <c r="I4479" s="3">
        <f t="shared" si="69"/>
        <v>3</v>
      </c>
    </row>
    <row r="4480" spans="1:9" x14ac:dyDescent="0.35">
      <c r="A4480" s="3" t="s">
        <v>4872</v>
      </c>
      <c r="B4480" s="44" t="s">
        <v>290</v>
      </c>
      <c r="C4480" s="44" t="s">
        <v>84</v>
      </c>
      <c r="D4480" s="44" t="s">
        <v>175</v>
      </c>
      <c r="E4480" s="3">
        <v>3</v>
      </c>
      <c r="F4480" s="3">
        <v>4</v>
      </c>
      <c r="G4480" s="3">
        <v>4</v>
      </c>
      <c r="H4480" s="3">
        <v>1</v>
      </c>
      <c r="I4480" s="3">
        <f t="shared" si="69"/>
        <v>3</v>
      </c>
    </row>
    <row r="4481" spans="1:9" x14ac:dyDescent="0.35">
      <c r="A4481" s="3" t="s">
        <v>4873</v>
      </c>
      <c r="B4481" s="44" t="s">
        <v>271</v>
      </c>
      <c r="C4481" s="44" t="s">
        <v>73</v>
      </c>
      <c r="D4481" s="44" t="s">
        <v>176</v>
      </c>
      <c r="E4481" s="3">
        <v>3</v>
      </c>
      <c r="F4481" s="3">
        <v>1</v>
      </c>
      <c r="G4481" s="3">
        <v>1</v>
      </c>
      <c r="H4481" s="3">
        <v>1</v>
      </c>
      <c r="I4481" s="3">
        <f t="shared" si="69"/>
        <v>2</v>
      </c>
    </row>
    <row r="4482" spans="1:9" x14ac:dyDescent="0.35">
      <c r="A4482" s="3" t="s">
        <v>4874</v>
      </c>
      <c r="B4482" s="44" t="s">
        <v>290</v>
      </c>
      <c r="C4482" s="44" t="s">
        <v>84</v>
      </c>
      <c r="D4482" s="44" t="s">
        <v>175</v>
      </c>
      <c r="E4482" s="3">
        <v>3</v>
      </c>
      <c r="F4482" s="3">
        <v>3</v>
      </c>
      <c r="G4482" s="3">
        <v>4</v>
      </c>
      <c r="H4482" s="3">
        <v>1</v>
      </c>
      <c r="I4482" s="3">
        <f t="shared" si="69"/>
        <v>3</v>
      </c>
    </row>
    <row r="4483" spans="1:9" x14ac:dyDescent="0.35">
      <c r="A4483" s="3" t="s">
        <v>4875</v>
      </c>
      <c r="B4483" s="44" t="s">
        <v>290</v>
      </c>
      <c r="C4483" s="44" t="s">
        <v>84</v>
      </c>
      <c r="D4483" s="44" t="s">
        <v>175</v>
      </c>
      <c r="E4483" s="3">
        <v>3</v>
      </c>
      <c r="F4483" s="3">
        <v>1</v>
      </c>
      <c r="G4483" s="3">
        <v>1</v>
      </c>
      <c r="H4483" s="3">
        <v>1</v>
      </c>
      <c r="I4483" s="3">
        <f t="shared" ref="I4483:I4546" si="70">ROUND(AVERAGE(E4483:H4483),0)</f>
        <v>2</v>
      </c>
    </row>
    <row r="4484" spans="1:9" x14ac:dyDescent="0.35">
      <c r="A4484" s="3" t="s">
        <v>4876</v>
      </c>
      <c r="B4484" s="44" t="s">
        <v>290</v>
      </c>
      <c r="C4484" s="44" t="s">
        <v>84</v>
      </c>
      <c r="D4484" s="44" t="s">
        <v>175</v>
      </c>
      <c r="E4484" s="3">
        <v>3</v>
      </c>
      <c r="F4484" s="3">
        <v>3</v>
      </c>
      <c r="G4484" s="3">
        <v>4</v>
      </c>
      <c r="H4484" s="3">
        <v>1</v>
      </c>
      <c r="I4484" s="3">
        <f t="shared" si="70"/>
        <v>3</v>
      </c>
    </row>
    <row r="4485" spans="1:9" x14ac:dyDescent="0.35">
      <c r="A4485" s="3" t="s">
        <v>4877</v>
      </c>
      <c r="B4485" s="44" t="s">
        <v>278</v>
      </c>
      <c r="C4485" s="44" t="s">
        <v>148</v>
      </c>
      <c r="D4485" s="44" t="s">
        <v>176</v>
      </c>
      <c r="E4485" s="3">
        <v>3</v>
      </c>
      <c r="F4485" s="3">
        <v>1</v>
      </c>
      <c r="G4485" s="3">
        <v>4</v>
      </c>
      <c r="H4485" s="3">
        <v>1</v>
      </c>
      <c r="I4485" s="3">
        <f t="shared" si="70"/>
        <v>2</v>
      </c>
    </row>
    <row r="4486" spans="1:9" x14ac:dyDescent="0.35">
      <c r="A4486" s="3" t="s">
        <v>4878</v>
      </c>
      <c r="B4486" s="44" t="s">
        <v>246</v>
      </c>
      <c r="C4486" s="44" t="s">
        <v>75</v>
      </c>
      <c r="D4486" s="44" t="s">
        <v>175</v>
      </c>
      <c r="E4486" s="3">
        <v>3</v>
      </c>
      <c r="F4486" s="3">
        <v>1</v>
      </c>
      <c r="G4486" s="3">
        <v>4</v>
      </c>
      <c r="H4486" s="3">
        <v>1</v>
      </c>
      <c r="I4486" s="3">
        <f t="shared" si="70"/>
        <v>2</v>
      </c>
    </row>
    <row r="4487" spans="1:9" x14ac:dyDescent="0.35">
      <c r="A4487" s="3" t="s">
        <v>4879</v>
      </c>
      <c r="B4487" s="44" t="s">
        <v>291</v>
      </c>
      <c r="C4487" s="44" t="s">
        <v>84</v>
      </c>
      <c r="D4487" s="44" t="s">
        <v>176</v>
      </c>
      <c r="E4487" s="3">
        <v>3</v>
      </c>
      <c r="F4487" s="3">
        <v>1</v>
      </c>
      <c r="G4487" s="3">
        <v>1</v>
      </c>
      <c r="H4487" s="3">
        <v>1</v>
      </c>
      <c r="I4487" s="3">
        <f t="shared" si="70"/>
        <v>2</v>
      </c>
    </row>
    <row r="4488" spans="1:9" x14ac:dyDescent="0.35">
      <c r="A4488" s="3" t="s">
        <v>4880</v>
      </c>
      <c r="B4488" s="44" t="s">
        <v>246</v>
      </c>
      <c r="C4488" s="44" t="s">
        <v>75</v>
      </c>
      <c r="D4488" s="44" t="s">
        <v>175</v>
      </c>
      <c r="E4488" s="3">
        <v>3</v>
      </c>
      <c r="F4488" s="3">
        <v>4</v>
      </c>
      <c r="G4488" s="3">
        <v>4</v>
      </c>
      <c r="H4488" s="3">
        <v>1</v>
      </c>
      <c r="I4488" s="3">
        <f t="shared" si="70"/>
        <v>3</v>
      </c>
    </row>
    <row r="4489" spans="1:9" x14ac:dyDescent="0.35">
      <c r="A4489" s="3" t="s">
        <v>4881</v>
      </c>
      <c r="B4489" s="44" t="s">
        <v>189</v>
      </c>
      <c r="C4489" s="44" t="s">
        <v>75</v>
      </c>
      <c r="D4489" s="44" t="s">
        <v>176</v>
      </c>
      <c r="E4489" s="3">
        <v>3</v>
      </c>
      <c r="F4489" s="3">
        <v>1</v>
      </c>
      <c r="G4489" s="3">
        <v>1</v>
      </c>
      <c r="H4489" s="3">
        <v>1</v>
      </c>
      <c r="I4489" s="3">
        <f t="shared" si="70"/>
        <v>2</v>
      </c>
    </row>
    <row r="4490" spans="1:9" x14ac:dyDescent="0.35">
      <c r="A4490" s="3" t="s">
        <v>4882</v>
      </c>
      <c r="B4490" s="44" t="s">
        <v>196</v>
      </c>
      <c r="C4490" s="44" t="s">
        <v>88</v>
      </c>
      <c r="D4490" s="44" t="s">
        <v>176</v>
      </c>
      <c r="E4490" s="3">
        <v>3</v>
      </c>
      <c r="F4490" s="3">
        <v>1</v>
      </c>
      <c r="G4490" s="3">
        <v>4</v>
      </c>
      <c r="H4490" s="3">
        <v>1</v>
      </c>
      <c r="I4490" s="3">
        <f t="shared" si="70"/>
        <v>2</v>
      </c>
    </row>
    <row r="4491" spans="1:9" x14ac:dyDescent="0.35">
      <c r="A4491" s="3" t="s">
        <v>4883</v>
      </c>
      <c r="B4491" s="44" t="s">
        <v>196</v>
      </c>
      <c r="C4491" s="44" t="s">
        <v>88</v>
      </c>
      <c r="D4491" s="44" t="s">
        <v>176</v>
      </c>
      <c r="E4491" s="3">
        <v>3</v>
      </c>
      <c r="F4491" s="3">
        <v>1</v>
      </c>
      <c r="G4491" s="3">
        <v>1</v>
      </c>
      <c r="H4491" s="3">
        <v>1</v>
      </c>
      <c r="I4491" s="3">
        <f t="shared" si="70"/>
        <v>2</v>
      </c>
    </row>
    <row r="4492" spans="1:9" x14ac:dyDescent="0.35">
      <c r="A4492" s="3" t="s">
        <v>4884</v>
      </c>
      <c r="B4492" s="44" t="s">
        <v>278</v>
      </c>
      <c r="C4492" s="44" t="s">
        <v>148</v>
      </c>
      <c r="D4492" s="44" t="s">
        <v>176</v>
      </c>
      <c r="E4492" s="3">
        <v>3</v>
      </c>
      <c r="F4492" s="3">
        <v>1</v>
      </c>
      <c r="G4492" s="3">
        <v>4</v>
      </c>
      <c r="H4492" s="3">
        <v>1</v>
      </c>
      <c r="I4492" s="3">
        <f t="shared" si="70"/>
        <v>2</v>
      </c>
    </row>
    <row r="4493" spans="1:9" x14ac:dyDescent="0.35">
      <c r="A4493" s="3" t="s">
        <v>4885</v>
      </c>
      <c r="B4493" s="44" t="s">
        <v>196</v>
      </c>
      <c r="C4493" s="44" t="s">
        <v>88</v>
      </c>
      <c r="D4493" s="44" t="s">
        <v>176</v>
      </c>
      <c r="E4493" s="3">
        <v>3</v>
      </c>
      <c r="F4493" s="3">
        <v>1</v>
      </c>
      <c r="G4493" s="3">
        <v>4</v>
      </c>
      <c r="H4493" s="3">
        <v>1</v>
      </c>
      <c r="I4493" s="3">
        <f t="shared" si="70"/>
        <v>2</v>
      </c>
    </row>
    <row r="4494" spans="1:9" x14ac:dyDescent="0.35">
      <c r="A4494" s="3" t="s">
        <v>4886</v>
      </c>
      <c r="B4494" s="44" t="s">
        <v>189</v>
      </c>
      <c r="C4494" s="44" t="s">
        <v>75</v>
      </c>
      <c r="D4494" s="44" t="s">
        <v>176</v>
      </c>
      <c r="E4494" s="3">
        <v>3</v>
      </c>
      <c r="F4494" s="3">
        <v>1</v>
      </c>
      <c r="G4494" s="3">
        <v>4</v>
      </c>
      <c r="H4494" s="3">
        <v>1</v>
      </c>
      <c r="I4494" s="3">
        <f t="shared" si="70"/>
        <v>2</v>
      </c>
    </row>
    <row r="4495" spans="1:9" x14ac:dyDescent="0.35">
      <c r="A4495" s="3" t="s">
        <v>4887</v>
      </c>
      <c r="B4495" s="44" t="s">
        <v>196</v>
      </c>
      <c r="C4495" s="44" t="s">
        <v>88</v>
      </c>
      <c r="D4495" s="44" t="s">
        <v>176</v>
      </c>
      <c r="E4495" s="3">
        <v>3</v>
      </c>
      <c r="F4495" s="3">
        <v>1</v>
      </c>
      <c r="G4495" s="3">
        <v>4</v>
      </c>
      <c r="H4495" s="3">
        <v>1</v>
      </c>
      <c r="I4495" s="3">
        <f t="shared" si="70"/>
        <v>2</v>
      </c>
    </row>
    <row r="4496" spans="1:9" x14ac:dyDescent="0.35">
      <c r="A4496" s="3" t="s">
        <v>4888</v>
      </c>
      <c r="B4496" s="44" t="s">
        <v>271</v>
      </c>
      <c r="C4496" s="44" t="s">
        <v>73</v>
      </c>
      <c r="D4496" s="44" t="s">
        <v>176</v>
      </c>
      <c r="E4496" s="3">
        <v>3</v>
      </c>
      <c r="F4496" s="3">
        <v>1</v>
      </c>
      <c r="G4496" s="3">
        <v>4</v>
      </c>
      <c r="H4496" s="3">
        <v>1</v>
      </c>
      <c r="I4496" s="3">
        <f t="shared" si="70"/>
        <v>2</v>
      </c>
    </row>
    <row r="4497" spans="1:9" x14ac:dyDescent="0.35">
      <c r="A4497" s="3" t="s">
        <v>4889</v>
      </c>
      <c r="B4497" s="44" t="s">
        <v>196</v>
      </c>
      <c r="C4497" s="44" t="s">
        <v>88</v>
      </c>
      <c r="D4497" s="44" t="s">
        <v>176</v>
      </c>
      <c r="E4497" s="3">
        <v>3</v>
      </c>
      <c r="F4497" s="3">
        <v>1</v>
      </c>
      <c r="G4497" s="3">
        <v>4</v>
      </c>
      <c r="H4497" s="3">
        <v>1</v>
      </c>
      <c r="I4497" s="3">
        <f t="shared" si="70"/>
        <v>2</v>
      </c>
    </row>
    <row r="4498" spans="1:9" x14ac:dyDescent="0.35">
      <c r="A4498" s="3" t="s">
        <v>4890</v>
      </c>
      <c r="B4498" s="44" t="s">
        <v>189</v>
      </c>
      <c r="C4498" s="44" t="s">
        <v>75</v>
      </c>
      <c r="D4498" s="44" t="s">
        <v>176</v>
      </c>
      <c r="E4498" s="3">
        <v>3</v>
      </c>
      <c r="F4498" s="3">
        <v>1</v>
      </c>
      <c r="G4498" s="3">
        <v>4</v>
      </c>
      <c r="H4498" s="3">
        <v>1</v>
      </c>
      <c r="I4498" s="3">
        <f t="shared" si="70"/>
        <v>2</v>
      </c>
    </row>
    <row r="4499" spans="1:9" x14ac:dyDescent="0.35">
      <c r="A4499" s="3" t="s">
        <v>4891</v>
      </c>
      <c r="B4499" s="44" t="s">
        <v>278</v>
      </c>
      <c r="C4499" s="44" t="s">
        <v>148</v>
      </c>
      <c r="D4499" s="44" t="s">
        <v>176</v>
      </c>
      <c r="E4499" s="3">
        <v>3</v>
      </c>
      <c r="F4499" s="3">
        <v>1</v>
      </c>
      <c r="G4499" s="3">
        <v>1</v>
      </c>
      <c r="H4499" s="3">
        <v>1</v>
      </c>
      <c r="I4499" s="3">
        <f t="shared" si="70"/>
        <v>2</v>
      </c>
    </row>
    <row r="4500" spans="1:9" x14ac:dyDescent="0.35">
      <c r="A4500" s="3" t="s">
        <v>4892</v>
      </c>
      <c r="B4500" s="44" t="s">
        <v>246</v>
      </c>
      <c r="C4500" s="44" t="s">
        <v>75</v>
      </c>
      <c r="D4500" s="44" t="s">
        <v>175</v>
      </c>
      <c r="E4500" s="3">
        <v>3</v>
      </c>
      <c r="F4500" s="3">
        <v>1</v>
      </c>
      <c r="G4500" s="3">
        <v>4</v>
      </c>
      <c r="H4500" s="3">
        <v>1</v>
      </c>
      <c r="I4500" s="3">
        <f t="shared" si="70"/>
        <v>2</v>
      </c>
    </row>
    <row r="4501" spans="1:9" x14ac:dyDescent="0.35">
      <c r="A4501" s="3" t="s">
        <v>4893</v>
      </c>
      <c r="B4501" s="44" t="s">
        <v>246</v>
      </c>
      <c r="C4501" s="44" t="s">
        <v>75</v>
      </c>
      <c r="D4501" s="44" t="s">
        <v>175</v>
      </c>
      <c r="E4501" s="3">
        <v>3</v>
      </c>
      <c r="F4501" s="3">
        <v>4</v>
      </c>
      <c r="G4501" s="3">
        <v>4</v>
      </c>
      <c r="H4501" s="3">
        <v>1</v>
      </c>
      <c r="I4501" s="3">
        <f t="shared" si="70"/>
        <v>3</v>
      </c>
    </row>
    <row r="4502" spans="1:9" x14ac:dyDescent="0.35">
      <c r="A4502" s="3" t="s">
        <v>4894</v>
      </c>
      <c r="B4502" s="44" t="s">
        <v>246</v>
      </c>
      <c r="C4502" s="44" t="s">
        <v>75</v>
      </c>
      <c r="D4502" s="44" t="s">
        <v>175</v>
      </c>
      <c r="E4502" s="3">
        <v>3</v>
      </c>
      <c r="F4502" s="3">
        <v>1</v>
      </c>
      <c r="G4502" s="3">
        <v>1</v>
      </c>
      <c r="H4502" s="3">
        <v>1</v>
      </c>
      <c r="I4502" s="3">
        <f t="shared" si="70"/>
        <v>2</v>
      </c>
    </row>
    <row r="4503" spans="1:9" x14ac:dyDescent="0.35">
      <c r="A4503" s="3" t="s">
        <v>4895</v>
      </c>
      <c r="B4503" s="44" t="s">
        <v>278</v>
      </c>
      <c r="C4503" s="44" t="s">
        <v>148</v>
      </c>
      <c r="D4503" s="44" t="s">
        <v>176</v>
      </c>
      <c r="E4503" s="3">
        <v>3</v>
      </c>
      <c r="F4503" s="3">
        <v>2</v>
      </c>
      <c r="G4503" s="3">
        <v>4</v>
      </c>
      <c r="H4503" s="3">
        <v>1</v>
      </c>
      <c r="I4503" s="3">
        <f t="shared" si="70"/>
        <v>3</v>
      </c>
    </row>
    <row r="4504" spans="1:9" x14ac:dyDescent="0.35">
      <c r="A4504" s="3" t="s">
        <v>4896</v>
      </c>
      <c r="B4504" s="44" t="s">
        <v>278</v>
      </c>
      <c r="C4504" s="44" t="s">
        <v>148</v>
      </c>
      <c r="D4504" s="44" t="s">
        <v>176</v>
      </c>
      <c r="E4504" s="3">
        <v>3</v>
      </c>
      <c r="F4504" s="3">
        <v>1</v>
      </c>
      <c r="G4504" s="3">
        <v>1</v>
      </c>
      <c r="H4504" s="3">
        <v>1</v>
      </c>
      <c r="I4504" s="3">
        <f t="shared" si="70"/>
        <v>2</v>
      </c>
    </row>
    <row r="4505" spans="1:9" x14ac:dyDescent="0.35">
      <c r="A4505" s="3" t="s">
        <v>4897</v>
      </c>
      <c r="B4505" s="44" t="s">
        <v>242</v>
      </c>
      <c r="C4505" s="44" t="s">
        <v>148</v>
      </c>
      <c r="D4505" s="44" t="s">
        <v>175</v>
      </c>
      <c r="E4505" s="3">
        <v>3</v>
      </c>
      <c r="F4505" s="3">
        <v>1</v>
      </c>
      <c r="G4505" s="3">
        <v>4</v>
      </c>
      <c r="H4505" s="3">
        <v>1</v>
      </c>
      <c r="I4505" s="3">
        <f t="shared" si="70"/>
        <v>2</v>
      </c>
    </row>
    <row r="4506" spans="1:9" x14ac:dyDescent="0.35">
      <c r="A4506" s="3" t="s">
        <v>4898</v>
      </c>
      <c r="B4506" s="44" t="s">
        <v>291</v>
      </c>
      <c r="C4506" s="44" t="s">
        <v>84</v>
      </c>
      <c r="D4506" s="44" t="s">
        <v>176</v>
      </c>
      <c r="E4506" s="3">
        <v>3</v>
      </c>
      <c r="F4506" s="3">
        <v>1</v>
      </c>
      <c r="G4506" s="3">
        <v>1</v>
      </c>
      <c r="H4506" s="3">
        <v>1</v>
      </c>
      <c r="I4506" s="3">
        <f t="shared" si="70"/>
        <v>2</v>
      </c>
    </row>
    <row r="4507" spans="1:9" x14ac:dyDescent="0.35">
      <c r="A4507" s="3" t="s">
        <v>4899</v>
      </c>
      <c r="B4507" s="44" t="s">
        <v>290</v>
      </c>
      <c r="C4507" s="44" t="s">
        <v>84</v>
      </c>
      <c r="D4507" s="44" t="s">
        <v>175</v>
      </c>
      <c r="E4507" s="3">
        <v>3</v>
      </c>
      <c r="F4507" s="3">
        <v>1</v>
      </c>
      <c r="G4507" s="3">
        <v>4</v>
      </c>
      <c r="H4507" s="3">
        <v>3</v>
      </c>
      <c r="I4507" s="3">
        <f t="shared" si="70"/>
        <v>3</v>
      </c>
    </row>
    <row r="4508" spans="1:9" x14ac:dyDescent="0.35">
      <c r="A4508" s="3" t="s">
        <v>4900</v>
      </c>
      <c r="B4508" s="44" t="s">
        <v>246</v>
      </c>
      <c r="C4508" s="44" t="s">
        <v>75</v>
      </c>
      <c r="D4508" s="44" t="s">
        <v>175</v>
      </c>
      <c r="E4508" s="3">
        <v>3</v>
      </c>
      <c r="F4508" s="3">
        <v>1</v>
      </c>
      <c r="G4508" s="3">
        <v>1</v>
      </c>
      <c r="H4508" s="3">
        <v>1</v>
      </c>
      <c r="I4508" s="3">
        <f t="shared" si="70"/>
        <v>2</v>
      </c>
    </row>
    <row r="4509" spans="1:9" x14ac:dyDescent="0.35">
      <c r="A4509" s="3" t="s">
        <v>4901</v>
      </c>
      <c r="B4509" s="44" t="s">
        <v>242</v>
      </c>
      <c r="C4509" s="44" t="s">
        <v>148</v>
      </c>
      <c r="D4509" s="44" t="s">
        <v>175</v>
      </c>
      <c r="E4509" s="3">
        <v>3</v>
      </c>
      <c r="F4509" s="3">
        <v>1</v>
      </c>
      <c r="G4509" s="3">
        <v>1</v>
      </c>
      <c r="H4509" s="3">
        <v>1</v>
      </c>
      <c r="I4509" s="3">
        <f t="shared" si="70"/>
        <v>2</v>
      </c>
    </row>
    <row r="4510" spans="1:9" x14ac:dyDescent="0.35">
      <c r="A4510" s="3" t="s">
        <v>4902</v>
      </c>
      <c r="B4510" s="44" t="s">
        <v>189</v>
      </c>
      <c r="C4510" s="44" t="s">
        <v>75</v>
      </c>
      <c r="D4510" s="44" t="s">
        <v>176</v>
      </c>
      <c r="E4510" s="3">
        <v>3</v>
      </c>
      <c r="F4510" s="3">
        <v>1</v>
      </c>
      <c r="G4510" s="3">
        <v>4</v>
      </c>
      <c r="H4510" s="3">
        <v>1</v>
      </c>
      <c r="I4510" s="3">
        <f t="shared" si="70"/>
        <v>2</v>
      </c>
    </row>
    <row r="4511" spans="1:9" x14ac:dyDescent="0.35">
      <c r="A4511" s="3" t="s">
        <v>4903</v>
      </c>
      <c r="B4511" s="44" t="s">
        <v>271</v>
      </c>
      <c r="C4511" s="44" t="s">
        <v>73</v>
      </c>
      <c r="D4511" s="44" t="s">
        <v>176</v>
      </c>
      <c r="E4511" s="3">
        <v>3</v>
      </c>
      <c r="F4511" s="3">
        <v>1</v>
      </c>
      <c r="G4511" s="3">
        <v>4</v>
      </c>
      <c r="H4511" s="3">
        <v>1</v>
      </c>
      <c r="I4511" s="3">
        <f t="shared" si="70"/>
        <v>2</v>
      </c>
    </row>
    <row r="4512" spans="1:9" x14ac:dyDescent="0.35">
      <c r="A4512" s="3" t="s">
        <v>4904</v>
      </c>
      <c r="B4512" s="44" t="s">
        <v>271</v>
      </c>
      <c r="C4512" s="44" t="s">
        <v>73</v>
      </c>
      <c r="D4512" s="44" t="s">
        <v>176</v>
      </c>
      <c r="E4512" s="3">
        <v>3</v>
      </c>
      <c r="F4512" s="3">
        <v>1</v>
      </c>
      <c r="G4512" s="3">
        <v>4</v>
      </c>
      <c r="H4512" s="3">
        <v>1</v>
      </c>
      <c r="I4512" s="3">
        <f t="shared" si="70"/>
        <v>2</v>
      </c>
    </row>
    <row r="4513" spans="1:9" x14ac:dyDescent="0.35">
      <c r="A4513" s="3" t="s">
        <v>4905</v>
      </c>
      <c r="B4513" s="44" t="s">
        <v>271</v>
      </c>
      <c r="C4513" s="44" t="s">
        <v>73</v>
      </c>
      <c r="D4513" s="44" t="s">
        <v>176</v>
      </c>
      <c r="E4513" s="3">
        <v>3</v>
      </c>
      <c r="F4513" s="3">
        <v>1</v>
      </c>
      <c r="G4513" s="3">
        <v>4</v>
      </c>
      <c r="H4513" s="3">
        <v>1</v>
      </c>
      <c r="I4513" s="3">
        <f t="shared" si="70"/>
        <v>2</v>
      </c>
    </row>
    <row r="4514" spans="1:9" x14ac:dyDescent="0.35">
      <c r="A4514" s="3" t="s">
        <v>4906</v>
      </c>
      <c r="B4514" s="44" t="s">
        <v>271</v>
      </c>
      <c r="C4514" s="44" t="s">
        <v>73</v>
      </c>
      <c r="D4514" s="44" t="s">
        <v>176</v>
      </c>
      <c r="E4514" s="3">
        <v>3</v>
      </c>
      <c r="F4514" s="3">
        <v>1</v>
      </c>
      <c r="G4514" s="3">
        <v>1</v>
      </c>
      <c r="H4514" s="3">
        <v>1</v>
      </c>
      <c r="I4514" s="3">
        <f t="shared" si="70"/>
        <v>2</v>
      </c>
    </row>
    <row r="4515" spans="1:9" x14ac:dyDescent="0.35">
      <c r="A4515" s="3" t="s">
        <v>4907</v>
      </c>
      <c r="B4515" s="44" t="s">
        <v>291</v>
      </c>
      <c r="C4515" s="44" t="s">
        <v>84</v>
      </c>
      <c r="D4515" s="44" t="s">
        <v>176</v>
      </c>
      <c r="E4515" s="3">
        <v>3</v>
      </c>
      <c r="F4515" s="3">
        <v>1</v>
      </c>
      <c r="G4515" s="3">
        <v>4</v>
      </c>
      <c r="H4515" s="3">
        <v>1</v>
      </c>
      <c r="I4515" s="3">
        <f t="shared" si="70"/>
        <v>2</v>
      </c>
    </row>
    <row r="4516" spans="1:9" x14ac:dyDescent="0.35">
      <c r="A4516" s="3" t="s">
        <v>4908</v>
      </c>
      <c r="B4516" s="44" t="s">
        <v>291</v>
      </c>
      <c r="C4516" s="44" t="s">
        <v>84</v>
      </c>
      <c r="D4516" s="44" t="s">
        <v>176</v>
      </c>
      <c r="E4516" s="3">
        <v>3</v>
      </c>
      <c r="F4516" s="3">
        <v>1</v>
      </c>
      <c r="G4516" s="3">
        <v>4</v>
      </c>
      <c r="H4516" s="3">
        <v>1</v>
      </c>
      <c r="I4516" s="3">
        <f t="shared" si="70"/>
        <v>2</v>
      </c>
    </row>
    <row r="4517" spans="1:9" x14ac:dyDescent="0.35">
      <c r="A4517" s="3" t="s">
        <v>4909</v>
      </c>
      <c r="B4517" s="44" t="s">
        <v>246</v>
      </c>
      <c r="C4517" s="44" t="s">
        <v>75</v>
      </c>
      <c r="D4517" s="44" t="s">
        <v>175</v>
      </c>
      <c r="E4517" s="3">
        <v>3</v>
      </c>
      <c r="F4517" s="3">
        <v>1</v>
      </c>
      <c r="G4517" s="3">
        <v>4</v>
      </c>
      <c r="H4517" s="3">
        <v>1</v>
      </c>
      <c r="I4517" s="3">
        <f t="shared" si="70"/>
        <v>2</v>
      </c>
    </row>
    <row r="4518" spans="1:9" x14ac:dyDescent="0.35">
      <c r="A4518" s="3" t="s">
        <v>4910</v>
      </c>
      <c r="B4518" s="44" t="s">
        <v>196</v>
      </c>
      <c r="C4518" s="44" t="s">
        <v>88</v>
      </c>
      <c r="D4518" s="44" t="s">
        <v>176</v>
      </c>
      <c r="E4518" s="3">
        <v>3</v>
      </c>
      <c r="F4518" s="3">
        <v>1</v>
      </c>
      <c r="G4518" s="3">
        <v>4</v>
      </c>
      <c r="H4518" s="3">
        <v>1</v>
      </c>
      <c r="I4518" s="3">
        <f t="shared" si="70"/>
        <v>2</v>
      </c>
    </row>
    <row r="4519" spans="1:9" x14ac:dyDescent="0.35">
      <c r="A4519" s="3" t="s">
        <v>4911</v>
      </c>
      <c r="B4519" s="44" t="s">
        <v>278</v>
      </c>
      <c r="C4519" s="44" t="s">
        <v>148</v>
      </c>
      <c r="D4519" s="44" t="s">
        <v>176</v>
      </c>
      <c r="E4519" s="3">
        <v>3</v>
      </c>
      <c r="F4519" s="3">
        <v>1</v>
      </c>
      <c r="G4519" s="3">
        <v>4</v>
      </c>
      <c r="H4519" s="3">
        <v>1</v>
      </c>
      <c r="I4519" s="3">
        <f t="shared" si="70"/>
        <v>2</v>
      </c>
    </row>
    <row r="4520" spans="1:9" x14ac:dyDescent="0.35">
      <c r="A4520" s="3" t="s">
        <v>4912</v>
      </c>
      <c r="B4520" s="44" t="s">
        <v>278</v>
      </c>
      <c r="C4520" s="44" t="s">
        <v>148</v>
      </c>
      <c r="D4520" s="44" t="s">
        <v>176</v>
      </c>
      <c r="E4520" s="3">
        <v>3</v>
      </c>
      <c r="F4520" s="3">
        <v>1</v>
      </c>
      <c r="G4520" s="3">
        <v>4</v>
      </c>
      <c r="H4520" s="3">
        <v>1</v>
      </c>
      <c r="I4520" s="3">
        <f t="shared" si="70"/>
        <v>2</v>
      </c>
    </row>
    <row r="4521" spans="1:9" x14ac:dyDescent="0.35">
      <c r="A4521" s="3" t="s">
        <v>4913</v>
      </c>
      <c r="B4521" s="44" t="s">
        <v>204</v>
      </c>
      <c r="C4521" s="44" t="s">
        <v>73</v>
      </c>
      <c r="D4521" s="44" t="s">
        <v>175</v>
      </c>
      <c r="E4521" s="3">
        <v>3</v>
      </c>
      <c r="F4521" s="3">
        <v>1</v>
      </c>
      <c r="G4521" s="3">
        <v>4</v>
      </c>
      <c r="H4521" s="3">
        <v>1</v>
      </c>
      <c r="I4521" s="3">
        <f t="shared" si="70"/>
        <v>2</v>
      </c>
    </row>
    <row r="4522" spans="1:9" x14ac:dyDescent="0.35">
      <c r="A4522" s="3" t="s">
        <v>4914</v>
      </c>
      <c r="B4522" s="44" t="s">
        <v>278</v>
      </c>
      <c r="C4522" s="44" t="s">
        <v>148</v>
      </c>
      <c r="D4522" s="44" t="s">
        <v>176</v>
      </c>
      <c r="E4522" s="3">
        <v>3</v>
      </c>
      <c r="F4522" s="3">
        <v>1</v>
      </c>
      <c r="G4522" s="3">
        <v>4</v>
      </c>
      <c r="H4522" s="3">
        <v>1</v>
      </c>
      <c r="I4522" s="3">
        <f t="shared" si="70"/>
        <v>2</v>
      </c>
    </row>
    <row r="4523" spans="1:9" x14ac:dyDescent="0.35">
      <c r="A4523" s="3" t="s">
        <v>4915</v>
      </c>
      <c r="B4523" s="44" t="s">
        <v>278</v>
      </c>
      <c r="C4523" s="44" t="s">
        <v>148</v>
      </c>
      <c r="D4523" s="44" t="s">
        <v>176</v>
      </c>
      <c r="E4523" s="3">
        <v>3</v>
      </c>
      <c r="F4523" s="3">
        <v>1</v>
      </c>
      <c r="G4523" s="3">
        <v>1</v>
      </c>
      <c r="H4523" s="3">
        <v>1</v>
      </c>
      <c r="I4523" s="3">
        <f t="shared" si="70"/>
        <v>2</v>
      </c>
    </row>
    <row r="4524" spans="1:9" x14ac:dyDescent="0.35">
      <c r="A4524" s="3" t="s">
        <v>4916</v>
      </c>
      <c r="B4524" s="44" t="s">
        <v>271</v>
      </c>
      <c r="C4524" s="44" t="s">
        <v>73</v>
      </c>
      <c r="D4524" s="44" t="s">
        <v>176</v>
      </c>
      <c r="E4524" s="3">
        <v>3</v>
      </c>
      <c r="F4524" s="3">
        <v>2</v>
      </c>
      <c r="G4524" s="3">
        <v>1</v>
      </c>
      <c r="H4524" s="3">
        <v>1</v>
      </c>
      <c r="I4524" s="3">
        <f t="shared" si="70"/>
        <v>2</v>
      </c>
    </row>
    <row r="4525" spans="1:9" x14ac:dyDescent="0.35">
      <c r="A4525" s="3" t="s">
        <v>4917</v>
      </c>
      <c r="B4525" s="44" t="s">
        <v>246</v>
      </c>
      <c r="C4525" s="44" t="s">
        <v>75</v>
      </c>
      <c r="D4525" s="44" t="s">
        <v>175</v>
      </c>
      <c r="E4525" s="3">
        <v>3</v>
      </c>
      <c r="F4525" s="3">
        <v>1</v>
      </c>
      <c r="G4525" s="3">
        <v>1</v>
      </c>
      <c r="H4525" s="3">
        <v>1</v>
      </c>
      <c r="I4525" s="3">
        <f t="shared" si="70"/>
        <v>2</v>
      </c>
    </row>
    <row r="4526" spans="1:9" x14ac:dyDescent="0.35">
      <c r="A4526" s="3" t="s">
        <v>4918</v>
      </c>
      <c r="B4526" s="44" t="s">
        <v>204</v>
      </c>
      <c r="C4526" s="44" t="s">
        <v>73</v>
      </c>
      <c r="D4526" s="44" t="s">
        <v>175</v>
      </c>
      <c r="E4526" s="3">
        <v>3</v>
      </c>
      <c r="F4526" s="3">
        <v>1</v>
      </c>
      <c r="G4526" s="3">
        <v>1</v>
      </c>
      <c r="H4526" s="3">
        <v>1</v>
      </c>
      <c r="I4526" s="3">
        <f t="shared" si="70"/>
        <v>2</v>
      </c>
    </row>
    <row r="4527" spans="1:9" x14ac:dyDescent="0.35">
      <c r="A4527" s="3" t="s">
        <v>4919</v>
      </c>
      <c r="B4527" s="44" t="s">
        <v>271</v>
      </c>
      <c r="C4527" s="44" t="s">
        <v>73</v>
      </c>
      <c r="D4527" s="44" t="s">
        <v>176</v>
      </c>
      <c r="E4527" s="3">
        <v>3</v>
      </c>
      <c r="F4527" s="3">
        <v>1</v>
      </c>
      <c r="G4527" s="3">
        <v>1</v>
      </c>
      <c r="H4527" s="3">
        <v>1</v>
      </c>
      <c r="I4527" s="3">
        <f t="shared" si="70"/>
        <v>2</v>
      </c>
    </row>
    <row r="4528" spans="1:9" x14ac:dyDescent="0.35">
      <c r="A4528" s="3" t="s">
        <v>4920</v>
      </c>
      <c r="B4528" s="44" t="s">
        <v>189</v>
      </c>
      <c r="C4528" s="44" t="s">
        <v>75</v>
      </c>
      <c r="D4528" s="44" t="s">
        <v>176</v>
      </c>
      <c r="E4528" s="3">
        <v>3</v>
      </c>
      <c r="F4528" s="3">
        <v>1</v>
      </c>
      <c r="G4528" s="3">
        <v>4</v>
      </c>
      <c r="H4528" s="3">
        <v>1</v>
      </c>
      <c r="I4528" s="3">
        <f t="shared" si="70"/>
        <v>2</v>
      </c>
    </row>
    <row r="4529" spans="1:9" x14ac:dyDescent="0.35">
      <c r="A4529" s="3" t="s">
        <v>4921</v>
      </c>
      <c r="B4529" s="44" t="s">
        <v>246</v>
      </c>
      <c r="C4529" s="44" t="s">
        <v>75</v>
      </c>
      <c r="D4529" s="44" t="s">
        <v>175</v>
      </c>
      <c r="E4529" s="3">
        <v>3</v>
      </c>
      <c r="F4529" s="3">
        <v>1</v>
      </c>
      <c r="G4529" s="3">
        <v>1</v>
      </c>
      <c r="H4529" s="3">
        <v>1</v>
      </c>
      <c r="I4529" s="3">
        <f t="shared" si="70"/>
        <v>2</v>
      </c>
    </row>
    <row r="4530" spans="1:9" x14ac:dyDescent="0.35">
      <c r="A4530" s="3" t="s">
        <v>4922</v>
      </c>
      <c r="B4530" s="44" t="s">
        <v>291</v>
      </c>
      <c r="C4530" s="44" t="s">
        <v>84</v>
      </c>
      <c r="D4530" s="44" t="s">
        <v>176</v>
      </c>
      <c r="E4530" s="3">
        <v>3</v>
      </c>
      <c r="F4530" s="3">
        <v>1</v>
      </c>
      <c r="G4530" s="3">
        <v>4</v>
      </c>
      <c r="H4530" s="3">
        <v>1</v>
      </c>
      <c r="I4530" s="3">
        <f t="shared" si="70"/>
        <v>2</v>
      </c>
    </row>
    <row r="4531" spans="1:9" x14ac:dyDescent="0.35">
      <c r="A4531" s="3" t="s">
        <v>4923</v>
      </c>
      <c r="B4531" s="44" t="s">
        <v>189</v>
      </c>
      <c r="C4531" s="44" t="s">
        <v>75</v>
      </c>
      <c r="D4531" s="44" t="s">
        <v>176</v>
      </c>
      <c r="E4531" s="3">
        <v>3</v>
      </c>
      <c r="F4531" s="3">
        <v>1</v>
      </c>
      <c r="G4531" s="3">
        <v>4</v>
      </c>
      <c r="H4531" s="3">
        <v>1</v>
      </c>
      <c r="I4531" s="3">
        <f t="shared" si="70"/>
        <v>2</v>
      </c>
    </row>
    <row r="4532" spans="1:9" x14ac:dyDescent="0.35">
      <c r="A4532" s="3" t="s">
        <v>4924</v>
      </c>
      <c r="B4532" s="44" t="s">
        <v>278</v>
      </c>
      <c r="C4532" s="44" t="s">
        <v>148</v>
      </c>
      <c r="D4532" s="44" t="s">
        <v>176</v>
      </c>
      <c r="E4532" s="3">
        <v>3</v>
      </c>
      <c r="F4532" s="3">
        <v>1</v>
      </c>
      <c r="G4532" s="3">
        <v>1</v>
      </c>
      <c r="H4532" s="3">
        <v>1</v>
      </c>
      <c r="I4532" s="3">
        <f t="shared" si="70"/>
        <v>2</v>
      </c>
    </row>
    <row r="4533" spans="1:9" x14ac:dyDescent="0.35">
      <c r="A4533" s="3" t="s">
        <v>4925</v>
      </c>
      <c r="B4533" s="44" t="s">
        <v>242</v>
      </c>
      <c r="C4533" s="44" t="s">
        <v>148</v>
      </c>
      <c r="D4533" s="44" t="s">
        <v>175</v>
      </c>
      <c r="E4533" s="3">
        <v>3</v>
      </c>
      <c r="F4533" s="3">
        <v>1</v>
      </c>
      <c r="G4533" s="3">
        <v>4</v>
      </c>
      <c r="H4533" s="3">
        <v>1</v>
      </c>
      <c r="I4533" s="3">
        <f t="shared" si="70"/>
        <v>2</v>
      </c>
    </row>
    <row r="4534" spans="1:9" x14ac:dyDescent="0.35">
      <c r="A4534" s="3" t="s">
        <v>4926</v>
      </c>
      <c r="B4534" s="44" t="s">
        <v>278</v>
      </c>
      <c r="C4534" s="44" t="s">
        <v>148</v>
      </c>
      <c r="D4534" s="44" t="s">
        <v>176</v>
      </c>
      <c r="E4534" s="3">
        <v>3</v>
      </c>
      <c r="F4534" s="3">
        <v>1</v>
      </c>
      <c r="G4534" s="3">
        <v>1</v>
      </c>
      <c r="H4534" s="3">
        <v>1</v>
      </c>
      <c r="I4534" s="3">
        <f t="shared" si="70"/>
        <v>2</v>
      </c>
    </row>
    <row r="4535" spans="1:9" x14ac:dyDescent="0.35">
      <c r="A4535" s="3" t="s">
        <v>4927</v>
      </c>
      <c r="B4535" s="44" t="s">
        <v>290</v>
      </c>
      <c r="C4535" s="44" t="s">
        <v>84</v>
      </c>
      <c r="D4535" s="44" t="s">
        <v>175</v>
      </c>
      <c r="E4535" s="3">
        <v>2</v>
      </c>
      <c r="F4535" s="3">
        <v>4</v>
      </c>
      <c r="G4535" s="3">
        <v>4</v>
      </c>
      <c r="H4535" s="3">
        <v>1</v>
      </c>
      <c r="I4535" s="3">
        <f t="shared" si="70"/>
        <v>3</v>
      </c>
    </row>
    <row r="4536" spans="1:9" x14ac:dyDescent="0.35">
      <c r="A4536" s="3" t="s">
        <v>4928</v>
      </c>
      <c r="B4536" s="44" t="s">
        <v>196</v>
      </c>
      <c r="C4536" s="44" t="s">
        <v>88</v>
      </c>
      <c r="D4536" s="44" t="s">
        <v>176</v>
      </c>
      <c r="E4536" s="3">
        <v>3</v>
      </c>
      <c r="F4536" s="3">
        <v>1</v>
      </c>
      <c r="G4536" s="3">
        <v>1</v>
      </c>
      <c r="H4536" s="3">
        <v>1</v>
      </c>
      <c r="I4536" s="3">
        <f t="shared" si="70"/>
        <v>2</v>
      </c>
    </row>
    <row r="4537" spans="1:9" x14ac:dyDescent="0.35">
      <c r="A4537" s="3" t="s">
        <v>4929</v>
      </c>
      <c r="B4537" s="44" t="s">
        <v>278</v>
      </c>
      <c r="C4537" s="44" t="s">
        <v>148</v>
      </c>
      <c r="D4537" s="44" t="s">
        <v>176</v>
      </c>
      <c r="E4537" s="3">
        <v>3</v>
      </c>
      <c r="F4537" s="3">
        <v>1</v>
      </c>
      <c r="G4537" s="3">
        <v>4</v>
      </c>
      <c r="H4537" s="3">
        <v>1</v>
      </c>
      <c r="I4537" s="3">
        <f t="shared" si="70"/>
        <v>2</v>
      </c>
    </row>
    <row r="4538" spans="1:9" x14ac:dyDescent="0.35">
      <c r="A4538" s="3" t="s">
        <v>4930</v>
      </c>
      <c r="B4538" s="44" t="s">
        <v>291</v>
      </c>
      <c r="C4538" s="44" t="s">
        <v>84</v>
      </c>
      <c r="D4538" s="44" t="s">
        <v>176</v>
      </c>
      <c r="E4538" s="3">
        <v>3</v>
      </c>
      <c r="F4538" s="3">
        <v>1</v>
      </c>
      <c r="G4538" s="3">
        <v>4</v>
      </c>
      <c r="H4538" s="3">
        <v>1</v>
      </c>
      <c r="I4538" s="3">
        <f t="shared" si="70"/>
        <v>2</v>
      </c>
    </row>
    <row r="4539" spans="1:9" x14ac:dyDescent="0.35">
      <c r="A4539" s="3" t="s">
        <v>4931</v>
      </c>
      <c r="B4539" s="44" t="s">
        <v>189</v>
      </c>
      <c r="C4539" s="44" t="s">
        <v>75</v>
      </c>
      <c r="D4539" s="44" t="s">
        <v>176</v>
      </c>
      <c r="E4539" s="3">
        <v>3</v>
      </c>
      <c r="F4539" s="3">
        <v>1</v>
      </c>
      <c r="G4539" s="3">
        <v>4</v>
      </c>
      <c r="H4539" s="3">
        <v>1</v>
      </c>
      <c r="I4539" s="3">
        <f t="shared" si="70"/>
        <v>2</v>
      </c>
    </row>
    <row r="4540" spans="1:9" x14ac:dyDescent="0.35">
      <c r="A4540" s="3" t="s">
        <v>4932</v>
      </c>
      <c r="B4540" s="44" t="s">
        <v>189</v>
      </c>
      <c r="C4540" s="44" t="s">
        <v>75</v>
      </c>
      <c r="D4540" s="44" t="s">
        <v>176</v>
      </c>
      <c r="E4540" s="3">
        <v>3</v>
      </c>
      <c r="F4540" s="3">
        <v>1</v>
      </c>
      <c r="G4540" s="3">
        <v>4</v>
      </c>
      <c r="H4540" s="3">
        <v>1</v>
      </c>
      <c r="I4540" s="3">
        <f t="shared" si="70"/>
        <v>2</v>
      </c>
    </row>
    <row r="4541" spans="1:9" x14ac:dyDescent="0.35">
      <c r="A4541" s="3" t="s">
        <v>4933</v>
      </c>
      <c r="B4541" s="44" t="s">
        <v>246</v>
      </c>
      <c r="C4541" s="44" t="s">
        <v>75</v>
      </c>
      <c r="D4541" s="44" t="s">
        <v>175</v>
      </c>
      <c r="E4541" s="3">
        <v>3</v>
      </c>
      <c r="F4541" s="3">
        <v>1</v>
      </c>
      <c r="G4541" s="3">
        <v>4</v>
      </c>
      <c r="H4541" s="3">
        <v>1</v>
      </c>
      <c r="I4541" s="3">
        <f t="shared" si="70"/>
        <v>2</v>
      </c>
    </row>
    <row r="4542" spans="1:9" x14ac:dyDescent="0.35">
      <c r="A4542" s="3" t="s">
        <v>4934</v>
      </c>
      <c r="B4542" s="44" t="s">
        <v>291</v>
      </c>
      <c r="C4542" s="44" t="s">
        <v>84</v>
      </c>
      <c r="D4542" s="44" t="s">
        <v>176</v>
      </c>
      <c r="E4542" s="3">
        <v>3</v>
      </c>
      <c r="F4542" s="3">
        <v>1</v>
      </c>
      <c r="G4542" s="3">
        <v>4</v>
      </c>
      <c r="H4542" s="3">
        <v>1</v>
      </c>
      <c r="I4542" s="3">
        <f t="shared" si="70"/>
        <v>2</v>
      </c>
    </row>
    <row r="4543" spans="1:9" x14ac:dyDescent="0.35">
      <c r="A4543" s="3" t="s">
        <v>4935</v>
      </c>
      <c r="B4543" s="44" t="s">
        <v>246</v>
      </c>
      <c r="C4543" s="44" t="s">
        <v>75</v>
      </c>
      <c r="D4543" s="44" t="s">
        <v>175</v>
      </c>
      <c r="E4543" s="3">
        <v>3</v>
      </c>
      <c r="F4543" s="3">
        <v>1</v>
      </c>
      <c r="G4543" s="3">
        <v>4</v>
      </c>
      <c r="H4543" s="3">
        <v>1</v>
      </c>
      <c r="I4543" s="3">
        <f t="shared" si="70"/>
        <v>2</v>
      </c>
    </row>
    <row r="4544" spans="1:9" x14ac:dyDescent="0.35">
      <c r="A4544" s="3" t="s">
        <v>4936</v>
      </c>
      <c r="B4544" s="44" t="s">
        <v>246</v>
      </c>
      <c r="C4544" s="44" t="s">
        <v>75</v>
      </c>
      <c r="D4544" s="44" t="s">
        <v>175</v>
      </c>
      <c r="E4544" s="3">
        <v>3</v>
      </c>
      <c r="F4544" s="3">
        <v>1</v>
      </c>
      <c r="G4544" s="3">
        <v>1</v>
      </c>
      <c r="H4544" s="3">
        <v>1</v>
      </c>
      <c r="I4544" s="3">
        <f t="shared" si="70"/>
        <v>2</v>
      </c>
    </row>
    <row r="4545" spans="1:9" x14ac:dyDescent="0.35">
      <c r="A4545" s="3" t="s">
        <v>4937</v>
      </c>
      <c r="B4545" s="44" t="s">
        <v>246</v>
      </c>
      <c r="C4545" s="44" t="s">
        <v>75</v>
      </c>
      <c r="D4545" s="44" t="s">
        <v>175</v>
      </c>
      <c r="E4545" s="3">
        <v>3</v>
      </c>
      <c r="F4545" s="3">
        <v>1</v>
      </c>
      <c r="G4545" s="3">
        <v>4</v>
      </c>
      <c r="H4545" s="3">
        <v>1</v>
      </c>
      <c r="I4545" s="3">
        <f t="shared" si="70"/>
        <v>2</v>
      </c>
    </row>
    <row r="4546" spans="1:9" x14ac:dyDescent="0.35">
      <c r="A4546" s="3" t="s">
        <v>4938</v>
      </c>
      <c r="B4546" s="44" t="s">
        <v>196</v>
      </c>
      <c r="C4546" s="44" t="s">
        <v>88</v>
      </c>
      <c r="D4546" s="44" t="s">
        <v>176</v>
      </c>
      <c r="E4546" s="3">
        <v>3</v>
      </c>
      <c r="F4546" s="3">
        <v>1</v>
      </c>
      <c r="G4546" s="3">
        <v>1</v>
      </c>
      <c r="H4546" s="3">
        <v>1</v>
      </c>
      <c r="I4546" s="3">
        <f t="shared" si="70"/>
        <v>2</v>
      </c>
    </row>
    <row r="4547" spans="1:9" x14ac:dyDescent="0.35">
      <c r="A4547" s="3" t="s">
        <v>4939</v>
      </c>
      <c r="B4547" s="44" t="s">
        <v>204</v>
      </c>
      <c r="C4547" s="44" t="s">
        <v>73</v>
      </c>
      <c r="D4547" s="44" t="s">
        <v>175</v>
      </c>
      <c r="E4547" s="3">
        <v>3</v>
      </c>
      <c r="F4547" s="3">
        <v>1</v>
      </c>
      <c r="G4547" s="3">
        <v>4</v>
      </c>
      <c r="H4547" s="3">
        <v>1</v>
      </c>
      <c r="I4547" s="3">
        <f t="shared" ref="I4547:I4610" si="71">ROUND(AVERAGE(E4547:H4547),0)</f>
        <v>2</v>
      </c>
    </row>
    <row r="4548" spans="1:9" x14ac:dyDescent="0.35">
      <c r="A4548" s="3" t="s">
        <v>4940</v>
      </c>
      <c r="B4548" s="44" t="s">
        <v>204</v>
      </c>
      <c r="C4548" s="44" t="s">
        <v>73</v>
      </c>
      <c r="D4548" s="44" t="s">
        <v>175</v>
      </c>
      <c r="E4548" s="3">
        <v>3</v>
      </c>
      <c r="F4548" s="3">
        <v>1</v>
      </c>
      <c r="G4548" s="3">
        <v>1</v>
      </c>
      <c r="H4548" s="3">
        <v>1</v>
      </c>
      <c r="I4548" s="3">
        <f t="shared" si="71"/>
        <v>2</v>
      </c>
    </row>
    <row r="4549" spans="1:9" x14ac:dyDescent="0.35">
      <c r="A4549" s="3" t="s">
        <v>4941</v>
      </c>
      <c r="B4549" s="44" t="s">
        <v>278</v>
      </c>
      <c r="C4549" s="44" t="s">
        <v>148</v>
      </c>
      <c r="D4549" s="44" t="s">
        <v>176</v>
      </c>
      <c r="E4549" s="3">
        <v>3</v>
      </c>
      <c r="F4549" s="3">
        <v>1</v>
      </c>
      <c r="G4549" s="3">
        <v>1</v>
      </c>
      <c r="H4549" s="3">
        <v>1</v>
      </c>
      <c r="I4549" s="3">
        <f t="shared" si="71"/>
        <v>2</v>
      </c>
    </row>
    <row r="4550" spans="1:9" x14ac:dyDescent="0.35">
      <c r="A4550" s="3" t="s">
        <v>4942</v>
      </c>
      <c r="B4550" s="44" t="s">
        <v>278</v>
      </c>
      <c r="C4550" s="44" t="s">
        <v>148</v>
      </c>
      <c r="D4550" s="44" t="s">
        <v>176</v>
      </c>
      <c r="E4550" s="3">
        <v>3</v>
      </c>
      <c r="F4550" s="3">
        <v>1</v>
      </c>
      <c r="G4550" s="3">
        <v>4</v>
      </c>
      <c r="H4550" s="3">
        <v>1</v>
      </c>
      <c r="I4550" s="3">
        <f t="shared" si="71"/>
        <v>2</v>
      </c>
    </row>
    <row r="4551" spans="1:9" x14ac:dyDescent="0.35">
      <c r="A4551" s="3" t="s">
        <v>4943</v>
      </c>
      <c r="B4551" s="44" t="s">
        <v>246</v>
      </c>
      <c r="C4551" s="44" t="s">
        <v>75</v>
      </c>
      <c r="D4551" s="44" t="s">
        <v>175</v>
      </c>
      <c r="E4551" s="3">
        <v>3</v>
      </c>
      <c r="F4551" s="3">
        <v>1</v>
      </c>
      <c r="G4551" s="3">
        <v>4</v>
      </c>
      <c r="H4551" s="3">
        <v>1</v>
      </c>
      <c r="I4551" s="3">
        <f t="shared" si="71"/>
        <v>2</v>
      </c>
    </row>
    <row r="4552" spans="1:9" x14ac:dyDescent="0.35">
      <c r="A4552" s="3" t="s">
        <v>4944</v>
      </c>
      <c r="B4552" s="44" t="s">
        <v>196</v>
      </c>
      <c r="C4552" s="44" t="s">
        <v>88</v>
      </c>
      <c r="D4552" s="44" t="s">
        <v>176</v>
      </c>
      <c r="E4552" s="3">
        <v>3</v>
      </c>
      <c r="F4552" s="3">
        <v>1</v>
      </c>
      <c r="G4552" s="3">
        <v>1</v>
      </c>
      <c r="H4552" s="3">
        <v>1</v>
      </c>
      <c r="I4552" s="3">
        <f t="shared" si="71"/>
        <v>2</v>
      </c>
    </row>
    <row r="4553" spans="1:9" x14ac:dyDescent="0.35">
      <c r="A4553" s="3" t="s">
        <v>4945</v>
      </c>
      <c r="B4553" s="44" t="s">
        <v>204</v>
      </c>
      <c r="C4553" s="44" t="s">
        <v>73</v>
      </c>
      <c r="D4553" s="44" t="s">
        <v>175</v>
      </c>
      <c r="E4553" s="3">
        <v>1</v>
      </c>
      <c r="F4553" s="3">
        <v>4</v>
      </c>
      <c r="G4553" s="3">
        <v>4</v>
      </c>
      <c r="H4553" s="3">
        <v>1</v>
      </c>
      <c r="I4553" s="3">
        <f t="shared" si="71"/>
        <v>3</v>
      </c>
    </row>
    <row r="4554" spans="1:9" x14ac:dyDescent="0.35">
      <c r="A4554" s="3" t="s">
        <v>4946</v>
      </c>
      <c r="B4554" s="44" t="s">
        <v>204</v>
      </c>
      <c r="C4554" s="44" t="s">
        <v>73</v>
      </c>
      <c r="D4554" s="44" t="s">
        <v>175</v>
      </c>
      <c r="E4554" s="3">
        <v>3</v>
      </c>
      <c r="F4554" s="3">
        <v>1</v>
      </c>
      <c r="G4554" s="3">
        <v>4</v>
      </c>
      <c r="H4554" s="3">
        <v>1</v>
      </c>
      <c r="I4554" s="3">
        <f t="shared" si="71"/>
        <v>2</v>
      </c>
    </row>
    <row r="4555" spans="1:9" x14ac:dyDescent="0.35">
      <c r="A4555" s="3" t="s">
        <v>4947</v>
      </c>
      <c r="B4555" s="44" t="s">
        <v>246</v>
      </c>
      <c r="C4555" s="44" t="s">
        <v>75</v>
      </c>
      <c r="D4555" s="44" t="s">
        <v>175</v>
      </c>
      <c r="E4555" s="3">
        <v>3</v>
      </c>
      <c r="F4555" s="3">
        <v>1</v>
      </c>
      <c r="G4555" s="3">
        <v>4</v>
      </c>
      <c r="H4555" s="3">
        <v>1</v>
      </c>
      <c r="I4555" s="3">
        <f t="shared" si="71"/>
        <v>2</v>
      </c>
    </row>
    <row r="4556" spans="1:9" x14ac:dyDescent="0.35">
      <c r="A4556" s="3" t="s">
        <v>4948</v>
      </c>
      <c r="B4556" s="44" t="s">
        <v>246</v>
      </c>
      <c r="C4556" s="44" t="s">
        <v>75</v>
      </c>
      <c r="D4556" s="44" t="s">
        <v>175</v>
      </c>
      <c r="E4556" s="3">
        <v>3</v>
      </c>
      <c r="F4556" s="3">
        <v>3</v>
      </c>
      <c r="G4556" s="3">
        <v>4</v>
      </c>
      <c r="H4556" s="3">
        <v>1</v>
      </c>
      <c r="I4556" s="3">
        <f t="shared" si="71"/>
        <v>3</v>
      </c>
    </row>
    <row r="4557" spans="1:9" x14ac:dyDescent="0.35">
      <c r="A4557" s="3" t="s">
        <v>4949</v>
      </c>
      <c r="B4557" s="44" t="s">
        <v>246</v>
      </c>
      <c r="C4557" s="44" t="s">
        <v>75</v>
      </c>
      <c r="D4557" s="44" t="s">
        <v>175</v>
      </c>
      <c r="E4557" s="3">
        <v>3</v>
      </c>
      <c r="F4557" s="3">
        <v>1</v>
      </c>
      <c r="G4557" s="3">
        <v>1</v>
      </c>
      <c r="H4557" s="3">
        <v>1</v>
      </c>
      <c r="I4557" s="3">
        <f t="shared" si="71"/>
        <v>2</v>
      </c>
    </row>
    <row r="4558" spans="1:9" x14ac:dyDescent="0.35">
      <c r="A4558" s="3" t="s">
        <v>4950</v>
      </c>
      <c r="B4558" s="44" t="s">
        <v>196</v>
      </c>
      <c r="C4558" s="44" t="s">
        <v>88</v>
      </c>
      <c r="D4558" s="44" t="s">
        <v>176</v>
      </c>
      <c r="E4558" s="3">
        <v>3</v>
      </c>
      <c r="F4558" s="3">
        <v>1</v>
      </c>
      <c r="G4558" s="3">
        <v>1</v>
      </c>
      <c r="H4558" s="3">
        <v>1</v>
      </c>
      <c r="I4558" s="3">
        <f t="shared" si="71"/>
        <v>2</v>
      </c>
    </row>
    <row r="4559" spans="1:9" x14ac:dyDescent="0.35">
      <c r="A4559" s="3" t="s">
        <v>4951</v>
      </c>
      <c r="B4559" s="44" t="s">
        <v>291</v>
      </c>
      <c r="C4559" s="44" t="s">
        <v>84</v>
      </c>
      <c r="D4559" s="44" t="s">
        <v>176</v>
      </c>
      <c r="E4559" s="3">
        <v>3</v>
      </c>
      <c r="F4559" s="3">
        <v>1</v>
      </c>
      <c r="G4559" s="3">
        <v>4</v>
      </c>
      <c r="H4559" s="3">
        <v>1</v>
      </c>
      <c r="I4559" s="3">
        <f t="shared" si="71"/>
        <v>2</v>
      </c>
    </row>
    <row r="4560" spans="1:9" x14ac:dyDescent="0.35">
      <c r="A4560" s="3" t="s">
        <v>4952</v>
      </c>
      <c r="B4560" s="44" t="s">
        <v>246</v>
      </c>
      <c r="C4560" s="44" t="s">
        <v>75</v>
      </c>
      <c r="D4560" s="44" t="s">
        <v>175</v>
      </c>
      <c r="E4560" s="3">
        <v>3</v>
      </c>
      <c r="F4560" s="3">
        <v>1</v>
      </c>
      <c r="G4560" s="3">
        <v>4</v>
      </c>
      <c r="H4560" s="3">
        <v>1</v>
      </c>
      <c r="I4560" s="3">
        <f t="shared" si="71"/>
        <v>2</v>
      </c>
    </row>
    <row r="4561" spans="1:9" x14ac:dyDescent="0.35">
      <c r="A4561" s="3" t="s">
        <v>4953</v>
      </c>
      <c r="B4561" s="44" t="s">
        <v>204</v>
      </c>
      <c r="C4561" s="44" t="s">
        <v>73</v>
      </c>
      <c r="D4561" s="44" t="s">
        <v>175</v>
      </c>
      <c r="E4561" s="3">
        <v>3</v>
      </c>
      <c r="F4561" s="3">
        <v>1</v>
      </c>
      <c r="G4561" s="3">
        <v>4</v>
      </c>
      <c r="H4561" s="3">
        <v>1</v>
      </c>
      <c r="I4561" s="3">
        <f t="shared" si="71"/>
        <v>2</v>
      </c>
    </row>
    <row r="4562" spans="1:9" x14ac:dyDescent="0.35">
      <c r="A4562" s="3" t="s">
        <v>4954</v>
      </c>
      <c r="B4562" s="44" t="s">
        <v>204</v>
      </c>
      <c r="C4562" s="44" t="s">
        <v>73</v>
      </c>
      <c r="D4562" s="44" t="s">
        <v>175</v>
      </c>
      <c r="E4562" s="3">
        <v>3</v>
      </c>
      <c r="F4562" s="3">
        <v>1</v>
      </c>
      <c r="G4562" s="3">
        <v>4</v>
      </c>
      <c r="H4562" s="3">
        <v>1</v>
      </c>
      <c r="I4562" s="3">
        <f t="shared" si="71"/>
        <v>2</v>
      </c>
    </row>
    <row r="4563" spans="1:9" x14ac:dyDescent="0.35">
      <c r="A4563" s="3" t="s">
        <v>4955</v>
      </c>
      <c r="B4563" s="44" t="s">
        <v>291</v>
      </c>
      <c r="C4563" s="44" t="s">
        <v>84</v>
      </c>
      <c r="D4563" s="44" t="s">
        <v>176</v>
      </c>
      <c r="E4563" s="3">
        <v>3</v>
      </c>
      <c r="F4563" s="3">
        <v>1</v>
      </c>
      <c r="G4563" s="3">
        <v>4</v>
      </c>
      <c r="H4563" s="3">
        <v>1</v>
      </c>
      <c r="I4563" s="3">
        <f t="shared" si="71"/>
        <v>2</v>
      </c>
    </row>
    <row r="4564" spans="1:9" x14ac:dyDescent="0.35">
      <c r="A4564" s="3" t="s">
        <v>4956</v>
      </c>
      <c r="B4564" s="44" t="s">
        <v>204</v>
      </c>
      <c r="C4564" s="44" t="s">
        <v>73</v>
      </c>
      <c r="D4564" s="44" t="s">
        <v>175</v>
      </c>
      <c r="E4564" s="3">
        <v>3</v>
      </c>
      <c r="F4564" s="3">
        <v>1</v>
      </c>
      <c r="G4564" s="3">
        <v>4</v>
      </c>
      <c r="H4564" s="3">
        <v>1</v>
      </c>
      <c r="I4564" s="3">
        <f t="shared" si="71"/>
        <v>2</v>
      </c>
    </row>
    <row r="4565" spans="1:9" x14ac:dyDescent="0.35">
      <c r="A4565" s="3" t="s">
        <v>4957</v>
      </c>
      <c r="B4565" s="44" t="s">
        <v>271</v>
      </c>
      <c r="C4565" s="44" t="s">
        <v>73</v>
      </c>
      <c r="D4565" s="44" t="s">
        <v>176</v>
      </c>
      <c r="E4565" s="3">
        <v>3</v>
      </c>
      <c r="F4565" s="3">
        <v>1</v>
      </c>
      <c r="G4565" s="3">
        <v>1</v>
      </c>
      <c r="H4565" s="3">
        <v>1</v>
      </c>
      <c r="I4565" s="3">
        <f t="shared" si="71"/>
        <v>2</v>
      </c>
    </row>
    <row r="4566" spans="1:9" x14ac:dyDescent="0.35">
      <c r="A4566" s="3" t="s">
        <v>4958</v>
      </c>
      <c r="B4566" s="44" t="s">
        <v>271</v>
      </c>
      <c r="C4566" s="44" t="s">
        <v>73</v>
      </c>
      <c r="D4566" s="44" t="s">
        <v>176</v>
      </c>
      <c r="E4566" s="3">
        <v>3</v>
      </c>
      <c r="F4566" s="3">
        <v>1</v>
      </c>
      <c r="G4566" s="3">
        <v>4</v>
      </c>
      <c r="H4566" s="3">
        <v>1</v>
      </c>
      <c r="I4566" s="3">
        <f t="shared" si="71"/>
        <v>2</v>
      </c>
    </row>
    <row r="4567" spans="1:9" x14ac:dyDescent="0.35">
      <c r="A4567" s="3" t="s">
        <v>4959</v>
      </c>
      <c r="B4567" s="44" t="s">
        <v>271</v>
      </c>
      <c r="C4567" s="44" t="s">
        <v>73</v>
      </c>
      <c r="D4567" s="44" t="s">
        <v>176</v>
      </c>
      <c r="E4567" s="3">
        <v>3</v>
      </c>
      <c r="F4567" s="3">
        <v>1</v>
      </c>
      <c r="G4567" s="3">
        <v>1</v>
      </c>
      <c r="H4567" s="3">
        <v>1</v>
      </c>
      <c r="I4567" s="3">
        <f t="shared" si="71"/>
        <v>2</v>
      </c>
    </row>
    <row r="4568" spans="1:9" x14ac:dyDescent="0.35">
      <c r="A4568" s="3" t="s">
        <v>4960</v>
      </c>
      <c r="B4568" s="44" t="s">
        <v>278</v>
      </c>
      <c r="C4568" s="44" t="s">
        <v>148</v>
      </c>
      <c r="D4568" s="44" t="s">
        <v>176</v>
      </c>
      <c r="E4568" s="3">
        <v>3</v>
      </c>
      <c r="F4568" s="3">
        <v>1</v>
      </c>
      <c r="G4568" s="3">
        <v>4</v>
      </c>
      <c r="H4568" s="3">
        <v>1</v>
      </c>
      <c r="I4568" s="3">
        <f t="shared" si="71"/>
        <v>2</v>
      </c>
    </row>
    <row r="4569" spans="1:9" x14ac:dyDescent="0.35">
      <c r="A4569" s="3" t="s">
        <v>4961</v>
      </c>
      <c r="B4569" s="44" t="s">
        <v>204</v>
      </c>
      <c r="C4569" s="44" t="s">
        <v>73</v>
      </c>
      <c r="D4569" s="44" t="s">
        <v>175</v>
      </c>
      <c r="E4569" s="3">
        <v>3</v>
      </c>
      <c r="F4569" s="3">
        <v>1</v>
      </c>
      <c r="G4569" s="3">
        <v>4</v>
      </c>
      <c r="H4569" s="3">
        <v>1</v>
      </c>
      <c r="I4569" s="3">
        <f t="shared" si="71"/>
        <v>2</v>
      </c>
    </row>
    <row r="4570" spans="1:9" x14ac:dyDescent="0.35">
      <c r="A4570" s="3" t="s">
        <v>4962</v>
      </c>
      <c r="B4570" s="44" t="s">
        <v>242</v>
      </c>
      <c r="C4570" s="44" t="s">
        <v>148</v>
      </c>
      <c r="D4570" s="44" t="s">
        <v>175</v>
      </c>
      <c r="E4570" s="3">
        <v>3</v>
      </c>
      <c r="F4570" s="3">
        <v>1</v>
      </c>
      <c r="G4570" s="3">
        <v>4</v>
      </c>
      <c r="H4570" s="3">
        <v>1</v>
      </c>
      <c r="I4570" s="3">
        <f t="shared" si="71"/>
        <v>2</v>
      </c>
    </row>
    <row r="4571" spans="1:9" x14ac:dyDescent="0.35">
      <c r="A4571" s="3" t="s">
        <v>4963</v>
      </c>
      <c r="B4571" s="44" t="s">
        <v>246</v>
      </c>
      <c r="C4571" s="44" t="s">
        <v>75</v>
      </c>
      <c r="D4571" s="44" t="s">
        <v>175</v>
      </c>
      <c r="E4571" s="3">
        <v>3</v>
      </c>
      <c r="F4571" s="3">
        <v>1</v>
      </c>
      <c r="G4571" s="3">
        <v>4</v>
      </c>
      <c r="H4571" s="3">
        <v>1</v>
      </c>
      <c r="I4571" s="3">
        <f t="shared" si="71"/>
        <v>2</v>
      </c>
    </row>
    <row r="4572" spans="1:9" x14ac:dyDescent="0.35">
      <c r="A4572" s="3" t="s">
        <v>4964</v>
      </c>
      <c r="B4572" s="44" t="s">
        <v>204</v>
      </c>
      <c r="C4572" s="44" t="s">
        <v>73</v>
      </c>
      <c r="D4572" s="44" t="s">
        <v>175</v>
      </c>
      <c r="E4572" s="3">
        <v>3</v>
      </c>
      <c r="F4572" s="3">
        <v>1</v>
      </c>
      <c r="G4572" s="3">
        <v>4</v>
      </c>
      <c r="H4572" s="3">
        <v>1</v>
      </c>
      <c r="I4572" s="3">
        <f t="shared" si="71"/>
        <v>2</v>
      </c>
    </row>
    <row r="4573" spans="1:9" x14ac:dyDescent="0.35">
      <c r="A4573" s="3" t="s">
        <v>4965</v>
      </c>
      <c r="B4573" s="44" t="s">
        <v>246</v>
      </c>
      <c r="C4573" s="44" t="s">
        <v>75</v>
      </c>
      <c r="D4573" s="44" t="s">
        <v>175</v>
      </c>
      <c r="E4573" s="3">
        <v>3</v>
      </c>
      <c r="F4573" s="3">
        <v>1</v>
      </c>
      <c r="G4573" s="3">
        <v>4</v>
      </c>
      <c r="H4573" s="3">
        <v>1</v>
      </c>
      <c r="I4573" s="3">
        <f t="shared" si="71"/>
        <v>2</v>
      </c>
    </row>
    <row r="4574" spans="1:9" x14ac:dyDescent="0.35">
      <c r="A4574" s="3" t="s">
        <v>4966</v>
      </c>
      <c r="B4574" s="44" t="s">
        <v>246</v>
      </c>
      <c r="C4574" s="44" t="s">
        <v>75</v>
      </c>
      <c r="D4574" s="44" t="s">
        <v>175</v>
      </c>
      <c r="E4574" s="3">
        <v>3</v>
      </c>
      <c r="F4574" s="3">
        <v>1</v>
      </c>
      <c r="G4574" s="3">
        <v>4</v>
      </c>
      <c r="H4574" s="3">
        <v>1</v>
      </c>
      <c r="I4574" s="3">
        <f t="shared" si="71"/>
        <v>2</v>
      </c>
    </row>
    <row r="4575" spans="1:9" x14ac:dyDescent="0.35">
      <c r="A4575" s="3" t="s">
        <v>4967</v>
      </c>
      <c r="B4575" s="44" t="s">
        <v>271</v>
      </c>
      <c r="C4575" s="44" t="s">
        <v>73</v>
      </c>
      <c r="D4575" s="44" t="s">
        <v>176</v>
      </c>
      <c r="E4575" s="3">
        <v>3</v>
      </c>
      <c r="F4575" s="3">
        <v>1</v>
      </c>
      <c r="G4575" s="3">
        <v>4</v>
      </c>
      <c r="H4575" s="3">
        <v>1</v>
      </c>
      <c r="I4575" s="3">
        <f t="shared" si="71"/>
        <v>2</v>
      </c>
    </row>
    <row r="4576" spans="1:9" x14ac:dyDescent="0.35">
      <c r="A4576" s="3" t="s">
        <v>4968</v>
      </c>
      <c r="B4576" s="44" t="s">
        <v>246</v>
      </c>
      <c r="C4576" s="44" t="s">
        <v>75</v>
      </c>
      <c r="D4576" s="44" t="s">
        <v>175</v>
      </c>
      <c r="E4576" s="3">
        <v>3</v>
      </c>
      <c r="F4576" s="3">
        <v>1</v>
      </c>
      <c r="G4576" s="3">
        <v>1</v>
      </c>
      <c r="H4576" s="3">
        <v>1</v>
      </c>
      <c r="I4576" s="3">
        <f t="shared" si="71"/>
        <v>2</v>
      </c>
    </row>
    <row r="4577" spans="1:9" x14ac:dyDescent="0.35">
      <c r="A4577" s="3" t="s">
        <v>4969</v>
      </c>
      <c r="B4577" s="44" t="s">
        <v>204</v>
      </c>
      <c r="C4577" s="44" t="s">
        <v>73</v>
      </c>
      <c r="D4577" s="44" t="s">
        <v>175</v>
      </c>
      <c r="E4577" s="3">
        <v>3</v>
      </c>
      <c r="F4577" s="3">
        <v>1</v>
      </c>
      <c r="G4577" s="3">
        <v>4</v>
      </c>
      <c r="H4577" s="3">
        <v>1</v>
      </c>
      <c r="I4577" s="3">
        <f t="shared" si="71"/>
        <v>2</v>
      </c>
    </row>
    <row r="4578" spans="1:9" x14ac:dyDescent="0.35">
      <c r="A4578" s="3" t="s">
        <v>4970</v>
      </c>
      <c r="B4578" s="44" t="s">
        <v>204</v>
      </c>
      <c r="C4578" s="44" t="s">
        <v>73</v>
      </c>
      <c r="D4578" s="44" t="s">
        <v>175</v>
      </c>
      <c r="E4578" s="3">
        <v>3</v>
      </c>
      <c r="F4578" s="3">
        <v>2</v>
      </c>
      <c r="G4578" s="3">
        <v>1</v>
      </c>
      <c r="H4578" s="3">
        <v>1</v>
      </c>
      <c r="I4578" s="3">
        <f t="shared" si="71"/>
        <v>2</v>
      </c>
    </row>
    <row r="4579" spans="1:9" x14ac:dyDescent="0.35">
      <c r="A4579" s="3" t="s">
        <v>4971</v>
      </c>
      <c r="B4579" s="44" t="s">
        <v>204</v>
      </c>
      <c r="C4579" s="44" t="s">
        <v>73</v>
      </c>
      <c r="D4579" s="44" t="s">
        <v>175</v>
      </c>
      <c r="E4579" s="3">
        <v>3</v>
      </c>
      <c r="F4579" s="3">
        <v>1</v>
      </c>
      <c r="G4579" s="3">
        <v>4</v>
      </c>
      <c r="H4579" s="3">
        <v>1</v>
      </c>
      <c r="I4579" s="3">
        <f t="shared" si="71"/>
        <v>2</v>
      </c>
    </row>
    <row r="4580" spans="1:9" x14ac:dyDescent="0.35">
      <c r="A4580" s="3" t="s">
        <v>4972</v>
      </c>
      <c r="B4580" s="44" t="s">
        <v>271</v>
      </c>
      <c r="C4580" s="44" t="s">
        <v>73</v>
      </c>
      <c r="D4580" s="44" t="s">
        <v>176</v>
      </c>
      <c r="E4580" s="3">
        <v>3</v>
      </c>
      <c r="F4580" s="3">
        <v>1</v>
      </c>
      <c r="G4580" s="3">
        <v>4</v>
      </c>
      <c r="H4580" s="3">
        <v>1</v>
      </c>
      <c r="I4580" s="3">
        <f t="shared" si="71"/>
        <v>2</v>
      </c>
    </row>
    <row r="4581" spans="1:9" x14ac:dyDescent="0.35">
      <c r="A4581" s="3" t="s">
        <v>4973</v>
      </c>
      <c r="B4581" s="44" t="s">
        <v>242</v>
      </c>
      <c r="C4581" s="44" t="s">
        <v>148</v>
      </c>
      <c r="D4581" s="44" t="s">
        <v>175</v>
      </c>
      <c r="E4581" s="3">
        <v>3</v>
      </c>
      <c r="F4581" s="3">
        <v>1</v>
      </c>
      <c r="G4581" s="3">
        <v>4</v>
      </c>
      <c r="H4581" s="3">
        <v>1</v>
      </c>
      <c r="I4581" s="3">
        <f t="shared" si="71"/>
        <v>2</v>
      </c>
    </row>
    <row r="4582" spans="1:9" x14ac:dyDescent="0.35">
      <c r="A4582" s="3" t="s">
        <v>4974</v>
      </c>
      <c r="B4582" s="44" t="s">
        <v>246</v>
      </c>
      <c r="C4582" s="44" t="s">
        <v>75</v>
      </c>
      <c r="D4582" s="44" t="s">
        <v>175</v>
      </c>
      <c r="E4582" s="3">
        <v>3</v>
      </c>
      <c r="F4582" s="3">
        <v>1</v>
      </c>
      <c r="G4582" s="3">
        <v>4</v>
      </c>
      <c r="H4582" s="3">
        <v>1</v>
      </c>
      <c r="I4582" s="3">
        <f t="shared" si="71"/>
        <v>2</v>
      </c>
    </row>
    <row r="4583" spans="1:9" x14ac:dyDescent="0.35">
      <c r="A4583" s="3" t="s">
        <v>4975</v>
      </c>
      <c r="B4583" s="44" t="s">
        <v>204</v>
      </c>
      <c r="C4583" s="44" t="s">
        <v>73</v>
      </c>
      <c r="D4583" s="44" t="s">
        <v>175</v>
      </c>
      <c r="E4583" s="3">
        <v>3</v>
      </c>
      <c r="F4583" s="3">
        <v>1</v>
      </c>
      <c r="G4583" s="3">
        <v>4</v>
      </c>
      <c r="H4583" s="3">
        <v>1</v>
      </c>
      <c r="I4583" s="3">
        <f t="shared" si="71"/>
        <v>2</v>
      </c>
    </row>
    <row r="4584" spans="1:9" x14ac:dyDescent="0.35">
      <c r="A4584" s="3" t="s">
        <v>4976</v>
      </c>
      <c r="B4584" s="44" t="s">
        <v>196</v>
      </c>
      <c r="C4584" s="44" t="s">
        <v>88</v>
      </c>
      <c r="D4584" s="44" t="s">
        <v>176</v>
      </c>
      <c r="E4584" s="3">
        <v>3</v>
      </c>
      <c r="F4584" s="3">
        <v>1</v>
      </c>
      <c r="G4584" s="3">
        <v>1</v>
      </c>
      <c r="H4584" s="3">
        <v>1</v>
      </c>
      <c r="I4584" s="3">
        <f t="shared" si="71"/>
        <v>2</v>
      </c>
    </row>
    <row r="4585" spans="1:9" x14ac:dyDescent="0.35">
      <c r="A4585" s="3" t="s">
        <v>4977</v>
      </c>
      <c r="B4585" s="44" t="s">
        <v>278</v>
      </c>
      <c r="C4585" s="44" t="s">
        <v>148</v>
      </c>
      <c r="D4585" s="44" t="s">
        <v>176</v>
      </c>
      <c r="E4585" s="3">
        <v>3</v>
      </c>
      <c r="F4585" s="3">
        <v>1</v>
      </c>
      <c r="G4585" s="3">
        <v>4</v>
      </c>
      <c r="H4585" s="3">
        <v>1</v>
      </c>
      <c r="I4585" s="3">
        <f t="shared" si="71"/>
        <v>2</v>
      </c>
    </row>
    <row r="4586" spans="1:9" x14ac:dyDescent="0.35">
      <c r="A4586" s="3" t="s">
        <v>4978</v>
      </c>
      <c r="B4586" s="44" t="s">
        <v>278</v>
      </c>
      <c r="C4586" s="44" t="s">
        <v>148</v>
      </c>
      <c r="D4586" s="44" t="s">
        <v>176</v>
      </c>
      <c r="E4586" s="3">
        <v>3</v>
      </c>
      <c r="F4586" s="3">
        <v>1</v>
      </c>
      <c r="G4586" s="3">
        <v>1</v>
      </c>
      <c r="H4586" s="3">
        <v>1</v>
      </c>
      <c r="I4586" s="3">
        <f t="shared" si="71"/>
        <v>2</v>
      </c>
    </row>
    <row r="4587" spans="1:9" x14ac:dyDescent="0.35">
      <c r="A4587" s="3" t="s">
        <v>4979</v>
      </c>
      <c r="B4587" s="44" t="s">
        <v>278</v>
      </c>
      <c r="C4587" s="44" t="s">
        <v>148</v>
      </c>
      <c r="D4587" s="44" t="s">
        <v>176</v>
      </c>
      <c r="E4587" s="3">
        <v>3</v>
      </c>
      <c r="F4587" s="3">
        <v>1</v>
      </c>
      <c r="G4587" s="3">
        <v>4</v>
      </c>
      <c r="H4587" s="3">
        <v>1</v>
      </c>
      <c r="I4587" s="3">
        <f t="shared" si="71"/>
        <v>2</v>
      </c>
    </row>
    <row r="4588" spans="1:9" x14ac:dyDescent="0.35">
      <c r="A4588" s="3" t="s">
        <v>4980</v>
      </c>
      <c r="B4588" s="44" t="s">
        <v>290</v>
      </c>
      <c r="C4588" s="44" t="s">
        <v>84</v>
      </c>
      <c r="D4588" s="44" t="s">
        <v>175</v>
      </c>
      <c r="E4588" s="3">
        <v>3</v>
      </c>
      <c r="F4588" s="3">
        <v>4</v>
      </c>
      <c r="G4588" s="3">
        <v>4</v>
      </c>
      <c r="H4588" s="3">
        <v>4</v>
      </c>
      <c r="I4588" s="3">
        <f t="shared" si="71"/>
        <v>4</v>
      </c>
    </row>
    <row r="4589" spans="1:9" x14ac:dyDescent="0.35">
      <c r="A4589" s="3" t="s">
        <v>4981</v>
      </c>
      <c r="B4589" s="44" t="s">
        <v>242</v>
      </c>
      <c r="C4589" s="44" t="s">
        <v>148</v>
      </c>
      <c r="D4589" s="44" t="s">
        <v>175</v>
      </c>
      <c r="E4589" s="3">
        <v>3</v>
      </c>
      <c r="F4589" s="3">
        <v>1</v>
      </c>
      <c r="G4589" s="3">
        <v>4</v>
      </c>
      <c r="H4589" s="3">
        <v>1</v>
      </c>
      <c r="I4589" s="3">
        <f t="shared" si="71"/>
        <v>2</v>
      </c>
    </row>
    <row r="4590" spans="1:9" x14ac:dyDescent="0.35">
      <c r="A4590" s="3" t="s">
        <v>4982</v>
      </c>
      <c r="B4590" s="44" t="s">
        <v>291</v>
      </c>
      <c r="C4590" s="44" t="s">
        <v>84</v>
      </c>
      <c r="D4590" s="44" t="s">
        <v>176</v>
      </c>
      <c r="E4590" s="3">
        <v>3</v>
      </c>
      <c r="F4590" s="3">
        <v>1</v>
      </c>
      <c r="G4590" s="3">
        <v>4</v>
      </c>
      <c r="H4590" s="3">
        <v>1</v>
      </c>
      <c r="I4590" s="3">
        <f t="shared" si="71"/>
        <v>2</v>
      </c>
    </row>
    <row r="4591" spans="1:9" x14ac:dyDescent="0.35">
      <c r="A4591" s="3" t="s">
        <v>4983</v>
      </c>
      <c r="B4591" s="44" t="s">
        <v>271</v>
      </c>
      <c r="C4591" s="44" t="s">
        <v>73</v>
      </c>
      <c r="D4591" s="44" t="s">
        <v>176</v>
      </c>
      <c r="E4591" s="3">
        <v>3</v>
      </c>
      <c r="F4591" s="3">
        <v>1</v>
      </c>
      <c r="G4591" s="3">
        <v>4</v>
      </c>
      <c r="H4591" s="3">
        <v>1</v>
      </c>
      <c r="I4591" s="3">
        <f t="shared" si="71"/>
        <v>2</v>
      </c>
    </row>
    <row r="4592" spans="1:9" x14ac:dyDescent="0.35">
      <c r="A4592" s="3" t="s">
        <v>4984</v>
      </c>
      <c r="B4592" s="44" t="s">
        <v>246</v>
      </c>
      <c r="C4592" s="44" t="s">
        <v>75</v>
      </c>
      <c r="D4592" s="44" t="s">
        <v>175</v>
      </c>
      <c r="E4592" s="3">
        <v>3</v>
      </c>
      <c r="F4592" s="3">
        <v>1</v>
      </c>
      <c r="G4592" s="3">
        <v>4</v>
      </c>
      <c r="H4592" s="3">
        <v>1</v>
      </c>
      <c r="I4592" s="3">
        <f t="shared" si="71"/>
        <v>2</v>
      </c>
    </row>
    <row r="4593" spans="1:9" x14ac:dyDescent="0.35">
      <c r="A4593" s="3" t="s">
        <v>4985</v>
      </c>
      <c r="B4593" s="44" t="s">
        <v>189</v>
      </c>
      <c r="C4593" s="44" t="s">
        <v>75</v>
      </c>
      <c r="D4593" s="44" t="s">
        <v>176</v>
      </c>
      <c r="E4593" s="3">
        <v>3</v>
      </c>
      <c r="F4593" s="3">
        <v>1</v>
      </c>
      <c r="G4593" s="3">
        <v>4</v>
      </c>
      <c r="H4593" s="3">
        <v>1</v>
      </c>
      <c r="I4593" s="3">
        <f t="shared" si="71"/>
        <v>2</v>
      </c>
    </row>
    <row r="4594" spans="1:9" x14ac:dyDescent="0.35">
      <c r="A4594" s="3" t="s">
        <v>4986</v>
      </c>
      <c r="B4594" s="44" t="s">
        <v>246</v>
      </c>
      <c r="C4594" s="44" t="s">
        <v>75</v>
      </c>
      <c r="D4594" s="44" t="s">
        <v>175</v>
      </c>
      <c r="E4594" s="3">
        <v>3</v>
      </c>
      <c r="F4594" s="3">
        <v>1</v>
      </c>
      <c r="G4594" s="3">
        <v>1</v>
      </c>
      <c r="H4594" s="3">
        <v>1</v>
      </c>
      <c r="I4594" s="3">
        <f t="shared" si="71"/>
        <v>2</v>
      </c>
    </row>
    <row r="4595" spans="1:9" x14ac:dyDescent="0.35">
      <c r="A4595" s="3" t="s">
        <v>4987</v>
      </c>
      <c r="B4595" s="44" t="s">
        <v>246</v>
      </c>
      <c r="C4595" s="44" t="s">
        <v>75</v>
      </c>
      <c r="D4595" s="44" t="s">
        <v>175</v>
      </c>
      <c r="E4595" s="3">
        <v>3</v>
      </c>
      <c r="F4595" s="3">
        <v>1</v>
      </c>
      <c r="G4595" s="3">
        <v>4</v>
      </c>
      <c r="H4595" s="3">
        <v>1</v>
      </c>
      <c r="I4595" s="3">
        <f t="shared" si="71"/>
        <v>2</v>
      </c>
    </row>
    <row r="4596" spans="1:9" x14ac:dyDescent="0.35">
      <c r="A4596" s="3" t="s">
        <v>4988</v>
      </c>
      <c r="B4596" s="44" t="s">
        <v>290</v>
      </c>
      <c r="C4596" s="44" t="s">
        <v>84</v>
      </c>
      <c r="D4596" s="44" t="s">
        <v>175</v>
      </c>
      <c r="E4596" s="3">
        <v>3</v>
      </c>
      <c r="F4596" s="3">
        <v>1</v>
      </c>
      <c r="G4596" s="3">
        <v>1</v>
      </c>
      <c r="H4596" s="3">
        <v>1</v>
      </c>
      <c r="I4596" s="3">
        <f t="shared" si="71"/>
        <v>2</v>
      </c>
    </row>
    <row r="4597" spans="1:9" x14ac:dyDescent="0.35">
      <c r="A4597" s="3" t="s">
        <v>4989</v>
      </c>
      <c r="B4597" s="44" t="s">
        <v>290</v>
      </c>
      <c r="C4597" s="44" t="s">
        <v>84</v>
      </c>
      <c r="D4597" s="44" t="s">
        <v>175</v>
      </c>
      <c r="E4597" s="3">
        <v>3</v>
      </c>
      <c r="F4597" s="3">
        <v>1</v>
      </c>
      <c r="G4597" s="3">
        <v>4</v>
      </c>
      <c r="H4597" s="3">
        <v>1</v>
      </c>
      <c r="I4597" s="3">
        <f t="shared" si="71"/>
        <v>2</v>
      </c>
    </row>
    <row r="4598" spans="1:9" x14ac:dyDescent="0.35">
      <c r="A4598" s="3" t="s">
        <v>4990</v>
      </c>
      <c r="B4598" s="44" t="s">
        <v>189</v>
      </c>
      <c r="C4598" s="44" t="s">
        <v>75</v>
      </c>
      <c r="D4598" s="44" t="s">
        <v>176</v>
      </c>
      <c r="E4598" s="3">
        <v>3</v>
      </c>
      <c r="F4598" s="3">
        <v>1</v>
      </c>
      <c r="G4598" s="3">
        <v>4</v>
      </c>
      <c r="H4598" s="3">
        <v>1</v>
      </c>
      <c r="I4598" s="3">
        <f t="shared" si="71"/>
        <v>2</v>
      </c>
    </row>
    <row r="4599" spans="1:9" x14ac:dyDescent="0.35">
      <c r="A4599" s="3" t="s">
        <v>4991</v>
      </c>
      <c r="B4599" s="44" t="s">
        <v>204</v>
      </c>
      <c r="C4599" s="44" t="s">
        <v>73</v>
      </c>
      <c r="D4599" s="44" t="s">
        <v>175</v>
      </c>
      <c r="E4599" s="3">
        <v>3</v>
      </c>
      <c r="F4599" s="3">
        <v>1</v>
      </c>
      <c r="G4599" s="3">
        <v>4</v>
      </c>
      <c r="H4599" s="3">
        <v>1</v>
      </c>
      <c r="I4599" s="3">
        <f t="shared" si="71"/>
        <v>2</v>
      </c>
    </row>
    <row r="4600" spans="1:9" x14ac:dyDescent="0.35">
      <c r="A4600" s="3" t="s">
        <v>4992</v>
      </c>
      <c r="B4600" s="44" t="s">
        <v>204</v>
      </c>
      <c r="C4600" s="44" t="s">
        <v>73</v>
      </c>
      <c r="D4600" s="44" t="s">
        <v>175</v>
      </c>
      <c r="E4600" s="3">
        <v>3</v>
      </c>
      <c r="F4600" s="3">
        <v>1</v>
      </c>
      <c r="G4600" s="3">
        <v>4</v>
      </c>
      <c r="H4600" s="3">
        <v>1</v>
      </c>
      <c r="I4600" s="3">
        <f t="shared" si="71"/>
        <v>2</v>
      </c>
    </row>
    <row r="4601" spans="1:9" x14ac:dyDescent="0.35">
      <c r="A4601" s="3" t="s">
        <v>4993</v>
      </c>
      <c r="B4601" s="44" t="s">
        <v>290</v>
      </c>
      <c r="C4601" s="44" t="s">
        <v>84</v>
      </c>
      <c r="D4601" s="44" t="s">
        <v>175</v>
      </c>
      <c r="E4601" s="3">
        <v>3</v>
      </c>
      <c r="F4601" s="3">
        <v>1</v>
      </c>
      <c r="G4601" s="3">
        <v>1</v>
      </c>
      <c r="H4601" s="3">
        <v>1</v>
      </c>
      <c r="I4601" s="3">
        <f t="shared" si="71"/>
        <v>2</v>
      </c>
    </row>
    <row r="4602" spans="1:9" x14ac:dyDescent="0.35">
      <c r="A4602" s="3" t="s">
        <v>4994</v>
      </c>
      <c r="B4602" s="44" t="s">
        <v>189</v>
      </c>
      <c r="C4602" s="44" t="s">
        <v>75</v>
      </c>
      <c r="D4602" s="44" t="s">
        <v>176</v>
      </c>
      <c r="E4602" s="3">
        <v>3</v>
      </c>
      <c r="F4602" s="3">
        <v>1</v>
      </c>
      <c r="G4602" s="3">
        <v>1</v>
      </c>
      <c r="H4602" s="3">
        <v>1</v>
      </c>
      <c r="I4602" s="3">
        <f t="shared" si="71"/>
        <v>2</v>
      </c>
    </row>
    <row r="4603" spans="1:9" x14ac:dyDescent="0.35">
      <c r="A4603" s="3" t="s">
        <v>4995</v>
      </c>
      <c r="B4603" s="44" t="s">
        <v>246</v>
      </c>
      <c r="C4603" s="44" t="s">
        <v>75</v>
      </c>
      <c r="D4603" s="44" t="s">
        <v>175</v>
      </c>
      <c r="E4603" s="3">
        <v>3</v>
      </c>
      <c r="F4603" s="3">
        <v>1</v>
      </c>
      <c r="G4603" s="3">
        <v>1</v>
      </c>
      <c r="H4603" s="3">
        <v>1</v>
      </c>
      <c r="I4603" s="3">
        <f t="shared" si="71"/>
        <v>2</v>
      </c>
    </row>
    <row r="4604" spans="1:9" x14ac:dyDescent="0.35">
      <c r="A4604" s="3" t="s">
        <v>4996</v>
      </c>
      <c r="B4604" s="44" t="s">
        <v>246</v>
      </c>
      <c r="C4604" s="44" t="s">
        <v>75</v>
      </c>
      <c r="D4604" s="44" t="s">
        <v>175</v>
      </c>
      <c r="E4604" s="3">
        <v>3</v>
      </c>
      <c r="F4604" s="3">
        <v>1</v>
      </c>
      <c r="G4604" s="3">
        <v>1</v>
      </c>
      <c r="H4604" s="3">
        <v>1</v>
      </c>
      <c r="I4604" s="3">
        <f t="shared" si="71"/>
        <v>2</v>
      </c>
    </row>
    <row r="4605" spans="1:9" x14ac:dyDescent="0.35">
      <c r="A4605" s="3" t="s">
        <v>4997</v>
      </c>
      <c r="B4605" s="44" t="s">
        <v>246</v>
      </c>
      <c r="C4605" s="44" t="s">
        <v>75</v>
      </c>
      <c r="D4605" s="44" t="s">
        <v>175</v>
      </c>
      <c r="E4605" s="3">
        <v>3</v>
      </c>
      <c r="F4605" s="3">
        <v>1</v>
      </c>
      <c r="G4605" s="3">
        <v>1</v>
      </c>
      <c r="H4605" s="3">
        <v>1</v>
      </c>
      <c r="I4605" s="3">
        <f t="shared" si="71"/>
        <v>2</v>
      </c>
    </row>
    <row r="4606" spans="1:9" x14ac:dyDescent="0.35">
      <c r="A4606" s="3" t="s">
        <v>4998</v>
      </c>
      <c r="B4606" s="44" t="s">
        <v>246</v>
      </c>
      <c r="C4606" s="44" t="s">
        <v>75</v>
      </c>
      <c r="D4606" s="44" t="s">
        <v>175</v>
      </c>
      <c r="E4606" s="3">
        <v>3</v>
      </c>
      <c r="F4606" s="3">
        <v>3</v>
      </c>
      <c r="G4606" s="3">
        <v>4</v>
      </c>
      <c r="H4606" s="3">
        <v>1</v>
      </c>
      <c r="I4606" s="3">
        <f t="shared" si="71"/>
        <v>3</v>
      </c>
    </row>
    <row r="4607" spans="1:9" x14ac:dyDescent="0.35">
      <c r="A4607" s="3" t="s">
        <v>4999</v>
      </c>
      <c r="B4607" s="44" t="s">
        <v>246</v>
      </c>
      <c r="C4607" s="44" t="s">
        <v>75</v>
      </c>
      <c r="D4607" s="44" t="s">
        <v>175</v>
      </c>
      <c r="E4607" s="3">
        <v>3</v>
      </c>
      <c r="F4607" s="3">
        <v>1</v>
      </c>
      <c r="G4607" s="3">
        <v>4</v>
      </c>
      <c r="H4607" s="3">
        <v>1</v>
      </c>
      <c r="I4607" s="3">
        <f t="shared" si="71"/>
        <v>2</v>
      </c>
    </row>
    <row r="4608" spans="1:9" x14ac:dyDescent="0.35">
      <c r="A4608" s="3" t="s">
        <v>5000</v>
      </c>
      <c r="B4608" s="44" t="s">
        <v>196</v>
      </c>
      <c r="C4608" s="44" t="s">
        <v>88</v>
      </c>
      <c r="D4608" s="44" t="s">
        <v>176</v>
      </c>
      <c r="E4608" s="3">
        <v>3</v>
      </c>
      <c r="F4608" s="3">
        <v>1</v>
      </c>
      <c r="G4608" s="3">
        <v>1</v>
      </c>
      <c r="H4608" s="3">
        <v>1</v>
      </c>
      <c r="I4608" s="3">
        <f t="shared" si="71"/>
        <v>2</v>
      </c>
    </row>
    <row r="4609" spans="1:9" x14ac:dyDescent="0.35">
      <c r="A4609" s="3" t="s">
        <v>5001</v>
      </c>
      <c r="B4609" s="44" t="s">
        <v>271</v>
      </c>
      <c r="C4609" s="44" t="s">
        <v>73</v>
      </c>
      <c r="D4609" s="44" t="s">
        <v>176</v>
      </c>
      <c r="E4609" s="3">
        <v>3</v>
      </c>
      <c r="F4609" s="3">
        <v>1</v>
      </c>
      <c r="G4609" s="3">
        <v>4</v>
      </c>
      <c r="H4609" s="3">
        <v>1</v>
      </c>
      <c r="I4609" s="3">
        <f t="shared" si="71"/>
        <v>2</v>
      </c>
    </row>
    <row r="4610" spans="1:9" x14ac:dyDescent="0.35">
      <c r="A4610" s="3" t="s">
        <v>5002</v>
      </c>
      <c r="B4610" s="44" t="s">
        <v>246</v>
      </c>
      <c r="C4610" s="44" t="s">
        <v>75</v>
      </c>
      <c r="D4610" s="44" t="s">
        <v>175</v>
      </c>
      <c r="E4610" s="3">
        <v>3</v>
      </c>
      <c r="F4610" s="3">
        <v>1</v>
      </c>
      <c r="G4610" s="3">
        <v>1</v>
      </c>
      <c r="H4610" s="3">
        <v>1</v>
      </c>
      <c r="I4610" s="3">
        <f t="shared" si="71"/>
        <v>2</v>
      </c>
    </row>
    <row r="4611" spans="1:9" x14ac:dyDescent="0.35">
      <c r="A4611" s="3" t="s">
        <v>5003</v>
      </c>
      <c r="B4611" s="44" t="s">
        <v>204</v>
      </c>
      <c r="C4611" s="44" t="s">
        <v>73</v>
      </c>
      <c r="D4611" s="44" t="s">
        <v>175</v>
      </c>
      <c r="E4611" s="3">
        <v>3</v>
      </c>
      <c r="F4611" s="3">
        <v>1</v>
      </c>
      <c r="G4611" s="3">
        <v>1</v>
      </c>
      <c r="H4611" s="3">
        <v>1</v>
      </c>
      <c r="I4611" s="3">
        <f t="shared" ref="I4611:I4674" si="72">ROUND(AVERAGE(E4611:H4611),0)</f>
        <v>2</v>
      </c>
    </row>
    <row r="4612" spans="1:9" x14ac:dyDescent="0.35">
      <c r="A4612" s="3" t="s">
        <v>5004</v>
      </c>
      <c r="B4612" s="44" t="s">
        <v>189</v>
      </c>
      <c r="C4612" s="44" t="s">
        <v>75</v>
      </c>
      <c r="D4612" s="44" t="s">
        <v>176</v>
      </c>
      <c r="E4612" s="3">
        <v>3</v>
      </c>
      <c r="F4612" s="3">
        <v>1</v>
      </c>
      <c r="G4612" s="3">
        <v>4</v>
      </c>
      <c r="H4612" s="3">
        <v>1</v>
      </c>
      <c r="I4612" s="3">
        <f t="shared" si="72"/>
        <v>2</v>
      </c>
    </row>
    <row r="4613" spans="1:9" x14ac:dyDescent="0.35">
      <c r="A4613" s="3" t="s">
        <v>5005</v>
      </c>
      <c r="B4613" s="44" t="s">
        <v>204</v>
      </c>
      <c r="C4613" s="44" t="s">
        <v>73</v>
      </c>
      <c r="D4613" s="44" t="s">
        <v>175</v>
      </c>
      <c r="E4613" s="3">
        <v>3</v>
      </c>
      <c r="F4613" s="3">
        <v>1</v>
      </c>
      <c r="G4613" s="3">
        <v>1</v>
      </c>
      <c r="H4613" s="3">
        <v>1</v>
      </c>
      <c r="I4613" s="3">
        <f t="shared" si="72"/>
        <v>2</v>
      </c>
    </row>
    <row r="4614" spans="1:9" x14ac:dyDescent="0.35">
      <c r="A4614" s="3" t="s">
        <v>5006</v>
      </c>
      <c r="B4614" s="44" t="s">
        <v>278</v>
      </c>
      <c r="C4614" s="44" t="s">
        <v>148</v>
      </c>
      <c r="D4614" s="44" t="s">
        <v>176</v>
      </c>
      <c r="E4614" s="3">
        <v>3</v>
      </c>
      <c r="F4614" s="3">
        <v>1</v>
      </c>
      <c r="G4614" s="3">
        <v>1</v>
      </c>
      <c r="H4614" s="3">
        <v>1</v>
      </c>
      <c r="I4614" s="3">
        <f t="shared" si="72"/>
        <v>2</v>
      </c>
    </row>
    <row r="4615" spans="1:9" x14ac:dyDescent="0.35">
      <c r="A4615" s="3" t="s">
        <v>5007</v>
      </c>
      <c r="B4615" s="44" t="s">
        <v>278</v>
      </c>
      <c r="C4615" s="44" t="s">
        <v>148</v>
      </c>
      <c r="D4615" s="44" t="s">
        <v>176</v>
      </c>
      <c r="E4615" s="3">
        <v>3</v>
      </c>
      <c r="F4615" s="3">
        <v>1</v>
      </c>
      <c r="G4615" s="3">
        <v>4</v>
      </c>
      <c r="H4615" s="3">
        <v>1</v>
      </c>
      <c r="I4615" s="3">
        <f t="shared" si="72"/>
        <v>2</v>
      </c>
    </row>
    <row r="4616" spans="1:9" x14ac:dyDescent="0.35">
      <c r="A4616" s="3" t="s">
        <v>5008</v>
      </c>
      <c r="B4616" s="44" t="s">
        <v>196</v>
      </c>
      <c r="C4616" s="44" t="s">
        <v>88</v>
      </c>
      <c r="D4616" s="44" t="s">
        <v>176</v>
      </c>
      <c r="E4616" s="3">
        <v>3</v>
      </c>
      <c r="F4616" s="3">
        <v>1</v>
      </c>
      <c r="G4616" s="3">
        <v>1</v>
      </c>
      <c r="H4616" s="3">
        <v>1</v>
      </c>
      <c r="I4616" s="3">
        <f t="shared" si="72"/>
        <v>2</v>
      </c>
    </row>
    <row r="4617" spans="1:9" x14ac:dyDescent="0.35">
      <c r="A4617" s="3" t="s">
        <v>5009</v>
      </c>
      <c r="B4617" s="44" t="s">
        <v>196</v>
      </c>
      <c r="C4617" s="44" t="s">
        <v>88</v>
      </c>
      <c r="D4617" s="44" t="s">
        <v>176</v>
      </c>
      <c r="E4617" s="3">
        <v>3</v>
      </c>
      <c r="F4617" s="3">
        <v>1</v>
      </c>
      <c r="G4617" s="3">
        <v>4</v>
      </c>
      <c r="H4617" s="3">
        <v>1</v>
      </c>
      <c r="I4617" s="3">
        <f t="shared" si="72"/>
        <v>2</v>
      </c>
    </row>
    <row r="4618" spans="1:9" x14ac:dyDescent="0.35">
      <c r="A4618" s="3" t="s">
        <v>5010</v>
      </c>
      <c r="B4618" s="44" t="s">
        <v>196</v>
      </c>
      <c r="C4618" s="44" t="s">
        <v>88</v>
      </c>
      <c r="D4618" s="44" t="s">
        <v>176</v>
      </c>
      <c r="E4618" s="3">
        <v>3</v>
      </c>
      <c r="F4618" s="3">
        <v>1</v>
      </c>
      <c r="G4618" s="3">
        <v>4</v>
      </c>
      <c r="H4618" s="3">
        <v>1</v>
      </c>
      <c r="I4618" s="3">
        <f t="shared" si="72"/>
        <v>2</v>
      </c>
    </row>
    <row r="4619" spans="1:9" x14ac:dyDescent="0.35">
      <c r="A4619" s="3" t="s">
        <v>5011</v>
      </c>
      <c r="B4619" s="44" t="s">
        <v>196</v>
      </c>
      <c r="C4619" s="44" t="s">
        <v>88</v>
      </c>
      <c r="D4619" s="44" t="s">
        <v>176</v>
      </c>
      <c r="E4619" s="3">
        <v>3</v>
      </c>
      <c r="F4619" s="3">
        <v>1</v>
      </c>
      <c r="G4619" s="3">
        <v>1</v>
      </c>
      <c r="H4619" s="3">
        <v>1</v>
      </c>
      <c r="I4619" s="3">
        <f t="shared" si="72"/>
        <v>2</v>
      </c>
    </row>
    <row r="4620" spans="1:9" x14ac:dyDescent="0.35">
      <c r="A4620" s="3" t="s">
        <v>5012</v>
      </c>
      <c r="B4620" s="44" t="s">
        <v>189</v>
      </c>
      <c r="C4620" s="44" t="s">
        <v>75</v>
      </c>
      <c r="D4620" s="44" t="s">
        <v>176</v>
      </c>
      <c r="E4620" s="3">
        <v>3</v>
      </c>
      <c r="F4620" s="3">
        <v>3</v>
      </c>
      <c r="G4620" s="3">
        <v>4</v>
      </c>
      <c r="H4620" s="3">
        <v>1</v>
      </c>
      <c r="I4620" s="3">
        <f t="shared" si="72"/>
        <v>3</v>
      </c>
    </row>
    <row r="4621" spans="1:9" x14ac:dyDescent="0.35">
      <c r="A4621" s="3" t="s">
        <v>5013</v>
      </c>
      <c r="B4621" s="44" t="s">
        <v>246</v>
      </c>
      <c r="C4621" s="44" t="s">
        <v>75</v>
      </c>
      <c r="D4621" s="44" t="s">
        <v>175</v>
      </c>
      <c r="E4621" s="3">
        <v>3</v>
      </c>
      <c r="F4621" s="3">
        <v>1</v>
      </c>
      <c r="G4621" s="3">
        <v>1</v>
      </c>
      <c r="H4621" s="3">
        <v>1</v>
      </c>
      <c r="I4621" s="3">
        <f t="shared" si="72"/>
        <v>2</v>
      </c>
    </row>
    <row r="4622" spans="1:9" x14ac:dyDescent="0.35">
      <c r="A4622" s="3" t="s">
        <v>5014</v>
      </c>
      <c r="B4622" s="44" t="s">
        <v>290</v>
      </c>
      <c r="C4622" s="44" t="s">
        <v>84</v>
      </c>
      <c r="D4622" s="44" t="s">
        <v>175</v>
      </c>
      <c r="E4622" s="3">
        <v>3</v>
      </c>
      <c r="F4622" s="3">
        <v>2</v>
      </c>
      <c r="G4622" s="3">
        <v>4</v>
      </c>
      <c r="H4622" s="3">
        <v>2</v>
      </c>
      <c r="I4622" s="3">
        <f t="shared" si="72"/>
        <v>3</v>
      </c>
    </row>
    <row r="4623" spans="1:9" x14ac:dyDescent="0.35">
      <c r="A4623" s="3" t="s">
        <v>5015</v>
      </c>
      <c r="B4623" s="44" t="s">
        <v>271</v>
      </c>
      <c r="C4623" s="44" t="s">
        <v>73</v>
      </c>
      <c r="D4623" s="44" t="s">
        <v>176</v>
      </c>
      <c r="E4623" s="3">
        <v>3</v>
      </c>
      <c r="F4623" s="3">
        <v>1</v>
      </c>
      <c r="G4623" s="3">
        <v>1</v>
      </c>
      <c r="H4623" s="3">
        <v>1</v>
      </c>
      <c r="I4623" s="3">
        <f t="shared" si="72"/>
        <v>2</v>
      </c>
    </row>
    <row r="4624" spans="1:9" x14ac:dyDescent="0.35">
      <c r="A4624" s="3" t="s">
        <v>5016</v>
      </c>
      <c r="B4624" s="44" t="s">
        <v>196</v>
      </c>
      <c r="C4624" s="44" t="s">
        <v>88</v>
      </c>
      <c r="D4624" s="44" t="s">
        <v>176</v>
      </c>
      <c r="E4624" s="3">
        <v>3</v>
      </c>
      <c r="F4624" s="3">
        <v>1</v>
      </c>
      <c r="G4624" s="3">
        <v>4</v>
      </c>
      <c r="H4624" s="3">
        <v>1</v>
      </c>
      <c r="I4624" s="3">
        <f t="shared" si="72"/>
        <v>2</v>
      </c>
    </row>
    <row r="4625" spans="1:9" x14ac:dyDescent="0.35">
      <c r="A4625" s="3" t="s">
        <v>5017</v>
      </c>
      <c r="B4625" s="44" t="s">
        <v>278</v>
      </c>
      <c r="C4625" s="44" t="s">
        <v>148</v>
      </c>
      <c r="D4625" s="44" t="s">
        <v>176</v>
      </c>
      <c r="E4625" s="3">
        <v>3</v>
      </c>
      <c r="F4625" s="3">
        <v>1</v>
      </c>
      <c r="G4625" s="3">
        <v>1</v>
      </c>
      <c r="H4625" s="3">
        <v>1</v>
      </c>
      <c r="I4625" s="3">
        <f t="shared" si="72"/>
        <v>2</v>
      </c>
    </row>
    <row r="4626" spans="1:9" x14ac:dyDescent="0.35">
      <c r="A4626" s="3" t="s">
        <v>5018</v>
      </c>
      <c r="B4626" s="44" t="s">
        <v>246</v>
      </c>
      <c r="C4626" s="44" t="s">
        <v>75</v>
      </c>
      <c r="D4626" s="44" t="s">
        <v>175</v>
      </c>
      <c r="E4626" s="3">
        <v>3</v>
      </c>
      <c r="F4626" s="3">
        <v>1</v>
      </c>
      <c r="G4626" s="3">
        <v>4</v>
      </c>
      <c r="H4626" s="3">
        <v>1</v>
      </c>
      <c r="I4626" s="3">
        <f t="shared" si="72"/>
        <v>2</v>
      </c>
    </row>
    <row r="4627" spans="1:9" x14ac:dyDescent="0.35">
      <c r="A4627" s="3" t="s">
        <v>5019</v>
      </c>
      <c r="B4627" s="44" t="s">
        <v>204</v>
      </c>
      <c r="C4627" s="44" t="s">
        <v>73</v>
      </c>
      <c r="D4627" s="44" t="s">
        <v>175</v>
      </c>
      <c r="E4627" s="3">
        <v>3</v>
      </c>
      <c r="F4627" s="3">
        <v>1</v>
      </c>
      <c r="G4627" s="3">
        <v>4</v>
      </c>
      <c r="H4627" s="3">
        <v>1</v>
      </c>
      <c r="I4627" s="3">
        <f t="shared" si="72"/>
        <v>2</v>
      </c>
    </row>
    <row r="4628" spans="1:9" x14ac:dyDescent="0.35">
      <c r="A4628" s="3" t="s">
        <v>5020</v>
      </c>
      <c r="B4628" s="44" t="s">
        <v>291</v>
      </c>
      <c r="C4628" s="44" t="s">
        <v>84</v>
      </c>
      <c r="D4628" s="44" t="s">
        <v>176</v>
      </c>
      <c r="E4628" s="3">
        <v>3</v>
      </c>
      <c r="F4628" s="3">
        <v>1</v>
      </c>
      <c r="G4628" s="3">
        <v>4</v>
      </c>
      <c r="H4628" s="3">
        <v>1</v>
      </c>
      <c r="I4628" s="3">
        <f t="shared" si="72"/>
        <v>2</v>
      </c>
    </row>
    <row r="4629" spans="1:9" x14ac:dyDescent="0.35">
      <c r="A4629" s="3" t="s">
        <v>5021</v>
      </c>
      <c r="B4629" s="44" t="s">
        <v>291</v>
      </c>
      <c r="C4629" s="44" t="s">
        <v>84</v>
      </c>
      <c r="D4629" s="44" t="s">
        <v>176</v>
      </c>
      <c r="E4629" s="3">
        <v>2</v>
      </c>
      <c r="F4629" s="3">
        <v>3</v>
      </c>
      <c r="G4629" s="3">
        <v>4</v>
      </c>
      <c r="H4629" s="3">
        <v>1</v>
      </c>
      <c r="I4629" s="3">
        <f t="shared" si="72"/>
        <v>3</v>
      </c>
    </row>
    <row r="4630" spans="1:9" x14ac:dyDescent="0.35">
      <c r="A4630" s="3" t="s">
        <v>5022</v>
      </c>
      <c r="B4630" s="44" t="s">
        <v>291</v>
      </c>
      <c r="C4630" s="44" t="s">
        <v>84</v>
      </c>
      <c r="D4630" s="44" t="s">
        <v>176</v>
      </c>
      <c r="E4630" s="3">
        <v>3</v>
      </c>
      <c r="F4630" s="3">
        <v>1</v>
      </c>
      <c r="G4630" s="3">
        <v>1</v>
      </c>
      <c r="H4630" s="3">
        <v>1</v>
      </c>
      <c r="I4630" s="3">
        <f t="shared" si="72"/>
        <v>2</v>
      </c>
    </row>
    <row r="4631" spans="1:9" x14ac:dyDescent="0.35">
      <c r="A4631" s="3" t="s">
        <v>5023</v>
      </c>
      <c r="B4631" s="44" t="s">
        <v>290</v>
      </c>
      <c r="C4631" s="44" t="s">
        <v>84</v>
      </c>
      <c r="D4631" s="44" t="s">
        <v>175</v>
      </c>
      <c r="E4631" s="3">
        <v>3</v>
      </c>
      <c r="F4631" s="3">
        <v>1</v>
      </c>
      <c r="G4631" s="3">
        <v>4</v>
      </c>
      <c r="H4631" s="3">
        <v>1</v>
      </c>
      <c r="I4631" s="3">
        <f t="shared" si="72"/>
        <v>2</v>
      </c>
    </row>
    <row r="4632" spans="1:9" x14ac:dyDescent="0.35">
      <c r="A4632" s="3" t="s">
        <v>5024</v>
      </c>
      <c r="B4632" s="44" t="s">
        <v>278</v>
      </c>
      <c r="C4632" s="44" t="s">
        <v>148</v>
      </c>
      <c r="D4632" s="44" t="s">
        <v>176</v>
      </c>
      <c r="E4632" s="3">
        <v>3</v>
      </c>
      <c r="F4632" s="3">
        <v>1</v>
      </c>
      <c r="G4632" s="3">
        <v>4</v>
      </c>
      <c r="H4632" s="3">
        <v>1</v>
      </c>
      <c r="I4632" s="3">
        <f t="shared" si="72"/>
        <v>2</v>
      </c>
    </row>
    <row r="4633" spans="1:9" x14ac:dyDescent="0.35">
      <c r="A4633" s="3" t="s">
        <v>5025</v>
      </c>
      <c r="B4633" s="44" t="s">
        <v>290</v>
      </c>
      <c r="C4633" s="44" t="s">
        <v>84</v>
      </c>
      <c r="D4633" s="44" t="s">
        <v>175</v>
      </c>
      <c r="E4633" s="3">
        <v>3</v>
      </c>
      <c r="F4633" s="3">
        <v>2</v>
      </c>
      <c r="G4633" s="3">
        <v>4</v>
      </c>
      <c r="H4633" s="3">
        <v>1</v>
      </c>
      <c r="I4633" s="3">
        <f t="shared" si="72"/>
        <v>3</v>
      </c>
    </row>
    <row r="4634" spans="1:9" x14ac:dyDescent="0.35">
      <c r="A4634" s="3" t="s">
        <v>5026</v>
      </c>
      <c r="B4634" s="44" t="s">
        <v>189</v>
      </c>
      <c r="C4634" s="44" t="s">
        <v>75</v>
      </c>
      <c r="D4634" s="44" t="s">
        <v>176</v>
      </c>
      <c r="E4634" s="3">
        <v>3</v>
      </c>
      <c r="F4634" s="3">
        <v>1</v>
      </c>
      <c r="G4634" s="3">
        <v>4</v>
      </c>
      <c r="H4634" s="3">
        <v>1</v>
      </c>
      <c r="I4634" s="3">
        <f t="shared" si="72"/>
        <v>2</v>
      </c>
    </row>
    <row r="4635" spans="1:9" x14ac:dyDescent="0.35">
      <c r="A4635" s="3" t="s">
        <v>5027</v>
      </c>
      <c r="B4635" s="44" t="s">
        <v>291</v>
      </c>
      <c r="C4635" s="44" t="s">
        <v>84</v>
      </c>
      <c r="D4635" s="44" t="s">
        <v>176</v>
      </c>
      <c r="E4635" s="3">
        <v>3</v>
      </c>
      <c r="F4635" s="3">
        <v>1</v>
      </c>
      <c r="G4635" s="3">
        <v>4</v>
      </c>
      <c r="H4635" s="3">
        <v>1</v>
      </c>
      <c r="I4635" s="3">
        <f t="shared" si="72"/>
        <v>2</v>
      </c>
    </row>
    <row r="4636" spans="1:9" x14ac:dyDescent="0.35">
      <c r="A4636" s="3" t="s">
        <v>5028</v>
      </c>
      <c r="B4636" s="44" t="s">
        <v>291</v>
      </c>
      <c r="C4636" s="44" t="s">
        <v>84</v>
      </c>
      <c r="D4636" s="44" t="s">
        <v>176</v>
      </c>
      <c r="E4636" s="3">
        <v>3</v>
      </c>
      <c r="F4636" s="3">
        <v>1</v>
      </c>
      <c r="G4636" s="3">
        <v>4</v>
      </c>
      <c r="H4636" s="3">
        <v>1</v>
      </c>
      <c r="I4636" s="3">
        <f t="shared" si="72"/>
        <v>2</v>
      </c>
    </row>
    <row r="4637" spans="1:9" x14ac:dyDescent="0.35">
      <c r="A4637" s="3" t="s">
        <v>5029</v>
      </c>
      <c r="B4637" s="44" t="s">
        <v>204</v>
      </c>
      <c r="C4637" s="44" t="s">
        <v>73</v>
      </c>
      <c r="D4637" s="44" t="s">
        <v>175</v>
      </c>
      <c r="E4637" s="3">
        <v>3</v>
      </c>
      <c r="F4637" s="3">
        <v>1</v>
      </c>
      <c r="G4637" s="3">
        <v>4</v>
      </c>
      <c r="H4637" s="3">
        <v>1</v>
      </c>
      <c r="I4637" s="3">
        <f t="shared" si="72"/>
        <v>2</v>
      </c>
    </row>
    <row r="4638" spans="1:9" x14ac:dyDescent="0.35">
      <c r="A4638" s="3" t="s">
        <v>5030</v>
      </c>
      <c r="B4638" s="44" t="s">
        <v>291</v>
      </c>
      <c r="C4638" s="44" t="s">
        <v>84</v>
      </c>
      <c r="D4638" s="44" t="s">
        <v>176</v>
      </c>
      <c r="E4638" s="3">
        <v>3</v>
      </c>
      <c r="F4638" s="3">
        <v>1</v>
      </c>
      <c r="G4638" s="3">
        <v>4</v>
      </c>
      <c r="H4638" s="3">
        <v>1</v>
      </c>
      <c r="I4638" s="3">
        <f t="shared" si="72"/>
        <v>2</v>
      </c>
    </row>
    <row r="4639" spans="1:9" x14ac:dyDescent="0.35">
      <c r="A4639" s="3" t="s">
        <v>5031</v>
      </c>
      <c r="B4639" s="44" t="s">
        <v>189</v>
      </c>
      <c r="C4639" s="44" t="s">
        <v>75</v>
      </c>
      <c r="D4639" s="44" t="s">
        <v>176</v>
      </c>
      <c r="E4639" s="3">
        <v>3</v>
      </c>
      <c r="F4639" s="3">
        <v>1</v>
      </c>
      <c r="G4639" s="3">
        <v>1</v>
      </c>
      <c r="H4639" s="3">
        <v>1</v>
      </c>
      <c r="I4639" s="3">
        <f t="shared" si="72"/>
        <v>2</v>
      </c>
    </row>
    <row r="4640" spans="1:9" x14ac:dyDescent="0.35">
      <c r="A4640" s="3" t="s">
        <v>5032</v>
      </c>
      <c r="B4640" s="44" t="s">
        <v>189</v>
      </c>
      <c r="C4640" s="44" t="s">
        <v>75</v>
      </c>
      <c r="D4640" s="44" t="s">
        <v>176</v>
      </c>
      <c r="E4640" s="3">
        <v>3</v>
      </c>
      <c r="F4640" s="3">
        <v>1</v>
      </c>
      <c r="G4640" s="3">
        <v>4</v>
      </c>
      <c r="H4640" s="3">
        <v>1</v>
      </c>
      <c r="I4640" s="3">
        <f t="shared" si="72"/>
        <v>2</v>
      </c>
    </row>
    <row r="4641" spans="1:9" x14ac:dyDescent="0.35">
      <c r="A4641" s="3" t="s">
        <v>5033</v>
      </c>
      <c r="B4641" s="44" t="s">
        <v>204</v>
      </c>
      <c r="C4641" s="44" t="s">
        <v>73</v>
      </c>
      <c r="D4641" s="44" t="s">
        <v>175</v>
      </c>
      <c r="E4641" s="3">
        <v>3</v>
      </c>
      <c r="F4641" s="3">
        <v>1</v>
      </c>
      <c r="G4641" s="3">
        <v>1</v>
      </c>
      <c r="H4641" s="3">
        <v>1</v>
      </c>
      <c r="I4641" s="3">
        <f t="shared" si="72"/>
        <v>2</v>
      </c>
    </row>
    <row r="4642" spans="1:9" x14ac:dyDescent="0.35">
      <c r="A4642" s="3" t="s">
        <v>5034</v>
      </c>
      <c r="B4642" s="44" t="s">
        <v>189</v>
      </c>
      <c r="C4642" s="44" t="s">
        <v>75</v>
      </c>
      <c r="D4642" s="44" t="s">
        <v>176</v>
      </c>
      <c r="E4642" s="3">
        <v>3</v>
      </c>
      <c r="F4642" s="3">
        <v>1</v>
      </c>
      <c r="G4642" s="3">
        <v>4</v>
      </c>
      <c r="H4642" s="3">
        <v>1</v>
      </c>
      <c r="I4642" s="3">
        <f t="shared" si="72"/>
        <v>2</v>
      </c>
    </row>
    <row r="4643" spans="1:9" x14ac:dyDescent="0.35">
      <c r="A4643" s="3" t="s">
        <v>5035</v>
      </c>
      <c r="B4643" s="44" t="s">
        <v>196</v>
      </c>
      <c r="C4643" s="44" t="s">
        <v>88</v>
      </c>
      <c r="D4643" s="44" t="s">
        <v>176</v>
      </c>
      <c r="E4643" s="3">
        <v>3</v>
      </c>
      <c r="F4643" s="3">
        <v>1</v>
      </c>
      <c r="G4643" s="3">
        <v>4</v>
      </c>
      <c r="H4643" s="3">
        <v>1</v>
      </c>
      <c r="I4643" s="3">
        <f t="shared" si="72"/>
        <v>2</v>
      </c>
    </row>
    <row r="4644" spans="1:9" x14ac:dyDescent="0.35">
      <c r="A4644" s="3" t="s">
        <v>5036</v>
      </c>
      <c r="B4644" s="44" t="s">
        <v>196</v>
      </c>
      <c r="C4644" s="44" t="s">
        <v>88</v>
      </c>
      <c r="D4644" s="44" t="s">
        <v>176</v>
      </c>
      <c r="E4644" s="3">
        <v>3</v>
      </c>
      <c r="F4644" s="3">
        <v>1</v>
      </c>
      <c r="G4644" s="3">
        <v>1</v>
      </c>
      <c r="H4644" s="3">
        <v>1</v>
      </c>
      <c r="I4644" s="3">
        <f t="shared" si="72"/>
        <v>2</v>
      </c>
    </row>
    <row r="4645" spans="1:9" x14ac:dyDescent="0.35">
      <c r="A4645" s="3" t="s">
        <v>5037</v>
      </c>
      <c r="B4645" s="44" t="s">
        <v>204</v>
      </c>
      <c r="C4645" s="44" t="s">
        <v>73</v>
      </c>
      <c r="D4645" s="44" t="s">
        <v>175</v>
      </c>
      <c r="E4645" s="3">
        <v>3</v>
      </c>
      <c r="F4645" s="3">
        <v>1</v>
      </c>
      <c r="G4645" s="3">
        <v>4</v>
      </c>
      <c r="H4645" s="3">
        <v>1</v>
      </c>
      <c r="I4645" s="3">
        <f t="shared" si="72"/>
        <v>2</v>
      </c>
    </row>
    <row r="4646" spans="1:9" x14ac:dyDescent="0.35">
      <c r="A4646" s="3" t="s">
        <v>5038</v>
      </c>
      <c r="B4646" s="44" t="s">
        <v>271</v>
      </c>
      <c r="C4646" s="44" t="s">
        <v>73</v>
      </c>
      <c r="D4646" s="44" t="s">
        <v>176</v>
      </c>
      <c r="E4646" s="3">
        <v>3</v>
      </c>
      <c r="F4646" s="3">
        <v>1</v>
      </c>
      <c r="G4646" s="3">
        <v>1</v>
      </c>
      <c r="H4646" s="3">
        <v>1</v>
      </c>
      <c r="I4646" s="3">
        <f t="shared" si="72"/>
        <v>2</v>
      </c>
    </row>
    <row r="4647" spans="1:9" x14ac:dyDescent="0.35">
      <c r="A4647" s="3" t="s">
        <v>5039</v>
      </c>
      <c r="B4647" s="44" t="s">
        <v>278</v>
      </c>
      <c r="C4647" s="44" t="s">
        <v>148</v>
      </c>
      <c r="D4647" s="44" t="s">
        <v>176</v>
      </c>
      <c r="E4647" s="3">
        <v>3</v>
      </c>
      <c r="F4647" s="3">
        <v>1</v>
      </c>
      <c r="G4647" s="3">
        <v>4</v>
      </c>
      <c r="H4647" s="3">
        <v>1</v>
      </c>
      <c r="I4647" s="3">
        <f t="shared" si="72"/>
        <v>2</v>
      </c>
    </row>
    <row r="4648" spans="1:9" x14ac:dyDescent="0.35">
      <c r="A4648" s="3" t="s">
        <v>5040</v>
      </c>
      <c r="B4648" s="44" t="s">
        <v>242</v>
      </c>
      <c r="C4648" s="44" t="s">
        <v>148</v>
      </c>
      <c r="D4648" s="44" t="s">
        <v>175</v>
      </c>
      <c r="E4648" s="3">
        <v>3</v>
      </c>
      <c r="F4648" s="3">
        <v>1</v>
      </c>
      <c r="G4648" s="3">
        <v>4</v>
      </c>
      <c r="H4648" s="3">
        <v>1</v>
      </c>
      <c r="I4648" s="3">
        <f t="shared" si="72"/>
        <v>2</v>
      </c>
    </row>
    <row r="4649" spans="1:9" x14ac:dyDescent="0.35">
      <c r="A4649" s="3" t="s">
        <v>5041</v>
      </c>
      <c r="B4649" s="44" t="s">
        <v>189</v>
      </c>
      <c r="C4649" s="44" t="s">
        <v>75</v>
      </c>
      <c r="D4649" s="44" t="s">
        <v>176</v>
      </c>
      <c r="E4649" s="3">
        <v>3</v>
      </c>
      <c r="F4649" s="3">
        <v>1</v>
      </c>
      <c r="G4649" s="3">
        <v>4</v>
      </c>
      <c r="H4649" s="3">
        <v>1</v>
      </c>
      <c r="I4649" s="3">
        <f t="shared" si="72"/>
        <v>2</v>
      </c>
    </row>
    <row r="4650" spans="1:9" x14ac:dyDescent="0.35">
      <c r="A4650" s="3" t="s">
        <v>5042</v>
      </c>
      <c r="B4650" s="44" t="s">
        <v>189</v>
      </c>
      <c r="C4650" s="44" t="s">
        <v>75</v>
      </c>
      <c r="D4650" s="44" t="s">
        <v>176</v>
      </c>
      <c r="E4650" s="3">
        <v>3</v>
      </c>
      <c r="F4650" s="3">
        <v>1</v>
      </c>
      <c r="G4650" s="3">
        <v>4</v>
      </c>
      <c r="H4650" s="3">
        <v>1</v>
      </c>
      <c r="I4650" s="3">
        <f t="shared" si="72"/>
        <v>2</v>
      </c>
    </row>
    <row r="4651" spans="1:9" x14ac:dyDescent="0.35">
      <c r="A4651" s="3" t="s">
        <v>5043</v>
      </c>
      <c r="B4651" s="44" t="s">
        <v>271</v>
      </c>
      <c r="C4651" s="44" t="s">
        <v>73</v>
      </c>
      <c r="D4651" s="44" t="s">
        <v>176</v>
      </c>
      <c r="E4651" s="3">
        <v>3</v>
      </c>
      <c r="F4651" s="3">
        <v>1</v>
      </c>
      <c r="G4651" s="3">
        <v>4</v>
      </c>
      <c r="H4651" s="3">
        <v>1</v>
      </c>
      <c r="I4651" s="3">
        <f t="shared" si="72"/>
        <v>2</v>
      </c>
    </row>
    <row r="4652" spans="1:9" x14ac:dyDescent="0.35">
      <c r="A4652" s="3" t="s">
        <v>5044</v>
      </c>
      <c r="B4652" s="44" t="s">
        <v>271</v>
      </c>
      <c r="C4652" s="44" t="s">
        <v>73</v>
      </c>
      <c r="D4652" s="44" t="s">
        <v>176</v>
      </c>
      <c r="E4652" s="3">
        <v>3</v>
      </c>
      <c r="F4652" s="3">
        <v>3</v>
      </c>
      <c r="G4652" s="3">
        <v>1</v>
      </c>
      <c r="H4652" s="3">
        <v>1</v>
      </c>
      <c r="I4652" s="3">
        <f t="shared" si="72"/>
        <v>2</v>
      </c>
    </row>
    <row r="4653" spans="1:9" x14ac:dyDescent="0.35">
      <c r="A4653" s="3" t="s">
        <v>5045</v>
      </c>
      <c r="B4653" s="44" t="s">
        <v>242</v>
      </c>
      <c r="C4653" s="44" t="s">
        <v>148</v>
      </c>
      <c r="D4653" s="44" t="s">
        <v>175</v>
      </c>
      <c r="E4653" s="3">
        <v>3</v>
      </c>
      <c r="F4653" s="3">
        <v>1</v>
      </c>
      <c r="G4653" s="3">
        <v>4</v>
      </c>
      <c r="H4653" s="3">
        <v>1</v>
      </c>
      <c r="I4653" s="3">
        <f t="shared" si="72"/>
        <v>2</v>
      </c>
    </row>
    <row r="4654" spans="1:9" x14ac:dyDescent="0.35">
      <c r="A4654" s="3" t="s">
        <v>5046</v>
      </c>
      <c r="B4654" s="44" t="s">
        <v>246</v>
      </c>
      <c r="C4654" s="44" t="s">
        <v>75</v>
      </c>
      <c r="D4654" s="44" t="s">
        <v>175</v>
      </c>
      <c r="E4654" s="3">
        <v>3</v>
      </c>
      <c r="F4654" s="3">
        <v>1</v>
      </c>
      <c r="G4654" s="3">
        <v>4</v>
      </c>
      <c r="H4654" s="3">
        <v>1</v>
      </c>
      <c r="I4654" s="3">
        <f t="shared" si="72"/>
        <v>2</v>
      </c>
    </row>
    <row r="4655" spans="1:9" x14ac:dyDescent="0.35">
      <c r="A4655" s="3" t="s">
        <v>5047</v>
      </c>
      <c r="B4655" s="44" t="s">
        <v>271</v>
      </c>
      <c r="C4655" s="44" t="s">
        <v>73</v>
      </c>
      <c r="D4655" s="44" t="s">
        <v>176</v>
      </c>
      <c r="E4655" s="3">
        <v>3</v>
      </c>
      <c r="F4655" s="3">
        <v>3</v>
      </c>
      <c r="G4655" s="3">
        <v>1</v>
      </c>
      <c r="H4655" s="3">
        <v>1</v>
      </c>
      <c r="I4655" s="3">
        <f t="shared" si="72"/>
        <v>2</v>
      </c>
    </row>
    <row r="4656" spans="1:9" x14ac:dyDescent="0.35">
      <c r="A4656" s="3" t="s">
        <v>5048</v>
      </c>
      <c r="B4656" s="44" t="s">
        <v>271</v>
      </c>
      <c r="C4656" s="44" t="s">
        <v>73</v>
      </c>
      <c r="D4656" s="44" t="s">
        <v>176</v>
      </c>
      <c r="E4656" s="3">
        <v>3</v>
      </c>
      <c r="F4656" s="3">
        <v>1</v>
      </c>
      <c r="G4656" s="3">
        <v>1</v>
      </c>
      <c r="H4656" s="3">
        <v>1</v>
      </c>
      <c r="I4656" s="3">
        <f t="shared" si="72"/>
        <v>2</v>
      </c>
    </row>
    <row r="4657" spans="1:9" x14ac:dyDescent="0.35">
      <c r="A4657" s="3" t="s">
        <v>5049</v>
      </c>
      <c r="B4657" s="44" t="s">
        <v>246</v>
      </c>
      <c r="C4657" s="44" t="s">
        <v>75</v>
      </c>
      <c r="D4657" s="44" t="s">
        <v>175</v>
      </c>
      <c r="E4657" s="3">
        <v>3</v>
      </c>
      <c r="F4657" s="3">
        <v>1</v>
      </c>
      <c r="G4657" s="3">
        <v>4</v>
      </c>
      <c r="H4657" s="3">
        <v>1</v>
      </c>
      <c r="I4657" s="3">
        <f t="shared" si="72"/>
        <v>2</v>
      </c>
    </row>
    <row r="4658" spans="1:9" x14ac:dyDescent="0.35">
      <c r="A4658" s="3" t="s">
        <v>5050</v>
      </c>
      <c r="B4658" s="44" t="s">
        <v>242</v>
      </c>
      <c r="C4658" s="44" t="s">
        <v>148</v>
      </c>
      <c r="D4658" s="44" t="s">
        <v>175</v>
      </c>
      <c r="E4658" s="3">
        <v>3</v>
      </c>
      <c r="F4658" s="3">
        <v>1</v>
      </c>
      <c r="G4658" s="3">
        <v>1</v>
      </c>
      <c r="H4658" s="3">
        <v>1</v>
      </c>
      <c r="I4658" s="3">
        <f t="shared" si="72"/>
        <v>2</v>
      </c>
    </row>
    <row r="4659" spans="1:9" x14ac:dyDescent="0.35">
      <c r="A4659" s="3" t="s">
        <v>5051</v>
      </c>
      <c r="B4659" s="44" t="s">
        <v>189</v>
      </c>
      <c r="C4659" s="44" t="s">
        <v>75</v>
      </c>
      <c r="D4659" s="44" t="s">
        <v>176</v>
      </c>
      <c r="E4659" s="3">
        <v>3</v>
      </c>
      <c r="F4659" s="3">
        <v>1</v>
      </c>
      <c r="G4659" s="3">
        <v>4</v>
      </c>
      <c r="H4659" s="3">
        <v>1</v>
      </c>
      <c r="I4659" s="3">
        <f t="shared" si="72"/>
        <v>2</v>
      </c>
    </row>
    <row r="4660" spans="1:9" x14ac:dyDescent="0.35">
      <c r="A4660" s="3" t="s">
        <v>5052</v>
      </c>
      <c r="B4660" s="44" t="s">
        <v>196</v>
      </c>
      <c r="C4660" s="44" t="s">
        <v>88</v>
      </c>
      <c r="D4660" s="44" t="s">
        <v>176</v>
      </c>
      <c r="E4660" s="3">
        <v>3</v>
      </c>
      <c r="F4660" s="3">
        <v>4</v>
      </c>
      <c r="G4660" s="3">
        <v>4</v>
      </c>
      <c r="H4660" s="3">
        <v>4</v>
      </c>
      <c r="I4660" s="3">
        <f t="shared" si="72"/>
        <v>4</v>
      </c>
    </row>
    <row r="4661" spans="1:9" x14ac:dyDescent="0.35">
      <c r="A4661" s="3" t="s">
        <v>5053</v>
      </c>
      <c r="B4661" s="44" t="s">
        <v>196</v>
      </c>
      <c r="C4661" s="44" t="s">
        <v>88</v>
      </c>
      <c r="D4661" s="44" t="s">
        <v>176</v>
      </c>
      <c r="E4661" s="3">
        <v>3</v>
      </c>
      <c r="F4661" s="3">
        <v>1</v>
      </c>
      <c r="G4661" s="3">
        <v>4</v>
      </c>
      <c r="H4661" s="3">
        <v>1</v>
      </c>
      <c r="I4661" s="3">
        <f t="shared" si="72"/>
        <v>2</v>
      </c>
    </row>
    <row r="4662" spans="1:9" x14ac:dyDescent="0.35">
      <c r="A4662" s="3" t="s">
        <v>5054</v>
      </c>
      <c r="B4662" s="44" t="s">
        <v>278</v>
      </c>
      <c r="C4662" s="44" t="s">
        <v>148</v>
      </c>
      <c r="D4662" s="44" t="s">
        <v>176</v>
      </c>
      <c r="E4662" s="3">
        <v>3</v>
      </c>
      <c r="F4662" s="3">
        <v>1</v>
      </c>
      <c r="G4662" s="3">
        <v>4</v>
      </c>
      <c r="H4662" s="3">
        <v>1</v>
      </c>
      <c r="I4662" s="3">
        <f t="shared" si="72"/>
        <v>2</v>
      </c>
    </row>
    <row r="4663" spans="1:9" x14ac:dyDescent="0.35">
      <c r="A4663" s="3" t="s">
        <v>5055</v>
      </c>
      <c r="B4663" s="44" t="s">
        <v>271</v>
      </c>
      <c r="C4663" s="44" t="s">
        <v>73</v>
      </c>
      <c r="D4663" s="44" t="s">
        <v>176</v>
      </c>
      <c r="E4663" s="3">
        <v>3</v>
      </c>
      <c r="F4663" s="3">
        <v>1</v>
      </c>
      <c r="G4663" s="3">
        <v>1</v>
      </c>
      <c r="H4663" s="3">
        <v>1</v>
      </c>
      <c r="I4663" s="3">
        <f t="shared" si="72"/>
        <v>2</v>
      </c>
    </row>
    <row r="4664" spans="1:9" x14ac:dyDescent="0.35">
      <c r="A4664" s="3" t="s">
        <v>5056</v>
      </c>
      <c r="B4664" s="44" t="s">
        <v>242</v>
      </c>
      <c r="C4664" s="44" t="s">
        <v>148</v>
      </c>
      <c r="D4664" s="44" t="s">
        <v>175</v>
      </c>
      <c r="E4664" s="3">
        <v>3</v>
      </c>
      <c r="F4664" s="3">
        <v>1</v>
      </c>
      <c r="G4664" s="3">
        <v>1</v>
      </c>
      <c r="H4664" s="3">
        <v>1</v>
      </c>
      <c r="I4664" s="3">
        <f t="shared" si="72"/>
        <v>2</v>
      </c>
    </row>
    <row r="4665" spans="1:9" x14ac:dyDescent="0.35">
      <c r="A4665" s="3" t="s">
        <v>5057</v>
      </c>
      <c r="B4665" s="44" t="s">
        <v>290</v>
      </c>
      <c r="C4665" s="44" t="s">
        <v>84</v>
      </c>
      <c r="D4665" s="44" t="s">
        <v>175</v>
      </c>
      <c r="E4665" s="3">
        <v>3</v>
      </c>
      <c r="F4665" s="3">
        <v>1</v>
      </c>
      <c r="G4665" s="3">
        <v>4</v>
      </c>
      <c r="H4665" s="3">
        <v>1</v>
      </c>
      <c r="I4665" s="3">
        <f t="shared" si="72"/>
        <v>2</v>
      </c>
    </row>
    <row r="4666" spans="1:9" x14ac:dyDescent="0.35">
      <c r="A4666" s="3" t="s">
        <v>5058</v>
      </c>
      <c r="B4666" s="44" t="s">
        <v>189</v>
      </c>
      <c r="C4666" s="44" t="s">
        <v>75</v>
      </c>
      <c r="D4666" s="44" t="s">
        <v>176</v>
      </c>
      <c r="E4666" s="3">
        <v>3</v>
      </c>
      <c r="F4666" s="3">
        <v>1</v>
      </c>
      <c r="G4666" s="3">
        <v>4</v>
      </c>
      <c r="H4666" s="3">
        <v>1</v>
      </c>
      <c r="I4666" s="3">
        <f t="shared" si="72"/>
        <v>2</v>
      </c>
    </row>
    <row r="4667" spans="1:9" x14ac:dyDescent="0.35">
      <c r="A4667" s="3" t="s">
        <v>5059</v>
      </c>
      <c r="B4667" s="44" t="s">
        <v>204</v>
      </c>
      <c r="C4667" s="44" t="s">
        <v>73</v>
      </c>
      <c r="D4667" s="44" t="s">
        <v>175</v>
      </c>
      <c r="E4667" s="3">
        <v>3</v>
      </c>
      <c r="F4667" s="3">
        <v>1</v>
      </c>
      <c r="G4667" s="3">
        <v>4</v>
      </c>
      <c r="H4667" s="3">
        <v>1</v>
      </c>
      <c r="I4667" s="3">
        <f t="shared" si="72"/>
        <v>2</v>
      </c>
    </row>
    <row r="4668" spans="1:9" x14ac:dyDescent="0.35">
      <c r="A4668" s="3" t="s">
        <v>5060</v>
      </c>
      <c r="B4668" s="44" t="s">
        <v>246</v>
      </c>
      <c r="C4668" s="44" t="s">
        <v>75</v>
      </c>
      <c r="D4668" s="44" t="s">
        <v>175</v>
      </c>
      <c r="E4668" s="3">
        <v>3</v>
      </c>
      <c r="F4668" s="3">
        <v>1</v>
      </c>
      <c r="G4668" s="3">
        <v>4</v>
      </c>
      <c r="H4668" s="3">
        <v>1</v>
      </c>
      <c r="I4668" s="3">
        <f t="shared" si="72"/>
        <v>2</v>
      </c>
    </row>
    <row r="4669" spans="1:9" x14ac:dyDescent="0.35">
      <c r="A4669" s="3" t="s">
        <v>5061</v>
      </c>
      <c r="B4669" s="44" t="s">
        <v>189</v>
      </c>
      <c r="C4669" s="44" t="s">
        <v>75</v>
      </c>
      <c r="D4669" s="44" t="s">
        <v>176</v>
      </c>
      <c r="E4669" s="3">
        <v>3</v>
      </c>
      <c r="F4669" s="3">
        <v>1</v>
      </c>
      <c r="G4669" s="3">
        <v>4</v>
      </c>
      <c r="H4669" s="3">
        <v>1</v>
      </c>
      <c r="I4669" s="3">
        <f t="shared" si="72"/>
        <v>2</v>
      </c>
    </row>
    <row r="4670" spans="1:9" x14ac:dyDescent="0.35">
      <c r="A4670" s="3" t="s">
        <v>5062</v>
      </c>
      <c r="B4670" s="44" t="s">
        <v>189</v>
      </c>
      <c r="C4670" s="44" t="s">
        <v>75</v>
      </c>
      <c r="D4670" s="44" t="s">
        <v>176</v>
      </c>
      <c r="E4670" s="3">
        <v>3</v>
      </c>
      <c r="F4670" s="3">
        <v>1</v>
      </c>
      <c r="G4670" s="3">
        <v>1</v>
      </c>
      <c r="H4670" s="3">
        <v>1</v>
      </c>
      <c r="I4670" s="3">
        <f t="shared" si="72"/>
        <v>2</v>
      </c>
    </row>
    <row r="4671" spans="1:9" x14ac:dyDescent="0.35">
      <c r="A4671" s="3" t="s">
        <v>5063</v>
      </c>
      <c r="B4671" s="44" t="s">
        <v>189</v>
      </c>
      <c r="C4671" s="44" t="s">
        <v>75</v>
      </c>
      <c r="D4671" s="44" t="s">
        <v>176</v>
      </c>
      <c r="E4671" s="3">
        <v>3</v>
      </c>
      <c r="F4671" s="3">
        <v>1</v>
      </c>
      <c r="G4671" s="3">
        <v>4</v>
      </c>
      <c r="H4671" s="3">
        <v>1</v>
      </c>
      <c r="I4671" s="3">
        <f t="shared" si="72"/>
        <v>2</v>
      </c>
    </row>
    <row r="4672" spans="1:9" x14ac:dyDescent="0.35">
      <c r="A4672" s="3" t="s">
        <v>5064</v>
      </c>
      <c r="B4672" s="44" t="s">
        <v>246</v>
      </c>
      <c r="C4672" s="44" t="s">
        <v>75</v>
      </c>
      <c r="D4672" s="44" t="s">
        <v>175</v>
      </c>
      <c r="E4672" s="3">
        <v>3</v>
      </c>
      <c r="F4672" s="3">
        <v>1</v>
      </c>
      <c r="G4672" s="3">
        <v>4</v>
      </c>
      <c r="H4672" s="3">
        <v>1</v>
      </c>
      <c r="I4672" s="3">
        <f t="shared" si="72"/>
        <v>2</v>
      </c>
    </row>
    <row r="4673" spans="1:9" x14ac:dyDescent="0.35">
      <c r="A4673" s="3" t="s">
        <v>5065</v>
      </c>
      <c r="B4673" s="44" t="s">
        <v>189</v>
      </c>
      <c r="C4673" s="44" t="s">
        <v>75</v>
      </c>
      <c r="D4673" s="44" t="s">
        <v>176</v>
      </c>
      <c r="E4673" s="3">
        <v>3</v>
      </c>
      <c r="F4673" s="3">
        <v>1</v>
      </c>
      <c r="G4673" s="3">
        <v>1</v>
      </c>
      <c r="H4673" s="3">
        <v>1</v>
      </c>
      <c r="I4673" s="3">
        <f t="shared" si="72"/>
        <v>2</v>
      </c>
    </row>
    <row r="4674" spans="1:9" x14ac:dyDescent="0.35">
      <c r="A4674" s="3" t="s">
        <v>5066</v>
      </c>
      <c r="B4674" s="44" t="s">
        <v>196</v>
      </c>
      <c r="C4674" s="44" t="s">
        <v>88</v>
      </c>
      <c r="D4674" s="44" t="s">
        <v>176</v>
      </c>
      <c r="E4674" s="3">
        <v>3</v>
      </c>
      <c r="F4674" s="3">
        <v>1</v>
      </c>
      <c r="G4674" s="3">
        <v>4</v>
      </c>
      <c r="H4674" s="3">
        <v>1</v>
      </c>
      <c r="I4674" s="3">
        <f t="shared" si="72"/>
        <v>2</v>
      </c>
    </row>
    <row r="4675" spans="1:9" x14ac:dyDescent="0.35">
      <c r="A4675" s="3" t="s">
        <v>5067</v>
      </c>
      <c r="B4675" s="44" t="s">
        <v>278</v>
      </c>
      <c r="C4675" s="44" t="s">
        <v>148</v>
      </c>
      <c r="D4675" s="44" t="s">
        <v>176</v>
      </c>
      <c r="E4675" s="3">
        <v>3</v>
      </c>
      <c r="F4675" s="3">
        <v>1</v>
      </c>
      <c r="G4675" s="3">
        <v>4</v>
      </c>
      <c r="H4675" s="3">
        <v>1</v>
      </c>
      <c r="I4675" s="3">
        <f t="shared" ref="I4675:I4738" si="73">ROUND(AVERAGE(E4675:H4675),0)</f>
        <v>2</v>
      </c>
    </row>
    <row r="4676" spans="1:9" x14ac:dyDescent="0.35">
      <c r="A4676" s="3" t="s">
        <v>5068</v>
      </c>
      <c r="B4676" s="44" t="s">
        <v>278</v>
      </c>
      <c r="C4676" s="44" t="s">
        <v>148</v>
      </c>
      <c r="D4676" s="44" t="s">
        <v>176</v>
      </c>
      <c r="E4676" s="3">
        <v>3</v>
      </c>
      <c r="F4676" s="3">
        <v>1</v>
      </c>
      <c r="G4676" s="3">
        <v>4</v>
      </c>
      <c r="H4676" s="3">
        <v>1</v>
      </c>
      <c r="I4676" s="3">
        <f t="shared" si="73"/>
        <v>2</v>
      </c>
    </row>
    <row r="4677" spans="1:9" x14ac:dyDescent="0.35">
      <c r="A4677" s="3" t="s">
        <v>5069</v>
      </c>
      <c r="B4677" s="44" t="s">
        <v>278</v>
      </c>
      <c r="C4677" s="44" t="s">
        <v>148</v>
      </c>
      <c r="D4677" s="44" t="s">
        <v>176</v>
      </c>
      <c r="E4677" s="3">
        <v>3</v>
      </c>
      <c r="F4677" s="3">
        <v>1</v>
      </c>
      <c r="G4677" s="3">
        <v>4</v>
      </c>
      <c r="H4677" s="3">
        <v>1</v>
      </c>
      <c r="I4677" s="3">
        <f t="shared" si="73"/>
        <v>2</v>
      </c>
    </row>
    <row r="4678" spans="1:9" x14ac:dyDescent="0.35">
      <c r="A4678" s="3" t="s">
        <v>5070</v>
      </c>
      <c r="B4678" s="44" t="s">
        <v>196</v>
      </c>
      <c r="C4678" s="44" t="s">
        <v>88</v>
      </c>
      <c r="D4678" s="44" t="s">
        <v>176</v>
      </c>
      <c r="E4678" s="3">
        <v>3</v>
      </c>
      <c r="F4678" s="3">
        <v>1</v>
      </c>
      <c r="G4678" s="3">
        <v>1</v>
      </c>
      <c r="H4678" s="3">
        <v>1</v>
      </c>
      <c r="I4678" s="3">
        <f t="shared" si="73"/>
        <v>2</v>
      </c>
    </row>
    <row r="4679" spans="1:9" x14ac:dyDescent="0.35">
      <c r="A4679" s="3" t="s">
        <v>5071</v>
      </c>
      <c r="B4679" s="44" t="s">
        <v>189</v>
      </c>
      <c r="C4679" s="44" t="s">
        <v>75</v>
      </c>
      <c r="D4679" s="44" t="s">
        <v>176</v>
      </c>
      <c r="E4679" s="3">
        <v>3</v>
      </c>
      <c r="F4679" s="3">
        <v>1</v>
      </c>
      <c r="G4679" s="3">
        <v>1</v>
      </c>
      <c r="H4679" s="3">
        <v>1</v>
      </c>
      <c r="I4679" s="3">
        <f t="shared" si="73"/>
        <v>2</v>
      </c>
    </row>
    <row r="4680" spans="1:9" x14ac:dyDescent="0.35">
      <c r="A4680" s="3" t="s">
        <v>5072</v>
      </c>
      <c r="B4680" s="44" t="s">
        <v>246</v>
      </c>
      <c r="C4680" s="44" t="s">
        <v>75</v>
      </c>
      <c r="D4680" s="44" t="s">
        <v>175</v>
      </c>
      <c r="E4680" s="3">
        <v>3</v>
      </c>
      <c r="F4680" s="3">
        <v>1</v>
      </c>
      <c r="G4680" s="3">
        <v>1</v>
      </c>
      <c r="H4680" s="3">
        <v>1</v>
      </c>
      <c r="I4680" s="3">
        <f t="shared" si="73"/>
        <v>2</v>
      </c>
    </row>
    <row r="4681" spans="1:9" x14ac:dyDescent="0.35">
      <c r="A4681" s="3" t="s">
        <v>5073</v>
      </c>
      <c r="B4681" s="44" t="s">
        <v>189</v>
      </c>
      <c r="C4681" s="44" t="s">
        <v>75</v>
      </c>
      <c r="D4681" s="44" t="s">
        <v>176</v>
      </c>
      <c r="E4681" s="3">
        <v>3</v>
      </c>
      <c r="F4681" s="3">
        <v>1</v>
      </c>
      <c r="G4681" s="3">
        <v>4</v>
      </c>
      <c r="H4681" s="3">
        <v>1</v>
      </c>
      <c r="I4681" s="3">
        <f t="shared" si="73"/>
        <v>2</v>
      </c>
    </row>
    <row r="4682" spans="1:9" x14ac:dyDescent="0.35">
      <c r="A4682" s="3" t="s">
        <v>5074</v>
      </c>
      <c r="B4682" s="44" t="s">
        <v>242</v>
      </c>
      <c r="C4682" s="44" t="s">
        <v>148</v>
      </c>
      <c r="D4682" s="44" t="s">
        <v>175</v>
      </c>
      <c r="E4682" s="3">
        <v>3</v>
      </c>
      <c r="F4682" s="3">
        <v>1</v>
      </c>
      <c r="G4682" s="3">
        <v>4</v>
      </c>
      <c r="H4682" s="3">
        <v>1</v>
      </c>
      <c r="I4682" s="3">
        <f t="shared" si="73"/>
        <v>2</v>
      </c>
    </row>
    <row r="4683" spans="1:9" x14ac:dyDescent="0.35">
      <c r="A4683" s="3" t="s">
        <v>5075</v>
      </c>
      <c r="B4683" s="44" t="s">
        <v>204</v>
      </c>
      <c r="C4683" s="44" t="s">
        <v>73</v>
      </c>
      <c r="D4683" s="44" t="s">
        <v>175</v>
      </c>
      <c r="E4683" s="3">
        <v>3</v>
      </c>
      <c r="F4683" s="3">
        <v>1</v>
      </c>
      <c r="G4683" s="3">
        <v>4</v>
      </c>
      <c r="H4683" s="3">
        <v>1</v>
      </c>
      <c r="I4683" s="3">
        <f t="shared" si="73"/>
        <v>2</v>
      </c>
    </row>
    <row r="4684" spans="1:9" x14ac:dyDescent="0.35">
      <c r="A4684" s="3" t="s">
        <v>5076</v>
      </c>
      <c r="B4684" s="44" t="s">
        <v>189</v>
      </c>
      <c r="C4684" s="44" t="s">
        <v>75</v>
      </c>
      <c r="D4684" s="44" t="s">
        <v>176</v>
      </c>
      <c r="E4684" s="3">
        <v>3</v>
      </c>
      <c r="F4684" s="3">
        <v>1</v>
      </c>
      <c r="G4684" s="3">
        <v>1</v>
      </c>
      <c r="H4684" s="3">
        <v>1</v>
      </c>
      <c r="I4684" s="3">
        <f t="shared" si="73"/>
        <v>2</v>
      </c>
    </row>
    <row r="4685" spans="1:9" x14ac:dyDescent="0.35">
      <c r="A4685" s="3" t="s">
        <v>5077</v>
      </c>
      <c r="B4685" s="44" t="s">
        <v>189</v>
      </c>
      <c r="C4685" s="44" t="s">
        <v>75</v>
      </c>
      <c r="D4685" s="44" t="s">
        <v>176</v>
      </c>
      <c r="E4685" s="3">
        <v>3</v>
      </c>
      <c r="F4685" s="3">
        <v>1</v>
      </c>
      <c r="G4685" s="3">
        <v>1</v>
      </c>
      <c r="H4685" s="3">
        <v>1</v>
      </c>
      <c r="I4685" s="3">
        <f t="shared" si="73"/>
        <v>2</v>
      </c>
    </row>
    <row r="4686" spans="1:9" x14ac:dyDescent="0.35">
      <c r="A4686" s="3" t="s">
        <v>5078</v>
      </c>
      <c r="B4686" s="44" t="s">
        <v>204</v>
      </c>
      <c r="C4686" s="44" t="s">
        <v>73</v>
      </c>
      <c r="D4686" s="44" t="s">
        <v>175</v>
      </c>
      <c r="E4686" s="3">
        <v>3</v>
      </c>
      <c r="F4686" s="3">
        <v>1</v>
      </c>
      <c r="G4686" s="3">
        <v>4</v>
      </c>
      <c r="H4686" s="3">
        <v>1</v>
      </c>
      <c r="I4686" s="3">
        <f t="shared" si="73"/>
        <v>2</v>
      </c>
    </row>
    <row r="4687" spans="1:9" x14ac:dyDescent="0.35">
      <c r="A4687" s="3" t="s">
        <v>5079</v>
      </c>
      <c r="B4687" s="44" t="s">
        <v>196</v>
      </c>
      <c r="C4687" s="44" t="s">
        <v>88</v>
      </c>
      <c r="D4687" s="44" t="s">
        <v>176</v>
      </c>
      <c r="E4687" s="3">
        <v>3</v>
      </c>
      <c r="F4687" s="3">
        <v>1</v>
      </c>
      <c r="G4687" s="3">
        <v>1</v>
      </c>
      <c r="H4687" s="3">
        <v>1</v>
      </c>
      <c r="I4687" s="3">
        <f t="shared" si="73"/>
        <v>2</v>
      </c>
    </row>
    <row r="4688" spans="1:9" x14ac:dyDescent="0.35">
      <c r="A4688" s="3" t="s">
        <v>5080</v>
      </c>
      <c r="B4688" s="44" t="s">
        <v>189</v>
      </c>
      <c r="C4688" s="44" t="s">
        <v>75</v>
      </c>
      <c r="D4688" s="44" t="s">
        <v>176</v>
      </c>
      <c r="E4688" s="3">
        <v>3</v>
      </c>
      <c r="F4688" s="3">
        <v>1</v>
      </c>
      <c r="G4688" s="3">
        <v>1</v>
      </c>
      <c r="H4688" s="3">
        <v>1</v>
      </c>
      <c r="I4688" s="3">
        <f t="shared" si="73"/>
        <v>2</v>
      </c>
    </row>
    <row r="4689" spans="1:9" x14ac:dyDescent="0.35">
      <c r="A4689" s="3" t="s">
        <v>5081</v>
      </c>
      <c r="B4689" s="44" t="s">
        <v>246</v>
      </c>
      <c r="C4689" s="44" t="s">
        <v>75</v>
      </c>
      <c r="D4689" s="44" t="s">
        <v>175</v>
      </c>
      <c r="E4689" s="3">
        <v>3</v>
      </c>
      <c r="F4689" s="3">
        <v>1</v>
      </c>
      <c r="G4689" s="3">
        <v>4</v>
      </c>
      <c r="H4689" s="3">
        <v>1</v>
      </c>
      <c r="I4689" s="3">
        <f t="shared" si="73"/>
        <v>2</v>
      </c>
    </row>
    <row r="4690" spans="1:9" x14ac:dyDescent="0.35">
      <c r="A4690" s="3" t="s">
        <v>5082</v>
      </c>
      <c r="B4690" s="44" t="s">
        <v>204</v>
      </c>
      <c r="C4690" s="44" t="s">
        <v>73</v>
      </c>
      <c r="D4690" s="44" t="s">
        <v>175</v>
      </c>
      <c r="E4690" s="3">
        <v>3</v>
      </c>
      <c r="F4690" s="3">
        <v>1</v>
      </c>
      <c r="G4690" s="3">
        <v>4</v>
      </c>
      <c r="H4690" s="3">
        <v>1</v>
      </c>
      <c r="I4690" s="3">
        <f t="shared" si="73"/>
        <v>2</v>
      </c>
    </row>
    <row r="4691" spans="1:9" x14ac:dyDescent="0.35">
      <c r="A4691" s="3" t="s">
        <v>5083</v>
      </c>
      <c r="B4691" s="44" t="s">
        <v>196</v>
      </c>
      <c r="C4691" s="44" t="s">
        <v>88</v>
      </c>
      <c r="D4691" s="44" t="s">
        <v>176</v>
      </c>
      <c r="E4691" s="3">
        <v>3</v>
      </c>
      <c r="F4691" s="3">
        <v>1</v>
      </c>
      <c r="G4691" s="3">
        <v>4</v>
      </c>
      <c r="H4691" s="3">
        <v>1</v>
      </c>
      <c r="I4691" s="3">
        <f t="shared" si="73"/>
        <v>2</v>
      </c>
    </row>
    <row r="4692" spans="1:9" x14ac:dyDescent="0.35">
      <c r="A4692" s="3" t="s">
        <v>5084</v>
      </c>
      <c r="B4692" s="44" t="s">
        <v>196</v>
      </c>
      <c r="C4692" s="44" t="s">
        <v>88</v>
      </c>
      <c r="D4692" s="44" t="s">
        <v>176</v>
      </c>
      <c r="E4692" s="3">
        <v>3</v>
      </c>
      <c r="F4692" s="3">
        <v>1</v>
      </c>
      <c r="G4692" s="3">
        <v>1</v>
      </c>
      <c r="H4692" s="3">
        <v>4</v>
      </c>
      <c r="I4692" s="3">
        <f t="shared" si="73"/>
        <v>2</v>
      </c>
    </row>
    <row r="4693" spans="1:9" x14ac:dyDescent="0.35">
      <c r="A4693" s="3" t="s">
        <v>5085</v>
      </c>
      <c r="B4693" s="44" t="s">
        <v>271</v>
      </c>
      <c r="C4693" s="44" t="s">
        <v>73</v>
      </c>
      <c r="D4693" s="44" t="s">
        <v>176</v>
      </c>
      <c r="E4693" s="3">
        <v>3</v>
      </c>
      <c r="F4693" s="3">
        <v>1</v>
      </c>
      <c r="G4693" s="3">
        <v>4</v>
      </c>
      <c r="H4693" s="3">
        <v>1</v>
      </c>
      <c r="I4693" s="3">
        <f t="shared" si="73"/>
        <v>2</v>
      </c>
    </row>
    <row r="4694" spans="1:9" x14ac:dyDescent="0.35">
      <c r="A4694" s="3" t="s">
        <v>5086</v>
      </c>
      <c r="B4694" s="44" t="s">
        <v>278</v>
      </c>
      <c r="C4694" s="44" t="s">
        <v>148</v>
      </c>
      <c r="D4694" s="44" t="s">
        <v>176</v>
      </c>
      <c r="E4694" s="3">
        <v>3</v>
      </c>
      <c r="F4694" s="3">
        <v>1</v>
      </c>
      <c r="G4694" s="3">
        <v>4</v>
      </c>
      <c r="H4694" s="3">
        <v>1</v>
      </c>
      <c r="I4694" s="3">
        <f t="shared" si="73"/>
        <v>2</v>
      </c>
    </row>
    <row r="4695" spans="1:9" x14ac:dyDescent="0.35">
      <c r="A4695" s="3" t="s">
        <v>5087</v>
      </c>
      <c r="B4695" s="44" t="s">
        <v>246</v>
      </c>
      <c r="C4695" s="44" t="s">
        <v>75</v>
      </c>
      <c r="D4695" s="44" t="s">
        <v>175</v>
      </c>
      <c r="E4695" s="3">
        <v>3</v>
      </c>
      <c r="F4695" s="3">
        <v>1</v>
      </c>
      <c r="G4695" s="3">
        <v>1</v>
      </c>
      <c r="H4695" s="3">
        <v>1</v>
      </c>
      <c r="I4695" s="3">
        <f t="shared" si="73"/>
        <v>2</v>
      </c>
    </row>
    <row r="4696" spans="1:9" x14ac:dyDescent="0.35">
      <c r="A4696" s="3" t="s">
        <v>5088</v>
      </c>
      <c r="B4696" s="44" t="s">
        <v>246</v>
      </c>
      <c r="C4696" s="44" t="s">
        <v>75</v>
      </c>
      <c r="D4696" s="44" t="s">
        <v>175</v>
      </c>
      <c r="E4696" s="3">
        <v>3</v>
      </c>
      <c r="F4696" s="3">
        <v>1</v>
      </c>
      <c r="G4696" s="3">
        <v>4</v>
      </c>
      <c r="H4696" s="3">
        <v>1</v>
      </c>
      <c r="I4696" s="3">
        <f t="shared" si="73"/>
        <v>2</v>
      </c>
    </row>
    <row r="4697" spans="1:9" x14ac:dyDescent="0.35">
      <c r="A4697" s="3" t="s">
        <v>5089</v>
      </c>
      <c r="B4697" s="44" t="s">
        <v>291</v>
      </c>
      <c r="C4697" s="44" t="s">
        <v>84</v>
      </c>
      <c r="D4697" s="44" t="s">
        <v>176</v>
      </c>
      <c r="E4697" s="3">
        <v>3</v>
      </c>
      <c r="F4697" s="3">
        <v>1</v>
      </c>
      <c r="G4697" s="3">
        <v>1</v>
      </c>
      <c r="H4697" s="3">
        <v>1</v>
      </c>
      <c r="I4697" s="3">
        <f t="shared" si="73"/>
        <v>2</v>
      </c>
    </row>
    <row r="4698" spans="1:9" x14ac:dyDescent="0.35">
      <c r="A4698" s="3" t="s">
        <v>5090</v>
      </c>
      <c r="B4698" s="44" t="s">
        <v>278</v>
      </c>
      <c r="C4698" s="44" t="s">
        <v>148</v>
      </c>
      <c r="D4698" s="44" t="s">
        <v>176</v>
      </c>
      <c r="E4698" s="3">
        <v>3</v>
      </c>
      <c r="F4698" s="3">
        <v>1</v>
      </c>
      <c r="G4698" s="3">
        <v>4</v>
      </c>
      <c r="H4698" s="3">
        <v>1</v>
      </c>
      <c r="I4698" s="3">
        <f t="shared" si="73"/>
        <v>2</v>
      </c>
    </row>
    <row r="4699" spans="1:9" x14ac:dyDescent="0.35">
      <c r="A4699" s="3" t="s">
        <v>5091</v>
      </c>
      <c r="B4699" s="44" t="s">
        <v>278</v>
      </c>
      <c r="C4699" s="44" t="s">
        <v>148</v>
      </c>
      <c r="D4699" s="44" t="s">
        <v>176</v>
      </c>
      <c r="E4699" s="3">
        <v>3</v>
      </c>
      <c r="F4699" s="3">
        <v>1</v>
      </c>
      <c r="G4699" s="3">
        <v>4</v>
      </c>
      <c r="H4699" s="3">
        <v>1</v>
      </c>
      <c r="I4699" s="3">
        <f t="shared" si="73"/>
        <v>2</v>
      </c>
    </row>
    <row r="4700" spans="1:9" x14ac:dyDescent="0.35">
      <c r="A4700" s="3" t="s">
        <v>5092</v>
      </c>
      <c r="B4700" s="44" t="s">
        <v>271</v>
      </c>
      <c r="C4700" s="44" t="s">
        <v>73</v>
      </c>
      <c r="D4700" s="44" t="s">
        <v>176</v>
      </c>
      <c r="E4700" s="3">
        <v>3</v>
      </c>
      <c r="F4700" s="3">
        <v>1</v>
      </c>
      <c r="G4700" s="3">
        <v>1</v>
      </c>
      <c r="H4700" s="3">
        <v>1</v>
      </c>
      <c r="I4700" s="3">
        <f t="shared" si="73"/>
        <v>2</v>
      </c>
    </row>
    <row r="4701" spans="1:9" x14ac:dyDescent="0.35">
      <c r="A4701" s="3" t="s">
        <v>5093</v>
      </c>
      <c r="B4701" s="44" t="s">
        <v>290</v>
      </c>
      <c r="C4701" s="44" t="s">
        <v>84</v>
      </c>
      <c r="D4701" s="44" t="s">
        <v>175</v>
      </c>
      <c r="E4701" s="3">
        <v>3</v>
      </c>
      <c r="F4701" s="3">
        <v>1</v>
      </c>
      <c r="G4701" s="3">
        <v>4</v>
      </c>
      <c r="H4701" s="3">
        <v>1</v>
      </c>
      <c r="I4701" s="3">
        <f t="shared" si="73"/>
        <v>2</v>
      </c>
    </row>
    <row r="4702" spans="1:9" x14ac:dyDescent="0.35">
      <c r="A4702" s="3" t="s">
        <v>5094</v>
      </c>
      <c r="B4702" s="44" t="s">
        <v>196</v>
      </c>
      <c r="C4702" s="44" t="s">
        <v>88</v>
      </c>
      <c r="D4702" s="44" t="s">
        <v>176</v>
      </c>
      <c r="E4702" s="3">
        <v>3</v>
      </c>
      <c r="F4702" s="3">
        <v>1</v>
      </c>
      <c r="G4702" s="3">
        <v>1</v>
      </c>
      <c r="H4702" s="3">
        <v>1</v>
      </c>
      <c r="I4702" s="3">
        <f t="shared" si="73"/>
        <v>2</v>
      </c>
    </row>
    <row r="4703" spans="1:9" x14ac:dyDescent="0.35">
      <c r="A4703" s="3" t="s">
        <v>5095</v>
      </c>
      <c r="B4703" s="44" t="s">
        <v>196</v>
      </c>
      <c r="C4703" s="44" t="s">
        <v>88</v>
      </c>
      <c r="D4703" s="44" t="s">
        <v>176</v>
      </c>
      <c r="E4703" s="3">
        <v>3</v>
      </c>
      <c r="F4703" s="3">
        <v>1</v>
      </c>
      <c r="G4703" s="3">
        <v>1</v>
      </c>
      <c r="H4703" s="3">
        <v>1</v>
      </c>
      <c r="I4703" s="3">
        <f t="shared" si="73"/>
        <v>2</v>
      </c>
    </row>
    <row r="4704" spans="1:9" x14ac:dyDescent="0.35">
      <c r="A4704" s="3" t="s">
        <v>5096</v>
      </c>
      <c r="B4704" s="44" t="s">
        <v>196</v>
      </c>
      <c r="C4704" s="44" t="s">
        <v>88</v>
      </c>
      <c r="D4704" s="44" t="s">
        <v>176</v>
      </c>
      <c r="E4704" s="3">
        <v>3</v>
      </c>
      <c r="F4704" s="3">
        <v>1</v>
      </c>
      <c r="G4704" s="3">
        <v>4</v>
      </c>
      <c r="H4704" s="3">
        <v>1</v>
      </c>
      <c r="I4704" s="3">
        <f t="shared" si="73"/>
        <v>2</v>
      </c>
    </row>
    <row r="4705" spans="1:9" x14ac:dyDescent="0.35">
      <c r="A4705" s="3" t="s">
        <v>5097</v>
      </c>
      <c r="B4705" s="44" t="s">
        <v>246</v>
      </c>
      <c r="C4705" s="44" t="s">
        <v>75</v>
      </c>
      <c r="D4705" s="44" t="s">
        <v>175</v>
      </c>
      <c r="E4705" s="3">
        <v>3</v>
      </c>
      <c r="F4705" s="3">
        <v>1</v>
      </c>
      <c r="G4705" s="3">
        <v>4</v>
      </c>
      <c r="H4705" s="3">
        <v>1</v>
      </c>
      <c r="I4705" s="3">
        <f t="shared" si="73"/>
        <v>2</v>
      </c>
    </row>
    <row r="4706" spans="1:9" x14ac:dyDescent="0.35">
      <c r="A4706" s="3" t="s">
        <v>5098</v>
      </c>
      <c r="B4706" s="44" t="s">
        <v>290</v>
      </c>
      <c r="C4706" s="44" t="s">
        <v>84</v>
      </c>
      <c r="D4706" s="44" t="s">
        <v>175</v>
      </c>
      <c r="E4706" s="3">
        <v>3</v>
      </c>
      <c r="F4706" s="3">
        <v>3</v>
      </c>
      <c r="G4706" s="3">
        <v>4</v>
      </c>
      <c r="H4706" s="3">
        <v>1</v>
      </c>
      <c r="I4706" s="3">
        <f t="shared" si="73"/>
        <v>3</v>
      </c>
    </row>
    <row r="4707" spans="1:9" x14ac:dyDescent="0.35">
      <c r="A4707" s="3" t="s">
        <v>5099</v>
      </c>
      <c r="B4707" s="44" t="s">
        <v>189</v>
      </c>
      <c r="C4707" s="44" t="s">
        <v>75</v>
      </c>
      <c r="D4707" s="44" t="s">
        <v>176</v>
      </c>
      <c r="E4707" s="3">
        <v>3</v>
      </c>
      <c r="F4707" s="3">
        <v>1</v>
      </c>
      <c r="G4707" s="3">
        <v>1</v>
      </c>
      <c r="H4707" s="3">
        <v>1</v>
      </c>
      <c r="I4707" s="3">
        <f t="shared" si="73"/>
        <v>2</v>
      </c>
    </row>
    <row r="4708" spans="1:9" x14ac:dyDescent="0.35">
      <c r="A4708" s="3" t="s">
        <v>5100</v>
      </c>
      <c r="B4708" s="44" t="s">
        <v>291</v>
      </c>
      <c r="C4708" s="44" t="s">
        <v>84</v>
      </c>
      <c r="D4708" s="44" t="s">
        <v>176</v>
      </c>
      <c r="E4708" s="3">
        <v>3</v>
      </c>
      <c r="F4708" s="3">
        <v>1</v>
      </c>
      <c r="G4708" s="3">
        <v>4</v>
      </c>
      <c r="H4708" s="3">
        <v>1</v>
      </c>
      <c r="I4708" s="3">
        <f t="shared" si="73"/>
        <v>2</v>
      </c>
    </row>
    <row r="4709" spans="1:9" x14ac:dyDescent="0.35">
      <c r="A4709" s="3" t="s">
        <v>5101</v>
      </c>
      <c r="B4709" s="44" t="s">
        <v>196</v>
      </c>
      <c r="C4709" s="44" t="s">
        <v>88</v>
      </c>
      <c r="D4709" s="44" t="s">
        <v>176</v>
      </c>
      <c r="E4709" s="3">
        <v>3</v>
      </c>
      <c r="F4709" s="3">
        <v>1</v>
      </c>
      <c r="G4709" s="3">
        <v>4</v>
      </c>
      <c r="H4709" s="3">
        <v>1</v>
      </c>
      <c r="I4709" s="3">
        <f t="shared" si="73"/>
        <v>2</v>
      </c>
    </row>
    <row r="4710" spans="1:9" x14ac:dyDescent="0.35">
      <c r="A4710" s="3" t="s">
        <v>5102</v>
      </c>
      <c r="B4710" s="44" t="s">
        <v>242</v>
      </c>
      <c r="C4710" s="44" t="s">
        <v>148</v>
      </c>
      <c r="D4710" s="44" t="s">
        <v>175</v>
      </c>
      <c r="E4710" s="3">
        <v>3</v>
      </c>
      <c r="F4710" s="3">
        <v>1</v>
      </c>
      <c r="G4710" s="3">
        <v>4</v>
      </c>
      <c r="H4710" s="3">
        <v>1</v>
      </c>
      <c r="I4710" s="3">
        <f t="shared" si="73"/>
        <v>2</v>
      </c>
    </row>
    <row r="4711" spans="1:9" x14ac:dyDescent="0.35">
      <c r="A4711" s="3" t="s">
        <v>5103</v>
      </c>
      <c r="B4711" s="44" t="s">
        <v>291</v>
      </c>
      <c r="C4711" s="44" t="s">
        <v>84</v>
      </c>
      <c r="D4711" s="44" t="s">
        <v>176</v>
      </c>
      <c r="E4711" s="3">
        <v>3</v>
      </c>
      <c r="F4711" s="3">
        <v>1</v>
      </c>
      <c r="G4711" s="3">
        <v>1</v>
      </c>
      <c r="H4711" s="3">
        <v>1</v>
      </c>
      <c r="I4711" s="3">
        <f t="shared" si="73"/>
        <v>2</v>
      </c>
    </row>
    <row r="4712" spans="1:9" x14ac:dyDescent="0.35">
      <c r="A4712" s="3" t="s">
        <v>5104</v>
      </c>
      <c r="B4712" s="44" t="s">
        <v>291</v>
      </c>
      <c r="C4712" s="44" t="s">
        <v>84</v>
      </c>
      <c r="D4712" s="44" t="s">
        <v>176</v>
      </c>
      <c r="E4712" s="3">
        <v>3</v>
      </c>
      <c r="F4712" s="3">
        <v>1</v>
      </c>
      <c r="G4712" s="3">
        <v>1</v>
      </c>
      <c r="H4712" s="3">
        <v>1</v>
      </c>
      <c r="I4712" s="3">
        <f t="shared" si="73"/>
        <v>2</v>
      </c>
    </row>
    <row r="4713" spans="1:9" x14ac:dyDescent="0.35">
      <c r="A4713" s="3" t="s">
        <v>5105</v>
      </c>
      <c r="B4713" s="44" t="s">
        <v>246</v>
      </c>
      <c r="C4713" s="44" t="s">
        <v>75</v>
      </c>
      <c r="D4713" s="44" t="s">
        <v>175</v>
      </c>
      <c r="E4713" s="3">
        <v>3</v>
      </c>
      <c r="F4713" s="3">
        <v>3</v>
      </c>
      <c r="G4713" s="3">
        <v>1</v>
      </c>
      <c r="H4713" s="3">
        <v>1</v>
      </c>
      <c r="I4713" s="3">
        <f t="shared" si="73"/>
        <v>2</v>
      </c>
    </row>
    <row r="4714" spans="1:9" x14ac:dyDescent="0.35">
      <c r="A4714" s="3" t="s">
        <v>5106</v>
      </c>
      <c r="B4714" s="44" t="s">
        <v>278</v>
      </c>
      <c r="C4714" s="44" t="s">
        <v>148</v>
      </c>
      <c r="D4714" s="44" t="s">
        <v>176</v>
      </c>
      <c r="E4714" s="3">
        <v>3</v>
      </c>
      <c r="F4714" s="3">
        <v>1</v>
      </c>
      <c r="G4714" s="3">
        <v>4</v>
      </c>
      <c r="H4714" s="3">
        <v>1</v>
      </c>
      <c r="I4714" s="3">
        <f t="shared" si="73"/>
        <v>2</v>
      </c>
    </row>
    <row r="4715" spans="1:9" x14ac:dyDescent="0.35">
      <c r="A4715" s="3" t="s">
        <v>5107</v>
      </c>
      <c r="B4715" s="44" t="s">
        <v>246</v>
      </c>
      <c r="C4715" s="44" t="s">
        <v>75</v>
      </c>
      <c r="D4715" s="44" t="s">
        <v>175</v>
      </c>
      <c r="E4715" s="3">
        <v>3</v>
      </c>
      <c r="F4715" s="3">
        <v>1</v>
      </c>
      <c r="G4715" s="3">
        <v>4</v>
      </c>
      <c r="H4715" s="3">
        <v>1</v>
      </c>
      <c r="I4715" s="3">
        <f t="shared" si="73"/>
        <v>2</v>
      </c>
    </row>
    <row r="4716" spans="1:9" x14ac:dyDescent="0.35">
      <c r="A4716" s="3" t="s">
        <v>5108</v>
      </c>
      <c r="B4716" s="44" t="s">
        <v>278</v>
      </c>
      <c r="C4716" s="44" t="s">
        <v>148</v>
      </c>
      <c r="D4716" s="44" t="s">
        <v>176</v>
      </c>
      <c r="E4716" s="3">
        <v>3</v>
      </c>
      <c r="F4716" s="3">
        <v>1</v>
      </c>
      <c r="G4716" s="3">
        <v>4</v>
      </c>
      <c r="H4716" s="3">
        <v>1</v>
      </c>
      <c r="I4716" s="3">
        <f t="shared" si="73"/>
        <v>2</v>
      </c>
    </row>
    <row r="4717" spans="1:9" x14ac:dyDescent="0.35">
      <c r="A4717" s="3" t="s">
        <v>5109</v>
      </c>
      <c r="B4717" s="44" t="s">
        <v>291</v>
      </c>
      <c r="C4717" s="44" t="s">
        <v>84</v>
      </c>
      <c r="D4717" s="44" t="s">
        <v>176</v>
      </c>
      <c r="E4717" s="3">
        <v>3</v>
      </c>
      <c r="F4717" s="3">
        <v>1</v>
      </c>
      <c r="G4717" s="3">
        <v>4</v>
      </c>
      <c r="H4717" s="3">
        <v>1</v>
      </c>
      <c r="I4717" s="3">
        <f t="shared" si="73"/>
        <v>2</v>
      </c>
    </row>
    <row r="4718" spans="1:9" x14ac:dyDescent="0.35">
      <c r="A4718" s="3" t="s">
        <v>5110</v>
      </c>
      <c r="B4718" s="44" t="s">
        <v>278</v>
      </c>
      <c r="C4718" s="44" t="s">
        <v>148</v>
      </c>
      <c r="D4718" s="44" t="s">
        <v>176</v>
      </c>
      <c r="E4718" s="3">
        <v>3</v>
      </c>
      <c r="F4718" s="3">
        <v>1</v>
      </c>
      <c r="G4718" s="3">
        <v>4</v>
      </c>
      <c r="H4718" s="3">
        <v>1</v>
      </c>
      <c r="I4718" s="3">
        <f t="shared" si="73"/>
        <v>2</v>
      </c>
    </row>
    <row r="4719" spans="1:9" x14ac:dyDescent="0.35">
      <c r="A4719" s="3" t="s">
        <v>5111</v>
      </c>
      <c r="B4719" s="44" t="s">
        <v>291</v>
      </c>
      <c r="C4719" s="44" t="s">
        <v>84</v>
      </c>
      <c r="D4719" s="44" t="s">
        <v>176</v>
      </c>
      <c r="E4719" s="3">
        <v>3</v>
      </c>
      <c r="F4719" s="3">
        <v>1</v>
      </c>
      <c r="G4719" s="3">
        <v>1</v>
      </c>
      <c r="H4719" s="3">
        <v>1</v>
      </c>
      <c r="I4719" s="3">
        <f t="shared" si="73"/>
        <v>2</v>
      </c>
    </row>
    <row r="4720" spans="1:9" x14ac:dyDescent="0.35">
      <c r="A4720" s="3" t="s">
        <v>5112</v>
      </c>
      <c r="B4720" s="44" t="s">
        <v>278</v>
      </c>
      <c r="C4720" s="44" t="s">
        <v>148</v>
      </c>
      <c r="D4720" s="44" t="s">
        <v>176</v>
      </c>
      <c r="E4720" s="3">
        <v>3</v>
      </c>
      <c r="F4720" s="3">
        <v>1</v>
      </c>
      <c r="G4720" s="3">
        <v>4</v>
      </c>
      <c r="H4720" s="3">
        <v>1</v>
      </c>
      <c r="I4720" s="3">
        <f t="shared" si="73"/>
        <v>2</v>
      </c>
    </row>
    <row r="4721" spans="1:9" x14ac:dyDescent="0.35">
      <c r="A4721" s="3" t="s">
        <v>5113</v>
      </c>
      <c r="B4721" s="44" t="s">
        <v>204</v>
      </c>
      <c r="C4721" s="44" t="s">
        <v>73</v>
      </c>
      <c r="D4721" s="44" t="s">
        <v>175</v>
      </c>
      <c r="E4721" s="3">
        <v>3</v>
      </c>
      <c r="F4721" s="3">
        <v>1</v>
      </c>
      <c r="G4721" s="3">
        <v>1</v>
      </c>
      <c r="H4721" s="3">
        <v>1</v>
      </c>
      <c r="I4721" s="3">
        <f t="shared" si="73"/>
        <v>2</v>
      </c>
    </row>
    <row r="4722" spans="1:9" x14ac:dyDescent="0.35">
      <c r="A4722" s="3" t="s">
        <v>5114</v>
      </c>
      <c r="B4722" s="44" t="s">
        <v>271</v>
      </c>
      <c r="C4722" s="44" t="s">
        <v>73</v>
      </c>
      <c r="D4722" s="44" t="s">
        <v>176</v>
      </c>
      <c r="E4722" s="3">
        <v>3</v>
      </c>
      <c r="F4722" s="3">
        <v>1</v>
      </c>
      <c r="G4722" s="3">
        <v>4</v>
      </c>
      <c r="H4722" s="3">
        <v>1</v>
      </c>
      <c r="I4722" s="3">
        <f t="shared" si="73"/>
        <v>2</v>
      </c>
    </row>
    <row r="4723" spans="1:9" x14ac:dyDescent="0.35">
      <c r="A4723" s="3" t="s">
        <v>5115</v>
      </c>
      <c r="B4723" s="44" t="s">
        <v>271</v>
      </c>
      <c r="C4723" s="44" t="s">
        <v>73</v>
      </c>
      <c r="D4723" s="44" t="s">
        <v>176</v>
      </c>
      <c r="E4723" s="3">
        <v>3</v>
      </c>
      <c r="F4723" s="3">
        <v>1</v>
      </c>
      <c r="G4723" s="3">
        <v>4</v>
      </c>
      <c r="H4723" s="3">
        <v>1</v>
      </c>
      <c r="I4723" s="3">
        <f t="shared" si="73"/>
        <v>2</v>
      </c>
    </row>
    <row r="4724" spans="1:9" x14ac:dyDescent="0.35">
      <c r="A4724" s="3" t="s">
        <v>5116</v>
      </c>
      <c r="B4724" s="44" t="s">
        <v>204</v>
      </c>
      <c r="C4724" s="44" t="s">
        <v>73</v>
      </c>
      <c r="D4724" s="44" t="s">
        <v>175</v>
      </c>
      <c r="E4724" s="3">
        <v>3</v>
      </c>
      <c r="F4724" s="3">
        <v>1</v>
      </c>
      <c r="G4724" s="3">
        <v>4</v>
      </c>
      <c r="H4724" s="3">
        <v>1</v>
      </c>
      <c r="I4724" s="3">
        <f t="shared" si="73"/>
        <v>2</v>
      </c>
    </row>
    <row r="4725" spans="1:9" x14ac:dyDescent="0.35">
      <c r="A4725" s="3" t="s">
        <v>5117</v>
      </c>
      <c r="B4725" s="44" t="s">
        <v>246</v>
      </c>
      <c r="C4725" s="44" t="s">
        <v>75</v>
      </c>
      <c r="D4725" s="44" t="s">
        <v>175</v>
      </c>
      <c r="E4725" s="3">
        <v>3</v>
      </c>
      <c r="F4725" s="3">
        <v>1</v>
      </c>
      <c r="G4725" s="3">
        <v>1</v>
      </c>
      <c r="H4725" s="3">
        <v>1</v>
      </c>
      <c r="I4725" s="3">
        <f t="shared" si="73"/>
        <v>2</v>
      </c>
    </row>
    <row r="4726" spans="1:9" x14ac:dyDescent="0.35">
      <c r="A4726" s="3" t="s">
        <v>5118</v>
      </c>
      <c r="B4726" s="44" t="s">
        <v>271</v>
      </c>
      <c r="C4726" s="44" t="s">
        <v>73</v>
      </c>
      <c r="D4726" s="44" t="s">
        <v>176</v>
      </c>
      <c r="E4726" s="3">
        <v>3</v>
      </c>
      <c r="F4726" s="3">
        <v>1</v>
      </c>
      <c r="G4726" s="3">
        <v>4</v>
      </c>
      <c r="H4726" s="3">
        <v>1</v>
      </c>
      <c r="I4726" s="3">
        <f t="shared" si="73"/>
        <v>2</v>
      </c>
    </row>
    <row r="4727" spans="1:9" x14ac:dyDescent="0.35">
      <c r="A4727" s="3" t="s">
        <v>5119</v>
      </c>
      <c r="B4727" s="44" t="s">
        <v>189</v>
      </c>
      <c r="C4727" s="44" t="s">
        <v>75</v>
      </c>
      <c r="D4727" s="44" t="s">
        <v>176</v>
      </c>
      <c r="E4727" s="3">
        <v>3</v>
      </c>
      <c r="F4727" s="3">
        <v>1</v>
      </c>
      <c r="G4727" s="3">
        <v>1</v>
      </c>
      <c r="H4727" s="3">
        <v>1</v>
      </c>
      <c r="I4727" s="3">
        <f t="shared" si="73"/>
        <v>2</v>
      </c>
    </row>
    <row r="4728" spans="1:9" x14ac:dyDescent="0.35">
      <c r="A4728" s="3" t="s">
        <v>5120</v>
      </c>
      <c r="B4728" s="44" t="s">
        <v>278</v>
      </c>
      <c r="C4728" s="44" t="s">
        <v>148</v>
      </c>
      <c r="D4728" s="44" t="s">
        <v>176</v>
      </c>
      <c r="E4728" s="3">
        <v>3</v>
      </c>
      <c r="F4728" s="3">
        <v>1</v>
      </c>
      <c r="G4728" s="3">
        <v>4</v>
      </c>
      <c r="H4728" s="3">
        <v>1</v>
      </c>
      <c r="I4728" s="3">
        <f t="shared" si="73"/>
        <v>2</v>
      </c>
    </row>
    <row r="4729" spans="1:9" x14ac:dyDescent="0.35">
      <c r="A4729" s="3" t="s">
        <v>5121</v>
      </c>
      <c r="B4729" s="44" t="s">
        <v>196</v>
      </c>
      <c r="C4729" s="44" t="s">
        <v>88</v>
      </c>
      <c r="D4729" s="44" t="s">
        <v>176</v>
      </c>
      <c r="E4729" s="3">
        <v>3</v>
      </c>
      <c r="F4729" s="3">
        <v>1</v>
      </c>
      <c r="G4729" s="3">
        <v>1</v>
      </c>
      <c r="H4729" s="3">
        <v>1</v>
      </c>
      <c r="I4729" s="3">
        <f t="shared" si="73"/>
        <v>2</v>
      </c>
    </row>
    <row r="4730" spans="1:9" x14ac:dyDescent="0.35">
      <c r="A4730" s="3" t="s">
        <v>5122</v>
      </c>
      <c r="B4730" s="44" t="s">
        <v>246</v>
      </c>
      <c r="C4730" s="44" t="s">
        <v>75</v>
      </c>
      <c r="D4730" s="44" t="s">
        <v>175</v>
      </c>
      <c r="E4730" s="3">
        <v>3</v>
      </c>
      <c r="F4730" s="3">
        <v>1</v>
      </c>
      <c r="G4730" s="3">
        <v>4</v>
      </c>
      <c r="H4730" s="3">
        <v>1</v>
      </c>
      <c r="I4730" s="3">
        <f t="shared" si="73"/>
        <v>2</v>
      </c>
    </row>
    <row r="4731" spans="1:9" x14ac:dyDescent="0.35">
      <c r="A4731" s="3" t="s">
        <v>5123</v>
      </c>
      <c r="B4731" s="44" t="s">
        <v>242</v>
      </c>
      <c r="C4731" s="44" t="s">
        <v>148</v>
      </c>
      <c r="D4731" s="44" t="s">
        <v>175</v>
      </c>
      <c r="E4731" s="3">
        <v>3</v>
      </c>
      <c r="F4731" s="3">
        <v>1</v>
      </c>
      <c r="G4731" s="3">
        <v>4</v>
      </c>
      <c r="H4731" s="3">
        <v>1</v>
      </c>
      <c r="I4731" s="3">
        <f t="shared" si="73"/>
        <v>2</v>
      </c>
    </row>
    <row r="4732" spans="1:9" x14ac:dyDescent="0.35">
      <c r="A4732" s="3" t="s">
        <v>5124</v>
      </c>
      <c r="B4732" s="44" t="s">
        <v>204</v>
      </c>
      <c r="C4732" s="44" t="s">
        <v>73</v>
      </c>
      <c r="D4732" s="44" t="s">
        <v>175</v>
      </c>
      <c r="E4732" s="3">
        <v>3</v>
      </c>
      <c r="F4732" s="3">
        <v>1</v>
      </c>
      <c r="G4732" s="3">
        <v>4</v>
      </c>
      <c r="H4732" s="3">
        <v>1</v>
      </c>
      <c r="I4732" s="3">
        <f t="shared" si="73"/>
        <v>2</v>
      </c>
    </row>
    <row r="4733" spans="1:9" x14ac:dyDescent="0.35">
      <c r="A4733" s="3" t="s">
        <v>5125</v>
      </c>
      <c r="B4733" s="44" t="s">
        <v>189</v>
      </c>
      <c r="C4733" s="44" t="s">
        <v>75</v>
      </c>
      <c r="D4733" s="44" t="s">
        <v>176</v>
      </c>
      <c r="E4733" s="3">
        <v>3</v>
      </c>
      <c r="F4733" s="3">
        <v>1</v>
      </c>
      <c r="G4733" s="3">
        <v>4</v>
      </c>
      <c r="H4733" s="3">
        <v>1</v>
      </c>
      <c r="I4733" s="3">
        <f t="shared" si="73"/>
        <v>2</v>
      </c>
    </row>
    <row r="4734" spans="1:9" x14ac:dyDescent="0.35">
      <c r="A4734" s="3" t="s">
        <v>5126</v>
      </c>
      <c r="B4734" s="44" t="s">
        <v>242</v>
      </c>
      <c r="C4734" s="44" t="s">
        <v>148</v>
      </c>
      <c r="D4734" s="44" t="s">
        <v>175</v>
      </c>
      <c r="E4734" s="3">
        <v>3</v>
      </c>
      <c r="F4734" s="3">
        <v>1</v>
      </c>
      <c r="G4734" s="3">
        <v>1</v>
      </c>
      <c r="H4734" s="3">
        <v>1</v>
      </c>
      <c r="I4734" s="3">
        <f t="shared" si="73"/>
        <v>2</v>
      </c>
    </row>
    <row r="4735" spans="1:9" x14ac:dyDescent="0.35">
      <c r="A4735" s="3" t="s">
        <v>5127</v>
      </c>
      <c r="B4735" s="44" t="s">
        <v>189</v>
      </c>
      <c r="C4735" s="44" t="s">
        <v>75</v>
      </c>
      <c r="D4735" s="44" t="s">
        <v>176</v>
      </c>
      <c r="E4735" s="3">
        <v>3</v>
      </c>
      <c r="F4735" s="3">
        <v>1</v>
      </c>
      <c r="G4735" s="3">
        <v>1</v>
      </c>
      <c r="H4735" s="3">
        <v>1</v>
      </c>
      <c r="I4735" s="3">
        <f t="shared" si="73"/>
        <v>2</v>
      </c>
    </row>
    <row r="4736" spans="1:9" x14ac:dyDescent="0.35">
      <c r="A4736" s="3" t="s">
        <v>5128</v>
      </c>
      <c r="B4736" s="44" t="s">
        <v>290</v>
      </c>
      <c r="C4736" s="44" t="s">
        <v>84</v>
      </c>
      <c r="D4736" s="44" t="s">
        <v>175</v>
      </c>
      <c r="E4736" s="3">
        <v>3</v>
      </c>
      <c r="F4736" s="3">
        <v>1</v>
      </c>
      <c r="G4736" s="3">
        <v>1</v>
      </c>
      <c r="H4736" s="3">
        <v>1</v>
      </c>
      <c r="I4736" s="3">
        <f t="shared" si="73"/>
        <v>2</v>
      </c>
    </row>
    <row r="4737" spans="1:9" x14ac:dyDescent="0.35">
      <c r="A4737" s="3" t="s">
        <v>5129</v>
      </c>
      <c r="B4737" s="44" t="s">
        <v>204</v>
      </c>
      <c r="C4737" s="44" t="s">
        <v>73</v>
      </c>
      <c r="D4737" s="44" t="s">
        <v>175</v>
      </c>
      <c r="E4737" s="3">
        <v>3</v>
      </c>
      <c r="F4737" s="3">
        <v>1</v>
      </c>
      <c r="G4737" s="3">
        <v>4</v>
      </c>
      <c r="H4737" s="3">
        <v>1</v>
      </c>
      <c r="I4737" s="3">
        <f t="shared" si="73"/>
        <v>2</v>
      </c>
    </row>
    <row r="4738" spans="1:9" x14ac:dyDescent="0.35">
      <c r="A4738" s="3" t="s">
        <v>5130</v>
      </c>
      <c r="B4738" s="44" t="s">
        <v>246</v>
      </c>
      <c r="C4738" s="44" t="s">
        <v>75</v>
      </c>
      <c r="D4738" s="44" t="s">
        <v>175</v>
      </c>
      <c r="E4738" s="3">
        <v>3</v>
      </c>
      <c r="F4738" s="3">
        <v>1</v>
      </c>
      <c r="G4738" s="3">
        <v>1</v>
      </c>
      <c r="H4738" s="3">
        <v>1</v>
      </c>
      <c r="I4738" s="3">
        <f t="shared" si="73"/>
        <v>2</v>
      </c>
    </row>
    <row r="4739" spans="1:9" x14ac:dyDescent="0.35">
      <c r="A4739" s="3" t="s">
        <v>5131</v>
      </c>
      <c r="B4739" s="44" t="s">
        <v>196</v>
      </c>
      <c r="C4739" s="44" t="s">
        <v>88</v>
      </c>
      <c r="D4739" s="44" t="s">
        <v>176</v>
      </c>
      <c r="E4739" s="3">
        <v>3</v>
      </c>
      <c r="F4739" s="3">
        <v>1</v>
      </c>
      <c r="G4739" s="3">
        <v>4</v>
      </c>
      <c r="H4739" s="3">
        <v>1</v>
      </c>
      <c r="I4739" s="3">
        <f t="shared" ref="I4739:I4802" si="74">ROUND(AVERAGE(E4739:H4739),0)</f>
        <v>2</v>
      </c>
    </row>
    <row r="4740" spans="1:9" x14ac:dyDescent="0.35">
      <c r="A4740" s="3" t="s">
        <v>5132</v>
      </c>
      <c r="B4740" s="44" t="s">
        <v>196</v>
      </c>
      <c r="C4740" s="44" t="s">
        <v>88</v>
      </c>
      <c r="D4740" s="44" t="s">
        <v>176</v>
      </c>
      <c r="E4740" s="3">
        <v>3</v>
      </c>
      <c r="F4740" s="3">
        <v>1</v>
      </c>
      <c r="G4740" s="3">
        <v>4</v>
      </c>
      <c r="H4740" s="3">
        <v>3</v>
      </c>
      <c r="I4740" s="3">
        <f t="shared" si="74"/>
        <v>3</v>
      </c>
    </row>
    <row r="4741" spans="1:9" x14ac:dyDescent="0.35">
      <c r="A4741" s="3" t="s">
        <v>5133</v>
      </c>
      <c r="B4741" s="44" t="s">
        <v>291</v>
      </c>
      <c r="C4741" s="44" t="s">
        <v>84</v>
      </c>
      <c r="D4741" s="44" t="s">
        <v>176</v>
      </c>
      <c r="E4741" s="3">
        <v>3</v>
      </c>
      <c r="F4741" s="3">
        <v>3</v>
      </c>
      <c r="G4741" s="3">
        <v>4</v>
      </c>
      <c r="H4741" s="3">
        <v>1</v>
      </c>
      <c r="I4741" s="3">
        <f t="shared" si="74"/>
        <v>3</v>
      </c>
    </row>
    <row r="4742" spans="1:9" x14ac:dyDescent="0.35">
      <c r="A4742" s="3" t="s">
        <v>5134</v>
      </c>
      <c r="B4742" s="44" t="s">
        <v>242</v>
      </c>
      <c r="C4742" s="44" t="s">
        <v>148</v>
      </c>
      <c r="D4742" s="44" t="s">
        <v>175</v>
      </c>
      <c r="E4742" s="3">
        <v>3</v>
      </c>
      <c r="F4742" s="3">
        <v>3</v>
      </c>
      <c r="G4742" s="3">
        <v>1</v>
      </c>
      <c r="H4742" s="3">
        <v>1</v>
      </c>
      <c r="I4742" s="3">
        <f t="shared" si="74"/>
        <v>2</v>
      </c>
    </row>
    <row r="4743" spans="1:9" x14ac:dyDescent="0.35">
      <c r="A4743" s="3" t="s">
        <v>5135</v>
      </c>
      <c r="B4743" s="44" t="s">
        <v>290</v>
      </c>
      <c r="C4743" s="44" t="s">
        <v>84</v>
      </c>
      <c r="D4743" s="44" t="s">
        <v>175</v>
      </c>
      <c r="E4743" s="3">
        <v>3</v>
      </c>
      <c r="F4743" s="3">
        <v>2</v>
      </c>
      <c r="G4743" s="3">
        <v>4</v>
      </c>
      <c r="H4743" s="3">
        <v>1</v>
      </c>
      <c r="I4743" s="3">
        <f t="shared" si="74"/>
        <v>3</v>
      </c>
    </row>
    <row r="4744" spans="1:9" x14ac:dyDescent="0.35">
      <c r="A4744" s="3" t="s">
        <v>5136</v>
      </c>
      <c r="B4744" s="44" t="s">
        <v>246</v>
      </c>
      <c r="C4744" s="44" t="s">
        <v>75</v>
      </c>
      <c r="D4744" s="44" t="s">
        <v>175</v>
      </c>
      <c r="E4744" s="3">
        <v>3</v>
      </c>
      <c r="F4744" s="3">
        <v>1</v>
      </c>
      <c r="G4744" s="3">
        <v>4</v>
      </c>
      <c r="H4744" s="3">
        <v>1</v>
      </c>
      <c r="I4744" s="3">
        <f t="shared" si="74"/>
        <v>2</v>
      </c>
    </row>
    <row r="4745" spans="1:9" x14ac:dyDescent="0.35">
      <c r="A4745" s="3" t="s">
        <v>5137</v>
      </c>
      <c r="B4745" s="44" t="s">
        <v>204</v>
      </c>
      <c r="C4745" s="44" t="s">
        <v>73</v>
      </c>
      <c r="D4745" s="44" t="s">
        <v>175</v>
      </c>
      <c r="E4745" s="3">
        <v>3</v>
      </c>
      <c r="F4745" s="3">
        <v>1</v>
      </c>
      <c r="G4745" s="3">
        <v>4</v>
      </c>
      <c r="H4745" s="3">
        <v>1</v>
      </c>
      <c r="I4745" s="3">
        <f t="shared" si="74"/>
        <v>2</v>
      </c>
    </row>
    <row r="4746" spans="1:9" x14ac:dyDescent="0.35">
      <c r="A4746" s="3" t="s">
        <v>5138</v>
      </c>
      <c r="B4746" s="44" t="s">
        <v>196</v>
      </c>
      <c r="C4746" s="44" t="s">
        <v>88</v>
      </c>
      <c r="D4746" s="44" t="s">
        <v>176</v>
      </c>
      <c r="E4746" s="3">
        <v>3</v>
      </c>
      <c r="F4746" s="3">
        <v>1</v>
      </c>
      <c r="G4746" s="3">
        <v>4</v>
      </c>
      <c r="H4746" s="3">
        <v>1</v>
      </c>
      <c r="I4746" s="3">
        <f t="shared" si="74"/>
        <v>2</v>
      </c>
    </row>
    <row r="4747" spans="1:9" x14ac:dyDescent="0.35">
      <c r="A4747" s="3" t="s">
        <v>5139</v>
      </c>
      <c r="B4747" s="44" t="s">
        <v>196</v>
      </c>
      <c r="C4747" s="44" t="s">
        <v>88</v>
      </c>
      <c r="D4747" s="44" t="s">
        <v>176</v>
      </c>
      <c r="E4747" s="3">
        <v>3</v>
      </c>
      <c r="F4747" s="3">
        <v>1</v>
      </c>
      <c r="G4747" s="3">
        <v>1</v>
      </c>
      <c r="H4747" s="3">
        <v>1</v>
      </c>
      <c r="I4747" s="3">
        <f t="shared" si="74"/>
        <v>2</v>
      </c>
    </row>
    <row r="4748" spans="1:9" x14ac:dyDescent="0.35">
      <c r="A4748" s="3" t="s">
        <v>5140</v>
      </c>
      <c r="B4748" s="44" t="s">
        <v>189</v>
      </c>
      <c r="C4748" s="44" t="s">
        <v>75</v>
      </c>
      <c r="D4748" s="44" t="s">
        <v>176</v>
      </c>
      <c r="E4748" s="3">
        <v>3</v>
      </c>
      <c r="F4748" s="3">
        <v>1</v>
      </c>
      <c r="G4748" s="3">
        <v>1</v>
      </c>
      <c r="H4748" s="3">
        <v>1</v>
      </c>
      <c r="I4748" s="3">
        <f t="shared" si="74"/>
        <v>2</v>
      </c>
    </row>
    <row r="4749" spans="1:9" x14ac:dyDescent="0.35">
      <c r="A4749" s="3" t="s">
        <v>5141</v>
      </c>
      <c r="B4749" s="44" t="s">
        <v>189</v>
      </c>
      <c r="C4749" s="44" t="s">
        <v>75</v>
      </c>
      <c r="D4749" s="44" t="s">
        <v>176</v>
      </c>
      <c r="E4749" s="3">
        <v>3</v>
      </c>
      <c r="F4749" s="3">
        <v>1</v>
      </c>
      <c r="G4749" s="3">
        <v>4</v>
      </c>
      <c r="H4749" s="3">
        <v>1</v>
      </c>
      <c r="I4749" s="3">
        <f t="shared" si="74"/>
        <v>2</v>
      </c>
    </row>
    <row r="4750" spans="1:9" x14ac:dyDescent="0.35">
      <c r="A4750" s="3" t="s">
        <v>5142</v>
      </c>
      <c r="B4750" s="44" t="s">
        <v>290</v>
      </c>
      <c r="C4750" s="44" t="s">
        <v>84</v>
      </c>
      <c r="D4750" s="44" t="s">
        <v>175</v>
      </c>
      <c r="E4750" s="3">
        <v>3</v>
      </c>
      <c r="F4750" s="3">
        <v>1</v>
      </c>
      <c r="G4750" s="3">
        <v>1</v>
      </c>
      <c r="H4750" s="3">
        <v>1</v>
      </c>
      <c r="I4750" s="3">
        <f t="shared" si="74"/>
        <v>2</v>
      </c>
    </row>
    <row r="4751" spans="1:9" x14ac:dyDescent="0.35">
      <c r="A4751" s="3" t="s">
        <v>5143</v>
      </c>
      <c r="B4751" s="44" t="s">
        <v>290</v>
      </c>
      <c r="C4751" s="44" t="s">
        <v>84</v>
      </c>
      <c r="D4751" s="44" t="s">
        <v>175</v>
      </c>
      <c r="E4751" s="3">
        <v>3</v>
      </c>
      <c r="F4751" s="3">
        <v>1</v>
      </c>
      <c r="G4751" s="3">
        <v>1</v>
      </c>
      <c r="H4751" s="3">
        <v>1</v>
      </c>
      <c r="I4751" s="3">
        <f t="shared" si="74"/>
        <v>2</v>
      </c>
    </row>
    <row r="4752" spans="1:9" x14ac:dyDescent="0.35">
      <c r="A4752" s="3" t="s">
        <v>5144</v>
      </c>
      <c r="B4752" s="44" t="s">
        <v>291</v>
      </c>
      <c r="C4752" s="44" t="s">
        <v>84</v>
      </c>
      <c r="D4752" s="44" t="s">
        <v>176</v>
      </c>
      <c r="E4752" s="3">
        <v>3</v>
      </c>
      <c r="F4752" s="3">
        <v>3</v>
      </c>
      <c r="G4752" s="3">
        <v>4</v>
      </c>
      <c r="H4752" s="3">
        <v>1</v>
      </c>
      <c r="I4752" s="3">
        <f t="shared" si="74"/>
        <v>3</v>
      </c>
    </row>
    <row r="4753" spans="1:9" x14ac:dyDescent="0.35">
      <c r="A4753" s="3" t="s">
        <v>5145</v>
      </c>
      <c r="B4753" s="44" t="s">
        <v>242</v>
      </c>
      <c r="C4753" s="44" t="s">
        <v>148</v>
      </c>
      <c r="D4753" s="44" t="s">
        <v>175</v>
      </c>
      <c r="E4753" s="3">
        <v>3</v>
      </c>
      <c r="F4753" s="3">
        <v>1</v>
      </c>
      <c r="G4753" s="3">
        <v>4</v>
      </c>
      <c r="H4753" s="3">
        <v>1</v>
      </c>
      <c r="I4753" s="3">
        <f t="shared" si="74"/>
        <v>2</v>
      </c>
    </row>
    <row r="4754" spans="1:9" x14ac:dyDescent="0.35">
      <c r="A4754" s="3" t="s">
        <v>5146</v>
      </c>
      <c r="B4754" s="44" t="s">
        <v>246</v>
      </c>
      <c r="C4754" s="44" t="s">
        <v>75</v>
      </c>
      <c r="D4754" s="44" t="s">
        <v>175</v>
      </c>
      <c r="E4754" s="3">
        <v>3</v>
      </c>
      <c r="F4754" s="3">
        <v>1</v>
      </c>
      <c r="G4754" s="3">
        <v>4</v>
      </c>
      <c r="H4754" s="3">
        <v>1</v>
      </c>
      <c r="I4754" s="3">
        <f t="shared" si="74"/>
        <v>2</v>
      </c>
    </row>
    <row r="4755" spans="1:9" x14ac:dyDescent="0.35">
      <c r="A4755" s="3" t="s">
        <v>5147</v>
      </c>
      <c r="B4755" s="44" t="s">
        <v>290</v>
      </c>
      <c r="C4755" s="44" t="s">
        <v>84</v>
      </c>
      <c r="D4755" s="44" t="s">
        <v>175</v>
      </c>
      <c r="E4755" s="3">
        <v>3</v>
      </c>
      <c r="F4755" s="3">
        <v>3</v>
      </c>
      <c r="G4755" s="3">
        <v>4</v>
      </c>
      <c r="H4755" s="3">
        <v>1</v>
      </c>
      <c r="I4755" s="3">
        <f t="shared" si="74"/>
        <v>3</v>
      </c>
    </row>
    <row r="4756" spans="1:9" x14ac:dyDescent="0.35">
      <c r="A4756" s="3" t="s">
        <v>5148</v>
      </c>
      <c r="B4756" s="44" t="s">
        <v>290</v>
      </c>
      <c r="C4756" s="44" t="s">
        <v>84</v>
      </c>
      <c r="D4756" s="44" t="s">
        <v>175</v>
      </c>
      <c r="E4756" s="3">
        <v>1</v>
      </c>
      <c r="F4756" s="3">
        <v>3</v>
      </c>
      <c r="G4756" s="3">
        <v>4</v>
      </c>
      <c r="H4756" s="3">
        <v>1</v>
      </c>
      <c r="I4756" s="3">
        <f t="shared" si="74"/>
        <v>2</v>
      </c>
    </row>
    <row r="4757" spans="1:9" x14ac:dyDescent="0.35">
      <c r="A4757" s="3" t="s">
        <v>5149</v>
      </c>
      <c r="B4757" s="44" t="s">
        <v>290</v>
      </c>
      <c r="C4757" s="44" t="s">
        <v>84</v>
      </c>
      <c r="D4757" s="44" t="s">
        <v>175</v>
      </c>
      <c r="E4757" s="3">
        <v>3</v>
      </c>
      <c r="F4757" s="3">
        <v>1</v>
      </c>
      <c r="G4757" s="3">
        <v>1</v>
      </c>
      <c r="H4757" s="3">
        <v>1</v>
      </c>
      <c r="I4757" s="3">
        <f t="shared" si="74"/>
        <v>2</v>
      </c>
    </row>
    <row r="4758" spans="1:9" x14ac:dyDescent="0.35">
      <c r="A4758" s="3" t="s">
        <v>5150</v>
      </c>
      <c r="B4758" s="44" t="s">
        <v>196</v>
      </c>
      <c r="C4758" s="44" t="s">
        <v>88</v>
      </c>
      <c r="D4758" s="44" t="s">
        <v>176</v>
      </c>
      <c r="E4758" s="3">
        <v>3</v>
      </c>
      <c r="F4758" s="3">
        <v>1</v>
      </c>
      <c r="G4758" s="3">
        <v>4</v>
      </c>
      <c r="H4758" s="3">
        <v>1</v>
      </c>
      <c r="I4758" s="3">
        <f t="shared" si="74"/>
        <v>2</v>
      </c>
    </row>
    <row r="4759" spans="1:9" x14ac:dyDescent="0.35">
      <c r="A4759" s="3" t="s">
        <v>5151</v>
      </c>
      <c r="B4759" s="44" t="s">
        <v>291</v>
      </c>
      <c r="C4759" s="44" t="s">
        <v>84</v>
      </c>
      <c r="D4759" s="44" t="s">
        <v>176</v>
      </c>
      <c r="E4759" s="3">
        <v>3</v>
      </c>
      <c r="F4759" s="3">
        <v>1</v>
      </c>
      <c r="G4759" s="3">
        <v>4</v>
      </c>
      <c r="H4759" s="3">
        <v>1</v>
      </c>
      <c r="I4759" s="3">
        <f t="shared" si="74"/>
        <v>2</v>
      </c>
    </row>
    <row r="4760" spans="1:9" x14ac:dyDescent="0.35">
      <c r="A4760" s="3" t="s">
        <v>5152</v>
      </c>
      <c r="B4760" s="44" t="s">
        <v>291</v>
      </c>
      <c r="C4760" s="44" t="s">
        <v>84</v>
      </c>
      <c r="D4760" s="44" t="s">
        <v>176</v>
      </c>
      <c r="E4760" s="3">
        <v>3</v>
      </c>
      <c r="F4760" s="3">
        <v>1</v>
      </c>
      <c r="G4760" s="3">
        <v>4</v>
      </c>
      <c r="H4760" s="3">
        <v>1</v>
      </c>
      <c r="I4760" s="3">
        <f t="shared" si="74"/>
        <v>2</v>
      </c>
    </row>
    <row r="4761" spans="1:9" x14ac:dyDescent="0.35">
      <c r="A4761" s="3" t="s">
        <v>5153</v>
      </c>
      <c r="B4761" s="44" t="s">
        <v>291</v>
      </c>
      <c r="C4761" s="44" t="s">
        <v>84</v>
      </c>
      <c r="D4761" s="44" t="s">
        <v>176</v>
      </c>
      <c r="E4761" s="3">
        <v>3</v>
      </c>
      <c r="F4761" s="3">
        <v>3</v>
      </c>
      <c r="G4761" s="3">
        <v>4</v>
      </c>
      <c r="H4761" s="3">
        <v>1</v>
      </c>
      <c r="I4761" s="3">
        <f t="shared" si="74"/>
        <v>3</v>
      </c>
    </row>
    <row r="4762" spans="1:9" x14ac:dyDescent="0.35">
      <c r="A4762" s="3" t="s">
        <v>5154</v>
      </c>
      <c r="B4762" s="44" t="s">
        <v>290</v>
      </c>
      <c r="C4762" s="44" t="s">
        <v>84</v>
      </c>
      <c r="D4762" s="44" t="s">
        <v>175</v>
      </c>
      <c r="E4762" s="3">
        <v>3</v>
      </c>
      <c r="F4762" s="3">
        <v>1</v>
      </c>
      <c r="G4762" s="3">
        <v>4</v>
      </c>
      <c r="H4762" s="3">
        <v>1</v>
      </c>
      <c r="I4762" s="3">
        <f t="shared" si="74"/>
        <v>2</v>
      </c>
    </row>
    <row r="4763" spans="1:9" x14ac:dyDescent="0.35">
      <c r="A4763" s="3" t="s">
        <v>5155</v>
      </c>
      <c r="B4763" s="44" t="s">
        <v>290</v>
      </c>
      <c r="C4763" s="44" t="s">
        <v>84</v>
      </c>
      <c r="D4763" s="44" t="s">
        <v>175</v>
      </c>
      <c r="E4763" s="3">
        <v>3</v>
      </c>
      <c r="F4763" s="3">
        <v>1</v>
      </c>
      <c r="G4763" s="3">
        <v>1</v>
      </c>
      <c r="H4763" s="3">
        <v>1</v>
      </c>
      <c r="I4763" s="3">
        <f t="shared" si="74"/>
        <v>2</v>
      </c>
    </row>
    <row r="4764" spans="1:9" x14ac:dyDescent="0.35">
      <c r="A4764" s="3" t="s">
        <v>5156</v>
      </c>
      <c r="B4764" s="44" t="s">
        <v>278</v>
      </c>
      <c r="C4764" s="44" t="s">
        <v>148</v>
      </c>
      <c r="D4764" s="44" t="s">
        <v>176</v>
      </c>
      <c r="E4764" s="3">
        <v>3</v>
      </c>
      <c r="F4764" s="3">
        <v>1</v>
      </c>
      <c r="G4764" s="3">
        <v>1</v>
      </c>
      <c r="H4764" s="3">
        <v>1</v>
      </c>
      <c r="I4764" s="3">
        <f t="shared" si="74"/>
        <v>2</v>
      </c>
    </row>
    <row r="4765" spans="1:9" x14ac:dyDescent="0.35">
      <c r="A4765" s="3" t="s">
        <v>5157</v>
      </c>
      <c r="B4765" s="44" t="s">
        <v>290</v>
      </c>
      <c r="C4765" s="44" t="s">
        <v>84</v>
      </c>
      <c r="D4765" s="44" t="s">
        <v>175</v>
      </c>
      <c r="E4765" s="3">
        <v>3</v>
      </c>
      <c r="F4765" s="3">
        <v>3</v>
      </c>
      <c r="G4765" s="3">
        <v>4</v>
      </c>
      <c r="H4765" s="3">
        <v>1</v>
      </c>
      <c r="I4765" s="3">
        <f t="shared" si="74"/>
        <v>3</v>
      </c>
    </row>
    <row r="4766" spans="1:9" x14ac:dyDescent="0.35">
      <c r="A4766" s="3" t="s">
        <v>5158</v>
      </c>
      <c r="B4766" s="44" t="s">
        <v>290</v>
      </c>
      <c r="C4766" s="44" t="s">
        <v>84</v>
      </c>
      <c r="D4766" s="44" t="s">
        <v>175</v>
      </c>
      <c r="E4766" s="3">
        <v>3</v>
      </c>
      <c r="F4766" s="3">
        <v>1</v>
      </c>
      <c r="G4766" s="3">
        <v>4</v>
      </c>
      <c r="H4766" s="3">
        <v>1</v>
      </c>
      <c r="I4766" s="3">
        <f t="shared" si="74"/>
        <v>2</v>
      </c>
    </row>
    <row r="4767" spans="1:9" x14ac:dyDescent="0.35">
      <c r="A4767" s="3" t="s">
        <v>5159</v>
      </c>
      <c r="B4767" s="44" t="s">
        <v>271</v>
      </c>
      <c r="C4767" s="44" t="s">
        <v>73</v>
      </c>
      <c r="D4767" s="44" t="s">
        <v>176</v>
      </c>
      <c r="E4767" s="3">
        <v>3</v>
      </c>
      <c r="F4767" s="3">
        <v>1</v>
      </c>
      <c r="G4767" s="3">
        <v>4</v>
      </c>
      <c r="H4767" s="3">
        <v>1</v>
      </c>
      <c r="I4767" s="3">
        <f t="shared" si="74"/>
        <v>2</v>
      </c>
    </row>
    <row r="4768" spans="1:9" x14ac:dyDescent="0.35">
      <c r="A4768" s="3" t="s">
        <v>5160</v>
      </c>
      <c r="B4768" s="44" t="s">
        <v>189</v>
      </c>
      <c r="C4768" s="44" t="s">
        <v>75</v>
      </c>
      <c r="D4768" s="44" t="s">
        <v>176</v>
      </c>
      <c r="E4768" s="3">
        <v>3</v>
      </c>
      <c r="F4768" s="3">
        <v>1</v>
      </c>
      <c r="G4768" s="3">
        <v>4</v>
      </c>
      <c r="H4768" s="3">
        <v>1</v>
      </c>
      <c r="I4768" s="3">
        <f t="shared" si="74"/>
        <v>2</v>
      </c>
    </row>
    <row r="4769" spans="1:9" x14ac:dyDescent="0.35">
      <c r="A4769" s="3" t="s">
        <v>5161</v>
      </c>
      <c r="B4769" s="44" t="s">
        <v>278</v>
      </c>
      <c r="C4769" s="44" t="s">
        <v>148</v>
      </c>
      <c r="D4769" s="44" t="s">
        <v>176</v>
      </c>
      <c r="E4769" s="3">
        <v>3</v>
      </c>
      <c r="F4769" s="3">
        <v>1</v>
      </c>
      <c r="G4769" s="3">
        <v>1</v>
      </c>
      <c r="H4769" s="3">
        <v>1</v>
      </c>
      <c r="I4769" s="3">
        <f t="shared" si="74"/>
        <v>2</v>
      </c>
    </row>
    <row r="4770" spans="1:9" x14ac:dyDescent="0.35">
      <c r="A4770" s="3" t="s">
        <v>5162</v>
      </c>
      <c r="B4770" s="44" t="s">
        <v>196</v>
      </c>
      <c r="C4770" s="44" t="s">
        <v>88</v>
      </c>
      <c r="D4770" s="44" t="s">
        <v>176</v>
      </c>
      <c r="E4770" s="3">
        <v>3</v>
      </c>
      <c r="F4770" s="3">
        <v>1</v>
      </c>
      <c r="G4770" s="3">
        <v>1</v>
      </c>
      <c r="H4770" s="3">
        <v>1</v>
      </c>
      <c r="I4770" s="3">
        <f t="shared" si="74"/>
        <v>2</v>
      </c>
    </row>
    <row r="4771" spans="1:9" x14ac:dyDescent="0.35">
      <c r="A4771" s="3" t="s">
        <v>5163</v>
      </c>
      <c r="B4771" s="44" t="s">
        <v>290</v>
      </c>
      <c r="C4771" s="44" t="s">
        <v>84</v>
      </c>
      <c r="D4771" s="44" t="s">
        <v>175</v>
      </c>
      <c r="E4771" s="3">
        <v>3</v>
      </c>
      <c r="F4771" s="3">
        <v>1</v>
      </c>
      <c r="G4771" s="3">
        <v>4</v>
      </c>
      <c r="H4771" s="3">
        <v>1</v>
      </c>
      <c r="I4771" s="3">
        <f t="shared" si="74"/>
        <v>2</v>
      </c>
    </row>
    <row r="4772" spans="1:9" x14ac:dyDescent="0.35">
      <c r="A4772" s="3" t="s">
        <v>5164</v>
      </c>
      <c r="B4772" s="44" t="s">
        <v>291</v>
      </c>
      <c r="C4772" s="44" t="s">
        <v>84</v>
      </c>
      <c r="D4772" s="44" t="s">
        <v>176</v>
      </c>
      <c r="E4772" s="3">
        <v>3</v>
      </c>
      <c r="F4772" s="3">
        <v>1</v>
      </c>
      <c r="G4772" s="3">
        <v>1</v>
      </c>
      <c r="H4772" s="3">
        <v>1</v>
      </c>
      <c r="I4772" s="3">
        <f t="shared" si="74"/>
        <v>2</v>
      </c>
    </row>
    <row r="4773" spans="1:9" x14ac:dyDescent="0.35">
      <c r="A4773" s="3" t="s">
        <v>5165</v>
      </c>
      <c r="B4773" s="44" t="s">
        <v>291</v>
      </c>
      <c r="C4773" s="44" t="s">
        <v>84</v>
      </c>
      <c r="D4773" s="44" t="s">
        <v>176</v>
      </c>
      <c r="E4773" s="3">
        <v>3</v>
      </c>
      <c r="F4773" s="3">
        <v>1</v>
      </c>
      <c r="G4773" s="3">
        <v>4</v>
      </c>
      <c r="H4773" s="3">
        <v>1</v>
      </c>
      <c r="I4773" s="3">
        <f t="shared" si="74"/>
        <v>2</v>
      </c>
    </row>
    <row r="4774" spans="1:9" x14ac:dyDescent="0.35">
      <c r="A4774" s="3" t="s">
        <v>5166</v>
      </c>
      <c r="B4774" s="44" t="s">
        <v>290</v>
      </c>
      <c r="C4774" s="44" t="s">
        <v>84</v>
      </c>
      <c r="D4774" s="44" t="s">
        <v>175</v>
      </c>
      <c r="E4774" s="3">
        <v>3</v>
      </c>
      <c r="F4774" s="3">
        <v>3</v>
      </c>
      <c r="G4774" s="3">
        <v>4</v>
      </c>
      <c r="H4774" s="3">
        <v>1</v>
      </c>
      <c r="I4774" s="3">
        <f t="shared" si="74"/>
        <v>3</v>
      </c>
    </row>
    <row r="4775" spans="1:9" x14ac:dyDescent="0.35">
      <c r="A4775" s="3" t="s">
        <v>5167</v>
      </c>
      <c r="B4775" s="44" t="s">
        <v>290</v>
      </c>
      <c r="C4775" s="44" t="s">
        <v>84</v>
      </c>
      <c r="D4775" s="44" t="s">
        <v>175</v>
      </c>
      <c r="E4775" s="3">
        <v>3</v>
      </c>
      <c r="F4775" s="3">
        <v>3</v>
      </c>
      <c r="G4775" s="3">
        <v>4</v>
      </c>
      <c r="H4775" s="3">
        <v>1</v>
      </c>
      <c r="I4775" s="3">
        <f t="shared" si="74"/>
        <v>3</v>
      </c>
    </row>
    <row r="4776" spans="1:9" x14ac:dyDescent="0.35">
      <c r="A4776" s="3" t="s">
        <v>5168</v>
      </c>
      <c r="B4776" s="44" t="s">
        <v>278</v>
      </c>
      <c r="C4776" s="44" t="s">
        <v>148</v>
      </c>
      <c r="D4776" s="44" t="s">
        <v>176</v>
      </c>
      <c r="E4776" s="3">
        <v>3</v>
      </c>
      <c r="F4776" s="3">
        <v>1</v>
      </c>
      <c r="G4776" s="3">
        <v>4</v>
      </c>
      <c r="H4776" s="3">
        <v>1</v>
      </c>
      <c r="I4776" s="3">
        <f t="shared" si="74"/>
        <v>2</v>
      </c>
    </row>
    <row r="4777" spans="1:9" x14ac:dyDescent="0.35">
      <c r="A4777" s="3" t="s">
        <v>5169</v>
      </c>
      <c r="B4777" s="44" t="s">
        <v>290</v>
      </c>
      <c r="C4777" s="44" t="s">
        <v>84</v>
      </c>
      <c r="D4777" s="44" t="s">
        <v>175</v>
      </c>
      <c r="E4777" s="3">
        <v>3</v>
      </c>
      <c r="F4777" s="3">
        <v>1</v>
      </c>
      <c r="G4777" s="3">
        <v>4</v>
      </c>
      <c r="H4777" s="3">
        <v>1</v>
      </c>
      <c r="I4777" s="3">
        <f t="shared" si="74"/>
        <v>2</v>
      </c>
    </row>
    <row r="4778" spans="1:9" x14ac:dyDescent="0.35">
      <c r="A4778" s="3" t="s">
        <v>5170</v>
      </c>
      <c r="B4778" s="44" t="s">
        <v>246</v>
      </c>
      <c r="C4778" s="44" t="s">
        <v>75</v>
      </c>
      <c r="D4778" s="44" t="s">
        <v>175</v>
      </c>
      <c r="E4778" s="3">
        <v>3</v>
      </c>
      <c r="F4778" s="3">
        <v>1</v>
      </c>
      <c r="G4778" s="3">
        <v>4</v>
      </c>
      <c r="H4778" s="3">
        <v>1</v>
      </c>
      <c r="I4778" s="3">
        <f t="shared" si="74"/>
        <v>2</v>
      </c>
    </row>
    <row r="4779" spans="1:9" x14ac:dyDescent="0.35">
      <c r="A4779" s="3" t="s">
        <v>5171</v>
      </c>
      <c r="B4779" s="44" t="s">
        <v>291</v>
      </c>
      <c r="C4779" s="44" t="s">
        <v>84</v>
      </c>
      <c r="D4779" s="44" t="s">
        <v>176</v>
      </c>
      <c r="E4779" s="3">
        <v>3</v>
      </c>
      <c r="F4779" s="3">
        <v>1</v>
      </c>
      <c r="G4779" s="3">
        <v>1</v>
      </c>
      <c r="H4779" s="3">
        <v>1</v>
      </c>
      <c r="I4779" s="3">
        <f t="shared" si="74"/>
        <v>2</v>
      </c>
    </row>
    <row r="4780" spans="1:9" x14ac:dyDescent="0.35">
      <c r="A4780" s="3" t="s">
        <v>5172</v>
      </c>
      <c r="B4780" s="44" t="s">
        <v>204</v>
      </c>
      <c r="C4780" s="44" t="s">
        <v>73</v>
      </c>
      <c r="D4780" s="44" t="s">
        <v>175</v>
      </c>
      <c r="E4780" s="3">
        <v>3</v>
      </c>
      <c r="F4780" s="3">
        <v>1</v>
      </c>
      <c r="G4780" s="3">
        <v>4</v>
      </c>
      <c r="H4780" s="3">
        <v>1</v>
      </c>
      <c r="I4780" s="3">
        <f t="shared" si="74"/>
        <v>2</v>
      </c>
    </row>
    <row r="4781" spans="1:9" x14ac:dyDescent="0.35">
      <c r="A4781" s="3" t="s">
        <v>5173</v>
      </c>
      <c r="B4781" s="44" t="s">
        <v>290</v>
      </c>
      <c r="C4781" s="44" t="s">
        <v>84</v>
      </c>
      <c r="D4781" s="44" t="s">
        <v>175</v>
      </c>
      <c r="E4781" s="3">
        <v>3</v>
      </c>
      <c r="F4781" s="3">
        <v>1</v>
      </c>
      <c r="G4781" s="3">
        <v>4</v>
      </c>
      <c r="H4781" s="3">
        <v>1</v>
      </c>
      <c r="I4781" s="3">
        <f t="shared" si="74"/>
        <v>2</v>
      </c>
    </row>
    <row r="4782" spans="1:9" x14ac:dyDescent="0.35">
      <c r="A4782" s="3" t="s">
        <v>5174</v>
      </c>
      <c r="B4782" s="44" t="s">
        <v>290</v>
      </c>
      <c r="C4782" s="44" t="s">
        <v>84</v>
      </c>
      <c r="D4782" s="44" t="s">
        <v>175</v>
      </c>
      <c r="E4782" s="3">
        <v>3</v>
      </c>
      <c r="F4782" s="3">
        <v>1</v>
      </c>
      <c r="G4782" s="3">
        <v>1</v>
      </c>
      <c r="H4782" s="3">
        <v>1</v>
      </c>
      <c r="I4782" s="3">
        <f t="shared" si="74"/>
        <v>2</v>
      </c>
    </row>
    <row r="4783" spans="1:9" x14ac:dyDescent="0.35">
      <c r="A4783" s="3" t="s">
        <v>5175</v>
      </c>
      <c r="B4783" s="44" t="s">
        <v>246</v>
      </c>
      <c r="C4783" s="44" t="s">
        <v>75</v>
      </c>
      <c r="D4783" s="44" t="s">
        <v>175</v>
      </c>
      <c r="E4783" s="3">
        <v>3</v>
      </c>
      <c r="F4783" s="3">
        <v>1</v>
      </c>
      <c r="G4783" s="3">
        <v>4</v>
      </c>
      <c r="H4783" s="3">
        <v>2</v>
      </c>
      <c r="I4783" s="3">
        <f t="shared" si="74"/>
        <v>3</v>
      </c>
    </row>
    <row r="4784" spans="1:9" x14ac:dyDescent="0.35">
      <c r="A4784" s="3" t="s">
        <v>5176</v>
      </c>
      <c r="B4784" s="44" t="s">
        <v>271</v>
      </c>
      <c r="C4784" s="44" t="s">
        <v>73</v>
      </c>
      <c r="D4784" s="44" t="s">
        <v>176</v>
      </c>
      <c r="E4784" s="3">
        <v>3</v>
      </c>
      <c r="F4784" s="3">
        <v>1</v>
      </c>
      <c r="G4784" s="3">
        <v>1</v>
      </c>
      <c r="H4784" s="3">
        <v>1</v>
      </c>
      <c r="I4784" s="3">
        <f t="shared" si="74"/>
        <v>2</v>
      </c>
    </row>
    <row r="4785" spans="1:9" x14ac:dyDescent="0.35">
      <c r="A4785" s="3" t="s">
        <v>5177</v>
      </c>
      <c r="B4785" s="44" t="s">
        <v>278</v>
      </c>
      <c r="C4785" s="44" t="s">
        <v>148</v>
      </c>
      <c r="D4785" s="44" t="s">
        <v>176</v>
      </c>
      <c r="E4785" s="3">
        <v>3</v>
      </c>
      <c r="F4785" s="3">
        <v>1</v>
      </c>
      <c r="G4785" s="3">
        <v>4</v>
      </c>
      <c r="H4785" s="3">
        <v>1</v>
      </c>
      <c r="I4785" s="3">
        <f t="shared" si="74"/>
        <v>2</v>
      </c>
    </row>
    <row r="4786" spans="1:9" x14ac:dyDescent="0.35">
      <c r="A4786" s="3" t="s">
        <v>5178</v>
      </c>
      <c r="B4786" s="44" t="s">
        <v>278</v>
      </c>
      <c r="C4786" s="44" t="s">
        <v>148</v>
      </c>
      <c r="D4786" s="44" t="s">
        <v>176</v>
      </c>
      <c r="E4786" s="3">
        <v>3</v>
      </c>
      <c r="F4786" s="3">
        <v>1</v>
      </c>
      <c r="G4786" s="3">
        <v>4</v>
      </c>
      <c r="H4786" s="3">
        <v>1</v>
      </c>
      <c r="I4786" s="3">
        <f t="shared" si="74"/>
        <v>2</v>
      </c>
    </row>
    <row r="4787" spans="1:9" x14ac:dyDescent="0.35">
      <c r="A4787" s="3" t="s">
        <v>5179</v>
      </c>
      <c r="B4787" s="44" t="s">
        <v>204</v>
      </c>
      <c r="C4787" s="44" t="s">
        <v>73</v>
      </c>
      <c r="D4787" s="44" t="s">
        <v>175</v>
      </c>
      <c r="E4787" s="3">
        <v>3</v>
      </c>
      <c r="F4787" s="3">
        <v>1</v>
      </c>
      <c r="G4787" s="3">
        <v>4</v>
      </c>
      <c r="H4787" s="3">
        <v>1</v>
      </c>
      <c r="I4787" s="3">
        <f t="shared" si="74"/>
        <v>2</v>
      </c>
    </row>
    <row r="4788" spans="1:9" x14ac:dyDescent="0.35">
      <c r="A4788" s="3" t="s">
        <v>5180</v>
      </c>
      <c r="B4788" s="44" t="s">
        <v>278</v>
      </c>
      <c r="C4788" s="44" t="s">
        <v>148</v>
      </c>
      <c r="D4788" s="44" t="s">
        <v>176</v>
      </c>
      <c r="E4788" s="3">
        <v>3</v>
      </c>
      <c r="F4788" s="3">
        <v>1</v>
      </c>
      <c r="G4788" s="3">
        <v>4</v>
      </c>
      <c r="H4788" s="3">
        <v>1</v>
      </c>
      <c r="I4788" s="3">
        <f t="shared" si="74"/>
        <v>2</v>
      </c>
    </row>
    <row r="4789" spans="1:9" x14ac:dyDescent="0.35">
      <c r="A4789" s="3" t="s">
        <v>5181</v>
      </c>
      <c r="B4789" s="44" t="s">
        <v>242</v>
      </c>
      <c r="C4789" s="44" t="s">
        <v>148</v>
      </c>
      <c r="D4789" s="44" t="s">
        <v>175</v>
      </c>
      <c r="E4789" s="3">
        <v>3</v>
      </c>
      <c r="F4789" s="3">
        <v>1</v>
      </c>
      <c r="G4789" s="3">
        <v>1</v>
      </c>
      <c r="H4789" s="3">
        <v>1</v>
      </c>
      <c r="I4789" s="3">
        <f t="shared" si="74"/>
        <v>2</v>
      </c>
    </row>
    <row r="4790" spans="1:9" x14ac:dyDescent="0.35">
      <c r="A4790" s="3" t="s">
        <v>5182</v>
      </c>
      <c r="B4790" s="44" t="s">
        <v>246</v>
      </c>
      <c r="C4790" s="44" t="s">
        <v>75</v>
      </c>
      <c r="D4790" s="44" t="s">
        <v>175</v>
      </c>
      <c r="E4790" s="3">
        <v>3</v>
      </c>
      <c r="F4790" s="3">
        <v>1</v>
      </c>
      <c r="G4790" s="3">
        <v>4</v>
      </c>
      <c r="H4790" s="3">
        <v>1</v>
      </c>
      <c r="I4790" s="3">
        <f t="shared" si="74"/>
        <v>2</v>
      </c>
    </row>
    <row r="4791" spans="1:9" x14ac:dyDescent="0.35">
      <c r="A4791" s="3" t="s">
        <v>5183</v>
      </c>
      <c r="B4791" s="44" t="s">
        <v>246</v>
      </c>
      <c r="C4791" s="44" t="s">
        <v>75</v>
      </c>
      <c r="D4791" s="44" t="s">
        <v>175</v>
      </c>
      <c r="E4791" s="3">
        <v>3</v>
      </c>
      <c r="F4791" s="3">
        <v>1</v>
      </c>
      <c r="G4791" s="3">
        <v>4</v>
      </c>
      <c r="H4791" s="3">
        <v>1</v>
      </c>
      <c r="I4791" s="3">
        <f t="shared" si="74"/>
        <v>2</v>
      </c>
    </row>
    <row r="4792" spans="1:9" x14ac:dyDescent="0.35">
      <c r="A4792" s="3" t="s">
        <v>5184</v>
      </c>
      <c r="B4792" s="44" t="s">
        <v>242</v>
      </c>
      <c r="C4792" s="44" t="s">
        <v>148</v>
      </c>
      <c r="D4792" s="44" t="s">
        <v>175</v>
      </c>
      <c r="E4792" s="3">
        <v>3</v>
      </c>
      <c r="F4792" s="3">
        <v>1</v>
      </c>
      <c r="G4792" s="3">
        <v>4</v>
      </c>
      <c r="H4792" s="3">
        <v>1</v>
      </c>
      <c r="I4792" s="3">
        <f t="shared" si="74"/>
        <v>2</v>
      </c>
    </row>
    <row r="4793" spans="1:9" x14ac:dyDescent="0.35">
      <c r="A4793" s="3" t="s">
        <v>5185</v>
      </c>
      <c r="B4793" s="44" t="s">
        <v>278</v>
      </c>
      <c r="C4793" s="44" t="s">
        <v>148</v>
      </c>
      <c r="D4793" s="44" t="s">
        <v>176</v>
      </c>
      <c r="E4793" s="3">
        <v>3</v>
      </c>
      <c r="F4793" s="3">
        <v>1</v>
      </c>
      <c r="G4793" s="3">
        <v>4</v>
      </c>
      <c r="H4793" s="3">
        <v>1</v>
      </c>
      <c r="I4793" s="3">
        <f t="shared" si="74"/>
        <v>2</v>
      </c>
    </row>
    <row r="4794" spans="1:9" x14ac:dyDescent="0.35">
      <c r="A4794" s="3" t="s">
        <v>5186</v>
      </c>
      <c r="B4794" s="44" t="s">
        <v>204</v>
      </c>
      <c r="C4794" s="44" t="s">
        <v>73</v>
      </c>
      <c r="D4794" s="44" t="s">
        <v>175</v>
      </c>
      <c r="E4794" s="3">
        <v>3</v>
      </c>
      <c r="F4794" s="3">
        <v>1</v>
      </c>
      <c r="G4794" s="3">
        <v>4</v>
      </c>
      <c r="H4794" s="3">
        <v>1</v>
      </c>
      <c r="I4794" s="3">
        <f t="shared" si="74"/>
        <v>2</v>
      </c>
    </row>
    <row r="4795" spans="1:9" x14ac:dyDescent="0.35">
      <c r="A4795" s="3" t="s">
        <v>5187</v>
      </c>
      <c r="B4795" s="44" t="s">
        <v>204</v>
      </c>
      <c r="C4795" s="44" t="s">
        <v>73</v>
      </c>
      <c r="D4795" s="44" t="s">
        <v>175</v>
      </c>
      <c r="E4795" s="3">
        <v>3</v>
      </c>
      <c r="F4795" s="3">
        <v>1</v>
      </c>
      <c r="G4795" s="3">
        <v>4</v>
      </c>
      <c r="H4795" s="3">
        <v>1</v>
      </c>
      <c r="I4795" s="3">
        <f t="shared" si="74"/>
        <v>2</v>
      </c>
    </row>
    <row r="4796" spans="1:9" x14ac:dyDescent="0.35">
      <c r="A4796" s="3" t="s">
        <v>5188</v>
      </c>
      <c r="B4796" s="44" t="s">
        <v>238</v>
      </c>
      <c r="C4796" s="44" t="s">
        <v>85</v>
      </c>
      <c r="D4796" s="44" t="s">
        <v>176</v>
      </c>
      <c r="E4796" s="3">
        <v>1</v>
      </c>
      <c r="F4796" s="3">
        <v>3</v>
      </c>
      <c r="G4796" s="3">
        <v>4</v>
      </c>
      <c r="H4796" s="3">
        <v>1</v>
      </c>
      <c r="I4796" s="3">
        <f t="shared" si="74"/>
        <v>2</v>
      </c>
    </row>
    <row r="4797" spans="1:9" x14ac:dyDescent="0.35">
      <c r="A4797" s="3" t="s">
        <v>5189</v>
      </c>
      <c r="B4797" s="44" t="s">
        <v>204</v>
      </c>
      <c r="C4797" s="44" t="s">
        <v>73</v>
      </c>
      <c r="D4797" s="44" t="s">
        <v>175</v>
      </c>
      <c r="E4797" s="3">
        <v>3</v>
      </c>
      <c r="F4797" s="3">
        <v>1</v>
      </c>
      <c r="G4797" s="3">
        <v>4</v>
      </c>
      <c r="H4797" s="3">
        <v>1</v>
      </c>
      <c r="I4797" s="3">
        <f t="shared" si="74"/>
        <v>2</v>
      </c>
    </row>
    <row r="4798" spans="1:9" x14ac:dyDescent="0.35">
      <c r="A4798" s="3" t="s">
        <v>5190</v>
      </c>
      <c r="B4798" s="44" t="s">
        <v>204</v>
      </c>
      <c r="C4798" s="44" t="s">
        <v>73</v>
      </c>
      <c r="D4798" s="44" t="s">
        <v>175</v>
      </c>
      <c r="E4798" s="3">
        <v>3</v>
      </c>
      <c r="F4798" s="3">
        <v>1</v>
      </c>
      <c r="G4798" s="3">
        <v>1</v>
      </c>
      <c r="H4798" s="3">
        <v>1</v>
      </c>
      <c r="I4798" s="3">
        <f t="shared" si="74"/>
        <v>2</v>
      </c>
    </row>
    <row r="4799" spans="1:9" x14ac:dyDescent="0.35">
      <c r="A4799" s="3" t="s">
        <v>5191</v>
      </c>
      <c r="B4799" s="44" t="s">
        <v>221</v>
      </c>
      <c r="C4799" s="44" t="s">
        <v>146</v>
      </c>
      <c r="D4799" s="44" t="s">
        <v>176</v>
      </c>
      <c r="E4799" s="3">
        <v>3</v>
      </c>
      <c r="F4799" s="3">
        <v>1</v>
      </c>
      <c r="G4799" s="3">
        <v>4</v>
      </c>
      <c r="H4799" s="3">
        <v>1</v>
      </c>
      <c r="I4799" s="3">
        <f t="shared" si="74"/>
        <v>2</v>
      </c>
    </row>
    <row r="4800" spans="1:9" x14ac:dyDescent="0.35">
      <c r="A4800" s="3" t="s">
        <v>5192</v>
      </c>
      <c r="B4800" s="44" t="s">
        <v>238</v>
      </c>
      <c r="C4800" s="44" t="s">
        <v>85</v>
      </c>
      <c r="D4800" s="44" t="s">
        <v>176</v>
      </c>
      <c r="E4800" s="3">
        <v>2</v>
      </c>
      <c r="F4800" s="3">
        <v>4</v>
      </c>
      <c r="G4800" s="3">
        <v>4</v>
      </c>
      <c r="H4800" s="3">
        <v>3</v>
      </c>
      <c r="I4800" s="3">
        <f t="shared" si="74"/>
        <v>3</v>
      </c>
    </row>
    <row r="4801" spans="1:9" x14ac:dyDescent="0.35">
      <c r="A4801" s="3" t="s">
        <v>5193</v>
      </c>
      <c r="B4801" s="44" t="s">
        <v>204</v>
      </c>
      <c r="C4801" s="44" t="s">
        <v>73</v>
      </c>
      <c r="D4801" s="44" t="s">
        <v>175</v>
      </c>
      <c r="E4801" s="3">
        <v>3</v>
      </c>
      <c r="F4801" s="3">
        <v>1</v>
      </c>
      <c r="G4801" s="3">
        <v>1</v>
      </c>
      <c r="H4801" s="3">
        <v>1</v>
      </c>
      <c r="I4801" s="3">
        <f t="shared" si="74"/>
        <v>2</v>
      </c>
    </row>
    <row r="4802" spans="1:9" x14ac:dyDescent="0.35">
      <c r="A4802" s="3" t="s">
        <v>5194</v>
      </c>
      <c r="B4802" s="44" t="s">
        <v>204</v>
      </c>
      <c r="C4802" s="44" t="s">
        <v>73</v>
      </c>
      <c r="D4802" s="44" t="s">
        <v>175</v>
      </c>
      <c r="E4802" s="3">
        <v>3</v>
      </c>
      <c r="F4802" s="3">
        <v>1</v>
      </c>
      <c r="G4802" s="3">
        <v>4</v>
      </c>
      <c r="H4802" s="3">
        <v>1</v>
      </c>
      <c r="I4802" s="3">
        <f t="shared" si="74"/>
        <v>2</v>
      </c>
    </row>
    <row r="4803" spans="1:9" x14ac:dyDescent="0.35">
      <c r="A4803" s="3" t="s">
        <v>5195</v>
      </c>
      <c r="B4803" s="44" t="s">
        <v>238</v>
      </c>
      <c r="C4803" s="44" t="s">
        <v>85</v>
      </c>
      <c r="D4803" s="44" t="s">
        <v>176</v>
      </c>
      <c r="E4803" s="3">
        <v>3</v>
      </c>
      <c r="F4803" s="3">
        <v>1</v>
      </c>
      <c r="G4803" s="3">
        <v>4</v>
      </c>
      <c r="H4803" s="3">
        <v>1</v>
      </c>
      <c r="I4803" s="3">
        <f t="shared" ref="I4803:I4866" si="75">ROUND(AVERAGE(E4803:H4803),0)</f>
        <v>2</v>
      </c>
    </row>
    <row r="4804" spans="1:9" x14ac:dyDescent="0.35">
      <c r="A4804" s="3" t="s">
        <v>5196</v>
      </c>
      <c r="B4804" s="44" t="s">
        <v>238</v>
      </c>
      <c r="C4804" s="44" t="s">
        <v>85</v>
      </c>
      <c r="D4804" s="44" t="s">
        <v>176</v>
      </c>
      <c r="E4804" s="3">
        <v>3</v>
      </c>
      <c r="F4804" s="3">
        <v>1</v>
      </c>
      <c r="G4804" s="3">
        <v>1</v>
      </c>
      <c r="H4804" s="3">
        <v>1</v>
      </c>
      <c r="I4804" s="3">
        <f t="shared" si="75"/>
        <v>2</v>
      </c>
    </row>
    <row r="4805" spans="1:9" x14ac:dyDescent="0.35">
      <c r="A4805" s="3" t="s">
        <v>5197</v>
      </c>
      <c r="B4805" s="44" t="s">
        <v>238</v>
      </c>
      <c r="C4805" s="44" t="s">
        <v>85</v>
      </c>
      <c r="D4805" s="44" t="s">
        <v>176</v>
      </c>
      <c r="E4805" s="3">
        <v>3</v>
      </c>
      <c r="F4805" s="3">
        <v>1</v>
      </c>
      <c r="G4805" s="3">
        <v>1</v>
      </c>
      <c r="H4805" s="3">
        <v>1</v>
      </c>
      <c r="I4805" s="3">
        <f t="shared" si="75"/>
        <v>2</v>
      </c>
    </row>
    <row r="4806" spans="1:9" x14ac:dyDescent="0.35">
      <c r="A4806" s="3" t="s">
        <v>5198</v>
      </c>
      <c r="B4806" s="44" t="s">
        <v>290</v>
      </c>
      <c r="C4806" s="44" t="s">
        <v>84</v>
      </c>
      <c r="D4806" s="44" t="s">
        <v>175</v>
      </c>
      <c r="E4806" s="3">
        <v>3</v>
      </c>
      <c r="F4806" s="3">
        <v>1</v>
      </c>
      <c r="G4806" s="3">
        <v>4</v>
      </c>
      <c r="H4806" s="3">
        <v>1</v>
      </c>
      <c r="I4806" s="3">
        <f t="shared" si="75"/>
        <v>2</v>
      </c>
    </row>
    <row r="4807" spans="1:9" x14ac:dyDescent="0.35">
      <c r="A4807" s="3" t="s">
        <v>5199</v>
      </c>
      <c r="B4807" s="44" t="s">
        <v>242</v>
      </c>
      <c r="C4807" s="44" t="s">
        <v>148</v>
      </c>
      <c r="D4807" s="44" t="s">
        <v>175</v>
      </c>
      <c r="E4807" s="3">
        <v>3</v>
      </c>
      <c r="F4807" s="3">
        <v>1</v>
      </c>
      <c r="G4807" s="3">
        <v>4</v>
      </c>
      <c r="H4807" s="3">
        <v>1</v>
      </c>
      <c r="I4807" s="3">
        <f t="shared" si="75"/>
        <v>2</v>
      </c>
    </row>
    <row r="4808" spans="1:9" x14ac:dyDescent="0.35">
      <c r="A4808" s="3" t="s">
        <v>5200</v>
      </c>
      <c r="B4808" s="44" t="s">
        <v>238</v>
      </c>
      <c r="C4808" s="44" t="s">
        <v>85</v>
      </c>
      <c r="D4808" s="44" t="s">
        <v>176</v>
      </c>
      <c r="E4808" s="3">
        <v>3</v>
      </c>
      <c r="F4808" s="3">
        <v>1</v>
      </c>
      <c r="G4808" s="3">
        <v>4</v>
      </c>
      <c r="H4808" s="3">
        <v>1</v>
      </c>
      <c r="I4808" s="3">
        <f t="shared" si="75"/>
        <v>2</v>
      </c>
    </row>
    <row r="4809" spans="1:9" x14ac:dyDescent="0.35">
      <c r="A4809" s="3" t="s">
        <v>5201</v>
      </c>
      <c r="B4809" s="44" t="s">
        <v>221</v>
      </c>
      <c r="C4809" s="44" t="s">
        <v>146</v>
      </c>
      <c r="D4809" s="44" t="s">
        <v>176</v>
      </c>
      <c r="E4809" s="3">
        <v>3</v>
      </c>
      <c r="F4809" s="3">
        <v>1</v>
      </c>
      <c r="G4809" s="3">
        <v>1</v>
      </c>
      <c r="H4809" s="3">
        <v>2</v>
      </c>
      <c r="I4809" s="3">
        <f t="shared" si="75"/>
        <v>2</v>
      </c>
    </row>
    <row r="4810" spans="1:9" x14ac:dyDescent="0.35">
      <c r="A4810" s="3" t="s">
        <v>5202</v>
      </c>
      <c r="B4810" s="44" t="s">
        <v>246</v>
      </c>
      <c r="C4810" s="44" t="s">
        <v>75</v>
      </c>
      <c r="D4810" s="44" t="s">
        <v>175</v>
      </c>
      <c r="E4810" s="3">
        <v>3</v>
      </c>
      <c r="F4810" s="3">
        <v>3</v>
      </c>
      <c r="G4810" s="3">
        <v>4</v>
      </c>
      <c r="H4810" s="3">
        <v>1</v>
      </c>
      <c r="I4810" s="3">
        <f t="shared" si="75"/>
        <v>3</v>
      </c>
    </row>
    <row r="4811" spans="1:9" x14ac:dyDescent="0.35">
      <c r="A4811" s="3" t="s">
        <v>5203</v>
      </c>
      <c r="B4811" s="44" t="s">
        <v>242</v>
      </c>
      <c r="C4811" s="44" t="s">
        <v>148</v>
      </c>
      <c r="D4811" s="44" t="s">
        <v>175</v>
      </c>
      <c r="E4811" s="3">
        <v>3</v>
      </c>
      <c r="F4811" s="3">
        <v>1</v>
      </c>
      <c r="G4811" s="3">
        <v>1</v>
      </c>
      <c r="H4811" s="3">
        <v>1</v>
      </c>
      <c r="I4811" s="3">
        <f t="shared" si="75"/>
        <v>2</v>
      </c>
    </row>
    <row r="4812" spans="1:9" x14ac:dyDescent="0.35">
      <c r="A4812" s="3" t="s">
        <v>5204</v>
      </c>
      <c r="B4812" s="44" t="s">
        <v>290</v>
      </c>
      <c r="C4812" s="44" t="s">
        <v>84</v>
      </c>
      <c r="D4812" s="44" t="s">
        <v>175</v>
      </c>
      <c r="E4812" s="3">
        <v>3</v>
      </c>
      <c r="F4812" s="3">
        <v>1</v>
      </c>
      <c r="G4812" s="3">
        <v>1</v>
      </c>
      <c r="H4812" s="3">
        <v>1</v>
      </c>
      <c r="I4812" s="3">
        <f t="shared" si="75"/>
        <v>2</v>
      </c>
    </row>
    <row r="4813" spans="1:9" x14ac:dyDescent="0.35">
      <c r="A4813" s="3" t="s">
        <v>5205</v>
      </c>
      <c r="B4813" s="44" t="s">
        <v>290</v>
      </c>
      <c r="C4813" s="44" t="s">
        <v>84</v>
      </c>
      <c r="D4813" s="44" t="s">
        <v>175</v>
      </c>
      <c r="E4813" s="3">
        <v>3</v>
      </c>
      <c r="F4813" s="3">
        <v>1</v>
      </c>
      <c r="G4813" s="3">
        <v>4</v>
      </c>
      <c r="H4813" s="3">
        <v>1</v>
      </c>
      <c r="I4813" s="3">
        <f t="shared" si="75"/>
        <v>2</v>
      </c>
    </row>
    <row r="4814" spans="1:9" x14ac:dyDescent="0.35">
      <c r="A4814" s="3" t="s">
        <v>5206</v>
      </c>
      <c r="B4814" s="44" t="s">
        <v>242</v>
      </c>
      <c r="C4814" s="44" t="s">
        <v>148</v>
      </c>
      <c r="D4814" s="44" t="s">
        <v>175</v>
      </c>
      <c r="E4814" s="3">
        <v>3</v>
      </c>
      <c r="F4814" s="3">
        <v>1</v>
      </c>
      <c r="G4814" s="3">
        <v>4</v>
      </c>
      <c r="H4814" s="3">
        <v>1</v>
      </c>
      <c r="I4814" s="3">
        <f t="shared" si="75"/>
        <v>2</v>
      </c>
    </row>
    <row r="4815" spans="1:9" x14ac:dyDescent="0.35">
      <c r="A4815" s="3" t="s">
        <v>5207</v>
      </c>
      <c r="B4815" s="44" t="s">
        <v>242</v>
      </c>
      <c r="C4815" s="44" t="s">
        <v>148</v>
      </c>
      <c r="D4815" s="44" t="s">
        <v>175</v>
      </c>
      <c r="E4815" s="3">
        <v>3</v>
      </c>
      <c r="F4815" s="3">
        <v>1</v>
      </c>
      <c r="G4815" s="3">
        <v>4</v>
      </c>
      <c r="H4815" s="3">
        <v>1</v>
      </c>
      <c r="I4815" s="3">
        <f t="shared" si="75"/>
        <v>2</v>
      </c>
    </row>
    <row r="4816" spans="1:9" x14ac:dyDescent="0.35">
      <c r="A4816" s="3" t="s">
        <v>5208</v>
      </c>
      <c r="B4816" s="44" t="s">
        <v>238</v>
      </c>
      <c r="C4816" s="44" t="s">
        <v>85</v>
      </c>
      <c r="D4816" s="44" t="s">
        <v>176</v>
      </c>
      <c r="E4816" s="3">
        <v>3</v>
      </c>
      <c r="F4816" s="3">
        <v>1</v>
      </c>
      <c r="G4816" s="3">
        <v>1</v>
      </c>
      <c r="H4816" s="3">
        <v>1</v>
      </c>
      <c r="I4816" s="3">
        <f t="shared" si="75"/>
        <v>2</v>
      </c>
    </row>
    <row r="4817" spans="1:9" x14ac:dyDescent="0.35">
      <c r="A4817" s="3" t="s">
        <v>5209</v>
      </c>
      <c r="B4817" s="44" t="s">
        <v>290</v>
      </c>
      <c r="C4817" s="44" t="s">
        <v>84</v>
      </c>
      <c r="D4817" s="44" t="s">
        <v>175</v>
      </c>
      <c r="E4817" s="3">
        <v>3</v>
      </c>
      <c r="F4817" s="3">
        <v>1</v>
      </c>
      <c r="G4817" s="3">
        <v>4</v>
      </c>
      <c r="H4817" s="3">
        <v>1</v>
      </c>
      <c r="I4817" s="3">
        <f t="shared" si="75"/>
        <v>2</v>
      </c>
    </row>
    <row r="4818" spans="1:9" x14ac:dyDescent="0.35">
      <c r="A4818" s="3" t="s">
        <v>5210</v>
      </c>
      <c r="B4818" s="44" t="s">
        <v>238</v>
      </c>
      <c r="C4818" s="44" t="s">
        <v>85</v>
      </c>
      <c r="D4818" s="44" t="s">
        <v>176</v>
      </c>
      <c r="E4818" s="3">
        <v>3</v>
      </c>
      <c r="F4818" s="3">
        <v>1</v>
      </c>
      <c r="G4818" s="3">
        <v>1</v>
      </c>
      <c r="H4818" s="3">
        <v>1</v>
      </c>
      <c r="I4818" s="3">
        <f t="shared" si="75"/>
        <v>2</v>
      </c>
    </row>
    <row r="4819" spans="1:9" x14ac:dyDescent="0.35">
      <c r="A4819" s="3" t="s">
        <v>5211</v>
      </c>
      <c r="B4819" s="44" t="s">
        <v>238</v>
      </c>
      <c r="C4819" s="44" t="s">
        <v>85</v>
      </c>
      <c r="D4819" s="44" t="s">
        <v>176</v>
      </c>
      <c r="E4819" s="3">
        <v>3</v>
      </c>
      <c r="F4819" s="3">
        <v>1</v>
      </c>
      <c r="G4819" s="3">
        <v>1</v>
      </c>
      <c r="H4819" s="3">
        <v>1</v>
      </c>
      <c r="I4819" s="3">
        <f t="shared" si="75"/>
        <v>2</v>
      </c>
    </row>
    <row r="4820" spans="1:9" x14ac:dyDescent="0.35">
      <c r="A4820" s="3" t="s">
        <v>5212</v>
      </c>
      <c r="B4820" s="44" t="s">
        <v>221</v>
      </c>
      <c r="C4820" s="44" t="s">
        <v>146</v>
      </c>
      <c r="D4820" s="44" t="s">
        <v>176</v>
      </c>
      <c r="E4820" s="3">
        <v>3</v>
      </c>
      <c r="F4820" s="3">
        <v>1</v>
      </c>
      <c r="G4820" s="3">
        <v>4</v>
      </c>
      <c r="H4820" s="3">
        <v>1</v>
      </c>
      <c r="I4820" s="3">
        <f t="shared" si="75"/>
        <v>2</v>
      </c>
    </row>
    <row r="4821" spans="1:9" x14ac:dyDescent="0.35">
      <c r="A4821" s="3" t="s">
        <v>5213</v>
      </c>
      <c r="B4821" s="44" t="s">
        <v>238</v>
      </c>
      <c r="C4821" s="44" t="s">
        <v>85</v>
      </c>
      <c r="D4821" s="44" t="s">
        <v>176</v>
      </c>
      <c r="E4821" s="3">
        <v>3</v>
      </c>
      <c r="F4821" s="3">
        <v>3</v>
      </c>
      <c r="G4821" s="3">
        <v>1</v>
      </c>
      <c r="H4821" s="3">
        <v>1</v>
      </c>
      <c r="I4821" s="3">
        <f t="shared" si="75"/>
        <v>2</v>
      </c>
    </row>
    <row r="4822" spans="1:9" x14ac:dyDescent="0.35">
      <c r="A4822" s="3" t="s">
        <v>5214</v>
      </c>
      <c r="B4822" s="44" t="s">
        <v>238</v>
      </c>
      <c r="C4822" s="44" t="s">
        <v>85</v>
      </c>
      <c r="D4822" s="44" t="s">
        <v>176</v>
      </c>
      <c r="E4822" s="3">
        <v>3</v>
      </c>
      <c r="F4822" s="3">
        <v>1</v>
      </c>
      <c r="G4822" s="3">
        <v>4</v>
      </c>
      <c r="H4822" s="3">
        <v>1</v>
      </c>
      <c r="I4822" s="3">
        <f t="shared" si="75"/>
        <v>2</v>
      </c>
    </row>
    <row r="4823" spans="1:9" x14ac:dyDescent="0.35">
      <c r="A4823" s="3" t="s">
        <v>5215</v>
      </c>
      <c r="B4823" s="44" t="s">
        <v>242</v>
      </c>
      <c r="C4823" s="44" t="s">
        <v>148</v>
      </c>
      <c r="D4823" s="44" t="s">
        <v>175</v>
      </c>
      <c r="E4823" s="3">
        <v>3</v>
      </c>
      <c r="F4823" s="3">
        <v>1</v>
      </c>
      <c r="G4823" s="3">
        <v>4</v>
      </c>
      <c r="H4823" s="3">
        <v>1</v>
      </c>
      <c r="I4823" s="3">
        <f t="shared" si="75"/>
        <v>2</v>
      </c>
    </row>
    <row r="4824" spans="1:9" x14ac:dyDescent="0.35">
      <c r="A4824" s="3" t="s">
        <v>5216</v>
      </c>
      <c r="B4824" s="44" t="s">
        <v>290</v>
      </c>
      <c r="C4824" s="44" t="s">
        <v>84</v>
      </c>
      <c r="D4824" s="44" t="s">
        <v>175</v>
      </c>
      <c r="E4824" s="3">
        <v>3</v>
      </c>
      <c r="F4824" s="3">
        <v>1</v>
      </c>
      <c r="G4824" s="3">
        <v>1</v>
      </c>
      <c r="H4824" s="3">
        <v>1</v>
      </c>
      <c r="I4824" s="3">
        <f t="shared" si="75"/>
        <v>2</v>
      </c>
    </row>
    <row r="4825" spans="1:9" x14ac:dyDescent="0.35">
      <c r="A4825" s="3" t="s">
        <v>5217</v>
      </c>
      <c r="B4825" s="44" t="s">
        <v>238</v>
      </c>
      <c r="C4825" s="44" t="s">
        <v>85</v>
      </c>
      <c r="D4825" s="44" t="s">
        <v>176</v>
      </c>
      <c r="E4825" s="3">
        <v>3</v>
      </c>
      <c r="F4825" s="3">
        <v>1</v>
      </c>
      <c r="G4825" s="3">
        <v>1</v>
      </c>
      <c r="H4825" s="3">
        <v>1</v>
      </c>
      <c r="I4825" s="3">
        <f t="shared" si="75"/>
        <v>2</v>
      </c>
    </row>
    <row r="4826" spans="1:9" x14ac:dyDescent="0.35">
      <c r="A4826" s="3" t="s">
        <v>5218</v>
      </c>
      <c r="B4826" s="44" t="s">
        <v>290</v>
      </c>
      <c r="C4826" s="44" t="s">
        <v>84</v>
      </c>
      <c r="D4826" s="44" t="s">
        <v>175</v>
      </c>
      <c r="E4826" s="3">
        <v>3</v>
      </c>
      <c r="F4826" s="3">
        <v>1</v>
      </c>
      <c r="G4826" s="3">
        <v>4</v>
      </c>
      <c r="H4826" s="3">
        <v>1</v>
      </c>
      <c r="I4826" s="3">
        <f t="shared" si="75"/>
        <v>2</v>
      </c>
    </row>
    <row r="4827" spans="1:9" x14ac:dyDescent="0.35">
      <c r="A4827" s="3" t="s">
        <v>5219</v>
      </c>
      <c r="B4827" s="44" t="s">
        <v>246</v>
      </c>
      <c r="C4827" s="44" t="s">
        <v>75</v>
      </c>
      <c r="D4827" s="44" t="s">
        <v>175</v>
      </c>
      <c r="E4827" s="3">
        <v>3</v>
      </c>
      <c r="F4827" s="3">
        <v>1</v>
      </c>
      <c r="G4827" s="3">
        <v>4</v>
      </c>
      <c r="H4827" s="3">
        <v>1</v>
      </c>
      <c r="I4827" s="3">
        <f t="shared" si="75"/>
        <v>2</v>
      </c>
    </row>
    <row r="4828" spans="1:9" x14ac:dyDescent="0.35">
      <c r="A4828" s="3" t="s">
        <v>5220</v>
      </c>
      <c r="B4828" s="44" t="s">
        <v>290</v>
      </c>
      <c r="C4828" s="44" t="s">
        <v>84</v>
      </c>
      <c r="D4828" s="44" t="s">
        <v>175</v>
      </c>
      <c r="E4828" s="3">
        <v>3</v>
      </c>
      <c r="F4828" s="3">
        <v>1</v>
      </c>
      <c r="G4828" s="3">
        <v>4</v>
      </c>
      <c r="H4828" s="3">
        <v>1</v>
      </c>
      <c r="I4828" s="3">
        <f t="shared" si="75"/>
        <v>2</v>
      </c>
    </row>
    <row r="4829" spans="1:9" x14ac:dyDescent="0.35">
      <c r="A4829" s="3" t="s">
        <v>5221</v>
      </c>
      <c r="B4829" s="44" t="s">
        <v>238</v>
      </c>
      <c r="C4829" s="44" t="s">
        <v>85</v>
      </c>
      <c r="D4829" s="44" t="s">
        <v>176</v>
      </c>
      <c r="E4829" s="3">
        <v>3</v>
      </c>
      <c r="F4829" s="3">
        <v>1</v>
      </c>
      <c r="G4829" s="3">
        <v>1</v>
      </c>
      <c r="H4829" s="3">
        <v>1</v>
      </c>
      <c r="I4829" s="3">
        <f t="shared" si="75"/>
        <v>2</v>
      </c>
    </row>
    <row r="4830" spans="1:9" x14ac:dyDescent="0.35">
      <c r="A4830" s="3" t="s">
        <v>5222</v>
      </c>
      <c r="B4830" s="44" t="s">
        <v>290</v>
      </c>
      <c r="C4830" s="44" t="s">
        <v>84</v>
      </c>
      <c r="D4830" s="44" t="s">
        <v>175</v>
      </c>
      <c r="E4830" s="3">
        <v>3</v>
      </c>
      <c r="F4830" s="3">
        <v>1</v>
      </c>
      <c r="G4830" s="3">
        <v>4</v>
      </c>
      <c r="H4830" s="3">
        <v>1</v>
      </c>
      <c r="I4830" s="3">
        <f t="shared" si="75"/>
        <v>2</v>
      </c>
    </row>
    <row r="4831" spans="1:9" x14ac:dyDescent="0.35">
      <c r="A4831" s="3" t="s">
        <v>5223</v>
      </c>
      <c r="B4831" s="44" t="s">
        <v>290</v>
      </c>
      <c r="C4831" s="44" t="s">
        <v>84</v>
      </c>
      <c r="D4831" s="44" t="s">
        <v>175</v>
      </c>
      <c r="E4831" s="3">
        <v>3</v>
      </c>
      <c r="F4831" s="3">
        <v>1</v>
      </c>
      <c r="G4831" s="3">
        <v>4</v>
      </c>
      <c r="H4831" s="3">
        <v>1</v>
      </c>
      <c r="I4831" s="3">
        <f t="shared" si="75"/>
        <v>2</v>
      </c>
    </row>
    <row r="4832" spans="1:9" x14ac:dyDescent="0.35">
      <c r="A4832" s="3" t="s">
        <v>5224</v>
      </c>
      <c r="B4832" s="44" t="s">
        <v>246</v>
      </c>
      <c r="C4832" s="44" t="s">
        <v>75</v>
      </c>
      <c r="D4832" s="44" t="s">
        <v>175</v>
      </c>
      <c r="E4832" s="3">
        <v>3</v>
      </c>
      <c r="F4832" s="3">
        <v>1</v>
      </c>
      <c r="G4832" s="3">
        <v>1</v>
      </c>
      <c r="H4832" s="3">
        <v>1</v>
      </c>
      <c r="I4832" s="3">
        <f t="shared" si="75"/>
        <v>2</v>
      </c>
    </row>
    <row r="4833" spans="1:9" x14ac:dyDescent="0.35">
      <c r="A4833" s="3" t="s">
        <v>5225</v>
      </c>
      <c r="B4833" s="44" t="s">
        <v>246</v>
      </c>
      <c r="C4833" s="44" t="s">
        <v>75</v>
      </c>
      <c r="D4833" s="44" t="s">
        <v>175</v>
      </c>
      <c r="E4833" s="3">
        <v>3</v>
      </c>
      <c r="F4833" s="3">
        <v>1</v>
      </c>
      <c r="G4833" s="3">
        <v>1</v>
      </c>
      <c r="H4833" s="3">
        <v>1</v>
      </c>
      <c r="I4833" s="3">
        <f t="shared" si="75"/>
        <v>2</v>
      </c>
    </row>
    <row r="4834" spans="1:9" x14ac:dyDescent="0.35">
      <c r="A4834" s="3" t="s">
        <v>5226</v>
      </c>
      <c r="B4834" s="44" t="s">
        <v>246</v>
      </c>
      <c r="C4834" s="44" t="s">
        <v>75</v>
      </c>
      <c r="D4834" s="44" t="s">
        <v>175</v>
      </c>
      <c r="E4834" s="3">
        <v>3</v>
      </c>
      <c r="F4834" s="3">
        <v>1</v>
      </c>
      <c r="G4834" s="3">
        <v>1</v>
      </c>
      <c r="H4834" s="3">
        <v>1</v>
      </c>
      <c r="I4834" s="3">
        <f t="shared" si="75"/>
        <v>2</v>
      </c>
    </row>
    <row r="4835" spans="1:9" x14ac:dyDescent="0.35">
      <c r="A4835" s="3" t="s">
        <v>5227</v>
      </c>
      <c r="B4835" s="44" t="s">
        <v>246</v>
      </c>
      <c r="C4835" s="44" t="s">
        <v>75</v>
      </c>
      <c r="D4835" s="44" t="s">
        <v>175</v>
      </c>
      <c r="E4835" s="3">
        <v>3</v>
      </c>
      <c r="F4835" s="3">
        <v>3</v>
      </c>
      <c r="G4835" s="3">
        <v>4</v>
      </c>
      <c r="H4835" s="3">
        <v>1</v>
      </c>
      <c r="I4835" s="3">
        <f t="shared" si="75"/>
        <v>3</v>
      </c>
    </row>
    <row r="4836" spans="1:9" x14ac:dyDescent="0.35">
      <c r="A4836" s="3" t="s">
        <v>5228</v>
      </c>
      <c r="B4836" s="44" t="s">
        <v>204</v>
      </c>
      <c r="C4836" s="44" t="s">
        <v>73</v>
      </c>
      <c r="D4836" s="44" t="s">
        <v>175</v>
      </c>
      <c r="E4836" s="3">
        <v>3</v>
      </c>
      <c r="F4836" s="3">
        <v>1</v>
      </c>
      <c r="G4836" s="3">
        <v>4</v>
      </c>
      <c r="H4836" s="3">
        <v>1</v>
      </c>
      <c r="I4836" s="3">
        <f t="shared" si="75"/>
        <v>2</v>
      </c>
    </row>
    <row r="4837" spans="1:9" x14ac:dyDescent="0.35">
      <c r="A4837" s="3" t="s">
        <v>5229</v>
      </c>
      <c r="B4837" s="44" t="s">
        <v>246</v>
      </c>
      <c r="C4837" s="44" t="s">
        <v>75</v>
      </c>
      <c r="D4837" s="44" t="s">
        <v>175</v>
      </c>
      <c r="E4837" s="3">
        <v>3</v>
      </c>
      <c r="F4837" s="3">
        <v>1</v>
      </c>
      <c r="G4837" s="3">
        <v>1</v>
      </c>
      <c r="H4837" s="3">
        <v>1</v>
      </c>
      <c r="I4837" s="3">
        <f t="shared" si="75"/>
        <v>2</v>
      </c>
    </row>
    <row r="4838" spans="1:9" x14ac:dyDescent="0.35">
      <c r="A4838" s="3" t="s">
        <v>5230</v>
      </c>
      <c r="B4838" s="44" t="s">
        <v>238</v>
      </c>
      <c r="C4838" s="44" t="s">
        <v>85</v>
      </c>
      <c r="D4838" s="44" t="s">
        <v>176</v>
      </c>
      <c r="E4838" s="3">
        <v>3</v>
      </c>
      <c r="F4838" s="3">
        <v>1</v>
      </c>
      <c r="G4838" s="3">
        <v>1</v>
      </c>
      <c r="H4838" s="3">
        <v>1</v>
      </c>
      <c r="I4838" s="3">
        <f t="shared" si="75"/>
        <v>2</v>
      </c>
    </row>
    <row r="4839" spans="1:9" x14ac:dyDescent="0.35">
      <c r="A4839" s="3" t="s">
        <v>5231</v>
      </c>
      <c r="B4839" s="44" t="s">
        <v>238</v>
      </c>
      <c r="C4839" s="44" t="s">
        <v>85</v>
      </c>
      <c r="D4839" s="44" t="s">
        <v>176</v>
      </c>
      <c r="E4839" s="3">
        <v>3</v>
      </c>
      <c r="F4839" s="3">
        <v>1</v>
      </c>
      <c r="G4839" s="3">
        <v>4</v>
      </c>
      <c r="H4839" s="3">
        <v>1</v>
      </c>
      <c r="I4839" s="3">
        <f t="shared" si="75"/>
        <v>2</v>
      </c>
    </row>
    <row r="4840" spans="1:9" x14ac:dyDescent="0.35">
      <c r="A4840" s="3" t="s">
        <v>5232</v>
      </c>
      <c r="B4840" s="44" t="s">
        <v>221</v>
      </c>
      <c r="C4840" s="44" t="s">
        <v>146</v>
      </c>
      <c r="D4840" s="44" t="s">
        <v>176</v>
      </c>
      <c r="E4840" s="3">
        <v>3</v>
      </c>
      <c r="F4840" s="3">
        <v>1</v>
      </c>
      <c r="G4840" s="3">
        <v>1</v>
      </c>
      <c r="H4840" s="3">
        <v>1</v>
      </c>
      <c r="I4840" s="3">
        <f t="shared" si="75"/>
        <v>2</v>
      </c>
    </row>
    <row r="4841" spans="1:9" x14ac:dyDescent="0.35">
      <c r="A4841" s="3" t="s">
        <v>5233</v>
      </c>
      <c r="B4841" s="44" t="s">
        <v>246</v>
      </c>
      <c r="C4841" s="44" t="s">
        <v>75</v>
      </c>
      <c r="D4841" s="44" t="s">
        <v>175</v>
      </c>
      <c r="E4841" s="3">
        <v>3</v>
      </c>
      <c r="F4841" s="3">
        <v>1</v>
      </c>
      <c r="G4841" s="3">
        <v>4</v>
      </c>
      <c r="H4841" s="3">
        <v>1</v>
      </c>
      <c r="I4841" s="3">
        <f t="shared" si="75"/>
        <v>2</v>
      </c>
    </row>
    <row r="4842" spans="1:9" x14ac:dyDescent="0.35">
      <c r="A4842" s="3" t="s">
        <v>5234</v>
      </c>
      <c r="B4842" s="44" t="s">
        <v>238</v>
      </c>
      <c r="C4842" s="44" t="s">
        <v>85</v>
      </c>
      <c r="D4842" s="44" t="s">
        <v>176</v>
      </c>
      <c r="E4842" s="3">
        <v>3</v>
      </c>
      <c r="F4842" s="3">
        <v>1</v>
      </c>
      <c r="G4842" s="3">
        <v>1</v>
      </c>
      <c r="H4842" s="3">
        <v>1</v>
      </c>
      <c r="I4842" s="3">
        <f t="shared" si="75"/>
        <v>2</v>
      </c>
    </row>
    <row r="4843" spans="1:9" x14ac:dyDescent="0.35">
      <c r="A4843" s="3" t="s">
        <v>5235</v>
      </c>
      <c r="B4843" s="44" t="s">
        <v>290</v>
      </c>
      <c r="C4843" s="44" t="s">
        <v>84</v>
      </c>
      <c r="D4843" s="44" t="s">
        <v>175</v>
      </c>
      <c r="E4843" s="3">
        <v>3</v>
      </c>
      <c r="F4843" s="3">
        <v>1</v>
      </c>
      <c r="G4843" s="3">
        <v>4</v>
      </c>
      <c r="H4843" s="3">
        <v>1</v>
      </c>
      <c r="I4843" s="3">
        <f t="shared" si="75"/>
        <v>2</v>
      </c>
    </row>
    <row r="4844" spans="1:9" x14ac:dyDescent="0.35">
      <c r="A4844" s="3" t="s">
        <v>5236</v>
      </c>
      <c r="B4844" s="44" t="s">
        <v>238</v>
      </c>
      <c r="C4844" s="44" t="s">
        <v>85</v>
      </c>
      <c r="D4844" s="44" t="s">
        <v>176</v>
      </c>
      <c r="E4844" s="3">
        <v>3</v>
      </c>
      <c r="F4844" s="3">
        <v>1</v>
      </c>
      <c r="G4844" s="3">
        <v>1</v>
      </c>
      <c r="H4844" s="3">
        <v>1</v>
      </c>
      <c r="I4844" s="3">
        <f t="shared" si="75"/>
        <v>2</v>
      </c>
    </row>
    <row r="4845" spans="1:9" x14ac:dyDescent="0.35">
      <c r="A4845" s="3" t="s">
        <v>5237</v>
      </c>
      <c r="B4845" s="44" t="s">
        <v>242</v>
      </c>
      <c r="C4845" s="44" t="s">
        <v>148</v>
      </c>
      <c r="D4845" s="44" t="s">
        <v>175</v>
      </c>
      <c r="E4845" s="3">
        <v>3</v>
      </c>
      <c r="F4845" s="3">
        <v>1</v>
      </c>
      <c r="G4845" s="3">
        <v>4</v>
      </c>
      <c r="H4845" s="3">
        <v>1</v>
      </c>
      <c r="I4845" s="3">
        <f t="shared" si="75"/>
        <v>2</v>
      </c>
    </row>
    <row r="4846" spans="1:9" x14ac:dyDescent="0.35">
      <c r="A4846" s="3" t="s">
        <v>5238</v>
      </c>
      <c r="B4846" s="44" t="s">
        <v>238</v>
      </c>
      <c r="C4846" s="44" t="s">
        <v>85</v>
      </c>
      <c r="D4846" s="44" t="s">
        <v>176</v>
      </c>
      <c r="E4846" s="3">
        <v>3</v>
      </c>
      <c r="F4846" s="3">
        <v>1</v>
      </c>
      <c r="G4846" s="3">
        <v>4</v>
      </c>
      <c r="H4846" s="3">
        <v>1</v>
      </c>
      <c r="I4846" s="3">
        <f t="shared" si="75"/>
        <v>2</v>
      </c>
    </row>
    <row r="4847" spans="1:9" x14ac:dyDescent="0.35">
      <c r="A4847" s="3" t="s">
        <v>5239</v>
      </c>
      <c r="B4847" s="44" t="s">
        <v>246</v>
      </c>
      <c r="C4847" s="44" t="s">
        <v>75</v>
      </c>
      <c r="D4847" s="44" t="s">
        <v>175</v>
      </c>
      <c r="E4847" s="3">
        <v>3</v>
      </c>
      <c r="F4847" s="3">
        <v>1</v>
      </c>
      <c r="G4847" s="3">
        <v>4</v>
      </c>
      <c r="H4847" s="3">
        <v>1</v>
      </c>
      <c r="I4847" s="3">
        <f t="shared" si="75"/>
        <v>2</v>
      </c>
    </row>
    <row r="4848" spans="1:9" x14ac:dyDescent="0.35">
      <c r="A4848" s="3" t="s">
        <v>5240</v>
      </c>
      <c r="B4848" s="44" t="s">
        <v>238</v>
      </c>
      <c r="C4848" s="44" t="s">
        <v>85</v>
      </c>
      <c r="D4848" s="44" t="s">
        <v>176</v>
      </c>
      <c r="E4848" s="3">
        <v>3</v>
      </c>
      <c r="F4848" s="3">
        <v>2</v>
      </c>
      <c r="G4848" s="3">
        <v>1</v>
      </c>
      <c r="H4848" s="3">
        <v>1</v>
      </c>
      <c r="I4848" s="3">
        <f t="shared" si="75"/>
        <v>2</v>
      </c>
    </row>
    <row r="4849" spans="1:9" x14ac:dyDescent="0.35">
      <c r="A4849" s="3" t="s">
        <v>5241</v>
      </c>
      <c r="B4849" s="44" t="s">
        <v>204</v>
      </c>
      <c r="C4849" s="44" t="s">
        <v>73</v>
      </c>
      <c r="D4849" s="44" t="s">
        <v>175</v>
      </c>
      <c r="E4849" s="3">
        <v>3</v>
      </c>
      <c r="F4849" s="3">
        <v>1</v>
      </c>
      <c r="G4849" s="3">
        <v>4</v>
      </c>
      <c r="H4849" s="3">
        <v>1</v>
      </c>
      <c r="I4849" s="3">
        <f t="shared" si="75"/>
        <v>2</v>
      </c>
    </row>
    <row r="4850" spans="1:9" x14ac:dyDescent="0.35">
      <c r="A4850" s="3" t="s">
        <v>5242</v>
      </c>
      <c r="B4850" s="44" t="s">
        <v>242</v>
      </c>
      <c r="C4850" s="44" t="s">
        <v>148</v>
      </c>
      <c r="D4850" s="44" t="s">
        <v>175</v>
      </c>
      <c r="E4850" s="3">
        <v>3</v>
      </c>
      <c r="F4850" s="3">
        <v>1</v>
      </c>
      <c r="G4850" s="3">
        <v>4</v>
      </c>
      <c r="H4850" s="3">
        <v>1</v>
      </c>
      <c r="I4850" s="3">
        <f t="shared" si="75"/>
        <v>2</v>
      </c>
    </row>
    <row r="4851" spans="1:9" x14ac:dyDescent="0.35">
      <c r="A4851" s="3" t="s">
        <v>5243</v>
      </c>
      <c r="B4851" s="44" t="s">
        <v>204</v>
      </c>
      <c r="C4851" s="44" t="s">
        <v>73</v>
      </c>
      <c r="D4851" s="44" t="s">
        <v>175</v>
      </c>
      <c r="E4851" s="3">
        <v>3</v>
      </c>
      <c r="F4851" s="3">
        <v>1</v>
      </c>
      <c r="G4851" s="3">
        <v>4</v>
      </c>
      <c r="H4851" s="3">
        <v>1</v>
      </c>
      <c r="I4851" s="3">
        <f t="shared" si="75"/>
        <v>2</v>
      </c>
    </row>
    <row r="4852" spans="1:9" x14ac:dyDescent="0.35">
      <c r="A4852" s="3" t="s">
        <v>5244</v>
      </c>
      <c r="B4852" s="44" t="s">
        <v>204</v>
      </c>
      <c r="C4852" s="44" t="s">
        <v>73</v>
      </c>
      <c r="D4852" s="44" t="s">
        <v>175</v>
      </c>
      <c r="E4852" s="3">
        <v>3</v>
      </c>
      <c r="F4852" s="3">
        <v>1</v>
      </c>
      <c r="G4852" s="3">
        <v>4</v>
      </c>
      <c r="H4852" s="3">
        <v>5</v>
      </c>
      <c r="I4852" s="3">
        <f t="shared" si="75"/>
        <v>3</v>
      </c>
    </row>
    <row r="4853" spans="1:9" x14ac:dyDescent="0.35">
      <c r="A4853" s="3" t="s">
        <v>5245</v>
      </c>
      <c r="B4853" s="44" t="s">
        <v>221</v>
      </c>
      <c r="C4853" s="44" t="s">
        <v>146</v>
      </c>
      <c r="D4853" s="44" t="s">
        <v>176</v>
      </c>
      <c r="E4853" s="3">
        <v>3</v>
      </c>
      <c r="F4853" s="3">
        <v>1</v>
      </c>
      <c r="G4853" s="3">
        <v>1</v>
      </c>
      <c r="H4853" s="3">
        <v>2</v>
      </c>
      <c r="I4853" s="3">
        <f t="shared" si="75"/>
        <v>2</v>
      </c>
    </row>
    <row r="4854" spans="1:9" x14ac:dyDescent="0.35">
      <c r="A4854" s="3" t="s">
        <v>5246</v>
      </c>
      <c r="B4854" s="44" t="s">
        <v>221</v>
      </c>
      <c r="C4854" s="44" t="s">
        <v>146</v>
      </c>
      <c r="D4854" s="44" t="s">
        <v>176</v>
      </c>
      <c r="E4854" s="3">
        <v>3</v>
      </c>
      <c r="F4854" s="3">
        <v>1</v>
      </c>
      <c r="G4854" s="3">
        <v>1</v>
      </c>
      <c r="H4854" s="3">
        <v>1</v>
      </c>
      <c r="I4854" s="3">
        <f t="shared" si="75"/>
        <v>2</v>
      </c>
    </row>
    <row r="4855" spans="1:9" x14ac:dyDescent="0.35">
      <c r="A4855" s="3" t="s">
        <v>5247</v>
      </c>
      <c r="B4855" s="44" t="s">
        <v>242</v>
      </c>
      <c r="C4855" s="44" t="s">
        <v>148</v>
      </c>
      <c r="D4855" s="44" t="s">
        <v>175</v>
      </c>
      <c r="E4855" s="3">
        <v>3</v>
      </c>
      <c r="F4855" s="3">
        <v>1</v>
      </c>
      <c r="G4855" s="3">
        <v>1</v>
      </c>
      <c r="H4855" s="3">
        <v>1</v>
      </c>
      <c r="I4855" s="3">
        <f t="shared" si="75"/>
        <v>2</v>
      </c>
    </row>
    <row r="4856" spans="1:9" x14ac:dyDescent="0.35">
      <c r="A4856" s="3" t="s">
        <v>5248</v>
      </c>
      <c r="B4856" s="44" t="s">
        <v>246</v>
      </c>
      <c r="C4856" s="44" t="s">
        <v>75</v>
      </c>
      <c r="D4856" s="44" t="s">
        <v>175</v>
      </c>
      <c r="E4856" s="3">
        <v>3</v>
      </c>
      <c r="F4856" s="3">
        <v>1</v>
      </c>
      <c r="G4856" s="3">
        <v>1</v>
      </c>
      <c r="H4856" s="3">
        <v>1</v>
      </c>
      <c r="I4856" s="3">
        <f t="shared" si="75"/>
        <v>2</v>
      </c>
    </row>
    <row r="4857" spans="1:9" x14ac:dyDescent="0.35">
      <c r="A4857" s="3" t="s">
        <v>5249</v>
      </c>
      <c r="B4857" s="44" t="s">
        <v>238</v>
      </c>
      <c r="C4857" s="44" t="s">
        <v>85</v>
      </c>
      <c r="D4857" s="44" t="s">
        <v>176</v>
      </c>
      <c r="E4857" s="3">
        <v>3</v>
      </c>
      <c r="F4857" s="3">
        <v>1</v>
      </c>
      <c r="G4857" s="3">
        <v>1</v>
      </c>
      <c r="H4857" s="3">
        <v>1</v>
      </c>
      <c r="I4857" s="3">
        <f t="shared" si="75"/>
        <v>2</v>
      </c>
    </row>
    <row r="4858" spans="1:9" x14ac:dyDescent="0.35">
      <c r="A4858" s="3" t="s">
        <v>5250</v>
      </c>
      <c r="B4858" s="44" t="s">
        <v>238</v>
      </c>
      <c r="C4858" s="44" t="s">
        <v>85</v>
      </c>
      <c r="D4858" s="44" t="s">
        <v>176</v>
      </c>
      <c r="E4858" s="3">
        <v>3</v>
      </c>
      <c r="F4858" s="3">
        <v>1</v>
      </c>
      <c r="G4858" s="3">
        <v>1</v>
      </c>
      <c r="H4858" s="3">
        <v>1</v>
      </c>
      <c r="I4858" s="3">
        <f t="shared" si="75"/>
        <v>2</v>
      </c>
    </row>
    <row r="4859" spans="1:9" x14ac:dyDescent="0.35">
      <c r="A4859" s="3" t="s">
        <v>5251</v>
      </c>
      <c r="B4859" s="44" t="s">
        <v>238</v>
      </c>
      <c r="C4859" s="44" t="s">
        <v>85</v>
      </c>
      <c r="D4859" s="44" t="s">
        <v>176</v>
      </c>
      <c r="E4859" s="3">
        <v>3</v>
      </c>
      <c r="F4859" s="3">
        <v>1</v>
      </c>
      <c r="G4859" s="3">
        <v>1</v>
      </c>
      <c r="H4859" s="3">
        <v>1</v>
      </c>
      <c r="I4859" s="3">
        <f t="shared" si="75"/>
        <v>2</v>
      </c>
    </row>
    <row r="4860" spans="1:9" x14ac:dyDescent="0.35">
      <c r="A4860" s="3" t="s">
        <v>5252</v>
      </c>
      <c r="B4860" s="44" t="s">
        <v>246</v>
      </c>
      <c r="C4860" s="44" t="s">
        <v>75</v>
      </c>
      <c r="D4860" s="44" t="s">
        <v>175</v>
      </c>
      <c r="E4860" s="3">
        <v>3</v>
      </c>
      <c r="F4860" s="3">
        <v>1</v>
      </c>
      <c r="G4860" s="3">
        <v>4</v>
      </c>
      <c r="H4860" s="3">
        <v>1</v>
      </c>
      <c r="I4860" s="3">
        <f t="shared" si="75"/>
        <v>2</v>
      </c>
    </row>
    <row r="4861" spans="1:9" x14ac:dyDescent="0.35">
      <c r="A4861" s="3" t="s">
        <v>5253</v>
      </c>
      <c r="B4861" s="44" t="s">
        <v>238</v>
      </c>
      <c r="C4861" s="44" t="s">
        <v>85</v>
      </c>
      <c r="D4861" s="44" t="s">
        <v>176</v>
      </c>
      <c r="E4861" s="3">
        <v>3</v>
      </c>
      <c r="F4861" s="3">
        <v>1</v>
      </c>
      <c r="G4861" s="3">
        <v>4</v>
      </c>
      <c r="H4861" s="3">
        <v>1</v>
      </c>
      <c r="I4861" s="3">
        <f t="shared" si="75"/>
        <v>2</v>
      </c>
    </row>
    <row r="4862" spans="1:9" x14ac:dyDescent="0.35">
      <c r="A4862" s="3" t="s">
        <v>5254</v>
      </c>
      <c r="B4862" s="44" t="s">
        <v>204</v>
      </c>
      <c r="C4862" s="44" t="s">
        <v>73</v>
      </c>
      <c r="D4862" s="44" t="s">
        <v>175</v>
      </c>
      <c r="E4862" s="3">
        <v>3</v>
      </c>
      <c r="F4862" s="3">
        <v>1</v>
      </c>
      <c r="G4862" s="3">
        <v>4</v>
      </c>
      <c r="H4862" s="3">
        <v>1</v>
      </c>
      <c r="I4862" s="3">
        <f t="shared" si="75"/>
        <v>2</v>
      </c>
    </row>
    <row r="4863" spans="1:9" x14ac:dyDescent="0.35">
      <c r="A4863" s="3" t="s">
        <v>5255</v>
      </c>
      <c r="B4863" s="44" t="s">
        <v>221</v>
      </c>
      <c r="C4863" s="44" t="s">
        <v>146</v>
      </c>
      <c r="D4863" s="44" t="s">
        <v>176</v>
      </c>
      <c r="E4863" s="3">
        <v>3</v>
      </c>
      <c r="F4863" s="3">
        <v>1</v>
      </c>
      <c r="G4863" s="3">
        <v>4</v>
      </c>
      <c r="H4863" s="3">
        <v>1</v>
      </c>
      <c r="I4863" s="3">
        <f t="shared" si="75"/>
        <v>2</v>
      </c>
    </row>
    <row r="4864" spans="1:9" x14ac:dyDescent="0.35">
      <c r="A4864" s="3" t="s">
        <v>5256</v>
      </c>
      <c r="B4864" s="44" t="s">
        <v>246</v>
      </c>
      <c r="C4864" s="44" t="s">
        <v>75</v>
      </c>
      <c r="D4864" s="44" t="s">
        <v>175</v>
      </c>
      <c r="E4864" s="3">
        <v>3</v>
      </c>
      <c r="F4864" s="3">
        <v>1</v>
      </c>
      <c r="G4864" s="3">
        <v>4</v>
      </c>
      <c r="H4864" s="3">
        <v>1</v>
      </c>
      <c r="I4864" s="3">
        <f t="shared" si="75"/>
        <v>2</v>
      </c>
    </row>
    <row r="4865" spans="1:9" x14ac:dyDescent="0.35">
      <c r="A4865" s="3" t="s">
        <v>5257</v>
      </c>
      <c r="B4865" s="44" t="s">
        <v>221</v>
      </c>
      <c r="C4865" s="44" t="s">
        <v>146</v>
      </c>
      <c r="D4865" s="44" t="s">
        <v>176</v>
      </c>
      <c r="E4865" s="3">
        <v>3</v>
      </c>
      <c r="F4865" s="3">
        <v>1</v>
      </c>
      <c r="G4865" s="3">
        <v>4</v>
      </c>
      <c r="H4865" s="3">
        <v>3</v>
      </c>
      <c r="I4865" s="3">
        <f t="shared" si="75"/>
        <v>3</v>
      </c>
    </row>
    <row r="4866" spans="1:9" x14ac:dyDescent="0.35">
      <c r="A4866" s="3" t="s">
        <v>5258</v>
      </c>
      <c r="B4866" s="44" t="s">
        <v>291</v>
      </c>
      <c r="C4866" s="44" t="s">
        <v>84</v>
      </c>
      <c r="D4866" s="44" t="s">
        <v>176</v>
      </c>
      <c r="E4866" s="3">
        <v>3</v>
      </c>
      <c r="F4866" s="3">
        <v>1</v>
      </c>
      <c r="G4866" s="3">
        <v>4</v>
      </c>
      <c r="H4866" s="3">
        <v>1</v>
      </c>
      <c r="I4866" s="3">
        <f t="shared" si="75"/>
        <v>2</v>
      </c>
    </row>
    <row r="4867" spans="1:9" x14ac:dyDescent="0.35">
      <c r="A4867" s="3" t="s">
        <v>5259</v>
      </c>
      <c r="B4867" s="44" t="s">
        <v>238</v>
      </c>
      <c r="C4867" s="44" t="s">
        <v>85</v>
      </c>
      <c r="D4867" s="44" t="s">
        <v>176</v>
      </c>
      <c r="E4867" s="3">
        <v>3</v>
      </c>
      <c r="F4867" s="3">
        <v>1</v>
      </c>
      <c r="G4867" s="3">
        <v>1</v>
      </c>
      <c r="H4867" s="3">
        <v>1</v>
      </c>
      <c r="I4867" s="3">
        <f t="shared" ref="I4867:I4930" si="76">ROUND(AVERAGE(E4867:H4867),0)</f>
        <v>2</v>
      </c>
    </row>
    <row r="4868" spans="1:9" x14ac:dyDescent="0.35">
      <c r="A4868" s="3" t="s">
        <v>5260</v>
      </c>
      <c r="B4868" s="44" t="s">
        <v>221</v>
      </c>
      <c r="C4868" s="44" t="s">
        <v>146</v>
      </c>
      <c r="D4868" s="44" t="s">
        <v>176</v>
      </c>
      <c r="E4868" s="3">
        <v>3</v>
      </c>
      <c r="F4868" s="3">
        <v>3</v>
      </c>
      <c r="G4868" s="3">
        <v>1</v>
      </c>
      <c r="H4868" s="3">
        <v>1</v>
      </c>
      <c r="I4868" s="3">
        <f t="shared" si="76"/>
        <v>2</v>
      </c>
    </row>
    <row r="4869" spans="1:9" x14ac:dyDescent="0.35">
      <c r="A4869" s="3" t="s">
        <v>5261</v>
      </c>
      <c r="B4869" s="44" t="s">
        <v>246</v>
      </c>
      <c r="C4869" s="44" t="s">
        <v>75</v>
      </c>
      <c r="D4869" s="44" t="s">
        <v>175</v>
      </c>
      <c r="E4869" s="3">
        <v>3</v>
      </c>
      <c r="F4869" s="3">
        <v>1</v>
      </c>
      <c r="G4869" s="3">
        <v>1</v>
      </c>
      <c r="H4869" s="3">
        <v>1</v>
      </c>
      <c r="I4869" s="3">
        <f t="shared" si="76"/>
        <v>2</v>
      </c>
    </row>
    <row r="4870" spans="1:9" x14ac:dyDescent="0.35">
      <c r="A4870" s="3" t="s">
        <v>5262</v>
      </c>
      <c r="B4870" s="44" t="s">
        <v>246</v>
      </c>
      <c r="C4870" s="44" t="s">
        <v>75</v>
      </c>
      <c r="D4870" s="44" t="s">
        <v>175</v>
      </c>
      <c r="E4870" s="3">
        <v>3</v>
      </c>
      <c r="F4870" s="3">
        <v>1</v>
      </c>
      <c r="G4870" s="3">
        <v>4</v>
      </c>
      <c r="H4870" s="3">
        <v>1</v>
      </c>
      <c r="I4870" s="3">
        <f t="shared" si="76"/>
        <v>2</v>
      </c>
    </row>
    <row r="4871" spans="1:9" x14ac:dyDescent="0.35">
      <c r="A4871" s="3" t="s">
        <v>5263</v>
      </c>
      <c r="B4871" s="44" t="s">
        <v>221</v>
      </c>
      <c r="C4871" s="44" t="s">
        <v>146</v>
      </c>
      <c r="D4871" s="44" t="s">
        <v>176</v>
      </c>
      <c r="E4871" s="3">
        <v>3</v>
      </c>
      <c r="F4871" s="3">
        <v>1</v>
      </c>
      <c r="G4871" s="3">
        <v>4</v>
      </c>
      <c r="H4871" s="3">
        <v>1</v>
      </c>
      <c r="I4871" s="3">
        <f t="shared" si="76"/>
        <v>2</v>
      </c>
    </row>
    <row r="4872" spans="1:9" x14ac:dyDescent="0.35">
      <c r="A4872" s="3" t="s">
        <v>5264</v>
      </c>
      <c r="B4872" s="44" t="s">
        <v>246</v>
      </c>
      <c r="C4872" s="44" t="s">
        <v>75</v>
      </c>
      <c r="D4872" s="44" t="s">
        <v>175</v>
      </c>
      <c r="E4872" s="3">
        <v>3</v>
      </c>
      <c r="F4872" s="3">
        <v>1</v>
      </c>
      <c r="G4872" s="3">
        <v>4</v>
      </c>
      <c r="H4872" s="3">
        <v>1</v>
      </c>
      <c r="I4872" s="3">
        <f t="shared" si="76"/>
        <v>2</v>
      </c>
    </row>
    <row r="4873" spans="1:9" x14ac:dyDescent="0.35">
      <c r="A4873" s="3" t="s">
        <v>5265</v>
      </c>
      <c r="B4873" s="44" t="s">
        <v>246</v>
      </c>
      <c r="C4873" s="44" t="s">
        <v>75</v>
      </c>
      <c r="D4873" s="44" t="s">
        <v>175</v>
      </c>
      <c r="E4873" s="3">
        <v>3</v>
      </c>
      <c r="F4873" s="3">
        <v>1</v>
      </c>
      <c r="G4873" s="3">
        <v>4</v>
      </c>
      <c r="H4873" s="3">
        <v>1</v>
      </c>
      <c r="I4873" s="3">
        <f t="shared" si="76"/>
        <v>2</v>
      </c>
    </row>
    <row r="4874" spans="1:9" x14ac:dyDescent="0.35">
      <c r="A4874" s="3" t="s">
        <v>5266</v>
      </c>
      <c r="B4874" s="44" t="s">
        <v>246</v>
      </c>
      <c r="C4874" s="44" t="s">
        <v>75</v>
      </c>
      <c r="D4874" s="44" t="s">
        <v>175</v>
      </c>
      <c r="E4874" s="3">
        <v>3</v>
      </c>
      <c r="F4874" s="3">
        <v>1</v>
      </c>
      <c r="G4874" s="3">
        <v>4</v>
      </c>
      <c r="H4874" s="3">
        <v>1</v>
      </c>
      <c r="I4874" s="3">
        <f t="shared" si="76"/>
        <v>2</v>
      </c>
    </row>
    <row r="4875" spans="1:9" x14ac:dyDescent="0.35">
      <c r="A4875" s="3" t="s">
        <v>5267</v>
      </c>
      <c r="B4875" s="44" t="s">
        <v>221</v>
      </c>
      <c r="C4875" s="44" t="s">
        <v>146</v>
      </c>
      <c r="D4875" s="44" t="s">
        <v>176</v>
      </c>
      <c r="E4875" s="3">
        <v>3</v>
      </c>
      <c r="F4875" s="3">
        <v>1</v>
      </c>
      <c r="G4875" s="3">
        <v>4</v>
      </c>
      <c r="H4875" s="3">
        <v>1</v>
      </c>
      <c r="I4875" s="3">
        <f t="shared" si="76"/>
        <v>2</v>
      </c>
    </row>
    <row r="4876" spans="1:9" x14ac:dyDescent="0.35">
      <c r="A4876" s="3" t="s">
        <v>5268</v>
      </c>
      <c r="B4876" s="44" t="s">
        <v>204</v>
      </c>
      <c r="C4876" s="44" t="s">
        <v>73</v>
      </c>
      <c r="D4876" s="44" t="s">
        <v>175</v>
      </c>
      <c r="E4876" s="3">
        <v>3</v>
      </c>
      <c r="F4876" s="3">
        <v>1</v>
      </c>
      <c r="G4876" s="3">
        <v>4</v>
      </c>
      <c r="H4876" s="3">
        <v>1</v>
      </c>
      <c r="I4876" s="3">
        <f t="shared" si="76"/>
        <v>2</v>
      </c>
    </row>
    <row r="4877" spans="1:9" x14ac:dyDescent="0.35">
      <c r="A4877" s="3" t="s">
        <v>5269</v>
      </c>
      <c r="B4877" s="44" t="s">
        <v>238</v>
      </c>
      <c r="C4877" s="44" t="s">
        <v>85</v>
      </c>
      <c r="D4877" s="44" t="s">
        <v>176</v>
      </c>
      <c r="E4877" s="3">
        <v>3</v>
      </c>
      <c r="F4877" s="3">
        <v>1</v>
      </c>
      <c r="G4877" s="3">
        <v>1</v>
      </c>
      <c r="H4877" s="3">
        <v>4</v>
      </c>
      <c r="I4877" s="3">
        <f t="shared" si="76"/>
        <v>2</v>
      </c>
    </row>
    <row r="4878" spans="1:9" x14ac:dyDescent="0.35">
      <c r="A4878" s="3" t="s">
        <v>5270</v>
      </c>
      <c r="B4878" s="44" t="s">
        <v>246</v>
      </c>
      <c r="C4878" s="44" t="s">
        <v>75</v>
      </c>
      <c r="D4878" s="44" t="s">
        <v>175</v>
      </c>
      <c r="E4878" s="3">
        <v>3</v>
      </c>
      <c r="F4878" s="3">
        <v>1</v>
      </c>
      <c r="G4878" s="3">
        <v>1</v>
      </c>
      <c r="H4878" s="3">
        <v>1</v>
      </c>
      <c r="I4878" s="3">
        <f t="shared" si="76"/>
        <v>2</v>
      </c>
    </row>
    <row r="4879" spans="1:9" x14ac:dyDescent="0.35">
      <c r="A4879" s="3" t="s">
        <v>5271</v>
      </c>
      <c r="B4879" s="44" t="s">
        <v>291</v>
      </c>
      <c r="C4879" s="44" t="s">
        <v>84</v>
      </c>
      <c r="D4879" s="44" t="s">
        <v>176</v>
      </c>
      <c r="E4879" s="3">
        <v>3</v>
      </c>
      <c r="F4879" s="3">
        <v>1</v>
      </c>
      <c r="G4879" s="3">
        <v>4</v>
      </c>
      <c r="H4879" s="3">
        <v>1</v>
      </c>
      <c r="I4879" s="3">
        <f t="shared" si="76"/>
        <v>2</v>
      </c>
    </row>
    <row r="4880" spans="1:9" x14ac:dyDescent="0.35">
      <c r="A4880" s="3" t="s">
        <v>5272</v>
      </c>
      <c r="B4880" s="44" t="s">
        <v>221</v>
      </c>
      <c r="C4880" s="44" t="s">
        <v>146</v>
      </c>
      <c r="D4880" s="44" t="s">
        <v>176</v>
      </c>
      <c r="E4880" s="3">
        <v>3</v>
      </c>
      <c r="F4880" s="3">
        <v>3</v>
      </c>
      <c r="G4880" s="3">
        <v>4</v>
      </c>
      <c r="H4880" s="3">
        <v>1</v>
      </c>
      <c r="I4880" s="3">
        <f t="shared" si="76"/>
        <v>3</v>
      </c>
    </row>
    <row r="4881" spans="1:9" x14ac:dyDescent="0.35">
      <c r="A4881" s="3" t="s">
        <v>5273</v>
      </c>
      <c r="B4881" s="44" t="s">
        <v>238</v>
      </c>
      <c r="C4881" s="44" t="s">
        <v>85</v>
      </c>
      <c r="D4881" s="44" t="s">
        <v>176</v>
      </c>
      <c r="E4881" s="3">
        <v>3</v>
      </c>
      <c r="F4881" s="3">
        <v>1</v>
      </c>
      <c r="G4881" s="3">
        <v>4</v>
      </c>
      <c r="H4881" s="3">
        <v>2</v>
      </c>
      <c r="I4881" s="3">
        <f t="shared" si="76"/>
        <v>3</v>
      </c>
    </row>
    <row r="4882" spans="1:9" x14ac:dyDescent="0.35">
      <c r="A4882" s="3" t="s">
        <v>5274</v>
      </c>
      <c r="B4882" s="44" t="s">
        <v>246</v>
      </c>
      <c r="C4882" s="44" t="s">
        <v>75</v>
      </c>
      <c r="D4882" s="44" t="s">
        <v>175</v>
      </c>
      <c r="E4882" s="3">
        <v>3</v>
      </c>
      <c r="F4882" s="3">
        <v>1</v>
      </c>
      <c r="G4882" s="3">
        <v>1</v>
      </c>
      <c r="H4882" s="3">
        <v>1</v>
      </c>
      <c r="I4882" s="3">
        <f t="shared" si="76"/>
        <v>2</v>
      </c>
    </row>
    <row r="4883" spans="1:9" x14ac:dyDescent="0.35">
      <c r="A4883" s="3" t="s">
        <v>5275</v>
      </c>
      <c r="B4883" s="44" t="s">
        <v>221</v>
      </c>
      <c r="C4883" s="44" t="s">
        <v>146</v>
      </c>
      <c r="D4883" s="44" t="s">
        <v>176</v>
      </c>
      <c r="E4883" s="3">
        <v>3</v>
      </c>
      <c r="F4883" s="3">
        <v>4</v>
      </c>
      <c r="G4883" s="3">
        <v>4</v>
      </c>
      <c r="H4883" s="3">
        <v>1</v>
      </c>
      <c r="I4883" s="3">
        <f t="shared" si="76"/>
        <v>3</v>
      </c>
    </row>
    <row r="4884" spans="1:9" x14ac:dyDescent="0.35">
      <c r="A4884" s="3" t="s">
        <v>5276</v>
      </c>
      <c r="B4884" s="44" t="s">
        <v>204</v>
      </c>
      <c r="C4884" s="44" t="s">
        <v>73</v>
      </c>
      <c r="D4884" s="44" t="s">
        <v>175</v>
      </c>
      <c r="E4884" s="3">
        <v>3</v>
      </c>
      <c r="F4884" s="3">
        <v>1</v>
      </c>
      <c r="G4884" s="3">
        <v>4</v>
      </c>
      <c r="H4884" s="3">
        <v>1</v>
      </c>
      <c r="I4884" s="3">
        <f t="shared" si="76"/>
        <v>2</v>
      </c>
    </row>
    <row r="4885" spans="1:9" x14ac:dyDescent="0.35">
      <c r="A4885" s="3" t="s">
        <v>5277</v>
      </c>
      <c r="B4885" s="44" t="s">
        <v>290</v>
      </c>
      <c r="C4885" s="44" t="s">
        <v>84</v>
      </c>
      <c r="D4885" s="44" t="s">
        <v>175</v>
      </c>
      <c r="E4885" s="3">
        <v>3</v>
      </c>
      <c r="F4885" s="3">
        <v>3</v>
      </c>
      <c r="G4885" s="3">
        <v>4</v>
      </c>
      <c r="H4885" s="3">
        <v>1</v>
      </c>
      <c r="I4885" s="3">
        <f t="shared" si="76"/>
        <v>3</v>
      </c>
    </row>
    <row r="4886" spans="1:9" x14ac:dyDescent="0.35">
      <c r="A4886" s="3" t="s">
        <v>5278</v>
      </c>
      <c r="B4886" s="44" t="s">
        <v>238</v>
      </c>
      <c r="C4886" s="44" t="s">
        <v>85</v>
      </c>
      <c r="D4886" s="44" t="s">
        <v>176</v>
      </c>
      <c r="E4886" s="3">
        <v>3</v>
      </c>
      <c r="F4886" s="3">
        <v>4</v>
      </c>
      <c r="G4886" s="3">
        <v>4</v>
      </c>
      <c r="H4886" s="3">
        <v>2</v>
      </c>
      <c r="I4886" s="3">
        <f t="shared" si="76"/>
        <v>3</v>
      </c>
    </row>
    <row r="4887" spans="1:9" x14ac:dyDescent="0.35">
      <c r="A4887" s="3" t="s">
        <v>5279</v>
      </c>
      <c r="B4887" s="44" t="s">
        <v>238</v>
      </c>
      <c r="C4887" s="44" t="s">
        <v>85</v>
      </c>
      <c r="D4887" s="44" t="s">
        <v>176</v>
      </c>
      <c r="E4887" s="3">
        <v>3</v>
      </c>
      <c r="F4887" s="3">
        <v>1</v>
      </c>
      <c r="G4887" s="3">
        <v>1</v>
      </c>
      <c r="H4887" s="3">
        <v>1</v>
      </c>
      <c r="I4887" s="3">
        <f t="shared" si="76"/>
        <v>2</v>
      </c>
    </row>
    <row r="4888" spans="1:9" x14ac:dyDescent="0.35">
      <c r="A4888" s="3" t="s">
        <v>5280</v>
      </c>
      <c r="B4888" s="44" t="s">
        <v>238</v>
      </c>
      <c r="C4888" s="44" t="s">
        <v>85</v>
      </c>
      <c r="D4888" s="44" t="s">
        <v>176</v>
      </c>
      <c r="E4888" s="3">
        <v>3</v>
      </c>
      <c r="F4888" s="3">
        <v>1</v>
      </c>
      <c r="G4888" s="3">
        <v>4</v>
      </c>
      <c r="H4888" s="3">
        <v>2</v>
      </c>
      <c r="I4888" s="3">
        <f t="shared" si="76"/>
        <v>3</v>
      </c>
    </row>
    <row r="4889" spans="1:9" x14ac:dyDescent="0.35">
      <c r="A4889" s="3" t="s">
        <v>5281</v>
      </c>
      <c r="B4889" s="44" t="s">
        <v>242</v>
      </c>
      <c r="C4889" s="44" t="s">
        <v>148</v>
      </c>
      <c r="D4889" s="44" t="s">
        <v>175</v>
      </c>
      <c r="E4889" s="3">
        <v>3</v>
      </c>
      <c r="F4889" s="3">
        <v>1</v>
      </c>
      <c r="G4889" s="3">
        <v>1</v>
      </c>
      <c r="H4889" s="3">
        <v>1</v>
      </c>
      <c r="I4889" s="3">
        <f t="shared" si="76"/>
        <v>2</v>
      </c>
    </row>
    <row r="4890" spans="1:9" x14ac:dyDescent="0.35">
      <c r="A4890" s="3" t="s">
        <v>5282</v>
      </c>
      <c r="B4890" s="44" t="s">
        <v>238</v>
      </c>
      <c r="C4890" s="44" t="s">
        <v>85</v>
      </c>
      <c r="D4890" s="44" t="s">
        <v>176</v>
      </c>
      <c r="E4890" s="3">
        <v>3</v>
      </c>
      <c r="F4890" s="3">
        <v>1</v>
      </c>
      <c r="G4890" s="3">
        <v>4</v>
      </c>
      <c r="H4890" s="3">
        <v>1</v>
      </c>
      <c r="I4890" s="3">
        <f t="shared" si="76"/>
        <v>2</v>
      </c>
    </row>
    <row r="4891" spans="1:9" x14ac:dyDescent="0.35">
      <c r="A4891" s="3" t="s">
        <v>5283</v>
      </c>
      <c r="B4891" s="44" t="s">
        <v>238</v>
      </c>
      <c r="C4891" s="44" t="s">
        <v>85</v>
      </c>
      <c r="D4891" s="44" t="s">
        <v>176</v>
      </c>
      <c r="E4891" s="3">
        <v>3</v>
      </c>
      <c r="F4891" s="3">
        <v>1</v>
      </c>
      <c r="G4891" s="3">
        <v>1</v>
      </c>
      <c r="H4891" s="3">
        <v>4</v>
      </c>
      <c r="I4891" s="3">
        <f t="shared" si="76"/>
        <v>2</v>
      </c>
    </row>
    <row r="4892" spans="1:9" x14ac:dyDescent="0.35">
      <c r="A4892" s="3" t="s">
        <v>5284</v>
      </c>
      <c r="B4892" s="44" t="s">
        <v>238</v>
      </c>
      <c r="C4892" s="44" t="s">
        <v>85</v>
      </c>
      <c r="D4892" s="44" t="s">
        <v>176</v>
      </c>
      <c r="E4892" s="3">
        <v>3</v>
      </c>
      <c r="F4892" s="3">
        <v>1</v>
      </c>
      <c r="G4892" s="3">
        <v>4</v>
      </c>
      <c r="H4892" s="3">
        <v>1</v>
      </c>
      <c r="I4892" s="3">
        <f t="shared" si="76"/>
        <v>2</v>
      </c>
    </row>
    <row r="4893" spans="1:9" x14ac:dyDescent="0.35">
      <c r="A4893" s="3" t="s">
        <v>5285</v>
      </c>
      <c r="B4893" s="44" t="s">
        <v>238</v>
      </c>
      <c r="C4893" s="44" t="s">
        <v>85</v>
      </c>
      <c r="D4893" s="44" t="s">
        <v>176</v>
      </c>
      <c r="E4893" s="3">
        <v>3</v>
      </c>
      <c r="F4893" s="3">
        <v>4</v>
      </c>
      <c r="G4893" s="3">
        <v>4</v>
      </c>
      <c r="H4893" s="3">
        <v>3</v>
      </c>
      <c r="I4893" s="3">
        <f t="shared" si="76"/>
        <v>4</v>
      </c>
    </row>
    <row r="4894" spans="1:9" x14ac:dyDescent="0.35">
      <c r="A4894" s="3" t="s">
        <v>5286</v>
      </c>
      <c r="B4894" s="44" t="s">
        <v>238</v>
      </c>
      <c r="C4894" s="44" t="s">
        <v>85</v>
      </c>
      <c r="D4894" s="44" t="s">
        <v>176</v>
      </c>
      <c r="E4894" s="3">
        <v>3</v>
      </c>
      <c r="F4894" s="3">
        <v>4</v>
      </c>
      <c r="G4894" s="3">
        <v>4</v>
      </c>
      <c r="H4894" s="3">
        <v>3</v>
      </c>
      <c r="I4894" s="3">
        <f t="shared" si="76"/>
        <v>4</v>
      </c>
    </row>
    <row r="4895" spans="1:9" x14ac:dyDescent="0.35">
      <c r="A4895" s="3" t="s">
        <v>5287</v>
      </c>
      <c r="B4895" s="44" t="s">
        <v>238</v>
      </c>
      <c r="C4895" s="44" t="s">
        <v>85</v>
      </c>
      <c r="D4895" s="44" t="s">
        <v>176</v>
      </c>
      <c r="E4895" s="3">
        <v>3</v>
      </c>
      <c r="F4895" s="3">
        <v>4</v>
      </c>
      <c r="G4895" s="3">
        <v>4</v>
      </c>
      <c r="H4895" s="3">
        <v>2</v>
      </c>
      <c r="I4895" s="3">
        <f t="shared" si="76"/>
        <v>3</v>
      </c>
    </row>
    <row r="4896" spans="1:9" x14ac:dyDescent="0.35">
      <c r="A4896" s="3" t="s">
        <v>5288</v>
      </c>
      <c r="B4896" s="44" t="s">
        <v>238</v>
      </c>
      <c r="C4896" s="44" t="s">
        <v>85</v>
      </c>
      <c r="D4896" s="44" t="s">
        <v>176</v>
      </c>
      <c r="E4896" s="3">
        <v>3</v>
      </c>
      <c r="F4896" s="3">
        <v>1</v>
      </c>
      <c r="G4896" s="3">
        <v>4</v>
      </c>
      <c r="H4896" s="3">
        <v>1</v>
      </c>
      <c r="I4896" s="3">
        <f t="shared" si="76"/>
        <v>2</v>
      </c>
    </row>
    <row r="4897" spans="1:9" x14ac:dyDescent="0.35">
      <c r="A4897" s="3" t="s">
        <v>5289</v>
      </c>
      <c r="B4897" s="44" t="s">
        <v>238</v>
      </c>
      <c r="C4897" s="44" t="s">
        <v>85</v>
      </c>
      <c r="D4897" s="44" t="s">
        <v>176</v>
      </c>
      <c r="E4897" s="3">
        <v>3</v>
      </c>
      <c r="F4897" s="3">
        <v>1</v>
      </c>
      <c r="G4897" s="3">
        <v>4</v>
      </c>
      <c r="H4897" s="3">
        <v>1</v>
      </c>
      <c r="I4897" s="3">
        <f t="shared" si="76"/>
        <v>2</v>
      </c>
    </row>
    <row r="4898" spans="1:9" x14ac:dyDescent="0.35">
      <c r="A4898" s="3" t="s">
        <v>5290</v>
      </c>
      <c r="B4898" s="44" t="s">
        <v>238</v>
      </c>
      <c r="C4898" s="44" t="s">
        <v>85</v>
      </c>
      <c r="D4898" s="44" t="s">
        <v>176</v>
      </c>
      <c r="E4898" s="3">
        <v>3</v>
      </c>
      <c r="F4898" s="3">
        <v>3</v>
      </c>
      <c r="G4898" s="3">
        <v>4</v>
      </c>
      <c r="H4898" s="3">
        <v>4</v>
      </c>
      <c r="I4898" s="3">
        <f t="shared" si="76"/>
        <v>4</v>
      </c>
    </row>
    <row r="4899" spans="1:9" x14ac:dyDescent="0.35">
      <c r="A4899" s="3" t="s">
        <v>5291</v>
      </c>
      <c r="B4899" s="44" t="s">
        <v>238</v>
      </c>
      <c r="C4899" s="44" t="s">
        <v>85</v>
      </c>
      <c r="D4899" s="44" t="s">
        <v>176</v>
      </c>
      <c r="E4899" s="3">
        <v>3</v>
      </c>
      <c r="F4899" s="3">
        <v>1</v>
      </c>
      <c r="G4899" s="3">
        <v>4</v>
      </c>
      <c r="H4899" s="3">
        <v>1</v>
      </c>
      <c r="I4899" s="3">
        <f t="shared" si="76"/>
        <v>2</v>
      </c>
    </row>
    <row r="4900" spans="1:9" x14ac:dyDescent="0.35">
      <c r="A4900" s="3" t="s">
        <v>5292</v>
      </c>
      <c r="B4900" s="44" t="s">
        <v>221</v>
      </c>
      <c r="C4900" s="44" t="s">
        <v>146</v>
      </c>
      <c r="D4900" s="44" t="s">
        <v>176</v>
      </c>
      <c r="E4900" s="3">
        <v>3</v>
      </c>
      <c r="F4900" s="3">
        <v>1</v>
      </c>
      <c r="G4900" s="3">
        <v>4</v>
      </c>
      <c r="H4900" s="3">
        <v>1</v>
      </c>
      <c r="I4900" s="3">
        <f t="shared" si="76"/>
        <v>2</v>
      </c>
    </row>
    <row r="4901" spans="1:9" x14ac:dyDescent="0.35">
      <c r="A4901" s="3" t="s">
        <v>5293</v>
      </c>
      <c r="B4901" s="44" t="s">
        <v>242</v>
      </c>
      <c r="C4901" s="44" t="s">
        <v>148</v>
      </c>
      <c r="D4901" s="44" t="s">
        <v>175</v>
      </c>
      <c r="E4901" s="3">
        <v>3</v>
      </c>
      <c r="F4901" s="3">
        <v>3</v>
      </c>
      <c r="G4901" s="3">
        <v>1</v>
      </c>
      <c r="H4901" s="3">
        <v>1</v>
      </c>
      <c r="I4901" s="3">
        <f t="shared" si="76"/>
        <v>2</v>
      </c>
    </row>
    <row r="4902" spans="1:9" x14ac:dyDescent="0.35">
      <c r="A4902" s="3" t="s">
        <v>5294</v>
      </c>
      <c r="B4902" s="44" t="s">
        <v>291</v>
      </c>
      <c r="C4902" s="44" t="s">
        <v>84</v>
      </c>
      <c r="D4902" s="44" t="s">
        <v>176</v>
      </c>
      <c r="E4902" s="3">
        <v>3</v>
      </c>
      <c r="F4902" s="3">
        <v>1</v>
      </c>
      <c r="G4902" s="3">
        <v>4</v>
      </c>
      <c r="H4902" s="3">
        <v>3</v>
      </c>
      <c r="I4902" s="3">
        <f t="shared" si="76"/>
        <v>3</v>
      </c>
    </row>
    <row r="4903" spans="1:9" x14ac:dyDescent="0.35">
      <c r="A4903" s="3" t="s">
        <v>5295</v>
      </c>
      <c r="B4903" s="44" t="s">
        <v>238</v>
      </c>
      <c r="C4903" s="44" t="s">
        <v>85</v>
      </c>
      <c r="D4903" s="44" t="s">
        <v>176</v>
      </c>
      <c r="E4903" s="3">
        <v>3</v>
      </c>
      <c r="F4903" s="3">
        <v>1</v>
      </c>
      <c r="G4903" s="3">
        <v>4</v>
      </c>
      <c r="H4903" s="3">
        <v>1</v>
      </c>
      <c r="I4903" s="3">
        <f t="shared" si="76"/>
        <v>2</v>
      </c>
    </row>
    <row r="4904" spans="1:9" x14ac:dyDescent="0.35">
      <c r="A4904" s="3" t="s">
        <v>5296</v>
      </c>
      <c r="B4904" s="44" t="s">
        <v>221</v>
      </c>
      <c r="C4904" s="44" t="s">
        <v>146</v>
      </c>
      <c r="D4904" s="44" t="s">
        <v>176</v>
      </c>
      <c r="E4904" s="3">
        <v>3</v>
      </c>
      <c r="F4904" s="3">
        <v>1</v>
      </c>
      <c r="G4904" s="3">
        <v>4</v>
      </c>
      <c r="H4904" s="3">
        <v>1</v>
      </c>
      <c r="I4904" s="3">
        <f t="shared" si="76"/>
        <v>2</v>
      </c>
    </row>
    <row r="4905" spans="1:9" x14ac:dyDescent="0.35">
      <c r="A4905" s="3" t="s">
        <v>5297</v>
      </c>
      <c r="B4905" s="44" t="s">
        <v>246</v>
      </c>
      <c r="C4905" s="44" t="s">
        <v>75</v>
      </c>
      <c r="D4905" s="44" t="s">
        <v>175</v>
      </c>
      <c r="E4905" s="3">
        <v>3</v>
      </c>
      <c r="F4905" s="3">
        <v>1</v>
      </c>
      <c r="G4905" s="3">
        <v>1</v>
      </c>
      <c r="H4905" s="3">
        <v>1</v>
      </c>
      <c r="I4905" s="3">
        <f t="shared" si="76"/>
        <v>2</v>
      </c>
    </row>
    <row r="4906" spans="1:9" x14ac:dyDescent="0.35">
      <c r="A4906" s="3" t="s">
        <v>5298</v>
      </c>
      <c r="B4906" s="44" t="s">
        <v>242</v>
      </c>
      <c r="C4906" s="44" t="s">
        <v>148</v>
      </c>
      <c r="D4906" s="44" t="s">
        <v>175</v>
      </c>
      <c r="E4906" s="3">
        <v>3</v>
      </c>
      <c r="F4906" s="3">
        <v>1</v>
      </c>
      <c r="G4906" s="3">
        <v>4</v>
      </c>
      <c r="H4906" s="3">
        <v>1</v>
      </c>
      <c r="I4906" s="3">
        <f t="shared" si="76"/>
        <v>2</v>
      </c>
    </row>
    <row r="4907" spans="1:9" x14ac:dyDescent="0.35">
      <c r="A4907" s="3" t="s">
        <v>5299</v>
      </c>
      <c r="B4907" s="44" t="s">
        <v>242</v>
      </c>
      <c r="C4907" s="44" t="s">
        <v>148</v>
      </c>
      <c r="D4907" s="44" t="s">
        <v>175</v>
      </c>
      <c r="E4907" s="3">
        <v>3</v>
      </c>
      <c r="F4907" s="3">
        <v>4</v>
      </c>
      <c r="G4907" s="3">
        <v>4</v>
      </c>
      <c r="H4907" s="3">
        <v>1</v>
      </c>
      <c r="I4907" s="3">
        <f t="shared" si="76"/>
        <v>3</v>
      </c>
    </row>
    <row r="4908" spans="1:9" x14ac:dyDescent="0.35">
      <c r="A4908" s="3" t="s">
        <v>5300</v>
      </c>
      <c r="B4908" s="44" t="s">
        <v>221</v>
      </c>
      <c r="C4908" s="44" t="s">
        <v>146</v>
      </c>
      <c r="D4908" s="44" t="s">
        <v>176</v>
      </c>
      <c r="E4908" s="3">
        <v>3</v>
      </c>
      <c r="F4908" s="3">
        <v>3</v>
      </c>
      <c r="G4908" s="3">
        <v>4</v>
      </c>
      <c r="H4908" s="3">
        <v>1</v>
      </c>
      <c r="I4908" s="3">
        <f t="shared" si="76"/>
        <v>3</v>
      </c>
    </row>
    <row r="4909" spans="1:9" x14ac:dyDescent="0.35">
      <c r="A4909" s="3" t="s">
        <v>5301</v>
      </c>
      <c r="B4909" s="44" t="s">
        <v>238</v>
      </c>
      <c r="C4909" s="44" t="s">
        <v>85</v>
      </c>
      <c r="D4909" s="44" t="s">
        <v>176</v>
      </c>
      <c r="E4909" s="3">
        <v>3</v>
      </c>
      <c r="F4909" s="3">
        <v>1</v>
      </c>
      <c r="G4909" s="3">
        <v>4</v>
      </c>
      <c r="H4909" s="3">
        <v>1</v>
      </c>
      <c r="I4909" s="3">
        <f t="shared" si="76"/>
        <v>2</v>
      </c>
    </row>
    <row r="4910" spans="1:9" x14ac:dyDescent="0.35">
      <c r="A4910" s="3" t="s">
        <v>5302</v>
      </c>
      <c r="B4910" s="44" t="s">
        <v>204</v>
      </c>
      <c r="C4910" s="44" t="s">
        <v>73</v>
      </c>
      <c r="D4910" s="44" t="s">
        <v>175</v>
      </c>
      <c r="E4910" s="3">
        <v>3</v>
      </c>
      <c r="F4910" s="3">
        <v>1</v>
      </c>
      <c r="G4910" s="3">
        <v>4</v>
      </c>
      <c r="H4910" s="3">
        <v>1</v>
      </c>
      <c r="I4910" s="3">
        <f t="shared" si="76"/>
        <v>2</v>
      </c>
    </row>
    <row r="4911" spans="1:9" x14ac:dyDescent="0.35">
      <c r="A4911" s="3" t="s">
        <v>5303</v>
      </c>
      <c r="B4911" s="44" t="s">
        <v>238</v>
      </c>
      <c r="C4911" s="44" t="s">
        <v>85</v>
      </c>
      <c r="D4911" s="44" t="s">
        <v>176</v>
      </c>
      <c r="E4911" s="3">
        <v>3</v>
      </c>
      <c r="F4911" s="3">
        <v>1</v>
      </c>
      <c r="G4911" s="3">
        <v>4</v>
      </c>
      <c r="H4911" s="3">
        <v>1</v>
      </c>
      <c r="I4911" s="3">
        <f t="shared" si="76"/>
        <v>2</v>
      </c>
    </row>
    <row r="4912" spans="1:9" x14ac:dyDescent="0.35">
      <c r="A4912" s="3" t="s">
        <v>5304</v>
      </c>
      <c r="B4912" s="44" t="s">
        <v>204</v>
      </c>
      <c r="C4912" s="44" t="s">
        <v>73</v>
      </c>
      <c r="D4912" s="44" t="s">
        <v>175</v>
      </c>
      <c r="E4912" s="3">
        <v>3</v>
      </c>
      <c r="F4912" s="3">
        <v>1</v>
      </c>
      <c r="G4912" s="3">
        <v>4</v>
      </c>
      <c r="H4912" s="3">
        <v>1</v>
      </c>
      <c r="I4912" s="3">
        <f t="shared" si="76"/>
        <v>2</v>
      </c>
    </row>
    <row r="4913" spans="1:9" x14ac:dyDescent="0.35">
      <c r="A4913" s="3" t="s">
        <v>5305</v>
      </c>
      <c r="B4913" s="44" t="s">
        <v>238</v>
      </c>
      <c r="C4913" s="44" t="s">
        <v>85</v>
      </c>
      <c r="D4913" s="44" t="s">
        <v>176</v>
      </c>
      <c r="E4913" s="3">
        <v>3</v>
      </c>
      <c r="F4913" s="3">
        <v>1</v>
      </c>
      <c r="G4913" s="3">
        <v>4</v>
      </c>
      <c r="H4913" s="3">
        <v>1</v>
      </c>
      <c r="I4913" s="3">
        <f t="shared" si="76"/>
        <v>2</v>
      </c>
    </row>
    <row r="4914" spans="1:9" x14ac:dyDescent="0.35">
      <c r="A4914" s="3" t="s">
        <v>5306</v>
      </c>
      <c r="B4914" s="44" t="s">
        <v>238</v>
      </c>
      <c r="C4914" s="44" t="s">
        <v>85</v>
      </c>
      <c r="D4914" s="44" t="s">
        <v>176</v>
      </c>
      <c r="E4914" s="3">
        <v>3</v>
      </c>
      <c r="F4914" s="3">
        <v>4</v>
      </c>
      <c r="G4914" s="3">
        <v>1</v>
      </c>
      <c r="H4914" s="3">
        <v>1</v>
      </c>
      <c r="I4914" s="3">
        <f t="shared" si="76"/>
        <v>2</v>
      </c>
    </row>
    <row r="4915" spans="1:9" x14ac:dyDescent="0.35">
      <c r="A4915" s="3" t="s">
        <v>5307</v>
      </c>
      <c r="B4915" s="44" t="s">
        <v>246</v>
      </c>
      <c r="C4915" s="44" t="s">
        <v>75</v>
      </c>
      <c r="D4915" s="44" t="s">
        <v>175</v>
      </c>
      <c r="E4915" s="3">
        <v>3</v>
      </c>
      <c r="F4915" s="3">
        <v>1</v>
      </c>
      <c r="G4915" s="3">
        <v>4</v>
      </c>
      <c r="H4915" s="3">
        <v>1</v>
      </c>
      <c r="I4915" s="3">
        <f t="shared" si="76"/>
        <v>2</v>
      </c>
    </row>
    <row r="4916" spans="1:9" x14ac:dyDescent="0.35">
      <c r="A4916" s="3" t="s">
        <v>5308</v>
      </c>
      <c r="B4916" s="44" t="s">
        <v>204</v>
      </c>
      <c r="C4916" s="44" t="s">
        <v>73</v>
      </c>
      <c r="D4916" s="44" t="s">
        <v>175</v>
      </c>
      <c r="E4916" s="3">
        <v>3</v>
      </c>
      <c r="F4916" s="3">
        <v>1</v>
      </c>
      <c r="G4916" s="3">
        <v>4</v>
      </c>
      <c r="H4916" s="3">
        <v>1</v>
      </c>
      <c r="I4916" s="3">
        <f t="shared" si="76"/>
        <v>2</v>
      </c>
    </row>
    <row r="4917" spans="1:9" x14ac:dyDescent="0.35">
      <c r="A4917" s="3" t="s">
        <v>5309</v>
      </c>
      <c r="B4917" s="44" t="s">
        <v>221</v>
      </c>
      <c r="C4917" s="44" t="s">
        <v>146</v>
      </c>
      <c r="D4917" s="44" t="s">
        <v>176</v>
      </c>
      <c r="E4917" s="3">
        <v>3</v>
      </c>
      <c r="F4917" s="3">
        <v>1</v>
      </c>
      <c r="G4917" s="3">
        <v>4</v>
      </c>
      <c r="H4917" s="3">
        <v>1</v>
      </c>
      <c r="I4917" s="3">
        <f t="shared" si="76"/>
        <v>2</v>
      </c>
    </row>
    <row r="4918" spans="1:9" x14ac:dyDescent="0.35">
      <c r="A4918" s="3" t="s">
        <v>5310</v>
      </c>
      <c r="B4918" s="44" t="s">
        <v>204</v>
      </c>
      <c r="C4918" s="44" t="s">
        <v>73</v>
      </c>
      <c r="D4918" s="44" t="s">
        <v>175</v>
      </c>
      <c r="E4918" s="3">
        <v>3</v>
      </c>
      <c r="F4918" s="3">
        <v>1</v>
      </c>
      <c r="G4918" s="3">
        <v>1</v>
      </c>
      <c r="H4918" s="3">
        <v>1</v>
      </c>
      <c r="I4918" s="3">
        <f t="shared" si="76"/>
        <v>2</v>
      </c>
    </row>
    <row r="4919" spans="1:9" x14ac:dyDescent="0.35">
      <c r="A4919" s="3" t="s">
        <v>5311</v>
      </c>
      <c r="B4919" s="44" t="s">
        <v>242</v>
      </c>
      <c r="C4919" s="44" t="s">
        <v>148</v>
      </c>
      <c r="D4919" s="44" t="s">
        <v>175</v>
      </c>
      <c r="E4919" s="3">
        <v>3</v>
      </c>
      <c r="F4919" s="3">
        <v>1</v>
      </c>
      <c r="G4919" s="3">
        <v>4</v>
      </c>
      <c r="H4919" s="3">
        <v>1</v>
      </c>
      <c r="I4919" s="3">
        <f t="shared" si="76"/>
        <v>2</v>
      </c>
    </row>
    <row r="4920" spans="1:9" x14ac:dyDescent="0.35">
      <c r="A4920" s="3" t="s">
        <v>5312</v>
      </c>
      <c r="B4920" s="44" t="s">
        <v>238</v>
      </c>
      <c r="C4920" s="44" t="s">
        <v>85</v>
      </c>
      <c r="D4920" s="44" t="s">
        <v>176</v>
      </c>
      <c r="E4920" s="3">
        <v>3</v>
      </c>
      <c r="F4920" s="3">
        <v>1</v>
      </c>
      <c r="G4920" s="3">
        <v>4</v>
      </c>
      <c r="H4920" s="3">
        <v>1</v>
      </c>
      <c r="I4920" s="3">
        <f t="shared" si="76"/>
        <v>2</v>
      </c>
    </row>
    <row r="4921" spans="1:9" x14ac:dyDescent="0.35">
      <c r="A4921" s="3" t="s">
        <v>5313</v>
      </c>
      <c r="B4921" s="44" t="s">
        <v>246</v>
      </c>
      <c r="C4921" s="44" t="s">
        <v>75</v>
      </c>
      <c r="D4921" s="44" t="s">
        <v>175</v>
      </c>
      <c r="E4921" s="3">
        <v>3</v>
      </c>
      <c r="F4921" s="3">
        <v>1</v>
      </c>
      <c r="G4921" s="3">
        <v>4</v>
      </c>
      <c r="H4921" s="3">
        <v>1</v>
      </c>
      <c r="I4921" s="3">
        <f t="shared" si="76"/>
        <v>2</v>
      </c>
    </row>
    <row r="4922" spans="1:9" x14ac:dyDescent="0.35">
      <c r="A4922" s="3" t="s">
        <v>5314</v>
      </c>
      <c r="B4922" s="44" t="s">
        <v>238</v>
      </c>
      <c r="C4922" s="44" t="s">
        <v>85</v>
      </c>
      <c r="D4922" s="44" t="s">
        <v>176</v>
      </c>
      <c r="E4922" s="3">
        <v>3</v>
      </c>
      <c r="F4922" s="3">
        <v>1</v>
      </c>
      <c r="G4922" s="3">
        <v>4</v>
      </c>
      <c r="H4922" s="3">
        <v>1</v>
      </c>
      <c r="I4922" s="3">
        <f t="shared" si="76"/>
        <v>2</v>
      </c>
    </row>
    <row r="4923" spans="1:9" x14ac:dyDescent="0.35">
      <c r="A4923" s="3" t="s">
        <v>5315</v>
      </c>
      <c r="B4923" s="44" t="s">
        <v>204</v>
      </c>
      <c r="C4923" s="44" t="s">
        <v>73</v>
      </c>
      <c r="D4923" s="44" t="s">
        <v>175</v>
      </c>
      <c r="E4923" s="3">
        <v>3</v>
      </c>
      <c r="F4923" s="3">
        <v>1</v>
      </c>
      <c r="G4923" s="3">
        <v>4</v>
      </c>
      <c r="H4923" s="3">
        <v>1</v>
      </c>
      <c r="I4923" s="3">
        <f t="shared" si="76"/>
        <v>2</v>
      </c>
    </row>
    <row r="4924" spans="1:9" x14ac:dyDescent="0.35">
      <c r="A4924" s="3" t="s">
        <v>5316</v>
      </c>
      <c r="B4924" s="44" t="s">
        <v>221</v>
      </c>
      <c r="C4924" s="44" t="s">
        <v>146</v>
      </c>
      <c r="D4924" s="44" t="s">
        <v>176</v>
      </c>
      <c r="E4924" s="3">
        <v>3</v>
      </c>
      <c r="F4924" s="3">
        <v>3</v>
      </c>
      <c r="G4924" s="3">
        <v>4</v>
      </c>
      <c r="H4924" s="3">
        <v>1</v>
      </c>
      <c r="I4924" s="3">
        <f t="shared" si="76"/>
        <v>3</v>
      </c>
    </row>
    <row r="4925" spans="1:9" x14ac:dyDescent="0.35">
      <c r="A4925" s="3" t="s">
        <v>5317</v>
      </c>
      <c r="B4925" s="44" t="s">
        <v>246</v>
      </c>
      <c r="C4925" s="44" t="s">
        <v>75</v>
      </c>
      <c r="D4925" s="44" t="s">
        <v>175</v>
      </c>
      <c r="E4925" s="3">
        <v>3</v>
      </c>
      <c r="F4925" s="3">
        <v>4</v>
      </c>
      <c r="G4925" s="3">
        <v>4</v>
      </c>
      <c r="H4925" s="3">
        <v>1</v>
      </c>
      <c r="I4925" s="3">
        <f t="shared" si="76"/>
        <v>3</v>
      </c>
    </row>
    <row r="4926" spans="1:9" x14ac:dyDescent="0.35">
      <c r="A4926" s="3" t="s">
        <v>5318</v>
      </c>
      <c r="B4926" s="44" t="s">
        <v>221</v>
      </c>
      <c r="C4926" s="44" t="s">
        <v>146</v>
      </c>
      <c r="D4926" s="44" t="s">
        <v>176</v>
      </c>
      <c r="E4926" s="3">
        <v>3</v>
      </c>
      <c r="F4926" s="3">
        <v>1</v>
      </c>
      <c r="G4926" s="3">
        <v>4</v>
      </c>
      <c r="H4926" s="3">
        <v>1</v>
      </c>
      <c r="I4926" s="3">
        <f t="shared" si="76"/>
        <v>2</v>
      </c>
    </row>
    <row r="4927" spans="1:9" x14ac:dyDescent="0.35">
      <c r="A4927" s="3" t="s">
        <v>5319</v>
      </c>
      <c r="B4927" s="44" t="s">
        <v>246</v>
      </c>
      <c r="C4927" s="44" t="s">
        <v>75</v>
      </c>
      <c r="D4927" s="44" t="s">
        <v>175</v>
      </c>
      <c r="E4927" s="3">
        <v>3</v>
      </c>
      <c r="F4927" s="3">
        <v>3</v>
      </c>
      <c r="G4927" s="3">
        <v>4</v>
      </c>
      <c r="H4927" s="3">
        <v>1</v>
      </c>
      <c r="I4927" s="3">
        <f t="shared" si="76"/>
        <v>3</v>
      </c>
    </row>
    <row r="4928" spans="1:9" x14ac:dyDescent="0.35">
      <c r="A4928" s="3" t="s">
        <v>5320</v>
      </c>
      <c r="B4928" s="44" t="s">
        <v>290</v>
      </c>
      <c r="C4928" s="44" t="s">
        <v>84</v>
      </c>
      <c r="D4928" s="44" t="s">
        <v>175</v>
      </c>
      <c r="E4928" s="3">
        <v>3</v>
      </c>
      <c r="F4928" s="3">
        <v>1</v>
      </c>
      <c r="G4928" s="3">
        <v>4</v>
      </c>
      <c r="H4928" s="3">
        <v>1</v>
      </c>
      <c r="I4928" s="3">
        <f t="shared" si="76"/>
        <v>2</v>
      </c>
    </row>
    <row r="4929" spans="1:9" x14ac:dyDescent="0.35">
      <c r="A4929" s="3" t="s">
        <v>5321</v>
      </c>
      <c r="B4929" s="44" t="s">
        <v>291</v>
      </c>
      <c r="C4929" s="44" t="s">
        <v>84</v>
      </c>
      <c r="D4929" s="44" t="s">
        <v>176</v>
      </c>
      <c r="E4929" s="3">
        <v>3</v>
      </c>
      <c r="F4929" s="3">
        <v>1</v>
      </c>
      <c r="G4929" s="3">
        <v>4</v>
      </c>
      <c r="H4929" s="3">
        <v>1</v>
      </c>
      <c r="I4929" s="3">
        <f t="shared" si="76"/>
        <v>2</v>
      </c>
    </row>
    <row r="4930" spans="1:9" x14ac:dyDescent="0.35">
      <c r="A4930" s="3" t="s">
        <v>5322</v>
      </c>
      <c r="B4930" s="44" t="s">
        <v>290</v>
      </c>
      <c r="C4930" s="44" t="s">
        <v>84</v>
      </c>
      <c r="D4930" s="44" t="s">
        <v>175</v>
      </c>
      <c r="E4930" s="3">
        <v>3</v>
      </c>
      <c r="F4930" s="3">
        <v>1</v>
      </c>
      <c r="G4930" s="3">
        <v>4</v>
      </c>
      <c r="H4930" s="3">
        <v>1</v>
      </c>
      <c r="I4930" s="3">
        <f t="shared" si="76"/>
        <v>2</v>
      </c>
    </row>
    <row r="4931" spans="1:9" x14ac:dyDescent="0.35">
      <c r="A4931" s="3" t="s">
        <v>5323</v>
      </c>
      <c r="B4931" s="44" t="s">
        <v>242</v>
      </c>
      <c r="C4931" s="44" t="s">
        <v>148</v>
      </c>
      <c r="D4931" s="44" t="s">
        <v>175</v>
      </c>
      <c r="E4931" s="3">
        <v>3</v>
      </c>
      <c r="F4931" s="3">
        <v>1</v>
      </c>
      <c r="G4931" s="3">
        <v>4</v>
      </c>
      <c r="H4931" s="3">
        <v>1</v>
      </c>
      <c r="I4931" s="3">
        <f t="shared" ref="I4931:I4994" si="77">ROUND(AVERAGE(E4931:H4931),0)</f>
        <v>2</v>
      </c>
    </row>
    <row r="4932" spans="1:9" x14ac:dyDescent="0.35">
      <c r="A4932" s="3" t="s">
        <v>5324</v>
      </c>
      <c r="B4932" s="44" t="s">
        <v>238</v>
      </c>
      <c r="C4932" s="44" t="s">
        <v>85</v>
      </c>
      <c r="D4932" s="44" t="s">
        <v>176</v>
      </c>
      <c r="E4932" s="3">
        <v>3</v>
      </c>
      <c r="F4932" s="3">
        <v>1</v>
      </c>
      <c r="G4932" s="3">
        <v>4</v>
      </c>
      <c r="H4932" s="3">
        <v>1</v>
      </c>
      <c r="I4932" s="3">
        <f t="shared" si="77"/>
        <v>2</v>
      </c>
    </row>
    <row r="4933" spans="1:9" x14ac:dyDescent="0.35">
      <c r="A4933" s="3" t="s">
        <v>5325</v>
      </c>
      <c r="B4933" s="44" t="s">
        <v>242</v>
      </c>
      <c r="C4933" s="44" t="s">
        <v>148</v>
      </c>
      <c r="D4933" s="44" t="s">
        <v>175</v>
      </c>
      <c r="E4933" s="3">
        <v>3</v>
      </c>
      <c r="F4933" s="3">
        <v>1</v>
      </c>
      <c r="G4933" s="3">
        <v>4</v>
      </c>
      <c r="H4933" s="3">
        <v>1</v>
      </c>
      <c r="I4933" s="3">
        <f t="shared" si="77"/>
        <v>2</v>
      </c>
    </row>
    <row r="4934" spans="1:9" x14ac:dyDescent="0.35">
      <c r="A4934" s="3" t="s">
        <v>5326</v>
      </c>
      <c r="B4934" s="44" t="s">
        <v>290</v>
      </c>
      <c r="C4934" s="44" t="s">
        <v>84</v>
      </c>
      <c r="D4934" s="44" t="s">
        <v>175</v>
      </c>
      <c r="E4934" s="3">
        <v>3</v>
      </c>
      <c r="F4934" s="3">
        <v>1</v>
      </c>
      <c r="G4934" s="3">
        <v>4</v>
      </c>
      <c r="H4934" s="3">
        <v>1</v>
      </c>
      <c r="I4934" s="3">
        <f t="shared" si="77"/>
        <v>2</v>
      </c>
    </row>
    <row r="4935" spans="1:9" x14ac:dyDescent="0.35">
      <c r="A4935" s="3" t="s">
        <v>5327</v>
      </c>
      <c r="B4935" s="44" t="s">
        <v>290</v>
      </c>
      <c r="C4935" s="44" t="s">
        <v>84</v>
      </c>
      <c r="D4935" s="44" t="s">
        <v>175</v>
      </c>
      <c r="E4935" s="3">
        <v>3</v>
      </c>
      <c r="F4935" s="3">
        <v>3</v>
      </c>
      <c r="G4935" s="3">
        <v>4</v>
      </c>
      <c r="H4935" s="3">
        <v>1</v>
      </c>
      <c r="I4935" s="3">
        <f t="shared" si="77"/>
        <v>3</v>
      </c>
    </row>
    <row r="4936" spans="1:9" x14ac:dyDescent="0.35">
      <c r="A4936" s="3" t="s">
        <v>5328</v>
      </c>
      <c r="B4936" s="44" t="s">
        <v>290</v>
      </c>
      <c r="C4936" s="44" t="s">
        <v>84</v>
      </c>
      <c r="D4936" s="44" t="s">
        <v>175</v>
      </c>
      <c r="E4936" s="3">
        <v>3</v>
      </c>
      <c r="F4936" s="3">
        <v>1</v>
      </c>
      <c r="G4936" s="3">
        <v>4</v>
      </c>
      <c r="H4936" s="3">
        <v>1</v>
      </c>
      <c r="I4936" s="3">
        <f t="shared" si="77"/>
        <v>2</v>
      </c>
    </row>
    <row r="4937" spans="1:9" x14ac:dyDescent="0.35">
      <c r="A4937" s="3" t="s">
        <v>5329</v>
      </c>
      <c r="B4937" s="44" t="s">
        <v>290</v>
      </c>
      <c r="C4937" s="44" t="s">
        <v>84</v>
      </c>
      <c r="D4937" s="44" t="s">
        <v>175</v>
      </c>
      <c r="E4937" s="3">
        <v>3</v>
      </c>
      <c r="F4937" s="3">
        <v>1</v>
      </c>
      <c r="G4937" s="3">
        <v>4</v>
      </c>
      <c r="H4937" s="3">
        <v>1</v>
      </c>
      <c r="I4937" s="3">
        <f t="shared" si="77"/>
        <v>2</v>
      </c>
    </row>
    <row r="4938" spans="1:9" x14ac:dyDescent="0.35">
      <c r="A4938" s="3" t="s">
        <v>5330</v>
      </c>
      <c r="B4938" s="44" t="s">
        <v>204</v>
      </c>
      <c r="C4938" s="44" t="s">
        <v>73</v>
      </c>
      <c r="D4938" s="44" t="s">
        <v>175</v>
      </c>
      <c r="E4938" s="3">
        <v>3</v>
      </c>
      <c r="F4938" s="3">
        <v>1</v>
      </c>
      <c r="G4938" s="3">
        <v>1</v>
      </c>
      <c r="H4938" s="3">
        <v>1</v>
      </c>
      <c r="I4938" s="3">
        <f t="shared" si="77"/>
        <v>2</v>
      </c>
    </row>
    <row r="4939" spans="1:9" x14ac:dyDescent="0.35">
      <c r="A4939" s="3" t="s">
        <v>5331</v>
      </c>
      <c r="B4939" s="44" t="s">
        <v>204</v>
      </c>
      <c r="C4939" s="44" t="s">
        <v>73</v>
      </c>
      <c r="D4939" s="44" t="s">
        <v>175</v>
      </c>
      <c r="E4939" s="3">
        <v>3</v>
      </c>
      <c r="F4939" s="3">
        <v>1</v>
      </c>
      <c r="G4939" s="3">
        <v>4</v>
      </c>
      <c r="H4939" s="3">
        <v>1</v>
      </c>
      <c r="I4939" s="3">
        <f t="shared" si="77"/>
        <v>2</v>
      </c>
    </row>
    <row r="4940" spans="1:9" x14ac:dyDescent="0.35">
      <c r="A4940" s="3" t="s">
        <v>5332</v>
      </c>
      <c r="B4940" s="44" t="s">
        <v>221</v>
      </c>
      <c r="C4940" s="44" t="s">
        <v>146</v>
      </c>
      <c r="D4940" s="44" t="s">
        <v>176</v>
      </c>
      <c r="E4940" s="3">
        <v>3</v>
      </c>
      <c r="F4940" s="3">
        <v>1</v>
      </c>
      <c r="G4940" s="3">
        <v>4</v>
      </c>
      <c r="H4940" s="3">
        <v>1</v>
      </c>
      <c r="I4940" s="3">
        <f t="shared" si="77"/>
        <v>2</v>
      </c>
    </row>
    <row r="4941" spans="1:9" x14ac:dyDescent="0.35">
      <c r="A4941" s="3" t="s">
        <v>5333</v>
      </c>
      <c r="B4941" s="44" t="s">
        <v>204</v>
      </c>
      <c r="C4941" s="44" t="s">
        <v>73</v>
      </c>
      <c r="D4941" s="44" t="s">
        <v>175</v>
      </c>
      <c r="E4941" s="3">
        <v>3</v>
      </c>
      <c r="F4941" s="3">
        <v>1</v>
      </c>
      <c r="G4941" s="3">
        <v>4</v>
      </c>
      <c r="H4941" s="3">
        <v>1</v>
      </c>
      <c r="I4941" s="3">
        <f t="shared" si="77"/>
        <v>2</v>
      </c>
    </row>
    <row r="4942" spans="1:9" x14ac:dyDescent="0.35">
      <c r="A4942" s="3" t="s">
        <v>5334</v>
      </c>
      <c r="B4942" s="44" t="s">
        <v>290</v>
      </c>
      <c r="C4942" s="44" t="s">
        <v>84</v>
      </c>
      <c r="D4942" s="44" t="s">
        <v>175</v>
      </c>
      <c r="E4942" s="3">
        <v>3</v>
      </c>
      <c r="F4942" s="3">
        <v>1</v>
      </c>
      <c r="G4942" s="3">
        <v>1</v>
      </c>
      <c r="H4942" s="3">
        <v>1</v>
      </c>
      <c r="I4942" s="3">
        <f t="shared" si="77"/>
        <v>2</v>
      </c>
    </row>
    <row r="4943" spans="1:9" x14ac:dyDescent="0.35">
      <c r="A4943" s="3" t="s">
        <v>5335</v>
      </c>
      <c r="B4943" s="44" t="s">
        <v>221</v>
      </c>
      <c r="C4943" s="44" t="s">
        <v>146</v>
      </c>
      <c r="D4943" s="44" t="s">
        <v>176</v>
      </c>
      <c r="E4943" s="3">
        <v>3</v>
      </c>
      <c r="F4943" s="3">
        <v>1</v>
      </c>
      <c r="G4943" s="3">
        <v>4</v>
      </c>
      <c r="H4943" s="3">
        <v>1</v>
      </c>
      <c r="I4943" s="3">
        <f t="shared" si="77"/>
        <v>2</v>
      </c>
    </row>
    <row r="4944" spans="1:9" x14ac:dyDescent="0.35">
      <c r="A4944" s="3" t="s">
        <v>5336</v>
      </c>
      <c r="B4944" s="44" t="s">
        <v>242</v>
      </c>
      <c r="C4944" s="44" t="s">
        <v>148</v>
      </c>
      <c r="D4944" s="44" t="s">
        <v>175</v>
      </c>
      <c r="E4944" s="3">
        <v>3</v>
      </c>
      <c r="F4944" s="3">
        <v>1</v>
      </c>
      <c r="G4944" s="3">
        <v>1</v>
      </c>
      <c r="H4944" s="3">
        <v>1</v>
      </c>
      <c r="I4944" s="3">
        <f t="shared" si="77"/>
        <v>2</v>
      </c>
    </row>
    <row r="4945" spans="1:9" x14ac:dyDescent="0.35">
      <c r="A4945" s="3" t="s">
        <v>5337</v>
      </c>
      <c r="B4945" s="44" t="s">
        <v>204</v>
      </c>
      <c r="C4945" s="44" t="s">
        <v>73</v>
      </c>
      <c r="D4945" s="44" t="s">
        <v>175</v>
      </c>
      <c r="E4945" s="3">
        <v>3</v>
      </c>
      <c r="F4945" s="3">
        <v>1</v>
      </c>
      <c r="G4945" s="3">
        <v>4</v>
      </c>
      <c r="H4945" s="3">
        <v>1</v>
      </c>
      <c r="I4945" s="3">
        <f t="shared" si="77"/>
        <v>2</v>
      </c>
    </row>
    <row r="4946" spans="1:9" x14ac:dyDescent="0.35">
      <c r="A4946" s="3" t="s">
        <v>5338</v>
      </c>
      <c r="B4946" s="44" t="s">
        <v>204</v>
      </c>
      <c r="C4946" s="44" t="s">
        <v>73</v>
      </c>
      <c r="D4946" s="44" t="s">
        <v>175</v>
      </c>
      <c r="E4946" s="3">
        <v>3</v>
      </c>
      <c r="F4946" s="3">
        <v>1</v>
      </c>
      <c r="G4946" s="3">
        <v>1</v>
      </c>
      <c r="H4946" s="3">
        <v>1</v>
      </c>
      <c r="I4946" s="3">
        <f t="shared" si="77"/>
        <v>2</v>
      </c>
    </row>
    <row r="4947" spans="1:9" x14ac:dyDescent="0.35">
      <c r="A4947" s="3" t="s">
        <v>5339</v>
      </c>
      <c r="B4947" s="44" t="s">
        <v>238</v>
      </c>
      <c r="C4947" s="44" t="s">
        <v>85</v>
      </c>
      <c r="D4947" s="44" t="s">
        <v>176</v>
      </c>
      <c r="E4947" s="3">
        <v>1</v>
      </c>
      <c r="F4947" s="3">
        <v>4</v>
      </c>
      <c r="G4947" s="3">
        <v>4</v>
      </c>
      <c r="H4947" s="3">
        <v>2</v>
      </c>
      <c r="I4947" s="3">
        <f t="shared" si="77"/>
        <v>3</v>
      </c>
    </row>
    <row r="4948" spans="1:9" x14ac:dyDescent="0.35">
      <c r="A4948" s="3" t="s">
        <v>5340</v>
      </c>
      <c r="B4948" s="44" t="s">
        <v>290</v>
      </c>
      <c r="C4948" s="44" t="s">
        <v>84</v>
      </c>
      <c r="D4948" s="44" t="s">
        <v>175</v>
      </c>
      <c r="E4948" s="3">
        <v>3</v>
      </c>
      <c r="F4948" s="3">
        <v>1</v>
      </c>
      <c r="G4948" s="3">
        <v>1</v>
      </c>
      <c r="H4948" s="3">
        <v>1</v>
      </c>
      <c r="I4948" s="3">
        <f t="shared" si="77"/>
        <v>2</v>
      </c>
    </row>
    <row r="4949" spans="1:9" x14ac:dyDescent="0.35">
      <c r="A4949" s="3" t="s">
        <v>5341</v>
      </c>
      <c r="B4949" s="44" t="s">
        <v>221</v>
      </c>
      <c r="C4949" s="44" t="s">
        <v>146</v>
      </c>
      <c r="D4949" s="44" t="s">
        <v>176</v>
      </c>
      <c r="E4949" s="3">
        <v>3</v>
      </c>
      <c r="F4949" s="3">
        <v>3</v>
      </c>
      <c r="G4949" s="3">
        <v>4</v>
      </c>
      <c r="H4949" s="3">
        <v>1</v>
      </c>
      <c r="I4949" s="3">
        <f t="shared" si="77"/>
        <v>3</v>
      </c>
    </row>
    <row r="4950" spans="1:9" x14ac:dyDescent="0.35">
      <c r="A4950" s="3" t="s">
        <v>5342</v>
      </c>
      <c r="B4950" s="44" t="s">
        <v>290</v>
      </c>
      <c r="C4950" s="44" t="s">
        <v>84</v>
      </c>
      <c r="D4950" s="44" t="s">
        <v>175</v>
      </c>
      <c r="E4950" s="3">
        <v>3</v>
      </c>
      <c r="F4950" s="3">
        <v>1</v>
      </c>
      <c r="G4950" s="3">
        <v>1</v>
      </c>
      <c r="H4950" s="3">
        <v>1</v>
      </c>
      <c r="I4950" s="3">
        <f t="shared" si="77"/>
        <v>2</v>
      </c>
    </row>
    <row r="4951" spans="1:9" x14ac:dyDescent="0.35">
      <c r="A4951" s="3" t="s">
        <v>5343</v>
      </c>
      <c r="B4951" s="44" t="s">
        <v>204</v>
      </c>
      <c r="C4951" s="44" t="s">
        <v>73</v>
      </c>
      <c r="D4951" s="44" t="s">
        <v>175</v>
      </c>
      <c r="E4951" s="3">
        <v>3</v>
      </c>
      <c r="F4951" s="3">
        <v>1</v>
      </c>
      <c r="G4951" s="3">
        <v>1</v>
      </c>
      <c r="H4951" s="3">
        <v>1</v>
      </c>
      <c r="I4951" s="3">
        <f t="shared" si="77"/>
        <v>2</v>
      </c>
    </row>
    <row r="4952" spans="1:9" x14ac:dyDescent="0.35">
      <c r="A4952" s="3" t="s">
        <v>5344</v>
      </c>
      <c r="B4952" s="44" t="s">
        <v>221</v>
      </c>
      <c r="C4952" s="44" t="s">
        <v>146</v>
      </c>
      <c r="D4952" s="44" t="s">
        <v>176</v>
      </c>
      <c r="E4952" s="3">
        <v>3</v>
      </c>
      <c r="F4952" s="3">
        <v>1</v>
      </c>
      <c r="G4952" s="3">
        <v>4</v>
      </c>
      <c r="H4952" s="3">
        <v>1</v>
      </c>
      <c r="I4952" s="3">
        <f t="shared" si="77"/>
        <v>2</v>
      </c>
    </row>
    <row r="4953" spans="1:9" x14ac:dyDescent="0.35">
      <c r="A4953" s="3" t="s">
        <v>5345</v>
      </c>
      <c r="B4953" s="44" t="s">
        <v>290</v>
      </c>
      <c r="C4953" s="44" t="s">
        <v>84</v>
      </c>
      <c r="D4953" s="44" t="s">
        <v>175</v>
      </c>
      <c r="E4953" s="3">
        <v>3</v>
      </c>
      <c r="F4953" s="3">
        <v>1</v>
      </c>
      <c r="G4953" s="3">
        <v>1</v>
      </c>
      <c r="H4953" s="3">
        <v>1</v>
      </c>
      <c r="I4953" s="3">
        <f t="shared" si="77"/>
        <v>2</v>
      </c>
    </row>
    <row r="4954" spans="1:9" x14ac:dyDescent="0.35">
      <c r="A4954" s="3" t="s">
        <v>5346</v>
      </c>
      <c r="B4954" s="44" t="s">
        <v>290</v>
      </c>
      <c r="C4954" s="44" t="s">
        <v>84</v>
      </c>
      <c r="D4954" s="44" t="s">
        <v>175</v>
      </c>
      <c r="E4954" s="3">
        <v>3</v>
      </c>
      <c r="F4954" s="3">
        <v>1</v>
      </c>
      <c r="G4954" s="3">
        <v>4</v>
      </c>
      <c r="H4954" s="3">
        <v>1</v>
      </c>
      <c r="I4954" s="3">
        <f t="shared" si="77"/>
        <v>2</v>
      </c>
    </row>
    <row r="4955" spans="1:9" x14ac:dyDescent="0.35">
      <c r="A4955" s="3" t="s">
        <v>5347</v>
      </c>
      <c r="B4955" s="44" t="s">
        <v>290</v>
      </c>
      <c r="C4955" s="44" t="s">
        <v>84</v>
      </c>
      <c r="D4955" s="44" t="s">
        <v>175</v>
      </c>
      <c r="E4955" s="3">
        <v>3</v>
      </c>
      <c r="F4955" s="3">
        <v>1</v>
      </c>
      <c r="G4955" s="3">
        <v>4</v>
      </c>
      <c r="H4955" s="3">
        <v>1</v>
      </c>
      <c r="I4955" s="3">
        <f t="shared" si="77"/>
        <v>2</v>
      </c>
    </row>
    <row r="4956" spans="1:9" x14ac:dyDescent="0.35">
      <c r="A4956" s="3" t="s">
        <v>5348</v>
      </c>
      <c r="B4956" s="44" t="s">
        <v>290</v>
      </c>
      <c r="C4956" s="44" t="s">
        <v>84</v>
      </c>
      <c r="D4956" s="44" t="s">
        <v>175</v>
      </c>
      <c r="E4956" s="3">
        <v>3</v>
      </c>
      <c r="F4956" s="3">
        <v>1</v>
      </c>
      <c r="G4956" s="3">
        <v>1</v>
      </c>
      <c r="H4956" s="3">
        <v>1</v>
      </c>
      <c r="I4956" s="3">
        <f t="shared" si="77"/>
        <v>2</v>
      </c>
    </row>
    <row r="4957" spans="1:9" x14ac:dyDescent="0.35">
      <c r="A4957" s="3" t="s">
        <v>5349</v>
      </c>
      <c r="B4957" s="44" t="s">
        <v>238</v>
      </c>
      <c r="C4957" s="44" t="s">
        <v>85</v>
      </c>
      <c r="D4957" s="44" t="s">
        <v>176</v>
      </c>
      <c r="E4957" s="3">
        <v>3</v>
      </c>
      <c r="F4957" s="3">
        <v>1</v>
      </c>
      <c r="G4957" s="3">
        <v>4</v>
      </c>
      <c r="H4957" s="3">
        <v>1</v>
      </c>
      <c r="I4957" s="3">
        <f t="shared" si="77"/>
        <v>2</v>
      </c>
    </row>
    <row r="4958" spans="1:9" x14ac:dyDescent="0.35">
      <c r="A4958" s="3" t="s">
        <v>5350</v>
      </c>
      <c r="B4958" s="44" t="s">
        <v>221</v>
      </c>
      <c r="C4958" s="44" t="s">
        <v>146</v>
      </c>
      <c r="D4958" s="44" t="s">
        <v>176</v>
      </c>
      <c r="E4958" s="3">
        <v>2</v>
      </c>
      <c r="F4958" s="3">
        <v>2</v>
      </c>
      <c r="G4958" s="3">
        <v>4</v>
      </c>
      <c r="H4958" s="3">
        <v>1</v>
      </c>
      <c r="I4958" s="3">
        <f t="shared" si="77"/>
        <v>2</v>
      </c>
    </row>
    <row r="4959" spans="1:9" x14ac:dyDescent="0.35">
      <c r="A4959" s="3" t="s">
        <v>5351</v>
      </c>
      <c r="B4959" s="44" t="s">
        <v>238</v>
      </c>
      <c r="C4959" s="44" t="s">
        <v>85</v>
      </c>
      <c r="D4959" s="44" t="s">
        <v>176</v>
      </c>
      <c r="E4959" s="3">
        <v>3</v>
      </c>
      <c r="F4959" s="3">
        <v>1</v>
      </c>
      <c r="G4959" s="3">
        <v>1</v>
      </c>
      <c r="H4959" s="3">
        <v>1</v>
      </c>
      <c r="I4959" s="3">
        <f t="shared" si="77"/>
        <v>2</v>
      </c>
    </row>
    <row r="4960" spans="1:9" x14ac:dyDescent="0.35">
      <c r="A4960" s="3" t="s">
        <v>5352</v>
      </c>
      <c r="B4960" s="44" t="s">
        <v>238</v>
      </c>
      <c r="C4960" s="44" t="s">
        <v>85</v>
      </c>
      <c r="D4960" s="44" t="s">
        <v>176</v>
      </c>
      <c r="E4960" s="3">
        <v>3</v>
      </c>
      <c r="F4960" s="3">
        <v>1</v>
      </c>
      <c r="G4960" s="3">
        <v>1</v>
      </c>
      <c r="H4960" s="3">
        <v>1</v>
      </c>
      <c r="I4960" s="3">
        <f t="shared" si="77"/>
        <v>2</v>
      </c>
    </row>
    <row r="4961" spans="1:9" x14ac:dyDescent="0.35">
      <c r="A4961" s="3" t="s">
        <v>5353</v>
      </c>
      <c r="B4961" s="44" t="s">
        <v>290</v>
      </c>
      <c r="C4961" s="44" t="s">
        <v>84</v>
      </c>
      <c r="D4961" s="44" t="s">
        <v>175</v>
      </c>
      <c r="E4961" s="3">
        <v>3</v>
      </c>
      <c r="F4961" s="3">
        <v>3</v>
      </c>
      <c r="G4961" s="3">
        <v>4</v>
      </c>
      <c r="H4961" s="3">
        <v>1</v>
      </c>
      <c r="I4961" s="3">
        <f t="shared" si="77"/>
        <v>3</v>
      </c>
    </row>
    <row r="4962" spans="1:9" x14ac:dyDescent="0.35">
      <c r="A4962" s="3" t="s">
        <v>5354</v>
      </c>
      <c r="B4962" s="44" t="s">
        <v>221</v>
      </c>
      <c r="C4962" s="44" t="s">
        <v>146</v>
      </c>
      <c r="D4962" s="44" t="s">
        <v>176</v>
      </c>
      <c r="E4962" s="3">
        <v>3</v>
      </c>
      <c r="F4962" s="3">
        <v>2</v>
      </c>
      <c r="G4962" s="3">
        <v>4</v>
      </c>
      <c r="H4962" s="3">
        <v>1</v>
      </c>
      <c r="I4962" s="3">
        <f t="shared" si="77"/>
        <v>3</v>
      </c>
    </row>
    <row r="4963" spans="1:9" x14ac:dyDescent="0.35">
      <c r="A4963" s="3" t="s">
        <v>5355</v>
      </c>
      <c r="B4963" s="44" t="s">
        <v>291</v>
      </c>
      <c r="C4963" s="44" t="s">
        <v>84</v>
      </c>
      <c r="D4963" s="44" t="s">
        <v>176</v>
      </c>
      <c r="E4963" s="3">
        <v>3</v>
      </c>
      <c r="F4963" s="3">
        <v>1</v>
      </c>
      <c r="G4963" s="3">
        <v>4</v>
      </c>
      <c r="H4963" s="3">
        <v>1</v>
      </c>
      <c r="I4963" s="3">
        <f t="shared" si="77"/>
        <v>2</v>
      </c>
    </row>
    <row r="4964" spans="1:9" x14ac:dyDescent="0.35">
      <c r="A4964" s="3" t="s">
        <v>5356</v>
      </c>
      <c r="B4964" s="44" t="s">
        <v>290</v>
      </c>
      <c r="C4964" s="44" t="s">
        <v>84</v>
      </c>
      <c r="D4964" s="44" t="s">
        <v>175</v>
      </c>
      <c r="E4964" s="3">
        <v>3</v>
      </c>
      <c r="F4964" s="3">
        <v>1</v>
      </c>
      <c r="G4964" s="3">
        <v>1</v>
      </c>
      <c r="H4964" s="3">
        <v>1</v>
      </c>
      <c r="I4964" s="3">
        <f t="shared" si="77"/>
        <v>2</v>
      </c>
    </row>
    <row r="4965" spans="1:9" x14ac:dyDescent="0.35">
      <c r="A4965" s="3" t="s">
        <v>5357</v>
      </c>
      <c r="B4965" s="44" t="s">
        <v>204</v>
      </c>
      <c r="C4965" s="44" t="s">
        <v>73</v>
      </c>
      <c r="D4965" s="44" t="s">
        <v>175</v>
      </c>
      <c r="E4965" s="3">
        <v>3</v>
      </c>
      <c r="F4965" s="3">
        <v>1</v>
      </c>
      <c r="G4965" s="3">
        <v>4</v>
      </c>
      <c r="H4965" s="3">
        <v>1</v>
      </c>
      <c r="I4965" s="3">
        <f t="shared" si="77"/>
        <v>2</v>
      </c>
    </row>
    <row r="4966" spans="1:9" x14ac:dyDescent="0.35">
      <c r="A4966" s="3" t="s">
        <v>5358</v>
      </c>
      <c r="B4966" s="44" t="s">
        <v>291</v>
      </c>
      <c r="C4966" s="44" t="s">
        <v>84</v>
      </c>
      <c r="D4966" s="44" t="s">
        <v>176</v>
      </c>
      <c r="E4966" s="3">
        <v>3</v>
      </c>
      <c r="F4966" s="3">
        <v>1</v>
      </c>
      <c r="G4966" s="3">
        <v>4</v>
      </c>
      <c r="H4966" s="3">
        <v>1</v>
      </c>
      <c r="I4966" s="3">
        <f t="shared" si="77"/>
        <v>2</v>
      </c>
    </row>
    <row r="4967" spans="1:9" x14ac:dyDescent="0.35">
      <c r="A4967" s="3" t="s">
        <v>5359</v>
      </c>
      <c r="B4967" s="44" t="s">
        <v>246</v>
      </c>
      <c r="C4967" s="44" t="s">
        <v>75</v>
      </c>
      <c r="D4967" s="44" t="s">
        <v>175</v>
      </c>
      <c r="E4967" s="3">
        <v>3</v>
      </c>
      <c r="F4967" s="3">
        <v>1</v>
      </c>
      <c r="G4967" s="3">
        <v>1</v>
      </c>
      <c r="H4967" s="3">
        <v>1</v>
      </c>
      <c r="I4967" s="3">
        <f t="shared" si="77"/>
        <v>2</v>
      </c>
    </row>
    <row r="4968" spans="1:9" x14ac:dyDescent="0.35">
      <c r="A4968" s="3" t="s">
        <v>5360</v>
      </c>
      <c r="B4968" s="44" t="s">
        <v>242</v>
      </c>
      <c r="C4968" s="44" t="s">
        <v>148</v>
      </c>
      <c r="D4968" s="44" t="s">
        <v>175</v>
      </c>
      <c r="E4968" s="3">
        <v>3</v>
      </c>
      <c r="F4968" s="3">
        <v>1</v>
      </c>
      <c r="G4968" s="3">
        <v>4</v>
      </c>
      <c r="H4968" s="3">
        <v>1</v>
      </c>
      <c r="I4968" s="3">
        <f t="shared" si="77"/>
        <v>2</v>
      </c>
    </row>
    <row r="4969" spans="1:9" x14ac:dyDescent="0.35">
      <c r="A4969" s="3" t="s">
        <v>5361</v>
      </c>
      <c r="B4969" s="44" t="s">
        <v>291</v>
      </c>
      <c r="C4969" s="44" t="s">
        <v>84</v>
      </c>
      <c r="D4969" s="44" t="s">
        <v>176</v>
      </c>
      <c r="E4969" s="3">
        <v>3</v>
      </c>
      <c r="F4969" s="3">
        <v>1</v>
      </c>
      <c r="G4969" s="3">
        <v>4</v>
      </c>
      <c r="H4969" s="3">
        <v>1</v>
      </c>
      <c r="I4969" s="3">
        <f t="shared" si="77"/>
        <v>2</v>
      </c>
    </row>
    <row r="4970" spans="1:9" x14ac:dyDescent="0.35">
      <c r="A4970" s="3" t="s">
        <v>5362</v>
      </c>
      <c r="B4970" s="44" t="s">
        <v>238</v>
      </c>
      <c r="C4970" s="44" t="s">
        <v>85</v>
      </c>
      <c r="D4970" s="44" t="s">
        <v>176</v>
      </c>
      <c r="E4970" s="3">
        <v>3</v>
      </c>
      <c r="F4970" s="3">
        <v>1</v>
      </c>
      <c r="G4970" s="3">
        <v>1</v>
      </c>
      <c r="H4970" s="3">
        <v>1</v>
      </c>
      <c r="I4970" s="3">
        <f t="shared" si="77"/>
        <v>2</v>
      </c>
    </row>
    <row r="4971" spans="1:9" x14ac:dyDescent="0.35">
      <c r="A4971" s="3" t="s">
        <v>5363</v>
      </c>
      <c r="B4971" s="44" t="s">
        <v>238</v>
      </c>
      <c r="C4971" s="44" t="s">
        <v>85</v>
      </c>
      <c r="D4971" s="44" t="s">
        <v>176</v>
      </c>
      <c r="E4971" s="3">
        <v>3</v>
      </c>
      <c r="F4971" s="3">
        <v>1</v>
      </c>
      <c r="G4971" s="3">
        <v>1</v>
      </c>
      <c r="H4971" s="3">
        <v>1</v>
      </c>
      <c r="I4971" s="3">
        <f t="shared" si="77"/>
        <v>2</v>
      </c>
    </row>
    <row r="4972" spans="1:9" x14ac:dyDescent="0.35">
      <c r="A4972" s="3" t="s">
        <v>5364</v>
      </c>
      <c r="B4972" s="44" t="s">
        <v>290</v>
      </c>
      <c r="C4972" s="44" t="s">
        <v>84</v>
      </c>
      <c r="D4972" s="44" t="s">
        <v>175</v>
      </c>
      <c r="E4972" s="3">
        <v>3</v>
      </c>
      <c r="F4972" s="3">
        <v>1</v>
      </c>
      <c r="G4972" s="3">
        <v>4</v>
      </c>
      <c r="H4972" s="3">
        <v>1</v>
      </c>
      <c r="I4972" s="3">
        <f t="shared" si="77"/>
        <v>2</v>
      </c>
    </row>
    <row r="4973" spans="1:9" x14ac:dyDescent="0.35">
      <c r="A4973" s="3" t="s">
        <v>5365</v>
      </c>
      <c r="B4973" s="44" t="s">
        <v>238</v>
      </c>
      <c r="C4973" s="44" t="s">
        <v>85</v>
      </c>
      <c r="D4973" s="44" t="s">
        <v>176</v>
      </c>
      <c r="E4973" s="3">
        <v>3</v>
      </c>
      <c r="F4973" s="3">
        <v>1</v>
      </c>
      <c r="G4973" s="3">
        <v>4</v>
      </c>
      <c r="H4973" s="3">
        <v>1</v>
      </c>
      <c r="I4973" s="3">
        <f t="shared" si="77"/>
        <v>2</v>
      </c>
    </row>
    <row r="4974" spans="1:9" x14ac:dyDescent="0.35">
      <c r="A4974" s="3" t="s">
        <v>5366</v>
      </c>
      <c r="B4974" s="44" t="s">
        <v>238</v>
      </c>
      <c r="C4974" s="44" t="s">
        <v>85</v>
      </c>
      <c r="D4974" s="44" t="s">
        <v>176</v>
      </c>
      <c r="E4974" s="3">
        <v>3</v>
      </c>
      <c r="F4974" s="3">
        <v>1</v>
      </c>
      <c r="G4974" s="3">
        <v>4</v>
      </c>
      <c r="H4974" s="3">
        <v>1</v>
      </c>
      <c r="I4974" s="3">
        <f t="shared" si="77"/>
        <v>2</v>
      </c>
    </row>
    <row r="4975" spans="1:9" x14ac:dyDescent="0.35">
      <c r="A4975" s="3" t="s">
        <v>5367</v>
      </c>
      <c r="B4975" s="44" t="s">
        <v>242</v>
      </c>
      <c r="C4975" s="44" t="s">
        <v>148</v>
      </c>
      <c r="D4975" s="44" t="s">
        <v>175</v>
      </c>
      <c r="E4975" s="3">
        <v>3</v>
      </c>
      <c r="F4975" s="3">
        <v>1</v>
      </c>
      <c r="G4975" s="3">
        <v>4</v>
      </c>
      <c r="H4975" s="3">
        <v>1</v>
      </c>
      <c r="I4975" s="3">
        <f t="shared" si="77"/>
        <v>2</v>
      </c>
    </row>
    <row r="4976" spans="1:9" x14ac:dyDescent="0.35">
      <c r="A4976" s="3" t="s">
        <v>5368</v>
      </c>
      <c r="B4976" s="44" t="s">
        <v>258</v>
      </c>
      <c r="C4976" s="44" t="s">
        <v>85</v>
      </c>
      <c r="D4976" s="44" t="s">
        <v>175</v>
      </c>
      <c r="E4976" s="3">
        <v>3</v>
      </c>
      <c r="F4976" s="3">
        <v>1</v>
      </c>
      <c r="G4976" s="3">
        <v>1</v>
      </c>
      <c r="H4976" s="3">
        <v>1</v>
      </c>
      <c r="I4976" s="3">
        <f t="shared" si="77"/>
        <v>2</v>
      </c>
    </row>
    <row r="4977" spans="1:9" x14ac:dyDescent="0.35">
      <c r="A4977" s="3" t="s">
        <v>5369</v>
      </c>
      <c r="B4977" s="44" t="s">
        <v>258</v>
      </c>
      <c r="C4977" s="44" t="s">
        <v>85</v>
      </c>
      <c r="D4977" s="44" t="s">
        <v>175</v>
      </c>
      <c r="E4977" s="3">
        <v>2</v>
      </c>
      <c r="F4977" s="3">
        <v>3</v>
      </c>
      <c r="G4977" s="3">
        <v>1</v>
      </c>
      <c r="H4977" s="3">
        <v>1</v>
      </c>
      <c r="I4977" s="3">
        <f t="shared" si="77"/>
        <v>2</v>
      </c>
    </row>
    <row r="4978" spans="1:9" x14ac:dyDescent="0.35">
      <c r="A4978" s="3" t="s">
        <v>5370</v>
      </c>
      <c r="B4978" s="44" t="s">
        <v>291</v>
      </c>
      <c r="C4978" s="44" t="s">
        <v>84</v>
      </c>
      <c r="D4978" s="44" t="s">
        <v>176</v>
      </c>
      <c r="E4978" s="3">
        <v>1</v>
      </c>
      <c r="F4978" s="3">
        <v>4</v>
      </c>
      <c r="G4978" s="3">
        <v>1</v>
      </c>
      <c r="H4978" s="3">
        <v>1</v>
      </c>
      <c r="I4978" s="3">
        <f t="shared" si="77"/>
        <v>2</v>
      </c>
    </row>
    <row r="4979" spans="1:9" x14ac:dyDescent="0.35">
      <c r="A4979" s="3" t="s">
        <v>5371</v>
      </c>
      <c r="B4979" s="44" t="s">
        <v>291</v>
      </c>
      <c r="C4979" s="44" t="s">
        <v>84</v>
      </c>
      <c r="D4979" s="44" t="s">
        <v>176</v>
      </c>
      <c r="E4979" s="3">
        <v>3</v>
      </c>
      <c r="F4979" s="3">
        <v>1</v>
      </c>
      <c r="G4979" s="3">
        <v>1</v>
      </c>
      <c r="H4979" s="3">
        <v>1</v>
      </c>
      <c r="I4979" s="3">
        <f t="shared" si="77"/>
        <v>2</v>
      </c>
    </row>
    <row r="4980" spans="1:9" x14ac:dyDescent="0.35">
      <c r="A4980" s="3" t="s">
        <v>5372</v>
      </c>
      <c r="B4980" s="44" t="s">
        <v>290</v>
      </c>
      <c r="C4980" s="44" t="s">
        <v>84</v>
      </c>
      <c r="D4980" s="44" t="s">
        <v>175</v>
      </c>
      <c r="E4980" s="3">
        <v>2</v>
      </c>
      <c r="F4980" s="3">
        <v>4</v>
      </c>
      <c r="G4980" s="3">
        <v>4</v>
      </c>
      <c r="H4980" s="3">
        <v>1</v>
      </c>
      <c r="I4980" s="3">
        <f t="shared" si="77"/>
        <v>3</v>
      </c>
    </row>
    <row r="4981" spans="1:9" x14ac:dyDescent="0.35">
      <c r="A4981" s="3" t="s">
        <v>5373</v>
      </c>
      <c r="B4981" s="44" t="s">
        <v>291</v>
      </c>
      <c r="C4981" s="44" t="s">
        <v>84</v>
      </c>
      <c r="D4981" s="44" t="s">
        <v>176</v>
      </c>
      <c r="E4981" s="3">
        <v>1</v>
      </c>
      <c r="F4981" s="3">
        <v>4</v>
      </c>
      <c r="G4981" s="3">
        <v>1</v>
      </c>
      <c r="H4981" s="3">
        <v>1</v>
      </c>
      <c r="I4981" s="3">
        <f t="shared" si="77"/>
        <v>2</v>
      </c>
    </row>
    <row r="4982" spans="1:9" x14ac:dyDescent="0.35">
      <c r="A4982" s="3" t="s">
        <v>5374</v>
      </c>
      <c r="B4982" s="44" t="s">
        <v>221</v>
      </c>
      <c r="C4982" s="44" t="s">
        <v>146</v>
      </c>
      <c r="D4982" s="44" t="s">
        <v>176</v>
      </c>
      <c r="E4982" s="3">
        <v>3</v>
      </c>
      <c r="F4982" s="3">
        <v>1</v>
      </c>
      <c r="G4982" s="3">
        <v>1</v>
      </c>
      <c r="H4982" s="3">
        <v>1</v>
      </c>
      <c r="I4982" s="3">
        <f t="shared" si="77"/>
        <v>2</v>
      </c>
    </row>
    <row r="4983" spans="1:9" x14ac:dyDescent="0.35">
      <c r="A4983" s="3" t="s">
        <v>5375</v>
      </c>
      <c r="B4983" s="44" t="s">
        <v>290</v>
      </c>
      <c r="C4983" s="44" t="s">
        <v>84</v>
      </c>
      <c r="D4983" s="44" t="s">
        <v>175</v>
      </c>
      <c r="E4983" s="3">
        <v>1</v>
      </c>
      <c r="F4983" s="3">
        <v>4</v>
      </c>
      <c r="G4983" s="3">
        <v>1</v>
      </c>
      <c r="H4983" s="3">
        <v>1</v>
      </c>
      <c r="I4983" s="3">
        <f t="shared" si="77"/>
        <v>2</v>
      </c>
    </row>
    <row r="4984" spans="1:9" x14ac:dyDescent="0.35">
      <c r="A4984" s="3" t="s">
        <v>5376</v>
      </c>
      <c r="B4984" s="44" t="s">
        <v>238</v>
      </c>
      <c r="C4984" s="44" t="s">
        <v>85</v>
      </c>
      <c r="D4984" s="44" t="s">
        <v>176</v>
      </c>
      <c r="E4984" s="3">
        <v>3</v>
      </c>
      <c r="F4984" s="3">
        <v>1</v>
      </c>
      <c r="G4984" s="3">
        <v>1</v>
      </c>
      <c r="H4984" s="3">
        <v>1</v>
      </c>
      <c r="I4984" s="3">
        <f t="shared" si="77"/>
        <v>2</v>
      </c>
    </row>
    <row r="4985" spans="1:9" x14ac:dyDescent="0.35">
      <c r="A4985" s="3" t="s">
        <v>5377</v>
      </c>
      <c r="B4985" s="44" t="s">
        <v>290</v>
      </c>
      <c r="C4985" s="44" t="s">
        <v>84</v>
      </c>
      <c r="D4985" s="44" t="s">
        <v>175</v>
      </c>
      <c r="E4985" s="3">
        <v>2</v>
      </c>
      <c r="F4985" s="3">
        <v>2</v>
      </c>
      <c r="G4985" s="3">
        <v>1</v>
      </c>
      <c r="H4985" s="3">
        <v>2</v>
      </c>
      <c r="I4985" s="3">
        <f t="shared" si="77"/>
        <v>2</v>
      </c>
    </row>
    <row r="4986" spans="1:9" x14ac:dyDescent="0.35">
      <c r="A4986" s="3" t="s">
        <v>5378</v>
      </c>
      <c r="B4986" s="44" t="s">
        <v>258</v>
      </c>
      <c r="C4986" s="44" t="s">
        <v>85</v>
      </c>
      <c r="D4986" s="44" t="s">
        <v>175</v>
      </c>
      <c r="E4986" s="3">
        <v>3</v>
      </c>
      <c r="F4986" s="3">
        <v>3</v>
      </c>
      <c r="G4986" s="3">
        <v>4</v>
      </c>
      <c r="H4986" s="3">
        <v>4</v>
      </c>
      <c r="I4986" s="3">
        <f t="shared" si="77"/>
        <v>4</v>
      </c>
    </row>
    <row r="4987" spans="1:9" x14ac:dyDescent="0.35">
      <c r="A4987" s="3" t="s">
        <v>5379</v>
      </c>
      <c r="B4987" s="44" t="s">
        <v>258</v>
      </c>
      <c r="C4987" s="44" t="s">
        <v>85</v>
      </c>
      <c r="D4987" s="44" t="s">
        <v>175</v>
      </c>
      <c r="E4987" s="3">
        <v>3</v>
      </c>
      <c r="F4987" s="3">
        <v>1</v>
      </c>
      <c r="G4987" s="3">
        <v>1</v>
      </c>
      <c r="H4987" s="3">
        <v>2</v>
      </c>
      <c r="I4987" s="3">
        <f t="shared" si="77"/>
        <v>2</v>
      </c>
    </row>
    <row r="4988" spans="1:9" x14ac:dyDescent="0.35">
      <c r="A4988" s="3" t="s">
        <v>5380</v>
      </c>
      <c r="B4988" s="44" t="s">
        <v>291</v>
      </c>
      <c r="C4988" s="44" t="s">
        <v>84</v>
      </c>
      <c r="D4988" s="44" t="s">
        <v>176</v>
      </c>
      <c r="E4988" s="3">
        <v>3</v>
      </c>
      <c r="F4988" s="3">
        <v>1</v>
      </c>
      <c r="G4988" s="3">
        <v>4</v>
      </c>
      <c r="H4988" s="3">
        <v>1</v>
      </c>
      <c r="I4988" s="3">
        <f t="shared" si="77"/>
        <v>2</v>
      </c>
    </row>
    <row r="4989" spans="1:9" x14ac:dyDescent="0.35">
      <c r="A4989" s="3" t="s">
        <v>5381</v>
      </c>
      <c r="B4989" s="44" t="s">
        <v>290</v>
      </c>
      <c r="C4989" s="44" t="s">
        <v>84</v>
      </c>
      <c r="D4989" s="44" t="s">
        <v>175</v>
      </c>
      <c r="E4989" s="3">
        <v>1</v>
      </c>
      <c r="F4989" s="3">
        <v>3</v>
      </c>
      <c r="G4989" s="3">
        <v>1</v>
      </c>
      <c r="H4989" s="3">
        <v>1</v>
      </c>
      <c r="I4989" s="3">
        <f t="shared" si="77"/>
        <v>2</v>
      </c>
    </row>
    <row r="4990" spans="1:9" x14ac:dyDescent="0.35">
      <c r="A4990" s="3" t="s">
        <v>5382</v>
      </c>
      <c r="B4990" s="44" t="s">
        <v>238</v>
      </c>
      <c r="C4990" s="44" t="s">
        <v>85</v>
      </c>
      <c r="D4990" s="44" t="s">
        <v>176</v>
      </c>
      <c r="E4990" s="3">
        <v>3</v>
      </c>
      <c r="F4990" s="3">
        <v>1</v>
      </c>
      <c r="G4990" s="3">
        <v>1</v>
      </c>
      <c r="H4990" s="3">
        <v>1</v>
      </c>
      <c r="I4990" s="3">
        <f t="shared" si="77"/>
        <v>2</v>
      </c>
    </row>
    <row r="4991" spans="1:9" x14ac:dyDescent="0.35">
      <c r="A4991" s="3" t="s">
        <v>5383</v>
      </c>
      <c r="B4991" s="44" t="s">
        <v>238</v>
      </c>
      <c r="C4991" s="44" t="s">
        <v>85</v>
      </c>
      <c r="D4991" s="44" t="s">
        <v>176</v>
      </c>
      <c r="E4991" s="3">
        <v>3</v>
      </c>
      <c r="F4991" s="3">
        <v>1</v>
      </c>
      <c r="G4991" s="3">
        <v>4</v>
      </c>
      <c r="H4991" s="3">
        <v>1</v>
      </c>
      <c r="I4991" s="3">
        <f t="shared" si="77"/>
        <v>2</v>
      </c>
    </row>
    <row r="4992" spans="1:9" x14ac:dyDescent="0.35">
      <c r="A4992" s="3" t="s">
        <v>5384</v>
      </c>
      <c r="B4992" s="44" t="s">
        <v>291</v>
      </c>
      <c r="C4992" s="44" t="s">
        <v>84</v>
      </c>
      <c r="D4992" s="44" t="s">
        <v>176</v>
      </c>
      <c r="E4992" s="3">
        <v>3</v>
      </c>
      <c r="F4992" s="3">
        <v>1</v>
      </c>
      <c r="G4992" s="3">
        <v>4</v>
      </c>
      <c r="H4992" s="3">
        <v>4</v>
      </c>
      <c r="I4992" s="3">
        <f t="shared" si="77"/>
        <v>3</v>
      </c>
    </row>
    <row r="4993" spans="1:9" x14ac:dyDescent="0.35">
      <c r="A4993" s="3" t="s">
        <v>5385</v>
      </c>
      <c r="B4993" s="44" t="s">
        <v>291</v>
      </c>
      <c r="C4993" s="44" t="s">
        <v>84</v>
      </c>
      <c r="D4993" s="44" t="s">
        <v>176</v>
      </c>
      <c r="E4993" s="3">
        <v>2</v>
      </c>
      <c r="F4993" s="3">
        <v>4</v>
      </c>
      <c r="G4993" s="3">
        <v>4</v>
      </c>
      <c r="H4993" s="3">
        <v>3</v>
      </c>
      <c r="I4993" s="3">
        <f t="shared" si="77"/>
        <v>3</v>
      </c>
    </row>
    <row r="4994" spans="1:9" x14ac:dyDescent="0.35">
      <c r="A4994" s="3" t="s">
        <v>5386</v>
      </c>
      <c r="B4994" s="44" t="s">
        <v>291</v>
      </c>
      <c r="C4994" s="44" t="s">
        <v>84</v>
      </c>
      <c r="D4994" s="44" t="s">
        <v>176</v>
      </c>
      <c r="E4994" s="3">
        <v>2</v>
      </c>
      <c r="F4994" s="3">
        <v>3</v>
      </c>
      <c r="G4994" s="3">
        <v>4</v>
      </c>
      <c r="H4994" s="3">
        <v>1</v>
      </c>
      <c r="I4994" s="3">
        <f t="shared" si="77"/>
        <v>3</v>
      </c>
    </row>
    <row r="4995" spans="1:9" x14ac:dyDescent="0.35">
      <c r="A4995" s="3" t="s">
        <v>5387</v>
      </c>
      <c r="B4995" s="44" t="s">
        <v>291</v>
      </c>
      <c r="C4995" s="44" t="s">
        <v>84</v>
      </c>
      <c r="D4995" s="44" t="s">
        <v>176</v>
      </c>
      <c r="E4995" s="3">
        <v>1</v>
      </c>
      <c r="F4995" s="3">
        <v>4</v>
      </c>
      <c r="G4995" s="3">
        <v>1</v>
      </c>
      <c r="H4995" s="3">
        <v>1</v>
      </c>
      <c r="I4995" s="3">
        <f t="shared" ref="I4995:I5058" si="78">ROUND(AVERAGE(E4995:H4995),0)</f>
        <v>2</v>
      </c>
    </row>
    <row r="4996" spans="1:9" x14ac:dyDescent="0.35">
      <c r="A4996" s="3" t="s">
        <v>5388</v>
      </c>
      <c r="B4996" s="44" t="s">
        <v>291</v>
      </c>
      <c r="C4996" s="44" t="s">
        <v>84</v>
      </c>
      <c r="D4996" s="44" t="s">
        <v>176</v>
      </c>
      <c r="E4996" s="3">
        <v>2</v>
      </c>
      <c r="F4996" s="3">
        <v>4</v>
      </c>
      <c r="G4996" s="3">
        <v>4</v>
      </c>
      <c r="H4996" s="3">
        <v>1</v>
      </c>
      <c r="I4996" s="3">
        <f t="shared" si="78"/>
        <v>3</v>
      </c>
    </row>
    <row r="4997" spans="1:9" x14ac:dyDescent="0.35">
      <c r="A4997" s="3" t="s">
        <v>5389</v>
      </c>
      <c r="B4997" s="44" t="s">
        <v>291</v>
      </c>
      <c r="C4997" s="44" t="s">
        <v>84</v>
      </c>
      <c r="D4997" s="44" t="s">
        <v>176</v>
      </c>
      <c r="E4997" s="3">
        <v>1</v>
      </c>
      <c r="F4997" s="3">
        <v>4</v>
      </c>
      <c r="G4997" s="3">
        <v>4</v>
      </c>
      <c r="H4997" s="3">
        <v>2</v>
      </c>
      <c r="I4997" s="3">
        <f t="shared" si="78"/>
        <v>3</v>
      </c>
    </row>
    <row r="4998" spans="1:9" x14ac:dyDescent="0.35">
      <c r="A4998" s="3" t="s">
        <v>5390</v>
      </c>
      <c r="B4998" s="44" t="s">
        <v>221</v>
      </c>
      <c r="C4998" s="44" t="s">
        <v>146</v>
      </c>
      <c r="D4998" s="44" t="s">
        <v>176</v>
      </c>
      <c r="E4998" s="3">
        <v>3</v>
      </c>
      <c r="F4998" s="3">
        <v>1</v>
      </c>
      <c r="G4998" s="3">
        <v>4</v>
      </c>
      <c r="H4998" s="3">
        <v>1</v>
      </c>
      <c r="I4998" s="3">
        <f t="shared" si="78"/>
        <v>2</v>
      </c>
    </row>
    <row r="4999" spans="1:9" x14ac:dyDescent="0.35">
      <c r="A4999" s="3" t="s">
        <v>5391</v>
      </c>
      <c r="B4999" s="44" t="s">
        <v>291</v>
      </c>
      <c r="C4999" s="44" t="s">
        <v>84</v>
      </c>
      <c r="D4999" s="44" t="s">
        <v>176</v>
      </c>
      <c r="E4999" s="3">
        <v>2</v>
      </c>
      <c r="F4999" s="3">
        <v>4</v>
      </c>
      <c r="G4999" s="3">
        <v>1</v>
      </c>
      <c r="H4999" s="3">
        <v>1</v>
      </c>
      <c r="I4999" s="3">
        <f t="shared" si="78"/>
        <v>2</v>
      </c>
    </row>
    <row r="5000" spans="1:9" x14ac:dyDescent="0.35">
      <c r="A5000" s="3" t="s">
        <v>5392</v>
      </c>
      <c r="B5000" s="44" t="s">
        <v>290</v>
      </c>
      <c r="C5000" s="44" t="s">
        <v>84</v>
      </c>
      <c r="D5000" s="44" t="s">
        <v>175</v>
      </c>
      <c r="E5000" s="3">
        <v>1</v>
      </c>
      <c r="F5000" s="3">
        <v>4</v>
      </c>
      <c r="G5000" s="3">
        <v>4</v>
      </c>
      <c r="H5000" s="3">
        <v>1</v>
      </c>
      <c r="I5000" s="3">
        <f t="shared" si="78"/>
        <v>3</v>
      </c>
    </row>
    <row r="5001" spans="1:9" x14ac:dyDescent="0.35">
      <c r="A5001" s="3" t="s">
        <v>5393</v>
      </c>
      <c r="B5001" s="44" t="s">
        <v>290</v>
      </c>
      <c r="C5001" s="44" t="s">
        <v>84</v>
      </c>
      <c r="D5001" s="44" t="s">
        <v>175</v>
      </c>
      <c r="E5001" s="3">
        <v>1</v>
      </c>
      <c r="F5001" s="3">
        <v>4</v>
      </c>
      <c r="G5001" s="3">
        <v>4</v>
      </c>
      <c r="H5001" s="3">
        <v>3</v>
      </c>
      <c r="I5001" s="3">
        <f t="shared" si="78"/>
        <v>3</v>
      </c>
    </row>
    <row r="5002" spans="1:9" x14ac:dyDescent="0.35">
      <c r="A5002" s="3" t="s">
        <v>5394</v>
      </c>
      <c r="B5002" s="44" t="s">
        <v>221</v>
      </c>
      <c r="C5002" s="44" t="s">
        <v>146</v>
      </c>
      <c r="D5002" s="44" t="s">
        <v>176</v>
      </c>
      <c r="E5002" s="3">
        <v>3</v>
      </c>
      <c r="F5002" s="3">
        <v>1</v>
      </c>
      <c r="G5002" s="3">
        <v>4</v>
      </c>
      <c r="H5002" s="3">
        <v>1</v>
      </c>
      <c r="I5002" s="3">
        <f t="shared" si="78"/>
        <v>2</v>
      </c>
    </row>
    <row r="5003" spans="1:9" x14ac:dyDescent="0.35">
      <c r="A5003" s="3" t="s">
        <v>5395</v>
      </c>
      <c r="B5003" s="44" t="s">
        <v>290</v>
      </c>
      <c r="C5003" s="44" t="s">
        <v>84</v>
      </c>
      <c r="D5003" s="44" t="s">
        <v>175</v>
      </c>
      <c r="E5003" s="3">
        <v>1</v>
      </c>
      <c r="F5003" s="3">
        <v>4</v>
      </c>
      <c r="G5003" s="3">
        <v>4</v>
      </c>
      <c r="H5003" s="3">
        <v>1</v>
      </c>
      <c r="I5003" s="3">
        <f t="shared" si="78"/>
        <v>3</v>
      </c>
    </row>
    <row r="5004" spans="1:9" x14ac:dyDescent="0.35">
      <c r="A5004" s="3" t="s">
        <v>5396</v>
      </c>
      <c r="B5004" s="44" t="s">
        <v>258</v>
      </c>
      <c r="C5004" s="44" t="s">
        <v>85</v>
      </c>
      <c r="D5004" s="44" t="s">
        <v>175</v>
      </c>
      <c r="E5004" s="3">
        <v>3</v>
      </c>
      <c r="F5004" s="3">
        <v>1</v>
      </c>
      <c r="G5004" s="3">
        <v>4</v>
      </c>
      <c r="H5004" s="3">
        <v>1</v>
      </c>
      <c r="I5004" s="3">
        <f t="shared" si="78"/>
        <v>2</v>
      </c>
    </row>
    <row r="5005" spans="1:9" x14ac:dyDescent="0.35">
      <c r="A5005" s="3" t="s">
        <v>5397</v>
      </c>
      <c r="B5005" s="44" t="s">
        <v>258</v>
      </c>
      <c r="C5005" s="44" t="s">
        <v>85</v>
      </c>
      <c r="D5005" s="44" t="s">
        <v>175</v>
      </c>
      <c r="E5005" s="3">
        <v>3</v>
      </c>
      <c r="F5005" s="3">
        <v>1</v>
      </c>
      <c r="G5005" s="3">
        <v>4</v>
      </c>
      <c r="H5005" s="3">
        <v>1</v>
      </c>
      <c r="I5005" s="3">
        <f t="shared" si="78"/>
        <v>2</v>
      </c>
    </row>
    <row r="5006" spans="1:9" x14ac:dyDescent="0.35">
      <c r="A5006" s="3" t="s">
        <v>5398</v>
      </c>
      <c r="B5006" s="44" t="s">
        <v>238</v>
      </c>
      <c r="C5006" s="44" t="s">
        <v>85</v>
      </c>
      <c r="D5006" s="44" t="s">
        <v>176</v>
      </c>
      <c r="E5006" s="3">
        <v>3</v>
      </c>
      <c r="F5006" s="3">
        <v>1</v>
      </c>
      <c r="G5006" s="3">
        <v>4</v>
      </c>
      <c r="H5006" s="3">
        <v>3</v>
      </c>
      <c r="I5006" s="3">
        <f t="shared" si="78"/>
        <v>3</v>
      </c>
    </row>
    <row r="5007" spans="1:9" x14ac:dyDescent="0.35">
      <c r="A5007" s="3" t="s">
        <v>5399</v>
      </c>
      <c r="B5007" s="44" t="s">
        <v>291</v>
      </c>
      <c r="C5007" s="44" t="s">
        <v>84</v>
      </c>
      <c r="D5007" s="44" t="s">
        <v>176</v>
      </c>
      <c r="E5007" s="3">
        <v>1</v>
      </c>
      <c r="F5007" s="3">
        <v>2</v>
      </c>
      <c r="G5007" s="3">
        <v>1</v>
      </c>
      <c r="H5007" s="3">
        <v>1</v>
      </c>
      <c r="I5007" s="3">
        <f t="shared" si="78"/>
        <v>1</v>
      </c>
    </row>
    <row r="5008" spans="1:9" x14ac:dyDescent="0.35">
      <c r="A5008" s="3" t="s">
        <v>5400</v>
      </c>
      <c r="B5008" s="44" t="s">
        <v>221</v>
      </c>
      <c r="C5008" s="44" t="s">
        <v>146</v>
      </c>
      <c r="D5008" s="44" t="s">
        <v>176</v>
      </c>
      <c r="E5008" s="3">
        <v>3</v>
      </c>
      <c r="F5008" s="3">
        <v>1</v>
      </c>
      <c r="G5008" s="3">
        <v>4</v>
      </c>
      <c r="H5008" s="3">
        <v>1</v>
      </c>
      <c r="I5008" s="3">
        <f t="shared" si="78"/>
        <v>2</v>
      </c>
    </row>
    <row r="5009" spans="1:9" x14ac:dyDescent="0.35">
      <c r="A5009" s="3" t="s">
        <v>5401</v>
      </c>
      <c r="B5009" s="44" t="s">
        <v>290</v>
      </c>
      <c r="C5009" s="44" t="s">
        <v>84</v>
      </c>
      <c r="D5009" s="44" t="s">
        <v>175</v>
      </c>
      <c r="E5009" s="3">
        <v>1</v>
      </c>
      <c r="F5009" s="3">
        <v>4</v>
      </c>
      <c r="G5009" s="3">
        <v>4</v>
      </c>
      <c r="H5009" s="3">
        <v>1</v>
      </c>
      <c r="I5009" s="3">
        <f t="shared" si="78"/>
        <v>3</v>
      </c>
    </row>
    <row r="5010" spans="1:9" x14ac:dyDescent="0.35">
      <c r="A5010" s="3" t="s">
        <v>5402</v>
      </c>
      <c r="B5010" s="44" t="s">
        <v>290</v>
      </c>
      <c r="C5010" s="44" t="s">
        <v>84</v>
      </c>
      <c r="D5010" s="44" t="s">
        <v>175</v>
      </c>
      <c r="E5010" s="3">
        <v>1</v>
      </c>
      <c r="F5010" s="3">
        <v>4</v>
      </c>
      <c r="G5010" s="3">
        <v>4</v>
      </c>
      <c r="H5010" s="3">
        <v>1</v>
      </c>
      <c r="I5010" s="3">
        <f t="shared" si="78"/>
        <v>3</v>
      </c>
    </row>
    <row r="5011" spans="1:9" x14ac:dyDescent="0.35">
      <c r="A5011" s="3" t="s">
        <v>5403</v>
      </c>
      <c r="B5011" s="44" t="s">
        <v>291</v>
      </c>
      <c r="C5011" s="44" t="s">
        <v>84</v>
      </c>
      <c r="D5011" s="44" t="s">
        <v>176</v>
      </c>
      <c r="E5011" s="3">
        <v>3</v>
      </c>
      <c r="F5011" s="3">
        <v>1</v>
      </c>
      <c r="G5011" s="3">
        <v>1</v>
      </c>
      <c r="H5011" s="3">
        <v>1</v>
      </c>
      <c r="I5011" s="3">
        <f t="shared" si="78"/>
        <v>2</v>
      </c>
    </row>
    <row r="5012" spans="1:9" x14ac:dyDescent="0.35">
      <c r="A5012" s="3" t="s">
        <v>5404</v>
      </c>
      <c r="B5012" s="44" t="s">
        <v>221</v>
      </c>
      <c r="C5012" s="44" t="s">
        <v>146</v>
      </c>
      <c r="D5012" s="44" t="s">
        <v>176</v>
      </c>
      <c r="E5012" s="3">
        <v>3</v>
      </c>
      <c r="F5012" s="3">
        <v>1</v>
      </c>
      <c r="G5012" s="3">
        <v>4</v>
      </c>
      <c r="H5012" s="3">
        <v>1</v>
      </c>
      <c r="I5012" s="3">
        <f t="shared" si="78"/>
        <v>2</v>
      </c>
    </row>
    <row r="5013" spans="1:9" x14ac:dyDescent="0.35">
      <c r="A5013" s="3" t="s">
        <v>5405</v>
      </c>
      <c r="B5013" s="44" t="s">
        <v>221</v>
      </c>
      <c r="C5013" s="44" t="s">
        <v>146</v>
      </c>
      <c r="D5013" s="44" t="s">
        <v>176</v>
      </c>
      <c r="E5013" s="3">
        <v>3</v>
      </c>
      <c r="F5013" s="3">
        <v>1</v>
      </c>
      <c r="G5013" s="3">
        <v>4</v>
      </c>
      <c r="H5013" s="3">
        <v>3</v>
      </c>
      <c r="I5013" s="3">
        <f t="shared" si="78"/>
        <v>3</v>
      </c>
    </row>
    <row r="5014" spans="1:9" x14ac:dyDescent="0.35">
      <c r="A5014" s="3" t="s">
        <v>5406</v>
      </c>
      <c r="B5014" s="44" t="s">
        <v>238</v>
      </c>
      <c r="C5014" s="44" t="s">
        <v>85</v>
      </c>
      <c r="D5014" s="44" t="s">
        <v>176</v>
      </c>
      <c r="E5014" s="3">
        <v>3</v>
      </c>
      <c r="F5014" s="3">
        <v>1</v>
      </c>
      <c r="G5014" s="3">
        <v>4</v>
      </c>
      <c r="H5014" s="3">
        <v>1</v>
      </c>
      <c r="I5014" s="3">
        <f t="shared" si="78"/>
        <v>2</v>
      </c>
    </row>
    <row r="5015" spans="1:9" x14ac:dyDescent="0.35">
      <c r="A5015" s="3" t="s">
        <v>5407</v>
      </c>
      <c r="B5015" s="44" t="s">
        <v>238</v>
      </c>
      <c r="C5015" s="44" t="s">
        <v>85</v>
      </c>
      <c r="D5015" s="44" t="s">
        <v>176</v>
      </c>
      <c r="E5015" s="3">
        <v>3</v>
      </c>
      <c r="F5015" s="3">
        <v>1</v>
      </c>
      <c r="G5015" s="3">
        <v>1</v>
      </c>
      <c r="H5015" s="3">
        <v>1</v>
      </c>
      <c r="I5015" s="3">
        <f t="shared" si="78"/>
        <v>2</v>
      </c>
    </row>
    <row r="5016" spans="1:9" x14ac:dyDescent="0.35">
      <c r="A5016" s="3" t="s">
        <v>5408</v>
      </c>
      <c r="B5016" s="44" t="s">
        <v>238</v>
      </c>
      <c r="C5016" s="44" t="s">
        <v>85</v>
      </c>
      <c r="D5016" s="44" t="s">
        <v>176</v>
      </c>
      <c r="E5016" s="3">
        <v>3</v>
      </c>
      <c r="F5016" s="3">
        <v>1</v>
      </c>
      <c r="G5016" s="3">
        <v>1</v>
      </c>
      <c r="H5016" s="3">
        <v>1</v>
      </c>
      <c r="I5016" s="3">
        <f t="shared" si="78"/>
        <v>2</v>
      </c>
    </row>
    <row r="5017" spans="1:9" x14ac:dyDescent="0.35">
      <c r="A5017" s="3" t="s">
        <v>5409</v>
      </c>
      <c r="B5017" s="44" t="s">
        <v>238</v>
      </c>
      <c r="C5017" s="44" t="s">
        <v>85</v>
      </c>
      <c r="D5017" s="44" t="s">
        <v>176</v>
      </c>
      <c r="E5017" s="3">
        <v>3</v>
      </c>
      <c r="F5017" s="3">
        <v>1</v>
      </c>
      <c r="G5017" s="3">
        <v>1</v>
      </c>
      <c r="H5017" s="3">
        <v>1</v>
      </c>
      <c r="I5017" s="3">
        <f t="shared" si="78"/>
        <v>2</v>
      </c>
    </row>
    <row r="5018" spans="1:9" x14ac:dyDescent="0.35">
      <c r="A5018" s="3" t="s">
        <v>5410</v>
      </c>
      <c r="B5018" s="44" t="s">
        <v>291</v>
      </c>
      <c r="C5018" s="44" t="s">
        <v>84</v>
      </c>
      <c r="D5018" s="44" t="s">
        <v>176</v>
      </c>
      <c r="E5018" s="3">
        <v>3</v>
      </c>
      <c r="F5018" s="3">
        <v>1</v>
      </c>
      <c r="G5018" s="3">
        <v>1</v>
      </c>
      <c r="H5018" s="3">
        <v>1</v>
      </c>
      <c r="I5018" s="3">
        <f t="shared" si="78"/>
        <v>2</v>
      </c>
    </row>
    <row r="5019" spans="1:9" x14ac:dyDescent="0.35">
      <c r="A5019" s="3" t="s">
        <v>5411</v>
      </c>
      <c r="B5019" s="44" t="s">
        <v>221</v>
      </c>
      <c r="C5019" s="44" t="s">
        <v>146</v>
      </c>
      <c r="D5019" s="44" t="s">
        <v>176</v>
      </c>
      <c r="E5019" s="3">
        <v>2</v>
      </c>
      <c r="F5019" s="3">
        <v>2</v>
      </c>
      <c r="G5019" s="3">
        <v>4</v>
      </c>
      <c r="H5019" s="3">
        <v>1</v>
      </c>
      <c r="I5019" s="3">
        <f t="shared" si="78"/>
        <v>2</v>
      </c>
    </row>
    <row r="5020" spans="1:9" x14ac:dyDescent="0.35">
      <c r="A5020" s="3" t="s">
        <v>5412</v>
      </c>
      <c r="B5020" s="44" t="s">
        <v>238</v>
      </c>
      <c r="C5020" s="44" t="s">
        <v>85</v>
      </c>
      <c r="D5020" s="44" t="s">
        <v>176</v>
      </c>
      <c r="E5020" s="3">
        <v>3</v>
      </c>
      <c r="F5020" s="3">
        <v>1</v>
      </c>
      <c r="G5020" s="3">
        <v>1</v>
      </c>
      <c r="H5020" s="3">
        <v>1</v>
      </c>
      <c r="I5020" s="3">
        <f t="shared" si="78"/>
        <v>2</v>
      </c>
    </row>
    <row r="5021" spans="1:9" x14ac:dyDescent="0.35">
      <c r="A5021" s="3" t="s">
        <v>5413</v>
      </c>
      <c r="B5021" s="44" t="s">
        <v>238</v>
      </c>
      <c r="C5021" s="44" t="s">
        <v>85</v>
      </c>
      <c r="D5021" s="44" t="s">
        <v>176</v>
      </c>
      <c r="E5021" s="3">
        <v>3</v>
      </c>
      <c r="F5021" s="3">
        <v>1</v>
      </c>
      <c r="G5021" s="3">
        <v>1</v>
      </c>
      <c r="H5021" s="3">
        <v>1</v>
      </c>
      <c r="I5021" s="3">
        <f t="shared" si="78"/>
        <v>2</v>
      </c>
    </row>
    <row r="5022" spans="1:9" x14ac:dyDescent="0.35">
      <c r="A5022" s="3" t="s">
        <v>5414</v>
      </c>
      <c r="B5022" s="44" t="s">
        <v>238</v>
      </c>
      <c r="C5022" s="44" t="s">
        <v>85</v>
      </c>
      <c r="D5022" s="44" t="s">
        <v>176</v>
      </c>
      <c r="E5022" s="3">
        <v>3</v>
      </c>
      <c r="F5022" s="3">
        <v>1</v>
      </c>
      <c r="G5022" s="3">
        <v>1</v>
      </c>
      <c r="H5022" s="3">
        <v>1</v>
      </c>
      <c r="I5022" s="3">
        <f t="shared" si="78"/>
        <v>2</v>
      </c>
    </row>
    <row r="5023" spans="1:9" x14ac:dyDescent="0.35">
      <c r="A5023" s="3" t="s">
        <v>5415</v>
      </c>
      <c r="B5023" s="44" t="s">
        <v>290</v>
      </c>
      <c r="C5023" s="44" t="s">
        <v>84</v>
      </c>
      <c r="D5023" s="44" t="s">
        <v>175</v>
      </c>
      <c r="E5023" s="3">
        <v>1</v>
      </c>
      <c r="F5023" s="3">
        <v>3</v>
      </c>
      <c r="G5023" s="3">
        <v>1</v>
      </c>
      <c r="H5023" s="3">
        <v>1</v>
      </c>
      <c r="I5023" s="3">
        <f t="shared" si="78"/>
        <v>2</v>
      </c>
    </row>
    <row r="5024" spans="1:9" x14ac:dyDescent="0.35">
      <c r="A5024" s="3" t="s">
        <v>5416</v>
      </c>
      <c r="B5024" s="44" t="s">
        <v>238</v>
      </c>
      <c r="C5024" s="44" t="s">
        <v>85</v>
      </c>
      <c r="D5024" s="44" t="s">
        <v>176</v>
      </c>
      <c r="E5024" s="3">
        <v>3</v>
      </c>
      <c r="F5024" s="3">
        <v>1</v>
      </c>
      <c r="G5024" s="3">
        <v>1</v>
      </c>
      <c r="H5024" s="3">
        <v>1</v>
      </c>
      <c r="I5024" s="3">
        <f t="shared" si="78"/>
        <v>2</v>
      </c>
    </row>
    <row r="5025" spans="1:9" x14ac:dyDescent="0.35">
      <c r="A5025" s="3" t="s">
        <v>5417</v>
      </c>
      <c r="B5025" s="44" t="s">
        <v>238</v>
      </c>
      <c r="C5025" s="44" t="s">
        <v>85</v>
      </c>
      <c r="D5025" s="44" t="s">
        <v>176</v>
      </c>
      <c r="E5025" s="3">
        <v>3</v>
      </c>
      <c r="F5025" s="3">
        <v>1</v>
      </c>
      <c r="G5025" s="3">
        <v>4</v>
      </c>
      <c r="H5025" s="3">
        <v>1</v>
      </c>
      <c r="I5025" s="3">
        <f t="shared" si="78"/>
        <v>2</v>
      </c>
    </row>
    <row r="5026" spans="1:9" x14ac:dyDescent="0.35">
      <c r="A5026" s="3" t="s">
        <v>5418</v>
      </c>
      <c r="B5026" s="44" t="s">
        <v>238</v>
      </c>
      <c r="C5026" s="44" t="s">
        <v>85</v>
      </c>
      <c r="D5026" s="44" t="s">
        <v>176</v>
      </c>
      <c r="E5026" s="3">
        <v>3</v>
      </c>
      <c r="F5026" s="3">
        <v>1</v>
      </c>
      <c r="G5026" s="3">
        <v>1</v>
      </c>
      <c r="H5026" s="3">
        <v>1</v>
      </c>
      <c r="I5026" s="3">
        <f t="shared" si="78"/>
        <v>2</v>
      </c>
    </row>
    <row r="5027" spans="1:9" x14ac:dyDescent="0.35">
      <c r="A5027" s="3" t="s">
        <v>5419</v>
      </c>
      <c r="B5027" s="44" t="s">
        <v>290</v>
      </c>
      <c r="C5027" s="44" t="s">
        <v>84</v>
      </c>
      <c r="D5027" s="44" t="s">
        <v>175</v>
      </c>
      <c r="E5027" s="3">
        <v>2</v>
      </c>
      <c r="F5027" s="3">
        <v>4</v>
      </c>
      <c r="G5027" s="3">
        <v>4</v>
      </c>
      <c r="H5027" s="3">
        <v>2</v>
      </c>
      <c r="I5027" s="3">
        <f t="shared" si="78"/>
        <v>3</v>
      </c>
    </row>
    <row r="5028" spans="1:9" x14ac:dyDescent="0.35">
      <c r="A5028" s="3" t="s">
        <v>5420</v>
      </c>
      <c r="B5028" s="44" t="s">
        <v>221</v>
      </c>
      <c r="C5028" s="44" t="s">
        <v>146</v>
      </c>
      <c r="D5028" s="44" t="s">
        <v>176</v>
      </c>
      <c r="E5028" s="3">
        <v>3</v>
      </c>
      <c r="F5028" s="3">
        <v>1</v>
      </c>
      <c r="G5028" s="3">
        <v>4</v>
      </c>
      <c r="H5028" s="3">
        <v>1</v>
      </c>
      <c r="I5028" s="3">
        <f t="shared" si="78"/>
        <v>2</v>
      </c>
    </row>
    <row r="5029" spans="1:9" x14ac:dyDescent="0.35">
      <c r="A5029" s="3" t="s">
        <v>5421</v>
      </c>
      <c r="B5029" s="44" t="s">
        <v>221</v>
      </c>
      <c r="C5029" s="44" t="s">
        <v>146</v>
      </c>
      <c r="D5029" s="44" t="s">
        <v>176</v>
      </c>
      <c r="E5029" s="3">
        <v>3</v>
      </c>
      <c r="F5029" s="3">
        <v>1</v>
      </c>
      <c r="G5029" s="3">
        <v>1</v>
      </c>
      <c r="H5029" s="3">
        <v>1</v>
      </c>
      <c r="I5029" s="3">
        <f t="shared" si="78"/>
        <v>2</v>
      </c>
    </row>
    <row r="5030" spans="1:9" x14ac:dyDescent="0.35">
      <c r="A5030" s="3" t="s">
        <v>5422</v>
      </c>
      <c r="B5030" s="44" t="s">
        <v>290</v>
      </c>
      <c r="C5030" s="44" t="s">
        <v>84</v>
      </c>
      <c r="D5030" s="44" t="s">
        <v>175</v>
      </c>
      <c r="E5030" s="3">
        <v>2</v>
      </c>
      <c r="F5030" s="3">
        <v>2</v>
      </c>
      <c r="G5030" s="3">
        <v>1</v>
      </c>
      <c r="H5030" s="3">
        <v>2</v>
      </c>
      <c r="I5030" s="3">
        <f t="shared" si="78"/>
        <v>2</v>
      </c>
    </row>
    <row r="5031" spans="1:9" x14ac:dyDescent="0.35">
      <c r="A5031" s="3" t="s">
        <v>5423</v>
      </c>
      <c r="B5031" s="44" t="s">
        <v>290</v>
      </c>
      <c r="C5031" s="44" t="s">
        <v>84</v>
      </c>
      <c r="D5031" s="44" t="s">
        <v>175</v>
      </c>
      <c r="E5031" s="3">
        <v>3</v>
      </c>
      <c r="F5031" s="3">
        <v>1</v>
      </c>
      <c r="G5031" s="3">
        <v>4</v>
      </c>
      <c r="H5031" s="3">
        <v>1</v>
      </c>
      <c r="I5031" s="3">
        <f t="shared" si="78"/>
        <v>2</v>
      </c>
    </row>
    <row r="5032" spans="1:9" x14ac:dyDescent="0.35">
      <c r="A5032" s="3" t="s">
        <v>5424</v>
      </c>
      <c r="B5032" s="44" t="s">
        <v>258</v>
      </c>
      <c r="C5032" s="44" t="s">
        <v>85</v>
      </c>
      <c r="D5032" s="44" t="s">
        <v>175</v>
      </c>
      <c r="E5032" s="3">
        <v>3</v>
      </c>
      <c r="F5032" s="3">
        <v>1</v>
      </c>
      <c r="G5032" s="3">
        <v>4</v>
      </c>
      <c r="H5032" s="3">
        <v>1</v>
      </c>
      <c r="I5032" s="3">
        <f t="shared" si="78"/>
        <v>2</v>
      </c>
    </row>
    <row r="5033" spans="1:9" x14ac:dyDescent="0.35">
      <c r="A5033" s="3" t="s">
        <v>5425</v>
      </c>
      <c r="B5033" s="44" t="s">
        <v>238</v>
      </c>
      <c r="C5033" s="44" t="s">
        <v>85</v>
      </c>
      <c r="D5033" s="44" t="s">
        <v>176</v>
      </c>
      <c r="E5033" s="3">
        <v>3</v>
      </c>
      <c r="F5033" s="3">
        <v>1</v>
      </c>
      <c r="G5033" s="3">
        <v>1</v>
      </c>
      <c r="H5033" s="3">
        <v>1</v>
      </c>
      <c r="I5033" s="3">
        <f t="shared" si="78"/>
        <v>2</v>
      </c>
    </row>
    <row r="5034" spans="1:9" x14ac:dyDescent="0.35">
      <c r="A5034" s="3" t="s">
        <v>5426</v>
      </c>
      <c r="B5034" s="44" t="s">
        <v>258</v>
      </c>
      <c r="C5034" s="44" t="s">
        <v>85</v>
      </c>
      <c r="D5034" s="44" t="s">
        <v>175</v>
      </c>
      <c r="E5034" s="3">
        <v>3</v>
      </c>
      <c r="F5034" s="3">
        <v>1</v>
      </c>
      <c r="G5034" s="3">
        <v>1</v>
      </c>
      <c r="H5034" s="3">
        <v>1</v>
      </c>
      <c r="I5034" s="3">
        <f t="shared" si="78"/>
        <v>2</v>
      </c>
    </row>
    <row r="5035" spans="1:9" x14ac:dyDescent="0.35">
      <c r="A5035" s="3" t="s">
        <v>5427</v>
      </c>
      <c r="B5035" s="44" t="s">
        <v>258</v>
      </c>
      <c r="C5035" s="44" t="s">
        <v>85</v>
      </c>
      <c r="D5035" s="44" t="s">
        <v>175</v>
      </c>
      <c r="E5035" s="3">
        <v>3</v>
      </c>
      <c r="F5035" s="3">
        <v>1</v>
      </c>
      <c r="G5035" s="3">
        <v>1</v>
      </c>
      <c r="H5035" s="3">
        <v>1</v>
      </c>
      <c r="I5035" s="3">
        <f t="shared" si="78"/>
        <v>2</v>
      </c>
    </row>
    <row r="5036" spans="1:9" x14ac:dyDescent="0.35">
      <c r="A5036" s="3" t="s">
        <v>5428</v>
      </c>
      <c r="B5036" s="44" t="s">
        <v>258</v>
      </c>
      <c r="C5036" s="44" t="s">
        <v>85</v>
      </c>
      <c r="D5036" s="44" t="s">
        <v>175</v>
      </c>
      <c r="E5036" s="3">
        <v>3</v>
      </c>
      <c r="F5036" s="3">
        <v>1</v>
      </c>
      <c r="G5036" s="3">
        <v>1</v>
      </c>
      <c r="H5036" s="3">
        <v>1</v>
      </c>
      <c r="I5036" s="3">
        <f t="shared" si="78"/>
        <v>2</v>
      </c>
    </row>
    <row r="5037" spans="1:9" x14ac:dyDescent="0.35">
      <c r="A5037" s="3" t="s">
        <v>5429</v>
      </c>
      <c r="B5037" s="44" t="s">
        <v>290</v>
      </c>
      <c r="C5037" s="44" t="s">
        <v>84</v>
      </c>
      <c r="D5037" s="44" t="s">
        <v>175</v>
      </c>
      <c r="E5037" s="3">
        <v>3</v>
      </c>
      <c r="F5037" s="3">
        <v>1</v>
      </c>
      <c r="G5037" s="3">
        <v>4</v>
      </c>
      <c r="H5037" s="3">
        <v>1</v>
      </c>
      <c r="I5037" s="3">
        <f t="shared" si="78"/>
        <v>2</v>
      </c>
    </row>
    <row r="5038" spans="1:9" x14ac:dyDescent="0.35">
      <c r="A5038" s="3" t="s">
        <v>5430</v>
      </c>
      <c r="B5038" s="44" t="s">
        <v>258</v>
      </c>
      <c r="C5038" s="44" t="s">
        <v>85</v>
      </c>
      <c r="D5038" s="44" t="s">
        <v>175</v>
      </c>
      <c r="E5038" s="3">
        <v>3</v>
      </c>
      <c r="F5038" s="3">
        <v>1</v>
      </c>
      <c r="G5038" s="3">
        <v>1</v>
      </c>
      <c r="H5038" s="3">
        <v>1</v>
      </c>
      <c r="I5038" s="3">
        <f t="shared" si="78"/>
        <v>2</v>
      </c>
    </row>
    <row r="5039" spans="1:9" x14ac:dyDescent="0.35">
      <c r="A5039" s="3" t="s">
        <v>5431</v>
      </c>
      <c r="B5039" s="44" t="s">
        <v>258</v>
      </c>
      <c r="C5039" s="44" t="s">
        <v>85</v>
      </c>
      <c r="D5039" s="44" t="s">
        <v>175</v>
      </c>
      <c r="E5039" s="3">
        <v>2</v>
      </c>
      <c r="F5039" s="3">
        <v>4</v>
      </c>
      <c r="G5039" s="3">
        <v>4</v>
      </c>
      <c r="H5039" s="3">
        <v>1</v>
      </c>
      <c r="I5039" s="3">
        <f t="shared" si="78"/>
        <v>3</v>
      </c>
    </row>
    <row r="5040" spans="1:9" x14ac:dyDescent="0.35">
      <c r="A5040" s="3" t="s">
        <v>5432</v>
      </c>
      <c r="B5040" s="44" t="s">
        <v>290</v>
      </c>
      <c r="C5040" s="44" t="s">
        <v>84</v>
      </c>
      <c r="D5040" s="44" t="s">
        <v>175</v>
      </c>
      <c r="E5040" s="3">
        <v>3</v>
      </c>
      <c r="F5040" s="3">
        <v>1</v>
      </c>
      <c r="G5040" s="3">
        <v>4</v>
      </c>
      <c r="H5040" s="3">
        <v>1</v>
      </c>
      <c r="I5040" s="3">
        <f t="shared" si="78"/>
        <v>2</v>
      </c>
    </row>
    <row r="5041" spans="1:9" x14ac:dyDescent="0.35">
      <c r="A5041" s="3" t="s">
        <v>5433</v>
      </c>
      <c r="B5041" s="44" t="s">
        <v>291</v>
      </c>
      <c r="C5041" s="44" t="s">
        <v>84</v>
      </c>
      <c r="D5041" s="44" t="s">
        <v>176</v>
      </c>
      <c r="E5041" s="3">
        <v>2</v>
      </c>
      <c r="F5041" s="3">
        <v>4</v>
      </c>
      <c r="G5041" s="3">
        <v>1</v>
      </c>
      <c r="H5041" s="3">
        <v>3</v>
      </c>
      <c r="I5041" s="3">
        <f t="shared" si="78"/>
        <v>3</v>
      </c>
    </row>
    <row r="5042" spans="1:9" x14ac:dyDescent="0.35">
      <c r="A5042" s="3" t="s">
        <v>5434</v>
      </c>
      <c r="B5042" s="44" t="s">
        <v>291</v>
      </c>
      <c r="C5042" s="44" t="s">
        <v>84</v>
      </c>
      <c r="D5042" s="44" t="s">
        <v>176</v>
      </c>
      <c r="E5042" s="3">
        <v>3</v>
      </c>
      <c r="F5042" s="3">
        <v>3</v>
      </c>
      <c r="G5042" s="3">
        <v>1</v>
      </c>
      <c r="H5042" s="3">
        <v>1</v>
      </c>
      <c r="I5042" s="3">
        <f t="shared" si="78"/>
        <v>2</v>
      </c>
    </row>
    <row r="5043" spans="1:9" x14ac:dyDescent="0.35">
      <c r="A5043" s="3" t="s">
        <v>5435</v>
      </c>
      <c r="B5043" s="44" t="s">
        <v>291</v>
      </c>
      <c r="C5043" s="44" t="s">
        <v>84</v>
      </c>
      <c r="D5043" s="44" t="s">
        <v>176</v>
      </c>
      <c r="E5043" s="3">
        <v>3</v>
      </c>
      <c r="F5043" s="3">
        <v>2</v>
      </c>
      <c r="G5043" s="3">
        <v>4</v>
      </c>
      <c r="H5043" s="3">
        <v>1</v>
      </c>
      <c r="I5043" s="3">
        <f t="shared" si="78"/>
        <v>3</v>
      </c>
    </row>
    <row r="5044" spans="1:9" x14ac:dyDescent="0.35">
      <c r="A5044" s="3" t="s">
        <v>5436</v>
      </c>
      <c r="B5044" s="44" t="s">
        <v>291</v>
      </c>
      <c r="C5044" s="44" t="s">
        <v>84</v>
      </c>
      <c r="D5044" s="44" t="s">
        <v>176</v>
      </c>
      <c r="E5044" s="3">
        <v>3</v>
      </c>
      <c r="F5044" s="3">
        <v>2</v>
      </c>
      <c r="G5044" s="3">
        <v>4</v>
      </c>
      <c r="H5044" s="3">
        <v>1</v>
      </c>
      <c r="I5044" s="3">
        <f t="shared" si="78"/>
        <v>3</v>
      </c>
    </row>
    <row r="5045" spans="1:9" x14ac:dyDescent="0.35">
      <c r="A5045" s="3" t="s">
        <v>5437</v>
      </c>
      <c r="B5045" s="44" t="s">
        <v>291</v>
      </c>
      <c r="C5045" s="44" t="s">
        <v>84</v>
      </c>
      <c r="D5045" s="44" t="s">
        <v>176</v>
      </c>
      <c r="E5045" s="3">
        <v>2</v>
      </c>
      <c r="F5045" s="3">
        <v>3</v>
      </c>
      <c r="G5045" s="3">
        <v>4</v>
      </c>
      <c r="H5045" s="3">
        <v>1</v>
      </c>
      <c r="I5045" s="3">
        <f t="shared" si="78"/>
        <v>3</v>
      </c>
    </row>
    <row r="5046" spans="1:9" x14ac:dyDescent="0.35">
      <c r="A5046" s="3" t="s">
        <v>5438</v>
      </c>
      <c r="B5046" s="44" t="s">
        <v>291</v>
      </c>
      <c r="C5046" s="44" t="s">
        <v>84</v>
      </c>
      <c r="D5046" s="44" t="s">
        <v>176</v>
      </c>
      <c r="E5046" s="3">
        <v>3</v>
      </c>
      <c r="F5046" s="3">
        <v>2</v>
      </c>
      <c r="G5046" s="3">
        <v>4</v>
      </c>
      <c r="H5046" s="3">
        <v>1</v>
      </c>
      <c r="I5046" s="3">
        <f t="shared" si="78"/>
        <v>3</v>
      </c>
    </row>
    <row r="5047" spans="1:9" x14ac:dyDescent="0.35">
      <c r="A5047" s="3" t="s">
        <v>5439</v>
      </c>
      <c r="B5047" s="44" t="s">
        <v>290</v>
      </c>
      <c r="C5047" s="44" t="s">
        <v>84</v>
      </c>
      <c r="D5047" s="44" t="s">
        <v>175</v>
      </c>
      <c r="E5047" s="3">
        <v>3</v>
      </c>
      <c r="F5047" s="3">
        <v>1</v>
      </c>
      <c r="G5047" s="3">
        <v>4</v>
      </c>
      <c r="H5047" s="3">
        <v>1</v>
      </c>
      <c r="I5047" s="3">
        <f t="shared" si="78"/>
        <v>2</v>
      </c>
    </row>
    <row r="5048" spans="1:9" x14ac:dyDescent="0.35">
      <c r="A5048" s="3" t="s">
        <v>5440</v>
      </c>
      <c r="B5048" s="44" t="s">
        <v>291</v>
      </c>
      <c r="C5048" s="44" t="s">
        <v>84</v>
      </c>
      <c r="D5048" s="44" t="s">
        <v>176</v>
      </c>
      <c r="E5048" s="3">
        <v>1</v>
      </c>
      <c r="F5048" s="3">
        <v>4</v>
      </c>
      <c r="G5048" s="3">
        <v>1</v>
      </c>
      <c r="H5048" s="3">
        <v>1</v>
      </c>
      <c r="I5048" s="3">
        <f t="shared" si="78"/>
        <v>2</v>
      </c>
    </row>
    <row r="5049" spans="1:9" x14ac:dyDescent="0.35">
      <c r="A5049" s="3" t="s">
        <v>5441</v>
      </c>
      <c r="B5049" s="44" t="s">
        <v>291</v>
      </c>
      <c r="C5049" s="44" t="s">
        <v>84</v>
      </c>
      <c r="D5049" s="44" t="s">
        <v>176</v>
      </c>
      <c r="E5049" s="3">
        <v>3</v>
      </c>
      <c r="F5049" s="3">
        <v>1</v>
      </c>
      <c r="G5049" s="3">
        <v>1</v>
      </c>
      <c r="H5049" s="3">
        <v>1</v>
      </c>
      <c r="I5049" s="3">
        <f t="shared" si="78"/>
        <v>2</v>
      </c>
    </row>
    <row r="5050" spans="1:9" x14ac:dyDescent="0.35">
      <c r="A5050" s="3" t="s">
        <v>5442</v>
      </c>
      <c r="B5050" s="44" t="s">
        <v>291</v>
      </c>
      <c r="C5050" s="44" t="s">
        <v>84</v>
      </c>
      <c r="D5050" s="44" t="s">
        <v>176</v>
      </c>
      <c r="E5050" s="3">
        <v>3</v>
      </c>
      <c r="F5050" s="3">
        <v>1</v>
      </c>
      <c r="G5050" s="3">
        <v>1</v>
      </c>
      <c r="H5050" s="3">
        <v>1</v>
      </c>
      <c r="I5050" s="3">
        <f t="shared" si="78"/>
        <v>2</v>
      </c>
    </row>
    <row r="5051" spans="1:9" x14ac:dyDescent="0.35">
      <c r="A5051" s="3" t="s">
        <v>5443</v>
      </c>
      <c r="B5051" s="44" t="s">
        <v>238</v>
      </c>
      <c r="C5051" s="44" t="s">
        <v>85</v>
      </c>
      <c r="D5051" s="44" t="s">
        <v>176</v>
      </c>
      <c r="E5051" s="3">
        <v>3</v>
      </c>
      <c r="F5051" s="3">
        <v>1</v>
      </c>
      <c r="G5051" s="3">
        <v>4</v>
      </c>
      <c r="H5051" s="3">
        <v>3</v>
      </c>
      <c r="I5051" s="3">
        <f t="shared" si="78"/>
        <v>3</v>
      </c>
    </row>
    <row r="5052" spans="1:9" x14ac:dyDescent="0.35">
      <c r="A5052" s="3" t="s">
        <v>5444</v>
      </c>
      <c r="B5052" s="44" t="s">
        <v>291</v>
      </c>
      <c r="C5052" s="44" t="s">
        <v>84</v>
      </c>
      <c r="D5052" s="44" t="s">
        <v>176</v>
      </c>
      <c r="E5052" s="3">
        <v>1</v>
      </c>
      <c r="F5052" s="3">
        <v>4</v>
      </c>
      <c r="G5052" s="3">
        <v>1</v>
      </c>
      <c r="H5052" s="3">
        <v>1</v>
      </c>
      <c r="I5052" s="3">
        <f t="shared" si="78"/>
        <v>2</v>
      </c>
    </row>
    <row r="5053" spans="1:9" x14ac:dyDescent="0.35">
      <c r="A5053" s="3" t="s">
        <v>5445</v>
      </c>
      <c r="B5053" s="44" t="s">
        <v>291</v>
      </c>
      <c r="C5053" s="44" t="s">
        <v>84</v>
      </c>
      <c r="D5053" s="44" t="s">
        <v>176</v>
      </c>
      <c r="E5053" s="3">
        <v>3</v>
      </c>
      <c r="F5053" s="3">
        <v>1</v>
      </c>
      <c r="G5053" s="3">
        <v>4</v>
      </c>
      <c r="H5053" s="3">
        <v>1</v>
      </c>
      <c r="I5053" s="3">
        <f t="shared" si="78"/>
        <v>2</v>
      </c>
    </row>
    <row r="5054" spans="1:9" x14ac:dyDescent="0.35">
      <c r="A5054" s="3" t="s">
        <v>5446</v>
      </c>
      <c r="B5054" s="44" t="s">
        <v>291</v>
      </c>
      <c r="C5054" s="44" t="s">
        <v>84</v>
      </c>
      <c r="D5054" s="44" t="s">
        <v>176</v>
      </c>
      <c r="E5054" s="3">
        <v>3</v>
      </c>
      <c r="F5054" s="3">
        <v>3</v>
      </c>
      <c r="G5054" s="3">
        <v>4</v>
      </c>
      <c r="H5054" s="3">
        <v>1</v>
      </c>
      <c r="I5054" s="3">
        <f t="shared" si="78"/>
        <v>3</v>
      </c>
    </row>
    <row r="5055" spans="1:9" x14ac:dyDescent="0.35">
      <c r="A5055" s="3" t="s">
        <v>5447</v>
      </c>
      <c r="B5055" s="44" t="s">
        <v>291</v>
      </c>
      <c r="C5055" s="44" t="s">
        <v>84</v>
      </c>
      <c r="D5055" s="44" t="s">
        <v>176</v>
      </c>
      <c r="E5055" s="3">
        <v>3</v>
      </c>
      <c r="F5055" s="3">
        <v>1</v>
      </c>
      <c r="G5055" s="3">
        <v>4</v>
      </c>
      <c r="H5055" s="3">
        <v>1</v>
      </c>
      <c r="I5055" s="3">
        <f t="shared" si="78"/>
        <v>2</v>
      </c>
    </row>
    <row r="5056" spans="1:9" x14ac:dyDescent="0.35">
      <c r="A5056" s="3" t="s">
        <v>5448</v>
      </c>
      <c r="B5056" s="44" t="s">
        <v>291</v>
      </c>
      <c r="C5056" s="44" t="s">
        <v>84</v>
      </c>
      <c r="D5056" s="44" t="s">
        <v>176</v>
      </c>
      <c r="E5056" s="3">
        <v>3</v>
      </c>
      <c r="F5056" s="3">
        <v>1</v>
      </c>
      <c r="G5056" s="3">
        <v>4</v>
      </c>
      <c r="H5056" s="3">
        <v>1</v>
      </c>
      <c r="I5056" s="3">
        <f t="shared" si="78"/>
        <v>2</v>
      </c>
    </row>
    <row r="5057" spans="1:9" x14ac:dyDescent="0.35">
      <c r="A5057" s="3" t="s">
        <v>5449</v>
      </c>
      <c r="B5057" s="44" t="s">
        <v>290</v>
      </c>
      <c r="C5057" s="44" t="s">
        <v>84</v>
      </c>
      <c r="D5057" s="44" t="s">
        <v>175</v>
      </c>
      <c r="E5057" s="3">
        <v>3</v>
      </c>
      <c r="F5057" s="3">
        <v>1</v>
      </c>
      <c r="G5057" s="3">
        <v>4</v>
      </c>
      <c r="H5057" s="3">
        <v>1</v>
      </c>
      <c r="I5057" s="3">
        <f t="shared" si="78"/>
        <v>2</v>
      </c>
    </row>
    <row r="5058" spans="1:9" x14ac:dyDescent="0.35">
      <c r="A5058" s="3" t="s">
        <v>5450</v>
      </c>
      <c r="B5058" s="44" t="s">
        <v>291</v>
      </c>
      <c r="C5058" s="44" t="s">
        <v>84</v>
      </c>
      <c r="D5058" s="44" t="s">
        <v>176</v>
      </c>
      <c r="E5058" s="3">
        <v>3</v>
      </c>
      <c r="F5058" s="3">
        <v>4</v>
      </c>
      <c r="G5058" s="3">
        <v>4</v>
      </c>
      <c r="H5058" s="3">
        <v>5</v>
      </c>
      <c r="I5058" s="3">
        <f t="shared" si="78"/>
        <v>4</v>
      </c>
    </row>
    <row r="5059" spans="1:9" x14ac:dyDescent="0.35">
      <c r="A5059" s="3" t="s">
        <v>5451</v>
      </c>
      <c r="B5059" s="44" t="s">
        <v>291</v>
      </c>
      <c r="C5059" s="44" t="s">
        <v>84</v>
      </c>
      <c r="D5059" s="44" t="s">
        <v>176</v>
      </c>
      <c r="E5059" s="3">
        <v>3</v>
      </c>
      <c r="F5059" s="3">
        <v>1</v>
      </c>
      <c r="G5059" s="3">
        <v>4</v>
      </c>
      <c r="H5059" s="3">
        <v>1</v>
      </c>
      <c r="I5059" s="3">
        <f t="shared" ref="I5059:I5122" si="79">ROUND(AVERAGE(E5059:H5059),0)</f>
        <v>2</v>
      </c>
    </row>
    <row r="5060" spans="1:9" x14ac:dyDescent="0.35">
      <c r="A5060" s="3" t="s">
        <v>5452</v>
      </c>
      <c r="B5060" s="44" t="s">
        <v>291</v>
      </c>
      <c r="C5060" s="44" t="s">
        <v>84</v>
      </c>
      <c r="D5060" s="44" t="s">
        <v>176</v>
      </c>
      <c r="E5060" s="3">
        <v>3</v>
      </c>
      <c r="F5060" s="3">
        <v>1</v>
      </c>
      <c r="G5060" s="3">
        <v>4</v>
      </c>
      <c r="H5060" s="3">
        <v>1</v>
      </c>
      <c r="I5060" s="3">
        <f t="shared" si="79"/>
        <v>2</v>
      </c>
    </row>
    <row r="5061" spans="1:9" x14ac:dyDescent="0.35">
      <c r="A5061" s="3" t="s">
        <v>5453</v>
      </c>
      <c r="B5061" s="44" t="s">
        <v>291</v>
      </c>
      <c r="C5061" s="44" t="s">
        <v>84</v>
      </c>
      <c r="D5061" s="44" t="s">
        <v>176</v>
      </c>
      <c r="E5061" s="3">
        <v>3</v>
      </c>
      <c r="F5061" s="3">
        <v>4</v>
      </c>
      <c r="G5061" s="3">
        <v>1</v>
      </c>
      <c r="H5061" s="3">
        <v>4</v>
      </c>
      <c r="I5061" s="3">
        <f t="shared" si="79"/>
        <v>3</v>
      </c>
    </row>
    <row r="5062" spans="1:9" x14ac:dyDescent="0.35">
      <c r="A5062" s="3" t="s">
        <v>5454</v>
      </c>
      <c r="B5062" s="44" t="s">
        <v>291</v>
      </c>
      <c r="C5062" s="44" t="s">
        <v>84</v>
      </c>
      <c r="D5062" s="44" t="s">
        <v>176</v>
      </c>
      <c r="E5062" s="3">
        <v>3</v>
      </c>
      <c r="F5062" s="3">
        <v>2</v>
      </c>
      <c r="G5062" s="3">
        <v>4</v>
      </c>
      <c r="H5062" s="3">
        <v>1</v>
      </c>
      <c r="I5062" s="3">
        <f t="shared" si="79"/>
        <v>3</v>
      </c>
    </row>
    <row r="5063" spans="1:9" x14ac:dyDescent="0.35">
      <c r="A5063" s="3" t="s">
        <v>5455</v>
      </c>
      <c r="B5063" s="44" t="s">
        <v>291</v>
      </c>
      <c r="C5063" s="44" t="s">
        <v>84</v>
      </c>
      <c r="D5063" s="44" t="s">
        <v>176</v>
      </c>
      <c r="E5063" s="3">
        <v>3</v>
      </c>
      <c r="F5063" s="3">
        <v>4</v>
      </c>
      <c r="G5063" s="3">
        <v>4</v>
      </c>
      <c r="H5063" s="3">
        <v>1</v>
      </c>
      <c r="I5063" s="3">
        <f t="shared" si="79"/>
        <v>3</v>
      </c>
    </row>
    <row r="5064" spans="1:9" x14ac:dyDescent="0.35">
      <c r="A5064" s="3" t="s">
        <v>5456</v>
      </c>
      <c r="B5064" s="44" t="s">
        <v>221</v>
      </c>
      <c r="C5064" s="44" t="s">
        <v>146</v>
      </c>
      <c r="D5064" s="44" t="s">
        <v>176</v>
      </c>
      <c r="E5064" s="3">
        <v>3</v>
      </c>
      <c r="F5064" s="3">
        <v>1</v>
      </c>
      <c r="G5064" s="3">
        <v>1</v>
      </c>
      <c r="H5064" s="3">
        <v>1</v>
      </c>
      <c r="I5064" s="3">
        <f t="shared" si="79"/>
        <v>2</v>
      </c>
    </row>
    <row r="5065" spans="1:9" x14ac:dyDescent="0.35">
      <c r="A5065" s="3" t="s">
        <v>5457</v>
      </c>
      <c r="B5065" s="44" t="s">
        <v>238</v>
      </c>
      <c r="C5065" s="44" t="s">
        <v>85</v>
      </c>
      <c r="D5065" s="44" t="s">
        <v>176</v>
      </c>
      <c r="E5065" s="3">
        <v>3</v>
      </c>
      <c r="F5065" s="3">
        <v>1</v>
      </c>
      <c r="G5065" s="3">
        <v>4</v>
      </c>
      <c r="H5065" s="3">
        <v>1</v>
      </c>
      <c r="I5065" s="3">
        <f t="shared" si="79"/>
        <v>2</v>
      </c>
    </row>
    <row r="5066" spans="1:9" x14ac:dyDescent="0.35">
      <c r="A5066" s="3" t="s">
        <v>5458</v>
      </c>
      <c r="B5066" s="44" t="s">
        <v>290</v>
      </c>
      <c r="C5066" s="44" t="s">
        <v>84</v>
      </c>
      <c r="D5066" s="44" t="s">
        <v>175</v>
      </c>
      <c r="E5066" s="3">
        <v>3</v>
      </c>
      <c r="F5066" s="3">
        <v>1</v>
      </c>
      <c r="G5066" s="3">
        <v>4</v>
      </c>
      <c r="H5066" s="3">
        <v>1</v>
      </c>
      <c r="I5066" s="3">
        <f t="shared" si="79"/>
        <v>2</v>
      </c>
    </row>
    <row r="5067" spans="1:9" x14ac:dyDescent="0.35">
      <c r="A5067" s="3" t="s">
        <v>5459</v>
      </c>
      <c r="B5067" s="44" t="s">
        <v>221</v>
      </c>
      <c r="C5067" s="44" t="s">
        <v>146</v>
      </c>
      <c r="D5067" s="44" t="s">
        <v>176</v>
      </c>
      <c r="E5067" s="3">
        <v>3</v>
      </c>
      <c r="F5067" s="3">
        <v>1</v>
      </c>
      <c r="G5067" s="3">
        <v>1</v>
      </c>
      <c r="H5067" s="3">
        <v>1</v>
      </c>
      <c r="I5067" s="3">
        <f t="shared" si="79"/>
        <v>2</v>
      </c>
    </row>
    <row r="5068" spans="1:9" x14ac:dyDescent="0.35">
      <c r="A5068" s="3" t="s">
        <v>5460</v>
      </c>
      <c r="B5068" s="44" t="s">
        <v>238</v>
      </c>
      <c r="C5068" s="44" t="s">
        <v>85</v>
      </c>
      <c r="D5068" s="44" t="s">
        <v>176</v>
      </c>
      <c r="E5068" s="3">
        <v>3</v>
      </c>
      <c r="F5068" s="3">
        <v>4</v>
      </c>
      <c r="G5068" s="3">
        <v>4</v>
      </c>
      <c r="H5068" s="3">
        <v>2</v>
      </c>
      <c r="I5068" s="3">
        <f t="shared" si="79"/>
        <v>3</v>
      </c>
    </row>
    <row r="5069" spans="1:9" x14ac:dyDescent="0.35">
      <c r="A5069" s="3" t="s">
        <v>5461</v>
      </c>
      <c r="B5069" s="44" t="s">
        <v>291</v>
      </c>
      <c r="C5069" s="44" t="s">
        <v>84</v>
      </c>
      <c r="D5069" s="44" t="s">
        <v>176</v>
      </c>
      <c r="E5069" s="3">
        <v>3</v>
      </c>
      <c r="F5069" s="3">
        <v>1</v>
      </c>
      <c r="G5069" s="3">
        <v>4</v>
      </c>
      <c r="H5069" s="3">
        <v>1</v>
      </c>
      <c r="I5069" s="3">
        <f t="shared" si="79"/>
        <v>2</v>
      </c>
    </row>
    <row r="5070" spans="1:9" x14ac:dyDescent="0.35">
      <c r="A5070" s="3" t="s">
        <v>5462</v>
      </c>
      <c r="B5070" s="44" t="s">
        <v>238</v>
      </c>
      <c r="C5070" s="44" t="s">
        <v>85</v>
      </c>
      <c r="D5070" s="44" t="s">
        <v>176</v>
      </c>
      <c r="E5070" s="3">
        <v>3</v>
      </c>
      <c r="F5070" s="3">
        <v>1</v>
      </c>
      <c r="G5070" s="3">
        <v>1</v>
      </c>
      <c r="H5070" s="3">
        <v>3</v>
      </c>
      <c r="I5070" s="3">
        <f t="shared" si="79"/>
        <v>2</v>
      </c>
    </row>
    <row r="5071" spans="1:9" x14ac:dyDescent="0.35">
      <c r="A5071" s="3" t="s">
        <v>5463</v>
      </c>
      <c r="B5071" s="44" t="s">
        <v>290</v>
      </c>
      <c r="C5071" s="44" t="s">
        <v>84</v>
      </c>
      <c r="D5071" s="44" t="s">
        <v>175</v>
      </c>
      <c r="E5071" s="3">
        <v>3</v>
      </c>
      <c r="F5071" s="3">
        <v>1</v>
      </c>
      <c r="G5071" s="3">
        <v>1</v>
      </c>
      <c r="H5071" s="3">
        <v>1</v>
      </c>
      <c r="I5071" s="3">
        <f t="shared" si="79"/>
        <v>2</v>
      </c>
    </row>
    <row r="5072" spans="1:9" x14ac:dyDescent="0.35">
      <c r="A5072" s="3" t="s">
        <v>5464</v>
      </c>
      <c r="B5072" s="44" t="s">
        <v>291</v>
      </c>
      <c r="C5072" s="44" t="s">
        <v>84</v>
      </c>
      <c r="D5072" s="44" t="s">
        <v>176</v>
      </c>
      <c r="E5072" s="3">
        <v>3</v>
      </c>
      <c r="F5072" s="3">
        <v>1</v>
      </c>
      <c r="G5072" s="3">
        <v>4</v>
      </c>
      <c r="H5072" s="3">
        <v>3</v>
      </c>
      <c r="I5072" s="3">
        <f t="shared" si="79"/>
        <v>3</v>
      </c>
    </row>
    <row r="5073" spans="1:9" x14ac:dyDescent="0.35">
      <c r="A5073" s="3" t="s">
        <v>5465</v>
      </c>
      <c r="B5073" s="44" t="s">
        <v>221</v>
      </c>
      <c r="C5073" s="44" t="s">
        <v>146</v>
      </c>
      <c r="D5073" s="44" t="s">
        <v>176</v>
      </c>
      <c r="E5073" s="3">
        <v>3</v>
      </c>
      <c r="F5073" s="3">
        <v>1</v>
      </c>
      <c r="G5073" s="3">
        <v>4</v>
      </c>
      <c r="H5073" s="3">
        <v>1</v>
      </c>
      <c r="I5073" s="3">
        <f t="shared" si="79"/>
        <v>2</v>
      </c>
    </row>
    <row r="5074" spans="1:9" x14ac:dyDescent="0.35">
      <c r="A5074" s="3" t="s">
        <v>5466</v>
      </c>
      <c r="B5074" s="44" t="s">
        <v>290</v>
      </c>
      <c r="C5074" s="44" t="s">
        <v>84</v>
      </c>
      <c r="D5074" s="44" t="s">
        <v>175</v>
      </c>
      <c r="E5074" s="3">
        <v>3</v>
      </c>
      <c r="F5074" s="3">
        <v>1</v>
      </c>
      <c r="G5074" s="3">
        <v>1</v>
      </c>
      <c r="H5074" s="3">
        <v>1</v>
      </c>
      <c r="I5074" s="3">
        <f t="shared" si="79"/>
        <v>2</v>
      </c>
    </row>
    <row r="5075" spans="1:9" x14ac:dyDescent="0.35">
      <c r="A5075" s="3" t="s">
        <v>5467</v>
      </c>
      <c r="B5075" s="44" t="s">
        <v>291</v>
      </c>
      <c r="C5075" s="44" t="s">
        <v>84</v>
      </c>
      <c r="D5075" s="44" t="s">
        <v>176</v>
      </c>
      <c r="E5075" s="3">
        <v>1</v>
      </c>
      <c r="F5075" s="3">
        <v>3</v>
      </c>
      <c r="G5075" s="3">
        <v>1</v>
      </c>
      <c r="H5075" s="3">
        <v>1</v>
      </c>
      <c r="I5075" s="3">
        <f t="shared" si="79"/>
        <v>2</v>
      </c>
    </row>
    <row r="5076" spans="1:9" x14ac:dyDescent="0.35">
      <c r="A5076" s="3" t="s">
        <v>5468</v>
      </c>
      <c r="B5076" s="44" t="s">
        <v>221</v>
      </c>
      <c r="C5076" s="44" t="s">
        <v>146</v>
      </c>
      <c r="D5076" s="44" t="s">
        <v>176</v>
      </c>
      <c r="E5076" s="3">
        <v>3</v>
      </c>
      <c r="F5076" s="3">
        <v>1</v>
      </c>
      <c r="G5076" s="3">
        <v>4</v>
      </c>
      <c r="H5076" s="3">
        <v>1</v>
      </c>
      <c r="I5076" s="3">
        <f t="shared" si="79"/>
        <v>2</v>
      </c>
    </row>
    <row r="5077" spans="1:9" x14ac:dyDescent="0.35">
      <c r="A5077" s="3" t="s">
        <v>5469</v>
      </c>
      <c r="B5077" s="44" t="s">
        <v>291</v>
      </c>
      <c r="C5077" s="44" t="s">
        <v>84</v>
      </c>
      <c r="D5077" s="44" t="s">
        <v>176</v>
      </c>
      <c r="E5077" s="3">
        <v>3</v>
      </c>
      <c r="F5077" s="3">
        <v>4</v>
      </c>
      <c r="G5077" s="3">
        <v>4</v>
      </c>
      <c r="H5077" s="3">
        <v>4</v>
      </c>
      <c r="I5077" s="3">
        <f t="shared" si="79"/>
        <v>4</v>
      </c>
    </row>
    <row r="5078" spans="1:9" x14ac:dyDescent="0.35">
      <c r="A5078" s="3" t="s">
        <v>5470</v>
      </c>
      <c r="B5078" s="44" t="s">
        <v>291</v>
      </c>
      <c r="C5078" s="44" t="s">
        <v>84</v>
      </c>
      <c r="D5078" s="44" t="s">
        <v>176</v>
      </c>
      <c r="E5078" s="3">
        <v>2</v>
      </c>
      <c r="F5078" s="3">
        <v>3</v>
      </c>
      <c r="G5078" s="3">
        <v>1</v>
      </c>
      <c r="H5078" s="3">
        <v>1</v>
      </c>
      <c r="I5078" s="3">
        <f t="shared" si="79"/>
        <v>2</v>
      </c>
    </row>
    <row r="5079" spans="1:9" x14ac:dyDescent="0.35">
      <c r="A5079" s="3" t="s">
        <v>5471</v>
      </c>
      <c r="B5079" s="44" t="s">
        <v>291</v>
      </c>
      <c r="C5079" s="44" t="s">
        <v>84</v>
      </c>
      <c r="D5079" s="44" t="s">
        <v>176</v>
      </c>
      <c r="E5079" s="3">
        <v>2</v>
      </c>
      <c r="F5079" s="3">
        <v>4</v>
      </c>
      <c r="G5079" s="3">
        <v>1</v>
      </c>
      <c r="H5079" s="3">
        <v>2</v>
      </c>
      <c r="I5079" s="3">
        <f t="shared" si="79"/>
        <v>2</v>
      </c>
    </row>
    <row r="5080" spans="1:9" x14ac:dyDescent="0.35">
      <c r="A5080" s="3" t="s">
        <v>5472</v>
      </c>
      <c r="B5080" s="44" t="s">
        <v>258</v>
      </c>
      <c r="C5080" s="44" t="s">
        <v>85</v>
      </c>
      <c r="D5080" s="44" t="s">
        <v>175</v>
      </c>
      <c r="E5080" s="3">
        <v>3</v>
      </c>
      <c r="F5080" s="3">
        <v>1</v>
      </c>
      <c r="G5080" s="3">
        <v>1</v>
      </c>
      <c r="H5080" s="3">
        <v>1</v>
      </c>
      <c r="I5080" s="3">
        <f t="shared" si="79"/>
        <v>2</v>
      </c>
    </row>
    <row r="5081" spans="1:9" x14ac:dyDescent="0.35">
      <c r="A5081" s="3" t="s">
        <v>5473</v>
      </c>
      <c r="B5081" s="44" t="s">
        <v>291</v>
      </c>
      <c r="C5081" s="44" t="s">
        <v>84</v>
      </c>
      <c r="D5081" s="44" t="s">
        <v>176</v>
      </c>
      <c r="E5081" s="3">
        <v>2</v>
      </c>
      <c r="F5081" s="3">
        <v>4</v>
      </c>
      <c r="G5081" s="3">
        <v>4</v>
      </c>
      <c r="H5081" s="3">
        <v>3</v>
      </c>
      <c r="I5081" s="3">
        <f t="shared" si="79"/>
        <v>3</v>
      </c>
    </row>
    <row r="5082" spans="1:9" x14ac:dyDescent="0.35">
      <c r="A5082" s="3" t="s">
        <v>5474</v>
      </c>
      <c r="B5082" s="44" t="s">
        <v>258</v>
      </c>
      <c r="C5082" s="44" t="s">
        <v>85</v>
      </c>
      <c r="D5082" s="44" t="s">
        <v>175</v>
      </c>
      <c r="E5082" s="3">
        <v>3</v>
      </c>
      <c r="F5082" s="3">
        <v>1</v>
      </c>
      <c r="G5082" s="3">
        <v>1</v>
      </c>
      <c r="H5082" s="3">
        <v>1</v>
      </c>
      <c r="I5082" s="3">
        <f t="shared" si="79"/>
        <v>2</v>
      </c>
    </row>
    <row r="5083" spans="1:9" x14ac:dyDescent="0.35">
      <c r="A5083" s="3" t="s">
        <v>5475</v>
      </c>
      <c r="B5083" s="44" t="s">
        <v>291</v>
      </c>
      <c r="C5083" s="44" t="s">
        <v>84</v>
      </c>
      <c r="D5083" s="44" t="s">
        <v>176</v>
      </c>
      <c r="E5083" s="3">
        <v>1</v>
      </c>
      <c r="F5083" s="3">
        <v>4</v>
      </c>
      <c r="G5083" s="3">
        <v>1</v>
      </c>
      <c r="H5083" s="3">
        <v>1</v>
      </c>
      <c r="I5083" s="3">
        <f t="shared" si="79"/>
        <v>2</v>
      </c>
    </row>
    <row r="5084" spans="1:9" x14ac:dyDescent="0.35">
      <c r="A5084" s="3" t="s">
        <v>5476</v>
      </c>
      <c r="B5084" s="44" t="s">
        <v>238</v>
      </c>
      <c r="C5084" s="44" t="s">
        <v>85</v>
      </c>
      <c r="D5084" s="44" t="s">
        <v>176</v>
      </c>
      <c r="E5084" s="3">
        <v>3</v>
      </c>
      <c r="F5084" s="3">
        <v>1</v>
      </c>
      <c r="G5084" s="3">
        <v>4</v>
      </c>
      <c r="H5084" s="3">
        <v>1</v>
      </c>
      <c r="I5084" s="3">
        <f t="shared" si="79"/>
        <v>2</v>
      </c>
    </row>
    <row r="5085" spans="1:9" x14ac:dyDescent="0.35">
      <c r="A5085" s="3" t="s">
        <v>5477</v>
      </c>
      <c r="B5085" s="44" t="s">
        <v>290</v>
      </c>
      <c r="C5085" s="44" t="s">
        <v>84</v>
      </c>
      <c r="D5085" s="44" t="s">
        <v>175</v>
      </c>
      <c r="E5085" s="3">
        <v>3</v>
      </c>
      <c r="F5085" s="3">
        <v>1</v>
      </c>
      <c r="G5085" s="3">
        <v>1</v>
      </c>
      <c r="H5085" s="3">
        <v>1</v>
      </c>
      <c r="I5085" s="3">
        <f t="shared" si="79"/>
        <v>2</v>
      </c>
    </row>
    <row r="5086" spans="1:9" x14ac:dyDescent="0.35">
      <c r="A5086" s="3" t="s">
        <v>5478</v>
      </c>
      <c r="B5086" s="44" t="s">
        <v>290</v>
      </c>
      <c r="C5086" s="44" t="s">
        <v>84</v>
      </c>
      <c r="D5086" s="44" t="s">
        <v>175</v>
      </c>
      <c r="E5086" s="3">
        <v>3</v>
      </c>
      <c r="F5086" s="3">
        <v>1</v>
      </c>
      <c r="G5086" s="3">
        <v>1</v>
      </c>
      <c r="H5086" s="3">
        <v>1</v>
      </c>
      <c r="I5086" s="3">
        <f t="shared" si="79"/>
        <v>2</v>
      </c>
    </row>
    <row r="5087" spans="1:9" x14ac:dyDescent="0.35">
      <c r="A5087" s="3" t="s">
        <v>5479</v>
      </c>
      <c r="B5087" s="44" t="s">
        <v>238</v>
      </c>
      <c r="C5087" s="44" t="s">
        <v>85</v>
      </c>
      <c r="D5087" s="44" t="s">
        <v>176</v>
      </c>
      <c r="E5087" s="3">
        <v>3</v>
      </c>
      <c r="F5087" s="3">
        <v>1</v>
      </c>
      <c r="G5087" s="3">
        <v>4</v>
      </c>
      <c r="H5087" s="3">
        <v>1</v>
      </c>
      <c r="I5087" s="3">
        <f t="shared" si="79"/>
        <v>2</v>
      </c>
    </row>
    <row r="5088" spans="1:9" x14ac:dyDescent="0.35">
      <c r="A5088" s="3" t="s">
        <v>5480</v>
      </c>
      <c r="B5088" s="44" t="s">
        <v>221</v>
      </c>
      <c r="C5088" s="44" t="s">
        <v>146</v>
      </c>
      <c r="D5088" s="44" t="s">
        <v>176</v>
      </c>
      <c r="E5088" s="3">
        <v>3</v>
      </c>
      <c r="F5088" s="3">
        <v>1</v>
      </c>
      <c r="G5088" s="3">
        <v>4</v>
      </c>
      <c r="H5088" s="3">
        <v>1</v>
      </c>
      <c r="I5088" s="3">
        <f t="shared" si="79"/>
        <v>2</v>
      </c>
    </row>
    <row r="5089" spans="1:9" x14ac:dyDescent="0.35">
      <c r="A5089" s="3" t="s">
        <v>5481</v>
      </c>
      <c r="B5089" s="44" t="s">
        <v>238</v>
      </c>
      <c r="C5089" s="44" t="s">
        <v>85</v>
      </c>
      <c r="D5089" s="44" t="s">
        <v>176</v>
      </c>
      <c r="E5089" s="3">
        <v>3</v>
      </c>
      <c r="F5089" s="3">
        <v>1</v>
      </c>
      <c r="G5089" s="3">
        <v>1</v>
      </c>
      <c r="H5089" s="3">
        <v>1</v>
      </c>
      <c r="I5089" s="3">
        <f t="shared" si="79"/>
        <v>2</v>
      </c>
    </row>
    <row r="5090" spans="1:9" x14ac:dyDescent="0.35">
      <c r="A5090" s="3" t="s">
        <v>5482</v>
      </c>
      <c r="B5090" s="44" t="s">
        <v>290</v>
      </c>
      <c r="C5090" s="44" t="s">
        <v>84</v>
      </c>
      <c r="D5090" s="44" t="s">
        <v>175</v>
      </c>
      <c r="E5090" s="3">
        <v>3</v>
      </c>
      <c r="F5090" s="3">
        <v>1</v>
      </c>
      <c r="G5090" s="3">
        <v>1</v>
      </c>
      <c r="H5090" s="3">
        <v>1</v>
      </c>
      <c r="I5090" s="3">
        <f t="shared" si="79"/>
        <v>2</v>
      </c>
    </row>
    <row r="5091" spans="1:9" x14ac:dyDescent="0.35">
      <c r="A5091" s="3" t="s">
        <v>5483</v>
      </c>
      <c r="B5091" s="44" t="s">
        <v>290</v>
      </c>
      <c r="C5091" s="44" t="s">
        <v>84</v>
      </c>
      <c r="D5091" s="44" t="s">
        <v>175</v>
      </c>
      <c r="E5091" s="3">
        <v>3</v>
      </c>
      <c r="F5091" s="3">
        <v>1</v>
      </c>
      <c r="G5091" s="3">
        <v>1</v>
      </c>
      <c r="H5091" s="3">
        <v>1</v>
      </c>
      <c r="I5091" s="3">
        <f t="shared" si="79"/>
        <v>2</v>
      </c>
    </row>
    <row r="5092" spans="1:9" x14ac:dyDescent="0.35">
      <c r="A5092" s="3" t="s">
        <v>5484</v>
      </c>
      <c r="B5092" s="44" t="s">
        <v>238</v>
      </c>
      <c r="C5092" s="44" t="s">
        <v>85</v>
      </c>
      <c r="D5092" s="44" t="s">
        <v>176</v>
      </c>
      <c r="E5092" s="3">
        <v>3</v>
      </c>
      <c r="F5092" s="3">
        <v>1</v>
      </c>
      <c r="G5092" s="3">
        <v>4</v>
      </c>
      <c r="H5092" s="3">
        <v>1</v>
      </c>
      <c r="I5092" s="3">
        <f t="shared" si="79"/>
        <v>2</v>
      </c>
    </row>
    <row r="5093" spans="1:9" x14ac:dyDescent="0.35">
      <c r="A5093" s="3" t="s">
        <v>5485</v>
      </c>
      <c r="B5093" s="44" t="s">
        <v>238</v>
      </c>
      <c r="C5093" s="44" t="s">
        <v>85</v>
      </c>
      <c r="D5093" s="44" t="s">
        <v>176</v>
      </c>
      <c r="E5093" s="3">
        <v>3</v>
      </c>
      <c r="F5093" s="3">
        <v>1</v>
      </c>
      <c r="G5093" s="3">
        <v>1</v>
      </c>
      <c r="H5093" s="3">
        <v>4</v>
      </c>
      <c r="I5093" s="3">
        <f t="shared" si="79"/>
        <v>2</v>
      </c>
    </row>
    <row r="5094" spans="1:9" x14ac:dyDescent="0.35">
      <c r="A5094" s="3" t="s">
        <v>5486</v>
      </c>
      <c r="B5094" s="44" t="s">
        <v>258</v>
      </c>
      <c r="C5094" s="44" t="s">
        <v>85</v>
      </c>
      <c r="D5094" s="44" t="s">
        <v>175</v>
      </c>
      <c r="E5094" s="3">
        <v>3</v>
      </c>
      <c r="F5094" s="3">
        <v>4</v>
      </c>
      <c r="G5094" s="3">
        <v>4</v>
      </c>
      <c r="H5094" s="3">
        <v>1</v>
      </c>
      <c r="I5094" s="3">
        <f t="shared" si="79"/>
        <v>3</v>
      </c>
    </row>
    <row r="5095" spans="1:9" x14ac:dyDescent="0.35">
      <c r="A5095" s="3" t="s">
        <v>5487</v>
      </c>
      <c r="B5095" s="44" t="s">
        <v>290</v>
      </c>
      <c r="C5095" s="44" t="s">
        <v>84</v>
      </c>
      <c r="D5095" s="44" t="s">
        <v>175</v>
      </c>
      <c r="E5095" s="3">
        <v>3</v>
      </c>
      <c r="F5095" s="3">
        <v>1</v>
      </c>
      <c r="G5095" s="3">
        <v>1</v>
      </c>
      <c r="H5095" s="3">
        <v>1</v>
      </c>
      <c r="I5095" s="3">
        <f t="shared" si="79"/>
        <v>2</v>
      </c>
    </row>
    <row r="5096" spans="1:9" x14ac:dyDescent="0.35">
      <c r="A5096" s="3" t="s">
        <v>5488</v>
      </c>
      <c r="B5096" s="44" t="s">
        <v>290</v>
      </c>
      <c r="C5096" s="44" t="s">
        <v>84</v>
      </c>
      <c r="D5096" s="44" t="s">
        <v>175</v>
      </c>
      <c r="E5096" s="3">
        <v>3</v>
      </c>
      <c r="F5096" s="3">
        <v>1</v>
      </c>
      <c r="G5096" s="3">
        <v>1</v>
      </c>
      <c r="H5096" s="3">
        <v>1</v>
      </c>
      <c r="I5096" s="3">
        <f t="shared" si="79"/>
        <v>2</v>
      </c>
    </row>
    <row r="5097" spans="1:9" x14ac:dyDescent="0.35">
      <c r="A5097" s="3" t="s">
        <v>5489</v>
      </c>
      <c r="B5097" s="44" t="s">
        <v>238</v>
      </c>
      <c r="C5097" s="44" t="s">
        <v>85</v>
      </c>
      <c r="D5097" s="44" t="s">
        <v>176</v>
      </c>
      <c r="E5097" s="3">
        <v>2</v>
      </c>
      <c r="F5097" s="3">
        <v>3</v>
      </c>
      <c r="G5097" s="3">
        <v>1</v>
      </c>
      <c r="H5097" s="3">
        <v>1</v>
      </c>
      <c r="I5097" s="3">
        <f t="shared" si="79"/>
        <v>2</v>
      </c>
    </row>
    <row r="5098" spans="1:9" x14ac:dyDescent="0.35">
      <c r="A5098" s="3" t="s">
        <v>5490</v>
      </c>
      <c r="B5098" s="44" t="s">
        <v>290</v>
      </c>
      <c r="C5098" s="44" t="s">
        <v>84</v>
      </c>
      <c r="D5098" s="44" t="s">
        <v>175</v>
      </c>
      <c r="E5098" s="3">
        <v>3</v>
      </c>
      <c r="F5098" s="3">
        <v>1</v>
      </c>
      <c r="G5098" s="3">
        <v>1</v>
      </c>
      <c r="H5098" s="3">
        <v>1</v>
      </c>
      <c r="I5098" s="3">
        <f t="shared" si="79"/>
        <v>2</v>
      </c>
    </row>
    <row r="5099" spans="1:9" x14ac:dyDescent="0.35">
      <c r="A5099" s="3" t="s">
        <v>5491</v>
      </c>
      <c r="B5099" s="44" t="s">
        <v>290</v>
      </c>
      <c r="C5099" s="44" t="s">
        <v>84</v>
      </c>
      <c r="D5099" s="44" t="s">
        <v>175</v>
      </c>
      <c r="E5099" s="3">
        <v>3</v>
      </c>
      <c r="F5099" s="3">
        <v>1</v>
      </c>
      <c r="G5099" s="3">
        <v>1</v>
      </c>
      <c r="H5099" s="3">
        <v>1</v>
      </c>
      <c r="I5099" s="3">
        <f t="shared" si="79"/>
        <v>2</v>
      </c>
    </row>
    <row r="5100" spans="1:9" x14ac:dyDescent="0.35">
      <c r="A5100" s="3" t="s">
        <v>5492</v>
      </c>
      <c r="B5100" s="44" t="s">
        <v>291</v>
      </c>
      <c r="C5100" s="44" t="s">
        <v>84</v>
      </c>
      <c r="D5100" s="44" t="s">
        <v>176</v>
      </c>
      <c r="E5100" s="3">
        <v>3</v>
      </c>
      <c r="F5100" s="3">
        <v>1</v>
      </c>
      <c r="G5100" s="3">
        <v>4</v>
      </c>
      <c r="H5100" s="3">
        <v>1</v>
      </c>
      <c r="I5100" s="3">
        <f t="shared" si="79"/>
        <v>2</v>
      </c>
    </row>
    <row r="5101" spans="1:9" x14ac:dyDescent="0.35">
      <c r="A5101" s="3" t="s">
        <v>5493</v>
      </c>
      <c r="B5101" s="44" t="s">
        <v>291</v>
      </c>
      <c r="C5101" s="44" t="s">
        <v>84</v>
      </c>
      <c r="D5101" s="44" t="s">
        <v>176</v>
      </c>
      <c r="E5101" s="3">
        <v>3</v>
      </c>
      <c r="F5101" s="3">
        <v>1</v>
      </c>
      <c r="G5101" s="3">
        <v>4</v>
      </c>
      <c r="H5101" s="3">
        <v>1</v>
      </c>
      <c r="I5101" s="3">
        <f t="shared" si="79"/>
        <v>2</v>
      </c>
    </row>
    <row r="5102" spans="1:9" x14ac:dyDescent="0.35">
      <c r="A5102" s="3" t="s">
        <v>5494</v>
      </c>
      <c r="B5102" s="44" t="s">
        <v>221</v>
      </c>
      <c r="C5102" s="44" t="s">
        <v>146</v>
      </c>
      <c r="D5102" s="44" t="s">
        <v>176</v>
      </c>
      <c r="E5102" s="3">
        <v>3</v>
      </c>
      <c r="F5102" s="3">
        <v>1</v>
      </c>
      <c r="G5102" s="3">
        <v>4</v>
      </c>
      <c r="H5102" s="3">
        <v>1</v>
      </c>
      <c r="I5102" s="3">
        <f t="shared" si="79"/>
        <v>2</v>
      </c>
    </row>
    <row r="5103" spans="1:9" x14ac:dyDescent="0.35">
      <c r="A5103" s="3" t="s">
        <v>5495</v>
      </c>
      <c r="B5103" s="44" t="s">
        <v>258</v>
      </c>
      <c r="C5103" s="44" t="s">
        <v>85</v>
      </c>
      <c r="D5103" s="44" t="s">
        <v>175</v>
      </c>
      <c r="E5103" s="3">
        <v>3</v>
      </c>
      <c r="F5103" s="3">
        <v>1</v>
      </c>
      <c r="G5103" s="3">
        <v>4</v>
      </c>
      <c r="H5103" s="3">
        <v>1</v>
      </c>
      <c r="I5103" s="3">
        <f t="shared" si="79"/>
        <v>2</v>
      </c>
    </row>
    <row r="5104" spans="1:9" x14ac:dyDescent="0.35">
      <c r="A5104" s="3" t="s">
        <v>5496</v>
      </c>
      <c r="B5104" s="44" t="s">
        <v>258</v>
      </c>
      <c r="C5104" s="44" t="s">
        <v>85</v>
      </c>
      <c r="D5104" s="44" t="s">
        <v>175</v>
      </c>
      <c r="E5104" s="3">
        <v>3</v>
      </c>
      <c r="F5104" s="3">
        <v>1</v>
      </c>
      <c r="G5104" s="3">
        <v>1</v>
      </c>
      <c r="H5104" s="3">
        <v>1</v>
      </c>
      <c r="I5104" s="3">
        <f t="shared" si="79"/>
        <v>2</v>
      </c>
    </row>
    <row r="5105" spans="1:9" x14ac:dyDescent="0.35">
      <c r="A5105" s="3" t="s">
        <v>5497</v>
      </c>
      <c r="B5105" s="44" t="s">
        <v>291</v>
      </c>
      <c r="C5105" s="44" t="s">
        <v>84</v>
      </c>
      <c r="D5105" s="44" t="s">
        <v>176</v>
      </c>
      <c r="E5105" s="3">
        <v>3</v>
      </c>
      <c r="F5105" s="3">
        <v>1</v>
      </c>
      <c r="G5105" s="3">
        <v>1</v>
      </c>
      <c r="H5105" s="3">
        <v>1</v>
      </c>
      <c r="I5105" s="3">
        <f t="shared" si="79"/>
        <v>2</v>
      </c>
    </row>
    <row r="5106" spans="1:9" x14ac:dyDescent="0.35">
      <c r="A5106" s="3" t="s">
        <v>5498</v>
      </c>
      <c r="B5106" s="44" t="s">
        <v>290</v>
      </c>
      <c r="C5106" s="44" t="s">
        <v>84</v>
      </c>
      <c r="D5106" s="44" t="s">
        <v>175</v>
      </c>
      <c r="E5106" s="3">
        <v>3</v>
      </c>
      <c r="F5106" s="3">
        <v>1</v>
      </c>
      <c r="G5106" s="3">
        <v>4</v>
      </c>
      <c r="H5106" s="3">
        <v>2</v>
      </c>
      <c r="I5106" s="3">
        <f t="shared" si="79"/>
        <v>3</v>
      </c>
    </row>
    <row r="5107" spans="1:9" x14ac:dyDescent="0.35">
      <c r="A5107" s="3" t="s">
        <v>5499</v>
      </c>
      <c r="B5107" s="44" t="s">
        <v>291</v>
      </c>
      <c r="C5107" s="44" t="s">
        <v>84</v>
      </c>
      <c r="D5107" s="44" t="s">
        <v>176</v>
      </c>
      <c r="E5107" s="3">
        <v>3</v>
      </c>
      <c r="F5107" s="3">
        <v>1</v>
      </c>
      <c r="G5107" s="3">
        <v>1</v>
      </c>
      <c r="H5107" s="3">
        <v>1</v>
      </c>
      <c r="I5107" s="3">
        <f t="shared" si="79"/>
        <v>2</v>
      </c>
    </row>
    <row r="5108" spans="1:9" x14ac:dyDescent="0.35">
      <c r="A5108" s="3" t="s">
        <v>5500</v>
      </c>
      <c r="B5108" s="44" t="s">
        <v>290</v>
      </c>
      <c r="C5108" s="44" t="s">
        <v>84</v>
      </c>
      <c r="D5108" s="44" t="s">
        <v>175</v>
      </c>
      <c r="E5108" s="3">
        <v>3</v>
      </c>
      <c r="F5108" s="3">
        <v>1</v>
      </c>
      <c r="G5108" s="3">
        <v>4</v>
      </c>
      <c r="H5108" s="3">
        <v>2</v>
      </c>
      <c r="I5108" s="3">
        <f t="shared" si="79"/>
        <v>3</v>
      </c>
    </row>
    <row r="5109" spans="1:9" x14ac:dyDescent="0.35">
      <c r="A5109" s="3" t="s">
        <v>5501</v>
      </c>
      <c r="B5109" s="44" t="s">
        <v>238</v>
      </c>
      <c r="C5109" s="44" t="s">
        <v>85</v>
      </c>
      <c r="D5109" s="44" t="s">
        <v>176</v>
      </c>
      <c r="E5109" s="3">
        <v>3</v>
      </c>
      <c r="F5109" s="3">
        <v>3</v>
      </c>
      <c r="G5109" s="3">
        <v>4</v>
      </c>
      <c r="H5109" s="3">
        <v>1</v>
      </c>
      <c r="I5109" s="3">
        <f t="shared" si="79"/>
        <v>3</v>
      </c>
    </row>
    <row r="5110" spans="1:9" x14ac:dyDescent="0.35">
      <c r="A5110" s="3" t="s">
        <v>5502</v>
      </c>
      <c r="B5110" s="44" t="s">
        <v>238</v>
      </c>
      <c r="C5110" s="44" t="s">
        <v>85</v>
      </c>
      <c r="D5110" s="44" t="s">
        <v>176</v>
      </c>
      <c r="E5110" s="3">
        <v>2</v>
      </c>
      <c r="F5110" s="3">
        <v>3</v>
      </c>
      <c r="G5110" s="3">
        <v>1</v>
      </c>
      <c r="H5110" s="3">
        <v>1</v>
      </c>
      <c r="I5110" s="3">
        <f t="shared" si="79"/>
        <v>2</v>
      </c>
    </row>
    <row r="5111" spans="1:9" x14ac:dyDescent="0.35">
      <c r="A5111" s="3" t="s">
        <v>5503</v>
      </c>
      <c r="B5111" s="44" t="s">
        <v>258</v>
      </c>
      <c r="C5111" s="44" t="s">
        <v>85</v>
      </c>
      <c r="D5111" s="44" t="s">
        <v>175</v>
      </c>
      <c r="E5111" s="3">
        <v>3</v>
      </c>
      <c r="F5111" s="3">
        <v>1</v>
      </c>
      <c r="G5111" s="3">
        <v>4</v>
      </c>
      <c r="H5111" s="3">
        <v>1</v>
      </c>
      <c r="I5111" s="3">
        <f t="shared" si="79"/>
        <v>2</v>
      </c>
    </row>
    <row r="5112" spans="1:9" x14ac:dyDescent="0.35">
      <c r="A5112" s="3" t="s">
        <v>5504</v>
      </c>
      <c r="B5112" s="44" t="s">
        <v>290</v>
      </c>
      <c r="C5112" s="44" t="s">
        <v>84</v>
      </c>
      <c r="D5112" s="44" t="s">
        <v>175</v>
      </c>
      <c r="E5112" s="3">
        <v>3</v>
      </c>
      <c r="F5112" s="3">
        <v>1</v>
      </c>
      <c r="G5112" s="3">
        <v>4</v>
      </c>
      <c r="H5112" s="3">
        <v>3</v>
      </c>
      <c r="I5112" s="3">
        <f t="shared" si="79"/>
        <v>3</v>
      </c>
    </row>
    <row r="5113" spans="1:9" x14ac:dyDescent="0.35">
      <c r="A5113" s="3" t="s">
        <v>5505</v>
      </c>
      <c r="B5113" s="44" t="s">
        <v>258</v>
      </c>
      <c r="C5113" s="44" t="s">
        <v>85</v>
      </c>
      <c r="D5113" s="44" t="s">
        <v>175</v>
      </c>
      <c r="E5113" s="3">
        <v>3</v>
      </c>
      <c r="F5113" s="3">
        <v>1</v>
      </c>
      <c r="G5113" s="3">
        <v>4</v>
      </c>
      <c r="H5113" s="3">
        <v>1</v>
      </c>
      <c r="I5113" s="3">
        <f t="shared" si="79"/>
        <v>2</v>
      </c>
    </row>
    <row r="5114" spans="1:9" x14ac:dyDescent="0.35">
      <c r="A5114" s="3" t="s">
        <v>5506</v>
      </c>
      <c r="B5114" s="44" t="s">
        <v>258</v>
      </c>
      <c r="C5114" s="44" t="s">
        <v>85</v>
      </c>
      <c r="D5114" s="44" t="s">
        <v>175</v>
      </c>
      <c r="E5114" s="3">
        <v>3</v>
      </c>
      <c r="F5114" s="3">
        <v>4</v>
      </c>
      <c r="G5114" s="3">
        <v>4</v>
      </c>
      <c r="H5114" s="3">
        <v>1</v>
      </c>
      <c r="I5114" s="3">
        <f t="shared" si="79"/>
        <v>3</v>
      </c>
    </row>
    <row r="5115" spans="1:9" x14ac:dyDescent="0.35">
      <c r="A5115" s="3" t="s">
        <v>5507</v>
      </c>
      <c r="B5115" s="44" t="s">
        <v>258</v>
      </c>
      <c r="C5115" s="44" t="s">
        <v>85</v>
      </c>
      <c r="D5115" s="44" t="s">
        <v>175</v>
      </c>
      <c r="E5115" s="3">
        <v>3</v>
      </c>
      <c r="F5115" s="3">
        <v>1</v>
      </c>
      <c r="G5115" s="3">
        <v>4</v>
      </c>
      <c r="H5115" s="3">
        <v>1</v>
      </c>
      <c r="I5115" s="3">
        <f t="shared" si="79"/>
        <v>2</v>
      </c>
    </row>
    <row r="5116" spans="1:9" x14ac:dyDescent="0.35">
      <c r="A5116" s="3" t="s">
        <v>5508</v>
      </c>
      <c r="B5116" s="44" t="s">
        <v>258</v>
      </c>
      <c r="C5116" s="44" t="s">
        <v>85</v>
      </c>
      <c r="D5116" s="44" t="s">
        <v>175</v>
      </c>
      <c r="E5116" s="3">
        <v>3</v>
      </c>
      <c r="F5116" s="3">
        <v>2</v>
      </c>
      <c r="G5116" s="3">
        <v>1</v>
      </c>
      <c r="H5116" s="3">
        <v>1</v>
      </c>
      <c r="I5116" s="3">
        <f t="shared" si="79"/>
        <v>2</v>
      </c>
    </row>
    <row r="5117" spans="1:9" x14ac:dyDescent="0.35">
      <c r="A5117" s="3" t="s">
        <v>5509</v>
      </c>
      <c r="B5117" s="44" t="s">
        <v>258</v>
      </c>
      <c r="C5117" s="44" t="s">
        <v>85</v>
      </c>
      <c r="D5117" s="44" t="s">
        <v>175</v>
      </c>
      <c r="E5117" s="3">
        <v>3</v>
      </c>
      <c r="F5117" s="3">
        <v>1</v>
      </c>
      <c r="G5117" s="3">
        <v>4</v>
      </c>
      <c r="H5117" s="3">
        <v>1</v>
      </c>
      <c r="I5117" s="3">
        <f t="shared" si="79"/>
        <v>2</v>
      </c>
    </row>
    <row r="5118" spans="1:9" x14ac:dyDescent="0.35">
      <c r="A5118" s="3" t="s">
        <v>5510</v>
      </c>
      <c r="B5118" s="44" t="s">
        <v>290</v>
      </c>
      <c r="C5118" s="44" t="s">
        <v>84</v>
      </c>
      <c r="D5118" s="44" t="s">
        <v>175</v>
      </c>
      <c r="E5118" s="3">
        <v>3</v>
      </c>
      <c r="F5118" s="3">
        <v>1</v>
      </c>
      <c r="G5118" s="3">
        <v>4</v>
      </c>
      <c r="H5118" s="3">
        <v>1</v>
      </c>
      <c r="I5118" s="3">
        <f t="shared" si="79"/>
        <v>2</v>
      </c>
    </row>
    <row r="5119" spans="1:9" x14ac:dyDescent="0.35">
      <c r="A5119" s="3" t="s">
        <v>5511</v>
      </c>
      <c r="B5119" s="44" t="s">
        <v>290</v>
      </c>
      <c r="C5119" s="44" t="s">
        <v>84</v>
      </c>
      <c r="D5119" s="44" t="s">
        <v>175</v>
      </c>
      <c r="E5119" s="3">
        <v>3</v>
      </c>
      <c r="F5119" s="3">
        <v>2</v>
      </c>
      <c r="G5119" s="3">
        <v>1</v>
      </c>
      <c r="H5119" s="3">
        <v>4</v>
      </c>
      <c r="I5119" s="3">
        <f t="shared" si="79"/>
        <v>3</v>
      </c>
    </row>
    <row r="5120" spans="1:9" x14ac:dyDescent="0.35">
      <c r="A5120" s="3" t="s">
        <v>5512</v>
      </c>
      <c r="B5120" s="44" t="s">
        <v>290</v>
      </c>
      <c r="C5120" s="44" t="s">
        <v>84</v>
      </c>
      <c r="D5120" s="44" t="s">
        <v>175</v>
      </c>
      <c r="E5120" s="3">
        <v>3</v>
      </c>
      <c r="F5120" s="3">
        <v>3</v>
      </c>
      <c r="G5120" s="3">
        <v>4</v>
      </c>
      <c r="H5120" s="3">
        <v>1</v>
      </c>
      <c r="I5120" s="3">
        <f t="shared" si="79"/>
        <v>3</v>
      </c>
    </row>
    <row r="5121" spans="1:9" x14ac:dyDescent="0.35">
      <c r="A5121" s="3" t="s">
        <v>5513</v>
      </c>
      <c r="B5121" s="44" t="s">
        <v>258</v>
      </c>
      <c r="C5121" s="44" t="s">
        <v>85</v>
      </c>
      <c r="D5121" s="44" t="s">
        <v>175</v>
      </c>
      <c r="E5121" s="3">
        <v>1</v>
      </c>
      <c r="F5121" s="3">
        <v>4</v>
      </c>
      <c r="G5121" s="3">
        <v>1</v>
      </c>
      <c r="H5121" s="3">
        <v>1</v>
      </c>
      <c r="I5121" s="3">
        <f t="shared" si="79"/>
        <v>2</v>
      </c>
    </row>
    <row r="5122" spans="1:9" x14ac:dyDescent="0.35">
      <c r="A5122" s="3" t="s">
        <v>5514</v>
      </c>
      <c r="B5122" s="44" t="s">
        <v>290</v>
      </c>
      <c r="C5122" s="44" t="s">
        <v>84</v>
      </c>
      <c r="D5122" s="44" t="s">
        <v>175</v>
      </c>
      <c r="E5122" s="3">
        <v>3</v>
      </c>
      <c r="F5122" s="3">
        <v>2</v>
      </c>
      <c r="G5122" s="3">
        <v>4</v>
      </c>
      <c r="H5122" s="3">
        <v>4</v>
      </c>
      <c r="I5122" s="3">
        <f t="shared" si="79"/>
        <v>3</v>
      </c>
    </row>
    <row r="5123" spans="1:9" x14ac:dyDescent="0.35">
      <c r="A5123" s="3" t="s">
        <v>5515</v>
      </c>
      <c r="B5123" s="44" t="s">
        <v>258</v>
      </c>
      <c r="C5123" s="44" t="s">
        <v>85</v>
      </c>
      <c r="D5123" s="44" t="s">
        <v>175</v>
      </c>
      <c r="E5123" s="3">
        <v>3</v>
      </c>
      <c r="F5123" s="3">
        <v>1</v>
      </c>
      <c r="G5123" s="3">
        <v>4</v>
      </c>
      <c r="H5123" s="3">
        <v>1</v>
      </c>
      <c r="I5123" s="3">
        <f t="shared" ref="I5123:I5186" si="80">ROUND(AVERAGE(E5123:H5123),0)</f>
        <v>2</v>
      </c>
    </row>
    <row r="5124" spans="1:9" x14ac:dyDescent="0.35">
      <c r="A5124" s="3" t="s">
        <v>5516</v>
      </c>
      <c r="B5124" s="44" t="s">
        <v>290</v>
      </c>
      <c r="C5124" s="44" t="s">
        <v>84</v>
      </c>
      <c r="D5124" s="44" t="s">
        <v>175</v>
      </c>
      <c r="E5124" s="3">
        <v>3</v>
      </c>
      <c r="F5124" s="3">
        <v>4</v>
      </c>
      <c r="G5124" s="3">
        <v>4</v>
      </c>
      <c r="H5124" s="3">
        <v>3</v>
      </c>
      <c r="I5124" s="3">
        <f t="shared" si="80"/>
        <v>4</v>
      </c>
    </row>
    <row r="5125" spans="1:9" x14ac:dyDescent="0.35">
      <c r="A5125" s="3" t="s">
        <v>5517</v>
      </c>
      <c r="B5125" s="44" t="s">
        <v>290</v>
      </c>
      <c r="C5125" s="44" t="s">
        <v>84</v>
      </c>
      <c r="D5125" s="44" t="s">
        <v>175</v>
      </c>
      <c r="E5125" s="3">
        <v>3</v>
      </c>
      <c r="F5125" s="3">
        <v>4</v>
      </c>
      <c r="G5125" s="3">
        <v>4</v>
      </c>
      <c r="H5125" s="3">
        <v>3</v>
      </c>
      <c r="I5125" s="3">
        <f t="shared" si="80"/>
        <v>4</v>
      </c>
    </row>
    <row r="5126" spans="1:9" x14ac:dyDescent="0.35">
      <c r="A5126" s="3" t="s">
        <v>5518</v>
      </c>
      <c r="B5126" s="44" t="s">
        <v>290</v>
      </c>
      <c r="C5126" s="44" t="s">
        <v>84</v>
      </c>
      <c r="D5126" s="44" t="s">
        <v>175</v>
      </c>
      <c r="E5126" s="3">
        <v>3</v>
      </c>
      <c r="F5126" s="3">
        <v>4</v>
      </c>
      <c r="G5126" s="3">
        <v>4</v>
      </c>
      <c r="H5126" s="3">
        <v>1</v>
      </c>
      <c r="I5126" s="3">
        <f t="shared" si="80"/>
        <v>3</v>
      </c>
    </row>
    <row r="5127" spans="1:9" x14ac:dyDescent="0.35">
      <c r="A5127" s="3" t="s">
        <v>5519</v>
      </c>
      <c r="B5127" s="44" t="s">
        <v>291</v>
      </c>
      <c r="C5127" s="44" t="s">
        <v>84</v>
      </c>
      <c r="D5127" s="44" t="s">
        <v>176</v>
      </c>
      <c r="E5127" s="3">
        <v>3</v>
      </c>
      <c r="F5127" s="3">
        <v>1</v>
      </c>
      <c r="G5127" s="3">
        <v>1</v>
      </c>
      <c r="H5127" s="3">
        <v>1</v>
      </c>
      <c r="I5127" s="3">
        <f t="shared" si="80"/>
        <v>2</v>
      </c>
    </row>
    <row r="5128" spans="1:9" x14ac:dyDescent="0.35">
      <c r="A5128" s="3" t="s">
        <v>5520</v>
      </c>
      <c r="B5128" s="44" t="s">
        <v>291</v>
      </c>
      <c r="C5128" s="44" t="s">
        <v>84</v>
      </c>
      <c r="D5128" s="44" t="s">
        <v>176</v>
      </c>
      <c r="E5128" s="3">
        <v>3</v>
      </c>
      <c r="F5128" s="3">
        <v>1</v>
      </c>
      <c r="G5128" s="3">
        <v>1</v>
      </c>
      <c r="H5128" s="3">
        <v>1</v>
      </c>
      <c r="I5128" s="3">
        <f t="shared" si="80"/>
        <v>2</v>
      </c>
    </row>
    <row r="5129" spans="1:9" x14ac:dyDescent="0.35">
      <c r="A5129" s="3" t="s">
        <v>5521</v>
      </c>
      <c r="B5129" s="44" t="s">
        <v>291</v>
      </c>
      <c r="C5129" s="44" t="s">
        <v>84</v>
      </c>
      <c r="D5129" s="44" t="s">
        <v>176</v>
      </c>
      <c r="E5129" s="3">
        <v>3</v>
      </c>
      <c r="F5129" s="3">
        <v>1</v>
      </c>
      <c r="G5129" s="3">
        <v>1</v>
      </c>
      <c r="H5129" s="3">
        <v>1</v>
      </c>
      <c r="I5129" s="3">
        <f t="shared" si="80"/>
        <v>2</v>
      </c>
    </row>
    <row r="5130" spans="1:9" x14ac:dyDescent="0.35">
      <c r="A5130" s="3" t="s">
        <v>5522</v>
      </c>
      <c r="B5130" s="44" t="s">
        <v>291</v>
      </c>
      <c r="C5130" s="44" t="s">
        <v>84</v>
      </c>
      <c r="D5130" s="44" t="s">
        <v>176</v>
      </c>
      <c r="E5130" s="3">
        <v>3</v>
      </c>
      <c r="F5130" s="3">
        <v>1</v>
      </c>
      <c r="G5130" s="3">
        <v>1</v>
      </c>
      <c r="H5130" s="3">
        <v>1</v>
      </c>
      <c r="I5130" s="3">
        <f t="shared" si="80"/>
        <v>2</v>
      </c>
    </row>
    <row r="5131" spans="1:9" x14ac:dyDescent="0.35">
      <c r="A5131" s="3" t="s">
        <v>5523</v>
      </c>
      <c r="B5131" s="44" t="s">
        <v>291</v>
      </c>
      <c r="C5131" s="44" t="s">
        <v>84</v>
      </c>
      <c r="D5131" s="44" t="s">
        <v>176</v>
      </c>
      <c r="E5131" s="3">
        <v>3</v>
      </c>
      <c r="F5131" s="3">
        <v>1</v>
      </c>
      <c r="G5131" s="3">
        <v>1</v>
      </c>
      <c r="H5131" s="3">
        <v>1</v>
      </c>
      <c r="I5131" s="3">
        <f t="shared" si="80"/>
        <v>2</v>
      </c>
    </row>
    <row r="5132" spans="1:9" x14ac:dyDescent="0.35">
      <c r="A5132" s="3" t="s">
        <v>5524</v>
      </c>
      <c r="B5132" s="44" t="s">
        <v>291</v>
      </c>
      <c r="C5132" s="44" t="s">
        <v>84</v>
      </c>
      <c r="D5132" s="44" t="s">
        <v>176</v>
      </c>
      <c r="E5132" s="3">
        <v>3</v>
      </c>
      <c r="F5132" s="3">
        <v>1</v>
      </c>
      <c r="G5132" s="3">
        <v>1</v>
      </c>
      <c r="H5132" s="3">
        <v>1</v>
      </c>
      <c r="I5132" s="3">
        <f t="shared" si="80"/>
        <v>2</v>
      </c>
    </row>
    <row r="5133" spans="1:9" x14ac:dyDescent="0.35">
      <c r="A5133" s="3" t="s">
        <v>5525</v>
      </c>
      <c r="B5133" s="44" t="s">
        <v>291</v>
      </c>
      <c r="C5133" s="44" t="s">
        <v>84</v>
      </c>
      <c r="D5133" s="44" t="s">
        <v>176</v>
      </c>
      <c r="E5133" s="3">
        <v>3</v>
      </c>
      <c r="F5133" s="3">
        <v>1</v>
      </c>
      <c r="G5133" s="3">
        <v>1</v>
      </c>
      <c r="H5133" s="3">
        <v>1</v>
      </c>
      <c r="I5133" s="3">
        <f t="shared" si="80"/>
        <v>2</v>
      </c>
    </row>
    <row r="5134" spans="1:9" x14ac:dyDescent="0.35">
      <c r="A5134" s="3" t="s">
        <v>5526</v>
      </c>
      <c r="B5134" s="44" t="s">
        <v>291</v>
      </c>
      <c r="C5134" s="44" t="s">
        <v>84</v>
      </c>
      <c r="D5134" s="44" t="s">
        <v>176</v>
      </c>
      <c r="E5134" s="3">
        <v>3</v>
      </c>
      <c r="F5134" s="3">
        <v>1</v>
      </c>
      <c r="G5134" s="3">
        <v>1</v>
      </c>
      <c r="H5134" s="3">
        <v>1</v>
      </c>
      <c r="I5134" s="3">
        <f t="shared" si="80"/>
        <v>2</v>
      </c>
    </row>
    <row r="5135" spans="1:9" x14ac:dyDescent="0.35">
      <c r="A5135" s="3" t="s">
        <v>5527</v>
      </c>
      <c r="B5135" s="44" t="s">
        <v>291</v>
      </c>
      <c r="C5135" s="44" t="s">
        <v>84</v>
      </c>
      <c r="D5135" s="44" t="s">
        <v>176</v>
      </c>
      <c r="E5135" s="3">
        <v>3</v>
      </c>
      <c r="F5135" s="3">
        <v>1</v>
      </c>
      <c r="G5135" s="3">
        <v>1</v>
      </c>
      <c r="H5135" s="3">
        <v>1</v>
      </c>
      <c r="I5135" s="3">
        <f t="shared" si="80"/>
        <v>2</v>
      </c>
    </row>
    <row r="5136" spans="1:9" x14ac:dyDescent="0.35">
      <c r="A5136" s="3" t="s">
        <v>5528</v>
      </c>
      <c r="B5136" s="44" t="s">
        <v>291</v>
      </c>
      <c r="C5136" s="44" t="s">
        <v>84</v>
      </c>
      <c r="D5136" s="44" t="s">
        <v>176</v>
      </c>
      <c r="E5136" s="3">
        <v>3</v>
      </c>
      <c r="F5136" s="3">
        <v>1</v>
      </c>
      <c r="G5136" s="3">
        <v>1</v>
      </c>
      <c r="H5136" s="3">
        <v>1</v>
      </c>
      <c r="I5136" s="3">
        <f t="shared" si="80"/>
        <v>2</v>
      </c>
    </row>
    <row r="5137" spans="1:9" x14ac:dyDescent="0.35">
      <c r="A5137" s="3" t="s">
        <v>5529</v>
      </c>
      <c r="B5137" s="44" t="s">
        <v>290</v>
      </c>
      <c r="C5137" s="44" t="s">
        <v>84</v>
      </c>
      <c r="D5137" s="44" t="s">
        <v>175</v>
      </c>
      <c r="E5137" s="3">
        <v>2</v>
      </c>
      <c r="F5137" s="3">
        <v>4</v>
      </c>
      <c r="G5137" s="3">
        <v>1</v>
      </c>
      <c r="H5137" s="3">
        <v>1</v>
      </c>
      <c r="I5137" s="3">
        <f t="shared" si="80"/>
        <v>2</v>
      </c>
    </row>
    <row r="5138" spans="1:9" x14ac:dyDescent="0.35">
      <c r="A5138" s="3" t="s">
        <v>5530</v>
      </c>
      <c r="B5138" s="44" t="s">
        <v>290</v>
      </c>
      <c r="C5138" s="44" t="s">
        <v>84</v>
      </c>
      <c r="D5138" s="44" t="s">
        <v>175</v>
      </c>
      <c r="E5138" s="3">
        <v>3</v>
      </c>
      <c r="F5138" s="3">
        <v>3</v>
      </c>
      <c r="G5138" s="3">
        <v>1</v>
      </c>
      <c r="H5138" s="3">
        <v>1</v>
      </c>
      <c r="I5138" s="3">
        <f t="shared" si="80"/>
        <v>2</v>
      </c>
    </row>
    <row r="5139" spans="1:9" x14ac:dyDescent="0.35">
      <c r="A5139" s="3" t="s">
        <v>5531</v>
      </c>
      <c r="B5139" s="44" t="s">
        <v>290</v>
      </c>
      <c r="C5139" s="44" t="s">
        <v>84</v>
      </c>
      <c r="D5139" s="44" t="s">
        <v>175</v>
      </c>
      <c r="E5139" s="3">
        <v>3</v>
      </c>
      <c r="F5139" s="3">
        <v>3</v>
      </c>
      <c r="G5139" s="3">
        <v>4</v>
      </c>
      <c r="H5139" s="3">
        <v>3</v>
      </c>
      <c r="I5139" s="3">
        <f t="shared" si="80"/>
        <v>3</v>
      </c>
    </row>
    <row r="5140" spans="1:9" x14ac:dyDescent="0.35">
      <c r="A5140" s="3" t="s">
        <v>5532</v>
      </c>
      <c r="B5140" s="44" t="s">
        <v>258</v>
      </c>
      <c r="C5140" s="44" t="s">
        <v>85</v>
      </c>
      <c r="D5140" s="44" t="s">
        <v>175</v>
      </c>
      <c r="E5140" s="3">
        <v>3</v>
      </c>
      <c r="F5140" s="3">
        <v>1</v>
      </c>
      <c r="G5140" s="3">
        <v>1</v>
      </c>
      <c r="H5140" s="3">
        <v>1</v>
      </c>
      <c r="I5140" s="3">
        <f t="shared" si="80"/>
        <v>2</v>
      </c>
    </row>
    <row r="5141" spans="1:9" x14ac:dyDescent="0.35">
      <c r="A5141" s="3" t="s">
        <v>5533</v>
      </c>
      <c r="B5141" s="44" t="s">
        <v>290</v>
      </c>
      <c r="C5141" s="44" t="s">
        <v>84</v>
      </c>
      <c r="D5141" s="44" t="s">
        <v>175</v>
      </c>
      <c r="E5141" s="3">
        <v>3</v>
      </c>
      <c r="F5141" s="3">
        <v>1</v>
      </c>
      <c r="G5141" s="3">
        <v>1</v>
      </c>
      <c r="H5141" s="3">
        <v>1</v>
      </c>
      <c r="I5141" s="3">
        <f t="shared" si="80"/>
        <v>2</v>
      </c>
    </row>
    <row r="5142" spans="1:9" x14ac:dyDescent="0.35">
      <c r="A5142" s="3" t="s">
        <v>5534</v>
      </c>
      <c r="B5142" s="44" t="s">
        <v>290</v>
      </c>
      <c r="C5142" s="44" t="s">
        <v>84</v>
      </c>
      <c r="D5142" s="44" t="s">
        <v>175</v>
      </c>
      <c r="E5142" s="3">
        <v>3</v>
      </c>
      <c r="F5142" s="3">
        <v>1</v>
      </c>
      <c r="G5142" s="3">
        <v>1</v>
      </c>
      <c r="H5142" s="3">
        <v>1</v>
      </c>
      <c r="I5142" s="3">
        <f t="shared" si="80"/>
        <v>2</v>
      </c>
    </row>
    <row r="5143" spans="1:9" x14ac:dyDescent="0.35">
      <c r="A5143" s="3" t="s">
        <v>5535</v>
      </c>
      <c r="B5143" s="44" t="s">
        <v>278</v>
      </c>
      <c r="C5143" s="44" t="s">
        <v>148</v>
      </c>
      <c r="D5143" s="44" t="s">
        <v>176</v>
      </c>
      <c r="E5143" s="3">
        <v>3</v>
      </c>
      <c r="F5143" s="3">
        <v>1</v>
      </c>
      <c r="G5143" s="3">
        <v>1</v>
      </c>
      <c r="H5143" s="3">
        <v>1</v>
      </c>
      <c r="I5143" s="3">
        <f t="shared" si="80"/>
        <v>2</v>
      </c>
    </row>
    <row r="5144" spans="1:9" x14ac:dyDescent="0.35">
      <c r="A5144" s="3" t="s">
        <v>5536</v>
      </c>
      <c r="B5144" s="44" t="s">
        <v>258</v>
      </c>
      <c r="C5144" s="44" t="s">
        <v>85</v>
      </c>
      <c r="D5144" s="44" t="s">
        <v>175</v>
      </c>
      <c r="E5144" s="3">
        <v>3</v>
      </c>
      <c r="F5144" s="3">
        <v>1</v>
      </c>
      <c r="G5144" s="3">
        <v>4</v>
      </c>
      <c r="H5144" s="3">
        <v>1</v>
      </c>
      <c r="I5144" s="3">
        <f t="shared" si="80"/>
        <v>2</v>
      </c>
    </row>
    <row r="5145" spans="1:9" x14ac:dyDescent="0.35">
      <c r="A5145" s="3" t="s">
        <v>5537</v>
      </c>
      <c r="B5145" s="44" t="s">
        <v>258</v>
      </c>
      <c r="C5145" s="44" t="s">
        <v>85</v>
      </c>
      <c r="D5145" s="44" t="s">
        <v>175</v>
      </c>
      <c r="E5145" s="3">
        <v>3</v>
      </c>
      <c r="F5145" s="3">
        <v>2</v>
      </c>
      <c r="G5145" s="3">
        <v>4</v>
      </c>
      <c r="H5145" s="3">
        <v>1</v>
      </c>
      <c r="I5145" s="3">
        <f t="shared" si="80"/>
        <v>3</v>
      </c>
    </row>
    <row r="5146" spans="1:9" x14ac:dyDescent="0.35">
      <c r="A5146" s="3" t="s">
        <v>5538</v>
      </c>
      <c r="B5146" s="44" t="s">
        <v>258</v>
      </c>
      <c r="C5146" s="44" t="s">
        <v>85</v>
      </c>
      <c r="D5146" s="44" t="s">
        <v>175</v>
      </c>
      <c r="E5146" s="3">
        <v>2</v>
      </c>
      <c r="F5146" s="3">
        <v>4</v>
      </c>
      <c r="G5146" s="3">
        <v>1</v>
      </c>
      <c r="H5146" s="3">
        <v>1</v>
      </c>
      <c r="I5146" s="3">
        <f t="shared" si="80"/>
        <v>2</v>
      </c>
    </row>
    <row r="5147" spans="1:9" x14ac:dyDescent="0.35">
      <c r="A5147" s="3" t="s">
        <v>5539</v>
      </c>
      <c r="B5147" s="44" t="s">
        <v>258</v>
      </c>
      <c r="C5147" s="44" t="s">
        <v>85</v>
      </c>
      <c r="D5147" s="44" t="s">
        <v>175</v>
      </c>
      <c r="E5147" s="3">
        <v>3</v>
      </c>
      <c r="F5147" s="3">
        <v>1</v>
      </c>
      <c r="G5147" s="3">
        <v>4</v>
      </c>
      <c r="H5147" s="3">
        <v>1</v>
      </c>
      <c r="I5147" s="3">
        <f t="shared" si="80"/>
        <v>2</v>
      </c>
    </row>
    <row r="5148" spans="1:9" x14ac:dyDescent="0.35">
      <c r="A5148" s="3" t="s">
        <v>5540</v>
      </c>
      <c r="B5148" s="44" t="s">
        <v>258</v>
      </c>
      <c r="C5148" s="44" t="s">
        <v>85</v>
      </c>
      <c r="D5148" s="44" t="s">
        <v>175</v>
      </c>
      <c r="E5148" s="3">
        <v>2</v>
      </c>
      <c r="F5148" s="3">
        <v>3</v>
      </c>
      <c r="G5148" s="3">
        <v>4</v>
      </c>
      <c r="H5148" s="3">
        <v>1</v>
      </c>
      <c r="I5148" s="3">
        <f t="shared" si="80"/>
        <v>3</v>
      </c>
    </row>
    <row r="5149" spans="1:9" x14ac:dyDescent="0.35">
      <c r="A5149" s="3" t="s">
        <v>5541</v>
      </c>
      <c r="B5149" s="44" t="s">
        <v>290</v>
      </c>
      <c r="C5149" s="44" t="s">
        <v>84</v>
      </c>
      <c r="D5149" s="44" t="s">
        <v>175</v>
      </c>
      <c r="E5149" s="3">
        <v>3</v>
      </c>
      <c r="F5149" s="3">
        <v>1</v>
      </c>
      <c r="G5149" s="3">
        <v>4</v>
      </c>
      <c r="H5149" s="3">
        <v>1</v>
      </c>
      <c r="I5149" s="3">
        <f t="shared" si="80"/>
        <v>2</v>
      </c>
    </row>
    <row r="5150" spans="1:9" x14ac:dyDescent="0.35">
      <c r="A5150" s="3" t="s">
        <v>5542</v>
      </c>
      <c r="B5150" s="44" t="s">
        <v>258</v>
      </c>
      <c r="C5150" s="44" t="s">
        <v>85</v>
      </c>
      <c r="D5150" s="44" t="s">
        <v>175</v>
      </c>
      <c r="E5150" s="3">
        <v>2</v>
      </c>
      <c r="F5150" s="3">
        <v>4</v>
      </c>
      <c r="G5150" s="3">
        <v>1</v>
      </c>
      <c r="H5150" s="3">
        <v>1</v>
      </c>
      <c r="I5150" s="3">
        <f t="shared" si="80"/>
        <v>2</v>
      </c>
    </row>
    <row r="5151" spans="1:9" x14ac:dyDescent="0.35">
      <c r="A5151" s="3" t="s">
        <v>5543</v>
      </c>
      <c r="B5151" s="44" t="s">
        <v>188</v>
      </c>
      <c r="C5151" s="44" t="s">
        <v>93</v>
      </c>
      <c r="D5151" s="44" t="s">
        <v>176</v>
      </c>
      <c r="E5151" s="3">
        <v>3</v>
      </c>
      <c r="F5151" s="3">
        <v>1</v>
      </c>
      <c r="G5151" s="3">
        <v>4</v>
      </c>
      <c r="H5151" s="3">
        <v>1</v>
      </c>
      <c r="I5151" s="3">
        <f t="shared" si="80"/>
        <v>2</v>
      </c>
    </row>
    <row r="5152" spans="1:9" x14ac:dyDescent="0.35">
      <c r="A5152" s="3" t="s">
        <v>5544</v>
      </c>
      <c r="B5152" s="44" t="s">
        <v>290</v>
      </c>
      <c r="C5152" s="44" t="s">
        <v>84</v>
      </c>
      <c r="D5152" s="44" t="s">
        <v>175</v>
      </c>
      <c r="E5152" s="3">
        <v>3</v>
      </c>
      <c r="F5152" s="3">
        <v>1</v>
      </c>
      <c r="G5152" s="3">
        <v>1</v>
      </c>
      <c r="H5152" s="3">
        <v>1</v>
      </c>
      <c r="I5152" s="3">
        <f t="shared" si="80"/>
        <v>2</v>
      </c>
    </row>
    <row r="5153" spans="1:9" x14ac:dyDescent="0.35">
      <c r="A5153" s="3" t="s">
        <v>5545</v>
      </c>
      <c r="B5153" s="44" t="s">
        <v>290</v>
      </c>
      <c r="C5153" s="44" t="s">
        <v>84</v>
      </c>
      <c r="D5153" s="44" t="s">
        <v>175</v>
      </c>
      <c r="E5153" s="3">
        <v>3</v>
      </c>
      <c r="F5153" s="3">
        <v>1</v>
      </c>
      <c r="G5153" s="3">
        <v>1</v>
      </c>
      <c r="H5153" s="3">
        <v>1</v>
      </c>
      <c r="I5153" s="3">
        <f t="shared" si="80"/>
        <v>2</v>
      </c>
    </row>
    <row r="5154" spans="1:9" x14ac:dyDescent="0.35">
      <c r="A5154" s="3" t="s">
        <v>5546</v>
      </c>
      <c r="B5154" s="44" t="s">
        <v>290</v>
      </c>
      <c r="C5154" s="44" t="s">
        <v>84</v>
      </c>
      <c r="D5154" s="44" t="s">
        <v>175</v>
      </c>
      <c r="E5154" s="3">
        <v>3</v>
      </c>
      <c r="F5154" s="3">
        <v>1</v>
      </c>
      <c r="G5154" s="3">
        <v>1</v>
      </c>
      <c r="H5154" s="3">
        <v>1</v>
      </c>
      <c r="I5154" s="3">
        <f t="shared" si="80"/>
        <v>2</v>
      </c>
    </row>
    <row r="5155" spans="1:9" x14ac:dyDescent="0.35">
      <c r="A5155" s="3" t="s">
        <v>5547</v>
      </c>
      <c r="B5155" s="44" t="s">
        <v>258</v>
      </c>
      <c r="C5155" s="44" t="s">
        <v>85</v>
      </c>
      <c r="D5155" s="44" t="s">
        <v>175</v>
      </c>
      <c r="E5155" s="3">
        <v>3</v>
      </c>
      <c r="F5155" s="3">
        <v>3</v>
      </c>
      <c r="G5155" s="3">
        <v>4</v>
      </c>
      <c r="H5155" s="3">
        <v>1</v>
      </c>
      <c r="I5155" s="3">
        <f t="shared" si="80"/>
        <v>3</v>
      </c>
    </row>
    <row r="5156" spans="1:9" x14ac:dyDescent="0.35">
      <c r="A5156" s="3" t="s">
        <v>5548</v>
      </c>
      <c r="B5156" s="44" t="s">
        <v>262</v>
      </c>
      <c r="C5156" s="44" t="s">
        <v>31</v>
      </c>
      <c r="D5156" s="44" t="s">
        <v>176</v>
      </c>
      <c r="E5156" s="3">
        <v>3</v>
      </c>
      <c r="F5156" s="3">
        <v>1</v>
      </c>
      <c r="G5156" s="3">
        <v>1</v>
      </c>
      <c r="H5156" s="3">
        <v>1</v>
      </c>
      <c r="I5156" s="3">
        <f t="shared" si="80"/>
        <v>2</v>
      </c>
    </row>
    <row r="5157" spans="1:9" x14ac:dyDescent="0.35">
      <c r="A5157" s="3" t="s">
        <v>5549</v>
      </c>
      <c r="B5157" s="44" t="s">
        <v>258</v>
      </c>
      <c r="C5157" s="44" t="s">
        <v>85</v>
      </c>
      <c r="D5157" s="44" t="s">
        <v>175</v>
      </c>
      <c r="E5157" s="3">
        <v>3</v>
      </c>
      <c r="F5157" s="3">
        <v>3</v>
      </c>
      <c r="G5157" s="3">
        <v>4</v>
      </c>
      <c r="H5157" s="3">
        <v>4</v>
      </c>
      <c r="I5157" s="3">
        <f t="shared" si="80"/>
        <v>4</v>
      </c>
    </row>
    <row r="5158" spans="1:9" x14ac:dyDescent="0.35">
      <c r="A5158" s="3" t="s">
        <v>5550</v>
      </c>
      <c r="B5158" s="44" t="s">
        <v>193</v>
      </c>
      <c r="C5158" s="44" t="s">
        <v>28</v>
      </c>
      <c r="D5158" s="44" t="s">
        <v>176</v>
      </c>
      <c r="E5158" s="3">
        <v>3</v>
      </c>
      <c r="F5158" s="3">
        <v>1</v>
      </c>
      <c r="G5158" s="3">
        <v>1</v>
      </c>
      <c r="H5158" s="3">
        <v>1</v>
      </c>
      <c r="I5158" s="3">
        <f t="shared" si="80"/>
        <v>2</v>
      </c>
    </row>
    <row r="5159" spans="1:9" x14ac:dyDescent="0.35">
      <c r="A5159" s="3" t="s">
        <v>5551</v>
      </c>
      <c r="B5159" s="44" t="s">
        <v>193</v>
      </c>
      <c r="C5159" s="44" t="s">
        <v>28</v>
      </c>
      <c r="D5159" s="44" t="s">
        <v>176</v>
      </c>
      <c r="E5159" s="3">
        <v>3</v>
      </c>
      <c r="F5159" s="3">
        <v>4</v>
      </c>
      <c r="G5159" s="3">
        <v>1</v>
      </c>
      <c r="H5159" s="3">
        <v>1</v>
      </c>
      <c r="I5159" s="3">
        <f t="shared" si="80"/>
        <v>2</v>
      </c>
    </row>
    <row r="5160" spans="1:9" x14ac:dyDescent="0.35">
      <c r="A5160" s="3" t="s">
        <v>5552</v>
      </c>
      <c r="B5160" s="44" t="s">
        <v>258</v>
      </c>
      <c r="C5160" s="44" t="s">
        <v>85</v>
      </c>
      <c r="D5160" s="44" t="s">
        <v>175</v>
      </c>
      <c r="E5160" s="3">
        <v>1</v>
      </c>
      <c r="F5160" s="3">
        <v>4</v>
      </c>
      <c r="G5160" s="3">
        <v>1</v>
      </c>
      <c r="H5160" s="3">
        <v>1</v>
      </c>
      <c r="I5160" s="3">
        <f t="shared" si="80"/>
        <v>2</v>
      </c>
    </row>
    <row r="5161" spans="1:9" x14ac:dyDescent="0.35">
      <c r="A5161" s="3" t="s">
        <v>5553</v>
      </c>
      <c r="B5161" s="44" t="s">
        <v>188</v>
      </c>
      <c r="C5161" s="44" t="s">
        <v>93</v>
      </c>
      <c r="D5161" s="44" t="s">
        <v>176</v>
      </c>
      <c r="E5161" s="3">
        <v>3</v>
      </c>
      <c r="F5161" s="3">
        <v>1</v>
      </c>
      <c r="G5161" s="3">
        <v>4</v>
      </c>
      <c r="H5161" s="3">
        <v>1</v>
      </c>
      <c r="I5161" s="3">
        <f t="shared" si="80"/>
        <v>2</v>
      </c>
    </row>
    <row r="5162" spans="1:9" x14ac:dyDescent="0.35">
      <c r="A5162" s="3" t="s">
        <v>5554</v>
      </c>
      <c r="B5162" s="44" t="s">
        <v>258</v>
      </c>
      <c r="C5162" s="44" t="s">
        <v>85</v>
      </c>
      <c r="D5162" s="44" t="s">
        <v>175</v>
      </c>
      <c r="E5162" s="3">
        <v>2</v>
      </c>
      <c r="F5162" s="3">
        <v>4</v>
      </c>
      <c r="G5162" s="3">
        <v>1</v>
      </c>
      <c r="H5162" s="3">
        <v>1</v>
      </c>
      <c r="I5162" s="3">
        <f t="shared" si="80"/>
        <v>2</v>
      </c>
    </row>
    <row r="5163" spans="1:9" x14ac:dyDescent="0.35">
      <c r="A5163" s="3" t="s">
        <v>5555</v>
      </c>
      <c r="B5163" s="44" t="s">
        <v>239</v>
      </c>
      <c r="C5163" s="44" t="s">
        <v>33</v>
      </c>
      <c r="D5163" s="44" t="s">
        <v>176</v>
      </c>
      <c r="E5163" s="3">
        <v>3</v>
      </c>
      <c r="F5163" s="3">
        <v>1</v>
      </c>
      <c r="G5163" s="3">
        <v>4</v>
      </c>
      <c r="H5163" s="3">
        <v>1</v>
      </c>
      <c r="I5163" s="3">
        <f t="shared" si="80"/>
        <v>2</v>
      </c>
    </row>
    <row r="5164" spans="1:9" x14ac:dyDescent="0.35">
      <c r="A5164" s="3" t="s">
        <v>5556</v>
      </c>
      <c r="B5164" s="44" t="s">
        <v>290</v>
      </c>
      <c r="C5164" s="44" t="s">
        <v>84</v>
      </c>
      <c r="D5164" s="44" t="s">
        <v>175</v>
      </c>
      <c r="E5164" s="3">
        <v>3</v>
      </c>
      <c r="F5164" s="3">
        <v>1</v>
      </c>
      <c r="G5164" s="3">
        <v>1</v>
      </c>
      <c r="H5164" s="3">
        <v>1</v>
      </c>
      <c r="I5164" s="3">
        <f t="shared" si="80"/>
        <v>2</v>
      </c>
    </row>
    <row r="5165" spans="1:9" x14ac:dyDescent="0.35">
      <c r="A5165" s="3" t="s">
        <v>5557</v>
      </c>
      <c r="B5165" s="44" t="s">
        <v>239</v>
      </c>
      <c r="C5165" s="44" t="s">
        <v>33</v>
      </c>
      <c r="D5165" s="44" t="s">
        <v>176</v>
      </c>
      <c r="E5165" s="3">
        <v>3</v>
      </c>
      <c r="F5165" s="3">
        <v>3</v>
      </c>
      <c r="G5165" s="3">
        <v>1</v>
      </c>
      <c r="H5165" s="3">
        <v>1</v>
      </c>
      <c r="I5165" s="3">
        <f t="shared" si="80"/>
        <v>2</v>
      </c>
    </row>
    <row r="5166" spans="1:9" x14ac:dyDescent="0.35">
      <c r="A5166" s="3" t="s">
        <v>5558</v>
      </c>
      <c r="B5166" s="44" t="s">
        <v>258</v>
      </c>
      <c r="C5166" s="44" t="s">
        <v>85</v>
      </c>
      <c r="D5166" s="44" t="s">
        <v>175</v>
      </c>
      <c r="E5166" s="3">
        <v>2</v>
      </c>
      <c r="F5166" s="3">
        <v>4</v>
      </c>
      <c r="G5166" s="3">
        <v>1</v>
      </c>
      <c r="H5166" s="3">
        <v>2</v>
      </c>
      <c r="I5166" s="3">
        <f t="shared" si="80"/>
        <v>2</v>
      </c>
    </row>
    <row r="5167" spans="1:9" x14ac:dyDescent="0.35">
      <c r="A5167" s="3" t="s">
        <v>5559</v>
      </c>
      <c r="B5167" s="44" t="s">
        <v>290</v>
      </c>
      <c r="C5167" s="44" t="s">
        <v>84</v>
      </c>
      <c r="D5167" s="44" t="s">
        <v>175</v>
      </c>
      <c r="E5167" s="3">
        <v>3</v>
      </c>
      <c r="F5167" s="3">
        <v>1</v>
      </c>
      <c r="G5167" s="3">
        <v>1</v>
      </c>
      <c r="H5167" s="3">
        <v>1</v>
      </c>
      <c r="I5167" s="3">
        <f t="shared" si="80"/>
        <v>2</v>
      </c>
    </row>
    <row r="5168" spans="1:9" x14ac:dyDescent="0.35">
      <c r="A5168" s="3" t="s">
        <v>5560</v>
      </c>
      <c r="B5168" s="44" t="s">
        <v>258</v>
      </c>
      <c r="C5168" s="44" t="s">
        <v>85</v>
      </c>
      <c r="D5168" s="44" t="s">
        <v>175</v>
      </c>
      <c r="E5168" s="3">
        <v>3</v>
      </c>
      <c r="F5168" s="3">
        <v>4</v>
      </c>
      <c r="G5168" s="3">
        <v>4</v>
      </c>
      <c r="H5168" s="3">
        <v>1</v>
      </c>
      <c r="I5168" s="3">
        <f t="shared" si="80"/>
        <v>3</v>
      </c>
    </row>
    <row r="5169" spans="1:9" x14ac:dyDescent="0.35">
      <c r="A5169" s="3" t="s">
        <v>5561</v>
      </c>
      <c r="B5169" s="44" t="s">
        <v>258</v>
      </c>
      <c r="C5169" s="44" t="s">
        <v>85</v>
      </c>
      <c r="D5169" s="44" t="s">
        <v>175</v>
      </c>
      <c r="E5169" s="3">
        <v>3</v>
      </c>
      <c r="F5169" s="3">
        <v>1</v>
      </c>
      <c r="G5169" s="3">
        <v>4</v>
      </c>
      <c r="H5169" s="3">
        <v>2</v>
      </c>
      <c r="I5169" s="3">
        <f t="shared" si="80"/>
        <v>3</v>
      </c>
    </row>
    <row r="5170" spans="1:9" x14ac:dyDescent="0.35">
      <c r="A5170" s="3" t="s">
        <v>5562</v>
      </c>
      <c r="B5170" s="44" t="s">
        <v>258</v>
      </c>
      <c r="C5170" s="44" t="s">
        <v>85</v>
      </c>
      <c r="D5170" s="44" t="s">
        <v>175</v>
      </c>
      <c r="E5170" s="3">
        <v>2</v>
      </c>
      <c r="F5170" s="3">
        <v>4</v>
      </c>
      <c r="G5170" s="3">
        <v>1</v>
      </c>
      <c r="H5170" s="3">
        <v>1</v>
      </c>
      <c r="I5170" s="3">
        <f t="shared" si="80"/>
        <v>2</v>
      </c>
    </row>
    <row r="5171" spans="1:9" x14ac:dyDescent="0.35">
      <c r="A5171" s="3" t="s">
        <v>5563</v>
      </c>
      <c r="B5171" s="44" t="s">
        <v>190</v>
      </c>
      <c r="C5171" s="44" t="s">
        <v>191</v>
      </c>
      <c r="D5171" s="44" t="s">
        <v>176</v>
      </c>
      <c r="E5171" s="3">
        <v>3</v>
      </c>
      <c r="F5171" s="3">
        <v>1</v>
      </c>
      <c r="G5171" s="3">
        <v>1</v>
      </c>
      <c r="H5171" s="3">
        <v>1</v>
      </c>
      <c r="I5171" s="3">
        <f t="shared" si="80"/>
        <v>2</v>
      </c>
    </row>
    <row r="5172" spans="1:9" x14ac:dyDescent="0.35">
      <c r="A5172" s="3" t="s">
        <v>5564</v>
      </c>
      <c r="B5172" s="44" t="s">
        <v>290</v>
      </c>
      <c r="C5172" s="44" t="s">
        <v>84</v>
      </c>
      <c r="D5172" s="44" t="s">
        <v>175</v>
      </c>
      <c r="E5172" s="3">
        <v>3</v>
      </c>
      <c r="F5172" s="3">
        <v>1</v>
      </c>
      <c r="G5172" s="3">
        <v>4</v>
      </c>
      <c r="H5172" s="3">
        <v>1</v>
      </c>
      <c r="I5172" s="3">
        <f t="shared" si="80"/>
        <v>2</v>
      </c>
    </row>
    <row r="5173" spans="1:9" x14ac:dyDescent="0.35">
      <c r="A5173" s="3" t="s">
        <v>5565</v>
      </c>
      <c r="B5173" s="44" t="s">
        <v>258</v>
      </c>
      <c r="C5173" s="44" t="s">
        <v>85</v>
      </c>
      <c r="D5173" s="44" t="s">
        <v>175</v>
      </c>
      <c r="E5173" s="3">
        <v>2</v>
      </c>
      <c r="F5173" s="3">
        <v>4</v>
      </c>
      <c r="G5173" s="3">
        <v>1</v>
      </c>
      <c r="H5173" s="3">
        <v>1</v>
      </c>
      <c r="I5173" s="3">
        <f t="shared" si="80"/>
        <v>2</v>
      </c>
    </row>
    <row r="5174" spans="1:9" x14ac:dyDescent="0.35">
      <c r="A5174" s="3" t="s">
        <v>5566</v>
      </c>
      <c r="B5174" s="44" t="s">
        <v>236</v>
      </c>
      <c r="C5174" s="44" t="s">
        <v>219</v>
      </c>
      <c r="D5174" s="44" t="s">
        <v>176</v>
      </c>
      <c r="E5174" s="3">
        <v>3</v>
      </c>
      <c r="F5174" s="3">
        <v>4</v>
      </c>
      <c r="G5174" s="3">
        <v>4</v>
      </c>
      <c r="H5174" s="3">
        <v>1</v>
      </c>
      <c r="I5174" s="3">
        <f t="shared" si="80"/>
        <v>3</v>
      </c>
    </row>
    <row r="5175" spans="1:9" x14ac:dyDescent="0.35">
      <c r="A5175" s="3" t="s">
        <v>5567</v>
      </c>
      <c r="B5175" s="44" t="s">
        <v>210</v>
      </c>
      <c r="C5175" s="44" t="s">
        <v>97</v>
      </c>
      <c r="D5175" s="44" t="s">
        <v>176</v>
      </c>
      <c r="E5175" s="3">
        <v>3</v>
      </c>
      <c r="F5175" s="3">
        <v>1</v>
      </c>
      <c r="G5175" s="3">
        <v>4</v>
      </c>
      <c r="H5175" s="3">
        <v>1</v>
      </c>
      <c r="I5175" s="3">
        <f t="shared" si="80"/>
        <v>2</v>
      </c>
    </row>
    <row r="5176" spans="1:9" x14ac:dyDescent="0.35">
      <c r="A5176" s="3" t="s">
        <v>5568</v>
      </c>
      <c r="B5176" s="44" t="s">
        <v>209</v>
      </c>
      <c r="C5176" s="44" t="s">
        <v>82</v>
      </c>
      <c r="D5176" s="44" t="s">
        <v>176</v>
      </c>
      <c r="E5176" s="3">
        <v>3</v>
      </c>
      <c r="F5176" s="3">
        <v>1</v>
      </c>
      <c r="G5176" s="3">
        <v>1</v>
      </c>
      <c r="H5176" s="3">
        <v>1</v>
      </c>
      <c r="I5176" s="3">
        <f t="shared" si="80"/>
        <v>2</v>
      </c>
    </row>
    <row r="5177" spans="1:9" x14ac:dyDescent="0.35">
      <c r="A5177" s="3" t="s">
        <v>5569</v>
      </c>
      <c r="B5177" s="44" t="s">
        <v>188</v>
      </c>
      <c r="C5177" s="44" t="s">
        <v>93</v>
      </c>
      <c r="D5177" s="44" t="s">
        <v>176</v>
      </c>
      <c r="E5177" s="3">
        <v>3</v>
      </c>
      <c r="F5177" s="3">
        <v>4</v>
      </c>
      <c r="G5177" s="3">
        <v>1</v>
      </c>
      <c r="H5177" s="3">
        <v>1</v>
      </c>
      <c r="I5177" s="3">
        <f t="shared" si="80"/>
        <v>2</v>
      </c>
    </row>
    <row r="5178" spans="1:9" x14ac:dyDescent="0.35">
      <c r="A5178" s="3" t="s">
        <v>5570</v>
      </c>
      <c r="B5178" s="44" t="s">
        <v>258</v>
      </c>
      <c r="C5178" s="44" t="s">
        <v>85</v>
      </c>
      <c r="D5178" s="44" t="s">
        <v>175</v>
      </c>
      <c r="E5178" s="3">
        <v>3</v>
      </c>
      <c r="F5178" s="3">
        <v>1</v>
      </c>
      <c r="G5178" s="3">
        <v>1</v>
      </c>
      <c r="H5178" s="3">
        <v>1</v>
      </c>
      <c r="I5178" s="3">
        <f t="shared" si="80"/>
        <v>2</v>
      </c>
    </row>
    <row r="5179" spans="1:9" x14ac:dyDescent="0.35">
      <c r="A5179" s="3" t="s">
        <v>5571</v>
      </c>
      <c r="B5179" s="44" t="s">
        <v>258</v>
      </c>
      <c r="C5179" s="44" t="s">
        <v>85</v>
      </c>
      <c r="D5179" s="44" t="s">
        <v>175</v>
      </c>
      <c r="E5179" s="3">
        <v>1</v>
      </c>
      <c r="F5179" s="3">
        <v>2</v>
      </c>
      <c r="G5179" s="3">
        <v>1</v>
      </c>
      <c r="H5179" s="3">
        <v>1</v>
      </c>
      <c r="I5179" s="3">
        <f t="shared" si="80"/>
        <v>1</v>
      </c>
    </row>
    <row r="5180" spans="1:9" x14ac:dyDescent="0.35">
      <c r="A5180" s="3" t="s">
        <v>5572</v>
      </c>
      <c r="B5180" s="44" t="s">
        <v>188</v>
      </c>
      <c r="C5180" s="44" t="s">
        <v>93</v>
      </c>
      <c r="D5180" s="44" t="s">
        <v>176</v>
      </c>
      <c r="E5180" s="3">
        <v>3</v>
      </c>
      <c r="F5180" s="3">
        <v>3</v>
      </c>
      <c r="G5180" s="3">
        <v>1</v>
      </c>
      <c r="H5180" s="3">
        <v>1</v>
      </c>
      <c r="I5180" s="3">
        <f t="shared" si="80"/>
        <v>2</v>
      </c>
    </row>
    <row r="5181" spans="1:9" x14ac:dyDescent="0.35">
      <c r="A5181" s="3" t="s">
        <v>5573</v>
      </c>
      <c r="B5181" s="44" t="s">
        <v>258</v>
      </c>
      <c r="C5181" s="44" t="s">
        <v>85</v>
      </c>
      <c r="D5181" s="44" t="s">
        <v>175</v>
      </c>
      <c r="E5181" s="3">
        <v>3</v>
      </c>
      <c r="F5181" s="3">
        <v>1</v>
      </c>
      <c r="G5181" s="3">
        <v>1</v>
      </c>
      <c r="H5181" s="3">
        <v>1</v>
      </c>
      <c r="I5181" s="3">
        <f t="shared" si="80"/>
        <v>2</v>
      </c>
    </row>
    <row r="5182" spans="1:9" x14ac:dyDescent="0.35">
      <c r="A5182" s="3" t="s">
        <v>5574</v>
      </c>
      <c r="B5182" s="44" t="s">
        <v>258</v>
      </c>
      <c r="C5182" s="44" t="s">
        <v>85</v>
      </c>
      <c r="D5182" s="44" t="s">
        <v>175</v>
      </c>
      <c r="E5182" s="3">
        <v>3</v>
      </c>
      <c r="F5182" s="3">
        <v>4</v>
      </c>
      <c r="G5182" s="3">
        <v>1</v>
      </c>
      <c r="H5182" s="3">
        <v>1</v>
      </c>
      <c r="I5182" s="3">
        <f t="shared" si="80"/>
        <v>2</v>
      </c>
    </row>
    <row r="5183" spans="1:9" x14ac:dyDescent="0.35">
      <c r="A5183" s="3" t="s">
        <v>5575</v>
      </c>
      <c r="B5183" s="44" t="s">
        <v>223</v>
      </c>
      <c r="C5183" s="44" t="s">
        <v>157</v>
      </c>
      <c r="D5183" s="44" t="s">
        <v>176</v>
      </c>
      <c r="E5183" s="3">
        <v>3</v>
      </c>
      <c r="F5183" s="3">
        <v>1</v>
      </c>
      <c r="G5183" s="3">
        <v>4</v>
      </c>
      <c r="H5183" s="3">
        <v>5</v>
      </c>
      <c r="I5183" s="3">
        <f t="shared" si="80"/>
        <v>3</v>
      </c>
    </row>
    <row r="5184" spans="1:9" x14ac:dyDescent="0.35">
      <c r="A5184" s="3" t="s">
        <v>5576</v>
      </c>
      <c r="B5184" s="44" t="s">
        <v>258</v>
      </c>
      <c r="C5184" s="44" t="s">
        <v>85</v>
      </c>
      <c r="D5184" s="44" t="s">
        <v>175</v>
      </c>
      <c r="E5184" s="3">
        <v>3</v>
      </c>
      <c r="F5184" s="3">
        <v>1</v>
      </c>
      <c r="G5184" s="3">
        <v>4</v>
      </c>
      <c r="H5184" s="3">
        <v>1</v>
      </c>
      <c r="I5184" s="3">
        <f t="shared" si="80"/>
        <v>2</v>
      </c>
    </row>
    <row r="5185" spans="1:9" x14ac:dyDescent="0.35">
      <c r="A5185" s="3" t="s">
        <v>5577</v>
      </c>
      <c r="B5185" s="44" t="s">
        <v>209</v>
      </c>
      <c r="C5185" s="44" t="s">
        <v>82</v>
      </c>
      <c r="D5185" s="44" t="s">
        <v>176</v>
      </c>
      <c r="E5185" s="3">
        <v>3</v>
      </c>
      <c r="F5185" s="3">
        <v>1</v>
      </c>
      <c r="G5185" s="3">
        <v>1</v>
      </c>
      <c r="H5185" s="3">
        <v>1</v>
      </c>
      <c r="I5185" s="3">
        <f t="shared" si="80"/>
        <v>2</v>
      </c>
    </row>
    <row r="5186" spans="1:9" x14ac:dyDescent="0.35">
      <c r="A5186" s="3" t="s">
        <v>5578</v>
      </c>
      <c r="B5186" s="44" t="s">
        <v>190</v>
      </c>
      <c r="C5186" s="44" t="s">
        <v>191</v>
      </c>
      <c r="D5186" s="44" t="s">
        <v>176</v>
      </c>
      <c r="E5186" s="3">
        <v>3</v>
      </c>
      <c r="F5186" s="3">
        <v>1</v>
      </c>
      <c r="G5186" s="3">
        <v>4</v>
      </c>
      <c r="H5186" s="3">
        <v>1</v>
      </c>
      <c r="I5186" s="3">
        <f t="shared" si="80"/>
        <v>2</v>
      </c>
    </row>
    <row r="5187" spans="1:9" x14ac:dyDescent="0.35">
      <c r="A5187" s="3" t="s">
        <v>5579</v>
      </c>
      <c r="B5187" s="44" t="s">
        <v>290</v>
      </c>
      <c r="C5187" s="44" t="s">
        <v>84</v>
      </c>
      <c r="D5187" s="44" t="s">
        <v>175</v>
      </c>
      <c r="E5187" s="3">
        <v>3</v>
      </c>
      <c r="F5187" s="3">
        <v>1</v>
      </c>
      <c r="G5187" s="3">
        <v>1</v>
      </c>
      <c r="H5187" s="3">
        <v>1</v>
      </c>
      <c r="I5187" s="3">
        <f t="shared" ref="I5187:I5250" si="81">ROUND(AVERAGE(E5187:H5187),0)</f>
        <v>2</v>
      </c>
    </row>
    <row r="5188" spans="1:9" x14ac:dyDescent="0.35">
      <c r="A5188" s="3" t="s">
        <v>5580</v>
      </c>
      <c r="B5188" s="44" t="s">
        <v>193</v>
      </c>
      <c r="C5188" s="44" t="s">
        <v>28</v>
      </c>
      <c r="D5188" s="44" t="s">
        <v>176</v>
      </c>
      <c r="E5188" s="3">
        <v>3</v>
      </c>
      <c r="F5188" s="3">
        <v>1</v>
      </c>
      <c r="G5188" s="3">
        <v>1</v>
      </c>
      <c r="H5188" s="3">
        <v>1</v>
      </c>
      <c r="I5188" s="3">
        <f t="shared" si="81"/>
        <v>2</v>
      </c>
    </row>
    <row r="5189" spans="1:9" x14ac:dyDescent="0.35">
      <c r="A5189" s="3" t="s">
        <v>5581</v>
      </c>
      <c r="B5189" s="44" t="s">
        <v>258</v>
      </c>
      <c r="C5189" s="44" t="s">
        <v>85</v>
      </c>
      <c r="D5189" s="44" t="s">
        <v>175</v>
      </c>
      <c r="E5189" s="3">
        <v>3</v>
      </c>
      <c r="F5189" s="3">
        <v>1</v>
      </c>
      <c r="G5189" s="3">
        <v>1</v>
      </c>
      <c r="H5189" s="3">
        <v>1</v>
      </c>
      <c r="I5189" s="3">
        <f t="shared" si="81"/>
        <v>2</v>
      </c>
    </row>
    <row r="5190" spans="1:9" x14ac:dyDescent="0.35">
      <c r="A5190" s="3" t="s">
        <v>5582</v>
      </c>
      <c r="B5190" s="44" t="s">
        <v>258</v>
      </c>
      <c r="C5190" s="44" t="s">
        <v>85</v>
      </c>
      <c r="D5190" s="44" t="s">
        <v>175</v>
      </c>
      <c r="E5190" s="3">
        <v>3</v>
      </c>
      <c r="F5190" s="3">
        <v>1</v>
      </c>
      <c r="G5190" s="3">
        <v>4</v>
      </c>
      <c r="H5190" s="3">
        <v>1</v>
      </c>
      <c r="I5190" s="3">
        <f t="shared" si="81"/>
        <v>2</v>
      </c>
    </row>
    <row r="5191" spans="1:9" x14ac:dyDescent="0.35">
      <c r="A5191" s="3" t="s">
        <v>5583</v>
      </c>
      <c r="B5191" s="44" t="s">
        <v>290</v>
      </c>
      <c r="C5191" s="44" t="s">
        <v>84</v>
      </c>
      <c r="D5191" s="44" t="s">
        <v>175</v>
      </c>
      <c r="E5191" s="3">
        <v>3</v>
      </c>
      <c r="F5191" s="3">
        <v>1</v>
      </c>
      <c r="G5191" s="3">
        <v>4</v>
      </c>
      <c r="H5191" s="3">
        <v>1</v>
      </c>
      <c r="I5191" s="3">
        <f t="shared" si="81"/>
        <v>2</v>
      </c>
    </row>
    <row r="5192" spans="1:9" x14ac:dyDescent="0.35">
      <c r="A5192" s="3" t="s">
        <v>5584</v>
      </c>
      <c r="B5192" s="44" t="s">
        <v>236</v>
      </c>
      <c r="C5192" s="44" t="s">
        <v>219</v>
      </c>
      <c r="D5192" s="44" t="s">
        <v>176</v>
      </c>
      <c r="E5192" s="3">
        <v>3</v>
      </c>
      <c r="F5192" s="3">
        <v>1</v>
      </c>
      <c r="G5192" s="3">
        <v>4</v>
      </c>
      <c r="H5192" s="3">
        <v>1</v>
      </c>
      <c r="I5192" s="3">
        <f t="shared" si="81"/>
        <v>2</v>
      </c>
    </row>
    <row r="5193" spans="1:9" x14ac:dyDescent="0.35">
      <c r="A5193" s="3" t="s">
        <v>5585</v>
      </c>
      <c r="B5193" s="44" t="s">
        <v>262</v>
      </c>
      <c r="C5193" s="44" t="s">
        <v>31</v>
      </c>
      <c r="D5193" s="44" t="s">
        <v>176</v>
      </c>
      <c r="E5193" s="3">
        <v>3</v>
      </c>
      <c r="F5193" s="3">
        <v>1</v>
      </c>
      <c r="G5193" s="3">
        <v>4</v>
      </c>
      <c r="H5193" s="3">
        <v>3</v>
      </c>
      <c r="I5193" s="3">
        <f t="shared" si="81"/>
        <v>3</v>
      </c>
    </row>
    <row r="5194" spans="1:9" x14ac:dyDescent="0.35">
      <c r="A5194" s="3" t="s">
        <v>5586</v>
      </c>
      <c r="B5194" s="44" t="s">
        <v>290</v>
      </c>
      <c r="C5194" s="44" t="s">
        <v>84</v>
      </c>
      <c r="D5194" s="44" t="s">
        <v>175</v>
      </c>
      <c r="E5194" s="3">
        <v>3</v>
      </c>
      <c r="F5194" s="3">
        <v>1</v>
      </c>
      <c r="G5194" s="3">
        <v>4</v>
      </c>
      <c r="H5194" s="3">
        <v>2</v>
      </c>
      <c r="I5194" s="3">
        <f t="shared" si="81"/>
        <v>3</v>
      </c>
    </row>
    <row r="5195" spans="1:9" x14ac:dyDescent="0.35">
      <c r="A5195" s="3" t="s">
        <v>5587</v>
      </c>
      <c r="B5195" s="44" t="s">
        <v>188</v>
      </c>
      <c r="C5195" s="44" t="s">
        <v>93</v>
      </c>
      <c r="D5195" s="44" t="s">
        <v>176</v>
      </c>
      <c r="E5195" s="3">
        <v>3</v>
      </c>
      <c r="F5195" s="3">
        <v>1</v>
      </c>
      <c r="G5195" s="3">
        <v>4</v>
      </c>
      <c r="H5195" s="3">
        <v>2</v>
      </c>
      <c r="I5195" s="3">
        <f t="shared" si="81"/>
        <v>3</v>
      </c>
    </row>
    <row r="5196" spans="1:9" x14ac:dyDescent="0.35">
      <c r="A5196" s="3" t="s">
        <v>5588</v>
      </c>
      <c r="B5196" s="44" t="s">
        <v>193</v>
      </c>
      <c r="C5196" s="44" t="s">
        <v>28</v>
      </c>
      <c r="D5196" s="44" t="s">
        <v>176</v>
      </c>
      <c r="E5196" s="3">
        <v>3</v>
      </c>
      <c r="F5196" s="3">
        <v>1</v>
      </c>
      <c r="G5196" s="3">
        <v>4</v>
      </c>
      <c r="H5196" s="3">
        <v>1</v>
      </c>
      <c r="I5196" s="3">
        <f t="shared" si="81"/>
        <v>2</v>
      </c>
    </row>
    <row r="5197" spans="1:9" x14ac:dyDescent="0.35">
      <c r="A5197" s="3" t="s">
        <v>5589</v>
      </c>
      <c r="B5197" s="44" t="s">
        <v>223</v>
      </c>
      <c r="C5197" s="44" t="s">
        <v>157</v>
      </c>
      <c r="D5197" s="44" t="s">
        <v>176</v>
      </c>
      <c r="E5197" s="3">
        <v>3</v>
      </c>
      <c r="F5197" s="3">
        <v>1</v>
      </c>
      <c r="G5197" s="3">
        <v>1</v>
      </c>
      <c r="H5197" s="3">
        <v>1</v>
      </c>
      <c r="I5197" s="3">
        <f t="shared" si="81"/>
        <v>2</v>
      </c>
    </row>
    <row r="5198" spans="1:9" x14ac:dyDescent="0.35">
      <c r="A5198" s="3" t="s">
        <v>5590</v>
      </c>
      <c r="B5198" s="44" t="s">
        <v>290</v>
      </c>
      <c r="C5198" s="44" t="s">
        <v>84</v>
      </c>
      <c r="D5198" s="44" t="s">
        <v>175</v>
      </c>
      <c r="E5198" s="3">
        <v>3</v>
      </c>
      <c r="F5198" s="3">
        <v>1</v>
      </c>
      <c r="G5198" s="3">
        <v>4</v>
      </c>
      <c r="H5198" s="3">
        <v>1</v>
      </c>
      <c r="I5198" s="3">
        <f t="shared" si="81"/>
        <v>2</v>
      </c>
    </row>
    <row r="5199" spans="1:9" x14ac:dyDescent="0.35">
      <c r="A5199" s="3" t="s">
        <v>5591</v>
      </c>
      <c r="B5199" s="44" t="s">
        <v>209</v>
      </c>
      <c r="C5199" s="44" t="s">
        <v>82</v>
      </c>
      <c r="D5199" s="44" t="s">
        <v>176</v>
      </c>
      <c r="E5199" s="3">
        <v>3</v>
      </c>
      <c r="F5199" s="3">
        <v>1</v>
      </c>
      <c r="G5199" s="3">
        <v>4</v>
      </c>
      <c r="H5199" s="3">
        <v>2</v>
      </c>
      <c r="I5199" s="3">
        <f t="shared" si="81"/>
        <v>3</v>
      </c>
    </row>
    <row r="5200" spans="1:9" x14ac:dyDescent="0.35">
      <c r="A5200" s="3" t="s">
        <v>5592</v>
      </c>
      <c r="B5200" s="44" t="s">
        <v>223</v>
      </c>
      <c r="C5200" s="44" t="s">
        <v>157</v>
      </c>
      <c r="D5200" s="44" t="s">
        <v>176</v>
      </c>
      <c r="E5200" s="3">
        <v>3</v>
      </c>
      <c r="F5200" s="3">
        <v>1</v>
      </c>
      <c r="G5200" s="3">
        <v>4</v>
      </c>
      <c r="H5200" s="3">
        <v>1</v>
      </c>
      <c r="I5200" s="3">
        <f t="shared" si="81"/>
        <v>2</v>
      </c>
    </row>
    <row r="5201" spans="1:9" x14ac:dyDescent="0.35">
      <c r="A5201" s="3" t="s">
        <v>5593</v>
      </c>
      <c r="B5201" s="44" t="s">
        <v>290</v>
      </c>
      <c r="C5201" s="44" t="s">
        <v>84</v>
      </c>
      <c r="D5201" s="44" t="s">
        <v>175</v>
      </c>
      <c r="E5201" s="3">
        <v>3</v>
      </c>
      <c r="F5201" s="3">
        <v>1</v>
      </c>
      <c r="G5201" s="3">
        <v>1</v>
      </c>
      <c r="H5201" s="3">
        <v>1</v>
      </c>
      <c r="I5201" s="3">
        <f t="shared" si="81"/>
        <v>2</v>
      </c>
    </row>
    <row r="5202" spans="1:9" x14ac:dyDescent="0.35">
      <c r="A5202" s="3" t="s">
        <v>5594</v>
      </c>
      <c r="B5202" s="44" t="s">
        <v>262</v>
      </c>
      <c r="C5202" s="44" t="s">
        <v>31</v>
      </c>
      <c r="D5202" s="44" t="s">
        <v>176</v>
      </c>
      <c r="E5202" s="3">
        <v>3</v>
      </c>
      <c r="F5202" s="3">
        <v>1</v>
      </c>
      <c r="G5202" s="3">
        <v>4</v>
      </c>
      <c r="H5202" s="3">
        <v>1</v>
      </c>
      <c r="I5202" s="3">
        <f t="shared" si="81"/>
        <v>2</v>
      </c>
    </row>
    <row r="5203" spans="1:9" x14ac:dyDescent="0.35">
      <c r="A5203" s="3" t="s">
        <v>5595</v>
      </c>
      <c r="B5203" s="44" t="s">
        <v>236</v>
      </c>
      <c r="C5203" s="44" t="s">
        <v>219</v>
      </c>
      <c r="D5203" s="44" t="s">
        <v>176</v>
      </c>
      <c r="E5203" s="3">
        <v>3</v>
      </c>
      <c r="F5203" s="3">
        <v>1</v>
      </c>
      <c r="G5203" s="3">
        <v>1</v>
      </c>
      <c r="H5203" s="3">
        <v>1</v>
      </c>
      <c r="I5203" s="3">
        <f t="shared" si="81"/>
        <v>2</v>
      </c>
    </row>
    <row r="5204" spans="1:9" x14ac:dyDescent="0.35">
      <c r="A5204" s="3" t="s">
        <v>5596</v>
      </c>
      <c r="B5204" s="44" t="s">
        <v>193</v>
      </c>
      <c r="C5204" s="44" t="s">
        <v>28</v>
      </c>
      <c r="D5204" s="44" t="s">
        <v>176</v>
      </c>
      <c r="E5204" s="3">
        <v>3</v>
      </c>
      <c r="F5204" s="3">
        <v>1</v>
      </c>
      <c r="G5204" s="3">
        <v>4</v>
      </c>
      <c r="H5204" s="3">
        <v>1</v>
      </c>
      <c r="I5204" s="3">
        <f t="shared" si="81"/>
        <v>2</v>
      </c>
    </row>
    <row r="5205" spans="1:9" x14ac:dyDescent="0.35">
      <c r="A5205" s="3" t="s">
        <v>5597</v>
      </c>
      <c r="B5205" s="44" t="s">
        <v>193</v>
      </c>
      <c r="C5205" s="44" t="s">
        <v>28</v>
      </c>
      <c r="D5205" s="44" t="s">
        <v>176</v>
      </c>
      <c r="E5205" s="3">
        <v>3</v>
      </c>
      <c r="F5205" s="3">
        <v>1</v>
      </c>
      <c r="G5205" s="3">
        <v>4</v>
      </c>
      <c r="H5205" s="3">
        <v>1</v>
      </c>
      <c r="I5205" s="3">
        <f t="shared" si="81"/>
        <v>2</v>
      </c>
    </row>
    <row r="5206" spans="1:9" x14ac:dyDescent="0.35">
      <c r="A5206" s="3" t="s">
        <v>5598</v>
      </c>
      <c r="B5206" s="44" t="s">
        <v>258</v>
      </c>
      <c r="C5206" s="44" t="s">
        <v>85</v>
      </c>
      <c r="D5206" s="44" t="s">
        <v>175</v>
      </c>
      <c r="E5206" s="3">
        <v>3</v>
      </c>
      <c r="F5206" s="3">
        <v>1</v>
      </c>
      <c r="G5206" s="3">
        <v>4</v>
      </c>
      <c r="H5206" s="3">
        <v>1</v>
      </c>
      <c r="I5206" s="3">
        <f t="shared" si="81"/>
        <v>2</v>
      </c>
    </row>
    <row r="5207" spans="1:9" x14ac:dyDescent="0.35">
      <c r="A5207" s="3" t="s">
        <v>5599</v>
      </c>
      <c r="B5207" s="44" t="s">
        <v>258</v>
      </c>
      <c r="C5207" s="44" t="s">
        <v>85</v>
      </c>
      <c r="D5207" s="44" t="s">
        <v>175</v>
      </c>
      <c r="E5207" s="3">
        <v>3</v>
      </c>
      <c r="F5207" s="3">
        <v>1</v>
      </c>
      <c r="G5207" s="3">
        <v>1</v>
      </c>
      <c r="H5207" s="3">
        <v>1</v>
      </c>
      <c r="I5207" s="3">
        <f t="shared" si="81"/>
        <v>2</v>
      </c>
    </row>
    <row r="5208" spans="1:9" x14ac:dyDescent="0.35">
      <c r="A5208" s="3" t="s">
        <v>5600</v>
      </c>
      <c r="B5208" s="44" t="s">
        <v>258</v>
      </c>
      <c r="C5208" s="44" t="s">
        <v>85</v>
      </c>
      <c r="D5208" s="44" t="s">
        <v>175</v>
      </c>
      <c r="E5208" s="3">
        <v>2</v>
      </c>
      <c r="F5208" s="3">
        <v>3</v>
      </c>
      <c r="G5208" s="3">
        <v>4</v>
      </c>
      <c r="H5208" s="3">
        <v>1</v>
      </c>
      <c r="I5208" s="3">
        <f t="shared" si="81"/>
        <v>3</v>
      </c>
    </row>
    <row r="5209" spans="1:9" x14ac:dyDescent="0.35">
      <c r="A5209" s="3" t="s">
        <v>5601</v>
      </c>
      <c r="B5209" s="44" t="s">
        <v>290</v>
      </c>
      <c r="C5209" s="44" t="s">
        <v>84</v>
      </c>
      <c r="D5209" s="44" t="s">
        <v>175</v>
      </c>
      <c r="E5209" s="3">
        <v>2</v>
      </c>
      <c r="F5209" s="3">
        <v>3</v>
      </c>
      <c r="G5209" s="3">
        <v>1</v>
      </c>
      <c r="H5209" s="3">
        <v>1</v>
      </c>
      <c r="I5209" s="3">
        <f t="shared" si="81"/>
        <v>2</v>
      </c>
    </row>
    <row r="5210" spans="1:9" x14ac:dyDescent="0.35">
      <c r="A5210" s="3" t="s">
        <v>5602</v>
      </c>
      <c r="B5210" s="44" t="s">
        <v>290</v>
      </c>
      <c r="C5210" s="44" t="s">
        <v>84</v>
      </c>
      <c r="D5210" s="44" t="s">
        <v>175</v>
      </c>
      <c r="E5210" s="3">
        <v>1</v>
      </c>
      <c r="F5210" s="3">
        <v>4</v>
      </c>
      <c r="G5210" s="3">
        <v>1</v>
      </c>
      <c r="H5210" s="3">
        <v>1</v>
      </c>
      <c r="I5210" s="3">
        <f t="shared" si="81"/>
        <v>2</v>
      </c>
    </row>
    <row r="5211" spans="1:9" x14ac:dyDescent="0.35">
      <c r="A5211" s="3" t="s">
        <v>5603</v>
      </c>
      <c r="B5211" s="44" t="s">
        <v>258</v>
      </c>
      <c r="C5211" s="44" t="s">
        <v>85</v>
      </c>
      <c r="D5211" s="44" t="s">
        <v>175</v>
      </c>
      <c r="E5211" s="3">
        <v>1</v>
      </c>
      <c r="F5211" s="3">
        <v>4</v>
      </c>
      <c r="G5211" s="3">
        <v>1</v>
      </c>
      <c r="H5211" s="3">
        <v>1</v>
      </c>
      <c r="I5211" s="3">
        <f t="shared" si="81"/>
        <v>2</v>
      </c>
    </row>
    <row r="5212" spans="1:9" x14ac:dyDescent="0.35">
      <c r="A5212" s="3" t="s">
        <v>5604</v>
      </c>
      <c r="B5212" s="44" t="s">
        <v>258</v>
      </c>
      <c r="C5212" s="44" t="s">
        <v>85</v>
      </c>
      <c r="D5212" s="44" t="s">
        <v>175</v>
      </c>
      <c r="E5212" s="3">
        <v>3</v>
      </c>
      <c r="F5212" s="3">
        <v>1</v>
      </c>
      <c r="G5212" s="3">
        <v>4</v>
      </c>
      <c r="H5212" s="3">
        <v>1</v>
      </c>
      <c r="I5212" s="3">
        <f t="shared" si="81"/>
        <v>2</v>
      </c>
    </row>
    <row r="5213" spans="1:9" x14ac:dyDescent="0.35">
      <c r="A5213" s="3" t="s">
        <v>5605</v>
      </c>
      <c r="B5213" s="44" t="s">
        <v>258</v>
      </c>
      <c r="C5213" s="44" t="s">
        <v>85</v>
      </c>
      <c r="D5213" s="44" t="s">
        <v>175</v>
      </c>
      <c r="E5213" s="3">
        <v>3</v>
      </c>
      <c r="F5213" s="3">
        <v>1</v>
      </c>
      <c r="G5213" s="3">
        <v>1</v>
      </c>
      <c r="H5213" s="3">
        <v>1</v>
      </c>
      <c r="I5213" s="3">
        <f t="shared" si="81"/>
        <v>2</v>
      </c>
    </row>
    <row r="5214" spans="1:9" x14ac:dyDescent="0.35">
      <c r="A5214" s="3" t="s">
        <v>5606</v>
      </c>
      <c r="B5214" s="44" t="s">
        <v>210</v>
      </c>
      <c r="C5214" s="44" t="s">
        <v>97</v>
      </c>
      <c r="D5214" s="44" t="s">
        <v>176</v>
      </c>
      <c r="E5214" s="3">
        <v>3</v>
      </c>
      <c r="F5214" s="3">
        <v>4</v>
      </c>
      <c r="G5214" s="3">
        <v>1</v>
      </c>
      <c r="H5214" s="3">
        <v>1</v>
      </c>
      <c r="I5214" s="3">
        <f t="shared" si="81"/>
        <v>2</v>
      </c>
    </row>
    <row r="5215" spans="1:9" x14ac:dyDescent="0.35">
      <c r="A5215" s="3" t="s">
        <v>5607</v>
      </c>
      <c r="B5215" s="44" t="s">
        <v>258</v>
      </c>
      <c r="C5215" s="44" t="s">
        <v>85</v>
      </c>
      <c r="D5215" s="44" t="s">
        <v>175</v>
      </c>
      <c r="E5215" s="3">
        <v>3</v>
      </c>
      <c r="F5215" s="3">
        <v>3</v>
      </c>
      <c r="G5215" s="3">
        <v>1</v>
      </c>
      <c r="H5215" s="3">
        <v>1</v>
      </c>
      <c r="I5215" s="3">
        <f t="shared" si="81"/>
        <v>2</v>
      </c>
    </row>
    <row r="5216" spans="1:9" x14ac:dyDescent="0.35">
      <c r="A5216" s="3" t="s">
        <v>5608</v>
      </c>
      <c r="B5216" s="44" t="s">
        <v>209</v>
      </c>
      <c r="C5216" s="44" t="s">
        <v>82</v>
      </c>
      <c r="D5216" s="44" t="s">
        <v>176</v>
      </c>
      <c r="E5216" s="3">
        <v>3</v>
      </c>
      <c r="F5216" s="3">
        <v>1</v>
      </c>
      <c r="G5216" s="3">
        <v>1</v>
      </c>
      <c r="H5216" s="3">
        <v>1</v>
      </c>
      <c r="I5216" s="3">
        <f t="shared" si="81"/>
        <v>2</v>
      </c>
    </row>
    <row r="5217" spans="1:9" x14ac:dyDescent="0.35">
      <c r="A5217" s="3" t="s">
        <v>5609</v>
      </c>
      <c r="B5217" s="44" t="s">
        <v>209</v>
      </c>
      <c r="C5217" s="44" t="s">
        <v>82</v>
      </c>
      <c r="D5217" s="44" t="s">
        <v>176</v>
      </c>
      <c r="E5217" s="3">
        <v>3</v>
      </c>
      <c r="F5217" s="3">
        <v>1</v>
      </c>
      <c r="G5217" s="3">
        <v>1</v>
      </c>
      <c r="H5217" s="3">
        <v>1</v>
      </c>
      <c r="I5217" s="3">
        <f t="shared" si="81"/>
        <v>2</v>
      </c>
    </row>
    <row r="5218" spans="1:9" x14ac:dyDescent="0.35">
      <c r="A5218" s="3" t="s">
        <v>5610</v>
      </c>
      <c r="B5218" s="44" t="s">
        <v>258</v>
      </c>
      <c r="C5218" s="44" t="s">
        <v>85</v>
      </c>
      <c r="D5218" s="44" t="s">
        <v>175</v>
      </c>
      <c r="E5218" s="3">
        <v>3</v>
      </c>
      <c r="F5218" s="3">
        <v>1</v>
      </c>
      <c r="G5218" s="3">
        <v>4</v>
      </c>
      <c r="H5218" s="3">
        <v>1</v>
      </c>
      <c r="I5218" s="3">
        <f t="shared" si="81"/>
        <v>2</v>
      </c>
    </row>
    <row r="5219" spans="1:9" x14ac:dyDescent="0.35">
      <c r="A5219" s="3" t="s">
        <v>5611</v>
      </c>
      <c r="B5219" s="44" t="s">
        <v>193</v>
      </c>
      <c r="C5219" s="44" t="s">
        <v>28</v>
      </c>
      <c r="D5219" s="44" t="s">
        <v>176</v>
      </c>
      <c r="E5219" s="3">
        <v>3</v>
      </c>
      <c r="F5219" s="3">
        <v>1</v>
      </c>
      <c r="G5219" s="3">
        <v>1</v>
      </c>
      <c r="H5219" s="3">
        <v>1</v>
      </c>
      <c r="I5219" s="3">
        <f t="shared" si="81"/>
        <v>2</v>
      </c>
    </row>
    <row r="5220" spans="1:9" x14ac:dyDescent="0.35">
      <c r="A5220" s="3" t="s">
        <v>5612</v>
      </c>
      <c r="B5220" s="44" t="s">
        <v>258</v>
      </c>
      <c r="C5220" s="44" t="s">
        <v>85</v>
      </c>
      <c r="D5220" s="44" t="s">
        <v>175</v>
      </c>
      <c r="E5220" s="3">
        <v>2</v>
      </c>
      <c r="F5220" s="3">
        <v>4</v>
      </c>
      <c r="G5220" s="3">
        <v>4</v>
      </c>
      <c r="H5220" s="3">
        <v>1</v>
      </c>
      <c r="I5220" s="3">
        <f t="shared" si="81"/>
        <v>3</v>
      </c>
    </row>
    <row r="5221" spans="1:9" x14ac:dyDescent="0.35">
      <c r="A5221" s="3" t="s">
        <v>5613</v>
      </c>
      <c r="B5221" s="44" t="s">
        <v>290</v>
      </c>
      <c r="C5221" s="44" t="s">
        <v>84</v>
      </c>
      <c r="D5221" s="44" t="s">
        <v>175</v>
      </c>
      <c r="E5221" s="3">
        <v>3</v>
      </c>
      <c r="F5221" s="3">
        <v>1</v>
      </c>
      <c r="G5221" s="3">
        <v>4</v>
      </c>
      <c r="H5221" s="3">
        <v>2</v>
      </c>
      <c r="I5221" s="3">
        <f t="shared" si="81"/>
        <v>3</v>
      </c>
    </row>
    <row r="5222" spans="1:9" x14ac:dyDescent="0.35">
      <c r="A5222" s="3" t="s">
        <v>5614</v>
      </c>
      <c r="B5222" s="44" t="s">
        <v>290</v>
      </c>
      <c r="C5222" s="44" t="s">
        <v>84</v>
      </c>
      <c r="D5222" s="44" t="s">
        <v>175</v>
      </c>
      <c r="E5222" s="3">
        <v>3</v>
      </c>
      <c r="F5222" s="3">
        <v>1</v>
      </c>
      <c r="G5222" s="3">
        <v>1</v>
      </c>
      <c r="H5222" s="3">
        <v>2</v>
      </c>
      <c r="I5222" s="3">
        <f t="shared" si="81"/>
        <v>2</v>
      </c>
    </row>
    <row r="5223" spans="1:9" x14ac:dyDescent="0.35">
      <c r="A5223" s="3" t="s">
        <v>5615</v>
      </c>
      <c r="B5223" s="44" t="s">
        <v>190</v>
      </c>
      <c r="C5223" s="44" t="s">
        <v>191</v>
      </c>
      <c r="D5223" s="44" t="s">
        <v>176</v>
      </c>
      <c r="E5223" s="3">
        <v>3</v>
      </c>
      <c r="F5223" s="3">
        <v>1</v>
      </c>
      <c r="G5223" s="3">
        <v>1</v>
      </c>
      <c r="H5223" s="3">
        <v>1</v>
      </c>
      <c r="I5223" s="3">
        <f t="shared" si="81"/>
        <v>2</v>
      </c>
    </row>
    <row r="5224" spans="1:9" x14ac:dyDescent="0.35">
      <c r="A5224" s="3" t="s">
        <v>5616</v>
      </c>
      <c r="B5224" s="44" t="s">
        <v>209</v>
      </c>
      <c r="C5224" s="44" t="s">
        <v>82</v>
      </c>
      <c r="D5224" s="44" t="s">
        <v>176</v>
      </c>
      <c r="E5224" s="3">
        <v>3</v>
      </c>
      <c r="F5224" s="3">
        <v>1</v>
      </c>
      <c r="G5224" s="3">
        <v>1</v>
      </c>
      <c r="H5224" s="3">
        <v>1</v>
      </c>
      <c r="I5224" s="3">
        <f t="shared" si="81"/>
        <v>2</v>
      </c>
    </row>
    <row r="5225" spans="1:9" x14ac:dyDescent="0.35">
      <c r="A5225" s="3" t="s">
        <v>5617</v>
      </c>
      <c r="B5225" s="44" t="s">
        <v>290</v>
      </c>
      <c r="C5225" s="44" t="s">
        <v>84</v>
      </c>
      <c r="D5225" s="44" t="s">
        <v>175</v>
      </c>
      <c r="E5225" s="3">
        <v>3</v>
      </c>
      <c r="F5225" s="3">
        <v>1</v>
      </c>
      <c r="G5225" s="3">
        <v>4</v>
      </c>
      <c r="H5225" s="3">
        <v>1</v>
      </c>
      <c r="I5225" s="3">
        <f t="shared" si="81"/>
        <v>2</v>
      </c>
    </row>
    <row r="5226" spans="1:9" x14ac:dyDescent="0.35">
      <c r="A5226" s="3" t="s">
        <v>5618</v>
      </c>
      <c r="B5226" s="44" t="s">
        <v>290</v>
      </c>
      <c r="C5226" s="44" t="s">
        <v>84</v>
      </c>
      <c r="D5226" s="44" t="s">
        <v>175</v>
      </c>
      <c r="E5226" s="3">
        <v>3</v>
      </c>
      <c r="F5226" s="3">
        <v>1</v>
      </c>
      <c r="G5226" s="3">
        <v>1</v>
      </c>
      <c r="H5226" s="3">
        <v>1</v>
      </c>
      <c r="I5226" s="3">
        <f t="shared" si="81"/>
        <v>2</v>
      </c>
    </row>
    <row r="5227" spans="1:9" x14ac:dyDescent="0.35">
      <c r="A5227" s="3" t="s">
        <v>5619</v>
      </c>
      <c r="B5227" s="44" t="s">
        <v>290</v>
      </c>
      <c r="C5227" s="44" t="s">
        <v>84</v>
      </c>
      <c r="D5227" s="44" t="s">
        <v>175</v>
      </c>
      <c r="E5227" s="3">
        <v>3</v>
      </c>
      <c r="F5227" s="3">
        <v>1</v>
      </c>
      <c r="G5227" s="3">
        <v>1</v>
      </c>
      <c r="H5227" s="3">
        <v>1</v>
      </c>
      <c r="I5227" s="3">
        <f t="shared" si="81"/>
        <v>2</v>
      </c>
    </row>
    <row r="5228" spans="1:9" x14ac:dyDescent="0.35">
      <c r="A5228" s="3" t="s">
        <v>5620</v>
      </c>
      <c r="B5228" s="44" t="s">
        <v>193</v>
      </c>
      <c r="C5228" s="44" t="s">
        <v>28</v>
      </c>
      <c r="D5228" s="44" t="s">
        <v>176</v>
      </c>
      <c r="E5228" s="3">
        <v>3</v>
      </c>
      <c r="F5228" s="3">
        <v>1</v>
      </c>
      <c r="G5228" s="3">
        <v>1</v>
      </c>
      <c r="H5228" s="3">
        <v>1</v>
      </c>
      <c r="I5228" s="3">
        <f t="shared" si="81"/>
        <v>2</v>
      </c>
    </row>
    <row r="5229" spans="1:9" x14ac:dyDescent="0.35">
      <c r="A5229" s="3" t="s">
        <v>5621</v>
      </c>
      <c r="B5229" s="44" t="s">
        <v>290</v>
      </c>
      <c r="C5229" s="44" t="s">
        <v>84</v>
      </c>
      <c r="D5229" s="44" t="s">
        <v>175</v>
      </c>
      <c r="E5229" s="3">
        <v>3</v>
      </c>
      <c r="F5229" s="3">
        <v>1</v>
      </c>
      <c r="G5229" s="3">
        <v>4</v>
      </c>
      <c r="H5229" s="3">
        <v>1</v>
      </c>
      <c r="I5229" s="3">
        <f t="shared" si="81"/>
        <v>2</v>
      </c>
    </row>
    <row r="5230" spans="1:9" x14ac:dyDescent="0.35">
      <c r="A5230" s="3" t="s">
        <v>5622</v>
      </c>
      <c r="B5230" s="44" t="s">
        <v>258</v>
      </c>
      <c r="C5230" s="44" t="s">
        <v>85</v>
      </c>
      <c r="D5230" s="44" t="s">
        <v>175</v>
      </c>
      <c r="E5230" s="3">
        <v>2</v>
      </c>
      <c r="F5230" s="3">
        <v>2</v>
      </c>
      <c r="G5230" s="3">
        <v>1</v>
      </c>
      <c r="H5230" s="3">
        <v>1</v>
      </c>
      <c r="I5230" s="3">
        <f t="shared" si="81"/>
        <v>2</v>
      </c>
    </row>
    <row r="5231" spans="1:9" x14ac:dyDescent="0.35">
      <c r="A5231" s="3" t="s">
        <v>5623</v>
      </c>
      <c r="B5231" s="44" t="s">
        <v>258</v>
      </c>
      <c r="C5231" s="44" t="s">
        <v>85</v>
      </c>
      <c r="D5231" s="44" t="s">
        <v>175</v>
      </c>
      <c r="E5231" s="3">
        <v>1</v>
      </c>
      <c r="F5231" s="3">
        <v>4</v>
      </c>
      <c r="G5231" s="3">
        <v>4</v>
      </c>
      <c r="H5231" s="3">
        <v>1</v>
      </c>
      <c r="I5231" s="3">
        <f t="shared" si="81"/>
        <v>3</v>
      </c>
    </row>
    <row r="5232" spans="1:9" x14ac:dyDescent="0.35">
      <c r="A5232" s="3" t="s">
        <v>5624</v>
      </c>
      <c r="B5232" s="44" t="s">
        <v>236</v>
      </c>
      <c r="C5232" s="44" t="s">
        <v>219</v>
      </c>
      <c r="D5232" s="44" t="s">
        <v>176</v>
      </c>
      <c r="E5232" s="3">
        <v>3</v>
      </c>
      <c r="F5232" s="3">
        <v>1</v>
      </c>
      <c r="G5232" s="3">
        <v>1</v>
      </c>
      <c r="H5232" s="3">
        <v>1</v>
      </c>
      <c r="I5232" s="3">
        <f t="shared" si="81"/>
        <v>2</v>
      </c>
    </row>
    <row r="5233" spans="1:9" x14ac:dyDescent="0.35">
      <c r="A5233" s="3" t="s">
        <v>5625</v>
      </c>
      <c r="B5233" s="44" t="s">
        <v>223</v>
      </c>
      <c r="C5233" s="44" t="s">
        <v>157</v>
      </c>
      <c r="D5233" s="44" t="s">
        <v>176</v>
      </c>
      <c r="E5233" s="3">
        <v>3</v>
      </c>
      <c r="F5233" s="3">
        <v>1</v>
      </c>
      <c r="G5233" s="3">
        <v>1</v>
      </c>
      <c r="H5233" s="3">
        <v>1</v>
      </c>
      <c r="I5233" s="3">
        <f t="shared" si="81"/>
        <v>2</v>
      </c>
    </row>
    <row r="5234" spans="1:9" x14ac:dyDescent="0.35">
      <c r="A5234" s="3" t="s">
        <v>5626</v>
      </c>
      <c r="B5234" s="44" t="s">
        <v>190</v>
      </c>
      <c r="C5234" s="44" t="s">
        <v>191</v>
      </c>
      <c r="D5234" s="44" t="s">
        <v>176</v>
      </c>
      <c r="E5234" s="3">
        <v>3</v>
      </c>
      <c r="F5234" s="3">
        <v>1</v>
      </c>
      <c r="G5234" s="3">
        <v>4</v>
      </c>
      <c r="H5234" s="3">
        <v>2</v>
      </c>
      <c r="I5234" s="3">
        <f t="shared" si="81"/>
        <v>3</v>
      </c>
    </row>
    <row r="5235" spans="1:9" x14ac:dyDescent="0.35">
      <c r="A5235" s="3" t="s">
        <v>5627</v>
      </c>
      <c r="B5235" s="44" t="s">
        <v>290</v>
      </c>
      <c r="C5235" s="44" t="s">
        <v>84</v>
      </c>
      <c r="D5235" s="44" t="s">
        <v>175</v>
      </c>
      <c r="E5235" s="3">
        <v>3</v>
      </c>
      <c r="F5235" s="3">
        <v>1</v>
      </c>
      <c r="G5235" s="3">
        <v>1</v>
      </c>
      <c r="H5235" s="3">
        <v>1</v>
      </c>
      <c r="I5235" s="3">
        <f t="shared" si="81"/>
        <v>2</v>
      </c>
    </row>
    <row r="5236" spans="1:9" x14ac:dyDescent="0.35">
      <c r="A5236" s="3" t="s">
        <v>5628</v>
      </c>
      <c r="B5236" s="44" t="s">
        <v>210</v>
      </c>
      <c r="C5236" s="44" t="s">
        <v>97</v>
      </c>
      <c r="D5236" s="44" t="s">
        <v>176</v>
      </c>
      <c r="E5236" s="3">
        <v>3</v>
      </c>
      <c r="F5236" s="3">
        <v>1</v>
      </c>
      <c r="G5236" s="3">
        <v>4</v>
      </c>
      <c r="H5236" s="3">
        <v>1</v>
      </c>
      <c r="I5236" s="3">
        <f t="shared" si="81"/>
        <v>2</v>
      </c>
    </row>
    <row r="5237" spans="1:9" x14ac:dyDescent="0.35">
      <c r="A5237" s="3" t="s">
        <v>5629</v>
      </c>
      <c r="B5237" s="44" t="s">
        <v>210</v>
      </c>
      <c r="C5237" s="44" t="s">
        <v>97</v>
      </c>
      <c r="D5237" s="44" t="s">
        <v>176</v>
      </c>
      <c r="E5237" s="3">
        <v>3</v>
      </c>
      <c r="F5237" s="3">
        <v>1</v>
      </c>
      <c r="G5237" s="3">
        <v>4</v>
      </c>
      <c r="H5237" s="3">
        <v>1</v>
      </c>
      <c r="I5237" s="3">
        <f t="shared" si="81"/>
        <v>2</v>
      </c>
    </row>
    <row r="5238" spans="1:9" x14ac:dyDescent="0.35">
      <c r="A5238" s="3" t="s">
        <v>5630</v>
      </c>
      <c r="B5238" s="44" t="s">
        <v>223</v>
      </c>
      <c r="C5238" s="44" t="s">
        <v>157</v>
      </c>
      <c r="D5238" s="44" t="s">
        <v>176</v>
      </c>
      <c r="E5238" s="3">
        <v>3</v>
      </c>
      <c r="F5238" s="3">
        <v>1</v>
      </c>
      <c r="G5238" s="3">
        <v>1</v>
      </c>
      <c r="H5238" s="3">
        <v>1</v>
      </c>
      <c r="I5238" s="3">
        <f t="shared" si="81"/>
        <v>2</v>
      </c>
    </row>
    <row r="5239" spans="1:9" x14ac:dyDescent="0.35">
      <c r="A5239" s="3" t="s">
        <v>5631</v>
      </c>
      <c r="B5239" s="44" t="s">
        <v>190</v>
      </c>
      <c r="C5239" s="44" t="s">
        <v>191</v>
      </c>
      <c r="D5239" s="44" t="s">
        <v>176</v>
      </c>
      <c r="E5239" s="3">
        <v>3</v>
      </c>
      <c r="F5239" s="3">
        <v>1</v>
      </c>
      <c r="G5239" s="3">
        <v>1</v>
      </c>
      <c r="H5239" s="3">
        <v>1</v>
      </c>
      <c r="I5239" s="3">
        <f t="shared" si="81"/>
        <v>2</v>
      </c>
    </row>
    <row r="5240" spans="1:9" x14ac:dyDescent="0.35">
      <c r="A5240" s="3" t="s">
        <v>5632</v>
      </c>
      <c r="B5240" s="44" t="s">
        <v>223</v>
      </c>
      <c r="C5240" s="44" t="s">
        <v>157</v>
      </c>
      <c r="D5240" s="44" t="s">
        <v>176</v>
      </c>
      <c r="E5240" s="3">
        <v>3</v>
      </c>
      <c r="F5240" s="3">
        <v>1</v>
      </c>
      <c r="G5240" s="3">
        <v>1</v>
      </c>
      <c r="H5240" s="3">
        <v>1</v>
      </c>
      <c r="I5240" s="3">
        <f t="shared" si="81"/>
        <v>2</v>
      </c>
    </row>
    <row r="5241" spans="1:9" x14ac:dyDescent="0.35">
      <c r="A5241" s="3" t="s">
        <v>5633</v>
      </c>
      <c r="B5241" s="44" t="s">
        <v>290</v>
      </c>
      <c r="C5241" s="44" t="s">
        <v>84</v>
      </c>
      <c r="D5241" s="44" t="s">
        <v>175</v>
      </c>
      <c r="E5241" s="3">
        <v>3</v>
      </c>
      <c r="F5241" s="3">
        <v>1</v>
      </c>
      <c r="G5241" s="3">
        <v>4</v>
      </c>
      <c r="H5241" s="3">
        <v>4</v>
      </c>
      <c r="I5241" s="3">
        <f t="shared" si="81"/>
        <v>3</v>
      </c>
    </row>
    <row r="5242" spans="1:9" x14ac:dyDescent="0.35">
      <c r="A5242" s="3" t="s">
        <v>5634</v>
      </c>
      <c r="B5242" s="44" t="s">
        <v>258</v>
      </c>
      <c r="C5242" s="44" t="s">
        <v>85</v>
      </c>
      <c r="D5242" s="44" t="s">
        <v>175</v>
      </c>
      <c r="E5242" s="3">
        <v>1</v>
      </c>
      <c r="F5242" s="3">
        <v>4</v>
      </c>
      <c r="G5242" s="3">
        <v>1</v>
      </c>
      <c r="H5242" s="3">
        <v>1</v>
      </c>
      <c r="I5242" s="3">
        <f t="shared" si="81"/>
        <v>2</v>
      </c>
    </row>
    <row r="5243" spans="1:9" x14ac:dyDescent="0.35">
      <c r="A5243" s="3" t="s">
        <v>5635</v>
      </c>
      <c r="B5243" s="44" t="s">
        <v>258</v>
      </c>
      <c r="C5243" s="44" t="s">
        <v>85</v>
      </c>
      <c r="D5243" s="44" t="s">
        <v>175</v>
      </c>
      <c r="E5243" s="3">
        <v>1</v>
      </c>
      <c r="F5243" s="3">
        <v>4</v>
      </c>
      <c r="G5243" s="3">
        <v>4</v>
      </c>
      <c r="H5243" s="3">
        <v>1</v>
      </c>
      <c r="I5243" s="3">
        <f t="shared" si="81"/>
        <v>3</v>
      </c>
    </row>
    <row r="5244" spans="1:9" x14ac:dyDescent="0.35">
      <c r="A5244" s="3" t="s">
        <v>5636</v>
      </c>
      <c r="B5244" s="44" t="s">
        <v>258</v>
      </c>
      <c r="C5244" s="44" t="s">
        <v>85</v>
      </c>
      <c r="D5244" s="44" t="s">
        <v>175</v>
      </c>
      <c r="E5244" s="3">
        <v>3</v>
      </c>
      <c r="F5244" s="3">
        <v>3</v>
      </c>
      <c r="G5244" s="3">
        <v>1</v>
      </c>
      <c r="H5244" s="3">
        <v>1</v>
      </c>
      <c r="I5244" s="3">
        <f t="shared" si="81"/>
        <v>2</v>
      </c>
    </row>
    <row r="5245" spans="1:9" x14ac:dyDescent="0.35">
      <c r="A5245" s="3" t="s">
        <v>5637</v>
      </c>
      <c r="B5245" s="44" t="s">
        <v>188</v>
      </c>
      <c r="C5245" s="44" t="s">
        <v>93</v>
      </c>
      <c r="D5245" s="44" t="s">
        <v>176</v>
      </c>
      <c r="E5245" s="3">
        <v>3</v>
      </c>
      <c r="F5245" s="3">
        <v>1</v>
      </c>
      <c r="G5245" s="3">
        <v>1</v>
      </c>
      <c r="H5245" s="3">
        <v>1</v>
      </c>
      <c r="I5245" s="3">
        <f t="shared" si="81"/>
        <v>2</v>
      </c>
    </row>
    <row r="5246" spans="1:9" x14ac:dyDescent="0.35">
      <c r="A5246" s="3" t="s">
        <v>5638</v>
      </c>
      <c r="B5246" s="44" t="s">
        <v>188</v>
      </c>
      <c r="C5246" s="44" t="s">
        <v>93</v>
      </c>
      <c r="D5246" s="44" t="s">
        <v>176</v>
      </c>
      <c r="E5246" s="3">
        <v>3</v>
      </c>
      <c r="F5246" s="3">
        <v>1</v>
      </c>
      <c r="G5246" s="3">
        <v>1</v>
      </c>
      <c r="H5246" s="3">
        <v>1</v>
      </c>
      <c r="I5246" s="3">
        <f t="shared" si="81"/>
        <v>2</v>
      </c>
    </row>
    <row r="5247" spans="1:9" x14ac:dyDescent="0.35">
      <c r="A5247" s="3" t="s">
        <v>5639</v>
      </c>
      <c r="B5247" s="44" t="s">
        <v>188</v>
      </c>
      <c r="C5247" s="44" t="s">
        <v>93</v>
      </c>
      <c r="D5247" s="44" t="s">
        <v>176</v>
      </c>
      <c r="E5247" s="3">
        <v>3</v>
      </c>
      <c r="F5247" s="3">
        <v>1</v>
      </c>
      <c r="G5247" s="3">
        <v>1</v>
      </c>
      <c r="H5247" s="3">
        <v>1</v>
      </c>
      <c r="I5247" s="3">
        <f t="shared" si="81"/>
        <v>2</v>
      </c>
    </row>
    <row r="5248" spans="1:9" x14ac:dyDescent="0.35">
      <c r="A5248" s="3" t="s">
        <v>5640</v>
      </c>
      <c r="B5248" s="44" t="s">
        <v>258</v>
      </c>
      <c r="C5248" s="44" t="s">
        <v>85</v>
      </c>
      <c r="D5248" s="44" t="s">
        <v>175</v>
      </c>
      <c r="E5248" s="3">
        <v>3</v>
      </c>
      <c r="F5248" s="3">
        <v>2</v>
      </c>
      <c r="G5248" s="3">
        <v>4</v>
      </c>
      <c r="H5248" s="3">
        <v>4</v>
      </c>
      <c r="I5248" s="3">
        <f t="shared" si="81"/>
        <v>3</v>
      </c>
    </row>
    <row r="5249" spans="1:9" x14ac:dyDescent="0.35">
      <c r="A5249" s="3" t="s">
        <v>5641</v>
      </c>
      <c r="B5249" s="44" t="s">
        <v>290</v>
      </c>
      <c r="C5249" s="44" t="s">
        <v>84</v>
      </c>
      <c r="D5249" s="44" t="s">
        <v>175</v>
      </c>
      <c r="E5249" s="3">
        <v>3</v>
      </c>
      <c r="F5249" s="3">
        <v>1</v>
      </c>
      <c r="G5249" s="3">
        <v>1</v>
      </c>
      <c r="H5249" s="3">
        <v>1</v>
      </c>
      <c r="I5249" s="3">
        <f t="shared" si="81"/>
        <v>2</v>
      </c>
    </row>
    <row r="5250" spans="1:9" x14ac:dyDescent="0.35">
      <c r="A5250" s="3" t="s">
        <v>5642</v>
      </c>
      <c r="B5250" s="44" t="s">
        <v>290</v>
      </c>
      <c r="C5250" s="44" t="s">
        <v>84</v>
      </c>
      <c r="D5250" s="44" t="s">
        <v>175</v>
      </c>
      <c r="E5250" s="3">
        <v>3</v>
      </c>
      <c r="F5250" s="3">
        <v>1</v>
      </c>
      <c r="G5250" s="3">
        <v>1</v>
      </c>
      <c r="H5250" s="3">
        <v>1</v>
      </c>
      <c r="I5250" s="3">
        <f t="shared" si="81"/>
        <v>2</v>
      </c>
    </row>
    <row r="5251" spans="1:9" x14ac:dyDescent="0.35">
      <c r="A5251" s="3" t="s">
        <v>5643</v>
      </c>
      <c r="B5251" s="44" t="s">
        <v>193</v>
      </c>
      <c r="C5251" s="44" t="s">
        <v>28</v>
      </c>
      <c r="D5251" s="44" t="s">
        <v>176</v>
      </c>
      <c r="E5251" s="3">
        <v>3</v>
      </c>
      <c r="F5251" s="3">
        <v>1</v>
      </c>
      <c r="G5251" s="3">
        <v>4</v>
      </c>
      <c r="H5251" s="3">
        <v>1</v>
      </c>
      <c r="I5251" s="3">
        <f t="shared" ref="I5251:I5314" si="82">ROUND(AVERAGE(E5251:H5251),0)</f>
        <v>2</v>
      </c>
    </row>
    <row r="5252" spans="1:9" x14ac:dyDescent="0.35">
      <c r="A5252" s="3" t="s">
        <v>5644</v>
      </c>
      <c r="B5252" s="44" t="s">
        <v>290</v>
      </c>
      <c r="C5252" s="44" t="s">
        <v>84</v>
      </c>
      <c r="D5252" s="44" t="s">
        <v>175</v>
      </c>
      <c r="E5252" s="3">
        <v>3</v>
      </c>
      <c r="F5252" s="3">
        <v>1</v>
      </c>
      <c r="G5252" s="3">
        <v>1</v>
      </c>
      <c r="H5252" s="3">
        <v>1</v>
      </c>
      <c r="I5252" s="3">
        <f t="shared" si="82"/>
        <v>2</v>
      </c>
    </row>
    <row r="5253" spans="1:9" x14ac:dyDescent="0.35">
      <c r="A5253" s="3" t="s">
        <v>5645</v>
      </c>
      <c r="B5253" s="44" t="s">
        <v>258</v>
      </c>
      <c r="C5253" s="44" t="s">
        <v>85</v>
      </c>
      <c r="D5253" s="44" t="s">
        <v>175</v>
      </c>
      <c r="E5253" s="3">
        <v>3</v>
      </c>
      <c r="F5253" s="3">
        <v>1</v>
      </c>
      <c r="G5253" s="3">
        <v>4</v>
      </c>
      <c r="H5253" s="3">
        <v>1</v>
      </c>
      <c r="I5253" s="3">
        <f t="shared" si="82"/>
        <v>2</v>
      </c>
    </row>
    <row r="5254" spans="1:9" x14ac:dyDescent="0.35">
      <c r="A5254" s="3" t="s">
        <v>5646</v>
      </c>
      <c r="B5254" s="44" t="s">
        <v>290</v>
      </c>
      <c r="C5254" s="44" t="s">
        <v>84</v>
      </c>
      <c r="D5254" s="44" t="s">
        <v>175</v>
      </c>
      <c r="E5254" s="3">
        <v>3</v>
      </c>
      <c r="F5254" s="3">
        <v>1</v>
      </c>
      <c r="G5254" s="3">
        <v>4</v>
      </c>
      <c r="H5254" s="3">
        <v>1</v>
      </c>
      <c r="I5254" s="3">
        <f t="shared" si="82"/>
        <v>2</v>
      </c>
    </row>
    <row r="5255" spans="1:9" x14ac:dyDescent="0.35">
      <c r="A5255" s="3" t="s">
        <v>5647</v>
      </c>
      <c r="B5255" s="44" t="s">
        <v>258</v>
      </c>
      <c r="C5255" s="44" t="s">
        <v>85</v>
      </c>
      <c r="D5255" s="44" t="s">
        <v>175</v>
      </c>
      <c r="E5255" s="3">
        <v>3</v>
      </c>
      <c r="F5255" s="3">
        <v>3</v>
      </c>
      <c r="G5255" s="3">
        <v>4</v>
      </c>
      <c r="H5255" s="3">
        <v>1</v>
      </c>
      <c r="I5255" s="3">
        <f t="shared" si="82"/>
        <v>3</v>
      </c>
    </row>
    <row r="5256" spans="1:9" x14ac:dyDescent="0.35">
      <c r="A5256" s="3" t="s">
        <v>5648</v>
      </c>
      <c r="B5256" s="44" t="s">
        <v>258</v>
      </c>
      <c r="C5256" s="44" t="s">
        <v>85</v>
      </c>
      <c r="D5256" s="44" t="s">
        <v>175</v>
      </c>
      <c r="E5256" s="3">
        <v>3</v>
      </c>
      <c r="F5256" s="3">
        <v>1</v>
      </c>
      <c r="G5256" s="3">
        <v>4</v>
      </c>
      <c r="H5256" s="3">
        <v>1</v>
      </c>
      <c r="I5256" s="3">
        <f t="shared" si="82"/>
        <v>2</v>
      </c>
    </row>
    <row r="5257" spans="1:9" x14ac:dyDescent="0.35">
      <c r="A5257" s="3" t="s">
        <v>5649</v>
      </c>
      <c r="B5257" s="44" t="s">
        <v>290</v>
      </c>
      <c r="C5257" s="44" t="s">
        <v>84</v>
      </c>
      <c r="D5257" s="44" t="s">
        <v>175</v>
      </c>
      <c r="E5257" s="3">
        <v>3</v>
      </c>
      <c r="F5257" s="3">
        <v>4</v>
      </c>
      <c r="G5257" s="3">
        <v>1</v>
      </c>
      <c r="H5257" s="3">
        <v>1</v>
      </c>
      <c r="I5257" s="3">
        <f t="shared" si="82"/>
        <v>2</v>
      </c>
    </row>
    <row r="5258" spans="1:9" x14ac:dyDescent="0.35">
      <c r="A5258" s="3" t="s">
        <v>5650</v>
      </c>
      <c r="B5258" s="44" t="s">
        <v>210</v>
      </c>
      <c r="C5258" s="44" t="s">
        <v>97</v>
      </c>
      <c r="D5258" s="44" t="s">
        <v>176</v>
      </c>
      <c r="E5258" s="3">
        <v>3</v>
      </c>
      <c r="F5258" s="3">
        <v>1</v>
      </c>
      <c r="G5258" s="3">
        <v>1</v>
      </c>
      <c r="H5258" s="3">
        <v>1</v>
      </c>
      <c r="I5258" s="3">
        <f t="shared" si="82"/>
        <v>2</v>
      </c>
    </row>
    <row r="5259" spans="1:9" x14ac:dyDescent="0.35">
      <c r="A5259" s="3" t="s">
        <v>5651</v>
      </c>
      <c r="B5259" s="44" t="s">
        <v>258</v>
      </c>
      <c r="C5259" s="44" t="s">
        <v>85</v>
      </c>
      <c r="D5259" s="44" t="s">
        <v>175</v>
      </c>
      <c r="E5259" s="3">
        <v>3</v>
      </c>
      <c r="F5259" s="3">
        <v>2</v>
      </c>
      <c r="G5259" s="3">
        <v>1</v>
      </c>
      <c r="H5259" s="3">
        <v>1</v>
      </c>
      <c r="I5259" s="3">
        <f t="shared" si="82"/>
        <v>2</v>
      </c>
    </row>
    <row r="5260" spans="1:9" x14ac:dyDescent="0.35">
      <c r="A5260" s="3" t="s">
        <v>5652</v>
      </c>
      <c r="B5260" s="44" t="s">
        <v>262</v>
      </c>
      <c r="C5260" s="44" t="s">
        <v>31</v>
      </c>
      <c r="D5260" s="44" t="s">
        <v>176</v>
      </c>
      <c r="E5260" s="3">
        <v>3</v>
      </c>
      <c r="F5260" s="3">
        <v>1</v>
      </c>
      <c r="G5260" s="3">
        <v>4</v>
      </c>
      <c r="H5260" s="3">
        <v>1</v>
      </c>
      <c r="I5260" s="3">
        <f t="shared" si="82"/>
        <v>2</v>
      </c>
    </row>
    <row r="5261" spans="1:9" x14ac:dyDescent="0.35">
      <c r="A5261" s="3" t="s">
        <v>5653</v>
      </c>
      <c r="B5261" s="44" t="s">
        <v>188</v>
      </c>
      <c r="C5261" s="44" t="s">
        <v>93</v>
      </c>
      <c r="D5261" s="44" t="s">
        <v>176</v>
      </c>
      <c r="E5261" s="3">
        <v>3</v>
      </c>
      <c r="F5261" s="3">
        <v>1</v>
      </c>
      <c r="G5261" s="3">
        <v>4</v>
      </c>
      <c r="H5261" s="3">
        <v>1</v>
      </c>
      <c r="I5261" s="3">
        <f t="shared" si="82"/>
        <v>2</v>
      </c>
    </row>
    <row r="5262" spans="1:9" x14ac:dyDescent="0.35">
      <c r="A5262" s="3" t="s">
        <v>5654</v>
      </c>
      <c r="B5262" s="44" t="s">
        <v>258</v>
      </c>
      <c r="C5262" s="44" t="s">
        <v>85</v>
      </c>
      <c r="D5262" s="44" t="s">
        <v>175</v>
      </c>
      <c r="E5262" s="3">
        <v>3</v>
      </c>
      <c r="F5262" s="3">
        <v>1</v>
      </c>
      <c r="G5262" s="3">
        <v>4</v>
      </c>
      <c r="H5262" s="3">
        <v>4</v>
      </c>
      <c r="I5262" s="3">
        <f t="shared" si="82"/>
        <v>3</v>
      </c>
    </row>
    <row r="5263" spans="1:9" x14ac:dyDescent="0.35">
      <c r="A5263" s="3" t="s">
        <v>5655</v>
      </c>
      <c r="B5263" s="44" t="s">
        <v>290</v>
      </c>
      <c r="C5263" s="44" t="s">
        <v>84</v>
      </c>
      <c r="D5263" s="44" t="s">
        <v>175</v>
      </c>
      <c r="E5263" s="3">
        <v>3</v>
      </c>
      <c r="F5263" s="3">
        <v>1</v>
      </c>
      <c r="G5263" s="3">
        <v>1</v>
      </c>
      <c r="H5263" s="3">
        <v>1</v>
      </c>
      <c r="I5263" s="3">
        <f t="shared" si="82"/>
        <v>2</v>
      </c>
    </row>
    <row r="5264" spans="1:9" x14ac:dyDescent="0.35">
      <c r="A5264" s="3" t="s">
        <v>5656</v>
      </c>
      <c r="B5264" s="44" t="s">
        <v>188</v>
      </c>
      <c r="C5264" s="44" t="s">
        <v>93</v>
      </c>
      <c r="D5264" s="44" t="s">
        <v>176</v>
      </c>
      <c r="E5264" s="3">
        <v>3</v>
      </c>
      <c r="F5264" s="3">
        <v>1</v>
      </c>
      <c r="G5264" s="3">
        <v>1</v>
      </c>
      <c r="H5264" s="3">
        <v>1</v>
      </c>
      <c r="I5264" s="3">
        <f t="shared" si="82"/>
        <v>2</v>
      </c>
    </row>
    <row r="5265" spans="1:9" x14ac:dyDescent="0.35">
      <c r="A5265" s="3" t="s">
        <v>5657</v>
      </c>
      <c r="B5265" s="44" t="s">
        <v>188</v>
      </c>
      <c r="C5265" s="44" t="s">
        <v>93</v>
      </c>
      <c r="D5265" s="44" t="s">
        <v>176</v>
      </c>
      <c r="E5265" s="3">
        <v>3</v>
      </c>
      <c r="F5265" s="3">
        <v>1</v>
      </c>
      <c r="G5265" s="3">
        <v>1</v>
      </c>
      <c r="H5265" s="3">
        <v>1</v>
      </c>
      <c r="I5265" s="3">
        <f t="shared" si="82"/>
        <v>2</v>
      </c>
    </row>
    <row r="5266" spans="1:9" x14ac:dyDescent="0.35">
      <c r="A5266" s="3" t="s">
        <v>5658</v>
      </c>
      <c r="B5266" s="44" t="s">
        <v>188</v>
      </c>
      <c r="C5266" s="44" t="s">
        <v>93</v>
      </c>
      <c r="D5266" s="44" t="s">
        <v>176</v>
      </c>
      <c r="E5266" s="3">
        <v>3</v>
      </c>
      <c r="F5266" s="3">
        <v>1</v>
      </c>
      <c r="G5266" s="3">
        <v>1</v>
      </c>
      <c r="H5266" s="3">
        <v>1</v>
      </c>
      <c r="I5266" s="3">
        <f t="shared" si="82"/>
        <v>2</v>
      </c>
    </row>
    <row r="5267" spans="1:9" x14ac:dyDescent="0.35">
      <c r="A5267" s="3" t="s">
        <v>5659</v>
      </c>
      <c r="B5267" s="44" t="s">
        <v>210</v>
      </c>
      <c r="C5267" s="44" t="s">
        <v>97</v>
      </c>
      <c r="D5267" s="44" t="s">
        <v>176</v>
      </c>
      <c r="E5267" s="3">
        <v>3</v>
      </c>
      <c r="F5267" s="3">
        <v>4</v>
      </c>
      <c r="G5267" s="3">
        <v>4</v>
      </c>
      <c r="H5267" s="3">
        <v>1</v>
      </c>
      <c r="I5267" s="3">
        <f t="shared" si="82"/>
        <v>3</v>
      </c>
    </row>
    <row r="5268" spans="1:9" x14ac:dyDescent="0.35">
      <c r="A5268" s="3" t="s">
        <v>5660</v>
      </c>
      <c r="B5268" s="44" t="s">
        <v>290</v>
      </c>
      <c r="C5268" s="44" t="s">
        <v>84</v>
      </c>
      <c r="D5268" s="44" t="s">
        <v>175</v>
      </c>
      <c r="E5268" s="3">
        <v>3</v>
      </c>
      <c r="F5268" s="3">
        <v>1</v>
      </c>
      <c r="G5268" s="3">
        <v>1</v>
      </c>
      <c r="H5268" s="3">
        <v>1</v>
      </c>
      <c r="I5268" s="3">
        <f t="shared" si="82"/>
        <v>2</v>
      </c>
    </row>
    <row r="5269" spans="1:9" x14ac:dyDescent="0.35">
      <c r="A5269" s="3" t="s">
        <v>5661</v>
      </c>
      <c r="B5269" s="44" t="s">
        <v>210</v>
      </c>
      <c r="C5269" s="44" t="s">
        <v>97</v>
      </c>
      <c r="D5269" s="44" t="s">
        <v>176</v>
      </c>
      <c r="E5269" s="3">
        <v>3</v>
      </c>
      <c r="F5269" s="3">
        <v>1</v>
      </c>
      <c r="G5269" s="3">
        <v>1</v>
      </c>
      <c r="H5269" s="3">
        <v>1</v>
      </c>
      <c r="I5269" s="3">
        <f t="shared" si="82"/>
        <v>2</v>
      </c>
    </row>
    <row r="5270" spans="1:9" x14ac:dyDescent="0.35">
      <c r="A5270" s="3" t="s">
        <v>5662</v>
      </c>
      <c r="B5270" s="44" t="s">
        <v>290</v>
      </c>
      <c r="C5270" s="44" t="s">
        <v>84</v>
      </c>
      <c r="D5270" s="44" t="s">
        <v>175</v>
      </c>
      <c r="E5270" s="3">
        <v>3</v>
      </c>
      <c r="F5270" s="3">
        <v>1</v>
      </c>
      <c r="G5270" s="3">
        <v>1</v>
      </c>
      <c r="H5270" s="3">
        <v>1</v>
      </c>
      <c r="I5270" s="3">
        <f t="shared" si="82"/>
        <v>2</v>
      </c>
    </row>
    <row r="5271" spans="1:9" x14ac:dyDescent="0.35">
      <c r="A5271" s="3" t="s">
        <v>5663</v>
      </c>
      <c r="B5271" s="44" t="s">
        <v>258</v>
      </c>
      <c r="C5271" s="44" t="s">
        <v>85</v>
      </c>
      <c r="D5271" s="44" t="s">
        <v>175</v>
      </c>
      <c r="E5271" s="3">
        <v>2</v>
      </c>
      <c r="F5271" s="3">
        <v>4</v>
      </c>
      <c r="G5271" s="3">
        <v>1</v>
      </c>
      <c r="H5271" s="3">
        <v>1</v>
      </c>
      <c r="I5271" s="3">
        <f t="shared" si="82"/>
        <v>2</v>
      </c>
    </row>
    <row r="5272" spans="1:9" x14ac:dyDescent="0.35">
      <c r="A5272" s="3" t="s">
        <v>5664</v>
      </c>
      <c r="B5272" s="44" t="s">
        <v>258</v>
      </c>
      <c r="C5272" s="44" t="s">
        <v>85</v>
      </c>
      <c r="D5272" s="44" t="s">
        <v>175</v>
      </c>
      <c r="E5272" s="3">
        <v>3</v>
      </c>
      <c r="F5272" s="3">
        <v>1</v>
      </c>
      <c r="G5272" s="3">
        <v>4</v>
      </c>
      <c r="H5272" s="3">
        <v>1</v>
      </c>
      <c r="I5272" s="3">
        <f t="shared" si="82"/>
        <v>2</v>
      </c>
    </row>
    <row r="5273" spans="1:9" x14ac:dyDescent="0.35">
      <c r="A5273" s="3" t="s">
        <v>5665</v>
      </c>
      <c r="B5273" s="44" t="s">
        <v>204</v>
      </c>
      <c r="C5273" s="44" t="s">
        <v>73</v>
      </c>
      <c r="D5273" s="44" t="s">
        <v>175</v>
      </c>
      <c r="E5273" s="3">
        <v>3</v>
      </c>
      <c r="F5273" s="3">
        <v>1</v>
      </c>
      <c r="G5273" s="3">
        <v>4</v>
      </c>
      <c r="H5273" s="3">
        <v>1</v>
      </c>
      <c r="I5273" s="3">
        <f t="shared" si="82"/>
        <v>2</v>
      </c>
    </row>
    <row r="5274" spans="1:9" x14ac:dyDescent="0.35">
      <c r="A5274" s="3" t="s">
        <v>5666</v>
      </c>
      <c r="B5274" s="44" t="s">
        <v>204</v>
      </c>
      <c r="C5274" s="44" t="s">
        <v>73</v>
      </c>
      <c r="D5274" s="44" t="s">
        <v>175</v>
      </c>
      <c r="E5274" s="3">
        <v>3</v>
      </c>
      <c r="F5274" s="3">
        <v>1</v>
      </c>
      <c r="G5274" s="3">
        <v>4</v>
      </c>
      <c r="H5274" s="3">
        <v>1</v>
      </c>
      <c r="I5274" s="3">
        <f t="shared" si="82"/>
        <v>2</v>
      </c>
    </row>
    <row r="5275" spans="1:9" x14ac:dyDescent="0.35">
      <c r="A5275" s="3" t="s">
        <v>5667</v>
      </c>
      <c r="B5275" s="44" t="s">
        <v>193</v>
      </c>
      <c r="C5275" s="44" t="s">
        <v>28</v>
      </c>
      <c r="D5275" s="44" t="s">
        <v>176</v>
      </c>
      <c r="E5275" s="3">
        <v>3</v>
      </c>
      <c r="F5275" s="3">
        <v>1</v>
      </c>
      <c r="G5275" s="3">
        <v>1</v>
      </c>
      <c r="H5275" s="3">
        <v>1</v>
      </c>
      <c r="I5275" s="3">
        <f t="shared" si="82"/>
        <v>2</v>
      </c>
    </row>
    <row r="5276" spans="1:9" x14ac:dyDescent="0.35">
      <c r="A5276" s="3" t="s">
        <v>5668</v>
      </c>
      <c r="B5276" s="44" t="s">
        <v>190</v>
      </c>
      <c r="C5276" s="44" t="s">
        <v>191</v>
      </c>
      <c r="D5276" s="44" t="s">
        <v>176</v>
      </c>
      <c r="E5276" s="3">
        <v>3</v>
      </c>
      <c r="F5276" s="3">
        <v>1</v>
      </c>
      <c r="G5276" s="3">
        <v>1</v>
      </c>
      <c r="H5276" s="3">
        <v>1</v>
      </c>
      <c r="I5276" s="3">
        <f t="shared" si="82"/>
        <v>2</v>
      </c>
    </row>
    <row r="5277" spans="1:9" x14ac:dyDescent="0.35">
      <c r="A5277" s="3" t="s">
        <v>5669</v>
      </c>
      <c r="B5277" s="44" t="s">
        <v>242</v>
      </c>
      <c r="C5277" s="44" t="s">
        <v>148</v>
      </c>
      <c r="D5277" s="44" t="s">
        <v>175</v>
      </c>
      <c r="E5277" s="3">
        <v>3</v>
      </c>
      <c r="F5277" s="3">
        <v>1</v>
      </c>
      <c r="G5277" s="3">
        <v>4</v>
      </c>
      <c r="H5277" s="3">
        <v>1</v>
      </c>
      <c r="I5277" s="3">
        <f t="shared" si="82"/>
        <v>2</v>
      </c>
    </row>
    <row r="5278" spans="1:9" x14ac:dyDescent="0.35">
      <c r="A5278" s="3" t="s">
        <v>5670</v>
      </c>
      <c r="B5278" s="44" t="s">
        <v>210</v>
      </c>
      <c r="C5278" s="44" t="s">
        <v>97</v>
      </c>
      <c r="D5278" s="44" t="s">
        <v>176</v>
      </c>
      <c r="E5278" s="3">
        <v>3</v>
      </c>
      <c r="F5278" s="3">
        <v>1</v>
      </c>
      <c r="G5278" s="3">
        <v>1</v>
      </c>
      <c r="H5278" s="3">
        <v>1</v>
      </c>
      <c r="I5278" s="3">
        <f t="shared" si="82"/>
        <v>2</v>
      </c>
    </row>
    <row r="5279" spans="1:9" x14ac:dyDescent="0.35">
      <c r="A5279" s="3" t="s">
        <v>5671</v>
      </c>
      <c r="B5279" s="44" t="s">
        <v>242</v>
      </c>
      <c r="C5279" s="44" t="s">
        <v>148</v>
      </c>
      <c r="D5279" s="44" t="s">
        <v>175</v>
      </c>
      <c r="E5279" s="3">
        <v>3</v>
      </c>
      <c r="F5279" s="3">
        <v>1</v>
      </c>
      <c r="G5279" s="3">
        <v>4</v>
      </c>
      <c r="H5279" s="3">
        <v>1</v>
      </c>
      <c r="I5279" s="3">
        <f t="shared" si="82"/>
        <v>2</v>
      </c>
    </row>
    <row r="5280" spans="1:9" x14ac:dyDescent="0.35">
      <c r="A5280" s="3" t="s">
        <v>5672</v>
      </c>
      <c r="B5280" s="44" t="s">
        <v>210</v>
      </c>
      <c r="C5280" s="44" t="s">
        <v>97</v>
      </c>
      <c r="D5280" s="44" t="s">
        <v>176</v>
      </c>
      <c r="E5280" s="3">
        <v>3</v>
      </c>
      <c r="F5280" s="3">
        <v>1</v>
      </c>
      <c r="G5280" s="3">
        <v>1</v>
      </c>
      <c r="H5280" s="3">
        <v>1</v>
      </c>
      <c r="I5280" s="3">
        <f t="shared" si="82"/>
        <v>2</v>
      </c>
    </row>
    <row r="5281" spans="1:9" x14ac:dyDescent="0.35">
      <c r="A5281" s="3" t="s">
        <v>5673</v>
      </c>
      <c r="B5281" s="44" t="s">
        <v>242</v>
      </c>
      <c r="C5281" s="44" t="s">
        <v>148</v>
      </c>
      <c r="D5281" s="44" t="s">
        <v>175</v>
      </c>
      <c r="E5281" s="3">
        <v>3</v>
      </c>
      <c r="F5281" s="3">
        <v>4</v>
      </c>
      <c r="G5281" s="3">
        <v>1</v>
      </c>
      <c r="H5281" s="3">
        <v>2</v>
      </c>
      <c r="I5281" s="3">
        <f t="shared" si="82"/>
        <v>3</v>
      </c>
    </row>
    <row r="5282" spans="1:9" x14ac:dyDescent="0.35">
      <c r="A5282" s="3" t="s">
        <v>5674</v>
      </c>
      <c r="B5282" s="44" t="s">
        <v>209</v>
      </c>
      <c r="C5282" s="44" t="s">
        <v>82</v>
      </c>
      <c r="D5282" s="44" t="s">
        <v>176</v>
      </c>
      <c r="E5282" s="3">
        <v>3</v>
      </c>
      <c r="F5282" s="3">
        <v>1</v>
      </c>
      <c r="G5282" s="3">
        <v>4</v>
      </c>
      <c r="H5282" s="3">
        <v>2</v>
      </c>
      <c r="I5282" s="3">
        <f t="shared" si="82"/>
        <v>3</v>
      </c>
    </row>
    <row r="5283" spans="1:9" x14ac:dyDescent="0.35">
      <c r="A5283" s="3" t="s">
        <v>5675</v>
      </c>
      <c r="B5283" s="44" t="s">
        <v>190</v>
      </c>
      <c r="C5283" s="44" t="s">
        <v>191</v>
      </c>
      <c r="D5283" s="44" t="s">
        <v>176</v>
      </c>
      <c r="E5283" s="3">
        <v>3</v>
      </c>
      <c r="F5283" s="3">
        <v>1</v>
      </c>
      <c r="G5283" s="3">
        <v>1</v>
      </c>
      <c r="H5283" s="3">
        <v>1</v>
      </c>
      <c r="I5283" s="3">
        <f t="shared" si="82"/>
        <v>2</v>
      </c>
    </row>
    <row r="5284" spans="1:9" x14ac:dyDescent="0.35">
      <c r="A5284" s="3" t="s">
        <v>5676</v>
      </c>
      <c r="B5284" s="44" t="s">
        <v>190</v>
      </c>
      <c r="C5284" s="44" t="s">
        <v>191</v>
      </c>
      <c r="D5284" s="44" t="s">
        <v>176</v>
      </c>
      <c r="E5284" s="3">
        <v>3</v>
      </c>
      <c r="F5284" s="3">
        <v>1</v>
      </c>
      <c r="G5284" s="3">
        <v>4</v>
      </c>
      <c r="H5284" s="3">
        <v>1</v>
      </c>
      <c r="I5284" s="3">
        <f t="shared" si="82"/>
        <v>2</v>
      </c>
    </row>
    <row r="5285" spans="1:9" x14ac:dyDescent="0.35">
      <c r="A5285" s="3" t="s">
        <v>5677</v>
      </c>
      <c r="B5285" s="44" t="s">
        <v>262</v>
      </c>
      <c r="C5285" s="44" t="s">
        <v>31</v>
      </c>
      <c r="D5285" s="44" t="s">
        <v>176</v>
      </c>
      <c r="E5285" s="3">
        <v>3</v>
      </c>
      <c r="F5285" s="3">
        <v>1</v>
      </c>
      <c r="G5285" s="3">
        <v>1</v>
      </c>
      <c r="H5285" s="3">
        <v>1</v>
      </c>
      <c r="I5285" s="3">
        <f t="shared" si="82"/>
        <v>2</v>
      </c>
    </row>
    <row r="5286" spans="1:9" x14ac:dyDescent="0.35">
      <c r="A5286" s="3" t="s">
        <v>5678</v>
      </c>
      <c r="B5286" s="44" t="s">
        <v>223</v>
      </c>
      <c r="C5286" s="44" t="s">
        <v>157</v>
      </c>
      <c r="D5286" s="44" t="s">
        <v>176</v>
      </c>
      <c r="E5286" s="3">
        <v>3</v>
      </c>
      <c r="F5286" s="3">
        <v>1</v>
      </c>
      <c r="G5286" s="3">
        <v>1</v>
      </c>
      <c r="H5286" s="3">
        <v>1</v>
      </c>
      <c r="I5286" s="3">
        <f t="shared" si="82"/>
        <v>2</v>
      </c>
    </row>
    <row r="5287" spans="1:9" x14ac:dyDescent="0.35">
      <c r="A5287" s="3" t="s">
        <v>5679</v>
      </c>
      <c r="B5287" s="44" t="s">
        <v>262</v>
      </c>
      <c r="C5287" s="44" t="s">
        <v>31</v>
      </c>
      <c r="D5287" s="44" t="s">
        <v>176</v>
      </c>
      <c r="E5287" s="3">
        <v>3</v>
      </c>
      <c r="F5287" s="3">
        <v>1</v>
      </c>
      <c r="G5287" s="3">
        <v>4</v>
      </c>
      <c r="H5287" s="3">
        <v>1</v>
      </c>
      <c r="I5287" s="3">
        <f t="shared" si="82"/>
        <v>2</v>
      </c>
    </row>
    <row r="5288" spans="1:9" x14ac:dyDescent="0.35">
      <c r="A5288" s="3" t="s">
        <v>5680</v>
      </c>
      <c r="B5288" s="44" t="s">
        <v>242</v>
      </c>
      <c r="C5288" s="44" t="s">
        <v>148</v>
      </c>
      <c r="D5288" s="44" t="s">
        <v>175</v>
      </c>
      <c r="E5288" s="3">
        <v>3</v>
      </c>
      <c r="F5288" s="3">
        <v>1</v>
      </c>
      <c r="G5288" s="3">
        <v>4</v>
      </c>
      <c r="H5288" s="3">
        <v>1</v>
      </c>
      <c r="I5288" s="3">
        <f t="shared" si="82"/>
        <v>2</v>
      </c>
    </row>
    <row r="5289" spans="1:9" x14ac:dyDescent="0.35">
      <c r="A5289" s="3" t="s">
        <v>5681</v>
      </c>
      <c r="B5289" s="44" t="s">
        <v>242</v>
      </c>
      <c r="C5289" s="44" t="s">
        <v>148</v>
      </c>
      <c r="D5289" s="44" t="s">
        <v>175</v>
      </c>
      <c r="E5289" s="3">
        <v>3</v>
      </c>
      <c r="F5289" s="3">
        <v>3</v>
      </c>
      <c r="G5289" s="3">
        <v>4</v>
      </c>
      <c r="H5289" s="3">
        <v>1</v>
      </c>
      <c r="I5289" s="3">
        <f t="shared" si="82"/>
        <v>3</v>
      </c>
    </row>
    <row r="5290" spans="1:9" x14ac:dyDescent="0.35">
      <c r="A5290" s="3" t="s">
        <v>5682</v>
      </c>
      <c r="B5290" s="44" t="s">
        <v>242</v>
      </c>
      <c r="C5290" s="44" t="s">
        <v>148</v>
      </c>
      <c r="D5290" s="44" t="s">
        <v>175</v>
      </c>
      <c r="E5290" s="3">
        <v>1</v>
      </c>
      <c r="F5290" s="3">
        <v>2</v>
      </c>
      <c r="G5290" s="3">
        <v>1</v>
      </c>
      <c r="H5290" s="3">
        <v>1</v>
      </c>
      <c r="I5290" s="3">
        <f t="shared" si="82"/>
        <v>1</v>
      </c>
    </row>
    <row r="5291" spans="1:9" x14ac:dyDescent="0.35">
      <c r="A5291" s="3" t="s">
        <v>5683</v>
      </c>
      <c r="B5291" s="44" t="s">
        <v>239</v>
      </c>
      <c r="C5291" s="44" t="s">
        <v>33</v>
      </c>
      <c r="D5291" s="44" t="s">
        <v>176</v>
      </c>
      <c r="E5291" s="3">
        <v>3</v>
      </c>
      <c r="F5291" s="3">
        <v>1</v>
      </c>
      <c r="G5291" s="3">
        <v>4</v>
      </c>
      <c r="H5291" s="3">
        <v>1</v>
      </c>
      <c r="I5291" s="3">
        <f t="shared" si="82"/>
        <v>2</v>
      </c>
    </row>
    <row r="5292" spans="1:9" x14ac:dyDescent="0.35">
      <c r="A5292" s="3" t="s">
        <v>5684</v>
      </c>
      <c r="B5292" s="44" t="s">
        <v>188</v>
      </c>
      <c r="C5292" s="44" t="s">
        <v>93</v>
      </c>
      <c r="D5292" s="44" t="s">
        <v>176</v>
      </c>
      <c r="E5292" s="3">
        <v>3</v>
      </c>
      <c r="F5292" s="3">
        <v>1</v>
      </c>
      <c r="G5292" s="3">
        <v>4</v>
      </c>
      <c r="H5292" s="3">
        <v>1</v>
      </c>
      <c r="I5292" s="3">
        <f t="shared" si="82"/>
        <v>2</v>
      </c>
    </row>
    <row r="5293" spans="1:9" x14ac:dyDescent="0.35">
      <c r="A5293" s="3" t="s">
        <v>5685</v>
      </c>
      <c r="B5293" s="44" t="s">
        <v>193</v>
      </c>
      <c r="C5293" s="44" t="s">
        <v>28</v>
      </c>
      <c r="D5293" s="44" t="s">
        <v>176</v>
      </c>
      <c r="E5293" s="3">
        <v>3</v>
      </c>
      <c r="F5293" s="3">
        <v>1</v>
      </c>
      <c r="G5293" s="3">
        <v>1</v>
      </c>
      <c r="H5293" s="3">
        <v>2</v>
      </c>
      <c r="I5293" s="3">
        <f t="shared" si="82"/>
        <v>2</v>
      </c>
    </row>
    <row r="5294" spans="1:9" x14ac:dyDescent="0.35">
      <c r="A5294" s="3" t="s">
        <v>5686</v>
      </c>
      <c r="B5294" s="44" t="s">
        <v>188</v>
      </c>
      <c r="C5294" s="44" t="s">
        <v>93</v>
      </c>
      <c r="D5294" s="44" t="s">
        <v>176</v>
      </c>
      <c r="E5294" s="3">
        <v>3</v>
      </c>
      <c r="F5294" s="3">
        <v>1</v>
      </c>
      <c r="G5294" s="3">
        <v>4</v>
      </c>
      <c r="H5294" s="3">
        <v>1</v>
      </c>
      <c r="I5294" s="3">
        <f t="shared" si="82"/>
        <v>2</v>
      </c>
    </row>
    <row r="5295" spans="1:9" x14ac:dyDescent="0.35">
      <c r="A5295" s="3" t="s">
        <v>5687</v>
      </c>
      <c r="B5295" s="44" t="s">
        <v>188</v>
      </c>
      <c r="C5295" s="44" t="s">
        <v>93</v>
      </c>
      <c r="D5295" s="44" t="s">
        <v>176</v>
      </c>
      <c r="E5295" s="3">
        <v>3</v>
      </c>
      <c r="F5295" s="3">
        <v>1</v>
      </c>
      <c r="G5295" s="3">
        <v>1</v>
      </c>
      <c r="H5295" s="3">
        <v>1</v>
      </c>
      <c r="I5295" s="3">
        <f t="shared" si="82"/>
        <v>2</v>
      </c>
    </row>
    <row r="5296" spans="1:9" x14ac:dyDescent="0.35">
      <c r="A5296" s="3" t="s">
        <v>5688</v>
      </c>
      <c r="B5296" s="44" t="s">
        <v>188</v>
      </c>
      <c r="C5296" s="44" t="s">
        <v>93</v>
      </c>
      <c r="D5296" s="44" t="s">
        <v>176</v>
      </c>
      <c r="E5296" s="3">
        <v>3</v>
      </c>
      <c r="F5296" s="3">
        <v>1</v>
      </c>
      <c r="G5296" s="3">
        <v>1</v>
      </c>
      <c r="H5296" s="3">
        <v>1</v>
      </c>
      <c r="I5296" s="3">
        <f t="shared" si="82"/>
        <v>2</v>
      </c>
    </row>
    <row r="5297" spans="1:9" x14ac:dyDescent="0.35">
      <c r="A5297" s="3" t="s">
        <v>5689</v>
      </c>
      <c r="B5297" s="44" t="s">
        <v>236</v>
      </c>
      <c r="C5297" s="44" t="s">
        <v>219</v>
      </c>
      <c r="D5297" s="44" t="s">
        <v>176</v>
      </c>
      <c r="E5297" s="3">
        <v>3</v>
      </c>
      <c r="F5297" s="3">
        <v>1</v>
      </c>
      <c r="G5297" s="3">
        <v>1</v>
      </c>
      <c r="H5297" s="3">
        <v>1</v>
      </c>
      <c r="I5297" s="3">
        <f t="shared" si="82"/>
        <v>2</v>
      </c>
    </row>
    <row r="5298" spans="1:9" x14ac:dyDescent="0.35">
      <c r="A5298" s="3" t="s">
        <v>5690</v>
      </c>
      <c r="B5298" s="44" t="s">
        <v>290</v>
      </c>
      <c r="C5298" s="44" t="s">
        <v>84</v>
      </c>
      <c r="D5298" s="44" t="s">
        <v>175</v>
      </c>
      <c r="E5298" s="3">
        <v>3</v>
      </c>
      <c r="F5298" s="3">
        <v>1</v>
      </c>
      <c r="G5298" s="3">
        <v>1</v>
      </c>
      <c r="H5298" s="3">
        <v>1</v>
      </c>
      <c r="I5298" s="3">
        <f t="shared" si="82"/>
        <v>2</v>
      </c>
    </row>
    <row r="5299" spans="1:9" x14ac:dyDescent="0.35">
      <c r="A5299" s="3" t="s">
        <v>5691</v>
      </c>
      <c r="B5299" s="44" t="s">
        <v>290</v>
      </c>
      <c r="C5299" s="44" t="s">
        <v>84</v>
      </c>
      <c r="D5299" s="44" t="s">
        <v>175</v>
      </c>
      <c r="E5299" s="3">
        <v>3</v>
      </c>
      <c r="F5299" s="3">
        <v>1</v>
      </c>
      <c r="G5299" s="3">
        <v>1</v>
      </c>
      <c r="H5299" s="3">
        <v>1</v>
      </c>
      <c r="I5299" s="3">
        <f t="shared" si="82"/>
        <v>2</v>
      </c>
    </row>
    <row r="5300" spans="1:9" x14ac:dyDescent="0.35">
      <c r="A5300" s="3" t="s">
        <v>5692</v>
      </c>
      <c r="B5300" s="44" t="s">
        <v>190</v>
      </c>
      <c r="C5300" s="44" t="s">
        <v>191</v>
      </c>
      <c r="D5300" s="44" t="s">
        <v>176</v>
      </c>
      <c r="E5300" s="3">
        <v>3</v>
      </c>
      <c r="F5300" s="3">
        <v>1</v>
      </c>
      <c r="G5300" s="3">
        <v>1</v>
      </c>
      <c r="H5300" s="3">
        <v>1</v>
      </c>
      <c r="I5300" s="3">
        <f t="shared" si="82"/>
        <v>2</v>
      </c>
    </row>
    <row r="5301" spans="1:9" x14ac:dyDescent="0.35">
      <c r="A5301" s="3" t="s">
        <v>5693</v>
      </c>
      <c r="B5301" s="44" t="s">
        <v>290</v>
      </c>
      <c r="C5301" s="44" t="s">
        <v>84</v>
      </c>
      <c r="D5301" s="44" t="s">
        <v>175</v>
      </c>
      <c r="E5301" s="3">
        <v>3</v>
      </c>
      <c r="F5301" s="3">
        <v>1</v>
      </c>
      <c r="G5301" s="3">
        <v>1</v>
      </c>
      <c r="H5301" s="3">
        <v>1</v>
      </c>
      <c r="I5301" s="3">
        <f t="shared" si="82"/>
        <v>2</v>
      </c>
    </row>
    <row r="5302" spans="1:9" x14ac:dyDescent="0.35">
      <c r="A5302" s="3" t="s">
        <v>5694</v>
      </c>
      <c r="B5302" s="44" t="s">
        <v>188</v>
      </c>
      <c r="C5302" s="44" t="s">
        <v>93</v>
      </c>
      <c r="D5302" s="44" t="s">
        <v>176</v>
      </c>
      <c r="E5302" s="3">
        <v>3</v>
      </c>
      <c r="F5302" s="3">
        <v>4</v>
      </c>
      <c r="G5302" s="3">
        <v>4</v>
      </c>
      <c r="H5302" s="3">
        <v>1</v>
      </c>
      <c r="I5302" s="3">
        <f t="shared" si="82"/>
        <v>3</v>
      </c>
    </row>
    <row r="5303" spans="1:9" x14ac:dyDescent="0.35">
      <c r="A5303" s="3" t="s">
        <v>5695</v>
      </c>
      <c r="B5303" s="44" t="s">
        <v>209</v>
      </c>
      <c r="C5303" s="44" t="s">
        <v>82</v>
      </c>
      <c r="D5303" s="44" t="s">
        <v>176</v>
      </c>
      <c r="E5303" s="3">
        <v>3</v>
      </c>
      <c r="F5303" s="3">
        <v>2</v>
      </c>
      <c r="G5303" s="3">
        <v>1</v>
      </c>
      <c r="H5303" s="3">
        <v>1</v>
      </c>
      <c r="I5303" s="3">
        <f t="shared" si="82"/>
        <v>2</v>
      </c>
    </row>
    <row r="5304" spans="1:9" x14ac:dyDescent="0.35">
      <c r="A5304" s="3" t="s">
        <v>5696</v>
      </c>
      <c r="B5304" s="44" t="s">
        <v>290</v>
      </c>
      <c r="C5304" s="44" t="s">
        <v>84</v>
      </c>
      <c r="D5304" s="44" t="s">
        <v>175</v>
      </c>
      <c r="E5304" s="3">
        <v>3</v>
      </c>
      <c r="F5304" s="3">
        <v>3</v>
      </c>
      <c r="G5304" s="3">
        <v>4</v>
      </c>
      <c r="H5304" s="3">
        <v>1</v>
      </c>
      <c r="I5304" s="3">
        <f t="shared" si="82"/>
        <v>3</v>
      </c>
    </row>
    <row r="5305" spans="1:9" x14ac:dyDescent="0.35">
      <c r="A5305" s="3" t="s">
        <v>5697</v>
      </c>
      <c r="B5305" s="44" t="s">
        <v>262</v>
      </c>
      <c r="C5305" s="44" t="s">
        <v>31</v>
      </c>
      <c r="D5305" s="44" t="s">
        <v>176</v>
      </c>
      <c r="E5305" s="3">
        <v>3</v>
      </c>
      <c r="F5305" s="3">
        <v>1</v>
      </c>
      <c r="G5305" s="3">
        <v>4</v>
      </c>
      <c r="H5305" s="3">
        <v>1</v>
      </c>
      <c r="I5305" s="3">
        <f t="shared" si="82"/>
        <v>2</v>
      </c>
    </row>
    <row r="5306" spans="1:9" x14ac:dyDescent="0.35">
      <c r="A5306" s="3" t="s">
        <v>5698</v>
      </c>
      <c r="B5306" s="44" t="s">
        <v>242</v>
      </c>
      <c r="C5306" s="44" t="s">
        <v>148</v>
      </c>
      <c r="D5306" s="44" t="s">
        <v>175</v>
      </c>
      <c r="E5306" s="3">
        <v>3</v>
      </c>
      <c r="F5306" s="3">
        <v>1</v>
      </c>
      <c r="G5306" s="3">
        <v>4</v>
      </c>
      <c r="H5306" s="3">
        <v>1</v>
      </c>
      <c r="I5306" s="3">
        <f t="shared" si="82"/>
        <v>2</v>
      </c>
    </row>
    <row r="5307" spans="1:9" x14ac:dyDescent="0.35">
      <c r="A5307" s="3" t="s">
        <v>5699</v>
      </c>
      <c r="B5307" s="44" t="s">
        <v>209</v>
      </c>
      <c r="C5307" s="44" t="s">
        <v>82</v>
      </c>
      <c r="D5307" s="44" t="s">
        <v>176</v>
      </c>
      <c r="E5307" s="3">
        <v>3</v>
      </c>
      <c r="F5307" s="3">
        <v>1</v>
      </c>
      <c r="G5307" s="3">
        <v>1</v>
      </c>
      <c r="H5307" s="3">
        <v>1</v>
      </c>
      <c r="I5307" s="3">
        <f t="shared" si="82"/>
        <v>2</v>
      </c>
    </row>
    <row r="5308" spans="1:9" x14ac:dyDescent="0.35">
      <c r="A5308" s="3" t="s">
        <v>5700</v>
      </c>
      <c r="B5308" s="44" t="s">
        <v>209</v>
      </c>
      <c r="C5308" s="44" t="s">
        <v>82</v>
      </c>
      <c r="D5308" s="44" t="s">
        <v>176</v>
      </c>
      <c r="E5308" s="3">
        <v>3</v>
      </c>
      <c r="F5308" s="3">
        <v>2</v>
      </c>
      <c r="G5308" s="3">
        <v>4</v>
      </c>
      <c r="H5308" s="3">
        <v>1</v>
      </c>
      <c r="I5308" s="3">
        <f t="shared" si="82"/>
        <v>3</v>
      </c>
    </row>
    <row r="5309" spans="1:9" x14ac:dyDescent="0.35">
      <c r="A5309" s="3" t="s">
        <v>5701</v>
      </c>
      <c r="B5309" s="44" t="s">
        <v>209</v>
      </c>
      <c r="C5309" s="44" t="s">
        <v>82</v>
      </c>
      <c r="D5309" s="44" t="s">
        <v>176</v>
      </c>
      <c r="E5309" s="3">
        <v>3</v>
      </c>
      <c r="F5309" s="3">
        <v>1</v>
      </c>
      <c r="G5309" s="3">
        <v>1</v>
      </c>
      <c r="H5309" s="3">
        <v>1</v>
      </c>
      <c r="I5309" s="3">
        <f t="shared" si="82"/>
        <v>2</v>
      </c>
    </row>
    <row r="5310" spans="1:9" x14ac:dyDescent="0.35">
      <c r="A5310" s="3" t="s">
        <v>5702</v>
      </c>
      <c r="B5310" s="44" t="s">
        <v>242</v>
      </c>
      <c r="C5310" s="44" t="s">
        <v>148</v>
      </c>
      <c r="D5310" s="44" t="s">
        <v>175</v>
      </c>
      <c r="E5310" s="3">
        <v>3</v>
      </c>
      <c r="F5310" s="3">
        <v>1</v>
      </c>
      <c r="G5310" s="3">
        <v>4</v>
      </c>
      <c r="H5310" s="3">
        <v>1</v>
      </c>
      <c r="I5310" s="3">
        <f t="shared" si="82"/>
        <v>2</v>
      </c>
    </row>
    <row r="5311" spans="1:9" x14ac:dyDescent="0.35">
      <c r="A5311" s="3" t="s">
        <v>5703</v>
      </c>
      <c r="B5311" s="44" t="s">
        <v>209</v>
      </c>
      <c r="C5311" s="44" t="s">
        <v>82</v>
      </c>
      <c r="D5311" s="44" t="s">
        <v>176</v>
      </c>
      <c r="E5311" s="3">
        <v>3</v>
      </c>
      <c r="F5311" s="3">
        <v>1</v>
      </c>
      <c r="G5311" s="3">
        <v>1</v>
      </c>
      <c r="H5311" s="3">
        <v>1</v>
      </c>
      <c r="I5311" s="3">
        <f t="shared" si="82"/>
        <v>2</v>
      </c>
    </row>
    <row r="5312" spans="1:9" x14ac:dyDescent="0.35">
      <c r="A5312" s="3" t="s">
        <v>5704</v>
      </c>
      <c r="B5312" s="44" t="s">
        <v>190</v>
      </c>
      <c r="C5312" s="44" t="s">
        <v>191</v>
      </c>
      <c r="D5312" s="44" t="s">
        <v>176</v>
      </c>
      <c r="E5312" s="3">
        <v>3</v>
      </c>
      <c r="F5312" s="3">
        <v>1</v>
      </c>
      <c r="G5312" s="3">
        <v>1</v>
      </c>
      <c r="H5312" s="3">
        <v>1</v>
      </c>
      <c r="I5312" s="3">
        <f t="shared" si="82"/>
        <v>2</v>
      </c>
    </row>
    <row r="5313" spans="1:9" x14ac:dyDescent="0.35">
      <c r="A5313" s="3" t="s">
        <v>5705</v>
      </c>
      <c r="B5313" s="44" t="s">
        <v>242</v>
      </c>
      <c r="C5313" s="44" t="s">
        <v>148</v>
      </c>
      <c r="D5313" s="44" t="s">
        <v>175</v>
      </c>
      <c r="E5313" s="3">
        <v>3</v>
      </c>
      <c r="F5313" s="3">
        <v>1</v>
      </c>
      <c r="G5313" s="3">
        <v>4</v>
      </c>
      <c r="H5313" s="3">
        <v>1</v>
      </c>
      <c r="I5313" s="3">
        <f t="shared" si="82"/>
        <v>2</v>
      </c>
    </row>
    <row r="5314" spans="1:9" x14ac:dyDescent="0.35">
      <c r="A5314" s="3" t="s">
        <v>5706</v>
      </c>
      <c r="B5314" s="44" t="s">
        <v>242</v>
      </c>
      <c r="C5314" s="44" t="s">
        <v>148</v>
      </c>
      <c r="D5314" s="44" t="s">
        <v>175</v>
      </c>
      <c r="E5314" s="3">
        <v>3</v>
      </c>
      <c r="F5314" s="3">
        <v>1</v>
      </c>
      <c r="G5314" s="3">
        <v>4</v>
      </c>
      <c r="H5314" s="3">
        <v>1</v>
      </c>
      <c r="I5314" s="3">
        <f t="shared" si="82"/>
        <v>2</v>
      </c>
    </row>
    <row r="5315" spans="1:9" x14ac:dyDescent="0.35">
      <c r="A5315" s="3" t="s">
        <v>5707</v>
      </c>
      <c r="B5315" s="44" t="s">
        <v>242</v>
      </c>
      <c r="C5315" s="44" t="s">
        <v>148</v>
      </c>
      <c r="D5315" s="44" t="s">
        <v>175</v>
      </c>
      <c r="E5315" s="3">
        <v>3</v>
      </c>
      <c r="F5315" s="3">
        <v>1</v>
      </c>
      <c r="G5315" s="3">
        <v>1</v>
      </c>
      <c r="H5315" s="3">
        <v>1</v>
      </c>
      <c r="I5315" s="3">
        <f t="shared" ref="I5315:I5378" si="83">ROUND(AVERAGE(E5315:H5315),0)</f>
        <v>2</v>
      </c>
    </row>
    <row r="5316" spans="1:9" x14ac:dyDescent="0.35">
      <c r="A5316" s="3" t="s">
        <v>5708</v>
      </c>
      <c r="B5316" s="44" t="s">
        <v>242</v>
      </c>
      <c r="C5316" s="44" t="s">
        <v>148</v>
      </c>
      <c r="D5316" s="44" t="s">
        <v>175</v>
      </c>
      <c r="E5316" s="3">
        <v>3</v>
      </c>
      <c r="F5316" s="3">
        <v>1</v>
      </c>
      <c r="G5316" s="3">
        <v>4</v>
      </c>
      <c r="H5316" s="3">
        <v>1</v>
      </c>
      <c r="I5316" s="3">
        <f t="shared" si="83"/>
        <v>2</v>
      </c>
    </row>
    <row r="5317" spans="1:9" x14ac:dyDescent="0.35">
      <c r="A5317" s="3" t="s">
        <v>5709</v>
      </c>
      <c r="B5317" s="44" t="s">
        <v>242</v>
      </c>
      <c r="C5317" s="44" t="s">
        <v>148</v>
      </c>
      <c r="D5317" s="44" t="s">
        <v>175</v>
      </c>
      <c r="E5317" s="3">
        <v>3</v>
      </c>
      <c r="F5317" s="3">
        <v>1</v>
      </c>
      <c r="G5317" s="3">
        <v>4</v>
      </c>
      <c r="H5317" s="3">
        <v>1</v>
      </c>
      <c r="I5317" s="3">
        <f t="shared" si="83"/>
        <v>2</v>
      </c>
    </row>
    <row r="5318" spans="1:9" x14ac:dyDescent="0.35">
      <c r="A5318" s="3" t="s">
        <v>5710</v>
      </c>
      <c r="B5318" s="44" t="s">
        <v>242</v>
      </c>
      <c r="C5318" s="44" t="s">
        <v>148</v>
      </c>
      <c r="D5318" s="44" t="s">
        <v>175</v>
      </c>
      <c r="E5318" s="3">
        <v>3</v>
      </c>
      <c r="F5318" s="3">
        <v>1</v>
      </c>
      <c r="G5318" s="3">
        <v>4</v>
      </c>
      <c r="H5318" s="3">
        <v>1</v>
      </c>
      <c r="I5318" s="3">
        <f t="shared" si="83"/>
        <v>2</v>
      </c>
    </row>
    <row r="5319" spans="1:9" x14ac:dyDescent="0.35">
      <c r="A5319" s="3" t="s">
        <v>5711</v>
      </c>
      <c r="B5319" s="44" t="s">
        <v>242</v>
      </c>
      <c r="C5319" s="44" t="s">
        <v>148</v>
      </c>
      <c r="D5319" s="44" t="s">
        <v>175</v>
      </c>
      <c r="E5319" s="3">
        <v>3</v>
      </c>
      <c r="F5319" s="3">
        <v>1</v>
      </c>
      <c r="G5319" s="3">
        <v>1</v>
      </c>
      <c r="H5319" s="3">
        <v>1</v>
      </c>
      <c r="I5319" s="3">
        <f t="shared" si="83"/>
        <v>2</v>
      </c>
    </row>
    <row r="5320" spans="1:9" x14ac:dyDescent="0.35">
      <c r="A5320" s="3" t="s">
        <v>5712</v>
      </c>
      <c r="B5320" s="44" t="s">
        <v>242</v>
      </c>
      <c r="C5320" s="44" t="s">
        <v>148</v>
      </c>
      <c r="D5320" s="44" t="s">
        <v>175</v>
      </c>
      <c r="E5320" s="3">
        <v>3</v>
      </c>
      <c r="F5320" s="3">
        <v>1</v>
      </c>
      <c r="G5320" s="3">
        <v>4</v>
      </c>
      <c r="H5320" s="3">
        <v>1</v>
      </c>
      <c r="I5320" s="3">
        <f t="shared" si="83"/>
        <v>2</v>
      </c>
    </row>
    <row r="5321" spans="1:9" x14ac:dyDescent="0.35">
      <c r="A5321" s="3" t="s">
        <v>5713</v>
      </c>
      <c r="B5321" s="44" t="s">
        <v>209</v>
      </c>
      <c r="C5321" s="44" t="s">
        <v>82</v>
      </c>
      <c r="D5321" s="44" t="s">
        <v>176</v>
      </c>
      <c r="E5321" s="3">
        <v>3</v>
      </c>
      <c r="F5321" s="3">
        <v>1</v>
      </c>
      <c r="G5321" s="3">
        <v>1</v>
      </c>
      <c r="H5321" s="3">
        <v>1</v>
      </c>
      <c r="I5321" s="3">
        <f t="shared" si="83"/>
        <v>2</v>
      </c>
    </row>
    <row r="5322" spans="1:9" x14ac:dyDescent="0.35">
      <c r="A5322" s="3" t="s">
        <v>5714</v>
      </c>
      <c r="B5322" s="44" t="s">
        <v>242</v>
      </c>
      <c r="C5322" s="44" t="s">
        <v>148</v>
      </c>
      <c r="D5322" s="44" t="s">
        <v>175</v>
      </c>
      <c r="E5322" s="3">
        <v>3</v>
      </c>
      <c r="F5322" s="3">
        <v>3</v>
      </c>
      <c r="G5322" s="3">
        <v>4</v>
      </c>
      <c r="H5322" s="3">
        <v>1</v>
      </c>
      <c r="I5322" s="3">
        <f t="shared" si="83"/>
        <v>3</v>
      </c>
    </row>
    <row r="5323" spans="1:9" x14ac:dyDescent="0.35">
      <c r="A5323" s="3" t="s">
        <v>5715</v>
      </c>
      <c r="B5323" s="44" t="s">
        <v>242</v>
      </c>
      <c r="C5323" s="44" t="s">
        <v>148</v>
      </c>
      <c r="D5323" s="44" t="s">
        <v>175</v>
      </c>
      <c r="E5323" s="3">
        <v>3</v>
      </c>
      <c r="F5323" s="3">
        <v>1</v>
      </c>
      <c r="G5323" s="3">
        <v>1</v>
      </c>
      <c r="H5323" s="3">
        <v>1</v>
      </c>
      <c r="I5323" s="3">
        <f t="shared" si="83"/>
        <v>2</v>
      </c>
    </row>
    <row r="5324" spans="1:9" x14ac:dyDescent="0.35">
      <c r="A5324" s="3" t="s">
        <v>5716</v>
      </c>
      <c r="B5324" s="44" t="s">
        <v>209</v>
      </c>
      <c r="C5324" s="44" t="s">
        <v>82</v>
      </c>
      <c r="D5324" s="44" t="s">
        <v>176</v>
      </c>
      <c r="E5324" s="3">
        <v>3</v>
      </c>
      <c r="F5324" s="3">
        <v>1</v>
      </c>
      <c r="G5324" s="3">
        <v>1</v>
      </c>
      <c r="H5324" s="3">
        <v>1</v>
      </c>
      <c r="I5324" s="3">
        <f t="shared" si="83"/>
        <v>2</v>
      </c>
    </row>
    <row r="5325" spans="1:9" x14ac:dyDescent="0.35">
      <c r="A5325" s="3" t="s">
        <v>5717</v>
      </c>
      <c r="B5325" s="44" t="s">
        <v>242</v>
      </c>
      <c r="C5325" s="44" t="s">
        <v>148</v>
      </c>
      <c r="D5325" s="44" t="s">
        <v>175</v>
      </c>
      <c r="E5325" s="3">
        <v>3</v>
      </c>
      <c r="F5325" s="3">
        <v>3</v>
      </c>
      <c r="G5325" s="3">
        <v>4</v>
      </c>
      <c r="H5325" s="3">
        <v>1</v>
      </c>
      <c r="I5325" s="3">
        <f t="shared" si="83"/>
        <v>3</v>
      </c>
    </row>
    <row r="5326" spans="1:9" x14ac:dyDescent="0.35">
      <c r="A5326" s="3" t="s">
        <v>5718</v>
      </c>
      <c r="B5326" s="44" t="s">
        <v>242</v>
      </c>
      <c r="C5326" s="44" t="s">
        <v>148</v>
      </c>
      <c r="D5326" s="44" t="s">
        <v>175</v>
      </c>
      <c r="E5326" s="3">
        <v>3</v>
      </c>
      <c r="F5326" s="3">
        <v>3</v>
      </c>
      <c r="G5326" s="3">
        <v>4</v>
      </c>
      <c r="H5326" s="3">
        <v>1</v>
      </c>
      <c r="I5326" s="3">
        <f t="shared" si="83"/>
        <v>3</v>
      </c>
    </row>
    <row r="5327" spans="1:9" x14ac:dyDescent="0.35">
      <c r="A5327" s="3" t="s">
        <v>5719</v>
      </c>
      <c r="B5327" s="44" t="s">
        <v>242</v>
      </c>
      <c r="C5327" s="44" t="s">
        <v>148</v>
      </c>
      <c r="D5327" s="44" t="s">
        <v>175</v>
      </c>
      <c r="E5327" s="3">
        <v>3</v>
      </c>
      <c r="F5327" s="3">
        <v>1</v>
      </c>
      <c r="G5327" s="3">
        <v>1</v>
      </c>
      <c r="H5327" s="3">
        <v>1</v>
      </c>
      <c r="I5327" s="3">
        <f t="shared" si="83"/>
        <v>2</v>
      </c>
    </row>
    <row r="5328" spans="1:9" x14ac:dyDescent="0.35">
      <c r="A5328" s="3" t="s">
        <v>5720</v>
      </c>
      <c r="B5328" s="44" t="s">
        <v>251</v>
      </c>
      <c r="C5328" s="44" t="s">
        <v>28</v>
      </c>
      <c r="D5328" s="44" t="s">
        <v>175</v>
      </c>
      <c r="E5328" s="3">
        <v>3</v>
      </c>
      <c r="F5328" s="3">
        <v>1</v>
      </c>
      <c r="G5328" s="3">
        <v>1</v>
      </c>
      <c r="H5328" s="3">
        <v>1</v>
      </c>
      <c r="I5328" s="3">
        <f t="shared" si="83"/>
        <v>2</v>
      </c>
    </row>
    <row r="5329" spans="1:9" x14ac:dyDescent="0.35">
      <c r="A5329" s="3" t="s">
        <v>5721</v>
      </c>
      <c r="B5329" s="44" t="s">
        <v>194</v>
      </c>
      <c r="C5329" s="44" t="s">
        <v>93</v>
      </c>
      <c r="D5329" s="44" t="s">
        <v>175</v>
      </c>
      <c r="E5329" s="3">
        <v>3</v>
      </c>
      <c r="F5329" s="3">
        <v>1</v>
      </c>
      <c r="G5329" s="3">
        <v>4</v>
      </c>
      <c r="H5329" s="3">
        <v>1</v>
      </c>
      <c r="I5329" s="3">
        <f t="shared" si="83"/>
        <v>2</v>
      </c>
    </row>
    <row r="5330" spans="1:9" x14ac:dyDescent="0.35">
      <c r="A5330" s="3" t="s">
        <v>5722</v>
      </c>
      <c r="B5330" s="44" t="s">
        <v>262</v>
      </c>
      <c r="C5330" s="44" t="s">
        <v>31</v>
      </c>
      <c r="D5330" s="44" t="s">
        <v>176</v>
      </c>
      <c r="E5330" s="3">
        <v>3</v>
      </c>
      <c r="F5330" s="3">
        <v>1</v>
      </c>
      <c r="G5330" s="3">
        <v>4</v>
      </c>
      <c r="H5330" s="3">
        <v>1</v>
      </c>
      <c r="I5330" s="3">
        <f t="shared" si="83"/>
        <v>2</v>
      </c>
    </row>
    <row r="5331" spans="1:9" x14ac:dyDescent="0.35">
      <c r="A5331" s="3" t="s">
        <v>5723</v>
      </c>
      <c r="B5331" s="44" t="s">
        <v>210</v>
      </c>
      <c r="C5331" s="44" t="s">
        <v>97</v>
      </c>
      <c r="D5331" s="44" t="s">
        <v>176</v>
      </c>
      <c r="E5331" s="3">
        <v>3</v>
      </c>
      <c r="F5331" s="3">
        <v>1</v>
      </c>
      <c r="G5331" s="3">
        <v>1</v>
      </c>
      <c r="H5331" s="3">
        <v>1</v>
      </c>
      <c r="I5331" s="3">
        <f t="shared" si="83"/>
        <v>2</v>
      </c>
    </row>
    <row r="5332" spans="1:9" x14ac:dyDescent="0.35">
      <c r="A5332" s="3" t="s">
        <v>5724</v>
      </c>
      <c r="B5332" s="44" t="s">
        <v>236</v>
      </c>
      <c r="C5332" s="44" t="s">
        <v>219</v>
      </c>
      <c r="D5332" s="44" t="s">
        <v>176</v>
      </c>
      <c r="E5332" s="3">
        <v>3</v>
      </c>
      <c r="F5332" s="3">
        <v>1</v>
      </c>
      <c r="G5332" s="3">
        <v>1</v>
      </c>
      <c r="H5332" s="3">
        <v>1</v>
      </c>
      <c r="I5332" s="3">
        <f t="shared" si="83"/>
        <v>2</v>
      </c>
    </row>
    <row r="5333" spans="1:9" x14ac:dyDescent="0.35">
      <c r="A5333" s="3" t="s">
        <v>5725</v>
      </c>
      <c r="B5333" s="44" t="s">
        <v>251</v>
      </c>
      <c r="C5333" s="44" t="s">
        <v>28</v>
      </c>
      <c r="D5333" s="44" t="s">
        <v>175</v>
      </c>
      <c r="E5333" s="3">
        <v>3</v>
      </c>
      <c r="F5333" s="3">
        <v>2</v>
      </c>
      <c r="G5333" s="3">
        <v>4</v>
      </c>
      <c r="H5333" s="3">
        <v>1</v>
      </c>
      <c r="I5333" s="3">
        <f t="shared" si="83"/>
        <v>3</v>
      </c>
    </row>
    <row r="5334" spans="1:9" x14ac:dyDescent="0.35">
      <c r="A5334" s="3" t="s">
        <v>5726</v>
      </c>
      <c r="B5334" s="44" t="s">
        <v>194</v>
      </c>
      <c r="C5334" s="44" t="s">
        <v>93</v>
      </c>
      <c r="D5334" s="44" t="s">
        <v>175</v>
      </c>
      <c r="E5334" s="3">
        <v>3</v>
      </c>
      <c r="F5334" s="3">
        <v>1</v>
      </c>
      <c r="G5334" s="3">
        <v>4</v>
      </c>
      <c r="H5334" s="3">
        <v>1</v>
      </c>
      <c r="I5334" s="3">
        <f t="shared" si="83"/>
        <v>2</v>
      </c>
    </row>
    <row r="5335" spans="1:9" x14ac:dyDescent="0.35">
      <c r="A5335" s="3" t="s">
        <v>5727</v>
      </c>
      <c r="B5335" s="44" t="s">
        <v>236</v>
      </c>
      <c r="C5335" s="44" t="s">
        <v>219</v>
      </c>
      <c r="D5335" s="44" t="s">
        <v>176</v>
      </c>
      <c r="E5335" s="3">
        <v>3</v>
      </c>
      <c r="F5335" s="3">
        <v>1</v>
      </c>
      <c r="G5335" s="3">
        <v>1</v>
      </c>
      <c r="H5335" s="3">
        <v>1</v>
      </c>
      <c r="I5335" s="3">
        <f t="shared" si="83"/>
        <v>2</v>
      </c>
    </row>
    <row r="5336" spans="1:9" x14ac:dyDescent="0.35">
      <c r="A5336" s="3" t="s">
        <v>5728</v>
      </c>
      <c r="B5336" s="44" t="s">
        <v>251</v>
      </c>
      <c r="C5336" s="44" t="s">
        <v>28</v>
      </c>
      <c r="D5336" s="44" t="s">
        <v>175</v>
      </c>
      <c r="E5336" s="3">
        <v>3</v>
      </c>
      <c r="F5336" s="3">
        <v>1</v>
      </c>
      <c r="G5336" s="3">
        <v>4</v>
      </c>
      <c r="H5336" s="3">
        <v>1</v>
      </c>
      <c r="I5336" s="3">
        <f t="shared" si="83"/>
        <v>2</v>
      </c>
    </row>
    <row r="5337" spans="1:9" x14ac:dyDescent="0.35">
      <c r="A5337" s="3" t="s">
        <v>5729</v>
      </c>
      <c r="B5337" s="44" t="s">
        <v>251</v>
      </c>
      <c r="C5337" s="44" t="s">
        <v>28</v>
      </c>
      <c r="D5337" s="44" t="s">
        <v>175</v>
      </c>
      <c r="E5337" s="3">
        <v>3</v>
      </c>
      <c r="F5337" s="3">
        <v>1</v>
      </c>
      <c r="G5337" s="3">
        <v>4</v>
      </c>
      <c r="H5337" s="3">
        <v>1</v>
      </c>
      <c r="I5337" s="3">
        <f t="shared" si="83"/>
        <v>2</v>
      </c>
    </row>
    <row r="5338" spans="1:9" x14ac:dyDescent="0.35">
      <c r="A5338" s="3" t="s">
        <v>5730</v>
      </c>
      <c r="B5338" s="44" t="s">
        <v>190</v>
      </c>
      <c r="C5338" s="44" t="s">
        <v>191</v>
      </c>
      <c r="D5338" s="44" t="s">
        <v>176</v>
      </c>
      <c r="E5338" s="3">
        <v>3</v>
      </c>
      <c r="F5338" s="3">
        <v>1</v>
      </c>
      <c r="G5338" s="3">
        <v>1</v>
      </c>
      <c r="H5338" s="3">
        <v>1</v>
      </c>
      <c r="I5338" s="3">
        <f t="shared" si="83"/>
        <v>2</v>
      </c>
    </row>
    <row r="5339" spans="1:9" x14ac:dyDescent="0.35">
      <c r="A5339" s="3" t="s">
        <v>5731</v>
      </c>
      <c r="B5339" s="44" t="s">
        <v>236</v>
      </c>
      <c r="C5339" s="44" t="s">
        <v>219</v>
      </c>
      <c r="D5339" s="44" t="s">
        <v>176</v>
      </c>
      <c r="E5339" s="3">
        <v>3</v>
      </c>
      <c r="F5339" s="3">
        <v>1</v>
      </c>
      <c r="G5339" s="3">
        <v>1</v>
      </c>
      <c r="H5339" s="3">
        <v>1</v>
      </c>
      <c r="I5339" s="3">
        <f t="shared" si="83"/>
        <v>2</v>
      </c>
    </row>
    <row r="5340" spans="1:9" x14ac:dyDescent="0.35">
      <c r="A5340" s="3" t="s">
        <v>5732</v>
      </c>
      <c r="B5340" s="44" t="s">
        <v>200</v>
      </c>
      <c r="C5340" s="44" t="s">
        <v>31</v>
      </c>
      <c r="D5340" s="44" t="s">
        <v>175</v>
      </c>
      <c r="E5340" s="3">
        <v>3</v>
      </c>
      <c r="F5340" s="3">
        <v>1</v>
      </c>
      <c r="G5340" s="3">
        <v>1</v>
      </c>
      <c r="H5340" s="3">
        <v>1</v>
      </c>
      <c r="I5340" s="3">
        <f t="shared" si="83"/>
        <v>2</v>
      </c>
    </row>
    <row r="5341" spans="1:9" x14ac:dyDescent="0.35">
      <c r="A5341" s="3" t="s">
        <v>5733</v>
      </c>
      <c r="B5341" s="44" t="s">
        <v>194</v>
      </c>
      <c r="C5341" s="44" t="s">
        <v>93</v>
      </c>
      <c r="D5341" s="44" t="s">
        <v>175</v>
      </c>
      <c r="E5341" s="3">
        <v>3</v>
      </c>
      <c r="F5341" s="3">
        <v>1</v>
      </c>
      <c r="G5341" s="3">
        <v>1</v>
      </c>
      <c r="H5341" s="3">
        <v>1</v>
      </c>
      <c r="I5341" s="3">
        <f t="shared" si="83"/>
        <v>2</v>
      </c>
    </row>
    <row r="5342" spans="1:9" x14ac:dyDescent="0.35">
      <c r="A5342" s="3" t="s">
        <v>5734</v>
      </c>
      <c r="B5342" s="44" t="s">
        <v>194</v>
      </c>
      <c r="C5342" s="44" t="s">
        <v>93</v>
      </c>
      <c r="D5342" s="44" t="s">
        <v>175</v>
      </c>
      <c r="E5342" s="3">
        <v>3</v>
      </c>
      <c r="F5342" s="3">
        <v>1</v>
      </c>
      <c r="G5342" s="3">
        <v>4</v>
      </c>
      <c r="H5342" s="3">
        <v>1</v>
      </c>
      <c r="I5342" s="3">
        <f t="shared" si="83"/>
        <v>2</v>
      </c>
    </row>
    <row r="5343" spans="1:9" x14ac:dyDescent="0.35">
      <c r="A5343" s="3" t="s">
        <v>5735</v>
      </c>
      <c r="B5343" s="44" t="s">
        <v>210</v>
      </c>
      <c r="C5343" s="44" t="s">
        <v>97</v>
      </c>
      <c r="D5343" s="44" t="s">
        <v>176</v>
      </c>
      <c r="E5343" s="3">
        <v>3</v>
      </c>
      <c r="F5343" s="3">
        <v>1</v>
      </c>
      <c r="G5343" s="3">
        <v>1</v>
      </c>
      <c r="H5343" s="3">
        <v>1</v>
      </c>
      <c r="I5343" s="3">
        <f t="shared" si="83"/>
        <v>2</v>
      </c>
    </row>
    <row r="5344" spans="1:9" x14ac:dyDescent="0.35">
      <c r="A5344" s="3" t="s">
        <v>5736</v>
      </c>
      <c r="B5344" s="44" t="s">
        <v>193</v>
      </c>
      <c r="C5344" s="44" t="s">
        <v>28</v>
      </c>
      <c r="D5344" s="44" t="s">
        <v>176</v>
      </c>
      <c r="E5344" s="3">
        <v>3</v>
      </c>
      <c r="F5344" s="3">
        <v>1</v>
      </c>
      <c r="G5344" s="3">
        <v>4</v>
      </c>
      <c r="H5344" s="3">
        <v>1</v>
      </c>
      <c r="I5344" s="3">
        <f t="shared" si="83"/>
        <v>2</v>
      </c>
    </row>
    <row r="5345" spans="1:9" x14ac:dyDescent="0.35">
      <c r="A5345" s="3" t="s">
        <v>5737</v>
      </c>
      <c r="B5345" s="44" t="s">
        <v>251</v>
      </c>
      <c r="C5345" s="44" t="s">
        <v>28</v>
      </c>
      <c r="D5345" s="44" t="s">
        <v>175</v>
      </c>
      <c r="E5345" s="3">
        <v>3</v>
      </c>
      <c r="F5345" s="3">
        <v>1</v>
      </c>
      <c r="G5345" s="3">
        <v>4</v>
      </c>
      <c r="H5345" s="3">
        <v>1</v>
      </c>
      <c r="I5345" s="3">
        <f t="shared" si="83"/>
        <v>2</v>
      </c>
    </row>
    <row r="5346" spans="1:9" x14ac:dyDescent="0.35">
      <c r="A5346" s="3" t="s">
        <v>5738</v>
      </c>
      <c r="B5346" s="44" t="s">
        <v>188</v>
      </c>
      <c r="C5346" s="44" t="s">
        <v>93</v>
      </c>
      <c r="D5346" s="44" t="s">
        <v>176</v>
      </c>
      <c r="E5346" s="3">
        <v>3</v>
      </c>
      <c r="F5346" s="3">
        <v>1</v>
      </c>
      <c r="G5346" s="3">
        <v>4</v>
      </c>
      <c r="H5346" s="3">
        <v>1</v>
      </c>
      <c r="I5346" s="3">
        <f t="shared" si="83"/>
        <v>2</v>
      </c>
    </row>
    <row r="5347" spans="1:9" x14ac:dyDescent="0.35">
      <c r="A5347" s="3" t="s">
        <v>5739</v>
      </c>
      <c r="B5347" s="44" t="s">
        <v>188</v>
      </c>
      <c r="C5347" s="44" t="s">
        <v>93</v>
      </c>
      <c r="D5347" s="44" t="s">
        <v>176</v>
      </c>
      <c r="E5347" s="3">
        <v>3</v>
      </c>
      <c r="F5347" s="3">
        <v>1</v>
      </c>
      <c r="G5347" s="3">
        <v>1</v>
      </c>
      <c r="H5347" s="3">
        <v>1</v>
      </c>
      <c r="I5347" s="3">
        <f t="shared" si="83"/>
        <v>2</v>
      </c>
    </row>
    <row r="5348" spans="1:9" x14ac:dyDescent="0.35">
      <c r="A5348" s="3" t="s">
        <v>5740</v>
      </c>
      <c r="B5348" s="44" t="s">
        <v>194</v>
      </c>
      <c r="C5348" s="44" t="s">
        <v>93</v>
      </c>
      <c r="D5348" s="44" t="s">
        <v>175</v>
      </c>
      <c r="E5348" s="3">
        <v>1</v>
      </c>
      <c r="F5348" s="3">
        <v>4</v>
      </c>
      <c r="G5348" s="3">
        <v>4</v>
      </c>
      <c r="H5348" s="3">
        <v>1</v>
      </c>
      <c r="I5348" s="3">
        <f t="shared" si="83"/>
        <v>3</v>
      </c>
    </row>
    <row r="5349" spans="1:9" x14ac:dyDescent="0.35">
      <c r="A5349" s="3" t="s">
        <v>5741</v>
      </c>
      <c r="B5349" s="44" t="s">
        <v>194</v>
      </c>
      <c r="C5349" s="44" t="s">
        <v>93</v>
      </c>
      <c r="D5349" s="44" t="s">
        <v>175</v>
      </c>
      <c r="E5349" s="3">
        <v>3</v>
      </c>
      <c r="F5349" s="3">
        <v>1</v>
      </c>
      <c r="G5349" s="3">
        <v>4</v>
      </c>
      <c r="H5349" s="3">
        <v>3</v>
      </c>
      <c r="I5349" s="3">
        <f t="shared" si="83"/>
        <v>3</v>
      </c>
    </row>
    <row r="5350" spans="1:9" x14ac:dyDescent="0.35">
      <c r="A5350" s="3" t="s">
        <v>5742</v>
      </c>
      <c r="B5350" s="44" t="s">
        <v>200</v>
      </c>
      <c r="C5350" s="44" t="s">
        <v>31</v>
      </c>
      <c r="D5350" s="44" t="s">
        <v>175</v>
      </c>
      <c r="E5350" s="3">
        <v>3</v>
      </c>
      <c r="F5350" s="3">
        <v>1</v>
      </c>
      <c r="G5350" s="3">
        <v>4</v>
      </c>
      <c r="H5350" s="3">
        <v>1</v>
      </c>
      <c r="I5350" s="3">
        <f t="shared" si="83"/>
        <v>2</v>
      </c>
    </row>
    <row r="5351" spans="1:9" x14ac:dyDescent="0.35">
      <c r="A5351" s="3" t="s">
        <v>5743</v>
      </c>
      <c r="B5351" s="44" t="s">
        <v>239</v>
      </c>
      <c r="C5351" s="44" t="s">
        <v>33</v>
      </c>
      <c r="D5351" s="44" t="s">
        <v>176</v>
      </c>
      <c r="E5351" s="3">
        <v>3</v>
      </c>
      <c r="F5351" s="3">
        <v>1</v>
      </c>
      <c r="G5351" s="3">
        <v>4</v>
      </c>
      <c r="H5351" s="3">
        <v>1</v>
      </c>
      <c r="I5351" s="3">
        <f t="shared" si="83"/>
        <v>2</v>
      </c>
    </row>
    <row r="5352" spans="1:9" x14ac:dyDescent="0.35">
      <c r="A5352" s="3" t="s">
        <v>5744</v>
      </c>
      <c r="B5352" s="44" t="s">
        <v>194</v>
      </c>
      <c r="C5352" s="44" t="s">
        <v>93</v>
      </c>
      <c r="D5352" s="44" t="s">
        <v>175</v>
      </c>
      <c r="E5352" s="3">
        <v>3</v>
      </c>
      <c r="F5352" s="3">
        <v>1</v>
      </c>
      <c r="G5352" s="3">
        <v>1</v>
      </c>
      <c r="H5352" s="3">
        <v>1</v>
      </c>
      <c r="I5352" s="3">
        <f t="shared" si="83"/>
        <v>2</v>
      </c>
    </row>
    <row r="5353" spans="1:9" x14ac:dyDescent="0.35">
      <c r="A5353" s="3" t="s">
        <v>5745</v>
      </c>
      <c r="B5353" s="44" t="s">
        <v>205</v>
      </c>
      <c r="C5353" s="44" t="s">
        <v>191</v>
      </c>
      <c r="D5353" s="44" t="s">
        <v>175</v>
      </c>
      <c r="E5353" s="3">
        <v>3</v>
      </c>
      <c r="F5353" s="3">
        <v>1</v>
      </c>
      <c r="G5353" s="3">
        <v>1</v>
      </c>
      <c r="H5353" s="3">
        <v>1</v>
      </c>
      <c r="I5353" s="3">
        <f t="shared" si="83"/>
        <v>2</v>
      </c>
    </row>
    <row r="5354" spans="1:9" x14ac:dyDescent="0.35">
      <c r="A5354" s="3" t="s">
        <v>5746</v>
      </c>
      <c r="B5354" s="44" t="s">
        <v>194</v>
      </c>
      <c r="C5354" s="44" t="s">
        <v>93</v>
      </c>
      <c r="D5354" s="44" t="s">
        <v>175</v>
      </c>
      <c r="E5354" s="3">
        <v>2</v>
      </c>
      <c r="F5354" s="3">
        <v>4</v>
      </c>
      <c r="G5354" s="3">
        <v>4</v>
      </c>
      <c r="H5354" s="3">
        <v>2</v>
      </c>
      <c r="I5354" s="3">
        <f t="shared" si="83"/>
        <v>3</v>
      </c>
    </row>
    <row r="5355" spans="1:9" x14ac:dyDescent="0.35">
      <c r="A5355" s="3" t="s">
        <v>5747</v>
      </c>
      <c r="B5355" s="44" t="s">
        <v>218</v>
      </c>
      <c r="C5355" s="44" t="s">
        <v>219</v>
      </c>
      <c r="D5355" s="44" t="s">
        <v>175</v>
      </c>
      <c r="E5355" s="3">
        <v>3</v>
      </c>
      <c r="F5355" s="3">
        <v>1</v>
      </c>
      <c r="G5355" s="3">
        <v>4</v>
      </c>
      <c r="H5355" s="3">
        <v>1</v>
      </c>
      <c r="I5355" s="3">
        <f t="shared" si="83"/>
        <v>2</v>
      </c>
    </row>
    <row r="5356" spans="1:9" x14ac:dyDescent="0.35">
      <c r="A5356" s="3" t="s">
        <v>5748</v>
      </c>
      <c r="B5356" s="44" t="s">
        <v>188</v>
      </c>
      <c r="C5356" s="44" t="s">
        <v>93</v>
      </c>
      <c r="D5356" s="44" t="s">
        <v>176</v>
      </c>
      <c r="E5356" s="3">
        <v>3</v>
      </c>
      <c r="F5356" s="3">
        <v>1</v>
      </c>
      <c r="G5356" s="3">
        <v>4</v>
      </c>
      <c r="H5356" s="3">
        <v>1</v>
      </c>
      <c r="I5356" s="3">
        <f t="shared" si="83"/>
        <v>2</v>
      </c>
    </row>
    <row r="5357" spans="1:9" x14ac:dyDescent="0.35">
      <c r="A5357" s="3" t="s">
        <v>5749</v>
      </c>
      <c r="B5357" s="44" t="s">
        <v>262</v>
      </c>
      <c r="C5357" s="44" t="s">
        <v>31</v>
      </c>
      <c r="D5357" s="44" t="s">
        <v>176</v>
      </c>
      <c r="E5357" s="3">
        <v>3</v>
      </c>
      <c r="F5357" s="3">
        <v>1</v>
      </c>
      <c r="G5357" s="3">
        <v>4</v>
      </c>
      <c r="H5357" s="3">
        <v>1</v>
      </c>
      <c r="I5357" s="3">
        <f t="shared" si="83"/>
        <v>2</v>
      </c>
    </row>
    <row r="5358" spans="1:9" x14ac:dyDescent="0.35">
      <c r="A5358" s="3" t="s">
        <v>5750</v>
      </c>
      <c r="B5358" s="44" t="s">
        <v>207</v>
      </c>
      <c r="C5358" s="44" t="s">
        <v>97</v>
      </c>
      <c r="D5358" s="44" t="s">
        <v>175</v>
      </c>
      <c r="E5358" s="3">
        <v>3</v>
      </c>
      <c r="F5358" s="3">
        <v>1</v>
      </c>
      <c r="G5358" s="3">
        <v>4</v>
      </c>
      <c r="H5358" s="3">
        <v>1</v>
      </c>
      <c r="I5358" s="3">
        <f t="shared" si="83"/>
        <v>2</v>
      </c>
    </row>
    <row r="5359" spans="1:9" x14ac:dyDescent="0.35">
      <c r="A5359" s="3" t="s">
        <v>5751</v>
      </c>
      <c r="B5359" s="44" t="s">
        <v>194</v>
      </c>
      <c r="C5359" s="44" t="s">
        <v>93</v>
      </c>
      <c r="D5359" s="44" t="s">
        <v>175</v>
      </c>
      <c r="E5359" s="3">
        <v>3</v>
      </c>
      <c r="F5359" s="3">
        <v>1</v>
      </c>
      <c r="G5359" s="3">
        <v>4</v>
      </c>
      <c r="H5359" s="3">
        <v>1</v>
      </c>
      <c r="I5359" s="3">
        <f t="shared" si="83"/>
        <v>2</v>
      </c>
    </row>
    <row r="5360" spans="1:9" x14ac:dyDescent="0.35">
      <c r="A5360" s="3" t="s">
        <v>5752</v>
      </c>
      <c r="B5360" s="44" t="s">
        <v>210</v>
      </c>
      <c r="C5360" s="44" t="s">
        <v>97</v>
      </c>
      <c r="D5360" s="44" t="s">
        <v>176</v>
      </c>
      <c r="E5360" s="3">
        <v>3</v>
      </c>
      <c r="F5360" s="3">
        <v>1</v>
      </c>
      <c r="G5360" s="3">
        <v>1</v>
      </c>
      <c r="H5360" s="3">
        <v>1</v>
      </c>
      <c r="I5360" s="3">
        <f t="shared" si="83"/>
        <v>2</v>
      </c>
    </row>
    <row r="5361" spans="1:9" x14ac:dyDescent="0.35">
      <c r="A5361" s="3" t="s">
        <v>5753</v>
      </c>
      <c r="B5361" s="44" t="s">
        <v>210</v>
      </c>
      <c r="C5361" s="44" t="s">
        <v>97</v>
      </c>
      <c r="D5361" s="44" t="s">
        <v>176</v>
      </c>
      <c r="E5361" s="3">
        <v>3</v>
      </c>
      <c r="F5361" s="3">
        <v>1</v>
      </c>
      <c r="G5361" s="3">
        <v>1</v>
      </c>
      <c r="H5361" s="3">
        <v>1</v>
      </c>
      <c r="I5361" s="3">
        <f t="shared" si="83"/>
        <v>2</v>
      </c>
    </row>
    <row r="5362" spans="1:9" x14ac:dyDescent="0.35">
      <c r="A5362" s="3" t="s">
        <v>5754</v>
      </c>
      <c r="B5362" s="44" t="s">
        <v>251</v>
      </c>
      <c r="C5362" s="44" t="s">
        <v>28</v>
      </c>
      <c r="D5362" s="44" t="s">
        <v>175</v>
      </c>
      <c r="E5362" s="3">
        <v>3</v>
      </c>
      <c r="F5362" s="3">
        <v>1</v>
      </c>
      <c r="G5362" s="3">
        <v>1</v>
      </c>
      <c r="H5362" s="3">
        <v>1</v>
      </c>
      <c r="I5362" s="3">
        <f t="shared" si="83"/>
        <v>2</v>
      </c>
    </row>
    <row r="5363" spans="1:9" x14ac:dyDescent="0.35">
      <c r="A5363" s="3" t="s">
        <v>5755</v>
      </c>
      <c r="B5363" s="44" t="s">
        <v>218</v>
      </c>
      <c r="C5363" s="44" t="s">
        <v>219</v>
      </c>
      <c r="D5363" s="44" t="s">
        <v>175</v>
      </c>
      <c r="E5363" s="3">
        <v>3</v>
      </c>
      <c r="F5363" s="3">
        <v>1</v>
      </c>
      <c r="G5363" s="3">
        <v>1</v>
      </c>
      <c r="H5363" s="3">
        <v>1</v>
      </c>
      <c r="I5363" s="3">
        <f t="shared" si="83"/>
        <v>2</v>
      </c>
    </row>
    <row r="5364" spans="1:9" x14ac:dyDescent="0.35">
      <c r="A5364" s="3" t="s">
        <v>5756</v>
      </c>
      <c r="B5364" s="44" t="s">
        <v>210</v>
      </c>
      <c r="C5364" s="44" t="s">
        <v>97</v>
      </c>
      <c r="D5364" s="44" t="s">
        <v>176</v>
      </c>
      <c r="E5364" s="3">
        <v>3</v>
      </c>
      <c r="F5364" s="3">
        <v>1</v>
      </c>
      <c r="G5364" s="3">
        <v>4</v>
      </c>
      <c r="H5364" s="3">
        <v>1</v>
      </c>
      <c r="I5364" s="3">
        <f t="shared" si="83"/>
        <v>2</v>
      </c>
    </row>
    <row r="5365" spans="1:9" x14ac:dyDescent="0.35">
      <c r="A5365" s="3" t="s">
        <v>5757</v>
      </c>
      <c r="B5365" s="44" t="s">
        <v>194</v>
      </c>
      <c r="C5365" s="44" t="s">
        <v>93</v>
      </c>
      <c r="D5365" s="44" t="s">
        <v>175</v>
      </c>
      <c r="E5365" s="3">
        <v>3</v>
      </c>
      <c r="F5365" s="3">
        <v>1</v>
      </c>
      <c r="G5365" s="3">
        <v>4</v>
      </c>
      <c r="H5365" s="3">
        <v>1</v>
      </c>
      <c r="I5365" s="3">
        <f t="shared" si="83"/>
        <v>2</v>
      </c>
    </row>
    <row r="5366" spans="1:9" x14ac:dyDescent="0.35">
      <c r="A5366" s="3" t="s">
        <v>5758</v>
      </c>
      <c r="B5366" s="44" t="s">
        <v>205</v>
      </c>
      <c r="C5366" s="44" t="s">
        <v>191</v>
      </c>
      <c r="D5366" s="44" t="s">
        <v>175</v>
      </c>
      <c r="E5366" s="3">
        <v>3</v>
      </c>
      <c r="F5366" s="3">
        <v>1</v>
      </c>
      <c r="G5366" s="3">
        <v>1</v>
      </c>
      <c r="H5366" s="3">
        <v>3</v>
      </c>
      <c r="I5366" s="3">
        <f t="shared" si="83"/>
        <v>2</v>
      </c>
    </row>
    <row r="5367" spans="1:9" x14ac:dyDescent="0.35">
      <c r="A5367" s="3" t="s">
        <v>5759</v>
      </c>
      <c r="B5367" s="44" t="s">
        <v>210</v>
      </c>
      <c r="C5367" s="44" t="s">
        <v>97</v>
      </c>
      <c r="D5367" s="44" t="s">
        <v>176</v>
      </c>
      <c r="E5367" s="3">
        <v>3</v>
      </c>
      <c r="F5367" s="3">
        <v>1</v>
      </c>
      <c r="G5367" s="3">
        <v>1</v>
      </c>
      <c r="H5367" s="3">
        <v>1</v>
      </c>
      <c r="I5367" s="3">
        <f t="shared" si="83"/>
        <v>2</v>
      </c>
    </row>
    <row r="5368" spans="1:9" x14ac:dyDescent="0.35">
      <c r="A5368" s="3" t="s">
        <v>5760</v>
      </c>
      <c r="B5368" s="44" t="s">
        <v>190</v>
      </c>
      <c r="C5368" s="44" t="s">
        <v>191</v>
      </c>
      <c r="D5368" s="44" t="s">
        <v>176</v>
      </c>
      <c r="E5368" s="3">
        <v>3</v>
      </c>
      <c r="F5368" s="3">
        <v>1</v>
      </c>
      <c r="G5368" s="3">
        <v>1</v>
      </c>
      <c r="H5368" s="3">
        <v>1</v>
      </c>
      <c r="I5368" s="3">
        <f t="shared" si="83"/>
        <v>2</v>
      </c>
    </row>
    <row r="5369" spans="1:9" x14ac:dyDescent="0.35">
      <c r="A5369" s="3" t="s">
        <v>5761</v>
      </c>
      <c r="B5369" s="44" t="s">
        <v>210</v>
      </c>
      <c r="C5369" s="44" t="s">
        <v>97</v>
      </c>
      <c r="D5369" s="44" t="s">
        <v>176</v>
      </c>
      <c r="E5369" s="3">
        <v>3</v>
      </c>
      <c r="F5369" s="3">
        <v>1</v>
      </c>
      <c r="G5369" s="3">
        <v>1</v>
      </c>
      <c r="H5369" s="3">
        <v>1</v>
      </c>
      <c r="I5369" s="3">
        <f t="shared" si="83"/>
        <v>2</v>
      </c>
    </row>
    <row r="5370" spans="1:9" x14ac:dyDescent="0.35">
      <c r="A5370" s="3" t="s">
        <v>5762</v>
      </c>
      <c r="B5370" s="44" t="s">
        <v>193</v>
      </c>
      <c r="C5370" s="44" t="s">
        <v>28</v>
      </c>
      <c r="D5370" s="44" t="s">
        <v>176</v>
      </c>
      <c r="E5370" s="3">
        <v>3</v>
      </c>
      <c r="F5370" s="3">
        <v>1</v>
      </c>
      <c r="G5370" s="3">
        <v>1</v>
      </c>
      <c r="H5370" s="3">
        <v>1</v>
      </c>
      <c r="I5370" s="3">
        <f t="shared" si="83"/>
        <v>2</v>
      </c>
    </row>
    <row r="5371" spans="1:9" x14ac:dyDescent="0.35">
      <c r="A5371" s="3" t="s">
        <v>5763</v>
      </c>
      <c r="B5371" s="44" t="s">
        <v>200</v>
      </c>
      <c r="C5371" s="44" t="s">
        <v>31</v>
      </c>
      <c r="D5371" s="44" t="s">
        <v>175</v>
      </c>
      <c r="E5371" s="3">
        <v>3</v>
      </c>
      <c r="F5371" s="3">
        <v>1</v>
      </c>
      <c r="G5371" s="3">
        <v>4</v>
      </c>
      <c r="H5371" s="3">
        <v>1</v>
      </c>
      <c r="I5371" s="3">
        <f t="shared" si="83"/>
        <v>2</v>
      </c>
    </row>
    <row r="5372" spans="1:9" x14ac:dyDescent="0.35">
      <c r="A5372" s="3" t="s">
        <v>5764</v>
      </c>
      <c r="B5372" s="44" t="s">
        <v>262</v>
      </c>
      <c r="C5372" s="44" t="s">
        <v>31</v>
      </c>
      <c r="D5372" s="44" t="s">
        <v>176</v>
      </c>
      <c r="E5372" s="3">
        <v>3</v>
      </c>
      <c r="F5372" s="3">
        <v>1</v>
      </c>
      <c r="G5372" s="3">
        <v>1</v>
      </c>
      <c r="H5372" s="3">
        <v>1</v>
      </c>
      <c r="I5372" s="3">
        <f t="shared" si="83"/>
        <v>2</v>
      </c>
    </row>
    <row r="5373" spans="1:9" x14ac:dyDescent="0.35">
      <c r="A5373" s="3" t="s">
        <v>5765</v>
      </c>
      <c r="B5373" s="44" t="s">
        <v>210</v>
      </c>
      <c r="C5373" s="44" t="s">
        <v>97</v>
      </c>
      <c r="D5373" s="44" t="s">
        <v>176</v>
      </c>
      <c r="E5373" s="3">
        <v>3</v>
      </c>
      <c r="F5373" s="3">
        <v>1</v>
      </c>
      <c r="G5373" s="3">
        <v>1</v>
      </c>
      <c r="H5373" s="3">
        <v>1</v>
      </c>
      <c r="I5373" s="3">
        <f t="shared" si="83"/>
        <v>2</v>
      </c>
    </row>
    <row r="5374" spans="1:9" x14ac:dyDescent="0.35">
      <c r="A5374" s="3" t="s">
        <v>5766</v>
      </c>
      <c r="B5374" s="44" t="s">
        <v>200</v>
      </c>
      <c r="C5374" s="44" t="s">
        <v>31</v>
      </c>
      <c r="D5374" s="44" t="s">
        <v>175</v>
      </c>
      <c r="E5374" s="3">
        <v>3</v>
      </c>
      <c r="F5374" s="3">
        <v>1</v>
      </c>
      <c r="G5374" s="3">
        <v>4</v>
      </c>
      <c r="H5374" s="3">
        <v>1</v>
      </c>
      <c r="I5374" s="3">
        <f t="shared" si="83"/>
        <v>2</v>
      </c>
    </row>
    <row r="5375" spans="1:9" x14ac:dyDescent="0.35">
      <c r="A5375" s="3" t="s">
        <v>5767</v>
      </c>
      <c r="B5375" s="44" t="s">
        <v>251</v>
      </c>
      <c r="C5375" s="44" t="s">
        <v>28</v>
      </c>
      <c r="D5375" s="44" t="s">
        <v>175</v>
      </c>
      <c r="E5375" s="3">
        <v>3</v>
      </c>
      <c r="F5375" s="3">
        <v>1</v>
      </c>
      <c r="G5375" s="3">
        <v>1</v>
      </c>
      <c r="H5375" s="3">
        <v>1</v>
      </c>
      <c r="I5375" s="3">
        <f t="shared" si="83"/>
        <v>2</v>
      </c>
    </row>
    <row r="5376" spans="1:9" x14ac:dyDescent="0.35">
      <c r="A5376" s="3" t="s">
        <v>5768</v>
      </c>
      <c r="B5376" s="44" t="s">
        <v>262</v>
      </c>
      <c r="C5376" s="44" t="s">
        <v>31</v>
      </c>
      <c r="D5376" s="44" t="s">
        <v>176</v>
      </c>
      <c r="E5376" s="3">
        <v>3</v>
      </c>
      <c r="F5376" s="3">
        <v>1</v>
      </c>
      <c r="G5376" s="3">
        <v>4</v>
      </c>
      <c r="H5376" s="3">
        <v>1</v>
      </c>
      <c r="I5376" s="3">
        <f t="shared" si="83"/>
        <v>2</v>
      </c>
    </row>
    <row r="5377" spans="1:9" x14ac:dyDescent="0.35">
      <c r="A5377" s="3" t="s">
        <v>5769</v>
      </c>
      <c r="B5377" s="44" t="s">
        <v>262</v>
      </c>
      <c r="C5377" s="44" t="s">
        <v>31</v>
      </c>
      <c r="D5377" s="44" t="s">
        <v>176</v>
      </c>
      <c r="E5377" s="3">
        <v>3</v>
      </c>
      <c r="F5377" s="3">
        <v>1</v>
      </c>
      <c r="G5377" s="3">
        <v>4</v>
      </c>
      <c r="H5377" s="3">
        <v>1</v>
      </c>
      <c r="I5377" s="3">
        <f t="shared" si="83"/>
        <v>2</v>
      </c>
    </row>
    <row r="5378" spans="1:9" x14ac:dyDescent="0.35">
      <c r="A5378" s="3" t="s">
        <v>5770</v>
      </c>
      <c r="B5378" s="44" t="s">
        <v>223</v>
      </c>
      <c r="C5378" s="44" t="s">
        <v>157</v>
      </c>
      <c r="D5378" s="44" t="s">
        <v>176</v>
      </c>
      <c r="E5378" s="3">
        <v>3</v>
      </c>
      <c r="F5378" s="3">
        <v>1</v>
      </c>
      <c r="G5378" s="3">
        <v>1</v>
      </c>
      <c r="H5378" s="3">
        <v>1</v>
      </c>
      <c r="I5378" s="3">
        <f t="shared" si="83"/>
        <v>2</v>
      </c>
    </row>
    <row r="5379" spans="1:9" x14ac:dyDescent="0.35">
      <c r="A5379" s="3" t="s">
        <v>5771</v>
      </c>
      <c r="B5379" s="44" t="s">
        <v>210</v>
      </c>
      <c r="C5379" s="44" t="s">
        <v>97</v>
      </c>
      <c r="D5379" s="44" t="s">
        <v>176</v>
      </c>
      <c r="E5379" s="3">
        <v>3</v>
      </c>
      <c r="F5379" s="3">
        <v>2</v>
      </c>
      <c r="G5379" s="3">
        <v>1</v>
      </c>
      <c r="H5379" s="3">
        <v>1</v>
      </c>
      <c r="I5379" s="3">
        <f t="shared" ref="I5379:I5442" si="84">ROUND(AVERAGE(E5379:H5379),0)</f>
        <v>2</v>
      </c>
    </row>
    <row r="5380" spans="1:9" x14ac:dyDescent="0.35">
      <c r="A5380" s="3" t="s">
        <v>5772</v>
      </c>
      <c r="B5380" s="44" t="s">
        <v>239</v>
      </c>
      <c r="C5380" s="44" t="s">
        <v>33</v>
      </c>
      <c r="D5380" s="44" t="s">
        <v>176</v>
      </c>
      <c r="E5380" s="3">
        <v>3</v>
      </c>
      <c r="F5380" s="3">
        <v>1</v>
      </c>
      <c r="G5380" s="3">
        <v>1</v>
      </c>
      <c r="H5380" s="3">
        <v>1</v>
      </c>
      <c r="I5380" s="3">
        <f t="shared" si="84"/>
        <v>2</v>
      </c>
    </row>
    <row r="5381" spans="1:9" x14ac:dyDescent="0.35">
      <c r="A5381" s="3" t="s">
        <v>5773</v>
      </c>
      <c r="B5381" s="44" t="s">
        <v>210</v>
      </c>
      <c r="C5381" s="44" t="s">
        <v>97</v>
      </c>
      <c r="D5381" s="44" t="s">
        <v>176</v>
      </c>
      <c r="E5381" s="3">
        <v>3</v>
      </c>
      <c r="F5381" s="3">
        <v>1</v>
      </c>
      <c r="G5381" s="3">
        <v>1</v>
      </c>
      <c r="H5381" s="3">
        <v>1</v>
      </c>
      <c r="I5381" s="3">
        <f t="shared" si="84"/>
        <v>2</v>
      </c>
    </row>
    <row r="5382" spans="1:9" x14ac:dyDescent="0.35">
      <c r="A5382" s="3" t="s">
        <v>5774</v>
      </c>
      <c r="B5382" s="44" t="s">
        <v>262</v>
      </c>
      <c r="C5382" s="44" t="s">
        <v>31</v>
      </c>
      <c r="D5382" s="44" t="s">
        <v>176</v>
      </c>
      <c r="E5382" s="3">
        <v>3</v>
      </c>
      <c r="F5382" s="3">
        <v>1</v>
      </c>
      <c r="G5382" s="3">
        <v>4</v>
      </c>
      <c r="H5382" s="3">
        <v>1</v>
      </c>
      <c r="I5382" s="3">
        <f t="shared" si="84"/>
        <v>2</v>
      </c>
    </row>
    <row r="5383" spans="1:9" x14ac:dyDescent="0.35">
      <c r="A5383" s="3" t="s">
        <v>5775</v>
      </c>
      <c r="B5383" s="44" t="s">
        <v>190</v>
      </c>
      <c r="C5383" s="44" t="s">
        <v>191</v>
      </c>
      <c r="D5383" s="44" t="s">
        <v>176</v>
      </c>
      <c r="E5383" s="3">
        <v>3</v>
      </c>
      <c r="F5383" s="3">
        <v>1</v>
      </c>
      <c r="G5383" s="3">
        <v>1</v>
      </c>
      <c r="H5383" s="3">
        <v>1</v>
      </c>
      <c r="I5383" s="3">
        <f t="shared" si="84"/>
        <v>2</v>
      </c>
    </row>
    <row r="5384" spans="1:9" x14ac:dyDescent="0.35">
      <c r="A5384" s="3" t="s">
        <v>5776</v>
      </c>
      <c r="B5384" s="44" t="s">
        <v>251</v>
      </c>
      <c r="C5384" s="44" t="s">
        <v>28</v>
      </c>
      <c r="D5384" s="44" t="s">
        <v>175</v>
      </c>
      <c r="E5384" s="3">
        <v>1</v>
      </c>
      <c r="F5384" s="3">
        <v>4</v>
      </c>
      <c r="G5384" s="3">
        <v>4</v>
      </c>
      <c r="H5384" s="3">
        <v>1</v>
      </c>
      <c r="I5384" s="3">
        <f t="shared" si="84"/>
        <v>3</v>
      </c>
    </row>
    <row r="5385" spans="1:9" x14ac:dyDescent="0.35">
      <c r="A5385" s="3" t="s">
        <v>5777</v>
      </c>
      <c r="B5385" s="44" t="s">
        <v>262</v>
      </c>
      <c r="C5385" s="44" t="s">
        <v>31</v>
      </c>
      <c r="D5385" s="44" t="s">
        <v>176</v>
      </c>
      <c r="E5385" s="3">
        <v>3</v>
      </c>
      <c r="F5385" s="3">
        <v>1</v>
      </c>
      <c r="G5385" s="3">
        <v>4</v>
      </c>
      <c r="H5385" s="3">
        <v>1</v>
      </c>
      <c r="I5385" s="3">
        <f t="shared" si="84"/>
        <v>2</v>
      </c>
    </row>
    <row r="5386" spans="1:9" x14ac:dyDescent="0.35">
      <c r="A5386" s="3" t="s">
        <v>5778</v>
      </c>
      <c r="B5386" s="44" t="s">
        <v>251</v>
      </c>
      <c r="C5386" s="44" t="s">
        <v>28</v>
      </c>
      <c r="D5386" s="44" t="s">
        <v>175</v>
      </c>
      <c r="E5386" s="3">
        <v>3</v>
      </c>
      <c r="F5386" s="3">
        <v>1</v>
      </c>
      <c r="G5386" s="3">
        <v>4</v>
      </c>
      <c r="H5386" s="3">
        <v>1</v>
      </c>
      <c r="I5386" s="3">
        <f t="shared" si="84"/>
        <v>2</v>
      </c>
    </row>
    <row r="5387" spans="1:9" x14ac:dyDescent="0.35">
      <c r="A5387" s="3" t="s">
        <v>5779</v>
      </c>
      <c r="B5387" s="44" t="s">
        <v>217</v>
      </c>
      <c r="C5387" s="44" t="s">
        <v>82</v>
      </c>
      <c r="D5387" s="44" t="s">
        <v>175</v>
      </c>
      <c r="E5387" s="3">
        <v>3</v>
      </c>
      <c r="F5387" s="3">
        <v>1</v>
      </c>
      <c r="G5387" s="3">
        <v>1</v>
      </c>
      <c r="H5387" s="3">
        <v>2</v>
      </c>
      <c r="I5387" s="3">
        <f t="shared" si="84"/>
        <v>2</v>
      </c>
    </row>
    <row r="5388" spans="1:9" x14ac:dyDescent="0.35">
      <c r="A5388" s="3" t="s">
        <v>5780</v>
      </c>
      <c r="B5388" s="44" t="s">
        <v>205</v>
      </c>
      <c r="C5388" s="44" t="s">
        <v>191</v>
      </c>
      <c r="D5388" s="44" t="s">
        <v>175</v>
      </c>
      <c r="E5388" s="3">
        <v>3</v>
      </c>
      <c r="F5388" s="3">
        <v>1</v>
      </c>
      <c r="G5388" s="3">
        <v>4</v>
      </c>
      <c r="H5388" s="3">
        <v>1</v>
      </c>
      <c r="I5388" s="3">
        <f t="shared" si="84"/>
        <v>2</v>
      </c>
    </row>
    <row r="5389" spans="1:9" x14ac:dyDescent="0.35">
      <c r="A5389" s="3" t="s">
        <v>5781</v>
      </c>
      <c r="B5389" s="44" t="s">
        <v>194</v>
      </c>
      <c r="C5389" s="44" t="s">
        <v>93</v>
      </c>
      <c r="D5389" s="44" t="s">
        <v>175</v>
      </c>
      <c r="E5389" s="3">
        <v>3</v>
      </c>
      <c r="F5389" s="3">
        <v>1</v>
      </c>
      <c r="G5389" s="3">
        <v>4</v>
      </c>
      <c r="H5389" s="3">
        <v>1</v>
      </c>
      <c r="I5389" s="3">
        <f t="shared" si="84"/>
        <v>2</v>
      </c>
    </row>
    <row r="5390" spans="1:9" x14ac:dyDescent="0.35">
      <c r="A5390" s="3" t="s">
        <v>5782</v>
      </c>
      <c r="B5390" s="44" t="s">
        <v>207</v>
      </c>
      <c r="C5390" s="44" t="s">
        <v>97</v>
      </c>
      <c r="D5390" s="44" t="s">
        <v>175</v>
      </c>
      <c r="E5390" s="3">
        <v>3</v>
      </c>
      <c r="F5390" s="3">
        <v>1</v>
      </c>
      <c r="G5390" s="3">
        <v>4</v>
      </c>
      <c r="H5390" s="3">
        <v>1</v>
      </c>
      <c r="I5390" s="3">
        <f t="shared" si="84"/>
        <v>2</v>
      </c>
    </row>
    <row r="5391" spans="1:9" x14ac:dyDescent="0.35">
      <c r="A5391" s="3" t="s">
        <v>5783</v>
      </c>
      <c r="B5391" s="44" t="s">
        <v>236</v>
      </c>
      <c r="C5391" s="44" t="s">
        <v>219</v>
      </c>
      <c r="D5391" s="44" t="s">
        <v>176</v>
      </c>
      <c r="E5391" s="3">
        <v>3</v>
      </c>
      <c r="F5391" s="3">
        <v>1</v>
      </c>
      <c r="G5391" s="3">
        <v>4</v>
      </c>
      <c r="H5391" s="3">
        <v>1</v>
      </c>
      <c r="I5391" s="3">
        <f t="shared" si="84"/>
        <v>2</v>
      </c>
    </row>
    <row r="5392" spans="1:9" x14ac:dyDescent="0.35">
      <c r="A5392" s="3" t="s">
        <v>5784</v>
      </c>
      <c r="B5392" s="44" t="s">
        <v>236</v>
      </c>
      <c r="C5392" s="44" t="s">
        <v>219</v>
      </c>
      <c r="D5392" s="44" t="s">
        <v>176</v>
      </c>
      <c r="E5392" s="3">
        <v>3</v>
      </c>
      <c r="F5392" s="3">
        <v>1</v>
      </c>
      <c r="G5392" s="3">
        <v>1</v>
      </c>
      <c r="H5392" s="3">
        <v>1</v>
      </c>
      <c r="I5392" s="3">
        <f t="shared" si="84"/>
        <v>2</v>
      </c>
    </row>
    <row r="5393" spans="1:9" x14ac:dyDescent="0.35">
      <c r="A5393" s="3" t="s">
        <v>5785</v>
      </c>
      <c r="B5393" s="44" t="s">
        <v>209</v>
      </c>
      <c r="C5393" s="44" t="s">
        <v>82</v>
      </c>
      <c r="D5393" s="44" t="s">
        <v>176</v>
      </c>
      <c r="E5393" s="3">
        <v>3</v>
      </c>
      <c r="F5393" s="3">
        <v>1</v>
      </c>
      <c r="G5393" s="3">
        <v>1</v>
      </c>
      <c r="H5393" s="3">
        <v>1</v>
      </c>
      <c r="I5393" s="3">
        <f t="shared" si="84"/>
        <v>2</v>
      </c>
    </row>
    <row r="5394" spans="1:9" x14ac:dyDescent="0.35">
      <c r="A5394" s="3" t="s">
        <v>5786</v>
      </c>
      <c r="B5394" s="44" t="s">
        <v>190</v>
      </c>
      <c r="C5394" s="44" t="s">
        <v>191</v>
      </c>
      <c r="D5394" s="44" t="s">
        <v>176</v>
      </c>
      <c r="E5394" s="3">
        <v>3</v>
      </c>
      <c r="F5394" s="3">
        <v>1</v>
      </c>
      <c r="G5394" s="3">
        <v>1</v>
      </c>
      <c r="H5394" s="3">
        <v>1</v>
      </c>
      <c r="I5394" s="3">
        <f t="shared" si="84"/>
        <v>2</v>
      </c>
    </row>
    <row r="5395" spans="1:9" x14ac:dyDescent="0.35">
      <c r="A5395" s="3" t="s">
        <v>5787</v>
      </c>
      <c r="B5395" s="44" t="s">
        <v>207</v>
      </c>
      <c r="C5395" s="44" t="s">
        <v>97</v>
      </c>
      <c r="D5395" s="44" t="s">
        <v>175</v>
      </c>
      <c r="E5395" s="3">
        <v>3</v>
      </c>
      <c r="F5395" s="3">
        <v>1</v>
      </c>
      <c r="G5395" s="3">
        <v>4</v>
      </c>
      <c r="H5395" s="3">
        <v>1</v>
      </c>
      <c r="I5395" s="3">
        <f t="shared" si="84"/>
        <v>2</v>
      </c>
    </row>
    <row r="5396" spans="1:9" x14ac:dyDescent="0.35">
      <c r="A5396" s="3" t="s">
        <v>5788</v>
      </c>
      <c r="B5396" s="44" t="s">
        <v>217</v>
      </c>
      <c r="C5396" s="44" t="s">
        <v>82</v>
      </c>
      <c r="D5396" s="44" t="s">
        <v>175</v>
      </c>
      <c r="E5396" s="3">
        <v>3</v>
      </c>
      <c r="F5396" s="3">
        <v>1</v>
      </c>
      <c r="G5396" s="3">
        <v>4</v>
      </c>
      <c r="H5396" s="3">
        <v>1</v>
      </c>
      <c r="I5396" s="3">
        <f t="shared" si="84"/>
        <v>2</v>
      </c>
    </row>
    <row r="5397" spans="1:9" x14ac:dyDescent="0.35">
      <c r="A5397" s="3" t="s">
        <v>5789</v>
      </c>
      <c r="B5397" s="44" t="s">
        <v>223</v>
      </c>
      <c r="C5397" s="44" t="s">
        <v>157</v>
      </c>
      <c r="D5397" s="44" t="s">
        <v>176</v>
      </c>
      <c r="E5397" s="3">
        <v>3</v>
      </c>
      <c r="F5397" s="3">
        <v>1</v>
      </c>
      <c r="G5397" s="3">
        <v>4</v>
      </c>
      <c r="H5397" s="3">
        <v>1</v>
      </c>
      <c r="I5397" s="3">
        <f t="shared" si="84"/>
        <v>2</v>
      </c>
    </row>
    <row r="5398" spans="1:9" x14ac:dyDescent="0.35">
      <c r="A5398" s="3" t="s">
        <v>5790</v>
      </c>
      <c r="B5398" s="44" t="s">
        <v>217</v>
      </c>
      <c r="C5398" s="44" t="s">
        <v>82</v>
      </c>
      <c r="D5398" s="44" t="s">
        <v>175</v>
      </c>
      <c r="E5398" s="3">
        <v>3</v>
      </c>
      <c r="F5398" s="3">
        <v>1</v>
      </c>
      <c r="G5398" s="3">
        <v>4</v>
      </c>
      <c r="H5398" s="3">
        <v>1</v>
      </c>
      <c r="I5398" s="3">
        <f t="shared" si="84"/>
        <v>2</v>
      </c>
    </row>
    <row r="5399" spans="1:9" x14ac:dyDescent="0.35">
      <c r="A5399" s="3" t="s">
        <v>5791</v>
      </c>
      <c r="B5399" s="44" t="s">
        <v>217</v>
      </c>
      <c r="C5399" s="44" t="s">
        <v>82</v>
      </c>
      <c r="D5399" s="44" t="s">
        <v>175</v>
      </c>
      <c r="E5399" s="3">
        <v>3</v>
      </c>
      <c r="F5399" s="3">
        <v>1</v>
      </c>
      <c r="G5399" s="3">
        <v>1</v>
      </c>
      <c r="H5399" s="3">
        <v>1</v>
      </c>
      <c r="I5399" s="3">
        <f t="shared" si="84"/>
        <v>2</v>
      </c>
    </row>
    <row r="5400" spans="1:9" x14ac:dyDescent="0.35">
      <c r="A5400" s="3" t="s">
        <v>5792</v>
      </c>
      <c r="B5400" s="44" t="s">
        <v>205</v>
      </c>
      <c r="C5400" s="44" t="s">
        <v>191</v>
      </c>
      <c r="D5400" s="44" t="s">
        <v>175</v>
      </c>
      <c r="E5400" s="3">
        <v>3</v>
      </c>
      <c r="F5400" s="3">
        <v>1</v>
      </c>
      <c r="G5400" s="3">
        <v>1</v>
      </c>
      <c r="H5400" s="3">
        <v>3</v>
      </c>
      <c r="I5400" s="3">
        <f t="shared" si="84"/>
        <v>2</v>
      </c>
    </row>
    <row r="5401" spans="1:9" x14ac:dyDescent="0.35">
      <c r="A5401" s="3" t="s">
        <v>5793</v>
      </c>
      <c r="B5401" s="44" t="s">
        <v>210</v>
      </c>
      <c r="C5401" s="44" t="s">
        <v>97</v>
      </c>
      <c r="D5401" s="44" t="s">
        <v>176</v>
      </c>
      <c r="E5401" s="3">
        <v>3</v>
      </c>
      <c r="F5401" s="3">
        <v>1</v>
      </c>
      <c r="G5401" s="3">
        <v>4</v>
      </c>
      <c r="H5401" s="3">
        <v>1</v>
      </c>
      <c r="I5401" s="3">
        <f t="shared" si="84"/>
        <v>2</v>
      </c>
    </row>
    <row r="5402" spans="1:9" x14ac:dyDescent="0.35">
      <c r="A5402" s="3" t="s">
        <v>5794</v>
      </c>
      <c r="B5402" s="44" t="s">
        <v>205</v>
      </c>
      <c r="C5402" s="44" t="s">
        <v>191</v>
      </c>
      <c r="D5402" s="44" t="s">
        <v>175</v>
      </c>
      <c r="E5402" s="3">
        <v>3</v>
      </c>
      <c r="F5402" s="3">
        <v>1</v>
      </c>
      <c r="G5402" s="3">
        <v>1</v>
      </c>
      <c r="H5402" s="3">
        <v>1</v>
      </c>
      <c r="I5402" s="3">
        <f t="shared" si="84"/>
        <v>2</v>
      </c>
    </row>
    <row r="5403" spans="1:9" x14ac:dyDescent="0.35">
      <c r="A5403" s="3" t="s">
        <v>5795</v>
      </c>
      <c r="B5403" s="44" t="s">
        <v>239</v>
      </c>
      <c r="C5403" s="44" t="s">
        <v>33</v>
      </c>
      <c r="D5403" s="44" t="s">
        <v>176</v>
      </c>
      <c r="E5403" s="3">
        <v>3</v>
      </c>
      <c r="F5403" s="3">
        <v>1</v>
      </c>
      <c r="G5403" s="3">
        <v>4</v>
      </c>
      <c r="H5403" s="3">
        <v>1</v>
      </c>
      <c r="I5403" s="3">
        <f t="shared" si="84"/>
        <v>2</v>
      </c>
    </row>
    <row r="5404" spans="1:9" x14ac:dyDescent="0.35">
      <c r="A5404" s="3" t="s">
        <v>5796</v>
      </c>
      <c r="B5404" s="44" t="s">
        <v>200</v>
      </c>
      <c r="C5404" s="44" t="s">
        <v>31</v>
      </c>
      <c r="D5404" s="44" t="s">
        <v>175</v>
      </c>
      <c r="E5404" s="3">
        <v>3</v>
      </c>
      <c r="F5404" s="3">
        <v>1</v>
      </c>
      <c r="G5404" s="3">
        <v>1</v>
      </c>
      <c r="H5404" s="3">
        <v>1</v>
      </c>
      <c r="I5404" s="3">
        <f t="shared" si="84"/>
        <v>2</v>
      </c>
    </row>
    <row r="5405" spans="1:9" x14ac:dyDescent="0.35">
      <c r="A5405" s="3" t="s">
        <v>5797</v>
      </c>
      <c r="B5405" s="44" t="s">
        <v>236</v>
      </c>
      <c r="C5405" s="44" t="s">
        <v>219</v>
      </c>
      <c r="D5405" s="44" t="s">
        <v>176</v>
      </c>
      <c r="E5405" s="3">
        <v>3</v>
      </c>
      <c r="F5405" s="3">
        <v>1</v>
      </c>
      <c r="G5405" s="3">
        <v>1</v>
      </c>
      <c r="H5405" s="3">
        <v>1</v>
      </c>
      <c r="I5405" s="3">
        <f t="shared" si="84"/>
        <v>2</v>
      </c>
    </row>
    <row r="5406" spans="1:9" x14ac:dyDescent="0.35">
      <c r="A5406" s="3" t="s">
        <v>5798</v>
      </c>
      <c r="B5406" s="44" t="s">
        <v>194</v>
      </c>
      <c r="C5406" s="44" t="s">
        <v>93</v>
      </c>
      <c r="D5406" s="44" t="s">
        <v>175</v>
      </c>
      <c r="E5406" s="3">
        <v>3</v>
      </c>
      <c r="F5406" s="3">
        <v>1</v>
      </c>
      <c r="G5406" s="3">
        <v>1</v>
      </c>
      <c r="H5406" s="3">
        <v>1</v>
      </c>
      <c r="I5406" s="3">
        <f t="shared" si="84"/>
        <v>2</v>
      </c>
    </row>
    <row r="5407" spans="1:9" x14ac:dyDescent="0.35">
      <c r="A5407" s="3" t="s">
        <v>5799</v>
      </c>
      <c r="B5407" s="44" t="s">
        <v>223</v>
      </c>
      <c r="C5407" s="44" t="s">
        <v>157</v>
      </c>
      <c r="D5407" s="44" t="s">
        <v>176</v>
      </c>
      <c r="E5407" s="3">
        <v>3</v>
      </c>
      <c r="F5407" s="3">
        <v>1</v>
      </c>
      <c r="G5407" s="3">
        <v>1</v>
      </c>
      <c r="H5407" s="3">
        <v>1</v>
      </c>
      <c r="I5407" s="3">
        <f t="shared" si="84"/>
        <v>2</v>
      </c>
    </row>
    <row r="5408" spans="1:9" x14ac:dyDescent="0.35">
      <c r="A5408" s="3" t="s">
        <v>5800</v>
      </c>
      <c r="B5408" s="44" t="s">
        <v>190</v>
      </c>
      <c r="C5408" s="44" t="s">
        <v>191</v>
      </c>
      <c r="D5408" s="44" t="s">
        <v>176</v>
      </c>
      <c r="E5408" s="3">
        <v>3</v>
      </c>
      <c r="F5408" s="3">
        <v>1</v>
      </c>
      <c r="G5408" s="3">
        <v>1</v>
      </c>
      <c r="H5408" s="3">
        <v>1</v>
      </c>
      <c r="I5408" s="3">
        <f t="shared" si="84"/>
        <v>2</v>
      </c>
    </row>
    <row r="5409" spans="1:9" x14ac:dyDescent="0.35">
      <c r="A5409" s="3" t="s">
        <v>5801</v>
      </c>
      <c r="B5409" s="44" t="s">
        <v>194</v>
      </c>
      <c r="C5409" s="44" t="s">
        <v>93</v>
      </c>
      <c r="D5409" s="44" t="s">
        <v>175</v>
      </c>
      <c r="E5409" s="3">
        <v>3</v>
      </c>
      <c r="F5409" s="3">
        <v>1</v>
      </c>
      <c r="G5409" s="3">
        <v>1</v>
      </c>
      <c r="H5409" s="3">
        <v>1</v>
      </c>
      <c r="I5409" s="3">
        <f t="shared" si="84"/>
        <v>2</v>
      </c>
    </row>
    <row r="5410" spans="1:9" x14ac:dyDescent="0.35">
      <c r="A5410" s="3" t="s">
        <v>5802</v>
      </c>
      <c r="B5410" s="44" t="s">
        <v>194</v>
      </c>
      <c r="C5410" s="44" t="s">
        <v>93</v>
      </c>
      <c r="D5410" s="44" t="s">
        <v>175</v>
      </c>
      <c r="E5410" s="3">
        <v>3</v>
      </c>
      <c r="F5410" s="3">
        <v>1</v>
      </c>
      <c r="G5410" s="3">
        <v>4</v>
      </c>
      <c r="H5410" s="3">
        <v>3</v>
      </c>
      <c r="I5410" s="3">
        <f t="shared" si="84"/>
        <v>3</v>
      </c>
    </row>
    <row r="5411" spans="1:9" x14ac:dyDescent="0.35">
      <c r="A5411" s="3" t="s">
        <v>5803</v>
      </c>
      <c r="B5411" s="44" t="s">
        <v>218</v>
      </c>
      <c r="C5411" s="44" t="s">
        <v>219</v>
      </c>
      <c r="D5411" s="44" t="s">
        <v>175</v>
      </c>
      <c r="E5411" s="3">
        <v>3</v>
      </c>
      <c r="F5411" s="3">
        <v>1</v>
      </c>
      <c r="G5411" s="3">
        <v>1</v>
      </c>
      <c r="H5411" s="3">
        <v>1</v>
      </c>
      <c r="I5411" s="3">
        <f t="shared" si="84"/>
        <v>2</v>
      </c>
    </row>
    <row r="5412" spans="1:9" x14ac:dyDescent="0.35">
      <c r="A5412" s="3" t="s">
        <v>5804</v>
      </c>
      <c r="B5412" s="44" t="s">
        <v>207</v>
      </c>
      <c r="C5412" s="44" t="s">
        <v>97</v>
      </c>
      <c r="D5412" s="44" t="s">
        <v>175</v>
      </c>
      <c r="E5412" s="3">
        <v>3</v>
      </c>
      <c r="F5412" s="3">
        <v>1</v>
      </c>
      <c r="G5412" s="3">
        <v>4</v>
      </c>
      <c r="H5412" s="3">
        <v>1</v>
      </c>
      <c r="I5412" s="3">
        <f t="shared" si="84"/>
        <v>2</v>
      </c>
    </row>
    <row r="5413" spans="1:9" x14ac:dyDescent="0.35">
      <c r="A5413" s="3" t="s">
        <v>5805</v>
      </c>
      <c r="B5413" s="44" t="s">
        <v>210</v>
      </c>
      <c r="C5413" s="44" t="s">
        <v>97</v>
      </c>
      <c r="D5413" s="44" t="s">
        <v>176</v>
      </c>
      <c r="E5413" s="3">
        <v>3</v>
      </c>
      <c r="F5413" s="3">
        <v>1</v>
      </c>
      <c r="G5413" s="3">
        <v>4</v>
      </c>
      <c r="H5413" s="3">
        <v>1</v>
      </c>
      <c r="I5413" s="3">
        <f t="shared" si="84"/>
        <v>2</v>
      </c>
    </row>
    <row r="5414" spans="1:9" x14ac:dyDescent="0.35">
      <c r="A5414" s="3" t="s">
        <v>5806</v>
      </c>
      <c r="B5414" s="44" t="s">
        <v>188</v>
      </c>
      <c r="C5414" s="44" t="s">
        <v>93</v>
      </c>
      <c r="D5414" s="44" t="s">
        <v>176</v>
      </c>
      <c r="E5414" s="3">
        <v>3</v>
      </c>
      <c r="F5414" s="3">
        <v>1</v>
      </c>
      <c r="G5414" s="3">
        <v>4</v>
      </c>
      <c r="H5414" s="3">
        <v>1</v>
      </c>
      <c r="I5414" s="3">
        <f t="shared" si="84"/>
        <v>2</v>
      </c>
    </row>
    <row r="5415" spans="1:9" x14ac:dyDescent="0.35">
      <c r="A5415" s="3" t="s">
        <v>5807</v>
      </c>
      <c r="B5415" s="44" t="s">
        <v>251</v>
      </c>
      <c r="C5415" s="44" t="s">
        <v>28</v>
      </c>
      <c r="D5415" s="44" t="s">
        <v>175</v>
      </c>
      <c r="E5415" s="3">
        <v>3</v>
      </c>
      <c r="F5415" s="3">
        <v>1</v>
      </c>
      <c r="G5415" s="3">
        <v>4</v>
      </c>
      <c r="H5415" s="3">
        <v>1</v>
      </c>
      <c r="I5415" s="3">
        <f t="shared" si="84"/>
        <v>2</v>
      </c>
    </row>
    <row r="5416" spans="1:9" x14ac:dyDescent="0.35">
      <c r="A5416" s="3" t="s">
        <v>5808</v>
      </c>
      <c r="B5416" s="44" t="s">
        <v>209</v>
      </c>
      <c r="C5416" s="44" t="s">
        <v>82</v>
      </c>
      <c r="D5416" s="44" t="s">
        <v>176</v>
      </c>
      <c r="E5416" s="3">
        <v>3</v>
      </c>
      <c r="F5416" s="3">
        <v>1</v>
      </c>
      <c r="G5416" s="3">
        <v>1</v>
      </c>
      <c r="H5416" s="3">
        <v>1</v>
      </c>
      <c r="I5416" s="3">
        <f t="shared" si="84"/>
        <v>2</v>
      </c>
    </row>
    <row r="5417" spans="1:9" x14ac:dyDescent="0.35">
      <c r="A5417" s="3" t="s">
        <v>5809</v>
      </c>
      <c r="B5417" s="44" t="s">
        <v>194</v>
      </c>
      <c r="C5417" s="44" t="s">
        <v>93</v>
      </c>
      <c r="D5417" s="44" t="s">
        <v>175</v>
      </c>
      <c r="E5417" s="3">
        <v>3</v>
      </c>
      <c r="F5417" s="3">
        <v>1</v>
      </c>
      <c r="G5417" s="3">
        <v>1</v>
      </c>
      <c r="H5417" s="3">
        <v>1</v>
      </c>
      <c r="I5417" s="3">
        <f t="shared" si="84"/>
        <v>2</v>
      </c>
    </row>
    <row r="5418" spans="1:9" x14ac:dyDescent="0.35">
      <c r="A5418" s="3" t="s">
        <v>5810</v>
      </c>
      <c r="B5418" s="44" t="s">
        <v>194</v>
      </c>
      <c r="C5418" s="44" t="s">
        <v>93</v>
      </c>
      <c r="D5418" s="44" t="s">
        <v>175</v>
      </c>
      <c r="E5418" s="3">
        <v>3</v>
      </c>
      <c r="F5418" s="3">
        <v>1</v>
      </c>
      <c r="G5418" s="3">
        <v>4</v>
      </c>
      <c r="H5418" s="3">
        <v>1</v>
      </c>
      <c r="I5418" s="3">
        <f t="shared" si="84"/>
        <v>2</v>
      </c>
    </row>
    <row r="5419" spans="1:9" x14ac:dyDescent="0.35">
      <c r="A5419" s="3" t="s">
        <v>5811</v>
      </c>
      <c r="B5419" s="44" t="s">
        <v>194</v>
      </c>
      <c r="C5419" s="44" t="s">
        <v>93</v>
      </c>
      <c r="D5419" s="44" t="s">
        <v>175</v>
      </c>
      <c r="E5419" s="3">
        <v>3</v>
      </c>
      <c r="F5419" s="3">
        <v>1</v>
      </c>
      <c r="G5419" s="3">
        <v>4</v>
      </c>
      <c r="H5419" s="3">
        <v>1</v>
      </c>
      <c r="I5419" s="3">
        <f t="shared" si="84"/>
        <v>2</v>
      </c>
    </row>
    <row r="5420" spans="1:9" x14ac:dyDescent="0.35">
      <c r="A5420" s="3" t="s">
        <v>5812</v>
      </c>
      <c r="B5420" s="44" t="s">
        <v>251</v>
      </c>
      <c r="C5420" s="44" t="s">
        <v>28</v>
      </c>
      <c r="D5420" s="44" t="s">
        <v>175</v>
      </c>
      <c r="E5420" s="3">
        <v>3</v>
      </c>
      <c r="F5420" s="3">
        <v>1</v>
      </c>
      <c r="G5420" s="3">
        <v>4</v>
      </c>
      <c r="H5420" s="3">
        <v>1</v>
      </c>
      <c r="I5420" s="3">
        <f t="shared" si="84"/>
        <v>2</v>
      </c>
    </row>
    <row r="5421" spans="1:9" x14ac:dyDescent="0.35">
      <c r="A5421" s="3" t="s">
        <v>5813</v>
      </c>
      <c r="B5421" s="44" t="s">
        <v>210</v>
      </c>
      <c r="C5421" s="44" t="s">
        <v>97</v>
      </c>
      <c r="D5421" s="44" t="s">
        <v>176</v>
      </c>
      <c r="E5421" s="3">
        <v>3</v>
      </c>
      <c r="F5421" s="3">
        <v>1</v>
      </c>
      <c r="G5421" s="3">
        <v>1</v>
      </c>
      <c r="H5421" s="3">
        <v>1</v>
      </c>
      <c r="I5421" s="3">
        <f t="shared" si="84"/>
        <v>2</v>
      </c>
    </row>
    <row r="5422" spans="1:9" x14ac:dyDescent="0.35">
      <c r="A5422" s="3" t="s">
        <v>5814</v>
      </c>
      <c r="B5422" s="44" t="s">
        <v>223</v>
      </c>
      <c r="C5422" s="44" t="s">
        <v>157</v>
      </c>
      <c r="D5422" s="44" t="s">
        <v>176</v>
      </c>
      <c r="E5422" s="3">
        <v>3</v>
      </c>
      <c r="F5422" s="3">
        <v>1</v>
      </c>
      <c r="G5422" s="3">
        <v>1</v>
      </c>
      <c r="H5422" s="3">
        <v>1</v>
      </c>
      <c r="I5422" s="3">
        <f t="shared" si="84"/>
        <v>2</v>
      </c>
    </row>
    <row r="5423" spans="1:9" x14ac:dyDescent="0.35">
      <c r="A5423" s="3" t="s">
        <v>5815</v>
      </c>
      <c r="B5423" s="44" t="s">
        <v>223</v>
      </c>
      <c r="C5423" s="44" t="s">
        <v>157</v>
      </c>
      <c r="D5423" s="44" t="s">
        <v>176</v>
      </c>
      <c r="E5423" s="3">
        <v>3</v>
      </c>
      <c r="F5423" s="3">
        <v>1</v>
      </c>
      <c r="G5423" s="3">
        <v>1</v>
      </c>
      <c r="H5423" s="3">
        <v>1</v>
      </c>
      <c r="I5423" s="3">
        <f t="shared" si="84"/>
        <v>2</v>
      </c>
    </row>
    <row r="5424" spans="1:9" x14ac:dyDescent="0.35">
      <c r="A5424" s="3" t="s">
        <v>5816</v>
      </c>
      <c r="B5424" s="44" t="s">
        <v>194</v>
      </c>
      <c r="C5424" s="44" t="s">
        <v>93</v>
      </c>
      <c r="D5424" s="44" t="s">
        <v>175</v>
      </c>
      <c r="E5424" s="3">
        <v>3</v>
      </c>
      <c r="F5424" s="3">
        <v>1</v>
      </c>
      <c r="G5424" s="3">
        <v>1</v>
      </c>
      <c r="H5424" s="3">
        <v>1</v>
      </c>
      <c r="I5424" s="3">
        <f t="shared" si="84"/>
        <v>2</v>
      </c>
    </row>
    <row r="5425" spans="1:9" x14ac:dyDescent="0.35">
      <c r="A5425" s="3" t="s">
        <v>5817</v>
      </c>
      <c r="B5425" s="44" t="s">
        <v>205</v>
      </c>
      <c r="C5425" s="44" t="s">
        <v>191</v>
      </c>
      <c r="D5425" s="44" t="s">
        <v>175</v>
      </c>
      <c r="E5425" s="3">
        <v>3</v>
      </c>
      <c r="F5425" s="3">
        <v>1</v>
      </c>
      <c r="G5425" s="3">
        <v>4</v>
      </c>
      <c r="H5425" s="3">
        <v>1</v>
      </c>
      <c r="I5425" s="3">
        <f t="shared" si="84"/>
        <v>2</v>
      </c>
    </row>
    <row r="5426" spans="1:9" x14ac:dyDescent="0.35">
      <c r="A5426" s="3" t="s">
        <v>5818</v>
      </c>
      <c r="B5426" s="44" t="s">
        <v>209</v>
      </c>
      <c r="C5426" s="44" t="s">
        <v>82</v>
      </c>
      <c r="D5426" s="44" t="s">
        <v>176</v>
      </c>
      <c r="E5426" s="3">
        <v>3</v>
      </c>
      <c r="F5426" s="3">
        <v>1</v>
      </c>
      <c r="G5426" s="3">
        <v>4</v>
      </c>
      <c r="H5426" s="3">
        <v>1</v>
      </c>
      <c r="I5426" s="3">
        <f t="shared" si="84"/>
        <v>2</v>
      </c>
    </row>
    <row r="5427" spans="1:9" x14ac:dyDescent="0.35">
      <c r="A5427" s="3" t="s">
        <v>5819</v>
      </c>
      <c r="B5427" s="44" t="s">
        <v>190</v>
      </c>
      <c r="C5427" s="44" t="s">
        <v>191</v>
      </c>
      <c r="D5427" s="44" t="s">
        <v>176</v>
      </c>
      <c r="E5427" s="3">
        <v>3</v>
      </c>
      <c r="F5427" s="3">
        <v>1</v>
      </c>
      <c r="G5427" s="3">
        <v>1</v>
      </c>
      <c r="H5427" s="3">
        <v>1</v>
      </c>
      <c r="I5427" s="3">
        <f t="shared" si="84"/>
        <v>2</v>
      </c>
    </row>
    <row r="5428" spans="1:9" x14ac:dyDescent="0.35">
      <c r="A5428" s="3" t="s">
        <v>5820</v>
      </c>
      <c r="B5428" s="44" t="s">
        <v>218</v>
      </c>
      <c r="C5428" s="44" t="s">
        <v>219</v>
      </c>
      <c r="D5428" s="44" t="s">
        <v>175</v>
      </c>
      <c r="E5428" s="3">
        <v>3</v>
      </c>
      <c r="F5428" s="3">
        <v>1</v>
      </c>
      <c r="G5428" s="3">
        <v>4</v>
      </c>
      <c r="H5428" s="3">
        <v>1</v>
      </c>
      <c r="I5428" s="3">
        <f t="shared" si="84"/>
        <v>2</v>
      </c>
    </row>
    <row r="5429" spans="1:9" x14ac:dyDescent="0.35">
      <c r="A5429" s="3" t="s">
        <v>5821</v>
      </c>
      <c r="B5429" s="44" t="s">
        <v>188</v>
      </c>
      <c r="C5429" s="44" t="s">
        <v>93</v>
      </c>
      <c r="D5429" s="44" t="s">
        <v>176</v>
      </c>
      <c r="E5429" s="3">
        <v>3</v>
      </c>
      <c r="F5429" s="3">
        <v>1</v>
      </c>
      <c r="G5429" s="3">
        <v>4</v>
      </c>
      <c r="H5429" s="3">
        <v>1</v>
      </c>
      <c r="I5429" s="3">
        <f t="shared" si="84"/>
        <v>2</v>
      </c>
    </row>
    <row r="5430" spans="1:9" x14ac:dyDescent="0.35">
      <c r="A5430" s="3" t="s">
        <v>5822</v>
      </c>
      <c r="B5430" s="44" t="s">
        <v>251</v>
      </c>
      <c r="C5430" s="44" t="s">
        <v>28</v>
      </c>
      <c r="D5430" s="44" t="s">
        <v>175</v>
      </c>
      <c r="E5430" s="3">
        <v>3</v>
      </c>
      <c r="F5430" s="3">
        <v>1</v>
      </c>
      <c r="G5430" s="3">
        <v>4</v>
      </c>
      <c r="H5430" s="3">
        <v>2</v>
      </c>
      <c r="I5430" s="3">
        <f t="shared" si="84"/>
        <v>3</v>
      </c>
    </row>
    <row r="5431" spans="1:9" x14ac:dyDescent="0.35">
      <c r="A5431" s="3" t="s">
        <v>5823</v>
      </c>
      <c r="B5431" s="44" t="s">
        <v>200</v>
      </c>
      <c r="C5431" s="44" t="s">
        <v>31</v>
      </c>
      <c r="D5431" s="44" t="s">
        <v>175</v>
      </c>
      <c r="E5431" s="3">
        <v>3</v>
      </c>
      <c r="F5431" s="3">
        <v>1</v>
      </c>
      <c r="G5431" s="3">
        <v>1</v>
      </c>
      <c r="H5431" s="3">
        <v>1</v>
      </c>
      <c r="I5431" s="3">
        <f t="shared" si="84"/>
        <v>2</v>
      </c>
    </row>
    <row r="5432" spans="1:9" x14ac:dyDescent="0.35">
      <c r="A5432" s="3" t="s">
        <v>5824</v>
      </c>
      <c r="B5432" s="44" t="s">
        <v>251</v>
      </c>
      <c r="C5432" s="44" t="s">
        <v>28</v>
      </c>
      <c r="D5432" s="44" t="s">
        <v>175</v>
      </c>
      <c r="E5432" s="3">
        <v>3</v>
      </c>
      <c r="F5432" s="3">
        <v>1</v>
      </c>
      <c r="G5432" s="3">
        <v>4</v>
      </c>
      <c r="H5432" s="3">
        <v>1</v>
      </c>
      <c r="I5432" s="3">
        <f t="shared" si="84"/>
        <v>2</v>
      </c>
    </row>
    <row r="5433" spans="1:9" x14ac:dyDescent="0.35">
      <c r="A5433" s="3" t="s">
        <v>5825</v>
      </c>
      <c r="B5433" s="44" t="s">
        <v>223</v>
      </c>
      <c r="C5433" s="44" t="s">
        <v>157</v>
      </c>
      <c r="D5433" s="44" t="s">
        <v>176</v>
      </c>
      <c r="E5433" s="3">
        <v>3</v>
      </c>
      <c r="F5433" s="3">
        <v>1</v>
      </c>
      <c r="G5433" s="3">
        <v>1</v>
      </c>
      <c r="H5433" s="3">
        <v>1</v>
      </c>
      <c r="I5433" s="3">
        <f t="shared" si="84"/>
        <v>2</v>
      </c>
    </row>
    <row r="5434" spans="1:9" x14ac:dyDescent="0.35">
      <c r="A5434" s="3" t="s">
        <v>5826</v>
      </c>
      <c r="B5434" s="44" t="s">
        <v>210</v>
      </c>
      <c r="C5434" s="44" t="s">
        <v>97</v>
      </c>
      <c r="D5434" s="44" t="s">
        <v>176</v>
      </c>
      <c r="E5434" s="3">
        <v>3</v>
      </c>
      <c r="F5434" s="3">
        <v>1</v>
      </c>
      <c r="G5434" s="3">
        <v>1</v>
      </c>
      <c r="H5434" s="3">
        <v>1</v>
      </c>
      <c r="I5434" s="3">
        <f t="shared" si="84"/>
        <v>2</v>
      </c>
    </row>
    <row r="5435" spans="1:9" x14ac:dyDescent="0.35">
      <c r="A5435" s="3" t="s">
        <v>5827</v>
      </c>
      <c r="B5435" s="44" t="s">
        <v>207</v>
      </c>
      <c r="C5435" s="44" t="s">
        <v>97</v>
      </c>
      <c r="D5435" s="44" t="s">
        <v>175</v>
      </c>
      <c r="E5435" s="3">
        <v>3</v>
      </c>
      <c r="F5435" s="3">
        <v>1</v>
      </c>
      <c r="G5435" s="3">
        <v>4</v>
      </c>
      <c r="H5435" s="3">
        <v>1</v>
      </c>
      <c r="I5435" s="3">
        <f t="shared" si="84"/>
        <v>2</v>
      </c>
    </row>
    <row r="5436" spans="1:9" x14ac:dyDescent="0.35">
      <c r="A5436" s="3" t="s">
        <v>5828</v>
      </c>
      <c r="B5436" s="44" t="s">
        <v>262</v>
      </c>
      <c r="C5436" s="44" t="s">
        <v>31</v>
      </c>
      <c r="D5436" s="44" t="s">
        <v>176</v>
      </c>
      <c r="E5436" s="3">
        <v>3</v>
      </c>
      <c r="F5436" s="3">
        <v>1</v>
      </c>
      <c r="G5436" s="3">
        <v>4</v>
      </c>
      <c r="H5436" s="3">
        <v>1</v>
      </c>
      <c r="I5436" s="3">
        <f t="shared" si="84"/>
        <v>2</v>
      </c>
    </row>
    <row r="5437" spans="1:9" x14ac:dyDescent="0.35">
      <c r="A5437" s="3" t="s">
        <v>5829</v>
      </c>
      <c r="B5437" s="44" t="s">
        <v>194</v>
      </c>
      <c r="C5437" s="44" t="s">
        <v>93</v>
      </c>
      <c r="D5437" s="44" t="s">
        <v>175</v>
      </c>
      <c r="E5437" s="3">
        <v>3</v>
      </c>
      <c r="F5437" s="3">
        <v>1</v>
      </c>
      <c r="G5437" s="3">
        <v>1</v>
      </c>
      <c r="H5437" s="3">
        <v>1</v>
      </c>
      <c r="I5437" s="3">
        <f t="shared" si="84"/>
        <v>2</v>
      </c>
    </row>
    <row r="5438" spans="1:9" x14ac:dyDescent="0.35">
      <c r="A5438" s="3" t="s">
        <v>5830</v>
      </c>
      <c r="B5438" s="44" t="s">
        <v>200</v>
      </c>
      <c r="C5438" s="44" t="s">
        <v>31</v>
      </c>
      <c r="D5438" s="44" t="s">
        <v>175</v>
      </c>
      <c r="E5438" s="3">
        <v>3</v>
      </c>
      <c r="F5438" s="3">
        <v>1</v>
      </c>
      <c r="G5438" s="3">
        <v>4</v>
      </c>
      <c r="H5438" s="3">
        <v>1</v>
      </c>
      <c r="I5438" s="3">
        <f t="shared" si="84"/>
        <v>2</v>
      </c>
    </row>
    <row r="5439" spans="1:9" x14ac:dyDescent="0.35">
      <c r="A5439" s="3" t="s">
        <v>5831</v>
      </c>
      <c r="B5439" s="44" t="s">
        <v>194</v>
      </c>
      <c r="C5439" s="44" t="s">
        <v>93</v>
      </c>
      <c r="D5439" s="44" t="s">
        <v>175</v>
      </c>
      <c r="E5439" s="3">
        <v>3</v>
      </c>
      <c r="F5439" s="3">
        <v>4</v>
      </c>
      <c r="G5439" s="3">
        <v>1</v>
      </c>
      <c r="H5439" s="3">
        <v>1</v>
      </c>
      <c r="I5439" s="3">
        <f t="shared" si="84"/>
        <v>2</v>
      </c>
    </row>
    <row r="5440" spans="1:9" x14ac:dyDescent="0.35">
      <c r="A5440" s="3" t="s">
        <v>5832</v>
      </c>
      <c r="B5440" s="44" t="s">
        <v>262</v>
      </c>
      <c r="C5440" s="44" t="s">
        <v>31</v>
      </c>
      <c r="D5440" s="44" t="s">
        <v>176</v>
      </c>
      <c r="E5440" s="3">
        <v>3</v>
      </c>
      <c r="F5440" s="3">
        <v>1</v>
      </c>
      <c r="G5440" s="3">
        <v>1</v>
      </c>
      <c r="H5440" s="3">
        <v>1</v>
      </c>
      <c r="I5440" s="3">
        <f t="shared" si="84"/>
        <v>2</v>
      </c>
    </row>
    <row r="5441" spans="1:9" x14ac:dyDescent="0.35">
      <c r="A5441" s="3" t="s">
        <v>5833</v>
      </c>
      <c r="B5441" s="44" t="s">
        <v>194</v>
      </c>
      <c r="C5441" s="44" t="s">
        <v>93</v>
      </c>
      <c r="D5441" s="44" t="s">
        <v>175</v>
      </c>
      <c r="E5441" s="3">
        <v>3</v>
      </c>
      <c r="F5441" s="3">
        <v>1</v>
      </c>
      <c r="G5441" s="3">
        <v>1</v>
      </c>
      <c r="H5441" s="3">
        <v>1</v>
      </c>
      <c r="I5441" s="3">
        <f t="shared" si="84"/>
        <v>2</v>
      </c>
    </row>
    <row r="5442" spans="1:9" x14ac:dyDescent="0.35">
      <c r="A5442" s="3" t="s">
        <v>5834</v>
      </c>
      <c r="B5442" s="44" t="s">
        <v>207</v>
      </c>
      <c r="C5442" s="44" t="s">
        <v>97</v>
      </c>
      <c r="D5442" s="44" t="s">
        <v>175</v>
      </c>
      <c r="E5442" s="3">
        <v>3</v>
      </c>
      <c r="F5442" s="3">
        <v>1</v>
      </c>
      <c r="G5442" s="3">
        <v>1</v>
      </c>
      <c r="H5442" s="3">
        <v>1</v>
      </c>
      <c r="I5442" s="3">
        <f t="shared" si="84"/>
        <v>2</v>
      </c>
    </row>
    <row r="5443" spans="1:9" x14ac:dyDescent="0.35">
      <c r="A5443" s="3" t="s">
        <v>5835</v>
      </c>
      <c r="B5443" s="44" t="s">
        <v>217</v>
      </c>
      <c r="C5443" s="44" t="s">
        <v>82</v>
      </c>
      <c r="D5443" s="44" t="s">
        <v>175</v>
      </c>
      <c r="E5443" s="3">
        <v>3</v>
      </c>
      <c r="F5443" s="3">
        <v>1</v>
      </c>
      <c r="G5443" s="3">
        <v>4</v>
      </c>
      <c r="H5443" s="3">
        <v>1</v>
      </c>
      <c r="I5443" s="3">
        <f t="shared" ref="I5443:I5506" si="85">ROUND(AVERAGE(E5443:H5443),0)</f>
        <v>2</v>
      </c>
    </row>
    <row r="5444" spans="1:9" x14ac:dyDescent="0.35">
      <c r="A5444" s="3" t="s">
        <v>5836</v>
      </c>
      <c r="B5444" s="44" t="s">
        <v>217</v>
      </c>
      <c r="C5444" s="44" t="s">
        <v>82</v>
      </c>
      <c r="D5444" s="44" t="s">
        <v>175</v>
      </c>
      <c r="E5444" s="3">
        <v>3</v>
      </c>
      <c r="F5444" s="3">
        <v>1</v>
      </c>
      <c r="G5444" s="3">
        <v>4</v>
      </c>
      <c r="H5444" s="3">
        <v>1</v>
      </c>
      <c r="I5444" s="3">
        <f t="shared" si="85"/>
        <v>2</v>
      </c>
    </row>
    <row r="5445" spans="1:9" x14ac:dyDescent="0.35">
      <c r="A5445" s="3" t="s">
        <v>5837</v>
      </c>
      <c r="B5445" s="44" t="s">
        <v>210</v>
      </c>
      <c r="C5445" s="44" t="s">
        <v>97</v>
      </c>
      <c r="D5445" s="44" t="s">
        <v>176</v>
      </c>
      <c r="E5445" s="3">
        <v>3</v>
      </c>
      <c r="F5445" s="3">
        <v>1</v>
      </c>
      <c r="G5445" s="3">
        <v>1</v>
      </c>
      <c r="H5445" s="3">
        <v>1</v>
      </c>
      <c r="I5445" s="3">
        <f t="shared" si="85"/>
        <v>2</v>
      </c>
    </row>
    <row r="5446" spans="1:9" x14ac:dyDescent="0.35">
      <c r="A5446" s="3" t="s">
        <v>5838</v>
      </c>
      <c r="B5446" s="44" t="s">
        <v>194</v>
      </c>
      <c r="C5446" s="44" t="s">
        <v>93</v>
      </c>
      <c r="D5446" s="44" t="s">
        <v>175</v>
      </c>
      <c r="E5446" s="3">
        <v>1</v>
      </c>
      <c r="F5446" s="3">
        <v>3</v>
      </c>
      <c r="G5446" s="3">
        <v>1</v>
      </c>
      <c r="H5446" s="3">
        <v>2</v>
      </c>
      <c r="I5446" s="3">
        <f t="shared" si="85"/>
        <v>2</v>
      </c>
    </row>
    <row r="5447" spans="1:9" x14ac:dyDescent="0.35">
      <c r="A5447" s="3" t="s">
        <v>5839</v>
      </c>
      <c r="B5447" s="44" t="s">
        <v>194</v>
      </c>
      <c r="C5447" s="44" t="s">
        <v>93</v>
      </c>
      <c r="D5447" s="44" t="s">
        <v>175</v>
      </c>
      <c r="E5447" s="3">
        <v>3</v>
      </c>
      <c r="F5447" s="3">
        <v>1</v>
      </c>
      <c r="G5447" s="3">
        <v>4</v>
      </c>
      <c r="H5447" s="3">
        <v>1</v>
      </c>
      <c r="I5447" s="3">
        <f t="shared" si="85"/>
        <v>2</v>
      </c>
    </row>
    <row r="5448" spans="1:9" x14ac:dyDescent="0.35">
      <c r="A5448" s="3" t="s">
        <v>5840</v>
      </c>
      <c r="B5448" s="44" t="s">
        <v>194</v>
      </c>
      <c r="C5448" s="44" t="s">
        <v>93</v>
      </c>
      <c r="D5448" s="44" t="s">
        <v>175</v>
      </c>
      <c r="E5448" s="3">
        <v>3</v>
      </c>
      <c r="F5448" s="3">
        <v>1</v>
      </c>
      <c r="G5448" s="3">
        <v>4</v>
      </c>
      <c r="H5448" s="3">
        <v>1</v>
      </c>
      <c r="I5448" s="3">
        <f t="shared" si="85"/>
        <v>2</v>
      </c>
    </row>
    <row r="5449" spans="1:9" x14ac:dyDescent="0.35">
      <c r="A5449" s="3" t="s">
        <v>5841</v>
      </c>
      <c r="B5449" s="44" t="s">
        <v>207</v>
      </c>
      <c r="C5449" s="44" t="s">
        <v>97</v>
      </c>
      <c r="D5449" s="44" t="s">
        <v>175</v>
      </c>
      <c r="E5449" s="3">
        <v>3</v>
      </c>
      <c r="F5449" s="3">
        <v>1</v>
      </c>
      <c r="G5449" s="3">
        <v>1</v>
      </c>
      <c r="H5449" s="3">
        <v>1</v>
      </c>
      <c r="I5449" s="3">
        <f t="shared" si="85"/>
        <v>2</v>
      </c>
    </row>
    <row r="5450" spans="1:9" x14ac:dyDescent="0.35">
      <c r="A5450" s="3" t="s">
        <v>5842</v>
      </c>
      <c r="B5450" s="44" t="s">
        <v>207</v>
      </c>
      <c r="C5450" s="44" t="s">
        <v>97</v>
      </c>
      <c r="D5450" s="44" t="s">
        <v>175</v>
      </c>
      <c r="E5450" s="3">
        <v>3</v>
      </c>
      <c r="F5450" s="3">
        <v>1</v>
      </c>
      <c r="G5450" s="3">
        <v>1</v>
      </c>
      <c r="H5450" s="3">
        <v>1</v>
      </c>
      <c r="I5450" s="3">
        <f t="shared" si="85"/>
        <v>2</v>
      </c>
    </row>
    <row r="5451" spans="1:9" x14ac:dyDescent="0.35">
      <c r="A5451" s="3" t="s">
        <v>5843</v>
      </c>
      <c r="B5451" s="44" t="s">
        <v>217</v>
      </c>
      <c r="C5451" s="44" t="s">
        <v>82</v>
      </c>
      <c r="D5451" s="44" t="s">
        <v>175</v>
      </c>
      <c r="E5451" s="3">
        <v>3</v>
      </c>
      <c r="F5451" s="3">
        <v>1</v>
      </c>
      <c r="G5451" s="3">
        <v>4</v>
      </c>
      <c r="H5451" s="3">
        <v>2</v>
      </c>
      <c r="I5451" s="3">
        <f t="shared" si="85"/>
        <v>3</v>
      </c>
    </row>
    <row r="5452" spans="1:9" x14ac:dyDescent="0.35">
      <c r="A5452" s="3" t="s">
        <v>5844</v>
      </c>
      <c r="B5452" s="44" t="s">
        <v>190</v>
      </c>
      <c r="C5452" s="44" t="s">
        <v>191</v>
      </c>
      <c r="D5452" s="44" t="s">
        <v>176</v>
      </c>
      <c r="E5452" s="3">
        <v>3</v>
      </c>
      <c r="F5452" s="3">
        <v>1</v>
      </c>
      <c r="G5452" s="3">
        <v>4</v>
      </c>
      <c r="H5452" s="3">
        <v>2</v>
      </c>
      <c r="I5452" s="3">
        <f t="shared" si="85"/>
        <v>3</v>
      </c>
    </row>
    <row r="5453" spans="1:9" x14ac:dyDescent="0.35">
      <c r="A5453" s="3" t="s">
        <v>5845</v>
      </c>
      <c r="B5453" s="44" t="s">
        <v>262</v>
      </c>
      <c r="C5453" s="44" t="s">
        <v>31</v>
      </c>
      <c r="D5453" s="44" t="s">
        <v>176</v>
      </c>
      <c r="E5453" s="3">
        <v>3</v>
      </c>
      <c r="F5453" s="3">
        <v>1</v>
      </c>
      <c r="G5453" s="3">
        <v>1</v>
      </c>
      <c r="H5453" s="3">
        <v>1</v>
      </c>
      <c r="I5453" s="3">
        <f t="shared" si="85"/>
        <v>2</v>
      </c>
    </row>
    <row r="5454" spans="1:9" x14ac:dyDescent="0.35">
      <c r="A5454" s="3" t="s">
        <v>5846</v>
      </c>
      <c r="B5454" s="44" t="s">
        <v>188</v>
      </c>
      <c r="C5454" s="44" t="s">
        <v>93</v>
      </c>
      <c r="D5454" s="44" t="s">
        <v>176</v>
      </c>
      <c r="E5454" s="3">
        <v>3</v>
      </c>
      <c r="F5454" s="3">
        <v>4</v>
      </c>
      <c r="G5454" s="3">
        <v>4</v>
      </c>
      <c r="H5454" s="3">
        <v>1</v>
      </c>
      <c r="I5454" s="3">
        <f t="shared" si="85"/>
        <v>3</v>
      </c>
    </row>
    <row r="5455" spans="1:9" x14ac:dyDescent="0.35">
      <c r="A5455" s="3" t="s">
        <v>5847</v>
      </c>
      <c r="B5455" s="44" t="s">
        <v>200</v>
      </c>
      <c r="C5455" s="44" t="s">
        <v>31</v>
      </c>
      <c r="D5455" s="44" t="s">
        <v>175</v>
      </c>
      <c r="E5455" s="3">
        <v>3</v>
      </c>
      <c r="F5455" s="3">
        <v>3</v>
      </c>
      <c r="G5455" s="3">
        <v>4</v>
      </c>
      <c r="H5455" s="3">
        <v>1</v>
      </c>
      <c r="I5455" s="3">
        <f t="shared" si="85"/>
        <v>3</v>
      </c>
    </row>
    <row r="5456" spans="1:9" x14ac:dyDescent="0.35">
      <c r="A5456" s="3" t="s">
        <v>5848</v>
      </c>
      <c r="B5456" s="44" t="s">
        <v>236</v>
      </c>
      <c r="C5456" s="44" t="s">
        <v>219</v>
      </c>
      <c r="D5456" s="44" t="s">
        <v>176</v>
      </c>
      <c r="E5456" s="3">
        <v>3</v>
      </c>
      <c r="F5456" s="3">
        <v>4</v>
      </c>
      <c r="G5456" s="3">
        <v>4</v>
      </c>
      <c r="H5456" s="3">
        <v>1</v>
      </c>
      <c r="I5456" s="3">
        <f t="shared" si="85"/>
        <v>3</v>
      </c>
    </row>
    <row r="5457" spans="1:9" x14ac:dyDescent="0.35">
      <c r="A5457" s="3" t="s">
        <v>5849</v>
      </c>
      <c r="B5457" s="44" t="s">
        <v>262</v>
      </c>
      <c r="C5457" s="44" t="s">
        <v>31</v>
      </c>
      <c r="D5457" s="44" t="s">
        <v>176</v>
      </c>
      <c r="E5457" s="3">
        <v>3</v>
      </c>
      <c r="F5457" s="3">
        <v>1</v>
      </c>
      <c r="G5457" s="3">
        <v>1</v>
      </c>
      <c r="H5457" s="3">
        <v>1</v>
      </c>
      <c r="I5457" s="3">
        <f t="shared" si="85"/>
        <v>2</v>
      </c>
    </row>
    <row r="5458" spans="1:9" x14ac:dyDescent="0.35">
      <c r="A5458" s="3" t="s">
        <v>5850</v>
      </c>
      <c r="B5458" s="44" t="s">
        <v>200</v>
      </c>
      <c r="C5458" s="44" t="s">
        <v>31</v>
      </c>
      <c r="D5458" s="44" t="s">
        <v>175</v>
      </c>
      <c r="E5458" s="3">
        <v>3</v>
      </c>
      <c r="F5458" s="3">
        <v>1</v>
      </c>
      <c r="G5458" s="3">
        <v>4</v>
      </c>
      <c r="H5458" s="3">
        <v>1</v>
      </c>
      <c r="I5458" s="3">
        <f t="shared" si="85"/>
        <v>2</v>
      </c>
    </row>
    <row r="5459" spans="1:9" x14ac:dyDescent="0.35">
      <c r="A5459" s="3" t="s">
        <v>5851</v>
      </c>
      <c r="B5459" s="44" t="s">
        <v>200</v>
      </c>
      <c r="C5459" s="44" t="s">
        <v>31</v>
      </c>
      <c r="D5459" s="44" t="s">
        <v>175</v>
      </c>
      <c r="E5459" s="3">
        <v>3</v>
      </c>
      <c r="F5459" s="3">
        <v>1</v>
      </c>
      <c r="G5459" s="3">
        <v>1</v>
      </c>
      <c r="H5459" s="3">
        <v>1</v>
      </c>
      <c r="I5459" s="3">
        <f t="shared" si="85"/>
        <v>2</v>
      </c>
    </row>
    <row r="5460" spans="1:9" x14ac:dyDescent="0.35">
      <c r="A5460" s="3" t="s">
        <v>5852</v>
      </c>
      <c r="B5460" s="44" t="s">
        <v>200</v>
      </c>
      <c r="C5460" s="44" t="s">
        <v>31</v>
      </c>
      <c r="D5460" s="44" t="s">
        <v>175</v>
      </c>
      <c r="E5460" s="3">
        <v>3</v>
      </c>
      <c r="F5460" s="3">
        <v>1</v>
      </c>
      <c r="G5460" s="3">
        <v>4</v>
      </c>
      <c r="H5460" s="3">
        <v>3</v>
      </c>
      <c r="I5460" s="3">
        <f t="shared" si="85"/>
        <v>3</v>
      </c>
    </row>
    <row r="5461" spans="1:9" x14ac:dyDescent="0.35">
      <c r="A5461" s="3" t="s">
        <v>5853</v>
      </c>
      <c r="B5461" s="44" t="s">
        <v>207</v>
      </c>
      <c r="C5461" s="44" t="s">
        <v>97</v>
      </c>
      <c r="D5461" s="44" t="s">
        <v>175</v>
      </c>
      <c r="E5461" s="3">
        <v>3</v>
      </c>
      <c r="F5461" s="3">
        <v>1</v>
      </c>
      <c r="G5461" s="3">
        <v>4</v>
      </c>
      <c r="H5461" s="3">
        <v>1</v>
      </c>
      <c r="I5461" s="3">
        <f t="shared" si="85"/>
        <v>2</v>
      </c>
    </row>
    <row r="5462" spans="1:9" x14ac:dyDescent="0.35">
      <c r="A5462" s="3" t="s">
        <v>5854</v>
      </c>
      <c r="B5462" s="44" t="s">
        <v>178</v>
      </c>
      <c r="C5462" s="44" t="s">
        <v>157</v>
      </c>
      <c r="D5462" s="44" t="s">
        <v>175</v>
      </c>
      <c r="E5462" s="3">
        <v>3</v>
      </c>
      <c r="F5462" s="3">
        <v>1</v>
      </c>
      <c r="G5462" s="3">
        <v>1</v>
      </c>
      <c r="H5462" s="3">
        <v>1</v>
      </c>
      <c r="I5462" s="3">
        <f t="shared" si="85"/>
        <v>2</v>
      </c>
    </row>
    <row r="5463" spans="1:9" x14ac:dyDescent="0.35">
      <c r="A5463" s="3" t="s">
        <v>5855</v>
      </c>
      <c r="B5463" s="44" t="s">
        <v>190</v>
      </c>
      <c r="C5463" s="44" t="s">
        <v>191</v>
      </c>
      <c r="D5463" s="44" t="s">
        <v>176</v>
      </c>
      <c r="E5463" s="3">
        <v>3</v>
      </c>
      <c r="F5463" s="3">
        <v>1</v>
      </c>
      <c r="G5463" s="3">
        <v>1</v>
      </c>
      <c r="H5463" s="3">
        <v>1</v>
      </c>
      <c r="I5463" s="3">
        <f t="shared" si="85"/>
        <v>2</v>
      </c>
    </row>
    <row r="5464" spans="1:9" x14ac:dyDescent="0.35">
      <c r="A5464" s="3" t="s">
        <v>5856</v>
      </c>
      <c r="B5464" s="44" t="s">
        <v>188</v>
      </c>
      <c r="C5464" s="44" t="s">
        <v>93</v>
      </c>
      <c r="D5464" s="44" t="s">
        <v>176</v>
      </c>
      <c r="E5464" s="3">
        <v>3</v>
      </c>
      <c r="F5464" s="3">
        <v>1</v>
      </c>
      <c r="G5464" s="3">
        <v>1</v>
      </c>
      <c r="H5464" s="3">
        <v>1</v>
      </c>
      <c r="I5464" s="3">
        <f t="shared" si="85"/>
        <v>2</v>
      </c>
    </row>
    <row r="5465" spans="1:9" x14ac:dyDescent="0.35">
      <c r="A5465" s="3" t="s">
        <v>5857</v>
      </c>
      <c r="B5465" s="44" t="s">
        <v>217</v>
      </c>
      <c r="C5465" s="44" t="s">
        <v>82</v>
      </c>
      <c r="D5465" s="44" t="s">
        <v>175</v>
      </c>
      <c r="E5465" s="3">
        <v>3</v>
      </c>
      <c r="F5465" s="3">
        <v>1</v>
      </c>
      <c r="G5465" s="3">
        <v>4</v>
      </c>
      <c r="H5465" s="3">
        <v>1</v>
      </c>
      <c r="I5465" s="3">
        <f t="shared" si="85"/>
        <v>2</v>
      </c>
    </row>
    <row r="5466" spans="1:9" x14ac:dyDescent="0.35">
      <c r="A5466" s="3" t="s">
        <v>5858</v>
      </c>
      <c r="B5466" s="44" t="s">
        <v>188</v>
      </c>
      <c r="C5466" s="44" t="s">
        <v>93</v>
      </c>
      <c r="D5466" s="44" t="s">
        <v>176</v>
      </c>
      <c r="E5466" s="3">
        <v>3</v>
      </c>
      <c r="F5466" s="3">
        <v>1</v>
      </c>
      <c r="G5466" s="3">
        <v>4</v>
      </c>
      <c r="H5466" s="3">
        <v>1</v>
      </c>
      <c r="I5466" s="3">
        <f t="shared" si="85"/>
        <v>2</v>
      </c>
    </row>
    <row r="5467" spans="1:9" x14ac:dyDescent="0.35">
      <c r="A5467" s="3" t="s">
        <v>5859</v>
      </c>
      <c r="B5467" s="44" t="s">
        <v>194</v>
      </c>
      <c r="C5467" s="44" t="s">
        <v>93</v>
      </c>
      <c r="D5467" s="44" t="s">
        <v>175</v>
      </c>
      <c r="E5467" s="3">
        <v>3</v>
      </c>
      <c r="F5467" s="3">
        <v>1</v>
      </c>
      <c r="G5467" s="3">
        <v>4</v>
      </c>
      <c r="H5467" s="3">
        <v>1</v>
      </c>
      <c r="I5467" s="3">
        <f t="shared" si="85"/>
        <v>2</v>
      </c>
    </row>
    <row r="5468" spans="1:9" x14ac:dyDescent="0.35">
      <c r="A5468" s="3" t="s">
        <v>5860</v>
      </c>
      <c r="B5468" s="44" t="s">
        <v>217</v>
      </c>
      <c r="C5468" s="44" t="s">
        <v>82</v>
      </c>
      <c r="D5468" s="44" t="s">
        <v>175</v>
      </c>
      <c r="E5468" s="3">
        <v>3</v>
      </c>
      <c r="F5468" s="3">
        <v>1</v>
      </c>
      <c r="G5468" s="3">
        <v>4</v>
      </c>
      <c r="H5468" s="3">
        <v>1</v>
      </c>
      <c r="I5468" s="3">
        <f t="shared" si="85"/>
        <v>2</v>
      </c>
    </row>
    <row r="5469" spans="1:9" x14ac:dyDescent="0.35">
      <c r="A5469" s="3" t="s">
        <v>5861</v>
      </c>
      <c r="B5469" s="44" t="s">
        <v>218</v>
      </c>
      <c r="C5469" s="44" t="s">
        <v>219</v>
      </c>
      <c r="D5469" s="44" t="s">
        <v>175</v>
      </c>
      <c r="E5469" s="3">
        <v>3</v>
      </c>
      <c r="F5469" s="3">
        <v>1</v>
      </c>
      <c r="G5469" s="3">
        <v>4</v>
      </c>
      <c r="H5469" s="3">
        <v>1</v>
      </c>
      <c r="I5469" s="3">
        <f t="shared" si="85"/>
        <v>2</v>
      </c>
    </row>
    <row r="5470" spans="1:9" x14ac:dyDescent="0.35">
      <c r="A5470" s="3" t="s">
        <v>5862</v>
      </c>
      <c r="B5470" s="44" t="s">
        <v>223</v>
      </c>
      <c r="C5470" s="44" t="s">
        <v>157</v>
      </c>
      <c r="D5470" s="44" t="s">
        <v>176</v>
      </c>
      <c r="E5470" s="3">
        <v>3</v>
      </c>
      <c r="F5470" s="3">
        <v>1</v>
      </c>
      <c r="G5470" s="3">
        <v>1</v>
      </c>
      <c r="H5470" s="3">
        <v>1</v>
      </c>
      <c r="I5470" s="3">
        <f t="shared" si="85"/>
        <v>2</v>
      </c>
    </row>
    <row r="5471" spans="1:9" x14ac:dyDescent="0.35">
      <c r="A5471" s="3" t="s">
        <v>5863</v>
      </c>
      <c r="B5471" s="44" t="s">
        <v>194</v>
      </c>
      <c r="C5471" s="44" t="s">
        <v>93</v>
      </c>
      <c r="D5471" s="44" t="s">
        <v>175</v>
      </c>
      <c r="E5471" s="3">
        <v>3</v>
      </c>
      <c r="F5471" s="3">
        <v>1</v>
      </c>
      <c r="G5471" s="3">
        <v>4</v>
      </c>
      <c r="H5471" s="3">
        <v>1</v>
      </c>
      <c r="I5471" s="3">
        <f t="shared" si="85"/>
        <v>2</v>
      </c>
    </row>
    <row r="5472" spans="1:9" x14ac:dyDescent="0.35">
      <c r="A5472" s="3" t="s">
        <v>5864</v>
      </c>
      <c r="B5472" s="44" t="s">
        <v>194</v>
      </c>
      <c r="C5472" s="44" t="s">
        <v>93</v>
      </c>
      <c r="D5472" s="44" t="s">
        <v>175</v>
      </c>
      <c r="E5472" s="3">
        <v>3</v>
      </c>
      <c r="F5472" s="3">
        <v>1</v>
      </c>
      <c r="G5472" s="3">
        <v>1</v>
      </c>
      <c r="H5472" s="3">
        <v>1</v>
      </c>
      <c r="I5472" s="3">
        <f t="shared" si="85"/>
        <v>2</v>
      </c>
    </row>
    <row r="5473" spans="1:9" x14ac:dyDescent="0.35">
      <c r="A5473" s="3" t="s">
        <v>5865</v>
      </c>
      <c r="B5473" s="44" t="s">
        <v>210</v>
      </c>
      <c r="C5473" s="44" t="s">
        <v>97</v>
      </c>
      <c r="D5473" s="44" t="s">
        <v>176</v>
      </c>
      <c r="E5473" s="3">
        <v>3</v>
      </c>
      <c r="F5473" s="3">
        <v>1</v>
      </c>
      <c r="G5473" s="3">
        <v>4</v>
      </c>
      <c r="H5473" s="3">
        <v>1</v>
      </c>
      <c r="I5473" s="3">
        <f t="shared" si="85"/>
        <v>2</v>
      </c>
    </row>
    <row r="5474" spans="1:9" x14ac:dyDescent="0.35">
      <c r="A5474" s="3" t="s">
        <v>5866</v>
      </c>
      <c r="B5474" s="44" t="s">
        <v>217</v>
      </c>
      <c r="C5474" s="44" t="s">
        <v>82</v>
      </c>
      <c r="D5474" s="44" t="s">
        <v>175</v>
      </c>
      <c r="E5474" s="3">
        <v>3</v>
      </c>
      <c r="F5474" s="3">
        <v>1</v>
      </c>
      <c r="G5474" s="3">
        <v>1</v>
      </c>
      <c r="H5474" s="3">
        <v>1</v>
      </c>
      <c r="I5474" s="3">
        <f t="shared" si="85"/>
        <v>2</v>
      </c>
    </row>
    <row r="5475" spans="1:9" x14ac:dyDescent="0.35">
      <c r="A5475" s="3" t="s">
        <v>5867</v>
      </c>
      <c r="B5475" s="44" t="s">
        <v>188</v>
      </c>
      <c r="C5475" s="44" t="s">
        <v>93</v>
      </c>
      <c r="D5475" s="44" t="s">
        <v>176</v>
      </c>
      <c r="E5475" s="3">
        <v>3</v>
      </c>
      <c r="F5475" s="3">
        <v>1</v>
      </c>
      <c r="G5475" s="3">
        <v>4</v>
      </c>
      <c r="H5475" s="3">
        <v>1</v>
      </c>
      <c r="I5475" s="3">
        <f t="shared" si="85"/>
        <v>2</v>
      </c>
    </row>
    <row r="5476" spans="1:9" x14ac:dyDescent="0.35">
      <c r="A5476" s="3" t="s">
        <v>5868</v>
      </c>
      <c r="B5476" s="44" t="s">
        <v>217</v>
      </c>
      <c r="C5476" s="44" t="s">
        <v>82</v>
      </c>
      <c r="D5476" s="44" t="s">
        <v>175</v>
      </c>
      <c r="E5476" s="3">
        <v>3</v>
      </c>
      <c r="F5476" s="3">
        <v>1</v>
      </c>
      <c r="G5476" s="3">
        <v>4</v>
      </c>
      <c r="H5476" s="3">
        <v>1</v>
      </c>
      <c r="I5476" s="3">
        <f t="shared" si="85"/>
        <v>2</v>
      </c>
    </row>
    <row r="5477" spans="1:9" x14ac:dyDescent="0.35">
      <c r="A5477" s="3" t="s">
        <v>5869</v>
      </c>
      <c r="B5477" s="44" t="s">
        <v>217</v>
      </c>
      <c r="C5477" s="44" t="s">
        <v>82</v>
      </c>
      <c r="D5477" s="44" t="s">
        <v>175</v>
      </c>
      <c r="E5477" s="3">
        <v>3</v>
      </c>
      <c r="F5477" s="3">
        <v>1</v>
      </c>
      <c r="G5477" s="3">
        <v>1</v>
      </c>
      <c r="H5477" s="3">
        <v>1</v>
      </c>
      <c r="I5477" s="3">
        <f t="shared" si="85"/>
        <v>2</v>
      </c>
    </row>
    <row r="5478" spans="1:9" x14ac:dyDescent="0.35">
      <c r="A5478" s="3" t="s">
        <v>5870</v>
      </c>
      <c r="B5478" s="44" t="s">
        <v>217</v>
      </c>
      <c r="C5478" s="44" t="s">
        <v>82</v>
      </c>
      <c r="D5478" s="44" t="s">
        <v>175</v>
      </c>
      <c r="E5478" s="3">
        <v>3</v>
      </c>
      <c r="F5478" s="3">
        <v>1</v>
      </c>
      <c r="G5478" s="3">
        <v>1</v>
      </c>
      <c r="H5478" s="3">
        <v>1</v>
      </c>
      <c r="I5478" s="3">
        <f t="shared" si="85"/>
        <v>2</v>
      </c>
    </row>
    <row r="5479" spans="1:9" x14ac:dyDescent="0.35">
      <c r="A5479" s="3" t="s">
        <v>5871</v>
      </c>
      <c r="B5479" s="44" t="s">
        <v>217</v>
      </c>
      <c r="C5479" s="44" t="s">
        <v>82</v>
      </c>
      <c r="D5479" s="44" t="s">
        <v>175</v>
      </c>
      <c r="E5479" s="3">
        <v>3</v>
      </c>
      <c r="F5479" s="3">
        <v>1</v>
      </c>
      <c r="G5479" s="3">
        <v>1</v>
      </c>
      <c r="H5479" s="3">
        <v>1</v>
      </c>
      <c r="I5479" s="3">
        <f t="shared" si="85"/>
        <v>2</v>
      </c>
    </row>
    <row r="5480" spans="1:9" x14ac:dyDescent="0.35">
      <c r="A5480" s="3" t="s">
        <v>5872</v>
      </c>
      <c r="B5480" s="44" t="s">
        <v>217</v>
      </c>
      <c r="C5480" s="44" t="s">
        <v>82</v>
      </c>
      <c r="D5480" s="44" t="s">
        <v>175</v>
      </c>
      <c r="E5480" s="3">
        <v>3</v>
      </c>
      <c r="F5480" s="3">
        <v>1</v>
      </c>
      <c r="G5480" s="3">
        <v>1</v>
      </c>
      <c r="H5480" s="3">
        <v>1</v>
      </c>
      <c r="I5480" s="3">
        <f t="shared" si="85"/>
        <v>2</v>
      </c>
    </row>
    <row r="5481" spans="1:9" x14ac:dyDescent="0.35">
      <c r="A5481" s="3" t="s">
        <v>5873</v>
      </c>
      <c r="B5481" s="44" t="s">
        <v>236</v>
      </c>
      <c r="C5481" s="44" t="s">
        <v>219</v>
      </c>
      <c r="D5481" s="44" t="s">
        <v>176</v>
      </c>
      <c r="E5481" s="3">
        <v>3</v>
      </c>
      <c r="F5481" s="3">
        <v>1</v>
      </c>
      <c r="G5481" s="3">
        <v>1</v>
      </c>
      <c r="H5481" s="3">
        <v>1</v>
      </c>
      <c r="I5481" s="3">
        <f t="shared" si="85"/>
        <v>2</v>
      </c>
    </row>
    <row r="5482" spans="1:9" x14ac:dyDescent="0.35">
      <c r="A5482" s="3" t="s">
        <v>5874</v>
      </c>
      <c r="B5482" s="44" t="s">
        <v>188</v>
      </c>
      <c r="C5482" s="44" t="s">
        <v>93</v>
      </c>
      <c r="D5482" s="44" t="s">
        <v>176</v>
      </c>
      <c r="E5482" s="3">
        <v>3</v>
      </c>
      <c r="F5482" s="3">
        <v>1</v>
      </c>
      <c r="G5482" s="3">
        <v>1</v>
      </c>
      <c r="H5482" s="3">
        <v>1</v>
      </c>
      <c r="I5482" s="3">
        <f t="shared" si="85"/>
        <v>2</v>
      </c>
    </row>
    <row r="5483" spans="1:9" x14ac:dyDescent="0.35">
      <c r="A5483" s="3" t="s">
        <v>5875</v>
      </c>
      <c r="B5483" s="44" t="s">
        <v>178</v>
      </c>
      <c r="C5483" s="44" t="s">
        <v>157</v>
      </c>
      <c r="D5483" s="44" t="s">
        <v>175</v>
      </c>
      <c r="E5483" s="3">
        <v>3</v>
      </c>
      <c r="F5483" s="3">
        <v>1</v>
      </c>
      <c r="G5483" s="3">
        <v>1</v>
      </c>
      <c r="H5483" s="3">
        <v>1</v>
      </c>
      <c r="I5483" s="3">
        <f t="shared" si="85"/>
        <v>2</v>
      </c>
    </row>
    <row r="5484" spans="1:9" x14ac:dyDescent="0.35">
      <c r="A5484" s="3" t="s">
        <v>5876</v>
      </c>
      <c r="B5484" s="44" t="s">
        <v>188</v>
      </c>
      <c r="C5484" s="44" t="s">
        <v>93</v>
      </c>
      <c r="D5484" s="44" t="s">
        <v>176</v>
      </c>
      <c r="E5484" s="3">
        <v>3</v>
      </c>
      <c r="F5484" s="3">
        <v>1</v>
      </c>
      <c r="G5484" s="3">
        <v>4</v>
      </c>
      <c r="H5484" s="3">
        <v>1</v>
      </c>
      <c r="I5484" s="3">
        <f t="shared" si="85"/>
        <v>2</v>
      </c>
    </row>
    <row r="5485" spans="1:9" x14ac:dyDescent="0.35">
      <c r="A5485" s="3" t="s">
        <v>5877</v>
      </c>
      <c r="B5485" s="44" t="s">
        <v>262</v>
      </c>
      <c r="C5485" s="44" t="s">
        <v>31</v>
      </c>
      <c r="D5485" s="44" t="s">
        <v>176</v>
      </c>
      <c r="E5485" s="3">
        <v>3</v>
      </c>
      <c r="F5485" s="3">
        <v>1</v>
      </c>
      <c r="G5485" s="3">
        <v>4</v>
      </c>
      <c r="H5485" s="3">
        <v>1</v>
      </c>
      <c r="I5485" s="3">
        <f t="shared" si="85"/>
        <v>2</v>
      </c>
    </row>
    <row r="5486" spans="1:9" x14ac:dyDescent="0.35">
      <c r="A5486" s="3" t="s">
        <v>5878</v>
      </c>
      <c r="B5486" s="44" t="s">
        <v>188</v>
      </c>
      <c r="C5486" s="44" t="s">
        <v>93</v>
      </c>
      <c r="D5486" s="44" t="s">
        <v>176</v>
      </c>
      <c r="E5486" s="3">
        <v>3</v>
      </c>
      <c r="F5486" s="3">
        <v>1</v>
      </c>
      <c r="G5486" s="3">
        <v>1</v>
      </c>
      <c r="H5486" s="3">
        <v>1</v>
      </c>
      <c r="I5486" s="3">
        <f t="shared" si="85"/>
        <v>2</v>
      </c>
    </row>
    <row r="5487" spans="1:9" x14ac:dyDescent="0.35">
      <c r="A5487" s="3" t="s">
        <v>5879</v>
      </c>
      <c r="B5487" s="44" t="s">
        <v>217</v>
      </c>
      <c r="C5487" s="44" t="s">
        <v>82</v>
      </c>
      <c r="D5487" s="44" t="s">
        <v>175</v>
      </c>
      <c r="E5487" s="3">
        <v>3</v>
      </c>
      <c r="F5487" s="3">
        <v>1</v>
      </c>
      <c r="G5487" s="3">
        <v>4</v>
      </c>
      <c r="H5487" s="3">
        <v>1</v>
      </c>
      <c r="I5487" s="3">
        <f t="shared" si="85"/>
        <v>2</v>
      </c>
    </row>
    <row r="5488" spans="1:9" x14ac:dyDescent="0.35">
      <c r="A5488" s="3" t="s">
        <v>5880</v>
      </c>
      <c r="B5488" s="44" t="s">
        <v>217</v>
      </c>
      <c r="C5488" s="44" t="s">
        <v>82</v>
      </c>
      <c r="D5488" s="44" t="s">
        <v>175</v>
      </c>
      <c r="E5488" s="3">
        <v>3</v>
      </c>
      <c r="F5488" s="3">
        <v>1</v>
      </c>
      <c r="G5488" s="3">
        <v>4</v>
      </c>
      <c r="H5488" s="3">
        <v>1</v>
      </c>
      <c r="I5488" s="3">
        <f t="shared" si="85"/>
        <v>2</v>
      </c>
    </row>
    <row r="5489" spans="1:9" x14ac:dyDescent="0.35">
      <c r="A5489" s="3" t="s">
        <v>5881</v>
      </c>
      <c r="B5489" s="44" t="s">
        <v>217</v>
      </c>
      <c r="C5489" s="44" t="s">
        <v>82</v>
      </c>
      <c r="D5489" s="44" t="s">
        <v>175</v>
      </c>
      <c r="E5489" s="3">
        <v>3</v>
      </c>
      <c r="F5489" s="3">
        <v>1</v>
      </c>
      <c r="G5489" s="3">
        <v>1</v>
      </c>
      <c r="H5489" s="3">
        <v>1</v>
      </c>
      <c r="I5489" s="3">
        <f t="shared" si="85"/>
        <v>2</v>
      </c>
    </row>
    <row r="5490" spans="1:9" x14ac:dyDescent="0.35">
      <c r="A5490" s="3" t="s">
        <v>5882</v>
      </c>
      <c r="B5490" s="44" t="s">
        <v>217</v>
      </c>
      <c r="C5490" s="44" t="s">
        <v>82</v>
      </c>
      <c r="D5490" s="44" t="s">
        <v>175</v>
      </c>
      <c r="E5490" s="3">
        <v>3</v>
      </c>
      <c r="F5490" s="3">
        <v>1</v>
      </c>
      <c r="G5490" s="3">
        <v>4</v>
      </c>
      <c r="H5490" s="3">
        <v>1</v>
      </c>
      <c r="I5490" s="3">
        <f t="shared" si="85"/>
        <v>2</v>
      </c>
    </row>
    <row r="5491" spans="1:9" x14ac:dyDescent="0.35">
      <c r="A5491" s="3" t="s">
        <v>5883</v>
      </c>
      <c r="B5491" s="44" t="s">
        <v>218</v>
      </c>
      <c r="C5491" s="44" t="s">
        <v>219</v>
      </c>
      <c r="D5491" s="44" t="s">
        <v>175</v>
      </c>
      <c r="E5491" s="3">
        <v>3</v>
      </c>
      <c r="F5491" s="3">
        <v>1</v>
      </c>
      <c r="G5491" s="3">
        <v>4</v>
      </c>
      <c r="H5491" s="3">
        <v>1</v>
      </c>
      <c r="I5491" s="3">
        <f t="shared" si="85"/>
        <v>2</v>
      </c>
    </row>
    <row r="5492" spans="1:9" x14ac:dyDescent="0.35">
      <c r="A5492" s="3" t="s">
        <v>5884</v>
      </c>
      <c r="B5492" s="44" t="s">
        <v>188</v>
      </c>
      <c r="C5492" s="44" t="s">
        <v>93</v>
      </c>
      <c r="D5492" s="44" t="s">
        <v>176</v>
      </c>
      <c r="E5492" s="3">
        <v>2</v>
      </c>
      <c r="F5492" s="3">
        <v>1</v>
      </c>
      <c r="G5492" s="3">
        <v>1</v>
      </c>
      <c r="H5492" s="3">
        <v>1</v>
      </c>
      <c r="I5492" s="3">
        <f t="shared" si="85"/>
        <v>1</v>
      </c>
    </row>
    <row r="5493" spans="1:9" x14ac:dyDescent="0.35">
      <c r="A5493" s="3" t="s">
        <v>5885</v>
      </c>
      <c r="B5493" s="44" t="s">
        <v>218</v>
      </c>
      <c r="C5493" s="44" t="s">
        <v>219</v>
      </c>
      <c r="D5493" s="44" t="s">
        <v>175</v>
      </c>
      <c r="E5493" s="3">
        <v>3</v>
      </c>
      <c r="F5493" s="3">
        <v>1</v>
      </c>
      <c r="G5493" s="3">
        <v>4</v>
      </c>
      <c r="H5493" s="3">
        <v>1</v>
      </c>
      <c r="I5493" s="3">
        <f t="shared" si="85"/>
        <v>2</v>
      </c>
    </row>
    <row r="5494" spans="1:9" x14ac:dyDescent="0.35">
      <c r="A5494" s="3" t="s">
        <v>5886</v>
      </c>
      <c r="B5494" s="44" t="s">
        <v>218</v>
      </c>
      <c r="C5494" s="44" t="s">
        <v>219</v>
      </c>
      <c r="D5494" s="44" t="s">
        <v>175</v>
      </c>
      <c r="E5494" s="3">
        <v>3</v>
      </c>
      <c r="F5494" s="3">
        <v>1</v>
      </c>
      <c r="G5494" s="3">
        <v>1</v>
      </c>
      <c r="H5494" s="3">
        <v>1</v>
      </c>
      <c r="I5494" s="3">
        <f t="shared" si="85"/>
        <v>2</v>
      </c>
    </row>
    <row r="5495" spans="1:9" x14ac:dyDescent="0.35">
      <c r="A5495" s="3" t="s">
        <v>5887</v>
      </c>
      <c r="B5495" s="44" t="s">
        <v>194</v>
      </c>
      <c r="C5495" s="44" t="s">
        <v>93</v>
      </c>
      <c r="D5495" s="44" t="s">
        <v>175</v>
      </c>
      <c r="E5495" s="3">
        <v>3</v>
      </c>
      <c r="F5495" s="3">
        <v>1</v>
      </c>
      <c r="G5495" s="3">
        <v>4</v>
      </c>
      <c r="H5495" s="3">
        <v>1</v>
      </c>
      <c r="I5495" s="3">
        <f t="shared" si="85"/>
        <v>2</v>
      </c>
    </row>
    <row r="5496" spans="1:9" x14ac:dyDescent="0.35">
      <c r="A5496" s="3" t="s">
        <v>5888</v>
      </c>
      <c r="B5496" s="44" t="s">
        <v>200</v>
      </c>
      <c r="C5496" s="44" t="s">
        <v>31</v>
      </c>
      <c r="D5496" s="44" t="s">
        <v>175</v>
      </c>
      <c r="E5496" s="3">
        <v>3</v>
      </c>
      <c r="F5496" s="3">
        <v>1</v>
      </c>
      <c r="G5496" s="3">
        <v>4</v>
      </c>
      <c r="H5496" s="3">
        <v>1</v>
      </c>
      <c r="I5496" s="3">
        <f t="shared" si="85"/>
        <v>2</v>
      </c>
    </row>
    <row r="5497" spans="1:9" x14ac:dyDescent="0.35">
      <c r="A5497" s="3" t="s">
        <v>5889</v>
      </c>
      <c r="B5497" s="44" t="s">
        <v>194</v>
      </c>
      <c r="C5497" s="44" t="s">
        <v>93</v>
      </c>
      <c r="D5497" s="44" t="s">
        <v>175</v>
      </c>
      <c r="E5497" s="3">
        <v>3</v>
      </c>
      <c r="F5497" s="3">
        <v>1</v>
      </c>
      <c r="G5497" s="3">
        <v>1</v>
      </c>
      <c r="H5497" s="3">
        <v>1</v>
      </c>
      <c r="I5497" s="3">
        <f t="shared" si="85"/>
        <v>2</v>
      </c>
    </row>
    <row r="5498" spans="1:9" x14ac:dyDescent="0.35">
      <c r="A5498" s="3" t="s">
        <v>5890</v>
      </c>
      <c r="B5498" s="44" t="s">
        <v>190</v>
      </c>
      <c r="C5498" s="44" t="s">
        <v>191</v>
      </c>
      <c r="D5498" s="44" t="s">
        <v>176</v>
      </c>
      <c r="E5498" s="3">
        <v>3</v>
      </c>
      <c r="F5498" s="3">
        <v>1</v>
      </c>
      <c r="G5498" s="3">
        <v>1</v>
      </c>
      <c r="H5498" s="3">
        <v>1</v>
      </c>
      <c r="I5498" s="3">
        <f t="shared" si="85"/>
        <v>2</v>
      </c>
    </row>
    <row r="5499" spans="1:9" x14ac:dyDescent="0.35">
      <c r="A5499" s="3" t="s">
        <v>5891</v>
      </c>
      <c r="B5499" s="44" t="s">
        <v>200</v>
      </c>
      <c r="C5499" s="44" t="s">
        <v>31</v>
      </c>
      <c r="D5499" s="44" t="s">
        <v>175</v>
      </c>
      <c r="E5499" s="3">
        <v>3</v>
      </c>
      <c r="F5499" s="3">
        <v>1</v>
      </c>
      <c r="G5499" s="3">
        <v>4</v>
      </c>
      <c r="H5499" s="3">
        <v>1</v>
      </c>
      <c r="I5499" s="3">
        <f t="shared" si="85"/>
        <v>2</v>
      </c>
    </row>
    <row r="5500" spans="1:9" x14ac:dyDescent="0.35">
      <c r="A5500" s="3" t="s">
        <v>5892</v>
      </c>
      <c r="B5500" s="44" t="s">
        <v>190</v>
      </c>
      <c r="C5500" s="44" t="s">
        <v>191</v>
      </c>
      <c r="D5500" s="44" t="s">
        <v>176</v>
      </c>
      <c r="E5500" s="3">
        <v>3</v>
      </c>
      <c r="F5500" s="3">
        <v>1</v>
      </c>
      <c r="G5500" s="3">
        <v>1</v>
      </c>
      <c r="H5500" s="3">
        <v>1</v>
      </c>
      <c r="I5500" s="3">
        <f t="shared" si="85"/>
        <v>2</v>
      </c>
    </row>
    <row r="5501" spans="1:9" x14ac:dyDescent="0.35">
      <c r="A5501" s="3" t="s">
        <v>5893</v>
      </c>
      <c r="B5501" s="44" t="s">
        <v>194</v>
      </c>
      <c r="C5501" s="44" t="s">
        <v>93</v>
      </c>
      <c r="D5501" s="44" t="s">
        <v>175</v>
      </c>
      <c r="E5501" s="3">
        <v>3</v>
      </c>
      <c r="F5501" s="3">
        <v>4</v>
      </c>
      <c r="G5501" s="3">
        <v>1</v>
      </c>
      <c r="H5501" s="3">
        <v>1</v>
      </c>
      <c r="I5501" s="3">
        <f t="shared" si="85"/>
        <v>2</v>
      </c>
    </row>
    <row r="5502" spans="1:9" x14ac:dyDescent="0.35">
      <c r="A5502" s="3" t="s">
        <v>5894</v>
      </c>
      <c r="B5502" s="44" t="s">
        <v>190</v>
      </c>
      <c r="C5502" s="44" t="s">
        <v>191</v>
      </c>
      <c r="D5502" s="44" t="s">
        <v>176</v>
      </c>
      <c r="E5502" s="3">
        <v>3</v>
      </c>
      <c r="F5502" s="3">
        <v>1</v>
      </c>
      <c r="G5502" s="3">
        <v>4</v>
      </c>
      <c r="H5502" s="3">
        <v>1</v>
      </c>
      <c r="I5502" s="3">
        <f t="shared" si="85"/>
        <v>2</v>
      </c>
    </row>
    <row r="5503" spans="1:9" x14ac:dyDescent="0.35">
      <c r="A5503" s="3" t="s">
        <v>5895</v>
      </c>
      <c r="B5503" s="44" t="s">
        <v>239</v>
      </c>
      <c r="C5503" s="44" t="s">
        <v>33</v>
      </c>
      <c r="D5503" s="44" t="s">
        <v>176</v>
      </c>
      <c r="E5503" s="3">
        <v>3</v>
      </c>
      <c r="F5503" s="3">
        <v>1</v>
      </c>
      <c r="G5503" s="3">
        <v>4</v>
      </c>
      <c r="H5503" s="3">
        <v>2</v>
      </c>
      <c r="I5503" s="3">
        <f t="shared" si="85"/>
        <v>3</v>
      </c>
    </row>
    <row r="5504" spans="1:9" x14ac:dyDescent="0.35">
      <c r="A5504" s="3" t="s">
        <v>5896</v>
      </c>
      <c r="B5504" s="44" t="s">
        <v>251</v>
      </c>
      <c r="C5504" s="44" t="s">
        <v>28</v>
      </c>
      <c r="D5504" s="44" t="s">
        <v>175</v>
      </c>
      <c r="E5504" s="3">
        <v>3</v>
      </c>
      <c r="F5504" s="3">
        <v>1</v>
      </c>
      <c r="G5504" s="3">
        <v>4</v>
      </c>
      <c r="H5504" s="3">
        <v>1</v>
      </c>
      <c r="I5504" s="3">
        <f t="shared" si="85"/>
        <v>2</v>
      </c>
    </row>
    <row r="5505" spans="1:9" x14ac:dyDescent="0.35">
      <c r="A5505" s="3" t="s">
        <v>5897</v>
      </c>
      <c r="B5505" s="44" t="s">
        <v>194</v>
      </c>
      <c r="C5505" s="44" t="s">
        <v>93</v>
      </c>
      <c r="D5505" s="44" t="s">
        <v>175</v>
      </c>
      <c r="E5505" s="3">
        <v>1</v>
      </c>
      <c r="F5505" s="3">
        <v>4</v>
      </c>
      <c r="G5505" s="3">
        <v>1</v>
      </c>
      <c r="H5505" s="3">
        <v>2</v>
      </c>
      <c r="I5505" s="3">
        <f t="shared" si="85"/>
        <v>2</v>
      </c>
    </row>
    <row r="5506" spans="1:9" x14ac:dyDescent="0.35">
      <c r="A5506" s="3" t="s">
        <v>5898</v>
      </c>
      <c r="B5506" s="44" t="s">
        <v>236</v>
      </c>
      <c r="C5506" s="44" t="s">
        <v>219</v>
      </c>
      <c r="D5506" s="44" t="s">
        <v>176</v>
      </c>
      <c r="E5506" s="3">
        <v>3</v>
      </c>
      <c r="F5506" s="3">
        <v>1</v>
      </c>
      <c r="G5506" s="3">
        <v>1</v>
      </c>
      <c r="H5506" s="3">
        <v>1</v>
      </c>
      <c r="I5506" s="3">
        <f t="shared" si="85"/>
        <v>2</v>
      </c>
    </row>
    <row r="5507" spans="1:9" x14ac:dyDescent="0.35">
      <c r="A5507" s="3" t="s">
        <v>5899</v>
      </c>
      <c r="B5507" s="44" t="s">
        <v>194</v>
      </c>
      <c r="C5507" s="44" t="s">
        <v>93</v>
      </c>
      <c r="D5507" s="44" t="s">
        <v>175</v>
      </c>
      <c r="E5507" s="3">
        <v>3</v>
      </c>
      <c r="F5507" s="3">
        <v>1</v>
      </c>
      <c r="G5507" s="3">
        <v>4</v>
      </c>
      <c r="H5507" s="3">
        <v>1</v>
      </c>
      <c r="I5507" s="3">
        <f t="shared" ref="I5507:I5570" si="86">ROUND(AVERAGE(E5507:H5507),0)</f>
        <v>2</v>
      </c>
    </row>
    <row r="5508" spans="1:9" x14ac:dyDescent="0.35">
      <c r="A5508" s="3" t="s">
        <v>5900</v>
      </c>
      <c r="B5508" s="44" t="s">
        <v>236</v>
      </c>
      <c r="C5508" s="44" t="s">
        <v>219</v>
      </c>
      <c r="D5508" s="44" t="s">
        <v>176</v>
      </c>
      <c r="E5508" s="3">
        <v>3</v>
      </c>
      <c r="F5508" s="3">
        <v>1</v>
      </c>
      <c r="G5508" s="3">
        <v>1</v>
      </c>
      <c r="H5508" s="3">
        <v>1</v>
      </c>
      <c r="I5508" s="3">
        <f t="shared" si="86"/>
        <v>2</v>
      </c>
    </row>
    <row r="5509" spans="1:9" x14ac:dyDescent="0.35">
      <c r="A5509" s="3" t="s">
        <v>5901</v>
      </c>
      <c r="B5509" s="44" t="s">
        <v>236</v>
      </c>
      <c r="C5509" s="44" t="s">
        <v>219</v>
      </c>
      <c r="D5509" s="44" t="s">
        <v>176</v>
      </c>
      <c r="E5509" s="3">
        <v>3</v>
      </c>
      <c r="F5509" s="3">
        <v>1</v>
      </c>
      <c r="G5509" s="3">
        <v>4</v>
      </c>
      <c r="H5509" s="3">
        <v>1</v>
      </c>
      <c r="I5509" s="3">
        <f t="shared" si="86"/>
        <v>2</v>
      </c>
    </row>
    <row r="5510" spans="1:9" x14ac:dyDescent="0.35">
      <c r="A5510" s="3" t="s">
        <v>5902</v>
      </c>
      <c r="B5510" s="44" t="s">
        <v>251</v>
      </c>
      <c r="C5510" s="44" t="s">
        <v>28</v>
      </c>
      <c r="D5510" s="44" t="s">
        <v>175</v>
      </c>
      <c r="E5510" s="3">
        <v>3</v>
      </c>
      <c r="F5510" s="3">
        <v>1</v>
      </c>
      <c r="G5510" s="3">
        <v>1</v>
      </c>
      <c r="H5510" s="3">
        <v>1</v>
      </c>
      <c r="I5510" s="3">
        <f t="shared" si="86"/>
        <v>2</v>
      </c>
    </row>
    <row r="5511" spans="1:9" x14ac:dyDescent="0.35">
      <c r="A5511" s="3" t="s">
        <v>5903</v>
      </c>
      <c r="B5511" s="44" t="s">
        <v>223</v>
      </c>
      <c r="C5511" s="44" t="s">
        <v>157</v>
      </c>
      <c r="D5511" s="44" t="s">
        <v>176</v>
      </c>
      <c r="E5511" s="3">
        <v>3</v>
      </c>
      <c r="F5511" s="3">
        <v>1</v>
      </c>
      <c r="G5511" s="3">
        <v>1</v>
      </c>
      <c r="H5511" s="3">
        <v>1</v>
      </c>
      <c r="I5511" s="3">
        <f t="shared" si="86"/>
        <v>2</v>
      </c>
    </row>
    <row r="5512" spans="1:9" x14ac:dyDescent="0.35">
      <c r="A5512" s="3" t="s">
        <v>5904</v>
      </c>
      <c r="B5512" s="44" t="s">
        <v>194</v>
      </c>
      <c r="C5512" s="44" t="s">
        <v>93</v>
      </c>
      <c r="D5512" s="44" t="s">
        <v>175</v>
      </c>
      <c r="E5512" s="3">
        <v>3</v>
      </c>
      <c r="F5512" s="3">
        <v>1</v>
      </c>
      <c r="G5512" s="3">
        <v>4</v>
      </c>
      <c r="H5512" s="3">
        <v>1</v>
      </c>
      <c r="I5512" s="3">
        <f t="shared" si="86"/>
        <v>2</v>
      </c>
    </row>
    <row r="5513" spans="1:9" x14ac:dyDescent="0.35">
      <c r="A5513" s="3" t="s">
        <v>5905</v>
      </c>
      <c r="B5513" s="44" t="s">
        <v>251</v>
      </c>
      <c r="C5513" s="44" t="s">
        <v>28</v>
      </c>
      <c r="D5513" s="44" t="s">
        <v>175</v>
      </c>
      <c r="E5513" s="3">
        <v>3</v>
      </c>
      <c r="F5513" s="3">
        <v>1</v>
      </c>
      <c r="G5513" s="3">
        <v>1</v>
      </c>
      <c r="H5513" s="3">
        <v>1</v>
      </c>
      <c r="I5513" s="3">
        <f t="shared" si="86"/>
        <v>2</v>
      </c>
    </row>
    <row r="5514" spans="1:9" x14ac:dyDescent="0.35">
      <c r="A5514" s="3" t="s">
        <v>5906</v>
      </c>
      <c r="B5514" s="44" t="s">
        <v>194</v>
      </c>
      <c r="C5514" s="44" t="s">
        <v>93</v>
      </c>
      <c r="D5514" s="44" t="s">
        <v>175</v>
      </c>
      <c r="E5514" s="3">
        <v>3</v>
      </c>
      <c r="F5514" s="3">
        <v>1</v>
      </c>
      <c r="G5514" s="3">
        <v>4</v>
      </c>
      <c r="H5514" s="3">
        <v>1</v>
      </c>
      <c r="I5514" s="3">
        <f t="shared" si="86"/>
        <v>2</v>
      </c>
    </row>
    <row r="5515" spans="1:9" x14ac:dyDescent="0.35">
      <c r="A5515" s="3" t="s">
        <v>5907</v>
      </c>
      <c r="B5515" s="44" t="s">
        <v>207</v>
      </c>
      <c r="C5515" s="44" t="s">
        <v>97</v>
      </c>
      <c r="D5515" s="44" t="s">
        <v>175</v>
      </c>
      <c r="E5515" s="3">
        <v>3</v>
      </c>
      <c r="F5515" s="3">
        <v>1</v>
      </c>
      <c r="G5515" s="3">
        <v>4</v>
      </c>
      <c r="H5515" s="3">
        <v>1</v>
      </c>
      <c r="I5515" s="3">
        <f t="shared" si="86"/>
        <v>2</v>
      </c>
    </row>
    <row r="5516" spans="1:9" x14ac:dyDescent="0.35">
      <c r="A5516" s="3" t="s">
        <v>5908</v>
      </c>
      <c r="B5516" s="44" t="s">
        <v>236</v>
      </c>
      <c r="C5516" s="44" t="s">
        <v>219</v>
      </c>
      <c r="D5516" s="44" t="s">
        <v>176</v>
      </c>
      <c r="E5516" s="3">
        <v>3</v>
      </c>
      <c r="F5516" s="3">
        <v>1</v>
      </c>
      <c r="G5516" s="3">
        <v>4</v>
      </c>
      <c r="H5516" s="3">
        <v>1</v>
      </c>
      <c r="I5516" s="3">
        <f t="shared" si="86"/>
        <v>2</v>
      </c>
    </row>
    <row r="5517" spans="1:9" x14ac:dyDescent="0.35">
      <c r="A5517" s="3" t="s">
        <v>5909</v>
      </c>
      <c r="B5517" s="44" t="s">
        <v>236</v>
      </c>
      <c r="C5517" s="44" t="s">
        <v>219</v>
      </c>
      <c r="D5517" s="44" t="s">
        <v>176</v>
      </c>
      <c r="E5517" s="3">
        <v>3</v>
      </c>
      <c r="F5517" s="3">
        <v>1</v>
      </c>
      <c r="G5517" s="3">
        <v>1</v>
      </c>
      <c r="H5517" s="3">
        <v>1</v>
      </c>
      <c r="I5517" s="3">
        <f t="shared" si="86"/>
        <v>2</v>
      </c>
    </row>
    <row r="5518" spans="1:9" x14ac:dyDescent="0.35">
      <c r="A5518" s="3" t="s">
        <v>5910</v>
      </c>
      <c r="B5518" s="44" t="s">
        <v>236</v>
      </c>
      <c r="C5518" s="44" t="s">
        <v>219</v>
      </c>
      <c r="D5518" s="44" t="s">
        <v>176</v>
      </c>
      <c r="E5518" s="3">
        <v>3</v>
      </c>
      <c r="F5518" s="3">
        <v>1</v>
      </c>
      <c r="G5518" s="3">
        <v>1</v>
      </c>
      <c r="H5518" s="3">
        <v>1</v>
      </c>
      <c r="I5518" s="3">
        <f t="shared" si="86"/>
        <v>2</v>
      </c>
    </row>
    <row r="5519" spans="1:9" x14ac:dyDescent="0.35">
      <c r="A5519" s="3" t="s">
        <v>5911</v>
      </c>
      <c r="B5519" s="44" t="s">
        <v>207</v>
      </c>
      <c r="C5519" s="44" t="s">
        <v>97</v>
      </c>
      <c r="D5519" s="44" t="s">
        <v>175</v>
      </c>
      <c r="E5519" s="3">
        <v>3</v>
      </c>
      <c r="F5519" s="3">
        <v>1</v>
      </c>
      <c r="G5519" s="3">
        <v>4</v>
      </c>
      <c r="H5519" s="3">
        <v>1</v>
      </c>
      <c r="I5519" s="3">
        <f t="shared" si="86"/>
        <v>2</v>
      </c>
    </row>
    <row r="5520" spans="1:9" x14ac:dyDescent="0.35">
      <c r="A5520" s="3" t="s">
        <v>5912</v>
      </c>
      <c r="B5520" s="44" t="s">
        <v>194</v>
      </c>
      <c r="C5520" s="44" t="s">
        <v>93</v>
      </c>
      <c r="D5520" s="44" t="s">
        <v>175</v>
      </c>
      <c r="E5520" s="3">
        <v>3</v>
      </c>
      <c r="F5520" s="3">
        <v>1</v>
      </c>
      <c r="G5520" s="3">
        <v>4</v>
      </c>
      <c r="H5520" s="3">
        <v>3</v>
      </c>
      <c r="I5520" s="3">
        <f t="shared" si="86"/>
        <v>3</v>
      </c>
    </row>
    <row r="5521" spans="1:9" x14ac:dyDescent="0.35">
      <c r="A5521" s="3" t="s">
        <v>5913</v>
      </c>
      <c r="B5521" s="44" t="s">
        <v>251</v>
      </c>
      <c r="C5521" s="44" t="s">
        <v>28</v>
      </c>
      <c r="D5521" s="44" t="s">
        <v>175</v>
      </c>
      <c r="E5521" s="3">
        <v>3</v>
      </c>
      <c r="F5521" s="3">
        <v>1</v>
      </c>
      <c r="G5521" s="3">
        <v>4</v>
      </c>
      <c r="H5521" s="3">
        <v>1</v>
      </c>
      <c r="I5521" s="3">
        <f t="shared" si="86"/>
        <v>2</v>
      </c>
    </row>
    <row r="5522" spans="1:9" x14ac:dyDescent="0.35">
      <c r="A5522" s="3" t="s">
        <v>5914</v>
      </c>
      <c r="B5522" s="44" t="s">
        <v>218</v>
      </c>
      <c r="C5522" s="44" t="s">
        <v>219</v>
      </c>
      <c r="D5522" s="44" t="s">
        <v>175</v>
      </c>
      <c r="E5522" s="3">
        <v>3</v>
      </c>
      <c r="F5522" s="3">
        <v>1</v>
      </c>
      <c r="G5522" s="3">
        <v>1</v>
      </c>
      <c r="H5522" s="3">
        <v>1</v>
      </c>
      <c r="I5522" s="3">
        <f t="shared" si="86"/>
        <v>2</v>
      </c>
    </row>
    <row r="5523" spans="1:9" x14ac:dyDescent="0.35">
      <c r="A5523" s="3" t="s">
        <v>5915</v>
      </c>
      <c r="B5523" s="44" t="s">
        <v>236</v>
      </c>
      <c r="C5523" s="44" t="s">
        <v>219</v>
      </c>
      <c r="D5523" s="44" t="s">
        <v>176</v>
      </c>
      <c r="E5523" s="3">
        <v>3</v>
      </c>
      <c r="F5523" s="3">
        <v>1</v>
      </c>
      <c r="G5523" s="3">
        <v>1</v>
      </c>
      <c r="H5523" s="3">
        <v>1</v>
      </c>
      <c r="I5523" s="3">
        <f t="shared" si="86"/>
        <v>2</v>
      </c>
    </row>
    <row r="5524" spans="1:9" x14ac:dyDescent="0.35">
      <c r="A5524" s="3" t="s">
        <v>5916</v>
      </c>
      <c r="B5524" s="44" t="s">
        <v>194</v>
      </c>
      <c r="C5524" s="44" t="s">
        <v>93</v>
      </c>
      <c r="D5524" s="44" t="s">
        <v>175</v>
      </c>
      <c r="E5524" s="3">
        <v>3</v>
      </c>
      <c r="F5524" s="3">
        <v>1</v>
      </c>
      <c r="G5524" s="3">
        <v>1</v>
      </c>
      <c r="H5524" s="3">
        <v>1</v>
      </c>
      <c r="I5524" s="3">
        <f t="shared" si="86"/>
        <v>2</v>
      </c>
    </row>
    <row r="5525" spans="1:9" x14ac:dyDescent="0.35">
      <c r="A5525" s="3" t="s">
        <v>5917</v>
      </c>
      <c r="B5525" s="44" t="s">
        <v>200</v>
      </c>
      <c r="C5525" s="44" t="s">
        <v>31</v>
      </c>
      <c r="D5525" s="44" t="s">
        <v>175</v>
      </c>
      <c r="E5525" s="3">
        <v>3</v>
      </c>
      <c r="F5525" s="3">
        <v>1</v>
      </c>
      <c r="G5525" s="3">
        <v>4</v>
      </c>
      <c r="H5525" s="3">
        <v>1</v>
      </c>
      <c r="I5525" s="3">
        <f t="shared" si="86"/>
        <v>2</v>
      </c>
    </row>
    <row r="5526" spans="1:9" x14ac:dyDescent="0.35">
      <c r="A5526" s="3" t="s">
        <v>5918</v>
      </c>
      <c r="B5526" s="44" t="s">
        <v>236</v>
      </c>
      <c r="C5526" s="44" t="s">
        <v>219</v>
      </c>
      <c r="D5526" s="44" t="s">
        <v>176</v>
      </c>
      <c r="E5526" s="3">
        <v>3</v>
      </c>
      <c r="F5526" s="3">
        <v>1</v>
      </c>
      <c r="G5526" s="3">
        <v>1</v>
      </c>
      <c r="H5526" s="3">
        <v>1</v>
      </c>
      <c r="I5526" s="3">
        <f t="shared" si="86"/>
        <v>2</v>
      </c>
    </row>
    <row r="5527" spans="1:9" x14ac:dyDescent="0.35">
      <c r="A5527" s="3" t="s">
        <v>5919</v>
      </c>
      <c r="B5527" s="44" t="s">
        <v>236</v>
      </c>
      <c r="C5527" s="44" t="s">
        <v>219</v>
      </c>
      <c r="D5527" s="44" t="s">
        <v>176</v>
      </c>
      <c r="E5527" s="3">
        <v>3</v>
      </c>
      <c r="F5527" s="3">
        <v>4</v>
      </c>
      <c r="G5527" s="3">
        <v>1</v>
      </c>
      <c r="H5527" s="3">
        <v>2</v>
      </c>
      <c r="I5527" s="3">
        <f t="shared" si="86"/>
        <v>3</v>
      </c>
    </row>
    <row r="5528" spans="1:9" x14ac:dyDescent="0.35">
      <c r="A5528" s="3" t="s">
        <v>5920</v>
      </c>
      <c r="B5528" s="44" t="s">
        <v>218</v>
      </c>
      <c r="C5528" s="44" t="s">
        <v>219</v>
      </c>
      <c r="D5528" s="44" t="s">
        <v>175</v>
      </c>
      <c r="E5528" s="3">
        <v>3</v>
      </c>
      <c r="F5528" s="3">
        <v>1</v>
      </c>
      <c r="G5528" s="3">
        <v>4</v>
      </c>
      <c r="H5528" s="3">
        <v>1</v>
      </c>
      <c r="I5528" s="3">
        <f t="shared" si="86"/>
        <v>2</v>
      </c>
    </row>
    <row r="5529" spans="1:9" x14ac:dyDescent="0.35">
      <c r="A5529" s="3" t="s">
        <v>5921</v>
      </c>
      <c r="B5529" s="44" t="s">
        <v>190</v>
      </c>
      <c r="C5529" s="44" t="s">
        <v>191</v>
      </c>
      <c r="D5529" s="44" t="s">
        <v>176</v>
      </c>
      <c r="E5529" s="3">
        <v>3</v>
      </c>
      <c r="F5529" s="3">
        <v>1</v>
      </c>
      <c r="G5529" s="3">
        <v>4</v>
      </c>
      <c r="H5529" s="3">
        <v>1</v>
      </c>
      <c r="I5529" s="3">
        <f t="shared" si="86"/>
        <v>2</v>
      </c>
    </row>
    <row r="5530" spans="1:9" x14ac:dyDescent="0.35">
      <c r="A5530" s="3" t="s">
        <v>5922</v>
      </c>
      <c r="B5530" s="44" t="s">
        <v>210</v>
      </c>
      <c r="C5530" s="44" t="s">
        <v>97</v>
      </c>
      <c r="D5530" s="44" t="s">
        <v>176</v>
      </c>
      <c r="E5530" s="3">
        <v>3</v>
      </c>
      <c r="F5530" s="3">
        <v>1</v>
      </c>
      <c r="G5530" s="3">
        <v>4</v>
      </c>
      <c r="H5530" s="3">
        <v>1</v>
      </c>
      <c r="I5530" s="3">
        <f t="shared" si="86"/>
        <v>2</v>
      </c>
    </row>
    <row r="5531" spans="1:9" x14ac:dyDescent="0.35">
      <c r="A5531" s="3" t="s">
        <v>5923</v>
      </c>
      <c r="B5531" s="44" t="s">
        <v>207</v>
      </c>
      <c r="C5531" s="44" t="s">
        <v>97</v>
      </c>
      <c r="D5531" s="44" t="s">
        <v>175</v>
      </c>
      <c r="E5531" s="3">
        <v>3</v>
      </c>
      <c r="F5531" s="3">
        <v>1</v>
      </c>
      <c r="G5531" s="3">
        <v>1</v>
      </c>
      <c r="H5531" s="3">
        <v>1</v>
      </c>
      <c r="I5531" s="3">
        <f t="shared" si="86"/>
        <v>2</v>
      </c>
    </row>
    <row r="5532" spans="1:9" x14ac:dyDescent="0.35">
      <c r="A5532" s="3" t="s">
        <v>5924</v>
      </c>
      <c r="B5532" s="44" t="s">
        <v>210</v>
      </c>
      <c r="C5532" s="44" t="s">
        <v>97</v>
      </c>
      <c r="D5532" s="44" t="s">
        <v>176</v>
      </c>
      <c r="E5532" s="3">
        <v>3</v>
      </c>
      <c r="F5532" s="3">
        <v>1</v>
      </c>
      <c r="G5532" s="3">
        <v>1</v>
      </c>
      <c r="H5532" s="3">
        <v>1</v>
      </c>
      <c r="I5532" s="3">
        <f t="shared" si="86"/>
        <v>2</v>
      </c>
    </row>
    <row r="5533" spans="1:9" x14ac:dyDescent="0.35">
      <c r="A5533" s="3" t="s">
        <v>5925</v>
      </c>
      <c r="B5533" s="44" t="s">
        <v>218</v>
      </c>
      <c r="C5533" s="44" t="s">
        <v>219</v>
      </c>
      <c r="D5533" s="44" t="s">
        <v>175</v>
      </c>
      <c r="E5533" s="3">
        <v>3</v>
      </c>
      <c r="F5533" s="3">
        <v>1</v>
      </c>
      <c r="G5533" s="3">
        <v>4</v>
      </c>
      <c r="H5533" s="3">
        <v>1</v>
      </c>
      <c r="I5533" s="3">
        <f t="shared" si="86"/>
        <v>2</v>
      </c>
    </row>
    <row r="5534" spans="1:9" x14ac:dyDescent="0.35">
      <c r="A5534" s="3" t="s">
        <v>5926</v>
      </c>
      <c r="B5534" s="44" t="s">
        <v>194</v>
      </c>
      <c r="C5534" s="44" t="s">
        <v>93</v>
      </c>
      <c r="D5534" s="44" t="s">
        <v>175</v>
      </c>
      <c r="E5534" s="3">
        <v>3</v>
      </c>
      <c r="F5534" s="3">
        <v>1</v>
      </c>
      <c r="G5534" s="3">
        <v>4</v>
      </c>
      <c r="H5534" s="3">
        <v>1</v>
      </c>
      <c r="I5534" s="3">
        <f t="shared" si="86"/>
        <v>2</v>
      </c>
    </row>
    <row r="5535" spans="1:9" x14ac:dyDescent="0.35">
      <c r="A5535" s="3" t="s">
        <v>5927</v>
      </c>
      <c r="B5535" s="44" t="s">
        <v>236</v>
      </c>
      <c r="C5535" s="44" t="s">
        <v>219</v>
      </c>
      <c r="D5535" s="44" t="s">
        <v>176</v>
      </c>
      <c r="E5535" s="3">
        <v>3</v>
      </c>
      <c r="F5535" s="3">
        <v>1</v>
      </c>
      <c r="G5535" s="3">
        <v>4</v>
      </c>
      <c r="H5535" s="3">
        <v>1</v>
      </c>
      <c r="I5535" s="3">
        <f t="shared" si="86"/>
        <v>2</v>
      </c>
    </row>
    <row r="5536" spans="1:9" x14ac:dyDescent="0.35">
      <c r="A5536" s="3" t="s">
        <v>5928</v>
      </c>
      <c r="B5536" s="44" t="s">
        <v>194</v>
      </c>
      <c r="C5536" s="44" t="s">
        <v>93</v>
      </c>
      <c r="D5536" s="44" t="s">
        <v>175</v>
      </c>
      <c r="E5536" s="3">
        <v>3</v>
      </c>
      <c r="F5536" s="3">
        <v>1</v>
      </c>
      <c r="G5536" s="3">
        <v>1</v>
      </c>
      <c r="H5536" s="3">
        <v>1</v>
      </c>
      <c r="I5536" s="3">
        <f t="shared" si="86"/>
        <v>2</v>
      </c>
    </row>
    <row r="5537" spans="1:9" x14ac:dyDescent="0.35">
      <c r="A5537" s="3" t="s">
        <v>5929</v>
      </c>
      <c r="B5537" s="44" t="s">
        <v>178</v>
      </c>
      <c r="C5537" s="44" t="s">
        <v>157</v>
      </c>
      <c r="D5537" s="44" t="s">
        <v>175</v>
      </c>
      <c r="E5537" s="3">
        <v>3</v>
      </c>
      <c r="F5537" s="3">
        <v>1</v>
      </c>
      <c r="G5537" s="3">
        <v>4</v>
      </c>
      <c r="H5537" s="3">
        <v>1</v>
      </c>
      <c r="I5537" s="3">
        <f t="shared" si="86"/>
        <v>2</v>
      </c>
    </row>
    <row r="5538" spans="1:9" x14ac:dyDescent="0.35">
      <c r="A5538" s="3" t="s">
        <v>5930</v>
      </c>
      <c r="B5538" s="44" t="s">
        <v>236</v>
      </c>
      <c r="C5538" s="44" t="s">
        <v>219</v>
      </c>
      <c r="D5538" s="44" t="s">
        <v>176</v>
      </c>
      <c r="E5538" s="3">
        <v>3</v>
      </c>
      <c r="F5538" s="3">
        <v>4</v>
      </c>
      <c r="G5538" s="3">
        <v>4</v>
      </c>
      <c r="H5538" s="3">
        <v>1</v>
      </c>
      <c r="I5538" s="3">
        <f t="shared" si="86"/>
        <v>3</v>
      </c>
    </row>
    <row r="5539" spans="1:9" x14ac:dyDescent="0.35">
      <c r="A5539" s="3" t="s">
        <v>5931</v>
      </c>
      <c r="B5539" s="44" t="s">
        <v>178</v>
      </c>
      <c r="C5539" s="44" t="s">
        <v>157</v>
      </c>
      <c r="D5539" s="44" t="s">
        <v>175</v>
      </c>
      <c r="E5539" s="3">
        <v>3</v>
      </c>
      <c r="F5539" s="3">
        <v>1</v>
      </c>
      <c r="G5539" s="3">
        <v>4</v>
      </c>
      <c r="H5539" s="3">
        <v>1</v>
      </c>
      <c r="I5539" s="3">
        <f t="shared" si="86"/>
        <v>2</v>
      </c>
    </row>
    <row r="5540" spans="1:9" x14ac:dyDescent="0.35">
      <c r="A5540" s="3" t="s">
        <v>5932</v>
      </c>
      <c r="B5540" s="44" t="s">
        <v>236</v>
      </c>
      <c r="C5540" s="44" t="s">
        <v>219</v>
      </c>
      <c r="D5540" s="44" t="s">
        <v>176</v>
      </c>
      <c r="E5540" s="3">
        <v>3</v>
      </c>
      <c r="F5540" s="3">
        <v>1</v>
      </c>
      <c r="G5540" s="3">
        <v>4</v>
      </c>
      <c r="H5540" s="3">
        <v>1</v>
      </c>
      <c r="I5540" s="3">
        <f t="shared" si="86"/>
        <v>2</v>
      </c>
    </row>
    <row r="5541" spans="1:9" x14ac:dyDescent="0.35">
      <c r="A5541" s="3" t="s">
        <v>5933</v>
      </c>
      <c r="B5541" s="44" t="s">
        <v>236</v>
      </c>
      <c r="C5541" s="44" t="s">
        <v>219</v>
      </c>
      <c r="D5541" s="44" t="s">
        <v>176</v>
      </c>
      <c r="E5541" s="3">
        <v>3</v>
      </c>
      <c r="F5541" s="3">
        <v>1</v>
      </c>
      <c r="G5541" s="3">
        <v>1</v>
      </c>
      <c r="H5541" s="3">
        <v>1</v>
      </c>
      <c r="I5541" s="3">
        <f t="shared" si="86"/>
        <v>2</v>
      </c>
    </row>
    <row r="5542" spans="1:9" x14ac:dyDescent="0.35">
      <c r="A5542" s="3" t="s">
        <v>5934</v>
      </c>
      <c r="B5542" s="44" t="s">
        <v>251</v>
      </c>
      <c r="C5542" s="44" t="s">
        <v>28</v>
      </c>
      <c r="D5542" s="44" t="s">
        <v>175</v>
      </c>
      <c r="E5542" s="3">
        <v>3</v>
      </c>
      <c r="F5542" s="3">
        <v>1</v>
      </c>
      <c r="G5542" s="3">
        <v>1</v>
      </c>
      <c r="H5542" s="3">
        <v>1</v>
      </c>
      <c r="I5542" s="3">
        <f t="shared" si="86"/>
        <v>2</v>
      </c>
    </row>
    <row r="5543" spans="1:9" x14ac:dyDescent="0.35">
      <c r="A5543" s="3" t="s">
        <v>5935</v>
      </c>
      <c r="B5543" s="44" t="s">
        <v>205</v>
      </c>
      <c r="C5543" s="44" t="s">
        <v>191</v>
      </c>
      <c r="D5543" s="44" t="s">
        <v>175</v>
      </c>
      <c r="E5543" s="3">
        <v>3</v>
      </c>
      <c r="F5543" s="3">
        <v>1</v>
      </c>
      <c r="G5543" s="3">
        <v>4</v>
      </c>
      <c r="H5543" s="3">
        <v>1</v>
      </c>
      <c r="I5543" s="3">
        <f t="shared" si="86"/>
        <v>2</v>
      </c>
    </row>
    <row r="5544" spans="1:9" x14ac:dyDescent="0.35">
      <c r="A5544" s="3" t="s">
        <v>5936</v>
      </c>
      <c r="B5544" s="44" t="s">
        <v>205</v>
      </c>
      <c r="C5544" s="44" t="s">
        <v>191</v>
      </c>
      <c r="D5544" s="44" t="s">
        <v>175</v>
      </c>
      <c r="E5544" s="3">
        <v>3</v>
      </c>
      <c r="F5544" s="3">
        <v>1</v>
      </c>
      <c r="G5544" s="3">
        <v>1</v>
      </c>
      <c r="H5544" s="3">
        <v>1</v>
      </c>
      <c r="I5544" s="3">
        <f t="shared" si="86"/>
        <v>2</v>
      </c>
    </row>
    <row r="5545" spans="1:9" x14ac:dyDescent="0.35">
      <c r="A5545" s="3" t="s">
        <v>5937</v>
      </c>
      <c r="B5545" s="44" t="s">
        <v>188</v>
      </c>
      <c r="C5545" s="44" t="s">
        <v>93</v>
      </c>
      <c r="D5545" s="44" t="s">
        <v>176</v>
      </c>
      <c r="E5545" s="3">
        <v>3</v>
      </c>
      <c r="F5545" s="3">
        <v>1</v>
      </c>
      <c r="G5545" s="3">
        <v>4</v>
      </c>
      <c r="H5545" s="3">
        <v>1</v>
      </c>
      <c r="I5545" s="3">
        <f t="shared" si="86"/>
        <v>2</v>
      </c>
    </row>
    <row r="5546" spans="1:9" x14ac:dyDescent="0.35">
      <c r="A5546" s="3" t="s">
        <v>5938</v>
      </c>
      <c r="B5546" s="44" t="s">
        <v>178</v>
      </c>
      <c r="C5546" s="44" t="s">
        <v>157</v>
      </c>
      <c r="D5546" s="44" t="s">
        <v>175</v>
      </c>
      <c r="E5546" s="3">
        <v>3</v>
      </c>
      <c r="F5546" s="3">
        <v>1</v>
      </c>
      <c r="G5546" s="3">
        <v>4</v>
      </c>
      <c r="H5546" s="3">
        <v>1</v>
      </c>
      <c r="I5546" s="3">
        <f t="shared" si="86"/>
        <v>2</v>
      </c>
    </row>
    <row r="5547" spans="1:9" x14ac:dyDescent="0.35">
      <c r="A5547" s="3" t="s">
        <v>5939</v>
      </c>
      <c r="B5547" s="44" t="s">
        <v>217</v>
      </c>
      <c r="C5547" s="44" t="s">
        <v>82</v>
      </c>
      <c r="D5547" s="44" t="s">
        <v>175</v>
      </c>
      <c r="E5547" s="3">
        <v>3</v>
      </c>
      <c r="F5547" s="3">
        <v>1</v>
      </c>
      <c r="G5547" s="3">
        <v>1</v>
      </c>
      <c r="H5547" s="3">
        <v>1</v>
      </c>
      <c r="I5547" s="3">
        <f t="shared" si="86"/>
        <v>2</v>
      </c>
    </row>
    <row r="5548" spans="1:9" x14ac:dyDescent="0.35">
      <c r="A5548" s="3" t="s">
        <v>5940</v>
      </c>
      <c r="B5548" s="44" t="s">
        <v>190</v>
      </c>
      <c r="C5548" s="44" t="s">
        <v>191</v>
      </c>
      <c r="D5548" s="44" t="s">
        <v>176</v>
      </c>
      <c r="E5548" s="3">
        <v>3</v>
      </c>
      <c r="F5548" s="3">
        <v>1</v>
      </c>
      <c r="G5548" s="3">
        <v>4</v>
      </c>
      <c r="H5548" s="3">
        <v>1</v>
      </c>
      <c r="I5548" s="3">
        <f t="shared" si="86"/>
        <v>2</v>
      </c>
    </row>
    <row r="5549" spans="1:9" x14ac:dyDescent="0.35">
      <c r="A5549" s="3" t="s">
        <v>5941</v>
      </c>
      <c r="B5549" s="44" t="s">
        <v>236</v>
      </c>
      <c r="C5549" s="44" t="s">
        <v>219</v>
      </c>
      <c r="D5549" s="44" t="s">
        <v>176</v>
      </c>
      <c r="E5549" s="3">
        <v>3</v>
      </c>
      <c r="F5549" s="3">
        <v>1</v>
      </c>
      <c r="G5549" s="3">
        <v>1</v>
      </c>
      <c r="H5549" s="3">
        <v>1</v>
      </c>
      <c r="I5549" s="3">
        <f t="shared" si="86"/>
        <v>2</v>
      </c>
    </row>
    <row r="5550" spans="1:9" x14ac:dyDescent="0.35">
      <c r="A5550" s="3" t="s">
        <v>5942</v>
      </c>
      <c r="B5550" s="44" t="s">
        <v>207</v>
      </c>
      <c r="C5550" s="44" t="s">
        <v>97</v>
      </c>
      <c r="D5550" s="44" t="s">
        <v>175</v>
      </c>
      <c r="E5550" s="3">
        <v>3</v>
      </c>
      <c r="F5550" s="3">
        <v>1</v>
      </c>
      <c r="G5550" s="3">
        <v>1</v>
      </c>
      <c r="H5550" s="3">
        <v>1</v>
      </c>
      <c r="I5550" s="3">
        <f t="shared" si="86"/>
        <v>2</v>
      </c>
    </row>
    <row r="5551" spans="1:9" x14ac:dyDescent="0.35">
      <c r="A5551" s="3" t="s">
        <v>5943</v>
      </c>
      <c r="B5551" s="44" t="s">
        <v>251</v>
      </c>
      <c r="C5551" s="44" t="s">
        <v>28</v>
      </c>
      <c r="D5551" s="44" t="s">
        <v>175</v>
      </c>
      <c r="E5551" s="3">
        <v>3</v>
      </c>
      <c r="F5551" s="3">
        <v>1</v>
      </c>
      <c r="G5551" s="3">
        <v>4</v>
      </c>
      <c r="H5551" s="3">
        <v>1</v>
      </c>
      <c r="I5551" s="3">
        <f t="shared" si="86"/>
        <v>2</v>
      </c>
    </row>
    <row r="5552" spans="1:9" x14ac:dyDescent="0.35">
      <c r="A5552" s="3" t="s">
        <v>5944</v>
      </c>
      <c r="B5552" s="44" t="s">
        <v>194</v>
      </c>
      <c r="C5552" s="44" t="s">
        <v>93</v>
      </c>
      <c r="D5552" s="44" t="s">
        <v>175</v>
      </c>
      <c r="E5552" s="3">
        <v>3</v>
      </c>
      <c r="F5552" s="3">
        <v>1</v>
      </c>
      <c r="G5552" s="3">
        <v>4</v>
      </c>
      <c r="H5552" s="3">
        <v>1</v>
      </c>
      <c r="I5552" s="3">
        <f t="shared" si="86"/>
        <v>2</v>
      </c>
    </row>
    <row r="5553" spans="1:9" x14ac:dyDescent="0.35">
      <c r="A5553" s="3" t="s">
        <v>5945</v>
      </c>
      <c r="B5553" s="44" t="s">
        <v>223</v>
      </c>
      <c r="C5553" s="44" t="s">
        <v>157</v>
      </c>
      <c r="D5553" s="44" t="s">
        <v>176</v>
      </c>
      <c r="E5553" s="3">
        <v>3</v>
      </c>
      <c r="F5553" s="3">
        <v>1</v>
      </c>
      <c r="G5553" s="3">
        <v>1</v>
      </c>
      <c r="H5553" s="3">
        <v>3</v>
      </c>
      <c r="I5553" s="3">
        <f t="shared" si="86"/>
        <v>2</v>
      </c>
    </row>
    <row r="5554" spans="1:9" x14ac:dyDescent="0.35">
      <c r="A5554" s="3" t="s">
        <v>5946</v>
      </c>
      <c r="B5554" s="44" t="s">
        <v>194</v>
      </c>
      <c r="C5554" s="44" t="s">
        <v>93</v>
      </c>
      <c r="D5554" s="44" t="s">
        <v>175</v>
      </c>
      <c r="E5554" s="3">
        <v>3</v>
      </c>
      <c r="F5554" s="3">
        <v>1</v>
      </c>
      <c r="G5554" s="3">
        <v>1</v>
      </c>
      <c r="H5554" s="3">
        <v>1</v>
      </c>
      <c r="I5554" s="3">
        <f t="shared" si="86"/>
        <v>2</v>
      </c>
    </row>
    <row r="5555" spans="1:9" x14ac:dyDescent="0.35">
      <c r="A5555" s="3" t="s">
        <v>5947</v>
      </c>
      <c r="B5555" s="44" t="s">
        <v>194</v>
      </c>
      <c r="C5555" s="44" t="s">
        <v>93</v>
      </c>
      <c r="D5555" s="44" t="s">
        <v>175</v>
      </c>
      <c r="E5555" s="3">
        <v>3</v>
      </c>
      <c r="F5555" s="3">
        <v>1</v>
      </c>
      <c r="G5555" s="3">
        <v>4</v>
      </c>
      <c r="H5555" s="3">
        <v>3</v>
      </c>
      <c r="I5555" s="3">
        <f t="shared" si="86"/>
        <v>3</v>
      </c>
    </row>
    <row r="5556" spans="1:9" x14ac:dyDescent="0.35">
      <c r="A5556" s="3" t="s">
        <v>5948</v>
      </c>
      <c r="B5556" s="44" t="s">
        <v>188</v>
      </c>
      <c r="C5556" s="44" t="s">
        <v>93</v>
      </c>
      <c r="D5556" s="44" t="s">
        <v>176</v>
      </c>
      <c r="E5556" s="3">
        <v>3</v>
      </c>
      <c r="F5556" s="3">
        <v>1</v>
      </c>
      <c r="G5556" s="3">
        <v>1</v>
      </c>
      <c r="H5556" s="3">
        <v>1</v>
      </c>
      <c r="I5556" s="3">
        <f t="shared" si="86"/>
        <v>2</v>
      </c>
    </row>
    <row r="5557" spans="1:9" x14ac:dyDescent="0.35">
      <c r="A5557" s="3" t="s">
        <v>5949</v>
      </c>
      <c r="B5557" s="44" t="s">
        <v>188</v>
      </c>
      <c r="C5557" s="44" t="s">
        <v>93</v>
      </c>
      <c r="D5557" s="44" t="s">
        <v>176</v>
      </c>
      <c r="E5557" s="3">
        <v>1</v>
      </c>
      <c r="F5557" s="3">
        <v>2</v>
      </c>
      <c r="G5557" s="3">
        <v>1</v>
      </c>
      <c r="H5557" s="3">
        <v>1</v>
      </c>
      <c r="I5557" s="3">
        <f t="shared" si="86"/>
        <v>1</v>
      </c>
    </row>
    <row r="5558" spans="1:9" x14ac:dyDescent="0.35">
      <c r="A5558" s="3" t="s">
        <v>5950</v>
      </c>
      <c r="B5558" s="44" t="s">
        <v>239</v>
      </c>
      <c r="C5558" s="44" t="s">
        <v>33</v>
      </c>
      <c r="D5558" s="44" t="s">
        <v>176</v>
      </c>
      <c r="E5558" s="3">
        <v>3</v>
      </c>
      <c r="F5558" s="3">
        <v>1</v>
      </c>
      <c r="G5558" s="3">
        <v>4</v>
      </c>
      <c r="H5558" s="3">
        <v>2</v>
      </c>
      <c r="I5558" s="3">
        <f t="shared" si="86"/>
        <v>3</v>
      </c>
    </row>
    <row r="5559" spans="1:9" x14ac:dyDescent="0.35">
      <c r="A5559" s="3" t="s">
        <v>5951</v>
      </c>
      <c r="B5559" s="44" t="s">
        <v>207</v>
      </c>
      <c r="C5559" s="44" t="s">
        <v>97</v>
      </c>
      <c r="D5559" s="44" t="s">
        <v>175</v>
      </c>
      <c r="E5559" s="3">
        <v>2</v>
      </c>
      <c r="F5559" s="3">
        <v>4</v>
      </c>
      <c r="G5559" s="3">
        <v>1</v>
      </c>
      <c r="H5559" s="3">
        <v>1</v>
      </c>
      <c r="I5559" s="3">
        <f t="shared" si="86"/>
        <v>2</v>
      </c>
    </row>
    <row r="5560" spans="1:9" x14ac:dyDescent="0.35">
      <c r="A5560" s="3" t="s">
        <v>5952</v>
      </c>
      <c r="B5560" s="44" t="s">
        <v>223</v>
      </c>
      <c r="C5560" s="44" t="s">
        <v>157</v>
      </c>
      <c r="D5560" s="44" t="s">
        <v>176</v>
      </c>
      <c r="E5560" s="3">
        <v>3</v>
      </c>
      <c r="F5560" s="3">
        <v>1</v>
      </c>
      <c r="G5560" s="3">
        <v>4</v>
      </c>
      <c r="H5560" s="3">
        <v>1</v>
      </c>
      <c r="I5560" s="3">
        <f t="shared" si="86"/>
        <v>2</v>
      </c>
    </row>
    <row r="5561" spans="1:9" x14ac:dyDescent="0.35">
      <c r="A5561" s="3" t="s">
        <v>5953</v>
      </c>
      <c r="B5561" s="44" t="s">
        <v>251</v>
      </c>
      <c r="C5561" s="44" t="s">
        <v>28</v>
      </c>
      <c r="D5561" s="44" t="s">
        <v>175</v>
      </c>
      <c r="E5561" s="3">
        <v>3</v>
      </c>
      <c r="F5561" s="3">
        <v>1</v>
      </c>
      <c r="G5561" s="3">
        <v>4</v>
      </c>
      <c r="H5561" s="3">
        <v>1</v>
      </c>
      <c r="I5561" s="3">
        <f t="shared" si="86"/>
        <v>2</v>
      </c>
    </row>
    <row r="5562" spans="1:9" x14ac:dyDescent="0.35">
      <c r="A5562" s="3" t="s">
        <v>5954</v>
      </c>
      <c r="B5562" s="44" t="s">
        <v>194</v>
      </c>
      <c r="C5562" s="44" t="s">
        <v>93</v>
      </c>
      <c r="D5562" s="44" t="s">
        <v>175</v>
      </c>
      <c r="E5562" s="3">
        <v>3</v>
      </c>
      <c r="F5562" s="3">
        <v>2</v>
      </c>
      <c r="G5562" s="3">
        <v>4</v>
      </c>
      <c r="H5562" s="3">
        <v>1</v>
      </c>
      <c r="I5562" s="3">
        <f t="shared" si="86"/>
        <v>3</v>
      </c>
    </row>
    <row r="5563" spans="1:9" x14ac:dyDescent="0.35">
      <c r="A5563" s="3" t="s">
        <v>5955</v>
      </c>
      <c r="B5563" s="44" t="s">
        <v>178</v>
      </c>
      <c r="C5563" s="44" t="s">
        <v>157</v>
      </c>
      <c r="D5563" s="44" t="s">
        <v>175</v>
      </c>
      <c r="E5563" s="3">
        <v>2</v>
      </c>
      <c r="F5563" s="3">
        <v>4</v>
      </c>
      <c r="G5563" s="3">
        <v>1</v>
      </c>
      <c r="H5563" s="3">
        <v>1</v>
      </c>
      <c r="I5563" s="3">
        <f t="shared" si="86"/>
        <v>2</v>
      </c>
    </row>
    <row r="5564" spans="1:9" x14ac:dyDescent="0.35">
      <c r="A5564" s="3" t="s">
        <v>5956</v>
      </c>
      <c r="B5564" s="44" t="s">
        <v>262</v>
      </c>
      <c r="C5564" s="44" t="s">
        <v>31</v>
      </c>
      <c r="D5564" s="44" t="s">
        <v>176</v>
      </c>
      <c r="E5564" s="3">
        <v>3</v>
      </c>
      <c r="F5564" s="3">
        <v>1</v>
      </c>
      <c r="G5564" s="3">
        <v>1</v>
      </c>
      <c r="H5564" s="3">
        <v>1</v>
      </c>
      <c r="I5564" s="3">
        <f t="shared" si="86"/>
        <v>2</v>
      </c>
    </row>
    <row r="5565" spans="1:9" x14ac:dyDescent="0.35">
      <c r="A5565" s="3" t="s">
        <v>5957</v>
      </c>
      <c r="B5565" s="44" t="s">
        <v>262</v>
      </c>
      <c r="C5565" s="44" t="s">
        <v>31</v>
      </c>
      <c r="D5565" s="44" t="s">
        <v>176</v>
      </c>
      <c r="E5565" s="3">
        <v>3</v>
      </c>
      <c r="F5565" s="3">
        <v>1</v>
      </c>
      <c r="G5565" s="3">
        <v>4</v>
      </c>
      <c r="H5565" s="3">
        <v>1</v>
      </c>
      <c r="I5565" s="3">
        <f t="shared" si="86"/>
        <v>2</v>
      </c>
    </row>
    <row r="5566" spans="1:9" x14ac:dyDescent="0.35">
      <c r="A5566" s="3" t="s">
        <v>5958</v>
      </c>
      <c r="B5566" s="44" t="s">
        <v>236</v>
      </c>
      <c r="C5566" s="44" t="s">
        <v>219</v>
      </c>
      <c r="D5566" s="44" t="s">
        <v>176</v>
      </c>
      <c r="E5566" s="3">
        <v>3</v>
      </c>
      <c r="F5566" s="3">
        <v>1</v>
      </c>
      <c r="G5566" s="3">
        <v>1</v>
      </c>
      <c r="H5566" s="3">
        <v>1</v>
      </c>
      <c r="I5566" s="3">
        <f t="shared" si="86"/>
        <v>2</v>
      </c>
    </row>
    <row r="5567" spans="1:9" x14ac:dyDescent="0.35">
      <c r="A5567" s="3" t="s">
        <v>5959</v>
      </c>
      <c r="B5567" s="44" t="s">
        <v>190</v>
      </c>
      <c r="C5567" s="44" t="s">
        <v>191</v>
      </c>
      <c r="D5567" s="44" t="s">
        <v>176</v>
      </c>
      <c r="E5567" s="3">
        <v>3</v>
      </c>
      <c r="F5567" s="3">
        <v>1</v>
      </c>
      <c r="G5567" s="3">
        <v>1</v>
      </c>
      <c r="H5567" s="3">
        <v>1</v>
      </c>
      <c r="I5567" s="3">
        <f t="shared" si="86"/>
        <v>2</v>
      </c>
    </row>
    <row r="5568" spans="1:9" x14ac:dyDescent="0.35">
      <c r="A5568" s="3" t="s">
        <v>5960</v>
      </c>
      <c r="B5568" s="44" t="s">
        <v>251</v>
      </c>
      <c r="C5568" s="44" t="s">
        <v>28</v>
      </c>
      <c r="D5568" s="44" t="s">
        <v>175</v>
      </c>
      <c r="E5568" s="3">
        <v>3</v>
      </c>
      <c r="F5568" s="3">
        <v>1</v>
      </c>
      <c r="G5568" s="3">
        <v>4</v>
      </c>
      <c r="H5568" s="3">
        <v>1</v>
      </c>
      <c r="I5568" s="3">
        <f t="shared" si="86"/>
        <v>2</v>
      </c>
    </row>
    <row r="5569" spans="1:9" x14ac:dyDescent="0.35">
      <c r="A5569" s="3" t="s">
        <v>5961</v>
      </c>
      <c r="B5569" s="44" t="s">
        <v>194</v>
      </c>
      <c r="C5569" s="44" t="s">
        <v>93</v>
      </c>
      <c r="D5569" s="44" t="s">
        <v>175</v>
      </c>
      <c r="E5569" s="3">
        <v>3</v>
      </c>
      <c r="F5569" s="3">
        <v>1</v>
      </c>
      <c r="G5569" s="3">
        <v>4</v>
      </c>
      <c r="H5569" s="3">
        <v>1</v>
      </c>
      <c r="I5569" s="3">
        <f t="shared" si="86"/>
        <v>2</v>
      </c>
    </row>
    <row r="5570" spans="1:9" x14ac:dyDescent="0.35">
      <c r="A5570" s="3" t="s">
        <v>5962</v>
      </c>
      <c r="B5570" s="44" t="s">
        <v>207</v>
      </c>
      <c r="C5570" s="44" t="s">
        <v>97</v>
      </c>
      <c r="D5570" s="44" t="s">
        <v>175</v>
      </c>
      <c r="E5570" s="3">
        <v>3</v>
      </c>
      <c r="F5570" s="3">
        <v>1</v>
      </c>
      <c r="G5570" s="3">
        <v>4</v>
      </c>
      <c r="H5570" s="3">
        <v>1</v>
      </c>
      <c r="I5570" s="3">
        <f t="shared" si="86"/>
        <v>2</v>
      </c>
    </row>
    <row r="5571" spans="1:9" x14ac:dyDescent="0.35">
      <c r="A5571" s="3" t="s">
        <v>5963</v>
      </c>
      <c r="B5571" s="44" t="s">
        <v>194</v>
      </c>
      <c r="C5571" s="44" t="s">
        <v>93</v>
      </c>
      <c r="D5571" s="44" t="s">
        <v>175</v>
      </c>
      <c r="E5571" s="3">
        <v>3</v>
      </c>
      <c r="F5571" s="3">
        <v>1</v>
      </c>
      <c r="G5571" s="3">
        <v>4</v>
      </c>
      <c r="H5571" s="3">
        <v>1</v>
      </c>
      <c r="I5571" s="3">
        <f t="shared" ref="I5571:I5634" si="87">ROUND(AVERAGE(E5571:H5571),0)</f>
        <v>2</v>
      </c>
    </row>
    <row r="5572" spans="1:9" x14ac:dyDescent="0.35">
      <c r="A5572" s="3" t="s">
        <v>5964</v>
      </c>
      <c r="B5572" s="44" t="s">
        <v>178</v>
      </c>
      <c r="C5572" s="44" t="s">
        <v>157</v>
      </c>
      <c r="D5572" s="44" t="s">
        <v>175</v>
      </c>
      <c r="E5572" s="3">
        <v>3</v>
      </c>
      <c r="F5572" s="3">
        <v>1</v>
      </c>
      <c r="G5572" s="3">
        <v>4</v>
      </c>
      <c r="H5572" s="3">
        <v>1</v>
      </c>
      <c r="I5572" s="3">
        <f t="shared" si="87"/>
        <v>2</v>
      </c>
    </row>
    <row r="5573" spans="1:9" x14ac:dyDescent="0.35">
      <c r="A5573" s="3" t="s">
        <v>5965</v>
      </c>
      <c r="B5573" s="44" t="s">
        <v>178</v>
      </c>
      <c r="C5573" s="44" t="s">
        <v>157</v>
      </c>
      <c r="D5573" s="44" t="s">
        <v>175</v>
      </c>
      <c r="E5573" s="3">
        <v>3</v>
      </c>
      <c r="F5573" s="3">
        <v>1</v>
      </c>
      <c r="G5573" s="3">
        <v>1</v>
      </c>
      <c r="H5573" s="3">
        <v>1</v>
      </c>
      <c r="I5573" s="3">
        <f t="shared" si="87"/>
        <v>2</v>
      </c>
    </row>
    <row r="5574" spans="1:9" x14ac:dyDescent="0.35">
      <c r="A5574" s="3" t="s">
        <v>5966</v>
      </c>
      <c r="B5574" s="44" t="s">
        <v>194</v>
      </c>
      <c r="C5574" s="44" t="s">
        <v>93</v>
      </c>
      <c r="D5574" s="44" t="s">
        <v>175</v>
      </c>
      <c r="E5574" s="3">
        <v>3</v>
      </c>
      <c r="F5574" s="3">
        <v>1</v>
      </c>
      <c r="G5574" s="3">
        <v>1</v>
      </c>
      <c r="H5574" s="3">
        <v>1</v>
      </c>
      <c r="I5574" s="3">
        <f t="shared" si="87"/>
        <v>2</v>
      </c>
    </row>
    <row r="5575" spans="1:9" x14ac:dyDescent="0.35">
      <c r="A5575" s="3" t="s">
        <v>5967</v>
      </c>
      <c r="B5575" s="44" t="s">
        <v>218</v>
      </c>
      <c r="C5575" s="44" t="s">
        <v>219</v>
      </c>
      <c r="D5575" s="44" t="s">
        <v>175</v>
      </c>
      <c r="E5575" s="3">
        <v>3</v>
      </c>
      <c r="F5575" s="3">
        <v>1</v>
      </c>
      <c r="G5575" s="3">
        <v>1</v>
      </c>
      <c r="H5575" s="3">
        <v>1</v>
      </c>
      <c r="I5575" s="3">
        <f t="shared" si="87"/>
        <v>2</v>
      </c>
    </row>
    <row r="5576" spans="1:9" x14ac:dyDescent="0.35">
      <c r="A5576" s="3" t="s">
        <v>5968</v>
      </c>
      <c r="B5576" s="44" t="s">
        <v>205</v>
      </c>
      <c r="C5576" s="44" t="s">
        <v>191</v>
      </c>
      <c r="D5576" s="44" t="s">
        <v>175</v>
      </c>
      <c r="E5576" s="3">
        <v>2</v>
      </c>
      <c r="F5576" s="3">
        <v>4</v>
      </c>
      <c r="G5576" s="3">
        <v>1</v>
      </c>
      <c r="H5576" s="3">
        <v>1</v>
      </c>
      <c r="I5576" s="3">
        <f t="shared" si="87"/>
        <v>2</v>
      </c>
    </row>
    <row r="5577" spans="1:9" x14ac:dyDescent="0.35">
      <c r="A5577" s="3" t="s">
        <v>5969</v>
      </c>
      <c r="B5577" s="44" t="s">
        <v>193</v>
      </c>
      <c r="C5577" s="44" t="s">
        <v>28</v>
      </c>
      <c r="D5577" s="44" t="s">
        <v>176</v>
      </c>
      <c r="E5577" s="3">
        <v>3</v>
      </c>
      <c r="F5577" s="3">
        <v>1</v>
      </c>
      <c r="G5577" s="3">
        <v>4</v>
      </c>
      <c r="H5577" s="3">
        <v>1</v>
      </c>
      <c r="I5577" s="3">
        <f t="shared" si="87"/>
        <v>2</v>
      </c>
    </row>
    <row r="5578" spans="1:9" x14ac:dyDescent="0.35">
      <c r="A5578" s="3" t="s">
        <v>5970</v>
      </c>
      <c r="B5578" s="44" t="s">
        <v>178</v>
      </c>
      <c r="C5578" s="44" t="s">
        <v>157</v>
      </c>
      <c r="D5578" s="44" t="s">
        <v>175</v>
      </c>
      <c r="E5578" s="3">
        <v>3</v>
      </c>
      <c r="F5578" s="3">
        <v>2</v>
      </c>
      <c r="G5578" s="3">
        <v>1</v>
      </c>
      <c r="H5578" s="3">
        <v>1</v>
      </c>
      <c r="I5578" s="3">
        <f t="shared" si="87"/>
        <v>2</v>
      </c>
    </row>
    <row r="5579" spans="1:9" x14ac:dyDescent="0.35">
      <c r="A5579" s="3" t="s">
        <v>5971</v>
      </c>
      <c r="B5579" s="44" t="s">
        <v>178</v>
      </c>
      <c r="C5579" s="44" t="s">
        <v>157</v>
      </c>
      <c r="D5579" s="44" t="s">
        <v>175</v>
      </c>
      <c r="E5579" s="3">
        <v>3</v>
      </c>
      <c r="F5579" s="3">
        <v>1</v>
      </c>
      <c r="G5579" s="3">
        <v>4</v>
      </c>
      <c r="H5579" s="3">
        <v>1</v>
      </c>
      <c r="I5579" s="3">
        <f t="shared" si="87"/>
        <v>2</v>
      </c>
    </row>
    <row r="5580" spans="1:9" x14ac:dyDescent="0.35">
      <c r="A5580" s="3" t="s">
        <v>5972</v>
      </c>
      <c r="B5580" s="44" t="s">
        <v>251</v>
      </c>
      <c r="C5580" s="44" t="s">
        <v>28</v>
      </c>
      <c r="D5580" s="44" t="s">
        <v>175</v>
      </c>
      <c r="E5580" s="3">
        <v>3</v>
      </c>
      <c r="F5580" s="3">
        <v>1</v>
      </c>
      <c r="G5580" s="3">
        <v>1</v>
      </c>
      <c r="H5580" s="3">
        <v>1</v>
      </c>
      <c r="I5580" s="3">
        <f t="shared" si="87"/>
        <v>2</v>
      </c>
    </row>
    <row r="5581" spans="1:9" x14ac:dyDescent="0.35">
      <c r="A5581" s="3" t="s">
        <v>5973</v>
      </c>
      <c r="B5581" s="44" t="s">
        <v>200</v>
      </c>
      <c r="C5581" s="44" t="s">
        <v>31</v>
      </c>
      <c r="D5581" s="44" t="s">
        <v>175</v>
      </c>
      <c r="E5581" s="3">
        <v>3</v>
      </c>
      <c r="F5581" s="3">
        <v>1</v>
      </c>
      <c r="G5581" s="3">
        <v>4</v>
      </c>
      <c r="H5581" s="3">
        <v>1</v>
      </c>
      <c r="I5581" s="3">
        <f t="shared" si="87"/>
        <v>2</v>
      </c>
    </row>
    <row r="5582" spans="1:9" x14ac:dyDescent="0.35">
      <c r="A5582" s="3" t="s">
        <v>5974</v>
      </c>
      <c r="B5582" s="44" t="s">
        <v>200</v>
      </c>
      <c r="C5582" s="44" t="s">
        <v>31</v>
      </c>
      <c r="D5582" s="44" t="s">
        <v>175</v>
      </c>
      <c r="E5582" s="3">
        <v>3</v>
      </c>
      <c r="F5582" s="3">
        <v>1</v>
      </c>
      <c r="G5582" s="3">
        <v>4</v>
      </c>
      <c r="H5582" s="3">
        <v>1</v>
      </c>
      <c r="I5582" s="3">
        <f t="shared" si="87"/>
        <v>2</v>
      </c>
    </row>
    <row r="5583" spans="1:9" x14ac:dyDescent="0.35">
      <c r="A5583" s="3" t="s">
        <v>5975</v>
      </c>
      <c r="B5583" s="44" t="s">
        <v>194</v>
      </c>
      <c r="C5583" s="44" t="s">
        <v>93</v>
      </c>
      <c r="D5583" s="44" t="s">
        <v>175</v>
      </c>
      <c r="E5583" s="3">
        <v>3</v>
      </c>
      <c r="F5583" s="3">
        <v>1</v>
      </c>
      <c r="G5583" s="3">
        <v>1</v>
      </c>
      <c r="H5583" s="3">
        <v>1</v>
      </c>
      <c r="I5583" s="3">
        <f t="shared" si="87"/>
        <v>2</v>
      </c>
    </row>
    <row r="5584" spans="1:9" x14ac:dyDescent="0.35">
      <c r="A5584" s="3" t="s">
        <v>5976</v>
      </c>
      <c r="B5584" s="44" t="s">
        <v>217</v>
      </c>
      <c r="C5584" s="44" t="s">
        <v>82</v>
      </c>
      <c r="D5584" s="44" t="s">
        <v>175</v>
      </c>
      <c r="E5584" s="3">
        <v>3</v>
      </c>
      <c r="F5584" s="3">
        <v>1</v>
      </c>
      <c r="G5584" s="3">
        <v>4</v>
      </c>
      <c r="H5584" s="3">
        <v>2</v>
      </c>
      <c r="I5584" s="3">
        <f t="shared" si="87"/>
        <v>3</v>
      </c>
    </row>
    <row r="5585" spans="1:9" x14ac:dyDescent="0.35">
      <c r="A5585" s="3" t="s">
        <v>5977</v>
      </c>
      <c r="B5585" s="44" t="s">
        <v>205</v>
      </c>
      <c r="C5585" s="44" t="s">
        <v>191</v>
      </c>
      <c r="D5585" s="44" t="s">
        <v>175</v>
      </c>
      <c r="E5585" s="3">
        <v>3</v>
      </c>
      <c r="F5585" s="3">
        <v>1</v>
      </c>
      <c r="G5585" s="3">
        <v>4</v>
      </c>
      <c r="H5585" s="3">
        <v>1</v>
      </c>
      <c r="I5585" s="3">
        <f t="shared" si="87"/>
        <v>2</v>
      </c>
    </row>
    <row r="5586" spans="1:9" x14ac:dyDescent="0.35">
      <c r="A5586" s="3" t="s">
        <v>5978</v>
      </c>
      <c r="B5586" s="44" t="s">
        <v>200</v>
      </c>
      <c r="C5586" s="44" t="s">
        <v>31</v>
      </c>
      <c r="D5586" s="44" t="s">
        <v>175</v>
      </c>
      <c r="E5586" s="3">
        <v>3</v>
      </c>
      <c r="F5586" s="3">
        <v>1</v>
      </c>
      <c r="G5586" s="3">
        <v>4</v>
      </c>
      <c r="H5586" s="3">
        <v>1</v>
      </c>
      <c r="I5586" s="3">
        <f t="shared" si="87"/>
        <v>2</v>
      </c>
    </row>
    <row r="5587" spans="1:9" x14ac:dyDescent="0.35">
      <c r="A5587" s="3" t="s">
        <v>5979</v>
      </c>
      <c r="B5587" s="44" t="s">
        <v>178</v>
      </c>
      <c r="C5587" s="44" t="s">
        <v>157</v>
      </c>
      <c r="D5587" s="44" t="s">
        <v>175</v>
      </c>
      <c r="E5587" s="3">
        <v>3</v>
      </c>
      <c r="F5587" s="3">
        <v>1</v>
      </c>
      <c r="G5587" s="3">
        <v>4</v>
      </c>
      <c r="H5587" s="3">
        <v>1</v>
      </c>
      <c r="I5587" s="3">
        <f t="shared" si="87"/>
        <v>2</v>
      </c>
    </row>
    <row r="5588" spans="1:9" x14ac:dyDescent="0.35">
      <c r="A5588" s="3" t="s">
        <v>5980</v>
      </c>
      <c r="B5588" s="44" t="s">
        <v>262</v>
      </c>
      <c r="C5588" s="44" t="s">
        <v>31</v>
      </c>
      <c r="D5588" s="44" t="s">
        <v>176</v>
      </c>
      <c r="E5588" s="3">
        <v>3</v>
      </c>
      <c r="F5588" s="3">
        <v>1</v>
      </c>
      <c r="G5588" s="3">
        <v>1</v>
      </c>
      <c r="H5588" s="3">
        <v>1</v>
      </c>
      <c r="I5588" s="3">
        <f t="shared" si="87"/>
        <v>2</v>
      </c>
    </row>
    <row r="5589" spans="1:9" x14ac:dyDescent="0.35">
      <c r="A5589" s="3" t="s">
        <v>5981</v>
      </c>
      <c r="B5589" s="44" t="s">
        <v>200</v>
      </c>
      <c r="C5589" s="44" t="s">
        <v>31</v>
      </c>
      <c r="D5589" s="44" t="s">
        <v>175</v>
      </c>
      <c r="E5589" s="3">
        <v>3</v>
      </c>
      <c r="F5589" s="3">
        <v>1</v>
      </c>
      <c r="G5589" s="3">
        <v>4</v>
      </c>
      <c r="H5589" s="3">
        <v>1</v>
      </c>
      <c r="I5589" s="3">
        <f t="shared" si="87"/>
        <v>2</v>
      </c>
    </row>
    <row r="5590" spans="1:9" x14ac:dyDescent="0.35">
      <c r="A5590" s="3" t="s">
        <v>5982</v>
      </c>
      <c r="B5590" s="44" t="s">
        <v>218</v>
      </c>
      <c r="C5590" s="44" t="s">
        <v>219</v>
      </c>
      <c r="D5590" s="44" t="s">
        <v>175</v>
      </c>
      <c r="E5590" s="3">
        <v>3</v>
      </c>
      <c r="F5590" s="3">
        <v>1</v>
      </c>
      <c r="G5590" s="3">
        <v>4</v>
      </c>
      <c r="H5590" s="3">
        <v>1</v>
      </c>
      <c r="I5590" s="3">
        <f t="shared" si="87"/>
        <v>2</v>
      </c>
    </row>
    <row r="5591" spans="1:9" x14ac:dyDescent="0.35">
      <c r="A5591" s="3" t="s">
        <v>5983</v>
      </c>
      <c r="B5591" s="44" t="s">
        <v>251</v>
      </c>
      <c r="C5591" s="44" t="s">
        <v>28</v>
      </c>
      <c r="D5591" s="44" t="s">
        <v>175</v>
      </c>
      <c r="E5591" s="3">
        <v>3</v>
      </c>
      <c r="F5591" s="3">
        <v>1</v>
      </c>
      <c r="G5591" s="3">
        <v>4</v>
      </c>
      <c r="H5591" s="3">
        <v>1</v>
      </c>
      <c r="I5591" s="3">
        <f t="shared" si="87"/>
        <v>2</v>
      </c>
    </row>
    <row r="5592" spans="1:9" x14ac:dyDescent="0.35">
      <c r="A5592" s="3" t="s">
        <v>5984</v>
      </c>
      <c r="B5592" s="44" t="s">
        <v>239</v>
      </c>
      <c r="C5592" s="44" t="s">
        <v>33</v>
      </c>
      <c r="D5592" s="44" t="s">
        <v>176</v>
      </c>
      <c r="E5592" s="3">
        <v>3</v>
      </c>
      <c r="F5592" s="3">
        <v>1</v>
      </c>
      <c r="G5592" s="3">
        <v>4</v>
      </c>
      <c r="H5592" s="3">
        <v>1</v>
      </c>
      <c r="I5592" s="3">
        <f t="shared" si="87"/>
        <v>2</v>
      </c>
    </row>
    <row r="5593" spans="1:9" x14ac:dyDescent="0.35">
      <c r="A5593" s="3" t="s">
        <v>5985</v>
      </c>
      <c r="B5593" s="44" t="s">
        <v>200</v>
      </c>
      <c r="C5593" s="44" t="s">
        <v>31</v>
      </c>
      <c r="D5593" s="44" t="s">
        <v>175</v>
      </c>
      <c r="E5593" s="3">
        <v>3</v>
      </c>
      <c r="F5593" s="3">
        <v>1</v>
      </c>
      <c r="G5593" s="3">
        <v>1</v>
      </c>
      <c r="H5593" s="3">
        <v>1</v>
      </c>
      <c r="I5593" s="3">
        <f t="shared" si="87"/>
        <v>2</v>
      </c>
    </row>
    <row r="5594" spans="1:9" x14ac:dyDescent="0.35">
      <c r="A5594" s="3" t="s">
        <v>5986</v>
      </c>
      <c r="B5594" s="44" t="s">
        <v>194</v>
      </c>
      <c r="C5594" s="44" t="s">
        <v>93</v>
      </c>
      <c r="D5594" s="44" t="s">
        <v>175</v>
      </c>
      <c r="E5594" s="3">
        <v>3</v>
      </c>
      <c r="F5594" s="3">
        <v>1</v>
      </c>
      <c r="G5594" s="3">
        <v>4</v>
      </c>
      <c r="H5594" s="3">
        <v>1</v>
      </c>
      <c r="I5594" s="3">
        <f t="shared" si="87"/>
        <v>2</v>
      </c>
    </row>
    <row r="5595" spans="1:9" x14ac:dyDescent="0.35">
      <c r="A5595" s="3" t="s">
        <v>5987</v>
      </c>
      <c r="B5595" s="44" t="s">
        <v>210</v>
      </c>
      <c r="C5595" s="44" t="s">
        <v>97</v>
      </c>
      <c r="D5595" s="44" t="s">
        <v>176</v>
      </c>
      <c r="E5595" s="3">
        <v>3</v>
      </c>
      <c r="F5595" s="3">
        <v>4</v>
      </c>
      <c r="G5595" s="3">
        <v>4</v>
      </c>
      <c r="H5595" s="3">
        <v>2</v>
      </c>
      <c r="I5595" s="3">
        <f t="shared" si="87"/>
        <v>3</v>
      </c>
    </row>
    <row r="5596" spans="1:9" x14ac:dyDescent="0.35">
      <c r="A5596" s="3" t="s">
        <v>5988</v>
      </c>
      <c r="B5596" s="44" t="s">
        <v>210</v>
      </c>
      <c r="C5596" s="44" t="s">
        <v>97</v>
      </c>
      <c r="D5596" s="44" t="s">
        <v>176</v>
      </c>
      <c r="E5596" s="3">
        <v>3</v>
      </c>
      <c r="F5596" s="3">
        <v>1</v>
      </c>
      <c r="G5596" s="3">
        <v>1</v>
      </c>
      <c r="H5596" s="3">
        <v>1</v>
      </c>
      <c r="I5596" s="3">
        <f t="shared" si="87"/>
        <v>2</v>
      </c>
    </row>
    <row r="5597" spans="1:9" x14ac:dyDescent="0.35">
      <c r="A5597" s="3" t="s">
        <v>5989</v>
      </c>
      <c r="B5597" s="44" t="s">
        <v>251</v>
      </c>
      <c r="C5597" s="44" t="s">
        <v>28</v>
      </c>
      <c r="D5597" s="44" t="s">
        <v>175</v>
      </c>
      <c r="E5597" s="3">
        <v>3</v>
      </c>
      <c r="F5597" s="3">
        <v>1</v>
      </c>
      <c r="G5597" s="3">
        <v>4</v>
      </c>
      <c r="H5597" s="3">
        <v>1</v>
      </c>
      <c r="I5597" s="3">
        <f t="shared" si="87"/>
        <v>2</v>
      </c>
    </row>
    <row r="5598" spans="1:9" x14ac:dyDescent="0.35">
      <c r="A5598" s="3" t="s">
        <v>5990</v>
      </c>
      <c r="B5598" s="44" t="s">
        <v>251</v>
      </c>
      <c r="C5598" s="44" t="s">
        <v>28</v>
      </c>
      <c r="D5598" s="44" t="s">
        <v>175</v>
      </c>
      <c r="E5598" s="3">
        <v>3</v>
      </c>
      <c r="F5598" s="3">
        <v>1</v>
      </c>
      <c r="G5598" s="3">
        <v>4</v>
      </c>
      <c r="H5598" s="3">
        <v>1</v>
      </c>
      <c r="I5598" s="3">
        <f t="shared" si="87"/>
        <v>2</v>
      </c>
    </row>
    <row r="5599" spans="1:9" x14ac:dyDescent="0.35">
      <c r="A5599" s="3" t="s">
        <v>5991</v>
      </c>
      <c r="B5599" s="44" t="s">
        <v>218</v>
      </c>
      <c r="C5599" s="44" t="s">
        <v>219</v>
      </c>
      <c r="D5599" s="44" t="s">
        <v>175</v>
      </c>
      <c r="E5599" s="3">
        <v>3</v>
      </c>
      <c r="F5599" s="3">
        <v>1</v>
      </c>
      <c r="G5599" s="3">
        <v>1</v>
      </c>
      <c r="H5599" s="3">
        <v>1</v>
      </c>
      <c r="I5599" s="3">
        <f t="shared" si="87"/>
        <v>2</v>
      </c>
    </row>
    <row r="5600" spans="1:9" x14ac:dyDescent="0.35">
      <c r="A5600" s="3" t="s">
        <v>5992</v>
      </c>
      <c r="B5600" s="44" t="s">
        <v>262</v>
      </c>
      <c r="C5600" s="44" t="s">
        <v>31</v>
      </c>
      <c r="D5600" s="44" t="s">
        <v>176</v>
      </c>
      <c r="E5600" s="3">
        <v>3</v>
      </c>
      <c r="F5600" s="3">
        <v>1</v>
      </c>
      <c r="G5600" s="3">
        <v>1</v>
      </c>
      <c r="H5600" s="3">
        <v>1</v>
      </c>
      <c r="I5600" s="3">
        <f t="shared" si="87"/>
        <v>2</v>
      </c>
    </row>
    <row r="5601" spans="1:9" x14ac:dyDescent="0.35">
      <c r="A5601" s="3" t="s">
        <v>5993</v>
      </c>
      <c r="B5601" s="44" t="s">
        <v>205</v>
      </c>
      <c r="C5601" s="44" t="s">
        <v>191</v>
      </c>
      <c r="D5601" s="44" t="s">
        <v>175</v>
      </c>
      <c r="E5601" s="3">
        <v>3</v>
      </c>
      <c r="F5601" s="3">
        <v>1</v>
      </c>
      <c r="G5601" s="3">
        <v>4</v>
      </c>
      <c r="H5601" s="3">
        <v>1</v>
      </c>
      <c r="I5601" s="3">
        <f t="shared" si="87"/>
        <v>2</v>
      </c>
    </row>
    <row r="5602" spans="1:9" x14ac:dyDescent="0.35">
      <c r="A5602" s="3" t="s">
        <v>5994</v>
      </c>
      <c r="B5602" s="44" t="s">
        <v>178</v>
      </c>
      <c r="C5602" s="44" t="s">
        <v>157</v>
      </c>
      <c r="D5602" s="44" t="s">
        <v>175</v>
      </c>
      <c r="E5602" s="3">
        <v>3</v>
      </c>
      <c r="F5602" s="3">
        <v>1</v>
      </c>
      <c r="G5602" s="3">
        <v>4</v>
      </c>
      <c r="H5602" s="3">
        <v>1</v>
      </c>
      <c r="I5602" s="3">
        <f t="shared" si="87"/>
        <v>2</v>
      </c>
    </row>
    <row r="5603" spans="1:9" x14ac:dyDescent="0.35">
      <c r="A5603" s="3" t="s">
        <v>5995</v>
      </c>
      <c r="B5603" s="44" t="s">
        <v>207</v>
      </c>
      <c r="C5603" s="44" t="s">
        <v>97</v>
      </c>
      <c r="D5603" s="44" t="s">
        <v>175</v>
      </c>
      <c r="E5603" s="3">
        <v>3</v>
      </c>
      <c r="F5603" s="3">
        <v>1</v>
      </c>
      <c r="G5603" s="3">
        <v>4</v>
      </c>
      <c r="H5603" s="3">
        <v>1</v>
      </c>
      <c r="I5603" s="3">
        <f t="shared" si="87"/>
        <v>2</v>
      </c>
    </row>
    <row r="5604" spans="1:9" x14ac:dyDescent="0.35">
      <c r="A5604" s="3" t="s">
        <v>5996</v>
      </c>
      <c r="B5604" s="44" t="s">
        <v>210</v>
      </c>
      <c r="C5604" s="44" t="s">
        <v>97</v>
      </c>
      <c r="D5604" s="44" t="s">
        <v>176</v>
      </c>
      <c r="E5604" s="3">
        <v>3</v>
      </c>
      <c r="F5604" s="3">
        <v>1</v>
      </c>
      <c r="G5604" s="3">
        <v>4</v>
      </c>
      <c r="H5604" s="3">
        <v>1</v>
      </c>
      <c r="I5604" s="3">
        <f t="shared" si="87"/>
        <v>2</v>
      </c>
    </row>
    <row r="5605" spans="1:9" x14ac:dyDescent="0.35">
      <c r="A5605" s="3" t="s">
        <v>5997</v>
      </c>
      <c r="B5605" s="44" t="s">
        <v>194</v>
      </c>
      <c r="C5605" s="44" t="s">
        <v>93</v>
      </c>
      <c r="D5605" s="44" t="s">
        <v>175</v>
      </c>
      <c r="E5605" s="3">
        <v>3</v>
      </c>
      <c r="F5605" s="3">
        <v>1</v>
      </c>
      <c r="G5605" s="3">
        <v>4</v>
      </c>
      <c r="H5605" s="3">
        <v>1</v>
      </c>
      <c r="I5605" s="3">
        <f t="shared" si="87"/>
        <v>2</v>
      </c>
    </row>
    <row r="5606" spans="1:9" x14ac:dyDescent="0.35">
      <c r="A5606" s="3" t="s">
        <v>5998</v>
      </c>
      <c r="B5606" s="44" t="s">
        <v>194</v>
      </c>
      <c r="C5606" s="44" t="s">
        <v>93</v>
      </c>
      <c r="D5606" s="44" t="s">
        <v>175</v>
      </c>
      <c r="E5606" s="3">
        <v>3</v>
      </c>
      <c r="F5606" s="3">
        <v>1</v>
      </c>
      <c r="G5606" s="3">
        <v>1</v>
      </c>
      <c r="H5606" s="3">
        <v>1</v>
      </c>
      <c r="I5606" s="3">
        <f t="shared" si="87"/>
        <v>2</v>
      </c>
    </row>
    <row r="5607" spans="1:9" x14ac:dyDescent="0.35">
      <c r="A5607" s="3" t="s">
        <v>5999</v>
      </c>
      <c r="B5607" s="44" t="s">
        <v>194</v>
      </c>
      <c r="C5607" s="44" t="s">
        <v>93</v>
      </c>
      <c r="D5607" s="44" t="s">
        <v>175</v>
      </c>
      <c r="E5607" s="3">
        <v>3</v>
      </c>
      <c r="F5607" s="3">
        <v>1</v>
      </c>
      <c r="G5607" s="3">
        <v>1</v>
      </c>
      <c r="H5607" s="3">
        <v>1</v>
      </c>
      <c r="I5607" s="3">
        <f t="shared" si="87"/>
        <v>2</v>
      </c>
    </row>
    <row r="5608" spans="1:9" x14ac:dyDescent="0.35">
      <c r="A5608" s="3" t="s">
        <v>6000</v>
      </c>
      <c r="B5608" s="44" t="s">
        <v>262</v>
      </c>
      <c r="C5608" s="44" t="s">
        <v>31</v>
      </c>
      <c r="D5608" s="44" t="s">
        <v>176</v>
      </c>
      <c r="E5608" s="3">
        <v>3</v>
      </c>
      <c r="F5608" s="3">
        <v>1</v>
      </c>
      <c r="G5608" s="3">
        <v>4</v>
      </c>
      <c r="H5608" s="3">
        <v>1</v>
      </c>
      <c r="I5608" s="3">
        <f t="shared" si="87"/>
        <v>2</v>
      </c>
    </row>
    <row r="5609" spans="1:9" x14ac:dyDescent="0.35">
      <c r="A5609" s="3" t="s">
        <v>6001</v>
      </c>
      <c r="B5609" s="44" t="s">
        <v>210</v>
      </c>
      <c r="C5609" s="44" t="s">
        <v>97</v>
      </c>
      <c r="D5609" s="44" t="s">
        <v>176</v>
      </c>
      <c r="E5609" s="3">
        <v>3</v>
      </c>
      <c r="F5609" s="3">
        <v>1</v>
      </c>
      <c r="G5609" s="3">
        <v>1</v>
      </c>
      <c r="H5609" s="3">
        <v>1</v>
      </c>
      <c r="I5609" s="3">
        <f t="shared" si="87"/>
        <v>2</v>
      </c>
    </row>
    <row r="5610" spans="1:9" x14ac:dyDescent="0.35">
      <c r="A5610" s="3" t="s">
        <v>6002</v>
      </c>
      <c r="B5610" s="44" t="s">
        <v>210</v>
      </c>
      <c r="C5610" s="44" t="s">
        <v>97</v>
      </c>
      <c r="D5610" s="44" t="s">
        <v>176</v>
      </c>
      <c r="E5610" s="3">
        <v>3</v>
      </c>
      <c r="F5610" s="3">
        <v>1</v>
      </c>
      <c r="G5610" s="3">
        <v>1</v>
      </c>
      <c r="H5610" s="3">
        <v>1</v>
      </c>
      <c r="I5610" s="3">
        <f t="shared" si="87"/>
        <v>2</v>
      </c>
    </row>
    <row r="5611" spans="1:9" x14ac:dyDescent="0.35">
      <c r="A5611" s="3" t="s">
        <v>6003</v>
      </c>
      <c r="B5611" s="44" t="s">
        <v>210</v>
      </c>
      <c r="C5611" s="44" t="s">
        <v>97</v>
      </c>
      <c r="D5611" s="44" t="s">
        <v>176</v>
      </c>
      <c r="E5611" s="3">
        <v>3</v>
      </c>
      <c r="F5611" s="3">
        <v>1</v>
      </c>
      <c r="G5611" s="3">
        <v>1</v>
      </c>
      <c r="H5611" s="3">
        <v>1</v>
      </c>
      <c r="I5611" s="3">
        <f t="shared" si="87"/>
        <v>2</v>
      </c>
    </row>
    <row r="5612" spans="1:9" x14ac:dyDescent="0.35">
      <c r="A5612" s="3" t="s">
        <v>6004</v>
      </c>
      <c r="B5612" s="44" t="s">
        <v>190</v>
      </c>
      <c r="C5612" s="44" t="s">
        <v>191</v>
      </c>
      <c r="D5612" s="44" t="s">
        <v>176</v>
      </c>
      <c r="E5612" s="3">
        <v>3</v>
      </c>
      <c r="F5612" s="3">
        <v>1</v>
      </c>
      <c r="G5612" s="3">
        <v>1</v>
      </c>
      <c r="H5612" s="3">
        <v>1</v>
      </c>
      <c r="I5612" s="3">
        <f t="shared" si="87"/>
        <v>2</v>
      </c>
    </row>
    <row r="5613" spans="1:9" x14ac:dyDescent="0.35">
      <c r="A5613" s="3" t="s">
        <v>6005</v>
      </c>
      <c r="B5613" s="44" t="s">
        <v>205</v>
      </c>
      <c r="C5613" s="44" t="s">
        <v>191</v>
      </c>
      <c r="D5613" s="44" t="s">
        <v>175</v>
      </c>
      <c r="E5613" s="3">
        <v>3</v>
      </c>
      <c r="F5613" s="3">
        <v>1</v>
      </c>
      <c r="G5613" s="3">
        <v>4</v>
      </c>
      <c r="H5613" s="3">
        <v>1</v>
      </c>
      <c r="I5613" s="3">
        <f t="shared" si="87"/>
        <v>2</v>
      </c>
    </row>
    <row r="5614" spans="1:9" x14ac:dyDescent="0.35">
      <c r="A5614" s="3" t="s">
        <v>6006</v>
      </c>
      <c r="B5614" s="44" t="s">
        <v>218</v>
      </c>
      <c r="C5614" s="44" t="s">
        <v>219</v>
      </c>
      <c r="D5614" s="44" t="s">
        <v>175</v>
      </c>
      <c r="E5614" s="3">
        <v>3</v>
      </c>
      <c r="F5614" s="3">
        <v>1</v>
      </c>
      <c r="G5614" s="3">
        <v>1</v>
      </c>
      <c r="H5614" s="3">
        <v>1</v>
      </c>
      <c r="I5614" s="3">
        <f t="shared" si="87"/>
        <v>2</v>
      </c>
    </row>
    <row r="5615" spans="1:9" x14ac:dyDescent="0.35">
      <c r="A5615" s="3" t="s">
        <v>6007</v>
      </c>
      <c r="B5615" s="44" t="s">
        <v>210</v>
      </c>
      <c r="C5615" s="44" t="s">
        <v>97</v>
      </c>
      <c r="D5615" s="44" t="s">
        <v>176</v>
      </c>
      <c r="E5615" s="3">
        <v>3</v>
      </c>
      <c r="F5615" s="3">
        <v>1</v>
      </c>
      <c r="G5615" s="3">
        <v>1</v>
      </c>
      <c r="H5615" s="3">
        <v>1</v>
      </c>
      <c r="I5615" s="3">
        <f t="shared" si="87"/>
        <v>2</v>
      </c>
    </row>
    <row r="5616" spans="1:9" x14ac:dyDescent="0.35">
      <c r="A5616" s="3" t="s">
        <v>6008</v>
      </c>
      <c r="B5616" s="44" t="s">
        <v>207</v>
      </c>
      <c r="C5616" s="44" t="s">
        <v>97</v>
      </c>
      <c r="D5616" s="44" t="s">
        <v>175</v>
      </c>
      <c r="E5616" s="3">
        <v>3</v>
      </c>
      <c r="F5616" s="3">
        <v>4</v>
      </c>
      <c r="G5616" s="3">
        <v>4</v>
      </c>
      <c r="H5616" s="3">
        <v>1</v>
      </c>
      <c r="I5616" s="3">
        <f t="shared" si="87"/>
        <v>3</v>
      </c>
    </row>
    <row r="5617" spans="1:9" x14ac:dyDescent="0.35">
      <c r="A5617" s="3" t="s">
        <v>6009</v>
      </c>
      <c r="B5617" s="44" t="s">
        <v>178</v>
      </c>
      <c r="C5617" s="44" t="s">
        <v>157</v>
      </c>
      <c r="D5617" s="44" t="s">
        <v>175</v>
      </c>
      <c r="E5617" s="3">
        <v>3</v>
      </c>
      <c r="F5617" s="3">
        <v>1</v>
      </c>
      <c r="G5617" s="3">
        <v>1</v>
      </c>
      <c r="H5617" s="3">
        <v>1</v>
      </c>
      <c r="I5617" s="3">
        <f t="shared" si="87"/>
        <v>2</v>
      </c>
    </row>
    <row r="5618" spans="1:9" x14ac:dyDescent="0.35">
      <c r="A5618" s="3" t="s">
        <v>6010</v>
      </c>
      <c r="B5618" s="44" t="s">
        <v>194</v>
      </c>
      <c r="C5618" s="44" t="s">
        <v>93</v>
      </c>
      <c r="D5618" s="44" t="s">
        <v>175</v>
      </c>
      <c r="E5618" s="3">
        <v>3</v>
      </c>
      <c r="F5618" s="3">
        <v>1</v>
      </c>
      <c r="G5618" s="3">
        <v>4</v>
      </c>
      <c r="H5618" s="3">
        <v>1</v>
      </c>
      <c r="I5618" s="3">
        <f t="shared" si="87"/>
        <v>2</v>
      </c>
    </row>
    <row r="5619" spans="1:9" x14ac:dyDescent="0.35">
      <c r="A5619" s="3" t="s">
        <v>6011</v>
      </c>
      <c r="B5619" s="44" t="s">
        <v>188</v>
      </c>
      <c r="C5619" s="44" t="s">
        <v>93</v>
      </c>
      <c r="D5619" s="44" t="s">
        <v>176</v>
      </c>
      <c r="E5619" s="3">
        <v>3</v>
      </c>
      <c r="F5619" s="3">
        <v>3</v>
      </c>
      <c r="G5619" s="3">
        <v>1</v>
      </c>
      <c r="H5619" s="3">
        <v>1</v>
      </c>
      <c r="I5619" s="3">
        <f t="shared" si="87"/>
        <v>2</v>
      </c>
    </row>
    <row r="5620" spans="1:9" x14ac:dyDescent="0.35">
      <c r="A5620" s="3" t="s">
        <v>6012</v>
      </c>
      <c r="B5620" s="44" t="s">
        <v>205</v>
      </c>
      <c r="C5620" s="44" t="s">
        <v>191</v>
      </c>
      <c r="D5620" s="44" t="s">
        <v>175</v>
      </c>
      <c r="E5620" s="3">
        <v>3</v>
      </c>
      <c r="F5620" s="3">
        <v>1</v>
      </c>
      <c r="G5620" s="3">
        <v>4</v>
      </c>
      <c r="H5620" s="3">
        <v>1</v>
      </c>
      <c r="I5620" s="3">
        <f t="shared" si="87"/>
        <v>2</v>
      </c>
    </row>
    <row r="5621" spans="1:9" x14ac:dyDescent="0.35">
      <c r="A5621" s="3" t="s">
        <v>6013</v>
      </c>
      <c r="B5621" s="44" t="s">
        <v>188</v>
      </c>
      <c r="C5621" s="44" t="s">
        <v>93</v>
      </c>
      <c r="D5621" s="44" t="s">
        <v>176</v>
      </c>
      <c r="E5621" s="3">
        <v>3</v>
      </c>
      <c r="F5621" s="3">
        <v>3</v>
      </c>
      <c r="G5621" s="3">
        <v>1</v>
      </c>
      <c r="H5621" s="3">
        <v>1</v>
      </c>
      <c r="I5621" s="3">
        <f t="shared" si="87"/>
        <v>2</v>
      </c>
    </row>
    <row r="5622" spans="1:9" x14ac:dyDescent="0.35">
      <c r="A5622" s="3" t="s">
        <v>6014</v>
      </c>
      <c r="B5622" s="44" t="s">
        <v>205</v>
      </c>
      <c r="C5622" s="44" t="s">
        <v>191</v>
      </c>
      <c r="D5622" s="44" t="s">
        <v>175</v>
      </c>
      <c r="E5622" s="3">
        <v>3</v>
      </c>
      <c r="F5622" s="3">
        <v>1</v>
      </c>
      <c r="G5622" s="3">
        <v>4</v>
      </c>
      <c r="H5622" s="3">
        <v>1</v>
      </c>
      <c r="I5622" s="3">
        <f t="shared" si="87"/>
        <v>2</v>
      </c>
    </row>
    <row r="5623" spans="1:9" x14ac:dyDescent="0.35">
      <c r="A5623" s="3" t="s">
        <v>6015</v>
      </c>
      <c r="B5623" s="44" t="s">
        <v>194</v>
      </c>
      <c r="C5623" s="44" t="s">
        <v>93</v>
      </c>
      <c r="D5623" s="44" t="s">
        <v>175</v>
      </c>
      <c r="E5623" s="3">
        <v>1</v>
      </c>
      <c r="F5623" s="3">
        <v>3</v>
      </c>
      <c r="G5623" s="3">
        <v>4</v>
      </c>
      <c r="H5623" s="3">
        <v>1</v>
      </c>
      <c r="I5623" s="3">
        <f t="shared" si="87"/>
        <v>2</v>
      </c>
    </row>
    <row r="5624" spans="1:9" x14ac:dyDescent="0.35">
      <c r="A5624" s="3" t="s">
        <v>6016</v>
      </c>
      <c r="B5624" s="44" t="s">
        <v>193</v>
      </c>
      <c r="C5624" s="44" t="s">
        <v>28</v>
      </c>
      <c r="D5624" s="44" t="s">
        <v>176</v>
      </c>
      <c r="E5624" s="3">
        <v>3</v>
      </c>
      <c r="F5624" s="3">
        <v>1</v>
      </c>
      <c r="G5624" s="3">
        <v>1</v>
      </c>
      <c r="H5624" s="3">
        <v>1</v>
      </c>
      <c r="I5624" s="3">
        <f t="shared" si="87"/>
        <v>2</v>
      </c>
    </row>
    <row r="5625" spans="1:9" x14ac:dyDescent="0.35">
      <c r="A5625" s="3" t="s">
        <v>6017</v>
      </c>
      <c r="B5625" s="44" t="s">
        <v>193</v>
      </c>
      <c r="C5625" s="44" t="s">
        <v>28</v>
      </c>
      <c r="D5625" s="44" t="s">
        <v>176</v>
      </c>
      <c r="E5625" s="3">
        <v>3</v>
      </c>
      <c r="F5625" s="3">
        <v>1</v>
      </c>
      <c r="G5625" s="3">
        <v>1</v>
      </c>
      <c r="H5625" s="3">
        <v>1</v>
      </c>
      <c r="I5625" s="3">
        <f t="shared" si="87"/>
        <v>2</v>
      </c>
    </row>
    <row r="5626" spans="1:9" x14ac:dyDescent="0.35">
      <c r="A5626" s="3" t="s">
        <v>6018</v>
      </c>
      <c r="B5626" s="44" t="s">
        <v>188</v>
      </c>
      <c r="C5626" s="44" t="s">
        <v>93</v>
      </c>
      <c r="D5626" s="44" t="s">
        <v>176</v>
      </c>
      <c r="E5626" s="3">
        <v>3</v>
      </c>
      <c r="F5626" s="3">
        <v>3</v>
      </c>
      <c r="G5626" s="3">
        <v>1</v>
      </c>
      <c r="H5626" s="3">
        <v>1</v>
      </c>
      <c r="I5626" s="3">
        <f t="shared" si="87"/>
        <v>2</v>
      </c>
    </row>
    <row r="5627" spans="1:9" x14ac:dyDescent="0.35">
      <c r="A5627" s="3" t="s">
        <v>6019</v>
      </c>
      <c r="B5627" s="44" t="s">
        <v>262</v>
      </c>
      <c r="C5627" s="44" t="s">
        <v>31</v>
      </c>
      <c r="D5627" s="44" t="s">
        <v>176</v>
      </c>
      <c r="E5627" s="3">
        <v>3</v>
      </c>
      <c r="F5627" s="3">
        <v>1</v>
      </c>
      <c r="G5627" s="3">
        <v>1</v>
      </c>
      <c r="H5627" s="3">
        <v>1</v>
      </c>
      <c r="I5627" s="3">
        <f t="shared" si="87"/>
        <v>2</v>
      </c>
    </row>
    <row r="5628" spans="1:9" x14ac:dyDescent="0.35">
      <c r="A5628" s="3" t="s">
        <v>6020</v>
      </c>
      <c r="B5628" s="44" t="s">
        <v>205</v>
      </c>
      <c r="C5628" s="44" t="s">
        <v>191</v>
      </c>
      <c r="D5628" s="44" t="s">
        <v>175</v>
      </c>
      <c r="E5628" s="3">
        <v>3</v>
      </c>
      <c r="F5628" s="3">
        <v>1</v>
      </c>
      <c r="G5628" s="3">
        <v>1</v>
      </c>
      <c r="H5628" s="3">
        <v>1</v>
      </c>
      <c r="I5628" s="3">
        <f t="shared" si="87"/>
        <v>2</v>
      </c>
    </row>
    <row r="5629" spans="1:9" x14ac:dyDescent="0.35">
      <c r="A5629" s="3" t="s">
        <v>6021</v>
      </c>
      <c r="B5629" s="44" t="s">
        <v>194</v>
      </c>
      <c r="C5629" s="44" t="s">
        <v>93</v>
      </c>
      <c r="D5629" s="44" t="s">
        <v>175</v>
      </c>
      <c r="E5629" s="3">
        <v>3</v>
      </c>
      <c r="F5629" s="3">
        <v>1</v>
      </c>
      <c r="G5629" s="3">
        <v>1</v>
      </c>
      <c r="H5629" s="3">
        <v>1</v>
      </c>
      <c r="I5629" s="3">
        <f t="shared" si="87"/>
        <v>2</v>
      </c>
    </row>
    <row r="5630" spans="1:9" x14ac:dyDescent="0.35">
      <c r="A5630" s="3" t="s">
        <v>6022</v>
      </c>
      <c r="B5630" s="44" t="s">
        <v>178</v>
      </c>
      <c r="C5630" s="44" t="s">
        <v>157</v>
      </c>
      <c r="D5630" s="44" t="s">
        <v>175</v>
      </c>
      <c r="E5630" s="3">
        <v>3</v>
      </c>
      <c r="F5630" s="3">
        <v>1</v>
      </c>
      <c r="G5630" s="3">
        <v>1</v>
      </c>
      <c r="H5630" s="3">
        <v>1</v>
      </c>
      <c r="I5630" s="3">
        <f t="shared" si="87"/>
        <v>2</v>
      </c>
    </row>
    <row r="5631" spans="1:9" x14ac:dyDescent="0.35">
      <c r="A5631" s="3" t="s">
        <v>6023</v>
      </c>
      <c r="B5631" s="44" t="s">
        <v>190</v>
      </c>
      <c r="C5631" s="44" t="s">
        <v>191</v>
      </c>
      <c r="D5631" s="44" t="s">
        <v>176</v>
      </c>
      <c r="E5631" s="3">
        <v>3</v>
      </c>
      <c r="F5631" s="3">
        <v>4</v>
      </c>
      <c r="G5631" s="3">
        <v>4</v>
      </c>
      <c r="H5631" s="3">
        <v>1</v>
      </c>
      <c r="I5631" s="3">
        <f t="shared" si="87"/>
        <v>3</v>
      </c>
    </row>
    <row r="5632" spans="1:9" x14ac:dyDescent="0.35">
      <c r="A5632" s="3" t="s">
        <v>6024</v>
      </c>
      <c r="B5632" s="44" t="s">
        <v>205</v>
      </c>
      <c r="C5632" s="44" t="s">
        <v>191</v>
      </c>
      <c r="D5632" s="44" t="s">
        <v>175</v>
      </c>
      <c r="E5632" s="3">
        <v>3</v>
      </c>
      <c r="F5632" s="3">
        <v>1</v>
      </c>
      <c r="G5632" s="3">
        <v>4</v>
      </c>
      <c r="H5632" s="3">
        <v>1</v>
      </c>
      <c r="I5632" s="3">
        <f t="shared" si="87"/>
        <v>2</v>
      </c>
    </row>
    <row r="5633" spans="1:9" x14ac:dyDescent="0.35">
      <c r="A5633" s="3" t="s">
        <v>6025</v>
      </c>
      <c r="B5633" s="44" t="s">
        <v>194</v>
      </c>
      <c r="C5633" s="44" t="s">
        <v>93</v>
      </c>
      <c r="D5633" s="44" t="s">
        <v>175</v>
      </c>
      <c r="E5633" s="3">
        <v>2</v>
      </c>
      <c r="F5633" s="3">
        <v>3</v>
      </c>
      <c r="G5633" s="3">
        <v>4</v>
      </c>
      <c r="H5633" s="3">
        <v>1</v>
      </c>
      <c r="I5633" s="3">
        <f t="shared" si="87"/>
        <v>3</v>
      </c>
    </row>
    <row r="5634" spans="1:9" x14ac:dyDescent="0.35">
      <c r="A5634" s="3" t="s">
        <v>6026</v>
      </c>
      <c r="B5634" s="44" t="s">
        <v>188</v>
      </c>
      <c r="C5634" s="44" t="s">
        <v>93</v>
      </c>
      <c r="D5634" s="44" t="s">
        <v>176</v>
      </c>
      <c r="E5634" s="3">
        <v>3</v>
      </c>
      <c r="F5634" s="3">
        <v>3</v>
      </c>
      <c r="G5634" s="3">
        <v>4</v>
      </c>
      <c r="H5634" s="3">
        <v>1</v>
      </c>
      <c r="I5634" s="3">
        <f t="shared" si="87"/>
        <v>3</v>
      </c>
    </row>
    <row r="5635" spans="1:9" x14ac:dyDescent="0.35">
      <c r="A5635" s="3" t="s">
        <v>6027</v>
      </c>
      <c r="B5635" s="44" t="s">
        <v>194</v>
      </c>
      <c r="C5635" s="44" t="s">
        <v>93</v>
      </c>
      <c r="D5635" s="44" t="s">
        <v>175</v>
      </c>
      <c r="E5635" s="3">
        <v>3</v>
      </c>
      <c r="F5635" s="3">
        <v>1</v>
      </c>
      <c r="G5635" s="3">
        <v>4</v>
      </c>
      <c r="H5635" s="3">
        <v>1</v>
      </c>
      <c r="I5635" s="3">
        <f t="shared" ref="I5635:I5698" si="88">ROUND(AVERAGE(E5635:H5635),0)</f>
        <v>2</v>
      </c>
    </row>
    <row r="5636" spans="1:9" x14ac:dyDescent="0.35">
      <c r="A5636" s="3" t="s">
        <v>6028</v>
      </c>
      <c r="B5636" s="44" t="s">
        <v>194</v>
      </c>
      <c r="C5636" s="44" t="s">
        <v>93</v>
      </c>
      <c r="D5636" s="44" t="s">
        <v>175</v>
      </c>
      <c r="E5636" s="3">
        <v>3</v>
      </c>
      <c r="F5636" s="3">
        <v>4</v>
      </c>
      <c r="G5636" s="3">
        <v>1</v>
      </c>
      <c r="H5636" s="3">
        <v>1</v>
      </c>
      <c r="I5636" s="3">
        <f t="shared" si="88"/>
        <v>2</v>
      </c>
    </row>
    <row r="5637" spans="1:9" x14ac:dyDescent="0.35">
      <c r="A5637" s="3" t="s">
        <v>6029</v>
      </c>
      <c r="B5637" s="44" t="s">
        <v>188</v>
      </c>
      <c r="C5637" s="44" t="s">
        <v>93</v>
      </c>
      <c r="D5637" s="44" t="s">
        <v>176</v>
      </c>
      <c r="E5637" s="3">
        <v>3</v>
      </c>
      <c r="F5637" s="3">
        <v>4</v>
      </c>
      <c r="G5637" s="3">
        <v>1</v>
      </c>
      <c r="H5637" s="3">
        <v>1</v>
      </c>
      <c r="I5637" s="3">
        <f t="shared" si="88"/>
        <v>2</v>
      </c>
    </row>
    <row r="5638" spans="1:9" x14ac:dyDescent="0.35">
      <c r="A5638" s="3" t="s">
        <v>6030</v>
      </c>
      <c r="B5638" s="44" t="s">
        <v>194</v>
      </c>
      <c r="C5638" s="44" t="s">
        <v>93</v>
      </c>
      <c r="D5638" s="44" t="s">
        <v>175</v>
      </c>
      <c r="E5638" s="3">
        <v>3</v>
      </c>
      <c r="F5638" s="3">
        <v>1</v>
      </c>
      <c r="G5638" s="3">
        <v>4</v>
      </c>
      <c r="H5638" s="3">
        <v>1</v>
      </c>
      <c r="I5638" s="3">
        <f t="shared" si="88"/>
        <v>2</v>
      </c>
    </row>
    <row r="5639" spans="1:9" x14ac:dyDescent="0.35">
      <c r="A5639" s="3" t="s">
        <v>6031</v>
      </c>
      <c r="B5639" s="44" t="s">
        <v>193</v>
      </c>
      <c r="C5639" s="44" t="s">
        <v>28</v>
      </c>
      <c r="D5639" s="44" t="s">
        <v>176</v>
      </c>
      <c r="E5639" s="3">
        <v>3</v>
      </c>
      <c r="F5639" s="3">
        <v>1</v>
      </c>
      <c r="G5639" s="3">
        <v>1</v>
      </c>
      <c r="H5639" s="3">
        <v>1</v>
      </c>
      <c r="I5639" s="3">
        <f t="shared" si="88"/>
        <v>2</v>
      </c>
    </row>
    <row r="5640" spans="1:9" x14ac:dyDescent="0.35">
      <c r="A5640" s="3" t="s">
        <v>6032</v>
      </c>
      <c r="B5640" s="44" t="s">
        <v>194</v>
      </c>
      <c r="C5640" s="44" t="s">
        <v>93</v>
      </c>
      <c r="D5640" s="44" t="s">
        <v>175</v>
      </c>
      <c r="E5640" s="3">
        <v>1</v>
      </c>
      <c r="F5640" s="3">
        <v>4</v>
      </c>
      <c r="G5640" s="3">
        <v>4</v>
      </c>
      <c r="H5640" s="3">
        <v>1</v>
      </c>
      <c r="I5640" s="3">
        <f t="shared" si="88"/>
        <v>3</v>
      </c>
    </row>
    <row r="5641" spans="1:9" x14ac:dyDescent="0.35">
      <c r="A5641" s="3" t="s">
        <v>6033</v>
      </c>
      <c r="B5641" s="44" t="s">
        <v>207</v>
      </c>
      <c r="C5641" s="44" t="s">
        <v>97</v>
      </c>
      <c r="D5641" s="44" t="s">
        <v>175</v>
      </c>
      <c r="E5641" s="3">
        <v>3</v>
      </c>
      <c r="F5641" s="3">
        <v>1</v>
      </c>
      <c r="G5641" s="3">
        <v>1</v>
      </c>
      <c r="H5641" s="3">
        <v>1</v>
      </c>
      <c r="I5641" s="3">
        <f t="shared" si="88"/>
        <v>2</v>
      </c>
    </row>
    <row r="5642" spans="1:9" x14ac:dyDescent="0.35">
      <c r="A5642" s="3" t="s">
        <v>6034</v>
      </c>
      <c r="B5642" s="44" t="s">
        <v>205</v>
      </c>
      <c r="C5642" s="44" t="s">
        <v>191</v>
      </c>
      <c r="D5642" s="44" t="s">
        <v>175</v>
      </c>
      <c r="E5642" s="3">
        <v>3</v>
      </c>
      <c r="F5642" s="3">
        <v>1</v>
      </c>
      <c r="G5642" s="3">
        <v>4</v>
      </c>
      <c r="H5642" s="3">
        <v>1</v>
      </c>
      <c r="I5642" s="3">
        <f t="shared" si="88"/>
        <v>2</v>
      </c>
    </row>
    <row r="5643" spans="1:9" x14ac:dyDescent="0.35">
      <c r="A5643" s="3" t="s">
        <v>6035</v>
      </c>
      <c r="B5643" s="44" t="s">
        <v>178</v>
      </c>
      <c r="C5643" s="44" t="s">
        <v>157</v>
      </c>
      <c r="D5643" s="44" t="s">
        <v>175</v>
      </c>
      <c r="E5643" s="3">
        <v>3</v>
      </c>
      <c r="F5643" s="3">
        <v>1</v>
      </c>
      <c r="G5643" s="3">
        <v>1</v>
      </c>
      <c r="H5643" s="3">
        <v>1</v>
      </c>
      <c r="I5643" s="3">
        <f t="shared" si="88"/>
        <v>2</v>
      </c>
    </row>
    <row r="5644" spans="1:9" x14ac:dyDescent="0.35">
      <c r="A5644" s="3" t="s">
        <v>6036</v>
      </c>
      <c r="B5644" s="44" t="s">
        <v>190</v>
      </c>
      <c r="C5644" s="44" t="s">
        <v>191</v>
      </c>
      <c r="D5644" s="44" t="s">
        <v>176</v>
      </c>
      <c r="E5644" s="3">
        <v>3</v>
      </c>
      <c r="F5644" s="3">
        <v>1</v>
      </c>
      <c r="G5644" s="3">
        <v>1</v>
      </c>
      <c r="H5644" s="3">
        <v>1</v>
      </c>
      <c r="I5644" s="3">
        <f t="shared" si="88"/>
        <v>2</v>
      </c>
    </row>
    <row r="5645" spans="1:9" x14ac:dyDescent="0.35">
      <c r="A5645" s="3" t="s">
        <v>6037</v>
      </c>
      <c r="B5645" s="44" t="s">
        <v>207</v>
      </c>
      <c r="C5645" s="44" t="s">
        <v>97</v>
      </c>
      <c r="D5645" s="44" t="s">
        <v>175</v>
      </c>
      <c r="E5645" s="3">
        <v>3</v>
      </c>
      <c r="F5645" s="3">
        <v>1</v>
      </c>
      <c r="G5645" s="3">
        <v>1</v>
      </c>
      <c r="H5645" s="3">
        <v>1</v>
      </c>
      <c r="I5645" s="3">
        <f t="shared" si="88"/>
        <v>2</v>
      </c>
    </row>
    <row r="5646" spans="1:9" x14ac:dyDescent="0.35">
      <c r="A5646" s="3" t="s">
        <v>6038</v>
      </c>
      <c r="B5646" s="44" t="s">
        <v>200</v>
      </c>
      <c r="C5646" s="44" t="s">
        <v>31</v>
      </c>
      <c r="D5646" s="44" t="s">
        <v>175</v>
      </c>
      <c r="E5646" s="3">
        <v>3</v>
      </c>
      <c r="F5646" s="3">
        <v>1</v>
      </c>
      <c r="G5646" s="3">
        <v>4</v>
      </c>
      <c r="H5646" s="3">
        <v>1</v>
      </c>
      <c r="I5646" s="3">
        <f t="shared" si="88"/>
        <v>2</v>
      </c>
    </row>
    <row r="5647" spans="1:9" x14ac:dyDescent="0.35">
      <c r="A5647" s="3" t="s">
        <v>6039</v>
      </c>
      <c r="B5647" s="44" t="s">
        <v>218</v>
      </c>
      <c r="C5647" s="44" t="s">
        <v>219</v>
      </c>
      <c r="D5647" s="44" t="s">
        <v>175</v>
      </c>
      <c r="E5647" s="3">
        <v>3</v>
      </c>
      <c r="F5647" s="3">
        <v>1</v>
      </c>
      <c r="G5647" s="3">
        <v>1</v>
      </c>
      <c r="H5647" s="3">
        <v>1</v>
      </c>
      <c r="I5647" s="3">
        <f t="shared" si="88"/>
        <v>2</v>
      </c>
    </row>
    <row r="5648" spans="1:9" x14ac:dyDescent="0.35">
      <c r="A5648" s="3" t="s">
        <v>6040</v>
      </c>
      <c r="B5648" s="44" t="s">
        <v>262</v>
      </c>
      <c r="C5648" s="44" t="s">
        <v>31</v>
      </c>
      <c r="D5648" s="44" t="s">
        <v>176</v>
      </c>
      <c r="E5648" s="3">
        <v>3</v>
      </c>
      <c r="F5648" s="3">
        <v>1</v>
      </c>
      <c r="G5648" s="3">
        <v>1</v>
      </c>
      <c r="H5648" s="3">
        <v>1</v>
      </c>
      <c r="I5648" s="3">
        <f t="shared" si="88"/>
        <v>2</v>
      </c>
    </row>
    <row r="5649" spans="1:9" x14ac:dyDescent="0.35">
      <c r="A5649" s="3" t="s">
        <v>6041</v>
      </c>
      <c r="B5649" s="44" t="s">
        <v>210</v>
      </c>
      <c r="C5649" s="44" t="s">
        <v>97</v>
      </c>
      <c r="D5649" s="44" t="s">
        <v>176</v>
      </c>
      <c r="E5649" s="3">
        <v>3</v>
      </c>
      <c r="F5649" s="3">
        <v>1</v>
      </c>
      <c r="G5649" s="3">
        <v>4</v>
      </c>
      <c r="H5649" s="3">
        <v>1</v>
      </c>
      <c r="I5649" s="3">
        <f t="shared" si="88"/>
        <v>2</v>
      </c>
    </row>
    <row r="5650" spans="1:9" x14ac:dyDescent="0.35">
      <c r="A5650" s="3" t="s">
        <v>6042</v>
      </c>
      <c r="B5650" s="44" t="s">
        <v>217</v>
      </c>
      <c r="C5650" s="44" t="s">
        <v>82</v>
      </c>
      <c r="D5650" s="44" t="s">
        <v>175</v>
      </c>
      <c r="E5650" s="3">
        <v>3</v>
      </c>
      <c r="F5650" s="3">
        <v>1</v>
      </c>
      <c r="G5650" s="3">
        <v>4</v>
      </c>
      <c r="H5650" s="3">
        <v>2</v>
      </c>
      <c r="I5650" s="3">
        <f t="shared" si="88"/>
        <v>3</v>
      </c>
    </row>
    <row r="5651" spans="1:9" x14ac:dyDescent="0.35">
      <c r="A5651" s="3" t="s">
        <v>6043</v>
      </c>
      <c r="B5651" s="44" t="s">
        <v>178</v>
      </c>
      <c r="C5651" s="44" t="s">
        <v>157</v>
      </c>
      <c r="D5651" s="44" t="s">
        <v>175</v>
      </c>
      <c r="E5651" s="3">
        <v>3</v>
      </c>
      <c r="F5651" s="3">
        <v>1</v>
      </c>
      <c r="G5651" s="3">
        <v>4</v>
      </c>
      <c r="H5651" s="3">
        <v>1</v>
      </c>
      <c r="I5651" s="3">
        <f t="shared" si="88"/>
        <v>2</v>
      </c>
    </row>
    <row r="5652" spans="1:9" x14ac:dyDescent="0.35">
      <c r="A5652" s="3" t="s">
        <v>6044</v>
      </c>
      <c r="B5652" s="44" t="s">
        <v>210</v>
      </c>
      <c r="C5652" s="44" t="s">
        <v>97</v>
      </c>
      <c r="D5652" s="44" t="s">
        <v>176</v>
      </c>
      <c r="E5652" s="3">
        <v>3</v>
      </c>
      <c r="F5652" s="3">
        <v>1</v>
      </c>
      <c r="G5652" s="3">
        <v>1</v>
      </c>
      <c r="H5652" s="3">
        <v>1</v>
      </c>
      <c r="I5652" s="3">
        <f t="shared" si="88"/>
        <v>2</v>
      </c>
    </row>
    <row r="5653" spans="1:9" x14ac:dyDescent="0.35">
      <c r="A5653" s="3" t="s">
        <v>6045</v>
      </c>
      <c r="B5653" s="44" t="s">
        <v>218</v>
      </c>
      <c r="C5653" s="44" t="s">
        <v>219</v>
      </c>
      <c r="D5653" s="44" t="s">
        <v>175</v>
      </c>
      <c r="E5653" s="3">
        <v>3</v>
      </c>
      <c r="F5653" s="3">
        <v>1</v>
      </c>
      <c r="G5653" s="3">
        <v>4</v>
      </c>
      <c r="H5653" s="3">
        <v>1</v>
      </c>
      <c r="I5653" s="3">
        <f t="shared" si="88"/>
        <v>2</v>
      </c>
    </row>
    <row r="5654" spans="1:9" x14ac:dyDescent="0.35">
      <c r="A5654" s="3" t="s">
        <v>6046</v>
      </c>
      <c r="B5654" s="44" t="s">
        <v>251</v>
      </c>
      <c r="C5654" s="44" t="s">
        <v>28</v>
      </c>
      <c r="D5654" s="44" t="s">
        <v>175</v>
      </c>
      <c r="E5654" s="3">
        <v>3</v>
      </c>
      <c r="F5654" s="3">
        <v>1</v>
      </c>
      <c r="G5654" s="3">
        <v>4</v>
      </c>
      <c r="H5654" s="3">
        <v>1</v>
      </c>
      <c r="I5654" s="3">
        <f t="shared" si="88"/>
        <v>2</v>
      </c>
    </row>
    <row r="5655" spans="1:9" x14ac:dyDescent="0.35">
      <c r="A5655" s="3" t="s">
        <v>6047</v>
      </c>
      <c r="B5655" s="44" t="s">
        <v>218</v>
      </c>
      <c r="C5655" s="44" t="s">
        <v>219</v>
      </c>
      <c r="D5655" s="44" t="s">
        <v>175</v>
      </c>
      <c r="E5655" s="3">
        <v>3</v>
      </c>
      <c r="F5655" s="3">
        <v>1</v>
      </c>
      <c r="G5655" s="3">
        <v>4</v>
      </c>
      <c r="H5655" s="3">
        <v>1</v>
      </c>
      <c r="I5655" s="3">
        <f t="shared" si="88"/>
        <v>2</v>
      </c>
    </row>
    <row r="5656" spans="1:9" x14ac:dyDescent="0.35">
      <c r="A5656" s="3" t="s">
        <v>6048</v>
      </c>
      <c r="B5656" s="44" t="s">
        <v>178</v>
      </c>
      <c r="C5656" s="44" t="s">
        <v>157</v>
      </c>
      <c r="D5656" s="44" t="s">
        <v>175</v>
      </c>
      <c r="E5656" s="3">
        <v>3</v>
      </c>
      <c r="F5656" s="3">
        <v>1</v>
      </c>
      <c r="G5656" s="3">
        <v>1</v>
      </c>
      <c r="H5656" s="3">
        <v>1</v>
      </c>
      <c r="I5656" s="3">
        <f t="shared" si="88"/>
        <v>2</v>
      </c>
    </row>
    <row r="5657" spans="1:9" x14ac:dyDescent="0.35">
      <c r="A5657" s="3" t="s">
        <v>6049</v>
      </c>
      <c r="B5657" s="44" t="s">
        <v>218</v>
      </c>
      <c r="C5657" s="44" t="s">
        <v>219</v>
      </c>
      <c r="D5657" s="44" t="s">
        <v>175</v>
      </c>
      <c r="E5657" s="3">
        <v>3</v>
      </c>
      <c r="F5657" s="3">
        <v>1</v>
      </c>
      <c r="G5657" s="3">
        <v>4</v>
      </c>
      <c r="H5657" s="3">
        <v>1</v>
      </c>
      <c r="I5657" s="3">
        <f t="shared" si="88"/>
        <v>2</v>
      </c>
    </row>
    <row r="5658" spans="1:9" x14ac:dyDescent="0.35">
      <c r="A5658" s="3" t="s">
        <v>6050</v>
      </c>
      <c r="B5658" s="44" t="s">
        <v>218</v>
      </c>
      <c r="C5658" s="44" t="s">
        <v>219</v>
      </c>
      <c r="D5658" s="44" t="s">
        <v>175</v>
      </c>
      <c r="E5658" s="3">
        <v>3</v>
      </c>
      <c r="F5658" s="3">
        <v>1</v>
      </c>
      <c r="G5658" s="3">
        <v>1</v>
      </c>
      <c r="H5658" s="3">
        <v>1</v>
      </c>
      <c r="I5658" s="3">
        <f t="shared" si="88"/>
        <v>2</v>
      </c>
    </row>
    <row r="5659" spans="1:9" x14ac:dyDescent="0.35">
      <c r="A5659" s="3" t="s">
        <v>6051</v>
      </c>
      <c r="B5659" s="44" t="s">
        <v>239</v>
      </c>
      <c r="C5659" s="44" t="s">
        <v>33</v>
      </c>
      <c r="D5659" s="44" t="s">
        <v>176</v>
      </c>
      <c r="E5659" s="3">
        <v>3</v>
      </c>
      <c r="F5659" s="3">
        <v>1</v>
      </c>
      <c r="G5659" s="3">
        <v>4</v>
      </c>
      <c r="H5659" s="3">
        <v>1</v>
      </c>
      <c r="I5659" s="3">
        <f t="shared" si="88"/>
        <v>2</v>
      </c>
    </row>
    <row r="5660" spans="1:9" x14ac:dyDescent="0.35">
      <c r="A5660" s="3" t="s">
        <v>6052</v>
      </c>
      <c r="B5660" s="44" t="s">
        <v>239</v>
      </c>
      <c r="C5660" s="44" t="s">
        <v>33</v>
      </c>
      <c r="D5660" s="44" t="s">
        <v>176</v>
      </c>
      <c r="E5660" s="3">
        <v>3</v>
      </c>
      <c r="F5660" s="3">
        <v>1</v>
      </c>
      <c r="G5660" s="3">
        <v>1</v>
      </c>
      <c r="H5660" s="3">
        <v>1</v>
      </c>
      <c r="I5660" s="3">
        <f t="shared" si="88"/>
        <v>2</v>
      </c>
    </row>
    <row r="5661" spans="1:9" x14ac:dyDescent="0.35">
      <c r="A5661" s="3" t="s">
        <v>6053</v>
      </c>
      <c r="B5661" s="44" t="s">
        <v>239</v>
      </c>
      <c r="C5661" s="44" t="s">
        <v>33</v>
      </c>
      <c r="D5661" s="44" t="s">
        <v>176</v>
      </c>
      <c r="E5661" s="3">
        <v>3</v>
      </c>
      <c r="F5661" s="3">
        <v>1</v>
      </c>
      <c r="G5661" s="3">
        <v>4</v>
      </c>
      <c r="H5661" s="3">
        <v>1</v>
      </c>
      <c r="I5661" s="3">
        <f t="shared" si="88"/>
        <v>2</v>
      </c>
    </row>
    <row r="5662" spans="1:9" x14ac:dyDescent="0.35">
      <c r="A5662" s="3" t="s">
        <v>6054</v>
      </c>
      <c r="B5662" s="44" t="s">
        <v>239</v>
      </c>
      <c r="C5662" s="44" t="s">
        <v>33</v>
      </c>
      <c r="D5662" s="44" t="s">
        <v>176</v>
      </c>
      <c r="E5662" s="3">
        <v>3</v>
      </c>
      <c r="F5662" s="3">
        <v>1</v>
      </c>
      <c r="G5662" s="3">
        <v>4</v>
      </c>
      <c r="H5662" s="3">
        <v>1</v>
      </c>
      <c r="I5662" s="3">
        <f t="shared" si="88"/>
        <v>2</v>
      </c>
    </row>
    <row r="5663" spans="1:9" x14ac:dyDescent="0.35">
      <c r="A5663" s="3" t="s">
        <v>6055</v>
      </c>
      <c r="B5663" s="44" t="s">
        <v>218</v>
      </c>
      <c r="C5663" s="44" t="s">
        <v>219</v>
      </c>
      <c r="D5663" s="44" t="s">
        <v>175</v>
      </c>
      <c r="E5663" s="3">
        <v>3</v>
      </c>
      <c r="F5663" s="3">
        <v>1</v>
      </c>
      <c r="G5663" s="3">
        <v>4</v>
      </c>
      <c r="H5663" s="3">
        <v>1</v>
      </c>
      <c r="I5663" s="3">
        <f t="shared" si="88"/>
        <v>2</v>
      </c>
    </row>
    <row r="5664" spans="1:9" x14ac:dyDescent="0.35">
      <c r="A5664" s="3" t="s">
        <v>6056</v>
      </c>
      <c r="B5664" s="44" t="s">
        <v>188</v>
      </c>
      <c r="C5664" s="44" t="s">
        <v>93</v>
      </c>
      <c r="D5664" s="44" t="s">
        <v>176</v>
      </c>
      <c r="E5664" s="3">
        <v>3</v>
      </c>
      <c r="F5664" s="3">
        <v>3</v>
      </c>
      <c r="G5664" s="3">
        <v>1</v>
      </c>
      <c r="H5664" s="3">
        <v>1</v>
      </c>
      <c r="I5664" s="3">
        <f t="shared" si="88"/>
        <v>2</v>
      </c>
    </row>
    <row r="5665" spans="1:9" x14ac:dyDescent="0.35">
      <c r="A5665" s="3" t="s">
        <v>6057</v>
      </c>
      <c r="B5665" s="44" t="s">
        <v>190</v>
      </c>
      <c r="C5665" s="44" t="s">
        <v>191</v>
      </c>
      <c r="D5665" s="44" t="s">
        <v>176</v>
      </c>
      <c r="E5665" s="3">
        <v>3</v>
      </c>
      <c r="F5665" s="3">
        <v>1</v>
      </c>
      <c r="G5665" s="3">
        <v>1</v>
      </c>
      <c r="H5665" s="3">
        <v>1</v>
      </c>
      <c r="I5665" s="3">
        <f t="shared" si="88"/>
        <v>2</v>
      </c>
    </row>
    <row r="5666" spans="1:9" x14ac:dyDescent="0.35">
      <c r="A5666" s="3" t="s">
        <v>6058</v>
      </c>
      <c r="B5666" s="44" t="s">
        <v>218</v>
      </c>
      <c r="C5666" s="44" t="s">
        <v>219</v>
      </c>
      <c r="D5666" s="44" t="s">
        <v>175</v>
      </c>
      <c r="E5666" s="3">
        <v>3</v>
      </c>
      <c r="F5666" s="3">
        <v>1</v>
      </c>
      <c r="G5666" s="3">
        <v>1</v>
      </c>
      <c r="H5666" s="3">
        <v>1</v>
      </c>
      <c r="I5666" s="3">
        <f t="shared" si="88"/>
        <v>2</v>
      </c>
    </row>
    <row r="5667" spans="1:9" x14ac:dyDescent="0.35">
      <c r="A5667" s="3" t="s">
        <v>6059</v>
      </c>
      <c r="B5667" s="44" t="s">
        <v>218</v>
      </c>
      <c r="C5667" s="44" t="s">
        <v>219</v>
      </c>
      <c r="D5667" s="44" t="s">
        <v>175</v>
      </c>
      <c r="E5667" s="3">
        <v>3</v>
      </c>
      <c r="F5667" s="3">
        <v>1</v>
      </c>
      <c r="G5667" s="3">
        <v>4</v>
      </c>
      <c r="H5667" s="3">
        <v>1</v>
      </c>
      <c r="I5667" s="3">
        <f t="shared" si="88"/>
        <v>2</v>
      </c>
    </row>
    <row r="5668" spans="1:9" x14ac:dyDescent="0.35">
      <c r="A5668" s="3" t="s">
        <v>6060</v>
      </c>
      <c r="B5668" s="44" t="s">
        <v>218</v>
      </c>
      <c r="C5668" s="44" t="s">
        <v>219</v>
      </c>
      <c r="D5668" s="44" t="s">
        <v>175</v>
      </c>
      <c r="E5668" s="3">
        <v>3</v>
      </c>
      <c r="F5668" s="3">
        <v>1</v>
      </c>
      <c r="G5668" s="3">
        <v>4</v>
      </c>
      <c r="H5668" s="3">
        <v>1</v>
      </c>
      <c r="I5668" s="3">
        <f t="shared" si="88"/>
        <v>2</v>
      </c>
    </row>
    <row r="5669" spans="1:9" x14ac:dyDescent="0.35">
      <c r="A5669" s="3" t="s">
        <v>6061</v>
      </c>
      <c r="B5669" s="44" t="s">
        <v>207</v>
      </c>
      <c r="C5669" s="44" t="s">
        <v>97</v>
      </c>
      <c r="D5669" s="44" t="s">
        <v>175</v>
      </c>
      <c r="E5669" s="3">
        <v>3</v>
      </c>
      <c r="F5669" s="3">
        <v>1</v>
      </c>
      <c r="G5669" s="3">
        <v>4</v>
      </c>
      <c r="H5669" s="3">
        <v>1</v>
      </c>
      <c r="I5669" s="3">
        <f t="shared" si="88"/>
        <v>2</v>
      </c>
    </row>
    <row r="5670" spans="1:9" x14ac:dyDescent="0.35">
      <c r="A5670" s="3" t="s">
        <v>6062</v>
      </c>
      <c r="B5670" s="44" t="s">
        <v>207</v>
      </c>
      <c r="C5670" s="44" t="s">
        <v>97</v>
      </c>
      <c r="D5670" s="44" t="s">
        <v>175</v>
      </c>
      <c r="E5670" s="3">
        <v>3</v>
      </c>
      <c r="F5670" s="3">
        <v>1</v>
      </c>
      <c r="G5670" s="3">
        <v>4</v>
      </c>
      <c r="H5670" s="3">
        <v>1</v>
      </c>
      <c r="I5670" s="3">
        <f t="shared" si="88"/>
        <v>2</v>
      </c>
    </row>
    <row r="5671" spans="1:9" x14ac:dyDescent="0.35">
      <c r="A5671" s="3" t="s">
        <v>6063</v>
      </c>
      <c r="B5671" s="44" t="s">
        <v>218</v>
      </c>
      <c r="C5671" s="44" t="s">
        <v>219</v>
      </c>
      <c r="D5671" s="44" t="s">
        <v>175</v>
      </c>
      <c r="E5671" s="3">
        <v>3</v>
      </c>
      <c r="F5671" s="3">
        <v>1</v>
      </c>
      <c r="G5671" s="3">
        <v>4</v>
      </c>
      <c r="H5671" s="3">
        <v>1</v>
      </c>
      <c r="I5671" s="3">
        <f t="shared" si="88"/>
        <v>2</v>
      </c>
    </row>
    <row r="5672" spans="1:9" x14ac:dyDescent="0.35">
      <c r="A5672" s="3" t="s">
        <v>6064</v>
      </c>
      <c r="B5672" s="44" t="s">
        <v>218</v>
      </c>
      <c r="C5672" s="44" t="s">
        <v>219</v>
      </c>
      <c r="D5672" s="44" t="s">
        <v>175</v>
      </c>
      <c r="E5672" s="3">
        <v>3</v>
      </c>
      <c r="F5672" s="3">
        <v>1</v>
      </c>
      <c r="G5672" s="3">
        <v>4</v>
      </c>
      <c r="H5672" s="3">
        <v>1</v>
      </c>
      <c r="I5672" s="3">
        <f t="shared" si="88"/>
        <v>2</v>
      </c>
    </row>
    <row r="5673" spans="1:9" x14ac:dyDescent="0.35">
      <c r="A5673" s="3" t="s">
        <v>6065</v>
      </c>
      <c r="B5673" s="44" t="s">
        <v>218</v>
      </c>
      <c r="C5673" s="44" t="s">
        <v>219</v>
      </c>
      <c r="D5673" s="44" t="s">
        <v>175</v>
      </c>
      <c r="E5673" s="3">
        <v>3</v>
      </c>
      <c r="F5673" s="3">
        <v>1</v>
      </c>
      <c r="G5673" s="3">
        <v>4</v>
      </c>
      <c r="H5673" s="3">
        <v>1</v>
      </c>
      <c r="I5673" s="3">
        <f t="shared" si="88"/>
        <v>2</v>
      </c>
    </row>
    <row r="5674" spans="1:9" x14ac:dyDescent="0.35">
      <c r="A5674" s="3" t="s">
        <v>6066</v>
      </c>
      <c r="B5674" s="44" t="s">
        <v>218</v>
      </c>
      <c r="C5674" s="44" t="s">
        <v>219</v>
      </c>
      <c r="D5674" s="44" t="s">
        <v>175</v>
      </c>
      <c r="E5674" s="3">
        <v>2</v>
      </c>
      <c r="F5674" s="3">
        <v>4</v>
      </c>
      <c r="G5674" s="3">
        <v>4</v>
      </c>
      <c r="H5674" s="3">
        <v>1</v>
      </c>
      <c r="I5674" s="3">
        <f t="shared" si="88"/>
        <v>3</v>
      </c>
    </row>
    <row r="5675" spans="1:9" x14ac:dyDescent="0.35">
      <c r="A5675" s="3" t="s">
        <v>6067</v>
      </c>
      <c r="B5675" s="44" t="s">
        <v>218</v>
      </c>
      <c r="C5675" s="44" t="s">
        <v>219</v>
      </c>
      <c r="D5675" s="44" t="s">
        <v>175</v>
      </c>
      <c r="E5675" s="3">
        <v>3</v>
      </c>
      <c r="F5675" s="3">
        <v>2</v>
      </c>
      <c r="G5675" s="3">
        <v>4</v>
      </c>
      <c r="H5675" s="3">
        <v>2</v>
      </c>
      <c r="I5675" s="3">
        <f t="shared" si="88"/>
        <v>3</v>
      </c>
    </row>
    <row r="5676" spans="1:9" x14ac:dyDescent="0.35">
      <c r="A5676" s="3" t="s">
        <v>6068</v>
      </c>
      <c r="B5676" s="44" t="s">
        <v>218</v>
      </c>
      <c r="C5676" s="44" t="s">
        <v>219</v>
      </c>
      <c r="D5676" s="44" t="s">
        <v>175</v>
      </c>
      <c r="E5676" s="3">
        <v>3</v>
      </c>
      <c r="F5676" s="3">
        <v>1</v>
      </c>
      <c r="G5676" s="3">
        <v>1</v>
      </c>
      <c r="H5676" s="3">
        <v>1</v>
      </c>
      <c r="I5676" s="3">
        <f t="shared" si="88"/>
        <v>2</v>
      </c>
    </row>
    <row r="5677" spans="1:9" x14ac:dyDescent="0.35">
      <c r="A5677" s="3" t="s">
        <v>6069</v>
      </c>
      <c r="B5677" s="44" t="s">
        <v>218</v>
      </c>
      <c r="C5677" s="44" t="s">
        <v>219</v>
      </c>
      <c r="D5677" s="44" t="s">
        <v>175</v>
      </c>
      <c r="E5677" s="3">
        <v>3</v>
      </c>
      <c r="F5677" s="3">
        <v>1</v>
      </c>
      <c r="G5677" s="3">
        <v>4</v>
      </c>
      <c r="H5677" s="3">
        <v>1</v>
      </c>
      <c r="I5677" s="3">
        <f t="shared" si="88"/>
        <v>2</v>
      </c>
    </row>
    <row r="5678" spans="1:9" x14ac:dyDescent="0.35">
      <c r="A5678" s="3" t="s">
        <v>6070</v>
      </c>
      <c r="B5678" s="44" t="s">
        <v>218</v>
      </c>
      <c r="C5678" s="44" t="s">
        <v>219</v>
      </c>
      <c r="D5678" s="44" t="s">
        <v>175</v>
      </c>
      <c r="E5678" s="3">
        <v>3</v>
      </c>
      <c r="F5678" s="3">
        <v>1</v>
      </c>
      <c r="G5678" s="3">
        <v>4</v>
      </c>
      <c r="H5678" s="3">
        <v>1</v>
      </c>
      <c r="I5678" s="3">
        <f t="shared" si="88"/>
        <v>2</v>
      </c>
    </row>
    <row r="5679" spans="1:9" x14ac:dyDescent="0.35">
      <c r="A5679" s="3" t="s">
        <v>6071</v>
      </c>
      <c r="B5679" s="44" t="s">
        <v>251</v>
      </c>
      <c r="C5679" s="44" t="s">
        <v>28</v>
      </c>
      <c r="D5679" s="44" t="s">
        <v>175</v>
      </c>
      <c r="E5679" s="3">
        <v>3</v>
      </c>
      <c r="F5679" s="3">
        <v>3</v>
      </c>
      <c r="G5679" s="3">
        <v>4</v>
      </c>
      <c r="H5679" s="3">
        <v>1</v>
      </c>
      <c r="I5679" s="3">
        <f t="shared" si="88"/>
        <v>3</v>
      </c>
    </row>
    <row r="5680" spans="1:9" x14ac:dyDescent="0.35">
      <c r="A5680" s="3" t="s">
        <v>6072</v>
      </c>
      <c r="B5680" s="44" t="s">
        <v>188</v>
      </c>
      <c r="C5680" s="44" t="s">
        <v>93</v>
      </c>
      <c r="D5680" s="44" t="s">
        <v>176</v>
      </c>
      <c r="E5680" s="3">
        <v>3</v>
      </c>
      <c r="F5680" s="3">
        <v>2</v>
      </c>
      <c r="G5680" s="3">
        <v>1</v>
      </c>
      <c r="H5680" s="3">
        <v>1</v>
      </c>
      <c r="I5680" s="3">
        <f t="shared" si="88"/>
        <v>2</v>
      </c>
    </row>
    <row r="5681" spans="1:9" x14ac:dyDescent="0.35">
      <c r="A5681" s="3" t="s">
        <v>6073</v>
      </c>
      <c r="B5681" s="44" t="s">
        <v>194</v>
      </c>
      <c r="C5681" s="44" t="s">
        <v>93</v>
      </c>
      <c r="D5681" s="44" t="s">
        <v>175</v>
      </c>
      <c r="E5681" s="3">
        <v>3</v>
      </c>
      <c r="F5681" s="3">
        <v>1</v>
      </c>
      <c r="G5681" s="3">
        <v>4</v>
      </c>
      <c r="H5681" s="3">
        <v>1</v>
      </c>
      <c r="I5681" s="3">
        <f t="shared" si="88"/>
        <v>2</v>
      </c>
    </row>
    <row r="5682" spans="1:9" x14ac:dyDescent="0.35">
      <c r="A5682" s="3" t="s">
        <v>6074</v>
      </c>
      <c r="B5682" s="44" t="s">
        <v>188</v>
      </c>
      <c r="C5682" s="44" t="s">
        <v>93</v>
      </c>
      <c r="D5682" s="44" t="s">
        <v>176</v>
      </c>
      <c r="E5682" s="3">
        <v>3</v>
      </c>
      <c r="F5682" s="3">
        <v>1</v>
      </c>
      <c r="G5682" s="3">
        <v>1</v>
      </c>
      <c r="H5682" s="3">
        <v>1</v>
      </c>
      <c r="I5682" s="3">
        <f t="shared" si="88"/>
        <v>2</v>
      </c>
    </row>
    <row r="5683" spans="1:9" x14ac:dyDescent="0.35">
      <c r="A5683" s="3" t="s">
        <v>6075</v>
      </c>
      <c r="B5683" s="44" t="s">
        <v>205</v>
      </c>
      <c r="C5683" s="44" t="s">
        <v>191</v>
      </c>
      <c r="D5683" s="44" t="s">
        <v>175</v>
      </c>
      <c r="E5683" s="3">
        <v>3</v>
      </c>
      <c r="F5683" s="3">
        <v>1</v>
      </c>
      <c r="G5683" s="3">
        <v>4</v>
      </c>
      <c r="H5683" s="3">
        <v>1</v>
      </c>
      <c r="I5683" s="3">
        <f t="shared" si="88"/>
        <v>2</v>
      </c>
    </row>
    <row r="5684" spans="1:9" x14ac:dyDescent="0.35">
      <c r="A5684" s="3" t="s">
        <v>6076</v>
      </c>
      <c r="B5684" s="44" t="s">
        <v>218</v>
      </c>
      <c r="C5684" s="44" t="s">
        <v>219</v>
      </c>
      <c r="D5684" s="44" t="s">
        <v>175</v>
      </c>
      <c r="E5684" s="3">
        <v>3</v>
      </c>
      <c r="F5684" s="3">
        <v>1</v>
      </c>
      <c r="G5684" s="3">
        <v>1</v>
      </c>
      <c r="H5684" s="3">
        <v>1</v>
      </c>
      <c r="I5684" s="3">
        <f t="shared" si="88"/>
        <v>2</v>
      </c>
    </row>
    <row r="5685" spans="1:9" x14ac:dyDescent="0.35">
      <c r="A5685" s="3" t="s">
        <v>6077</v>
      </c>
      <c r="B5685" s="44" t="s">
        <v>188</v>
      </c>
      <c r="C5685" s="44" t="s">
        <v>93</v>
      </c>
      <c r="D5685" s="44" t="s">
        <v>176</v>
      </c>
      <c r="E5685" s="3">
        <v>2</v>
      </c>
      <c r="F5685" s="3">
        <v>4</v>
      </c>
      <c r="G5685" s="3">
        <v>1</v>
      </c>
      <c r="H5685" s="3">
        <v>1</v>
      </c>
      <c r="I5685" s="3">
        <f t="shared" si="88"/>
        <v>2</v>
      </c>
    </row>
    <row r="5686" spans="1:9" x14ac:dyDescent="0.35">
      <c r="A5686" s="3" t="s">
        <v>6078</v>
      </c>
      <c r="B5686" s="44" t="s">
        <v>223</v>
      </c>
      <c r="C5686" s="44" t="s">
        <v>157</v>
      </c>
      <c r="D5686" s="44" t="s">
        <v>176</v>
      </c>
      <c r="E5686" s="3">
        <v>3</v>
      </c>
      <c r="F5686" s="3">
        <v>1</v>
      </c>
      <c r="G5686" s="3">
        <v>4</v>
      </c>
      <c r="H5686" s="3">
        <v>1</v>
      </c>
      <c r="I5686" s="3">
        <f t="shared" si="88"/>
        <v>2</v>
      </c>
    </row>
    <row r="5687" spans="1:9" x14ac:dyDescent="0.35">
      <c r="A5687" s="3" t="s">
        <v>6079</v>
      </c>
      <c r="B5687" s="44" t="s">
        <v>200</v>
      </c>
      <c r="C5687" s="44" t="s">
        <v>31</v>
      </c>
      <c r="D5687" s="44" t="s">
        <v>175</v>
      </c>
      <c r="E5687" s="3">
        <v>2</v>
      </c>
      <c r="F5687" s="3">
        <v>4</v>
      </c>
      <c r="G5687" s="3">
        <v>1</v>
      </c>
      <c r="H5687" s="3">
        <v>1</v>
      </c>
      <c r="I5687" s="3">
        <f t="shared" si="88"/>
        <v>2</v>
      </c>
    </row>
    <row r="5688" spans="1:9" x14ac:dyDescent="0.35">
      <c r="A5688" s="3" t="s">
        <v>6080</v>
      </c>
      <c r="B5688" s="44" t="s">
        <v>207</v>
      </c>
      <c r="C5688" s="44" t="s">
        <v>97</v>
      </c>
      <c r="D5688" s="44" t="s">
        <v>175</v>
      </c>
      <c r="E5688" s="3">
        <v>3</v>
      </c>
      <c r="F5688" s="3">
        <v>1</v>
      </c>
      <c r="G5688" s="3">
        <v>1</v>
      </c>
      <c r="H5688" s="3">
        <v>1</v>
      </c>
      <c r="I5688" s="3">
        <f t="shared" si="88"/>
        <v>2</v>
      </c>
    </row>
    <row r="5689" spans="1:9" x14ac:dyDescent="0.35">
      <c r="A5689" s="3" t="s">
        <v>6081</v>
      </c>
      <c r="B5689" s="44" t="s">
        <v>210</v>
      </c>
      <c r="C5689" s="44" t="s">
        <v>97</v>
      </c>
      <c r="D5689" s="44" t="s">
        <v>176</v>
      </c>
      <c r="E5689" s="3">
        <v>3</v>
      </c>
      <c r="F5689" s="3">
        <v>2</v>
      </c>
      <c r="G5689" s="3">
        <v>4</v>
      </c>
      <c r="H5689" s="3">
        <v>2</v>
      </c>
      <c r="I5689" s="3">
        <f t="shared" si="88"/>
        <v>3</v>
      </c>
    </row>
    <row r="5690" spans="1:9" x14ac:dyDescent="0.35">
      <c r="A5690" s="3" t="s">
        <v>6082</v>
      </c>
      <c r="B5690" s="44" t="s">
        <v>178</v>
      </c>
      <c r="C5690" s="44" t="s">
        <v>157</v>
      </c>
      <c r="D5690" s="44" t="s">
        <v>175</v>
      </c>
      <c r="E5690" s="3">
        <v>3</v>
      </c>
      <c r="F5690" s="3">
        <v>4</v>
      </c>
      <c r="G5690" s="3">
        <v>4</v>
      </c>
      <c r="H5690" s="3">
        <v>2</v>
      </c>
      <c r="I5690" s="3">
        <f t="shared" si="88"/>
        <v>3</v>
      </c>
    </row>
    <row r="5691" spans="1:9" x14ac:dyDescent="0.35">
      <c r="A5691" s="3" t="s">
        <v>6083</v>
      </c>
      <c r="B5691" s="44" t="s">
        <v>251</v>
      </c>
      <c r="C5691" s="44" t="s">
        <v>28</v>
      </c>
      <c r="D5691" s="44" t="s">
        <v>175</v>
      </c>
      <c r="E5691" s="3">
        <v>3</v>
      </c>
      <c r="F5691" s="3">
        <v>1</v>
      </c>
      <c r="G5691" s="3">
        <v>4</v>
      </c>
      <c r="H5691" s="3">
        <v>1</v>
      </c>
      <c r="I5691" s="3">
        <f t="shared" si="88"/>
        <v>2</v>
      </c>
    </row>
    <row r="5692" spans="1:9" x14ac:dyDescent="0.35">
      <c r="A5692" s="3" t="s">
        <v>6084</v>
      </c>
      <c r="B5692" s="44" t="s">
        <v>205</v>
      </c>
      <c r="C5692" s="44" t="s">
        <v>191</v>
      </c>
      <c r="D5692" s="44" t="s">
        <v>175</v>
      </c>
      <c r="E5692" s="3">
        <v>3</v>
      </c>
      <c r="F5692" s="3">
        <v>1</v>
      </c>
      <c r="G5692" s="3">
        <v>4</v>
      </c>
      <c r="H5692" s="3">
        <v>1</v>
      </c>
      <c r="I5692" s="3">
        <f t="shared" si="88"/>
        <v>2</v>
      </c>
    </row>
    <row r="5693" spans="1:9" x14ac:dyDescent="0.35">
      <c r="A5693" s="3" t="s">
        <v>6085</v>
      </c>
      <c r="B5693" s="44" t="s">
        <v>200</v>
      </c>
      <c r="C5693" s="44" t="s">
        <v>31</v>
      </c>
      <c r="D5693" s="44" t="s">
        <v>175</v>
      </c>
      <c r="E5693" s="3">
        <v>3</v>
      </c>
      <c r="F5693" s="3">
        <v>1</v>
      </c>
      <c r="G5693" s="3">
        <v>4</v>
      </c>
      <c r="H5693" s="3">
        <v>2</v>
      </c>
      <c r="I5693" s="3">
        <f t="shared" si="88"/>
        <v>3</v>
      </c>
    </row>
    <row r="5694" spans="1:9" x14ac:dyDescent="0.35">
      <c r="A5694" s="3" t="s">
        <v>6086</v>
      </c>
      <c r="B5694" s="44" t="s">
        <v>200</v>
      </c>
      <c r="C5694" s="44" t="s">
        <v>31</v>
      </c>
      <c r="D5694" s="44" t="s">
        <v>175</v>
      </c>
      <c r="E5694" s="3">
        <v>3</v>
      </c>
      <c r="F5694" s="3">
        <v>1</v>
      </c>
      <c r="G5694" s="3">
        <v>4</v>
      </c>
      <c r="H5694" s="3">
        <v>1</v>
      </c>
      <c r="I5694" s="3">
        <f t="shared" si="88"/>
        <v>2</v>
      </c>
    </row>
    <row r="5695" spans="1:9" x14ac:dyDescent="0.35">
      <c r="A5695" s="3" t="s">
        <v>6087</v>
      </c>
      <c r="B5695" s="44" t="s">
        <v>217</v>
      </c>
      <c r="C5695" s="44" t="s">
        <v>82</v>
      </c>
      <c r="D5695" s="44" t="s">
        <v>175</v>
      </c>
      <c r="E5695" s="3">
        <v>3</v>
      </c>
      <c r="F5695" s="3">
        <v>1</v>
      </c>
      <c r="G5695" s="3">
        <v>4</v>
      </c>
      <c r="H5695" s="3">
        <v>1</v>
      </c>
      <c r="I5695" s="3">
        <f t="shared" si="88"/>
        <v>2</v>
      </c>
    </row>
    <row r="5696" spans="1:9" x14ac:dyDescent="0.35">
      <c r="A5696" s="3" t="s">
        <v>6088</v>
      </c>
      <c r="B5696" s="44" t="s">
        <v>193</v>
      </c>
      <c r="C5696" s="44" t="s">
        <v>28</v>
      </c>
      <c r="D5696" s="44" t="s">
        <v>176</v>
      </c>
      <c r="E5696" s="3">
        <v>3</v>
      </c>
      <c r="F5696" s="3">
        <v>1</v>
      </c>
      <c r="G5696" s="3">
        <v>4</v>
      </c>
      <c r="H5696" s="3">
        <v>2</v>
      </c>
      <c r="I5696" s="3">
        <f t="shared" si="88"/>
        <v>3</v>
      </c>
    </row>
    <row r="5697" spans="1:9" x14ac:dyDescent="0.35">
      <c r="A5697" s="3" t="s">
        <v>6089</v>
      </c>
      <c r="B5697" s="44" t="s">
        <v>194</v>
      </c>
      <c r="C5697" s="44" t="s">
        <v>93</v>
      </c>
      <c r="D5697" s="44" t="s">
        <v>175</v>
      </c>
      <c r="E5697" s="3">
        <v>3</v>
      </c>
      <c r="F5697" s="3">
        <v>1</v>
      </c>
      <c r="G5697" s="3">
        <v>4</v>
      </c>
      <c r="H5697" s="3">
        <v>1</v>
      </c>
      <c r="I5697" s="3">
        <f t="shared" si="88"/>
        <v>2</v>
      </c>
    </row>
    <row r="5698" spans="1:9" x14ac:dyDescent="0.35">
      <c r="A5698" s="3" t="s">
        <v>6090</v>
      </c>
      <c r="B5698" s="44" t="s">
        <v>223</v>
      </c>
      <c r="C5698" s="44" t="s">
        <v>157</v>
      </c>
      <c r="D5698" s="44" t="s">
        <v>176</v>
      </c>
      <c r="E5698" s="3">
        <v>3</v>
      </c>
      <c r="F5698" s="3">
        <v>1</v>
      </c>
      <c r="G5698" s="3">
        <v>4</v>
      </c>
      <c r="H5698" s="3">
        <v>1</v>
      </c>
      <c r="I5698" s="3">
        <f t="shared" si="88"/>
        <v>2</v>
      </c>
    </row>
    <row r="5699" spans="1:9" x14ac:dyDescent="0.35">
      <c r="A5699" s="3" t="s">
        <v>6091</v>
      </c>
      <c r="B5699" s="44" t="s">
        <v>200</v>
      </c>
      <c r="C5699" s="44" t="s">
        <v>31</v>
      </c>
      <c r="D5699" s="44" t="s">
        <v>175</v>
      </c>
      <c r="E5699" s="3">
        <v>3</v>
      </c>
      <c r="F5699" s="3">
        <v>1</v>
      </c>
      <c r="G5699" s="3">
        <v>4</v>
      </c>
      <c r="H5699" s="3">
        <v>2</v>
      </c>
      <c r="I5699" s="3">
        <f t="shared" ref="I5699:I5762" si="89">ROUND(AVERAGE(E5699:H5699),0)</f>
        <v>3</v>
      </c>
    </row>
    <row r="5700" spans="1:9" x14ac:dyDescent="0.35">
      <c r="A5700" s="3" t="s">
        <v>6092</v>
      </c>
      <c r="B5700" s="44" t="s">
        <v>207</v>
      </c>
      <c r="C5700" s="44" t="s">
        <v>97</v>
      </c>
      <c r="D5700" s="44" t="s">
        <v>175</v>
      </c>
      <c r="E5700" s="3">
        <v>3</v>
      </c>
      <c r="F5700" s="3">
        <v>1</v>
      </c>
      <c r="G5700" s="3">
        <v>1</v>
      </c>
      <c r="H5700" s="3">
        <v>1</v>
      </c>
      <c r="I5700" s="3">
        <f t="shared" si="89"/>
        <v>2</v>
      </c>
    </row>
    <row r="5701" spans="1:9" x14ac:dyDescent="0.35">
      <c r="A5701" s="3" t="s">
        <v>6093</v>
      </c>
      <c r="B5701" s="44" t="s">
        <v>194</v>
      </c>
      <c r="C5701" s="44" t="s">
        <v>93</v>
      </c>
      <c r="D5701" s="44" t="s">
        <v>175</v>
      </c>
      <c r="E5701" s="3">
        <v>3</v>
      </c>
      <c r="F5701" s="3">
        <v>1</v>
      </c>
      <c r="G5701" s="3">
        <v>1</v>
      </c>
      <c r="H5701" s="3">
        <v>1</v>
      </c>
      <c r="I5701" s="3">
        <f t="shared" si="89"/>
        <v>2</v>
      </c>
    </row>
    <row r="5702" spans="1:9" x14ac:dyDescent="0.35">
      <c r="A5702" s="3" t="s">
        <v>6094</v>
      </c>
      <c r="B5702" s="44" t="s">
        <v>205</v>
      </c>
      <c r="C5702" s="44" t="s">
        <v>191</v>
      </c>
      <c r="D5702" s="44" t="s">
        <v>175</v>
      </c>
      <c r="E5702" s="3">
        <v>3</v>
      </c>
      <c r="F5702" s="3">
        <v>1</v>
      </c>
      <c r="G5702" s="3">
        <v>4</v>
      </c>
      <c r="H5702" s="3">
        <v>1</v>
      </c>
      <c r="I5702" s="3">
        <f t="shared" si="89"/>
        <v>2</v>
      </c>
    </row>
    <row r="5703" spans="1:9" x14ac:dyDescent="0.35">
      <c r="A5703" s="3" t="s">
        <v>6095</v>
      </c>
      <c r="B5703" s="44" t="s">
        <v>205</v>
      </c>
      <c r="C5703" s="44" t="s">
        <v>191</v>
      </c>
      <c r="D5703" s="44" t="s">
        <v>175</v>
      </c>
      <c r="E5703" s="3">
        <v>3</v>
      </c>
      <c r="F5703" s="3">
        <v>1</v>
      </c>
      <c r="G5703" s="3">
        <v>4</v>
      </c>
      <c r="H5703" s="3">
        <v>1</v>
      </c>
      <c r="I5703" s="3">
        <f t="shared" si="89"/>
        <v>2</v>
      </c>
    </row>
    <row r="5704" spans="1:9" x14ac:dyDescent="0.35">
      <c r="A5704" s="3" t="s">
        <v>6096</v>
      </c>
      <c r="B5704" s="44" t="s">
        <v>188</v>
      </c>
      <c r="C5704" s="44" t="s">
        <v>93</v>
      </c>
      <c r="D5704" s="44" t="s">
        <v>176</v>
      </c>
      <c r="E5704" s="3">
        <v>3</v>
      </c>
      <c r="F5704" s="3">
        <v>1</v>
      </c>
      <c r="G5704" s="3">
        <v>1</v>
      </c>
      <c r="H5704" s="3">
        <v>1</v>
      </c>
      <c r="I5704" s="3">
        <f t="shared" si="89"/>
        <v>2</v>
      </c>
    </row>
    <row r="5705" spans="1:9" x14ac:dyDescent="0.35">
      <c r="A5705" s="3" t="s">
        <v>6097</v>
      </c>
      <c r="B5705" s="44" t="s">
        <v>194</v>
      </c>
      <c r="C5705" s="44" t="s">
        <v>93</v>
      </c>
      <c r="D5705" s="44" t="s">
        <v>175</v>
      </c>
      <c r="E5705" s="3">
        <v>3</v>
      </c>
      <c r="F5705" s="3">
        <v>1</v>
      </c>
      <c r="G5705" s="3">
        <v>1</v>
      </c>
      <c r="H5705" s="3">
        <v>1</v>
      </c>
      <c r="I5705" s="3">
        <f t="shared" si="89"/>
        <v>2</v>
      </c>
    </row>
    <row r="5706" spans="1:9" x14ac:dyDescent="0.35">
      <c r="A5706" s="3" t="s">
        <v>6098</v>
      </c>
      <c r="B5706" s="44" t="s">
        <v>190</v>
      </c>
      <c r="C5706" s="44" t="s">
        <v>191</v>
      </c>
      <c r="D5706" s="44" t="s">
        <v>176</v>
      </c>
      <c r="E5706" s="3">
        <v>3</v>
      </c>
      <c r="F5706" s="3">
        <v>1</v>
      </c>
      <c r="G5706" s="3">
        <v>4</v>
      </c>
      <c r="H5706" s="3">
        <v>1</v>
      </c>
      <c r="I5706" s="3">
        <f t="shared" si="89"/>
        <v>2</v>
      </c>
    </row>
    <row r="5707" spans="1:9" x14ac:dyDescent="0.35">
      <c r="A5707" s="3" t="s">
        <v>6099</v>
      </c>
      <c r="B5707" s="44" t="s">
        <v>188</v>
      </c>
      <c r="C5707" s="44" t="s">
        <v>93</v>
      </c>
      <c r="D5707" s="44" t="s">
        <v>176</v>
      </c>
      <c r="E5707" s="3">
        <v>1</v>
      </c>
      <c r="F5707" s="3">
        <v>4</v>
      </c>
      <c r="G5707" s="3">
        <v>4</v>
      </c>
      <c r="H5707" s="3">
        <v>1</v>
      </c>
      <c r="I5707" s="3">
        <f t="shared" si="89"/>
        <v>3</v>
      </c>
    </row>
    <row r="5708" spans="1:9" x14ac:dyDescent="0.35">
      <c r="A5708" s="3" t="s">
        <v>6100</v>
      </c>
      <c r="B5708" s="44" t="s">
        <v>200</v>
      </c>
      <c r="C5708" s="44" t="s">
        <v>31</v>
      </c>
      <c r="D5708" s="44" t="s">
        <v>175</v>
      </c>
      <c r="E5708" s="3">
        <v>3</v>
      </c>
      <c r="F5708" s="3">
        <v>1</v>
      </c>
      <c r="G5708" s="3">
        <v>4</v>
      </c>
      <c r="H5708" s="3">
        <v>1</v>
      </c>
      <c r="I5708" s="3">
        <f t="shared" si="89"/>
        <v>2</v>
      </c>
    </row>
    <row r="5709" spans="1:9" x14ac:dyDescent="0.35">
      <c r="A5709" s="3" t="s">
        <v>6101</v>
      </c>
      <c r="B5709" s="44" t="s">
        <v>210</v>
      </c>
      <c r="C5709" s="44" t="s">
        <v>97</v>
      </c>
      <c r="D5709" s="44" t="s">
        <v>176</v>
      </c>
      <c r="E5709" s="3">
        <v>3</v>
      </c>
      <c r="F5709" s="3">
        <v>1</v>
      </c>
      <c r="G5709" s="3">
        <v>1</v>
      </c>
      <c r="H5709" s="3">
        <v>1</v>
      </c>
      <c r="I5709" s="3">
        <f t="shared" si="89"/>
        <v>2</v>
      </c>
    </row>
    <row r="5710" spans="1:9" x14ac:dyDescent="0.35">
      <c r="A5710" s="3" t="s">
        <v>6102</v>
      </c>
      <c r="B5710" s="44" t="s">
        <v>194</v>
      </c>
      <c r="C5710" s="44" t="s">
        <v>93</v>
      </c>
      <c r="D5710" s="44" t="s">
        <v>175</v>
      </c>
      <c r="E5710" s="3">
        <v>3</v>
      </c>
      <c r="F5710" s="3">
        <v>1</v>
      </c>
      <c r="G5710" s="3">
        <v>1</v>
      </c>
      <c r="H5710" s="3">
        <v>2</v>
      </c>
      <c r="I5710" s="3">
        <f t="shared" si="89"/>
        <v>2</v>
      </c>
    </row>
    <row r="5711" spans="1:9" x14ac:dyDescent="0.35">
      <c r="A5711" s="3" t="s">
        <v>6103</v>
      </c>
      <c r="B5711" s="44" t="s">
        <v>210</v>
      </c>
      <c r="C5711" s="44" t="s">
        <v>97</v>
      </c>
      <c r="D5711" s="44" t="s">
        <v>176</v>
      </c>
      <c r="E5711" s="3">
        <v>3</v>
      </c>
      <c r="F5711" s="3">
        <v>1</v>
      </c>
      <c r="G5711" s="3">
        <v>1</v>
      </c>
      <c r="H5711" s="3">
        <v>1</v>
      </c>
      <c r="I5711" s="3">
        <f t="shared" si="89"/>
        <v>2</v>
      </c>
    </row>
    <row r="5712" spans="1:9" x14ac:dyDescent="0.35">
      <c r="A5712" s="3" t="s">
        <v>6104</v>
      </c>
      <c r="B5712" s="44" t="s">
        <v>190</v>
      </c>
      <c r="C5712" s="44" t="s">
        <v>191</v>
      </c>
      <c r="D5712" s="44" t="s">
        <v>176</v>
      </c>
      <c r="E5712" s="3">
        <v>3</v>
      </c>
      <c r="F5712" s="3">
        <v>1</v>
      </c>
      <c r="G5712" s="3">
        <v>4</v>
      </c>
      <c r="H5712" s="3">
        <v>1</v>
      </c>
      <c r="I5712" s="3">
        <f t="shared" si="89"/>
        <v>2</v>
      </c>
    </row>
    <row r="5713" spans="1:9" x14ac:dyDescent="0.35">
      <c r="A5713" s="3" t="s">
        <v>6105</v>
      </c>
      <c r="B5713" s="44" t="s">
        <v>251</v>
      </c>
      <c r="C5713" s="44" t="s">
        <v>28</v>
      </c>
      <c r="D5713" s="44" t="s">
        <v>175</v>
      </c>
      <c r="E5713" s="3">
        <v>3</v>
      </c>
      <c r="F5713" s="3">
        <v>1</v>
      </c>
      <c r="G5713" s="3">
        <v>4</v>
      </c>
      <c r="H5713" s="3">
        <v>1</v>
      </c>
      <c r="I5713" s="3">
        <f t="shared" si="89"/>
        <v>2</v>
      </c>
    </row>
    <row r="5714" spans="1:9" x14ac:dyDescent="0.35">
      <c r="A5714" s="3" t="s">
        <v>6106</v>
      </c>
      <c r="B5714" s="44" t="s">
        <v>251</v>
      </c>
      <c r="C5714" s="44" t="s">
        <v>28</v>
      </c>
      <c r="D5714" s="44" t="s">
        <v>175</v>
      </c>
      <c r="E5714" s="3">
        <v>3</v>
      </c>
      <c r="F5714" s="3">
        <v>1</v>
      </c>
      <c r="G5714" s="3">
        <v>4</v>
      </c>
      <c r="H5714" s="3">
        <v>1</v>
      </c>
      <c r="I5714" s="3">
        <f t="shared" si="89"/>
        <v>2</v>
      </c>
    </row>
    <row r="5715" spans="1:9" x14ac:dyDescent="0.35">
      <c r="A5715" s="3" t="s">
        <v>6107</v>
      </c>
      <c r="B5715" s="44" t="s">
        <v>251</v>
      </c>
      <c r="C5715" s="44" t="s">
        <v>28</v>
      </c>
      <c r="D5715" s="44" t="s">
        <v>175</v>
      </c>
      <c r="E5715" s="3">
        <v>3</v>
      </c>
      <c r="F5715" s="3">
        <v>1</v>
      </c>
      <c r="G5715" s="3">
        <v>1</v>
      </c>
      <c r="H5715" s="3">
        <v>1</v>
      </c>
      <c r="I5715" s="3">
        <f t="shared" si="89"/>
        <v>2</v>
      </c>
    </row>
    <row r="5716" spans="1:9" x14ac:dyDescent="0.35">
      <c r="A5716" s="3" t="s">
        <v>6108</v>
      </c>
      <c r="B5716" s="44" t="s">
        <v>239</v>
      </c>
      <c r="C5716" s="44" t="s">
        <v>33</v>
      </c>
      <c r="D5716" s="44" t="s">
        <v>176</v>
      </c>
      <c r="E5716" s="3">
        <v>3</v>
      </c>
      <c r="F5716" s="3">
        <v>1</v>
      </c>
      <c r="G5716" s="3">
        <v>1</v>
      </c>
      <c r="H5716" s="3">
        <v>1</v>
      </c>
      <c r="I5716" s="3">
        <f t="shared" si="89"/>
        <v>2</v>
      </c>
    </row>
    <row r="5717" spans="1:9" x14ac:dyDescent="0.35">
      <c r="A5717" s="3" t="s">
        <v>6109</v>
      </c>
      <c r="B5717" s="44" t="s">
        <v>251</v>
      </c>
      <c r="C5717" s="44" t="s">
        <v>28</v>
      </c>
      <c r="D5717" s="44" t="s">
        <v>175</v>
      </c>
      <c r="E5717" s="3">
        <v>2</v>
      </c>
      <c r="F5717" s="3">
        <v>4</v>
      </c>
      <c r="G5717" s="3">
        <v>1</v>
      </c>
      <c r="H5717" s="3">
        <v>1</v>
      </c>
      <c r="I5717" s="3">
        <f t="shared" si="89"/>
        <v>2</v>
      </c>
    </row>
    <row r="5718" spans="1:9" x14ac:dyDescent="0.35">
      <c r="A5718" s="3" t="s">
        <v>6110</v>
      </c>
      <c r="B5718" s="44" t="s">
        <v>209</v>
      </c>
      <c r="C5718" s="44" t="s">
        <v>82</v>
      </c>
      <c r="D5718" s="44" t="s">
        <v>176</v>
      </c>
      <c r="E5718" s="3">
        <v>3</v>
      </c>
      <c r="F5718" s="3">
        <v>1</v>
      </c>
      <c r="G5718" s="3">
        <v>4</v>
      </c>
      <c r="H5718" s="3">
        <v>1</v>
      </c>
      <c r="I5718" s="3">
        <f t="shared" si="89"/>
        <v>2</v>
      </c>
    </row>
    <row r="5719" spans="1:9" x14ac:dyDescent="0.35">
      <c r="A5719" s="3" t="s">
        <v>6111</v>
      </c>
      <c r="B5719" s="44" t="s">
        <v>194</v>
      </c>
      <c r="C5719" s="44" t="s">
        <v>93</v>
      </c>
      <c r="D5719" s="44" t="s">
        <v>175</v>
      </c>
      <c r="E5719" s="3">
        <v>3</v>
      </c>
      <c r="F5719" s="3">
        <v>1</v>
      </c>
      <c r="G5719" s="3">
        <v>4</v>
      </c>
      <c r="H5719" s="3">
        <v>1</v>
      </c>
      <c r="I5719" s="3">
        <f t="shared" si="89"/>
        <v>2</v>
      </c>
    </row>
    <row r="5720" spans="1:9" x14ac:dyDescent="0.35">
      <c r="A5720" s="3" t="s">
        <v>6112</v>
      </c>
      <c r="B5720" s="44" t="s">
        <v>218</v>
      </c>
      <c r="C5720" s="44" t="s">
        <v>219</v>
      </c>
      <c r="D5720" s="44" t="s">
        <v>175</v>
      </c>
      <c r="E5720" s="3">
        <v>3</v>
      </c>
      <c r="F5720" s="3">
        <v>1</v>
      </c>
      <c r="G5720" s="3">
        <v>4</v>
      </c>
      <c r="H5720" s="3">
        <v>1</v>
      </c>
      <c r="I5720" s="3">
        <f t="shared" si="89"/>
        <v>2</v>
      </c>
    </row>
    <row r="5721" spans="1:9" x14ac:dyDescent="0.35">
      <c r="A5721" s="3" t="s">
        <v>6113</v>
      </c>
      <c r="B5721" s="44" t="s">
        <v>193</v>
      </c>
      <c r="C5721" s="44" t="s">
        <v>28</v>
      </c>
      <c r="D5721" s="44" t="s">
        <v>176</v>
      </c>
      <c r="E5721" s="3">
        <v>3</v>
      </c>
      <c r="F5721" s="3">
        <v>1</v>
      </c>
      <c r="G5721" s="3">
        <v>1</v>
      </c>
      <c r="H5721" s="3">
        <v>1</v>
      </c>
      <c r="I5721" s="3">
        <f t="shared" si="89"/>
        <v>2</v>
      </c>
    </row>
    <row r="5722" spans="1:9" x14ac:dyDescent="0.35">
      <c r="A5722" s="3" t="s">
        <v>6114</v>
      </c>
      <c r="B5722" s="44" t="s">
        <v>193</v>
      </c>
      <c r="C5722" s="44" t="s">
        <v>28</v>
      </c>
      <c r="D5722" s="44" t="s">
        <v>176</v>
      </c>
      <c r="E5722" s="3">
        <v>3</v>
      </c>
      <c r="F5722" s="3">
        <v>1</v>
      </c>
      <c r="G5722" s="3">
        <v>4</v>
      </c>
      <c r="H5722" s="3">
        <v>3</v>
      </c>
      <c r="I5722" s="3">
        <f t="shared" si="89"/>
        <v>3</v>
      </c>
    </row>
    <row r="5723" spans="1:9" x14ac:dyDescent="0.35">
      <c r="A5723" s="3" t="s">
        <v>6115</v>
      </c>
      <c r="B5723" s="44" t="s">
        <v>194</v>
      </c>
      <c r="C5723" s="44" t="s">
        <v>93</v>
      </c>
      <c r="D5723" s="44" t="s">
        <v>175</v>
      </c>
      <c r="E5723" s="3">
        <v>2</v>
      </c>
      <c r="F5723" s="3">
        <v>2</v>
      </c>
      <c r="G5723" s="3">
        <v>1</v>
      </c>
      <c r="H5723" s="3">
        <v>1</v>
      </c>
      <c r="I5723" s="3">
        <f t="shared" si="89"/>
        <v>2</v>
      </c>
    </row>
    <row r="5724" spans="1:9" x14ac:dyDescent="0.35">
      <c r="A5724" s="3" t="s">
        <v>6116</v>
      </c>
      <c r="B5724" s="44" t="s">
        <v>251</v>
      </c>
      <c r="C5724" s="44" t="s">
        <v>28</v>
      </c>
      <c r="D5724" s="44" t="s">
        <v>175</v>
      </c>
      <c r="E5724" s="3">
        <v>3</v>
      </c>
      <c r="F5724" s="3">
        <v>1</v>
      </c>
      <c r="G5724" s="3">
        <v>1</v>
      </c>
      <c r="H5724" s="3">
        <v>1</v>
      </c>
      <c r="I5724" s="3">
        <f t="shared" si="89"/>
        <v>2</v>
      </c>
    </row>
    <row r="5725" spans="1:9" x14ac:dyDescent="0.35">
      <c r="A5725" s="3" t="s">
        <v>6117</v>
      </c>
      <c r="B5725" s="44" t="s">
        <v>239</v>
      </c>
      <c r="C5725" s="44" t="s">
        <v>33</v>
      </c>
      <c r="D5725" s="44" t="s">
        <v>176</v>
      </c>
      <c r="E5725" s="3">
        <v>1</v>
      </c>
      <c r="F5725" s="3">
        <v>4</v>
      </c>
      <c r="G5725" s="3">
        <v>4</v>
      </c>
      <c r="H5725" s="3">
        <v>3</v>
      </c>
      <c r="I5725" s="3">
        <f t="shared" si="89"/>
        <v>3</v>
      </c>
    </row>
    <row r="5726" spans="1:9" x14ac:dyDescent="0.35">
      <c r="A5726" s="3" t="s">
        <v>6118</v>
      </c>
      <c r="B5726" s="44" t="s">
        <v>193</v>
      </c>
      <c r="C5726" s="44" t="s">
        <v>28</v>
      </c>
      <c r="D5726" s="44" t="s">
        <v>176</v>
      </c>
      <c r="E5726" s="3">
        <v>3</v>
      </c>
      <c r="F5726" s="3">
        <v>1</v>
      </c>
      <c r="G5726" s="3">
        <v>1</v>
      </c>
      <c r="H5726" s="3">
        <v>1</v>
      </c>
      <c r="I5726" s="3">
        <f t="shared" si="89"/>
        <v>2</v>
      </c>
    </row>
    <row r="5727" spans="1:9" x14ac:dyDescent="0.35">
      <c r="A5727" s="3" t="s">
        <v>6119</v>
      </c>
      <c r="B5727" s="44" t="s">
        <v>236</v>
      </c>
      <c r="C5727" s="44" t="s">
        <v>219</v>
      </c>
      <c r="D5727" s="44" t="s">
        <v>176</v>
      </c>
      <c r="E5727" s="3">
        <v>3</v>
      </c>
      <c r="F5727" s="3">
        <v>1</v>
      </c>
      <c r="G5727" s="3">
        <v>1</v>
      </c>
      <c r="H5727" s="3">
        <v>1</v>
      </c>
      <c r="I5727" s="3">
        <f t="shared" si="89"/>
        <v>2</v>
      </c>
    </row>
    <row r="5728" spans="1:9" x14ac:dyDescent="0.35">
      <c r="A5728" s="3" t="s">
        <v>6120</v>
      </c>
      <c r="B5728" s="44" t="s">
        <v>236</v>
      </c>
      <c r="C5728" s="44" t="s">
        <v>219</v>
      </c>
      <c r="D5728" s="44" t="s">
        <v>176</v>
      </c>
      <c r="E5728" s="3">
        <v>3</v>
      </c>
      <c r="F5728" s="3">
        <v>1</v>
      </c>
      <c r="G5728" s="3">
        <v>1</v>
      </c>
      <c r="H5728" s="3">
        <v>1</v>
      </c>
      <c r="I5728" s="3">
        <f t="shared" si="89"/>
        <v>2</v>
      </c>
    </row>
    <row r="5729" spans="1:9" x14ac:dyDescent="0.35">
      <c r="A5729" s="3" t="s">
        <v>6121</v>
      </c>
      <c r="B5729" s="44" t="s">
        <v>236</v>
      </c>
      <c r="C5729" s="44" t="s">
        <v>219</v>
      </c>
      <c r="D5729" s="44" t="s">
        <v>176</v>
      </c>
      <c r="E5729" s="3">
        <v>3</v>
      </c>
      <c r="F5729" s="3">
        <v>1</v>
      </c>
      <c r="G5729" s="3">
        <v>1</v>
      </c>
      <c r="H5729" s="3">
        <v>1</v>
      </c>
      <c r="I5729" s="3">
        <f t="shared" si="89"/>
        <v>2</v>
      </c>
    </row>
    <row r="5730" spans="1:9" x14ac:dyDescent="0.35">
      <c r="A5730" s="3" t="s">
        <v>6122</v>
      </c>
      <c r="B5730" s="44" t="s">
        <v>251</v>
      </c>
      <c r="C5730" s="44" t="s">
        <v>28</v>
      </c>
      <c r="D5730" s="44" t="s">
        <v>175</v>
      </c>
      <c r="E5730" s="3">
        <v>3</v>
      </c>
      <c r="F5730" s="3">
        <v>1</v>
      </c>
      <c r="G5730" s="3">
        <v>4</v>
      </c>
      <c r="H5730" s="3">
        <v>1</v>
      </c>
      <c r="I5730" s="3">
        <f t="shared" si="89"/>
        <v>2</v>
      </c>
    </row>
    <row r="5731" spans="1:9" x14ac:dyDescent="0.35">
      <c r="A5731" s="3" t="s">
        <v>6123</v>
      </c>
      <c r="B5731" s="44" t="s">
        <v>236</v>
      </c>
      <c r="C5731" s="44" t="s">
        <v>219</v>
      </c>
      <c r="D5731" s="44" t="s">
        <v>176</v>
      </c>
      <c r="E5731" s="3">
        <v>3</v>
      </c>
      <c r="F5731" s="3">
        <v>1</v>
      </c>
      <c r="G5731" s="3">
        <v>1</v>
      </c>
      <c r="H5731" s="3">
        <v>1</v>
      </c>
      <c r="I5731" s="3">
        <f t="shared" si="89"/>
        <v>2</v>
      </c>
    </row>
    <row r="5732" spans="1:9" x14ac:dyDescent="0.35">
      <c r="A5732" s="3" t="s">
        <v>6124</v>
      </c>
      <c r="B5732" s="44" t="s">
        <v>205</v>
      </c>
      <c r="C5732" s="44" t="s">
        <v>191</v>
      </c>
      <c r="D5732" s="44" t="s">
        <v>175</v>
      </c>
      <c r="E5732" s="3">
        <v>3</v>
      </c>
      <c r="F5732" s="3">
        <v>1</v>
      </c>
      <c r="G5732" s="3">
        <v>4</v>
      </c>
      <c r="H5732" s="3">
        <v>1</v>
      </c>
      <c r="I5732" s="3">
        <f t="shared" si="89"/>
        <v>2</v>
      </c>
    </row>
    <row r="5733" spans="1:9" x14ac:dyDescent="0.35">
      <c r="A5733" s="3" t="s">
        <v>6125</v>
      </c>
      <c r="B5733" s="44" t="s">
        <v>194</v>
      </c>
      <c r="C5733" s="44" t="s">
        <v>93</v>
      </c>
      <c r="D5733" s="44" t="s">
        <v>175</v>
      </c>
      <c r="E5733" s="3">
        <v>3</v>
      </c>
      <c r="F5733" s="3">
        <v>2</v>
      </c>
      <c r="G5733" s="3">
        <v>4</v>
      </c>
      <c r="H5733" s="3">
        <v>1</v>
      </c>
      <c r="I5733" s="3">
        <f t="shared" si="89"/>
        <v>3</v>
      </c>
    </row>
    <row r="5734" spans="1:9" x14ac:dyDescent="0.35">
      <c r="A5734" s="3" t="s">
        <v>6126</v>
      </c>
      <c r="B5734" s="44" t="s">
        <v>193</v>
      </c>
      <c r="C5734" s="44" t="s">
        <v>28</v>
      </c>
      <c r="D5734" s="44" t="s">
        <v>176</v>
      </c>
      <c r="E5734" s="3">
        <v>3</v>
      </c>
      <c r="F5734" s="3">
        <v>1</v>
      </c>
      <c r="G5734" s="3">
        <v>4</v>
      </c>
      <c r="H5734" s="3">
        <v>1</v>
      </c>
      <c r="I5734" s="3">
        <f t="shared" si="89"/>
        <v>2</v>
      </c>
    </row>
    <row r="5735" spans="1:9" x14ac:dyDescent="0.35">
      <c r="A5735" s="3" t="s">
        <v>6127</v>
      </c>
      <c r="B5735" s="44" t="s">
        <v>200</v>
      </c>
      <c r="C5735" s="44" t="s">
        <v>31</v>
      </c>
      <c r="D5735" s="44" t="s">
        <v>175</v>
      </c>
      <c r="E5735" s="3">
        <v>3</v>
      </c>
      <c r="F5735" s="3">
        <v>1</v>
      </c>
      <c r="G5735" s="3">
        <v>1</v>
      </c>
      <c r="H5735" s="3">
        <v>1</v>
      </c>
      <c r="I5735" s="3">
        <f t="shared" si="89"/>
        <v>2</v>
      </c>
    </row>
    <row r="5736" spans="1:9" x14ac:dyDescent="0.35">
      <c r="A5736" s="3" t="s">
        <v>6128</v>
      </c>
      <c r="B5736" s="44" t="s">
        <v>251</v>
      </c>
      <c r="C5736" s="44" t="s">
        <v>28</v>
      </c>
      <c r="D5736" s="44" t="s">
        <v>175</v>
      </c>
      <c r="E5736" s="3">
        <v>3</v>
      </c>
      <c r="F5736" s="3">
        <v>1</v>
      </c>
      <c r="G5736" s="3">
        <v>1</v>
      </c>
      <c r="H5736" s="3">
        <v>1</v>
      </c>
      <c r="I5736" s="3">
        <f t="shared" si="89"/>
        <v>2</v>
      </c>
    </row>
    <row r="5737" spans="1:9" x14ac:dyDescent="0.35">
      <c r="A5737" s="3" t="s">
        <v>6129</v>
      </c>
      <c r="B5737" s="44" t="s">
        <v>207</v>
      </c>
      <c r="C5737" s="44" t="s">
        <v>97</v>
      </c>
      <c r="D5737" s="44" t="s">
        <v>175</v>
      </c>
      <c r="E5737" s="3">
        <v>3</v>
      </c>
      <c r="F5737" s="3">
        <v>1</v>
      </c>
      <c r="G5737" s="3">
        <v>4</v>
      </c>
      <c r="H5737" s="3">
        <v>1</v>
      </c>
      <c r="I5737" s="3">
        <f t="shared" si="89"/>
        <v>2</v>
      </c>
    </row>
    <row r="5738" spans="1:9" x14ac:dyDescent="0.35">
      <c r="A5738" s="3" t="s">
        <v>6130</v>
      </c>
      <c r="B5738" s="44" t="s">
        <v>251</v>
      </c>
      <c r="C5738" s="44" t="s">
        <v>28</v>
      </c>
      <c r="D5738" s="44" t="s">
        <v>175</v>
      </c>
      <c r="E5738" s="3">
        <v>3</v>
      </c>
      <c r="F5738" s="3">
        <v>1</v>
      </c>
      <c r="G5738" s="3">
        <v>1</v>
      </c>
      <c r="H5738" s="3">
        <v>1</v>
      </c>
      <c r="I5738" s="3">
        <f t="shared" si="89"/>
        <v>2</v>
      </c>
    </row>
    <row r="5739" spans="1:9" x14ac:dyDescent="0.35">
      <c r="A5739" s="3" t="s">
        <v>6131</v>
      </c>
      <c r="B5739" s="44" t="s">
        <v>193</v>
      </c>
      <c r="C5739" s="44" t="s">
        <v>28</v>
      </c>
      <c r="D5739" s="44" t="s">
        <v>176</v>
      </c>
      <c r="E5739" s="3">
        <v>3</v>
      </c>
      <c r="F5739" s="3">
        <v>1</v>
      </c>
      <c r="G5739" s="3">
        <v>1</v>
      </c>
      <c r="H5739" s="3">
        <v>1</v>
      </c>
      <c r="I5739" s="3">
        <f t="shared" si="89"/>
        <v>2</v>
      </c>
    </row>
    <row r="5740" spans="1:9" x14ac:dyDescent="0.35">
      <c r="A5740" s="3" t="s">
        <v>6132</v>
      </c>
      <c r="B5740" s="44" t="s">
        <v>188</v>
      </c>
      <c r="C5740" s="44" t="s">
        <v>93</v>
      </c>
      <c r="D5740" s="44" t="s">
        <v>176</v>
      </c>
      <c r="E5740" s="3">
        <v>3</v>
      </c>
      <c r="F5740" s="3">
        <v>1</v>
      </c>
      <c r="G5740" s="3">
        <v>1</v>
      </c>
      <c r="H5740" s="3">
        <v>1</v>
      </c>
      <c r="I5740" s="3">
        <f t="shared" si="89"/>
        <v>2</v>
      </c>
    </row>
    <row r="5741" spans="1:9" x14ac:dyDescent="0.35">
      <c r="A5741" s="3" t="s">
        <v>6133</v>
      </c>
      <c r="B5741" s="44" t="s">
        <v>178</v>
      </c>
      <c r="C5741" s="44" t="s">
        <v>157</v>
      </c>
      <c r="D5741" s="44" t="s">
        <v>175</v>
      </c>
      <c r="E5741" s="3">
        <v>3</v>
      </c>
      <c r="F5741" s="3">
        <v>1</v>
      </c>
      <c r="G5741" s="3">
        <v>4</v>
      </c>
      <c r="H5741" s="3">
        <v>1</v>
      </c>
      <c r="I5741" s="3">
        <f t="shared" si="89"/>
        <v>2</v>
      </c>
    </row>
    <row r="5742" spans="1:9" x14ac:dyDescent="0.35">
      <c r="A5742" s="3" t="s">
        <v>6134</v>
      </c>
      <c r="B5742" s="44" t="s">
        <v>193</v>
      </c>
      <c r="C5742" s="44" t="s">
        <v>28</v>
      </c>
      <c r="D5742" s="44" t="s">
        <v>176</v>
      </c>
      <c r="E5742" s="3">
        <v>3</v>
      </c>
      <c r="F5742" s="3">
        <v>1</v>
      </c>
      <c r="G5742" s="3">
        <v>1</v>
      </c>
      <c r="H5742" s="3">
        <v>1</v>
      </c>
      <c r="I5742" s="3">
        <f t="shared" si="89"/>
        <v>2</v>
      </c>
    </row>
    <row r="5743" spans="1:9" x14ac:dyDescent="0.35">
      <c r="A5743" s="3" t="s">
        <v>6135</v>
      </c>
      <c r="B5743" s="44" t="s">
        <v>218</v>
      </c>
      <c r="C5743" s="44" t="s">
        <v>219</v>
      </c>
      <c r="D5743" s="44" t="s">
        <v>175</v>
      </c>
      <c r="E5743" s="3">
        <v>3</v>
      </c>
      <c r="F5743" s="3">
        <v>1</v>
      </c>
      <c r="G5743" s="3">
        <v>4</v>
      </c>
      <c r="H5743" s="3">
        <v>1</v>
      </c>
      <c r="I5743" s="3">
        <f t="shared" si="89"/>
        <v>2</v>
      </c>
    </row>
    <row r="5744" spans="1:9" x14ac:dyDescent="0.35">
      <c r="A5744" s="3" t="s">
        <v>6136</v>
      </c>
      <c r="B5744" s="44" t="s">
        <v>178</v>
      </c>
      <c r="C5744" s="44" t="s">
        <v>157</v>
      </c>
      <c r="D5744" s="44" t="s">
        <v>175</v>
      </c>
      <c r="E5744" s="3">
        <v>3</v>
      </c>
      <c r="F5744" s="3">
        <v>1</v>
      </c>
      <c r="G5744" s="3">
        <v>1</v>
      </c>
      <c r="H5744" s="3">
        <v>1</v>
      </c>
      <c r="I5744" s="3">
        <f t="shared" si="89"/>
        <v>2</v>
      </c>
    </row>
    <row r="5745" spans="1:9" x14ac:dyDescent="0.35">
      <c r="A5745" s="3" t="s">
        <v>6137</v>
      </c>
      <c r="B5745" s="44" t="s">
        <v>207</v>
      </c>
      <c r="C5745" s="44" t="s">
        <v>97</v>
      </c>
      <c r="D5745" s="44" t="s">
        <v>175</v>
      </c>
      <c r="E5745" s="3">
        <v>3</v>
      </c>
      <c r="F5745" s="3">
        <v>1</v>
      </c>
      <c r="G5745" s="3">
        <v>1</v>
      </c>
      <c r="H5745" s="3">
        <v>1</v>
      </c>
      <c r="I5745" s="3">
        <f t="shared" si="89"/>
        <v>2</v>
      </c>
    </row>
    <row r="5746" spans="1:9" x14ac:dyDescent="0.35">
      <c r="A5746" s="3" t="s">
        <v>6138</v>
      </c>
      <c r="B5746" s="44" t="s">
        <v>178</v>
      </c>
      <c r="C5746" s="44" t="s">
        <v>157</v>
      </c>
      <c r="D5746" s="44" t="s">
        <v>175</v>
      </c>
      <c r="E5746" s="3">
        <v>3</v>
      </c>
      <c r="F5746" s="3">
        <v>1</v>
      </c>
      <c r="G5746" s="3">
        <v>4</v>
      </c>
      <c r="H5746" s="3">
        <v>1</v>
      </c>
      <c r="I5746" s="3">
        <f t="shared" si="89"/>
        <v>2</v>
      </c>
    </row>
    <row r="5747" spans="1:9" x14ac:dyDescent="0.35">
      <c r="A5747" s="3" t="s">
        <v>6139</v>
      </c>
      <c r="B5747" s="44" t="s">
        <v>178</v>
      </c>
      <c r="C5747" s="44" t="s">
        <v>157</v>
      </c>
      <c r="D5747" s="44" t="s">
        <v>175</v>
      </c>
      <c r="E5747" s="3">
        <v>3</v>
      </c>
      <c r="F5747" s="3">
        <v>1</v>
      </c>
      <c r="G5747" s="3">
        <v>4</v>
      </c>
      <c r="H5747" s="3">
        <v>1</v>
      </c>
      <c r="I5747" s="3">
        <f t="shared" si="89"/>
        <v>2</v>
      </c>
    </row>
    <row r="5748" spans="1:9" x14ac:dyDescent="0.35">
      <c r="A5748" s="3" t="s">
        <v>6140</v>
      </c>
      <c r="B5748" s="44" t="s">
        <v>200</v>
      </c>
      <c r="C5748" s="44" t="s">
        <v>31</v>
      </c>
      <c r="D5748" s="44" t="s">
        <v>175</v>
      </c>
      <c r="E5748" s="3">
        <v>3</v>
      </c>
      <c r="F5748" s="3">
        <v>1</v>
      </c>
      <c r="G5748" s="3">
        <v>4</v>
      </c>
      <c r="H5748" s="3">
        <v>1</v>
      </c>
      <c r="I5748" s="3">
        <f t="shared" si="89"/>
        <v>2</v>
      </c>
    </row>
    <row r="5749" spans="1:9" x14ac:dyDescent="0.35">
      <c r="A5749" s="3" t="s">
        <v>6141</v>
      </c>
      <c r="B5749" s="44" t="s">
        <v>194</v>
      </c>
      <c r="C5749" s="44" t="s">
        <v>93</v>
      </c>
      <c r="D5749" s="44" t="s">
        <v>175</v>
      </c>
      <c r="E5749" s="3">
        <v>3</v>
      </c>
      <c r="F5749" s="3">
        <v>1</v>
      </c>
      <c r="G5749" s="3">
        <v>4</v>
      </c>
      <c r="H5749" s="3">
        <v>1</v>
      </c>
      <c r="I5749" s="3">
        <f t="shared" si="89"/>
        <v>2</v>
      </c>
    </row>
    <row r="5750" spans="1:9" x14ac:dyDescent="0.35">
      <c r="A5750" s="3" t="s">
        <v>6142</v>
      </c>
      <c r="B5750" s="44" t="s">
        <v>217</v>
      </c>
      <c r="C5750" s="44" t="s">
        <v>82</v>
      </c>
      <c r="D5750" s="44" t="s">
        <v>175</v>
      </c>
      <c r="E5750" s="3">
        <v>3</v>
      </c>
      <c r="F5750" s="3">
        <v>1</v>
      </c>
      <c r="G5750" s="3">
        <v>1</v>
      </c>
      <c r="H5750" s="3">
        <v>1</v>
      </c>
      <c r="I5750" s="3">
        <f t="shared" si="89"/>
        <v>2</v>
      </c>
    </row>
    <row r="5751" spans="1:9" x14ac:dyDescent="0.35">
      <c r="A5751" s="3" t="s">
        <v>6143</v>
      </c>
      <c r="B5751" s="44" t="s">
        <v>188</v>
      </c>
      <c r="C5751" s="44" t="s">
        <v>93</v>
      </c>
      <c r="D5751" s="44" t="s">
        <v>176</v>
      </c>
      <c r="E5751" s="3">
        <v>3</v>
      </c>
      <c r="F5751" s="3">
        <v>1</v>
      </c>
      <c r="G5751" s="3">
        <v>1</v>
      </c>
      <c r="H5751" s="3">
        <v>1</v>
      </c>
      <c r="I5751" s="3">
        <f t="shared" si="89"/>
        <v>2</v>
      </c>
    </row>
    <row r="5752" spans="1:9" x14ac:dyDescent="0.35">
      <c r="A5752" s="3" t="s">
        <v>6144</v>
      </c>
      <c r="B5752" s="44" t="s">
        <v>205</v>
      </c>
      <c r="C5752" s="44" t="s">
        <v>191</v>
      </c>
      <c r="D5752" s="44" t="s">
        <v>175</v>
      </c>
      <c r="E5752" s="3">
        <v>3</v>
      </c>
      <c r="F5752" s="3">
        <v>1</v>
      </c>
      <c r="G5752" s="3">
        <v>1</v>
      </c>
      <c r="H5752" s="3">
        <v>1</v>
      </c>
      <c r="I5752" s="3">
        <f t="shared" si="89"/>
        <v>2</v>
      </c>
    </row>
    <row r="5753" spans="1:9" x14ac:dyDescent="0.35">
      <c r="A5753" s="3" t="s">
        <v>6145</v>
      </c>
      <c r="B5753" s="44" t="s">
        <v>207</v>
      </c>
      <c r="C5753" s="44" t="s">
        <v>97</v>
      </c>
      <c r="D5753" s="44" t="s">
        <v>175</v>
      </c>
      <c r="E5753" s="3">
        <v>3</v>
      </c>
      <c r="F5753" s="3">
        <v>1</v>
      </c>
      <c r="G5753" s="3">
        <v>1</v>
      </c>
      <c r="H5753" s="3">
        <v>1</v>
      </c>
      <c r="I5753" s="3">
        <f t="shared" si="89"/>
        <v>2</v>
      </c>
    </row>
    <row r="5754" spans="1:9" x14ac:dyDescent="0.35">
      <c r="A5754" s="3" t="s">
        <v>6146</v>
      </c>
      <c r="B5754" s="44" t="s">
        <v>217</v>
      </c>
      <c r="C5754" s="44" t="s">
        <v>82</v>
      </c>
      <c r="D5754" s="44" t="s">
        <v>175</v>
      </c>
      <c r="E5754" s="3">
        <v>3</v>
      </c>
      <c r="F5754" s="3">
        <v>1</v>
      </c>
      <c r="G5754" s="3">
        <v>1</v>
      </c>
      <c r="H5754" s="3">
        <v>1</v>
      </c>
      <c r="I5754" s="3">
        <f t="shared" si="89"/>
        <v>2</v>
      </c>
    </row>
    <row r="5755" spans="1:9" x14ac:dyDescent="0.35">
      <c r="A5755" s="3" t="s">
        <v>6147</v>
      </c>
      <c r="B5755" s="44" t="s">
        <v>194</v>
      </c>
      <c r="C5755" s="44" t="s">
        <v>93</v>
      </c>
      <c r="D5755" s="44" t="s">
        <v>175</v>
      </c>
      <c r="E5755" s="3">
        <v>3</v>
      </c>
      <c r="F5755" s="3">
        <v>1</v>
      </c>
      <c r="G5755" s="3">
        <v>1</v>
      </c>
      <c r="H5755" s="3">
        <v>1</v>
      </c>
      <c r="I5755" s="3">
        <f t="shared" si="89"/>
        <v>2</v>
      </c>
    </row>
    <row r="5756" spans="1:9" x14ac:dyDescent="0.35">
      <c r="A5756" s="3" t="s">
        <v>6148</v>
      </c>
      <c r="B5756" s="44" t="s">
        <v>217</v>
      </c>
      <c r="C5756" s="44" t="s">
        <v>82</v>
      </c>
      <c r="D5756" s="44" t="s">
        <v>175</v>
      </c>
      <c r="E5756" s="3">
        <v>3</v>
      </c>
      <c r="F5756" s="3">
        <v>1</v>
      </c>
      <c r="G5756" s="3">
        <v>1</v>
      </c>
      <c r="H5756" s="3">
        <v>1</v>
      </c>
      <c r="I5756" s="3">
        <f t="shared" si="89"/>
        <v>2</v>
      </c>
    </row>
    <row r="5757" spans="1:9" x14ac:dyDescent="0.35">
      <c r="A5757" s="3" t="s">
        <v>6149</v>
      </c>
      <c r="B5757" s="44" t="s">
        <v>251</v>
      </c>
      <c r="C5757" s="44" t="s">
        <v>28</v>
      </c>
      <c r="D5757" s="44" t="s">
        <v>175</v>
      </c>
      <c r="E5757" s="3">
        <v>3</v>
      </c>
      <c r="F5757" s="3">
        <v>1</v>
      </c>
      <c r="G5757" s="3">
        <v>1</v>
      </c>
      <c r="H5757" s="3">
        <v>1</v>
      </c>
      <c r="I5757" s="3">
        <f t="shared" si="89"/>
        <v>2</v>
      </c>
    </row>
    <row r="5758" spans="1:9" x14ac:dyDescent="0.35">
      <c r="A5758" s="3" t="s">
        <v>6150</v>
      </c>
      <c r="B5758" s="44" t="s">
        <v>217</v>
      </c>
      <c r="C5758" s="44" t="s">
        <v>82</v>
      </c>
      <c r="D5758" s="44" t="s">
        <v>175</v>
      </c>
      <c r="E5758" s="3">
        <v>3</v>
      </c>
      <c r="F5758" s="3">
        <v>1</v>
      </c>
      <c r="G5758" s="3">
        <v>4</v>
      </c>
      <c r="H5758" s="3">
        <v>1</v>
      </c>
      <c r="I5758" s="3">
        <f t="shared" si="89"/>
        <v>2</v>
      </c>
    </row>
    <row r="5759" spans="1:9" x14ac:dyDescent="0.35">
      <c r="A5759" s="3" t="s">
        <v>6151</v>
      </c>
      <c r="B5759" s="44" t="s">
        <v>188</v>
      </c>
      <c r="C5759" s="44" t="s">
        <v>93</v>
      </c>
      <c r="D5759" s="44" t="s">
        <v>176</v>
      </c>
      <c r="E5759" s="3">
        <v>3</v>
      </c>
      <c r="F5759" s="3">
        <v>1</v>
      </c>
      <c r="G5759" s="3">
        <v>4</v>
      </c>
      <c r="H5759" s="3">
        <v>1</v>
      </c>
      <c r="I5759" s="3">
        <f t="shared" si="89"/>
        <v>2</v>
      </c>
    </row>
    <row r="5760" spans="1:9" x14ac:dyDescent="0.35">
      <c r="A5760" s="3" t="s">
        <v>6152</v>
      </c>
      <c r="B5760" s="44" t="s">
        <v>223</v>
      </c>
      <c r="C5760" s="44" t="s">
        <v>157</v>
      </c>
      <c r="D5760" s="44" t="s">
        <v>176</v>
      </c>
      <c r="E5760" s="3">
        <v>3</v>
      </c>
      <c r="F5760" s="3">
        <v>1</v>
      </c>
      <c r="G5760" s="3">
        <v>4</v>
      </c>
      <c r="H5760" s="3">
        <v>1</v>
      </c>
      <c r="I5760" s="3">
        <f t="shared" si="89"/>
        <v>2</v>
      </c>
    </row>
    <row r="5761" spans="1:9" x14ac:dyDescent="0.35">
      <c r="A5761" s="3" t="s">
        <v>6153</v>
      </c>
      <c r="B5761" s="44" t="s">
        <v>205</v>
      </c>
      <c r="C5761" s="44" t="s">
        <v>191</v>
      </c>
      <c r="D5761" s="44" t="s">
        <v>175</v>
      </c>
      <c r="E5761" s="3">
        <v>3</v>
      </c>
      <c r="F5761" s="3">
        <v>1</v>
      </c>
      <c r="G5761" s="3">
        <v>4</v>
      </c>
      <c r="H5761" s="3">
        <v>1</v>
      </c>
      <c r="I5761" s="3">
        <f t="shared" si="89"/>
        <v>2</v>
      </c>
    </row>
    <row r="5762" spans="1:9" x14ac:dyDescent="0.35">
      <c r="A5762" s="3" t="s">
        <v>6154</v>
      </c>
      <c r="B5762" s="44" t="s">
        <v>193</v>
      </c>
      <c r="C5762" s="44" t="s">
        <v>28</v>
      </c>
      <c r="D5762" s="44" t="s">
        <v>176</v>
      </c>
      <c r="E5762" s="3">
        <v>3</v>
      </c>
      <c r="F5762" s="3">
        <v>1</v>
      </c>
      <c r="G5762" s="3">
        <v>1</v>
      </c>
      <c r="H5762" s="3">
        <v>1</v>
      </c>
      <c r="I5762" s="3">
        <f t="shared" si="89"/>
        <v>2</v>
      </c>
    </row>
    <row r="5763" spans="1:9" x14ac:dyDescent="0.35">
      <c r="A5763" s="3" t="s">
        <v>6155</v>
      </c>
      <c r="B5763" s="44" t="s">
        <v>205</v>
      </c>
      <c r="C5763" s="44" t="s">
        <v>191</v>
      </c>
      <c r="D5763" s="44" t="s">
        <v>175</v>
      </c>
      <c r="E5763" s="3">
        <v>3</v>
      </c>
      <c r="F5763" s="3">
        <v>1</v>
      </c>
      <c r="G5763" s="3">
        <v>4</v>
      </c>
      <c r="H5763" s="3">
        <v>1</v>
      </c>
      <c r="I5763" s="3">
        <f t="shared" ref="I5763:I5826" si="90">ROUND(AVERAGE(E5763:H5763),0)</f>
        <v>2</v>
      </c>
    </row>
    <row r="5764" spans="1:9" x14ac:dyDescent="0.35">
      <c r="A5764" s="3" t="s">
        <v>6156</v>
      </c>
      <c r="B5764" s="44" t="s">
        <v>205</v>
      </c>
      <c r="C5764" s="44" t="s">
        <v>191</v>
      </c>
      <c r="D5764" s="44" t="s">
        <v>175</v>
      </c>
      <c r="E5764" s="3">
        <v>3</v>
      </c>
      <c r="F5764" s="3">
        <v>1</v>
      </c>
      <c r="G5764" s="3">
        <v>1</v>
      </c>
      <c r="H5764" s="3">
        <v>2</v>
      </c>
      <c r="I5764" s="3">
        <f t="shared" si="90"/>
        <v>2</v>
      </c>
    </row>
    <row r="5765" spans="1:9" x14ac:dyDescent="0.35">
      <c r="A5765" s="3" t="s">
        <v>6157</v>
      </c>
      <c r="B5765" s="44" t="s">
        <v>207</v>
      </c>
      <c r="C5765" s="44" t="s">
        <v>97</v>
      </c>
      <c r="D5765" s="44" t="s">
        <v>175</v>
      </c>
      <c r="E5765" s="3">
        <v>3</v>
      </c>
      <c r="F5765" s="3">
        <v>1</v>
      </c>
      <c r="G5765" s="3">
        <v>4</v>
      </c>
      <c r="H5765" s="3">
        <v>1</v>
      </c>
      <c r="I5765" s="3">
        <f t="shared" si="90"/>
        <v>2</v>
      </c>
    </row>
    <row r="5766" spans="1:9" x14ac:dyDescent="0.35">
      <c r="A5766" s="3" t="s">
        <v>6158</v>
      </c>
      <c r="B5766" s="44" t="s">
        <v>251</v>
      </c>
      <c r="C5766" s="44" t="s">
        <v>28</v>
      </c>
      <c r="D5766" s="44" t="s">
        <v>175</v>
      </c>
      <c r="E5766" s="3">
        <v>3</v>
      </c>
      <c r="F5766" s="3">
        <v>1</v>
      </c>
      <c r="G5766" s="3">
        <v>4</v>
      </c>
      <c r="H5766" s="3">
        <v>1</v>
      </c>
      <c r="I5766" s="3">
        <f t="shared" si="90"/>
        <v>2</v>
      </c>
    </row>
    <row r="5767" spans="1:9" x14ac:dyDescent="0.35">
      <c r="A5767" s="3" t="s">
        <v>6159</v>
      </c>
      <c r="B5767" s="44" t="s">
        <v>236</v>
      </c>
      <c r="C5767" s="44" t="s">
        <v>219</v>
      </c>
      <c r="D5767" s="44" t="s">
        <v>176</v>
      </c>
      <c r="E5767" s="3">
        <v>3</v>
      </c>
      <c r="F5767" s="3">
        <v>1</v>
      </c>
      <c r="G5767" s="3">
        <v>1</v>
      </c>
      <c r="H5767" s="3">
        <v>1</v>
      </c>
      <c r="I5767" s="3">
        <f t="shared" si="90"/>
        <v>2</v>
      </c>
    </row>
    <row r="5768" spans="1:9" x14ac:dyDescent="0.35">
      <c r="A5768" s="3" t="s">
        <v>6160</v>
      </c>
      <c r="B5768" s="44" t="s">
        <v>251</v>
      </c>
      <c r="C5768" s="44" t="s">
        <v>28</v>
      </c>
      <c r="D5768" s="44" t="s">
        <v>175</v>
      </c>
      <c r="E5768" s="3">
        <v>3</v>
      </c>
      <c r="F5768" s="3">
        <v>1</v>
      </c>
      <c r="G5768" s="3">
        <v>1</v>
      </c>
      <c r="H5768" s="3">
        <v>1</v>
      </c>
      <c r="I5768" s="3">
        <f t="shared" si="90"/>
        <v>2</v>
      </c>
    </row>
    <row r="5769" spans="1:9" x14ac:dyDescent="0.35">
      <c r="A5769" s="3" t="s">
        <v>6161</v>
      </c>
      <c r="B5769" s="44" t="s">
        <v>194</v>
      </c>
      <c r="C5769" s="44" t="s">
        <v>93</v>
      </c>
      <c r="D5769" s="44" t="s">
        <v>175</v>
      </c>
      <c r="E5769" s="3">
        <v>3</v>
      </c>
      <c r="F5769" s="3">
        <v>1</v>
      </c>
      <c r="G5769" s="3">
        <v>1</v>
      </c>
      <c r="H5769" s="3">
        <v>1</v>
      </c>
      <c r="I5769" s="3">
        <f t="shared" si="90"/>
        <v>2</v>
      </c>
    </row>
    <row r="5770" spans="1:9" x14ac:dyDescent="0.35">
      <c r="A5770" s="3" t="s">
        <v>6162</v>
      </c>
      <c r="B5770" s="44" t="s">
        <v>194</v>
      </c>
      <c r="C5770" s="44" t="s">
        <v>93</v>
      </c>
      <c r="D5770" s="44" t="s">
        <v>175</v>
      </c>
      <c r="E5770" s="3">
        <v>1</v>
      </c>
      <c r="F5770" s="3">
        <v>3</v>
      </c>
      <c r="G5770" s="3">
        <v>1</v>
      </c>
      <c r="H5770" s="3">
        <v>1</v>
      </c>
      <c r="I5770" s="3">
        <f t="shared" si="90"/>
        <v>2</v>
      </c>
    </row>
    <row r="5771" spans="1:9" x14ac:dyDescent="0.35">
      <c r="A5771" s="3" t="s">
        <v>6163</v>
      </c>
      <c r="B5771" s="44" t="s">
        <v>178</v>
      </c>
      <c r="C5771" s="44" t="s">
        <v>157</v>
      </c>
      <c r="D5771" s="44" t="s">
        <v>175</v>
      </c>
      <c r="E5771" s="3">
        <v>3</v>
      </c>
      <c r="F5771" s="3">
        <v>1</v>
      </c>
      <c r="G5771" s="3">
        <v>1</v>
      </c>
      <c r="H5771" s="3">
        <v>1</v>
      </c>
      <c r="I5771" s="3">
        <f t="shared" si="90"/>
        <v>2</v>
      </c>
    </row>
    <row r="5772" spans="1:9" x14ac:dyDescent="0.35">
      <c r="A5772" s="3" t="s">
        <v>6164</v>
      </c>
      <c r="B5772" s="44" t="s">
        <v>207</v>
      </c>
      <c r="C5772" s="44" t="s">
        <v>97</v>
      </c>
      <c r="D5772" s="44" t="s">
        <v>175</v>
      </c>
      <c r="E5772" s="3">
        <v>3</v>
      </c>
      <c r="F5772" s="3">
        <v>4</v>
      </c>
      <c r="G5772" s="3">
        <v>4</v>
      </c>
      <c r="H5772" s="3">
        <v>1</v>
      </c>
      <c r="I5772" s="3">
        <f t="shared" si="90"/>
        <v>3</v>
      </c>
    </row>
    <row r="5773" spans="1:9" x14ac:dyDescent="0.35">
      <c r="A5773" s="3" t="s">
        <v>6165</v>
      </c>
      <c r="B5773" s="44" t="s">
        <v>217</v>
      </c>
      <c r="C5773" s="44" t="s">
        <v>82</v>
      </c>
      <c r="D5773" s="44" t="s">
        <v>175</v>
      </c>
      <c r="E5773" s="3">
        <v>3</v>
      </c>
      <c r="F5773" s="3">
        <v>2</v>
      </c>
      <c r="G5773" s="3">
        <v>4</v>
      </c>
      <c r="H5773" s="3">
        <v>1</v>
      </c>
      <c r="I5773" s="3">
        <f t="shared" si="90"/>
        <v>3</v>
      </c>
    </row>
    <row r="5774" spans="1:9" x14ac:dyDescent="0.35">
      <c r="A5774" s="3" t="s">
        <v>6166</v>
      </c>
      <c r="B5774" s="44" t="s">
        <v>178</v>
      </c>
      <c r="C5774" s="44" t="s">
        <v>157</v>
      </c>
      <c r="D5774" s="44" t="s">
        <v>175</v>
      </c>
      <c r="E5774" s="3">
        <v>3</v>
      </c>
      <c r="F5774" s="3">
        <v>1</v>
      </c>
      <c r="G5774" s="3">
        <v>1</v>
      </c>
      <c r="H5774" s="3">
        <v>1</v>
      </c>
      <c r="I5774" s="3">
        <f t="shared" si="90"/>
        <v>2</v>
      </c>
    </row>
    <row r="5775" spans="1:9" x14ac:dyDescent="0.35">
      <c r="A5775" s="3" t="s">
        <v>6167</v>
      </c>
      <c r="B5775" s="44" t="s">
        <v>194</v>
      </c>
      <c r="C5775" s="44" t="s">
        <v>93</v>
      </c>
      <c r="D5775" s="44" t="s">
        <v>175</v>
      </c>
      <c r="E5775" s="3">
        <v>3</v>
      </c>
      <c r="F5775" s="3">
        <v>1</v>
      </c>
      <c r="G5775" s="3">
        <v>1</v>
      </c>
      <c r="H5775" s="3">
        <v>1</v>
      </c>
      <c r="I5775" s="3">
        <f t="shared" si="90"/>
        <v>2</v>
      </c>
    </row>
    <row r="5776" spans="1:9" x14ac:dyDescent="0.35">
      <c r="A5776" s="3" t="s">
        <v>6168</v>
      </c>
      <c r="B5776" s="44" t="s">
        <v>188</v>
      </c>
      <c r="C5776" s="44" t="s">
        <v>93</v>
      </c>
      <c r="D5776" s="44" t="s">
        <v>176</v>
      </c>
      <c r="E5776" s="3">
        <v>3</v>
      </c>
      <c r="F5776" s="3">
        <v>3</v>
      </c>
      <c r="G5776" s="3">
        <v>1</v>
      </c>
      <c r="H5776" s="3">
        <v>1</v>
      </c>
      <c r="I5776" s="3">
        <f t="shared" si="90"/>
        <v>2</v>
      </c>
    </row>
    <row r="5777" spans="1:9" x14ac:dyDescent="0.35">
      <c r="A5777" s="3" t="s">
        <v>6169</v>
      </c>
      <c r="B5777" s="44" t="s">
        <v>205</v>
      </c>
      <c r="C5777" s="44" t="s">
        <v>191</v>
      </c>
      <c r="D5777" s="44" t="s">
        <v>175</v>
      </c>
      <c r="E5777" s="3">
        <v>3</v>
      </c>
      <c r="F5777" s="3">
        <v>2</v>
      </c>
      <c r="G5777" s="3">
        <v>4</v>
      </c>
      <c r="H5777" s="3">
        <v>2</v>
      </c>
      <c r="I5777" s="3">
        <f t="shared" si="90"/>
        <v>3</v>
      </c>
    </row>
    <row r="5778" spans="1:9" x14ac:dyDescent="0.35">
      <c r="A5778" s="3" t="s">
        <v>6170</v>
      </c>
      <c r="B5778" s="44" t="s">
        <v>217</v>
      </c>
      <c r="C5778" s="44" t="s">
        <v>82</v>
      </c>
      <c r="D5778" s="44" t="s">
        <v>175</v>
      </c>
      <c r="E5778" s="3">
        <v>3</v>
      </c>
      <c r="F5778" s="3">
        <v>1</v>
      </c>
      <c r="G5778" s="3">
        <v>4</v>
      </c>
      <c r="H5778" s="3">
        <v>1</v>
      </c>
      <c r="I5778" s="3">
        <f t="shared" si="90"/>
        <v>2</v>
      </c>
    </row>
    <row r="5779" spans="1:9" x14ac:dyDescent="0.35">
      <c r="A5779" s="3" t="s">
        <v>6171</v>
      </c>
      <c r="B5779" s="44" t="s">
        <v>194</v>
      </c>
      <c r="C5779" s="44" t="s">
        <v>93</v>
      </c>
      <c r="D5779" s="44" t="s">
        <v>175</v>
      </c>
      <c r="E5779" s="3">
        <v>3</v>
      </c>
      <c r="F5779" s="3">
        <v>1</v>
      </c>
      <c r="G5779" s="3">
        <v>1</v>
      </c>
      <c r="H5779" s="3">
        <v>1</v>
      </c>
      <c r="I5779" s="3">
        <f t="shared" si="90"/>
        <v>2</v>
      </c>
    </row>
    <row r="5780" spans="1:9" x14ac:dyDescent="0.35">
      <c r="A5780" s="3" t="s">
        <v>6172</v>
      </c>
      <c r="B5780" s="44" t="s">
        <v>251</v>
      </c>
      <c r="C5780" s="44" t="s">
        <v>28</v>
      </c>
      <c r="D5780" s="44" t="s">
        <v>175</v>
      </c>
      <c r="E5780" s="3">
        <v>3</v>
      </c>
      <c r="F5780" s="3">
        <v>1</v>
      </c>
      <c r="G5780" s="3">
        <v>1</v>
      </c>
      <c r="H5780" s="3">
        <v>3</v>
      </c>
      <c r="I5780" s="3">
        <f t="shared" si="90"/>
        <v>2</v>
      </c>
    </row>
    <row r="5781" spans="1:9" x14ac:dyDescent="0.35">
      <c r="A5781" s="3" t="s">
        <v>6173</v>
      </c>
      <c r="B5781" s="44" t="s">
        <v>239</v>
      </c>
      <c r="C5781" s="44" t="s">
        <v>33</v>
      </c>
      <c r="D5781" s="44" t="s">
        <v>176</v>
      </c>
      <c r="E5781" s="3">
        <v>3</v>
      </c>
      <c r="F5781" s="3">
        <v>1</v>
      </c>
      <c r="G5781" s="3">
        <v>1</v>
      </c>
      <c r="H5781" s="3">
        <v>1</v>
      </c>
      <c r="I5781" s="3">
        <f t="shared" si="90"/>
        <v>2</v>
      </c>
    </row>
    <row r="5782" spans="1:9" x14ac:dyDescent="0.35">
      <c r="A5782" s="3" t="s">
        <v>6174</v>
      </c>
      <c r="B5782" s="44" t="s">
        <v>194</v>
      </c>
      <c r="C5782" s="44" t="s">
        <v>93</v>
      </c>
      <c r="D5782" s="44" t="s">
        <v>175</v>
      </c>
      <c r="E5782" s="3">
        <v>3</v>
      </c>
      <c r="F5782" s="3">
        <v>1</v>
      </c>
      <c r="G5782" s="3">
        <v>4</v>
      </c>
      <c r="H5782" s="3">
        <v>1</v>
      </c>
      <c r="I5782" s="3">
        <f t="shared" si="90"/>
        <v>2</v>
      </c>
    </row>
    <row r="5783" spans="1:9" x14ac:dyDescent="0.35">
      <c r="A5783" s="3" t="s">
        <v>6175</v>
      </c>
      <c r="B5783" s="44" t="s">
        <v>251</v>
      </c>
      <c r="C5783" s="44" t="s">
        <v>28</v>
      </c>
      <c r="D5783" s="44" t="s">
        <v>175</v>
      </c>
      <c r="E5783" s="3">
        <v>3</v>
      </c>
      <c r="F5783" s="3">
        <v>1</v>
      </c>
      <c r="G5783" s="3">
        <v>1</v>
      </c>
      <c r="H5783" s="3">
        <v>1</v>
      </c>
      <c r="I5783" s="3">
        <f t="shared" si="90"/>
        <v>2</v>
      </c>
    </row>
    <row r="5784" spans="1:9" x14ac:dyDescent="0.35">
      <c r="A5784" s="3" t="s">
        <v>6176</v>
      </c>
      <c r="B5784" s="44" t="s">
        <v>210</v>
      </c>
      <c r="C5784" s="44" t="s">
        <v>97</v>
      </c>
      <c r="D5784" s="44" t="s">
        <v>176</v>
      </c>
      <c r="E5784" s="3">
        <v>3</v>
      </c>
      <c r="F5784" s="3">
        <v>1</v>
      </c>
      <c r="G5784" s="3">
        <v>4</v>
      </c>
      <c r="H5784" s="3">
        <v>1</v>
      </c>
      <c r="I5784" s="3">
        <f t="shared" si="90"/>
        <v>2</v>
      </c>
    </row>
    <row r="5785" spans="1:9" x14ac:dyDescent="0.35">
      <c r="A5785" s="3" t="s">
        <v>6177</v>
      </c>
      <c r="B5785" s="44" t="s">
        <v>194</v>
      </c>
      <c r="C5785" s="44" t="s">
        <v>93</v>
      </c>
      <c r="D5785" s="44" t="s">
        <v>175</v>
      </c>
      <c r="E5785" s="3">
        <v>3</v>
      </c>
      <c r="F5785" s="3">
        <v>1</v>
      </c>
      <c r="G5785" s="3">
        <v>1</v>
      </c>
      <c r="H5785" s="3">
        <v>1</v>
      </c>
      <c r="I5785" s="3">
        <f t="shared" si="90"/>
        <v>2</v>
      </c>
    </row>
    <row r="5786" spans="1:9" x14ac:dyDescent="0.35">
      <c r="A5786" s="3" t="s">
        <v>6178</v>
      </c>
      <c r="B5786" s="44" t="s">
        <v>251</v>
      </c>
      <c r="C5786" s="44" t="s">
        <v>28</v>
      </c>
      <c r="D5786" s="44" t="s">
        <v>175</v>
      </c>
      <c r="E5786" s="3">
        <v>3</v>
      </c>
      <c r="F5786" s="3">
        <v>1</v>
      </c>
      <c r="G5786" s="3">
        <v>4</v>
      </c>
      <c r="H5786" s="3">
        <v>1</v>
      </c>
      <c r="I5786" s="3">
        <f t="shared" si="90"/>
        <v>2</v>
      </c>
    </row>
    <row r="5787" spans="1:9" x14ac:dyDescent="0.35">
      <c r="A5787" s="3" t="s">
        <v>6179</v>
      </c>
      <c r="B5787" s="44" t="s">
        <v>178</v>
      </c>
      <c r="C5787" s="44" t="s">
        <v>157</v>
      </c>
      <c r="D5787" s="44" t="s">
        <v>175</v>
      </c>
      <c r="E5787" s="3">
        <v>3</v>
      </c>
      <c r="F5787" s="3">
        <v>1</v>
      </c>
      <c r="G5787" s="3">
        <v>1</v>
      </c>
      <c r="H5787" s="3">
        <v>1</v>
      </c>
      <c r="I5787" s="3">
        <f t="shared" si="90"/>
        <v>2</v>
      </c>
    </row>
    <row r="5788" spans="1:9" x14ac:dyDescent="0.35">
      <c r="A5788" s="3" t="s">
        <v>6180</v>
      </c>
      <c r="B5788" s="44" t="s">
        <v>178</v>
      </c>
      <c r="C5788" s="44" t="s">
        <v>157</v>
      </c>
      <c r="D5788" s="44" t="s">
        <v>175</v>
      </c>
      <c r="E5788" s="3">
        <v>3</v>
      </c>
      <c r="F5788" s="3">
        <v>4</v>
      </c>
      <c r="G5788" s="3">
        <v>4</v>
      </c>
      <c r="H5788" s="3">
        <v>1</v>
      </c>
      <c r="I5788" s="3">
        <f t="shared" si="90"/>
        <v>3</v>
      </c>
    </row>
    <row r="5789" spans="1:9" x14ac:dyDescent="0.35">
      <c r="A5789" s="3" t="s">
        <v>6181</v>
      </c>
      <c r="B5789" s="44" t="s">
        <v>193</v>
      </c>
      <c r="C5789" s="44" t="s">
        <v>28</v>
      </c>
      <c r="D5789" s="44" t="s">
        <v>176</v>
      </c>
      <c r="E5789" s="3">
        <v>3</v>
      </c>
      <c r="F5789" s="3">
        <v>3</v>
      </c>
      <c r="G5789" s="3">
        <v>1</v>
      </c>
      <c r="H5789" s="3">
        <v>1</v>
      </c>
      <c r="I5789" s="3">
        <f t="shared" si="90"/>
        <v>2</v>
      </c>
    </row>
    <row r="5790" spans="1:9" x14ac:dyDescent="0.35">
      <c r="A5790" s="3" t="s">
        <v>6182</v>
      </c>
      <c r="B5790" s="44" t="s">
        <v>188</v>
      </c>
      <c r="C5790" s="44" t="s">
        <v>93</v>
      </c>
      <c r="D5790" s="44" t="s">
        <v>176</v>
      </c>
      <c r="E5790" s="3">
        <v>3</v>
      </c>
      <c r="F5790" s="3">
        <v>1</v>
      </c>
      <c r="G5790" s="3">
        <v>1</v>
      </c>
      <c r="H5790" s="3">
        <v>1</v>
      </c>
      <c r="I5790" s="3">
        <f t="shared" si="90"/>
        <v>2</v>
      </c>
    </row>
    <row r="5791" spans="1:9" x14ac:dyDescent="0.35">
      <c r="A5791" s="3" t="s">
        <v>6183</v>
      </c>
      <c r="B5791" s="44" t="s">
        <v>188</v>
      </c>
      <c r="C5791" s="44" t="s">
        <v>93</v>
      </c>
      <c r="D5791" s="44" t="s">
        <v>176</v>
      </c>
      <c r="E5791" s="3">
        <v>3</v>
      </c>
      <c r="F5791" s="3">
        <v>1</v>
      </c>
      <c r="G5791" s="3">
        <v>4</v>
      </c>
      <c r="H5791" s="3">
        <v>1</v>
      </c>
      <c r="I5791" s="3">
        <f t="shared" si="90"/>
        <v>2</v>
      </c>
    </row>
    <row r="5792" spans="1:9" x14ac:dyDescent="0.35">
      <c r="A5792" s="3" t="s">
        <v>6184</v>
      </c>
      <c r="B5792" s="44" t="s">
        <v>178</v>
      </c>
      <c r="C5792" s="44" t="s">
        <v>157</v>
      </c>
      <c r="D5792" s="44" t="s">
        <v>175</v>
      </c>
      <c r="E5792" s="3">
        <v>1</v>
      </c>
      <c r="F5792" s="3">
        <v>4</v>
      </c>
      <c r="G5792" s="3">
        <v>1</v>
      </c>
      <c r="H5792" s="3">
        <v>1</v>
      </c>
      <c r="I5792" s="3">
        <f t="shared" si="90"/>
        <v>2</v>
      </c>
    </row>
    <row r="5793" spans="1:9" x14ac:dyDescent="0.35">
      <c r="A5793" s="3" t="s">
        <v>6185</v>
      </c>
      <c r="B5793" s="44" t="s">
        <v>251</v>
      </c>
      <c r="C5793" s="44" t="s">
        <v>28</v>
      </c>
      <c r="D5793" s="44" t="s">
        <v>175</v>
      </c>
      <c r="E5793" s="3">
        <v>3</v>
      </c>
      <c r="F5793" s="3">
        <v>1</v>
      </c>
      <c r="G5793" s="3">
        <v>1</v>
      </c>
      <c r="H5793" s="3">
        <v>1</v>
      </c>
      <c r="I5793" s="3">
        <f t="shared" si="90"/>
        <v>2</v>
      </c>
    </row>
    <row r="5794" spans="1:9" x14ac:dyDescent="0.35">
      <c r="A5794" s="3" t="s">
        <v>6186</v>
      </c>
      <c r="B5794" s="44" t="s">
        <v>194</v>
      </c>
      <c r="C5794" s="44" t="s">
        <v>93</v>
      </c>
      <c r="D5794" s="44" t="s">
        <v>175</v>
      </c>
      <c r="E5794" s="3">
        <v>3</v>
      </c>
      <c r="F5794" s="3">
        <v>1</v>
      </c>
      <c r="G5794" s="3">
        <v>4</v>
      </c>
      <c r="H5794" s="3">
        <v>1</v>
      </c>
      <c r="I5794" s="3">
        <f t="shared" si="90"/>
        <v>2</v>
      </c>
    </row>
    <row r="5795" spans="1:9" x14ac:dyDescent="0.35">
      <c r="A5795" s="3" t="s">
        <v>6187</v>
      </c>
      <c r="B5795" s="44" t="s">
        <v>207</v>
      </c>
      <c r="C5795" s="44" t="s">
        <v>97</v>
      </c>
      <c r="D5795" s="44" t="s">
        <v>175</v>
      </c>
      <c r="E5795" s="3">
        <v>3</v>
      </c>
      <c r="F5795" s="3">
        <v>1</v>
      </c>
      <c r="G5795" s="3">
        <v>4</v>
      </c>
      <c r="H5795" s="3">
        <v>1</v>
      </c>
      <c r="I5795" s="3">
        <f t="shared" si="90"/>
        <v>2</v>
      </c>
    </row>
    <row r="5796" spans="1:9" x14ac:dyDescent="0.35">
      <c r="A5796" s="3" t="s">
        <v>6188</v>
      </c>
      <c r="B5796" s="44" t="s">
        <v>207</v>
      </c>
      <c r="C5796" s="44" t="s">
        <v>97</v>
      </c>
      <c r="D5796" s="44" t="s">
        <v>175</v>
      </c>
      <c r="E5796" s="3">
        <v>3</v>
      </c>
      <c r="F5796" s="3">
        <v>1</v>
      </c>
      <c r="G5796" s="3">
        <v>1</v>
      </c>
      <c r="H5796" s="3">
        <v>1</v>
      </c>
      <c r="I5796" s="3">
        <f t="shared" si="90"/>
        <v>2</v>
      </c>
    </row>
    <row r="5797" spans="1:9" x14ac:dyDescent="0.35">
      <c r="A5797" s="3" t="s">
        <v>6189</v>
      </c>
      <c r="B5797" s="44" t="s">
        <v>188</v>
      </c>
      <c r="C5797" s="44" t="s">
        <v>93</v>
      </c>
      <c r="D5797" s="44" t="s">
        <v>176</v>
      </c>
      <c r="E5797" s="3">
        <v>3</v>
      </c>
      <c r="F5797" s="3">
        <v>1</v>
      </c>
      <c r="G5797" s="3">
        <v>1</v>
      </c>
      <c r="H5797" s="3">
        <v>1</v>
      </c>
      <c r="I5797" s="3">
        <f t="shared" si="90"/>
        <v>2</v>
      </c>
    </row>
    <row r="5798" spans="1:9" x14ac:dyDescent="0.35">
      <c r="A5798" s="3" t="s">
        <v>6190</v>
      </c>
      <c r="B5798" s="44" t="s">
        <v>207</v>
      </c>
      <c r="C5798" s="44" t="s">
        <v>97</v>
      </c>
      <c r="D5798" s="44" t="s">
        <v>175</v>
      </c>
      <c r="E5798" s="3">
        <v>3</v>
      </c>
      <c r="F5798" s="3">
        <v>1</v>
      </c>
      <c r="G5798" s="3">
        <v>1</v>
      </c>
      <c r="H5798" s="3">
        <v>1</v>
      </c>
      <c r="I5798" s="3">
        <f t="shared" si="90"/>
        <v>2</v>
      </c>
    </row>
    <row r="5799" spans="1:9" x14ac:dyDescent="0.35">
      <c r="A5799" s="3" t="s">
        <v>6191</v>
      </c>
      <c r="B5799" s="44" t="s">
        <v>251</v>
      </c>
      <c r="C5799" s="44" t="s">
        <v>28</v>
      </c>
      <c r="D5799" s="44" t="s">
        <v>175</v>
      </c>
      <c r="E5799" s="3">
        <v>2</v>
      </c>
      <c r="F5799" s="3">
        <v>4</v>
      </c>
      <c r="G5799" s="3">
        <v>4</v>
      </c>
      <c r="H5799" s="3">
        <v>1</v>
      </c>
      <c r="I5799" s="3">
        <f t="shared" si="90"/>
        <v>3</v>
      </c>
    </row>
    <row r="5800" spans="1:9" x14ac:dyDescent="0.35">
      <c r="A5800" s="3" t="s">
        <v>6192</v>
      </c>
      <c r="B5800" s="44" t="s">
        <v>178</v>
      </c>
      <c r="C5800" s="44" t="s">
        <v>157</v>
      </c>
      <c r="D5800" s="44" t="s">
        <v>175</v>
      </c>
      <c r="E5800" s="3">
        <v>3</v>
      </c>
      <c r="F5800" s="3">
        <v>1</v>
      </c>
      <c r="G5800" s="3">
        <v>4</v>
      </c>
      <c r="H5800" s="3">
        <v>1</v>
      </c>
      <c r="I5800" s="3">
        <f t="shared" si="90"/>
        <v>2</v>
      </c>
    </row>
    <row r="5801" spans="1:9" x14ac:dyDescent="0.35">
      <c r="A5801" s="3" t="s">
        <v>6193</v>
      </c>
      <c r="B5801" s="44" t="s">
        <v>200</v>
      </c>
      <c r="C5801" s="44" t="s">
        <v>31</v>
      </c>
      <c r="D5801" s="44" t="s">
        <v>175</v>
      </c>
      <c r="E5801" s="3">
        <v>3</v>
      </c>
      <c r="F5801" s="3">
        <v>1</v>
      </c>
      <c r="G5801" s="3">
        <v>4</v>
      </c>
      <c r="H5801" s="3">
        <v>1</v>
      </c>
      <c r="I5801" s="3">
        <f t="shared" si="90"/>
        <v>2</v>
      </c>
    </row>
    <row r="5802" spans="1:9" x14ac:dyDescent="0.35">
      <c r="A5802" s="3" t="s">
        <v>6194</v>
      </c>
      <c r="B5802" s="44" t="s">
        <v>188</v>
      </c>
      <c r="C5802" s="44" t="s">
        <v>93</v>
      </c>
      <c r="D5802" s="44" t="s">
        <v>176</v>
      </c>
      <c r="E5802" s="3">
        <v>3</v>
      </c>
      <c r="F5802" s="3">
        <v>1</v>
      </c>
      <c r="G5802" s="3">
        <v>1</v>
      </c>
      <c r="H5802" s="3">
        <v>1</v>
      </c>
      <c r="I5802" s="3">
        <f t="shared" si="90"/>
        <v>2</v>
      </c>
    </row>
    <row r="5803" spans="1:9" x14ac:dyDescent="0.35">
      <c r="A5803" s="3" t="s">
        <v>6195</v>
      </c>
      <c r="B5803" s="44" t="s">
        <v>205</v>
      </c>
      <c r="C5803" s="44" t="s">
        <v>191</v>
      </c>
      <c r="D5803" s="44" t="s">
        <v>175</v>
      </c>
      <c r="E5803" s="3">
        <v>2</v>
      </c>
      <c r="F5803" s="3">
        <v>4</v>
      </c>
      <c r="G5803" s="3">
        <v>4</v>
      </c>
      <c r="H5803" s="3">
        <v>1</v>
      </c>
      <c r="I5803" s="3">
        <f t="shared" si="90"/>
        <v>3</v>
      </c>
    </row>
    <row r="5804" spans="1:9" x14ac:dyDescent="0.35">
      <c r="A5804" s="3" t="s">
        <v>6196</v>
      </c>
      <c r="B5804" s="44" t="s">
        <v>217</v>
      </c>
      <c r="C5804" s="44" t="s">
        <v>82</v>
      </c>
      <c r="D5804" s="44" t="s">
        <v>175</v>
      </c>
      <c r="E5804" s="3">
        <v>3</v>
      </c>
      <c r="F5804" s="3">
        <v>1</v>
      </c>
      <c r="G5804" s="3">
        <v>4</v>
      </c>
      <c r="H5804" s="3">
        <v>1</v>
      </c>
      <c r="I5804" s="3">
        <f t="shared" si="90"/>
        <v>2</v>
      </c>
    </row>
    <row r="5805" spans="1:9" x14ac:dyDescent="0.35">
      <c r="A5805" s="3" t="s">
        <v>6197</v>
      </c>
      <c r="B5805" s="44" t="s">
        <v>223</v>
      </c>
      <c r="C5805" s="44" t="s">
        <v>157</v>
      </c>
      <c r="D5805" s="44" t="s">
        <v>176</v>
      </c>
      <c r="E5805" s="3">
        <v>3</v>
      </c>
      <c r="F5805" s="3">
        <v>1</v>
      </c>
      <c r="G5805" s="3">
        <v>1</v>
      </c>
      <c r="H5805" s="3">
        <v>1</v>
      </c>
      <c r="I5805" s="3">
        <f t="shared" si="90"/>
        <v>2</v>
      </c>
    </row>
    <row r="5806" spans="1:9" x14ac:dyDescent="0.35">
      <c r="A5806" s="3" t="s">
        <v>6198</v>
      </c>
      <c r="B5806" s="44" t="s">
        <v>210</v>
      </c>
      <c r="C5806" s="44" t="s">
        <v>97</v>
      </c>
      <c r="D5806" s="44" t="s">
        <v>176</v>
      </c>
      <c r="E5806" s="3">
        <v>3</v>
      </c>
      <c r="F5806" s="3">
        <v>1</v>
      </c>
      <c r="G5806" s="3">
        <v>1</v>
      </c>
      <c r="H5806" s="3">
        <v>1</v>
      </c>
      <c r="I5806" s="3">
        <f t="shared" si="90"/>
        <v>2</v>
      </c>
    </row>
    <row r="5807" spans="1:9" x14ac:dyDescent="0.35">
      <c r="A5807" s="3" t="s">
        <v>6199</v>
      </c>
      <c r="B5807" s="44" t="s">
        <v>205</v>
      </c>
      <c r="C5807" s="44" t="s">
        <v>191</v>
      </c>
      <c r="D5807" s="44" t="s">
        <v>175</v>
      </c>
      <c r="E5807" s="3">
        <v>3</v>
      </c>
      <c r="F5807" s="3">
        <v>1</v>
      </c>
      <c r="G5807" s="3">
        <v>4</v>
      </c>
      <c r="H5807" s="3">
        <v>1</v>
      </c>
      <c r="I5807" s="3">
        <f t="shared" si="90"/>
        <v>2</v>
      </c>
    </row>
    <row r="5808" spans="1:9" x14ac:dyDescent="0.35">
      <c r="A5808" s="3" t="s">
        <v>6200</v>
      </c>
      <c r="B5808" s="44" t="s">
        <v>205</v>
      </c>
      <c r="C5808" s="44" t="s">
        <v>191</v>
      </c>
      <c r="D5808" s="44" t="s">
        <v>175</v>
      </c>
      <c r="E5808" s="3">
        <v>3</v>
      </c>
      <c r="F5808" s="3">
        <v>1</v>
      </c>
      <c r="G5808" s="3">
        <v>1</v>
      </c>
      <c r="H5808" s="3">
        <v>1</v>
      </c>
      <c r="I5808" s="3">
        <f t="shared" si="90"/>
        <v>2</v>
      </c>
    </row>
    <row r="5809" spans="1:9" x14ac:dyDescent="0.35">
      <c r="A5809" s="3" t="s">
        <v>6201</v>
      </c>
      <c r="B5809" s="44" t="s">
        <v>262</v>
      </c>
      <c r="C5809" s="44" t="s">
        <v>31</v>
      </c>
      <c r="D5809" s="44" t="s">
        <v>176</v>
      </c>
      <c r="E5809" s="3">
        <v>3</v>
      </c>
      <c r="F5809" s="3">
        <v>1</v>
      </c>
      <c r="G5809" s="3">
        <v>4</v>
      </c>
      <c r="H5809" s="3">
        <v>1</v>
      </c>
      <c r="I5809" s="3">
        <f t="shared" si="90"/>
        <v>2</v>
      </c>
    </row>
    <row r="5810" spans="1:9" x14ac:dyDescent="0.35">
      <c r="A5810" s="3" t="s">
        <v>6202</v>
      </c>
      <c r="B5810" s="44" t="s">
        <v>194</v>
      </c>
      <c r="C5810" s="44" t="s">
        <v>93</v>
      </c>
      <c r="D5810" s="44" t="s">
        <v>175</v>
      </c>
      <c r="E5810" s="3">
        <v>3</v>
      </c>
      <c r="F5810" s="3">
        <v>2</v>
      </c>
      <c r="G5810" s="3">
        <v>1</v>
      </c>
      <c r="H5810" s="3">
        <v>1</v>
      </c>
      <c r="I5810" s="3">
        <f t="shared" si="90"/>
        <v>2</v>
      </c>
    </row>
    <row r="5811" spans="1:9" x14ac:dyDescent="0.35">
      <c r="A5811" s="3" t="s">
        <v>6203</v>
      </c>
      <c r="B5811" s="44" t="s">
        <v>251</v>
      </c>
      <c r="C5811" s="44" t="s">
        <v>28</v>
      </c>
      <c r="D5811" s="44" t="s">
        <v>175</v>
      </c>
      <c r="E5811" s="3">
        <v>3</v>
      </c>
      <c r="F5811" s="3">
        <v>1</v>
      </c>
      <c r="G5811" s="3">
        <v>4</v>
      </c>
      <c r="H5811" s="3">
        <v>1</v>
      </c>
      <c r="I5811" s="3">
        <f t="shared" si="90"/>
        <v>2</v>
      </c>
    </row>
    <row r="5812" spans="1:9" x14ac:dyDescent="0.35">
      <c r="A5812" s="3" t="s">
        <v>6204</v>
      </c>
      <c r="B5812" s="44" t="s">
        <v>239</v>
      </c>
      <c r="C5812" s="44" t="s">
        <v>33</v>
      </c>
      <c r="D5812" s="44" t="s">
        <v>176</v>
      </c>
      <c r="E5812" s="3">
        <v>3</v>
      </c>
      <c r="F5812" s="3">
        <v>1</v>
      </c>
      <c r="G5812" s="3">
        <v>4</v>
      </c>
      <c r="H5812" s="3">
        <v>1</v>
      </c>
      <c r="I5812" s="3">
        <f t="shared" si="90"/>
        <v>2</v>
      </c>
    </row>
    <row r="5813" spans="1:9" x14ac:dyDescent="0.35">
      <c r="A5813" s="3" t="s">
        <v>6205</v>
      </c>
      <c r="B5813" s="44" t="s">
        <v>251</v>
      </c>
      <c r="C5813" s="44" t="s">
        <v>28</v>
      </c>
      <c r="D5813" s="44" t="s">
        <v>175</v>
      </c>
      <c r="E5813" s="3">
        <v>3</v>
      </c>
      <c r="F5813" s="3">
        <v>1</v>
      </c>
      <c r="G5813" s="3">
        <v>1</v>
      </c>
      <c r="H5813" s="3">
        <v>1</v>
      </c>
      <c r="I5813" s="3">
        <f t="shared" si="90"/>
        <v>2</v>
      </c>
    </row>
    <row r="5814" spans="1:9" x14ac:dyDescent="0.35">
      <c r="A5814" s="3" t="s">
        <v>6206</v>
      </c>
      <c r="B5814" s="44" t="s">
        <v>210</v>
      </c>
      <c r="C5814" s="44" t="s">
        <v>97</v>
      </c>
      <c r="D5814" s="44" t="s">
        <v>176</v>
      </c>
      <c r="E5814" s="3">
        <v>3</v>
      </c>
      <c r="F5814" s="3">
        <v>1</v>
      </c>
      <c r="G5814" s="3">
        <v>4</v>
      </c>
      <c r="H5814" s="3">
        <v>1</v>
      </c>
      <c r="I5814" s="3">
        <f t="shared" si="90"/>
        <v>2</v>
      </c>
    </row>
    <row r="5815" spans="1:9" x14ac:dyDescent="0.35">
      <c r="A5815" s="3" t="s">
        <v>6207</v>
      </c>
      <c r="B5815" s="44" t="s">
        <v>205</v>
      </c>
      <c r="C5815" s="44" t="s">
        <v>191</v>
      </c>
      <c r="D5815" s="44" t="s">
        <v>175</v>
      </c>
      <c r="E5815" s="3">
        <v>3</v>
      </c>
      <c r="F5815" s="3">
        <v>1</v>
      </c>
      <c r="G5815" s="3">
        <v>1</v>
      </c>
      <c r="H5815" s="3">
        <v>1</v>
      </c>
      <c r="I5815" s="3">
        <f t="shared" si="90"/>
        <v>2</v>
      </c>
    </row>
    <row r="5816" spans="1:9" x14ac:dyDescent="0.35">
      <c r="A5816" s="3" t="s">
        <v>6208</v>
      </c>
      <c r="B5816" s="44" t="s">
        <v>207</v>
      </c>
      <c r="C5816" s="44" t="s">
        <v>97</v>
      </c>
      <c r="D5816" s="44" t="s">
        <v>175</v>
      </c>
      <c r="E5816" s="3">
        <v>3</v>
      </c>
      <c r="F5816" s="3">
        <v>1</v>
      </c>
      <c r="G5816" s="3">
        <v>1</v>
      </c>
      <c r="H5816" s="3">
        <v>1</v>
      </c>
      <c r="I5816" s="3">
        <f t="shared" si="90"/>
        <v>2</v>
      </c>
    </row>
    <row r="5817" spans="1:9" x14ac:dyDescent="0.35">
      <c r="A5817" s="3" t="s">
        <v>6209</v>
      </c>
      <c r="B5817" s="44" t="s">
        <v>207</v>
      </c>
      <c r="C5817" s="44" t="s">
        <v>97</v>
      </c>
      <c r="D5817" s="44" t="s">
        <v>175</v>
      </c>
      <c r="E5817" s="3">
        <v>3</v>
      </c>
      <c r="F5817" s="3">
        <v>1</v>
      </c>
      <c r="G5817" s="3">
        <v>1</v>
      </c>
      <c r="H5817" s="3">
        <v>1</v>
      </c>
      <c r="I5817" s="3">
        <f t="shared" si="90"/>
        <v>2</v>
      </c>
    </row>
    <row r="5818" spans="1:9" x14ac:dyDescent="0.35">
      <c r="A5818" s="3" t="s">
        <v>6210</v>
      </c>
      <c r="B5818" s="44" t="s">
        <v>210</v>
      </c>
      <c r="C5818" s="44" t="s">
        <v>97</v>
      </c>
      <c r="D5818" s="44" t="s">
        <v>176</v>
      </c>
      <c r="E5818" s="3">
        <v>3</v>
      </c>
      <c r="F5818" s="3">
        <v>1</v>
      </c>
      <c r="G5818" s="3">
        <v>4</v>
      </c>
      <c r="H5818" s="3">
        <v>1</v>
      </c>
      <c r="I5818" s="3">
        <f t="shared" si="90"/>
        <v>2</v>
      </c>
    </row>
    <row r="5819" spans="1:9" x14ac:dyDescent="0.35">
      <c r="A5819" s="3" t="s">
        <v>6211</v>
      </c>
      <c r="B5819" s="44" t="s">
        <v>262</v>
      </c>
      <c r="C5819" s="44" t="s">
        <v>31</v>
      </c>
      <c r="D5819" s="44" t="s">
        <v>176</v>
      </c>
      <c r="E5819" s="3">
        <v>3</v>
      </c>
      <c r="F5819" s="3">
        <v>1</v>
      </c>
      <c r="G5819" s="3">
        <v>4</v>
      </c>
      <c r="H5819" s="3">
        <v>1</v>
      </c>
      <c r="I5819" s="3">
        <f t="shared" si="90"/>
        <v>2</v>
      </c>
    </row>
    <row r="5820" spans="1:9" x14ac:dyDescent="0.35">
      <c r="A5820" s="3" t="s">
        <v>6212</v>
      </c>
      <c r="B5820" s="44" t="s">
        <v>262</v>
      </c>
      <c r="C5820" s="44" t="s">
        <v>31</v>
      </c>
      <c r="D5820" s="44" t="s">
        <v>176</v>
      </c>
      <c r="E5820" s="3">
        <v>3</v>
      </c>
      <c r="F5820" s="3">
        <v>1</v>
      </c>
      <c r="G5820" s="3">
        <v>1</v>
      </c>
      <c r="H5820" s="3">
        <v>1</v>
      </c>
      <c r="I5820" s="3">
        <f t="shared" si="90"/>
        <v>2</v>
      </c>
    </row>
    <row r="5821" spans="1:9" x14ac:dyDescent="0.35">
      <c r="A5821" s="3" t="s">
        <v>6213</v>
      </c>
      <c r="B5821" s="44" t="s">
        <v>207</v>
      </c>
      <c r="C5821" s="44" t="s">
        <v>97</v>
      </c>
      <c r="D5821" s="44" t="s">
        <v>175</v>
      </c>
      <c r="E5821" s="3">
        <v>3</v>
      </c>
      <c r="F5821" s="3">
        <v>1</v>
      </c>
      <c r="G5821" s="3">
        <v>1</v>
      </c>
      <c r="H5821" s="3">
        <v>1</v>
      </c>
      <c r="I5821" s="3">
        <f t="shared" si="90"/>
        <v>2</v>
      </c>
    </row>
    <row r="5822" spans="1:9" x14ac:dyDescent="0.35">
      <c r="A5822" s="3" t="s">
        <v>6214</v>
      </c>
      <c r="B5822" s="44" t="s">
        <v>262</v>
      </c>
      <c r="C5822" s="44" t="s">
        <v>31</v>
      </c>
      <c r="D5822" s="44" t="s">
        <v>176</v>
      </c>
      <c r="E5822" s="3">
        <v>3</v>
      </c>
      <c r="F5822" s="3">
        <v>1</v>
      </c>
      <c r="G5822" s="3">
        <v>4</v>
      </c>
      <c r="H5822" s="3">
        <v>2</v>
      </c>
      <c r="I5822" s="3">
        <f t="shared" si="90"/>
        <v>3</v>
      </c>
    </row>
    <row r="5823" spans="1:9" x14ac:dyDescent="0.35">
      <c r="A5823" s="3" t="s">
        <v>6215</v>
      </c>
      <c r="B5823" s="44" t="s">
        <v>188</v>
      </c>
      <c r="C5823" s="44" t="s">
        <v>93</v>
      </c>
      <c r="D5823" s="44" t="s">
        <v>176</v>
      </c>
      <c r="E5823" s="3">
        <v>3</v>
      </c>
      <c r="F5823" s="3">
        <v>1</v>
      </c>
      <c r="G5823" s="3">
        <v>4</v>
      </c>
      <c r="H5823" s="3">
        <v>1</v>
      </c>
      <c r="I5823" s="3">
        <f t="shared" si="90"/>
        <v>2</v>
      </c>
    </row>
    <row r="5824" spans="1:9" x14ac:dyDescent="0.35">
      <c r="A5824" s="3" t="s">
        <v>6216</v>
      </c>
      <c r="B5824" s="44" t="s">
        <v>251</v>
      </c>
      <c r="C5824" s="44" t="s">
        <v>28</v>
      </c>
      <c r="D5824" s="44" t="s">
        <v>175</v>
      </c>
      <c r="E5824" s="3">
        <v>3</v>
      </c>
      <c r="F5824" s="3">
        <v>1</v>
      </c>
      <c r="G5824" s="3">
        <v>4</v>
      </c>
      <c r="H5824" s="3">
        <v>1</v>
      </c>
      <c r="I5824" s="3">
        <f t="shared" si="90"/>
        <v>2</v>
      </c>
    </row>
    <row r="5825" spans="1:9" x14ac:dyDescent="0.35">
      <c r="A5825" s="3" t="s">
        <v>6217</v>
      </c>
      <c r="B5825" s="44" t="s">
        <v>188</v>
      </c>
      <c r="C5825" s="44" t="s">
        <v>93</v>
      </c>
      <c r="D5825" s="44" t="s">
        <v>176</v>
      </c>
      <c r="E5825" s="3">
        <v>3</v>
      </c>
      <c r="F5825" s="3">
        <v>1</v>
      </c>
      <c r="G5825" s="3">
        <v>1</v>
      </c>
      <c r="H5825" s="3">
        <v>1</v>
      </c>
      <c r="I5825" s="3">
        <f t="shared" si="90"/>
        <v>2</v>
      </c>
    </row>
    <row r="5826" spans="1:9" x14ac:dyDescent="0.35">
      <c r="A5826" s="3" t="s">
        <v>6218</v>
      </c>
      <c r="B5826" s="44" t="s">
        <v>194</v>
      </c>
      <c r="C5826" s="44" t="s">
        <v>93</v>
      </c>
      <c r="D5826" s="44" t="s">
        <v>175</v>
      </c>
      <c r="E5826" s="3">
        <v>3</v>
      </c>
      <c r="F5826" s="3">
        <v>1</v>
      </c>
      <c r="G5826" s="3">
        <v>4</v>
      </c>
      <c r="H5826" s="3">
        <v>1</v>
      </c>
      <c r="I5826" s="3">
        <f t="shared" si="90"/>
        <v>2</v>
      </c>
    </row>
    <row r="5827" spans="1:9" x14ac:dyDescent="0.35">
      <c r="A5827" s="3" t="s">
        <v>6219</v>
      </c>
      <c r="B5827" s="44" t="s">
        <v>194</v>
      </c>
      <c r="C5827" s="44" t="s">
        <v>93</v>
      </c>
      <c r="D5827" s="44" t="s">
        <v>175</v>
      </c>
      <c r="E5827" s="3">
        <v>3</v>
      </c>
      <c r="F5827" s="3">
        <v>1</v>
      </c>
      <c r="G5827" s="3">
        <v>4</v>
      </c>
      <c r="H5827" s="3">
        <v>1</v>
      </c>
      <c r="I5827" s="3">
        <f t="shared" ref="I5827:I5890" si="91">ROUND(AVERAGE(E5827:H5827),0)</f>
        <v>2</v>
      </c>
    </row>
    <row r="5828" spans="1:9" x14ac:dyDescent="0.35">
      <c r="A5828" s="3" t="s">
        <v>6220</v>
      </c>
      <c r="B5828" s="44" t="s">
        <v>210</v>
      </c>
      <c r="C5828" s="44" t="s">
        <v>97</v>
      </c>
      <c r="D5828" s="44" t="s">
        <v>176</v>
      </c>
      <c r="E5828" s="3">
        <v>3</v>
      </c>
      <c r="F5828" s="3">
        <v>1</v>
      </c>
      <c r="G5828" s="3">
        <v>4</v>
      </c>
      <c r="H5828" s="3">
        <v>1</v>
      </c>
      <c r="I5828" s="3">
        <f t="shared" si="91"/>
        <v>2</v>
      </c>
    </row>
    <row r="5829" spans="1:9" x14ac:dyDescent="0.35">
      <c r="A5829" s="3" t="s">
        <v>6221</v>
      </c>
      <c r="B5829" s="44" t="s">
        <v>262</v>
      </c>
      <c r="C5829" s="44" t="s">
        <v>31</v>
      </c>
      <c r="D5829" s="44" t="s">
        <v>176</v>
      </c>
      <c r="E5829" s="3">
        <v>3</v>
      </c>
      <c r="F5829" s="3">
        <v>1</v>
      </c>
      <c r="G5829" s="3">
        <v>4</v>
      </c>
      <c r="H5829" s="3">
        <v>1</v>
      </c>
      <c r="I5829" s="3">
        <f t="shared" si="91"/>
        <v>2</v>
      </c>
    </row>
    <row r="5830" spans="1:9" x14ac:dyDescent="0.35">
      <c r="A5830" s="3" t="s">
        <v>6222</v>
      </c>
      <c r="B5830" s="44" t="s">
        <v>251</v>
      </c>
      <c r="C5830" s="44" t="s">
        <v>28</v>
      </c>
      <c r="D5830" s="44" t="s">
        <v>175</v>
      </c>
      <c r="E5830" s="3">
        <v>3</v>
      </c>
      <c r="F5830" s="3">
        <v>1</v>
      </c>
      <c r="G5830" s="3">
        <v>1</v>
      </c>
      <c r="H5830" s="3">
        <v>1</v>
      </c>
      <c r="I5830" s="3">
        <f t="shared" si="91"/>
        <v>2</v>
      </c>
    </row>
    <row r="5831" spans="1:9" x14ac:dyDescent="0.35">
      <c r="A5831" s="3" t="s">
        <v>6223</v>
      </c>
      <c r="B5831" s="44" t="s">
        <v>207</v>
      </c>
      <c r="C5831" s="44" t="s">
        <v>97</v>
      </c>
      <c r="D5831" s="44" t="s">
        <v>175</v>
      </c>
      <c r="E5831" s="3">
        <v>3</v>
      </c>
      <c r="F5831" s="3">
        <v>1</v>
      </c>
      <c r="G5831" s="3">
        <v>4</v>
      </c>
      <c r="H5831" s="3">
        <v>1</v>
      </c>
      <c r="I5831" s="3">
        <f t="shared" si="91"/>
        <v>2</v>
      </c>
    </row>
    <row r="5832" spans="1:9" x14ac:dyDescent="0.35">
      <c r="A5832" s="3" t="s">
        <v>6224</v>
      </c>
      <c r="B5832" s="44" t="s">
        <v>205</v>
      </c>
      <c r="C5832" s="44" t="s">
        <v>191</v>
      </c>
      <c r="D5832" s="44" t="s">
        <v>175</v>
      </c>
      <c r="E5832" s="3">
        <v>3</v>
      </c>
      <c r="F5832" s="3">
        <v>1</v>
      </c>
      <c r="G5832" s="3">
        <v>4</v>
      </c>
      <c r="H5832" s="3">
        <v>1</v>
      </c>
      <c r="I5832" s="3">
        <f t="shared" si="91"/>
        <v>2</v>
      </c>
    </row>
    <row r="5833" spans="1:9" x14ac:dyDescent="0.35">
      <c r="A5833" s="3" t="s">
        <v>6225</v>
      </c>
      <c r="B5833" s="44" t="s">
        <v>217</v>
      </c>
      <c r="C5833" s="44" t="s">
        <v>82</v>
      </c>
      <c r="D5833" s="44" t="s">
        <v>175</v>
      </c>
      <c r="E5833" s="3">
        <v>3</v>
      </c>
      <c r="F5833" s="3">
        <v>1</v>
      </c>
      <c r="G5833" s="3">
        <v>4</v>
      </c>
      <c r="H5833" s="3">
        <v>1</v>
      </c>
      <c r="I5833" s="3">
        <f t="shared" si="91"/>
        <v>2</v>
      </c>
    </row>
    <row r="5834" spans="1:9" x14ac:dyDescent="0.35">
      <c r="A5834" s="3" t="s">
        <v>6226</v>
      </c>
      <c r="B5834" s="44" t="s">
        <v>205</v>
      </c>
      <c r="C5834" s="44" t="s">
        <v>191</v>
      </c>
      <c r="D5834" s="44" t="s">
        <v>175</v>
      </c>
      <c r="E5834" s="3">
        <v>3</v>
      </c>
      <c r="F5834" s="3">
        <v>1</v>
      </c>
      <c r="G5834" s="3">
        <v>1</v>
      </c>
      <c r="H5834" s="3">
        <v>1</v>
      </c>
      <c r="I5834" s="3">
        <f t="shared" si="91"/>
        <v>2</v>
      </c>
    </row>
    <row r="5835" spans="1:9" x14ac:dyDescent="0.35">
      <c r="A5835" s="3" t="s">
        <v>6227</v>
      </c>
      <c r="B5835" s="44" t="s">
        <v>188</v>
      </c>
      <c r="C5835" s="44" t="s">
        <v>93</v>
      </c>
      <c r="D5835" s="44" t="s">
        <v>176</v>
      </c>
      <c r="E5835" s="3">
        <v>3</v>
      </c>
      <c r="F5835" s="3">
        <v>3</v>
      </c>
      <c r="G5835" s="3">
        <v>1</v>
      </c>
      <c r="H5835" s="3">
        <v>1</v>
      </c>
      <c r="I5835" s="3">
        <f t="shared" si="91"/>
        <v>2</v>
      </c>
    </row>
    <row r="5836" spans="1:9" x14ac:dyDescent="0.35">
      <c r="A5836" s="3" t="s">
        <v>6228</v>
      </c>
      <c r="B5836" s="44" t="s">
        <v>217</v>
      </c>
      <c r="C5836" s="44" t="s">
        <v>82</v>
      </c>
      <c r="D5836" s="44" t="s">
        <v>175</v>
      </c>
      <c r="E5836" s="3">
        <v>3</v>
      </c>
      <c r="F5836" s="3">
        <v>1</v>
      </c>
      <c r="G5836" s="3">
        <v>4</v>
      </c>
      <c r="H5836" s="3">
        <v>1</v>
      </c>
      <c r="I5836" s="3">
        <f t="shared" si="91"/>
        <v>2</v>
      </c>
    </row>
    <row r="5837" spans="1:9" x14ac:dyDescent="0.35">
      <c r="A5837" s="3" t="s">
        <v>6229</v>
      </c>
      <c r="B5837" s="44" t="s">
        <v>239</v>
      </c>
      <c r="C5837" s="44" t="s">
        <v>33</v>
      </c>
      <c r="D5837" s="44" t="s">
        <v>176</v>
      </c>
      <c r="E5837" s="3">
        <v>3</v>
      </c>
      <c r="F5837" s="3">
        <v>1</v>
      </c>
      <c r="G5837" s="3">
        <v>4</v>
      </c>
      <c r="H5837" s="3">
        <v>1</v>
      </c>
      <c r="I5837" s="3">
        <f t="shared" si="91"/>
        <v>2</v>
      </c>
    </row>
    <row r="5838" spans="1:9" x14ac:dyDescent="0.35">
      <c r="A5838" s="3" t="s">
        <v>6230</v>
      </c>
      <c r="B5838" s="44" t="s">
        <v>207</v>
      </c>
      <c r="C5838" s="44" t="s">
        <v>97</v>
      </c>
      <c r="D5838" s="44" t="s">
        <v>175</v>
      </c>
      <c r="E5838" s="3">
        <v>3</v>
      </c>
      <c r="F5838" s="3">
        <v>1</v>
      </c>
      <c r="G5838" s="3">
        <v>4</v>
      </c>
      <c r="H5838" s="3">
        <v>1</v>
      </c>
      <c r="I5838" s="3">
        <f t="shared" si="91"/>
        <v>2</v>
      </c>
    </row>
    <row r="5839" spans="1:9" x14ac:dyDescent="0.35">
      <c r="A5839" s="3" t="s">
        <v>6231</v>
      </c>
      <c r="B5839" s="44" t="s">
        <v>218</v>
      </c>
      <c r="C5839" s="44" t="s">
        <v>219</v>
      </c>
      <c r="D5839" s="44" t="s">
        <v>175</v>
      </c>
      <c r="E5839" s="3">
        <v>3</v>
      </c>
      <c r="F5839" s="3">
        <v>1</v>
      </c>
      <c r="G5839" s="3">
        <v>4</v>
      </c>
      <c r="H5839" s="3">
        <v>1</v>
      </c>
      <c r="I5839" s="3">
        <f t="shared" si="91"/>
        <v>2</v>
      </c>
    </row>
    <row r="5840" spans="1:9" x14ac:dyDescent="0.35">
      <c r="A5840" s="3" t="s">
        <v>6232</v>
      </c>
      <c r="B5840" s="44" t="s">
        <v>205</v>
      </c>
      <c r="C5840" s="44" t="s">
        <v>191</v>
      </c>
      <c r="D5840" s="44" t="s">
        <v>175</v>
      </c>
      <c r="E5840" s="3">
        <v>3</v>
      </c>
      <c r="F5840" s="3">
        <v>1</v>
      </c>
      <c r="G5840" s="3">
        <v>1</v>
      </c>
      <c r="H5840" s="3">
        <v>1</v>
      </c>
      <c r="I5840" s="3">
        <f t="shared" si="91"/>
        <v>2</v>
      </c>
    </row>
    <row r="5841" spans="1:9" x14ac:dyDescent="0.35">
      <c r="A5841" s="3" t="s">
        <v>6233</v>
      </c>
      <c r="B5841" s="44" t="s">
        <v>207</v>
      </c>
      <c r="C5841" s="44" t="s">
        <v>97</v>
      </c>
      <c r="D5841" s="44" t="s">
        <v>175</v>
      </c>
      <c r="E5841" s="3">
        <v>3</v>
      </c>
      <c r="F5841" s="3">
        <v>1</v>
      </c>
      <c r="G5841" s="3">
        <v>4</v>
      </c>
      <c r="H5841" s="3">
        <v>1</v>
      </c>
      <c r="I5841" s="3">
        <f t="shared" si="91"/>
        <v>2</v>
      </c>
    </row>
    <row r="5842" spans="1:9" x14ac:dyDescent="0.35">
      <c r="A5842" s="3" t="s">
        <v>6234</v>
      </c>
      <c r="B5842" s="44" t="s">
        <v>194</v>
      </c>
      <c r="C5842" s="44" t="s">
        <v>93</v>
      </c>
      <c r="D5842" s="44" t="s">
        <v>175</v>
      </c>
      <c r="E5842" s="3">
        <v>3</v>
      </c>
      <c r="F5842" s="3">
        <v>1</v>
      </c>
      <c r="G5842" s="3">
        <v>4</v>
      </c>
      <c r="H5842" s="3">
        <v>1</v>
      </c>
      <c r="I5842" s="3">
        <f t="shared" si="91"/>
        <v>2</v>
      </c>
    </row>
    <row r="5843" spans="1:9" x14ac:dyDescent="0.35">
      <c r="A5843" s="3" t="s">
        <v>6235</v>
      </c>
      <c r="B5843" s="44" t="s">
        <v>251</v>
      </c>
      <c r="C5843" s="44" t="s">
        <v>28</v>
      </c>
      <c r="D5843" s="44" t="s">
        <v>175</v>
      </c>
      <c r="E5843" s="3">
        <v>3</v>
      </c>
      <c r="F5843" s="3">
        <v>3</v>
      </c>
      <c r="G5843" s="3">
        <v>4</v>
      </c>
      <c r="H5843" s="3">
        <v>1</v>
      </c>
      <c r="I5843" s="3">
        <f t="shared" si="91"/>
        <v>3</v>
      </c>
    </row>
    <row r="5844" spans="1:9" x14ac:dyDescent="0.35">
      <c r="A5844" s="3" t="s">
        <v>6236</v>
      </c>
      <c r="B5844" s="44" t="s">
        <v>251</v>
      </c>
      <c r="C5844" s="44" t="s">
        <v>28</v>
      </c>
      <c r="D5844" s="44" t="s">
        <v>175</v>
      </c>
      <c r="E5844" s="3">
        <v>3</v>
      </c>
      <c r="F5844" s="3">
        <v>1</v>
      </c>
      <c r="G5844" s="3">
        <v>4</v>
      </c>
      <c r="H5844" s="3">
        <v>1</v>
      </c>
      <c r="I5844" s="3">
        <f t="shared" si="91"/>
        <v>2</v>
      </c>
    </row>
    <row r="5845" spans="1:9" x14ac:dyDescent="0.35">
      <c r="A5845" s="3" t="s">
        <v>6237</v>
      </c>
      <c r="B5845" s="44" t="s">
        <v>194</v>
      </c>
      <c r="C5845" s="44" t="s">
        <v>93</v>
      </c>
      <c r="D5845" s="44" t="s">
        <v>175</v>
      </c>
      <c r="E5845" s="3">
        <v>3</v>
      </c>
      <c r="F5845" s="3">
        <v>1</v>
      </c>
      <c r="G5845" s="3">
        <v>4</v>
      </c>
      <c r="H5845" s="3">
        <v>1</v>
      </c>
      <c r="I5845" s="3">
        <f t="shared" si="91"/>
        <v>2</v>
      </c>
    </row>
    <row r="5846" spans="1:9" x14ac:dyDescent="0.35">
      <c r="A5846" s="3" t="s">
        <v>6238</v>
      </c>
      <c r="B5846" s="44" t="s">
        <v>217</v>
      </c>
      <c r="C5846" s="44" t="s">
        <v>82</v>
      </c>
      <c r="D5846" s="44" t="s">
        <v>175</v>
      </c>
      <c r="E5846" s="3">
        <v>3</v>
      </c>
      <c r="F5846" s="3">
        <v>1</v>
      </c>
      <c r="G5846" s="3">
        <v>4</v>
      </c>
      <c r="H5846" s="3">
        <v>1</v>
      </c>
      <c r="I5846" s="3">
        <f t="shared" si="91"/>
        <v>2</v>
      </c>
    </row>
    <row r="5847" spans="1:9" x14ac:dyDescent="0.35">
      <c r="A5847" s="3" t="s">
        <v>6239</v>
      </c>
      <c r="B5847" s="44" t="s">
        <v>210</v>
      </c>
      <c r="C5847" s="44" t="s">
        <v>97</v>
      </c>
      <c r="D5847" s="44" t="s">
        <v>176</v>
      </c>
      <c r="E5847" s="3">
        <v>3</v>
      </c>
      <c r="F5847" s="3">
        <v>1</v>
      </c>
      <c r="G5847" s="3">
        <v>4</v>
      </c>
      <c r="H5847" s="3">
        <v>1</v>
      </c>
      <c r="I5847" s="3">
        <f t="shared" si="91"/>
        <v>2</v>
      </c>
    </row>
    <row r="5848" spans="1:9" x14ac:dyDescent="0.35">
      <c r="A5848" s="3" t="s">
        <v>6240</v>
      </c>
      <c r="B5848" s="44" t="s">
        <v>251</v>
      </c>
      <c r="C5848" s="44" t="s">
        <v>28</v>
      </c>
      <c r="D5848" s="44" t="s">
        <v>175</v>
      </c>
      <c r="E5848" s="3">
        <v>3</v>
      </c>
      <c r="F5848" s="3">
        <v>4</v>
      </c>
      <c r="G5848" s="3">
        <v>1</v>
      </c>
      <c r="H5848" s="3">
        <v>3</v>
      </c>
      <c r="I5848" s="3">
        <f t="shared" si="91"/>
        <v>3</v>
      </c>
    </row>
    <row r="5849" spans="1:9" x14ac:dyDescent="0.35">
      <c r="A5849" s="3" t="s">
        <v>6241</v>
      </c>
      <c r="B5849" s="44" t="s">
        <v>251</v>
      </c>
      <c r="C5849" s="44" t="s">
        <v>28</v>
      </c>
      <c r="D5849" s="44" t="s">
        <v>175</v>
      </c>
      <c r="E5849" s="3">
        <v>3</v>
      </c>
      <c r="F5849" s="3">
        <v>2</v>
      </c>
      <c r="G5849" s="3">
        <v>1</v>
      </c>
      <c r="H5849" s="3">
        <v>1</v>
      </c>
      <c r="I5849" s="3">
        <f t="shared" si="91"/>
        <v>2</v>
      </c>
    </row>
    <row r="5850" spans="1:9" x14ac:dyDescent="0.35">
      <c r="A5850" s="3" t="s">
        <v>6242</v>
      </c>
      <c r="B5850" s="44" t="s">
        <v>236</v>
      </c>
      <c r="C5850" s="44" t="s">
        <v>219</v>
      </c>
      <c r="D5850" s="44" t="s">
        <v>176</v>
      </c>
      <c r="E5850" s="3">
        <v>3</v>
      </c>
      <c r="F5850" s="3">
        <v>1</v>
      </c>
      <c r="G5850" s="3">
        <v>4</v>
      </c>
      <c r="H5850" s="3">
        <v>1</v>
      </c>
      <c r="I5850" s="3">
        <f t="shared" si="91"/>
        <v>2</v>
      </c>
    </row>
    <row r="5851" spans="1:9" x14ac:dyDescent="0.35">
      <c r="A5851" s="3" t="s">
        <v>6243</v>
      </c>
      <c r="B5851" s="44" t="s">
        <v>251</v>
      </c>
      <c r="C5851" s="44" t="s">
        <v>28</v>
      </c>
      <c r="D5851" s="44" t="s">
        <v>175</v>
      </c>
      <c r="E5851" s="3">
        <v>3</v>
      </c>
      <c r="F5851" s="3">
        <v>1</v>
      </c>
      <c r="G5851" s="3">
        <v>4</v>
      </c>
      <c r="H5851" s="3">
        <v>1</v>
      </c>
      <c r="I5851" s="3">
        <f t="shared" si="91"/>
        <v>2</v>
      </c>
    </row>
    <row r="5852" spans="1:9" x14ac:dyDescent="0.35">
      <c r="A5852" s="3" t="s">
        <v>6244</v>
      </c>
      <c r="B5852" s="44" t="s">
        <v>218</v>
      </c>
      <c r="C5852" s="44" t="s">
        <v>219</v>
      </c>
      <c r="D5852" s="44" t="s">
        <v>175</v>
      </c>
      <c r="E5852" s="3">
        <v>3</v>
      </c>
      <c r="F5852" s="3">
        <v>1</v>
      </c>
      <c r="G5852" s="3">
        <v>1</v>
      </c>
      <c r="H5852" s="3">
        <v>1</v>
      </c>
      <c r="I5852" s="3">
        <f t="shared" si="91"/>
        <v>2</v>
      </c>
    </row>
    <row r="5853" spans="1:9" x14ac:dyDescent="0.35">
      <c r="A5853" s="3" t="s">
        <v>6245</v>
      </c>
      <c r="B5853" s="44" t="s">
        <v>218</v>
      </c>
      <c r="C5853" s="44" t="s">
        <v>219</v>
      </c>
      <c r="D5853" s="44" t="s">
        <v>175</v>
      </c>
      <c r="E5853" s="3">
        <v>3</v>
      </c>
      <c r="F5853" s="3">
        <v>1</v>
      </c>
      <c r="G5853" s="3">
        <v>1</v>
      </c>
      <c r="H5853" s="3">
        <v>1</v>
      </c>
      <c r="I5853" s="3">
        <f t="shared" si="91"/>
        <v>2</v>
      </c>
    </row>
    <row r="5854" spans="1:9" x14ac:dyDescent="0.35">
      <c r="A5854" s="3" t="s">
        <v>6246</v>
      </c>
      <c r="B5854" s="44" t="s">
        <v>251</v>
      </c>
      <c r="C5854" s="44" t="s">
        <v>28</v>
      </c>
      <c r="D5854" s="44" t="s">
        <v>175</v>
      </c>
      <c r="E5854" s="3">
        <v>3</v>
      </c>
      <c r="F5854" s="3">
        <v>1</v>
      </c>
      <c r="G5854" s="3">
        <v>4</v>
      </c>
      <c r="H5854" s="3">
        <v>1</v>
      </c>
      <c r="I5854" s="3">
        <f t="shared" si="91"/>
        <v>2</v>
      </c>
    </row>
    <row r="5855" spans="1:9" x14ac:dyDescent="0.35">
      <c r="A5855" s="3" t="s">
        <v>6247</v>
      </c>
      <c r="B5855" s="44" t="s">
        <v>251</v>
      </c>
      <c r="C5855" s="44" t="s">
        <v>28</v>
      </c>
      <c r="D5855" s="44" t="s">
        <v>175</v>
      </c>
      <c r="E5855" s="3">
        <v>3</v>
      </c>
      <c r="F5855" s="3">
        <v>1</v>
      </c>
      <c r="G5855" s="3">
        <v>1</v>
      </c>
      <c r="H5855" s="3">
        <v>1</v>
      </c>
      <c r="I5855" s="3">
        <f t="shared" si="91"/>
        <v>2</v>
      </c>
    </row>
    <row r="5856" spans="1:9" x14ac:dyDescent="0.35">
      <c r="A5856" s="3" t="s">
        <v>6248</v>
      </c>
      <c r="B5856" s="44" t="s">
        <v>251</v>
      </c>
      <c r="C5856" s="44" t="s">
        <v>28</v>
      </c>
      <c r="D5856" s="44" t="s">
        <v>175</v>
      </c>
      <c r="E5856" s="3">
        <v>3</v>
      </c>
      <c r="F5856" s="3">
        <v>1</v>
      </c>
      <c r="G5856" s="3">
        <v>1</v>
      </c>
      <c r="H5856" s="3">
        <v>1</v>
      </c>
      <c r="I5856" s="3">
        <f t="shared" si="91"/>
        <v>2</v>
      </c>
    </row>
    <row r="5857" spans="1:9" x14ac:dyDescent="0.35">
      <c r="A5857" s="3" t="s">
        <v>6249</v>
      </c>
      <c r="B5857" s="44" t="s">
        <v>207</v>
      </c>
      <c r="C5857" s="44" t="s">
        <v>97</v>
      </c>
      <c r="D5857" s="44" t="s">
        <v>175</v>
      </c>
      <c r="E5857" s="3">
        <v>3</v>
      </c>
      <c r="F5857" s="3">
        <v>1</v>
      </c>
      <c r="G5857" s="3">
        <v>4</v>
      </c>
      <c r="H5857" s="3">
        <v>1</v>
      </c>
      <c r="I5857" s="3">
        <f t="shared" si="91"/>
        <v>2</v>
      </c>
    </row>
    <row r="5858" spans="1:9" x14ac:dyDescent="0.35">
      <c r="A5858" s="3" t="s">
        <v>6250</v>
      </c>
      <c r="B5858" s="44" t="s">
        <v>194</v>
      </c>
      <c r="C5858" s="44" t="s">
        <v>93</v>
      </c>
      <c r="D5858" s="44" t="s">
        <v>175</v>
      </c>
      <c r="E5858" s="3">
        <v>3</v>
      </c>
      <c r="F5858" s="3">
        <v>1</v>
      </c>
      <c r="G5858" s="3">
        <v>1</v>
      </c>
      <c r="H5858" s="3">
        <v>1</v>
      </c>
      <c r="I5858" s="3">
        <f t="shared" si="91"/>
        <v>2</v>
      </c>
    </row>
    <row r="5859" spans="1:9" x14ac:dyDescent="0.35">
      <c r="A5859" s="3" t="s">
        <v>6251</v>
      </c>
      <c r="B5859" s="44" t="s">
        <v>210</v>
      </c>
      <c r="C5859" s="44" t="s">
        <v>97</v>
      </c>
      <c r="D5859" s="44" t="s">
        <v>176</v>
      </c>
      <c r="E5859" s="3">
        <v>3</v>
      </c>
      <c r="F5859" s="3">
        <v>1</v>
      </c>
      <c r="G5859" s="3">
        <v>1</v>
      </c>
      <c r="H5859" s="3">
        <v>1</v>
      </c>
      <c r="I5859" s="3">
        <f t="shared" si="91"/>
        <v>2</v>
      </c>
    </row>
    <row r="5860" spans="1:9" x14ac:dyDescent="0.35">
      <c r="A5860" s="3" t="s">
        <v>6252</v>
      </c>
      <c r="B5860" s="44" t="s">
        <v>262</v>
      </c>
      <c r="C5860" s="44" t="s">
        <v>31</v>
      </c>
      <c r="D5860" s="44" t="s">
        <v>176</v>
      </c>
      <c r="E5860" s="3">
        <v>3</v>
      </c>
      <c r="F5860" s="3">
        <v>1</v>
      </c>
      <c r="G5860" s="3">
        <v>4</v>
      </c>
      <c r="H5860" s="3">
        <v>1</v>
      </c>
      <c r="I5860" s="3">
        <f t="shared" si="91"/>
        <v>2</v>
      </c>
    </row>
    <row r="5861" spans="1:9" x14ac:dyDescent="0.35">
      <c r="A5861" s="3" t="s">
        <v>6253</v>
      </c>
      <c r="B5861" s="44" t="s">
        <v>262</v>
      </c>
      <c r="C5861" s="44" t="s">
        <v>31</v>
      </c>
      <c r="D5861" s="44" t="s">
        <v>176</v>
      </c>
      <c r="E5861" s="3">
        <v>3</v>
      </c>
      <c r="F5861" s="3">
        <v>1</v>
      </c>
      <c r="G5861" s="3">
        <v>1</v>
      </c>
      <c r="H5861" s="3">
        <v>1</v>
      </c>
      <c r="I5861" s="3">
        <f t="shared" si="91"/>
        <v>2</v>
      </c>
    </row>
    <row r="5862" spans="1:9" x14ac:dyDescent="0.35">
      <c r="A5862" s="3" t="s">
        <v>6254</v>
      </c>
      <c r="B5862" s="44" t="s">
        <v>223</v>
      </c>
      <c r="C5862" s="44" t="s">
        <v>157</v>
      </c>
      <c r="D5862" s="44" t="s">
        <v>176</v>
      </c>
      <c r="E5862" s="3">
        <v>3</v>
      </c>
      <c r="F5862" s="3">
        <v>4</v>
      </c>
      <c r="G5862" s="3">
        <v>4</v>
      </c>
      <c r="H5862" s="3">
        <v>1</v>
      </c>
      <c r="I5862" s="3">
        <f t="shared" si="91"/>
        <v>3</v>
      </c>
    </row>
    <row r="5863" spans="1:9" x14ac:dyDescent="0.35">
      <c r="A5863" s="3" t="s">
        <v>6255</v>
      </c>
      <c r="B5863" s="44" t="s">
        <v>178</v>
      </c>
      <c r="C5863" s="44" t="s">
        <v>157</v>
      </c>
      <c r="D5863" s="44" t="s">
        <v>175</v>
      </c>
      <c r="E5863" s="3">
        <v>3</v>
      </c>
      <c r="F5863" s="3">
        <v>1</v>
      </c>
      <c r="G5863" s="3">
        <v>1</v>
      </c>
      <c r="H5863" s="3">
        <v>1</v>
      </c>
      <c r="I5863" s="3">
        <f t="shared" si="91"/>
        <v>2</v>
      </c>
    </row>
    <row r="5864" spans="1:9" x14ac:dyDescent="0.35">
      <c r="A5864" s="3" t="s">
        <v>6256</v>
      </c>
      <c r="B5864" s="44" t="s">
        <v>194</v>
      </c>
      <c r="C5864" s="44" t="s">
        <v>93</v>
      </c>
      <c r="D5864" s="44" t="s">
        <v>175</v>
      </c>
      <c r="E5864" s="3">
        <v>2</v>
      </c>
      <c r="F5864" s="3">
        <v>4</v>
      </c>
      <c r="G5864" s="3">
        <v>1</v>
      </c>
      <c r="H5864" s="3">
        <v>4</v>
      </c>
      <c r="I5864" s="3">
        <f t="shared" si="91"/>
        <v>3</v>
      </c>
    </row>
    <row r="5865" spans="1:9" x14ac:dyDescent="0.35">
      <c r="A5865" s="3" t="s">
        <v>6257</v>
      </c>
      <c r="B5865" s="44" t="s">
        <v>218</v>
      </c>
      <c r="C5865" s="44" t="s">
        <v>219</v>
      </c>
      <c r="D5865" s="44" t="s">
        <v>175</v>
      </c>
      <c r="E5865" s="3">
        <v>3</v>
      </c>
      <c r="F5865" s="3">
        <v>1</v>
      </c>
      <c r="G5865" s="3">
        <v>1</v>
      </c>
      <c r="H5865" s="3">
        <v>1</v>
      </c>
      <c r="I5865" s="3">
        <f t="shared" si="91"/>
        <v>2</v>
      </c>
    </row>
    <row r="5866" spans="1:9" x14ac:dyDescent="0.35">
      <c r="A5866" s="3" t="s">
        <v>6258</v>
      </c>
      <c r="B5866" s="44" t="s">
        <v>218</v>
      </c>
      <c r="C5866" s="44" t="s">
        <v>219</v>
      </c>
      <c r="D5866" s="44" t="s">
        <v>175</v>
      </c>
      <c r="E5866" s="3">
        <v>3</v>
      </c>
      <c r="F5866" s="3">
        <v>1</v>
      </c>
      <c r="G5866" s="3">
        <v>4</v>
      </c>
      <c r="H5866" s="3">
        <v>1</v>
      </c>
      <c r="I5866" s="3">
        <f t="shared" si="91"/>
        <v>2</v>
      </c>
    </row>
    <row r="5867" spans="1:9" x14ac:dyDescent="0.35">
      <c r="A5867" s="3" t="s">
        <v>6259</v>
      </c>
      <c r="B5867" s="44" t="s">
        <v>218</v>
      </c>
      <c r="C5867" s="44" t="s">
        <v>219</v>
      </c>
      <c r="D5867" s="44" t="s">
        <v>175</v>
      </c>
      <c r="E5867" s="3">
        <v>3</v>
      </c>
      <c r="F5867" s="3">
        <v>1</v>
      </c>
      <c r="G5867" s="3">
        <v>1</v>
      </c>
      <c r="H5867" s="3">
        <v>1</v>
      </c>
      <c r="I5867" s="3">
        <f t="shared" si="91"/>
        <v>2</v>
      </c>
    </row>
    <row r="5868" spans="1:9" x14ac:dyDescent="0.35">
      <c r="A5868" s="3" t="s">
        <v>6260</v>
      </c>
      <c r="B5868" s="44" t="s">
        <v>218</v>
      </c>
      <c r="C5868" s="44" t="s">
        <v>219</v>
      </c>
      <c r="D5868" s="44" t="s">
        <v>175</v>
      </c>
      <c r="E5868" s="3">
        <v>3</v>
      </c>
      <c r="F5868" s="3">
        <v>1</v>
      </c>
      <c r="G5868" s="3">
        <v>1</v>
      </c>
      <c r="H5868" s="3">
        <v>1</v>
      </c>
      <c r="I5868" s="3">
        <f t="shared" si="91"/>
        <v>2</v>
      </c>
    </row>
    <row r="5869" spans="1:9" x14ac:dyDescent="0.35">
      <c r="A5869" s="3" t="s">
        <v>6261</v>
      </c>
      <c r="B5869" s="44" t="s">
        <v>190</v>
      </c>
      <c r="C5869" s="44" t="s">
        <v>191</v>
      </c>
      <c r="D5869" s="44" t="s">
        <v>176</v>
      </c>
      <c r="E5869" s="3">
        <v>3</v>
      </c>
      <c r="F5869" s="3">
        <v>4</v>
      </c>
      <c r="G5869" s="3">
        <v>1</v>
      </c>
      <c r="H5869" s="3">
        <v>1</v>
      </c>
      <c r="I5869" s="3">
        <f t="shared" si="91"/>
        <v>2</v>
      </c>
    </row>
    <row r="5870" spans="1:9" x14ac:dyDescent="0.35">
      <c r="A5870" s="3" t="s">
        <v>6262</v>
      </c>
      <c r="B5870" s="44" t="s">
        <v>218</v>
      </c>
      <c r="C5870" s="44" t="s">
        <v>219</v>
      </c>
      <c r="D5870" s="44" t="s">
        <v>175</v>
      </c>
      <c r="E5870" s="3">
        <v>3</v>
      </c>
      <c r="F5870" s="3">
        <v>1</v>
      </c>
      <c r="G5870" s="3">
        <v>4</v>
      </c>
      <c r="H5870" s="3">
        <v>1</v>
      </c>
      <c r="I5870" s="3">
        <f t="shared" si="91"/>
        <v>2</v>
      </c>
    </row>
    <row r="5871" spans="1:9" x14ac:dyDescent="0.35">
      <c r="A5871" s="3" t="s">
        <v>6263</v>
      </c>
      <c r="B5871" s="44" t="s">
        <v>205</v>
      </c>
      <c r="C5871" s="44" t="s">
        <v>191</v>
      </c>
      <c r="D5871" s="44" t="s">
        <v>175</v>
      </c>
      <c r="E5871" s="3">
        <v>3</v>
      </c>
      <c r="F5871" s="3">
        <v>1</v>
      </c>
      <c r="G5871" s="3">
        <v>1</v>
      </c>
      <c r="H5871" s="3">
        <v>1</v>
      </c>
      <c r="I5871" s="3">
        <f t="shared" si="91"/>
        <v>2</v>
      </c>
    </row>
    <row r="5872" spans="1:9" x14ac:dyDescent="0.35">
      <c r="A5872" s="3" t="s">
        <v>6264</v>
      </c>
      <c r="B5872" s="44" t="s">
        <v>194</v>
      </c>
      <c r="C5872" s="44" t="s">
        <v>93</v>
      </c>
      <c r="D5872" s="44" t="s">
        <v>175</v>
      </c>
      <c r="E5872" s="3">
        <v>3</v>
      </c>
      <c r="F5872" s="3">
        <v>1</v>
      </c>
      <c r="G5872" s="3">
        <v>4</v>
      </c>
      <c r="H5872" s="3">
        <v>1</v>
      </c>
      <c r="I5872" s="3">
        <f t="shared" si="91"/>
        <v>2</v>
      </c>
    </row>
    <row r="5873" spans="1:9" x14ac:dyDescent="0.35">
      <c r="A5873" s="3" t="s">
        <v>6265</v>
      </c>
      <c r="B5873" s="44" t="s">
        <v>194</v>
      </c>
      <c r="C5873" s="44" t="s">
        <v>93</v>
      </c>
      <c r="D5873" s="44" t="s">
        <v>175</v>
      </c>
      <c r="E5873" s="3">
        <v>3</v>
      </c>
      <c r="F5873" s="3">
        <v>1</v>
      </c>
      <c r="G5873" s="3">
        <v>4</v>
      </c>
      <c r="H5873" s="3">
        <v>1</v>
      </c>
      <c r="I5873" s="3">
        <f t="shared" si="91"/>
        <v>2</v>
      </c>
    </row>
    <row r="5874" spans="1:9" x14ac:dyDescent="0.35">
      <c r="A5874" s="3" t="s">
        <v>6266</v>
      </c>
      <c r="B5874" s="44" t="s">
        <v>210</v>
      </c>
      <c r="C5874" s="44" t="s">
        <v>97</v>
      </c>
      <c r="D5874" s="44" t="s">
        <v>176</v>
      </c>
      <c r="E5874" s="3">
        <v>3</v>
      </c>
      <c r="F5874" s="3">
        <v>1</v>
      </c>
      <c r="G5874" s="3">
        <v>4</v>
      </c>
      <c r="H5874" s="3">
        <v>1</v>
      </c>
      <c r="I5874" s="3">
        <f t="shared" si="91"/>
        <v>2</v>
      </c>
    </row>
    <row r="5875" spans="1:9" x14ac:dyDescent="0.35">
      <c r="A5875" s="3" t="s">
        <v>6267</v>
      </c>
      <c r="B5875" s="44" t="s">
        <v>194</v>
      </c>
      <c r="C5875" s="44" t="s">
        <v>93</v>
      </c>
      <c r="D5875" s="44" t="s">
        <v>175</v>
      </c>
      <c r="E5875" s="3">
        <v>3</v>
      </c>
      <c r="F5875" s="3">
        <v>1</v>
      </c>
      <c r="G5875" s="3">
        <v>4</v>
      </c>
      <c r="H5875" s="3">
        <v>1</v>
      </c>
      <c r="I5875" s="3">
        <f t="shared" si="91"/>
        <v>2</v>
      </c>
    </row>
    <row r="5876" spans="1:9" x14ac:dyDescent="0.35">
      <c r="A5876" s="3" t="s">
        <v>6268</v>
      </c>
      <c r="B5876" s="44" t="s">
        <v>194</v>
      </c>
      <c r="C5876" s="44" t="s">
        <v>93</v>
      </c>
      <c r="D5876" s="44" t="s">
        <v>175</v>
      </c>
      <c r="E5876" s="3">
        <v>3</v>
      </c>
      <c r="F5876" s="3">
        <v>1</v>
      </c>
      <c r="G5876" s="3">
        <v>4</v>
      </c>
      <c r="H5876" s="3">
        <v>1</v>
      </c>
      <c r="I5876" s="3">
        <f t="shared" si="91"/>
        <v>2</v>
      </c>
    </row>
    <row r="5877" spans="1:9" x14ac:dyDescent="0.35">
      <c r="A5877" s="3" t="s">
        <v>6269</v>
      </c>
      <c r="B5877" s="44" t="s">
        <v>262</v>
      </c>
      <c r="C5877" s="44" t="s">
        <v>31</v>
      </c>
      <c r="D5877" s="44" t="s">
        <v>176</v>
      </c>
      <c r="E5877" s="3">
        <v>3</v>
      </c>
      <c r="F5877" s="3">
        <v>1</v>
      </c>
      <c r="G5877" s="3">
        <v>4</v>
      </c>
      <c r="H5877" s="3">
        <v>1</v>
      </c>
      <c r="I5877" s="3">
        <f t="shared" si="91"/>
        <v>2</v>
      </c>
    </row>
    <row r="5878" spans="1:9" x14ac:dyDescent="0.35">
      <c r="A5878" s="3" t="s">
        <v>6270</v>
      </c>
      <c r="B5878" s="44" t="s">
        <v>190</v>
      </c>
      <c r="C5878" s="44" t="s">
        <v>191</v>
      </c>
      <c r="D5878" s="44" t="s">
        <v>176</v>
      </c>
      <c r="E5878" s="3">
        <v>3</v>
      </c>
      <c r="F5878" s="3">
        <v>1</v>
      </c>
      <c r="G5878" s="3">
        <v>4</v>
      </c>
      <c r="H5878" s="3">
        <v>1</v>
      </c>
      <c r="I5878" s="3">
        <f t="shared" si="91"/>
        <v>2</v>
      </c>
    </row>
    <row r="5879" spans="1:9" x14ac:dyDescent="0.35">
      <c r="A5879" s="3" t="s">
        <v>6271</v>
      </c>
      <c r="B5879" s="44" t="s">
        <v>194</v>
      </c>
      <c r="C5879" s="44" t="s">
        <v>93</v>
      </c>
      <c r="D5879" s="44" t="s">
        <v>175</v>
      </c>
      <c r="E5879" s="3">
        <v>3</v>
      </c>
      <c r="F5879" s="3">
        <v>1</v>
      </c>
      <c r="G5879" s="3">
        <v>4</v>
      </c>
      <c r="H5879" s="3">
        <v>2</v>
      </c>
      <c r="I5879" s="3">
        <f t="shared" si="91"/>
        <v>3</v>
      </c>
    </row>
    <row r="5880" spans="1:9" x14ac:dyDescent="0.35">
      <c r="A5880" s="3" t="s">
        <v>6272</v>
      </c>
      <c r="B5880" s="44" t="s">
        <v>251</v>
      </c>
      <c r="C5880" s="44" t="s">
        <v>28</v>
      </c>
      <c r="D5880" s="44" t="s">
        <v>175</v>
      </c>
      <c r="E5880" s="3">
        <v>3</v>
      </c>
      <c r="F5880" s="3">
        <v>1</v>
      </c>
      <c r="G5880" s="3">
        <v>4</v>
      </c>
      <c r="H5880" s="3">
        <v>1</v>
      </c>
      <c r="I5880" s="3">
        <f t="shared" si="91"/>
        <v>2</v>
      </c>
    </row>
    <row r="5881" spans="1:9" x14ac:dyDescent="0.35">
      <c r="A5881" s="3" t="s">
        <v>6273</v>
      </c>
      <c r="B5881" s="44" t="s">
        <v>210</v>
      </c>
      <c r="C5881" s="44" t="s">
        <v>97</v>
      </c>
      <c r="D5881" s="44" t="s">
        <v>176</v>
      </c>
      <c r="E5881" s="3">
        <v>3</v>
      </c>
      <c r="F5881" s="3">
        <v>1</v>
      </c>
      <c r="G5881" s="3">
        <v>1</v>
      </c>
      <c r="H5881" s="3">
        <v>1</v>
      </c>
      <c r="I5881" s="3">
        <f t="shared" si="91"/>
        <v>2</v>
      </c>
    </row>
    <row r="5882" spans="1:9" x14ac:dyDescent="0.35">
      <c r="A5882" s="3" t="s">
        <v>6274</v>
      </c>
      <c r="B5882" s="44" t="s">
        <v>207</v>
      </c>
      <c r="C5882" s="44" t="s">
        <v>97</v>
      </c>
      <c r="D5882" s="44" t="s">
        <v>175</v>
      </c>
      <c r="E5882" s="3">
        <v>3</v>
      </c>
      <c r="F5882" s="3">
        <v>1</v>
      </c>
      <c r="G5882" s="3">
        <v>1</v>
      </c>
      <c r="H5882" s="3">
        <v>1</v>
      </c>
      <c r="I5882" s="3">
        <f t="shared" si="91"/>
        <v>2</v>
      </c>
    </row>
    <row r="5883" spans="1:9" x14ac:dyDescent="0.35">
      <c r="A5883" s="3" t="s">
        <v>6275</v>
      </c>
      <c r="B5883" s="44" t="s">
        <v>251</v>
      </c>
      <c r="C5883" s="44" t="s">
        <v>28</v>
      </c>
      <c r="D5883" s="44" t="s">
        <v>175</v>
      </c>
      <c r="E5883" s="3">
        <v>3</v>
      </c>
      <c r="F5883" s="3">
        <v>1</v>
      </c>
      <c r="G5883" s="3">
        <v>4</v>
      </c>
      <c r="H5883" s="3">
        <v>1</v>
      </c>
      <c r="I5883" s="3">
        <f t="shared" si="91"/>
        <v>2</v>
      </c>
    </row>
    <row r="5884" spans="1:9" x14ac:dyDescent="0.35">
      <c r="A5884" s="3" t="s">
        <v>6276</v>
      </c>
      <c r="B5884" s="44" t="s">
        <v>217</v>
      </c>
      <c r="C5884" s="44" t="s">
        <v>82</v>
      </c>
      <c r="D5884" s="44" t="s">
        <v>175</v>
      </c>
      <c r="E5884" s="3">
        <v>3</v>
      </c>
      <c r="F5884" s="3">
        <v>1</v>
      </c>
      <c r="G5884" s="3">
        <v>4</v>
      </c>
      <c r="H5884" s="3">
        <v>1</v>
      </c>
      <c r="I5884" s="3">
        <f t="shared" si="91"/>
        <v>2</v>
      </c>
    </row>
    <row r="5885" spans="1:9" x14ac:dyDescent="0.35">
      <c r="A5885" s="3" t="s">
        <v>6277</v>
      </c>
      <c r="B5885" s="44" t="s">
        <v>217</v>
      </c>
      <c r="C5885" s="44" t="s">
        <v>82</v>
      </c>
      <c r="D5885" s="44" t="s">
        <v>175</v>
      </c>
      <c r="E5885" s="3">
        <v>3</v>
      </c>
      <c r="F5885" s="3">
        <v>1</v>
      </c>
      <c r="G5885" s="3">
        <v>4</v>
      </c>
      <c r="H5885" s="3">
        <v>1</v>
      </c>
      <c r="I5885" s="3">
        <f t="shared" si="91"/>
        <v>2</v>
      </c>
    </row>
    <row r="5886" spans="1:9" x14ac:dyDescent="0.35">
      <c r="A5886" s="3" t="s">
        <v>6278</v>
      </c>
      <c r="B5886" s="44" t="s">
        <v>217</v>
      </c>
      <c r="C5886" s="44" t="s">
        <v>82</v>
      </c>
      <c r="D5886" s="44" t="s">
        <v>175</v>
      </c>
      <c r="E5886" s="3">
        <v>3</v>
      </c>
      <c r="F5886" s="3">
        <v>1</v>
      </c>
      <c r="G5886" s="3">
        <v>4</v>
      </c>
      <c r="H5886" s="3">
        <v>1</v>
      </c>
      <c r="I5886" s="3">
        <f t="shared" si="91"/>
        <v>2</v>
      </c>
    </row>
    <row r="5887" spans="1:9" x14ac:dyDescent="0.35">
      <c r="A5887" s="3" t="s">
        <v>6279</v>
      </c>
      <c r="B5887" s="44" t="s">
        <v>190</v>
      </c>
      <c r="C5887" s="44" t="s">
        <v>191</v>
      </c>
      <c r="D5887" s="44" t="s">
        <v>176</v>
      </c>
      <c r="E5887" s="3">
        <v>3</v>
      </c>
      <c r="F5887" s="3">
        <v>1</v>
      </c>
      <c r="G5887" s="3">
        <v>1</v>
      </c>
      <c r="H5887" s="3">
        <v>1</v>
      </c>
      <c r="I5887" s="3">
        <f t="shared" si="91"/>
        <v>2</v>
      </c>
    </row>
    <row r="5888" spans="1:9" x14ac:dyDescent="0.35">
      <c r="A5888" s="3" t="s">
        <v>6280</v>
      </c>
      <c r="B5888" s="44" t="s">
        <v>209</v>
      </c>
      <c r="C5888" s="44" t="s">
        <v>82</v>
      </c>
      <c r="D5888" s="44" t="s">
        <v>176</v>
      </c>
      <c r="E5888" s="3">
        <v>3</v>
      </c>
      <c r="F5888" s="3">
        <v>1</v>
      </c>
      <c r="G5888" s="3">
        <v>1</v>
      </c>
      <c r="H5888" s="3">
        <v>1</v>
      </c>
      <c r="I5888" s="3">
        <f t="shared" si="91"/>
        <v>2</v>
      </c>
    </row>
    <row r="5889" spans="1:9" x14ac:dyDescent="0.35">
      <c r="A5889" s="3" t="s">
        <v>6281</v>
      </c>
      <c r="B5889" s="44" t="s">
        <v>218</v>
      </c>
      <c r="C5889" s="44" t="s">
        <v>219</v>
      </c>
      <c r="D5889" s="44" t="s">
        <v>175</v>
      </c>
      <c r="E5889" s="3">
        <v>3</v>
      </c>
      <c r="F5889" s="3">
        <v>1</v>
      </c>
      <c r="G5889" s="3">
        <v>1</v>
      </c>
      <c r="H5889" s="3">
        <v>1</v>
      </c>
      <c r="I5889" s="3">
        <f t="shared" si="91"/>
        <v>2</v>
      </c>
    </row>
    <row r="5890" spans="1:9" x14ac:dyDescent="0.35">
      <c r="A5890" s="3" t="s">
        <v>6282</v>
      </c>
      <c r="B5890" s="44" t="s">
        <v>218</v>
      </c>
      <c r="C5890" s="44" t="s">
        <v>219</v>
      </c>
      <c r="D5890" s="44" t="s">
        <v>175</v>
      </c>
      <c r="E5890" s="3">
        <v>3</v>
      </c>
      <c r="F5890" s="3">
        <v>1</v>
      </c>
      <c r="G5890" s="3">
        <v>1</v>
      </c>
      <c r="H5890" s="3">
        <v>1</v>
      </c>
      <c r="I5890" s="3">
        <f t="shared" si="91"/>
        <v>2</v>
      </c>
    </row>
    <row r="5891" spans="1:9" x14ac:dyDescent="0.35">
      <c r="A5891" s="3" t="s">
        <v>6283</v>
      </c>
      <c r="B5891" s="44" t="s">
        <v>239</v>
      </c>
      <c r="C5891" s="44" t="s">
        <v>33</v>
      </c>
      <c r="D5891" s="44" t="s">
        <v>176</v>
      </c>
      <c r="E5891" s="3">
        <v>3</v>
      </c>
      <c r="F5891" s="3">
        <v>1</v>
      </c>
      <c r="G5891" s="3">
        <v>4</v>
      </c>
      <c r="H5891" s="3">
        <v>1</v>
      </c>
      <c r="I5891" s="3">
        <f t="shared" ref="I5891:I5954" si="92">ROUND(AVERAGE(E5891:H5891),0)</f>
        <v>2</v>
      </c>
    </row>
    <row r="5892" spans="1:9" x14ac:dyDescent="0.35">
      <c r="A5892" s="3" t="s">
        <v>6284</v>
      </c>
      <c r="B5892" s="44" t="s">
        <v>188</v>
      </c>
      <c r="C5892" s="44" t="s">
        <v>93</v>
      </c>
      <c r="D5892" s="44" t="s">
        <v>176</v>
      </c>
      <c r="E5892" s="3">
        <v>3</v>
      </c>
      <c r="F5892" s="3">
        <v>1</v>
      </c>
      <c r="G5892" s="3">
        <v>4</v>
      </c>
      <c r="H5892" s="3">
        <v>1</v>
      </c>
      <c r="I5892" s="3">
        <f t="shared" si="92"/>
        <v>2</v>
      </c>
    </row>
    <row r="5893" spans="1:9" x14ac:dyDescent="0.35">
      <c r="A5893" s="3" t="s">
        <v>6285</v>
      </c>
      <c r="B5893" s="44" t="s">
        <v>207</v>
      </c>
      <c r="C5893" s="44" t="s">
        <v>97</v>
      </c>
      <c r="D5893" s="44" t="s">
        <v>175</v>
      </c>
      <c r="E5893" s="3">
        <v>3</v>
      </c>
      <c r="F5893" s="3">
        <v>1</v>
      </c>
      <c r="G5893" s="3">
        <v>1</v>
      </c>
      <c r="H5893" s="3">
        <v>1</v>
      </c>
      <c r="I5893" s="3">
        <f t="shared" si="92"/>
        <v>2</v>
      </c>
    </row>
    <row r="5894" spans="1:9" x14ac:dyDescent="0.35">
      <c r="A5894" s="3" t="s">
        <v>6286</v>
      </c>
      <c r="B5894" s="44" t="s">
        <v>188</v>
      </c>
      <c r="C5894" s="44" t="s">
        <v>93</v>
      </c>
      <c r="D5894" s="44" t="s">
        <v>176</v>
      </c>
      <c r="E5894" s="3">
        <v>1</v>
      </c>
      <c r="F5894" s="3">
        <v>4</v>
      </c>
      <c r="G5894" s="3">
        <v>1</v>
      </c>
      <c r="H5894" s="3">
        <v>1</v>
      </c>
      <c r="I5894" s="3">
        <f t="shared" si="92"/>
        <v>2</v>
      </c>
    </row>
    <row r="5895" spans="1:9" x14ac:dyDescent="0.35">
      <c r="A5895" s="3" t="s">
        <v>6287</v>
      </c>
      <c r="B5895" s="44" t="s">
        <v>207</v>
      </c>
      <c r="C5895" s="44" t="s">
        <v>97</v>
      </c>
      <c r="D5895" s="44" t="s">
        <v>175</v>
      </c>
      <c r="E5895" s="3">
        <v>3</v>
      </c>
      <c r="F5895" s="3">
        <v>1</v>
      </c>
      <c r="G5895" s="3">
        <v>4</v>
      </c>
      <c r="H5895" s="3">
        <v>1</v>
      </c>
      <c r="I5895" s="3">
        <f t="shared" si="92"/>
        <v>2</v>
      </c>
    </row>
    <row r="5896" spans="1:9" x14ac:dyDescent="0.35">
      <c r="A5896" s="3" t="s">
        <v>6288</v>
      </c>
      <c r="B5896" s="44" t="s">
        <v>207</v>
      </c>
      <c r="C5896" s="44" t="s">
        <v>97</v>
      </c>
      <c r="D5896" s="44" t="s">
        <v>175</v>
      </c>
      <c r="E5896" s="3">
        <v>3</v>
      </c>
      <c r="F5896" s="3">
        <v>4</v>
      </c>
      <c r="G5896" s="3">
        <v>4</v>
      </c>
      <c r="H5896" s="3">
        <v>1</v>
      </c>
      <c r="I5896" s="3">
        <f t="shared" si="92"/>
        <v>3</v>
      </c>
    </row>
    <row r="5897" spans="1:9" x14ac:dyDescent="0.35">
      <c r="A5897" s="3" t="s">
        <v>6289</v>
      </c>
      <c r="B5897" s="44" t="s">
        <v>207</v>
      </c>
      <c r="C5897" s="44" t="s">
        <v>97</v>
      </c>
      <c r="D5897" s="44" t="s">
        <v>175</v>
      </c>
      <c r="E5897" s="3">
        <v>3</v>
      </c>
      <c r="F5897" s="3">
        <v>4</v>
      </c>
      <c r="G5897" s="3">
        <v>4</v>
      </c>
      <c r="H5897" s="3">
        <v>1</v>
      </c>
      <c r="I5897" s="3">
        <f t="shared" si="92"/>
        <v>3</v>
      </c>
    </row>
    <row r="5898" spans="1:9" x14ac:dyDescent="0.35">
      <c r="A5898" s="3" t="s">
        <v>6290</v>
      </c>
      <c r="B5898" s="44" t="s">
        <v>188</v>
      </c>
      <c r="C5898" s="44" t="s">
        <v>93</v>
      </c>
      <c r="D5898" s="44" t="s">
        <v>176</v>
      </c>
      <c r="E5898" s="3">
        <v>3</v>
      </c>
      <c r="F5898" s="3">
        <v>1</v>
      </c>
      <c r="G5898" s="3">
        <v>1</v>
      </c>
      <c r="H5898" s="3">
        <v>1</v>
      </c>
      <c r="I5898" s="3">
        <f t="shared" si="92"/>
        <v>2</v>
      </c>
    </row>
    <row r="5899" spans="1:9" x14ac:dyDescent="0.35">
      <c r="A5899" s="3" t="s">
        <v>6291</v>
      </c>
      <c r="B5899" s="44" t="s">
        <v>262</v>
      </c>
      <c r="C5899" s="44" t="s">
        <v>31</v>
      </c>
      <c r="D5899" s="44" t="s">
        <v>176</v>
      </c>
      <c r="E5899" s="3">
        <v>3</v>
      </c>
      <c r="F5899" s="3">
        <v>1</v>
      </c>
      <c r="G5899" s="3">
        <v>4</v>
      </c>
      <c r="H5899" s="3">
        <v>1</v>
      </c>
      <c r="I5899" s="3">
        <f t="shared" si="92"/>
        <v>2</v>
      </c>
    </row>
    <row r="5900" spans="1:9" x14ac:dyDescent="0.35">
      <c r="A5900" s="3" t="s">
        <v>6292</v>
      </c>
      <c r="B5900" s="44" t="s">
        <v>200</v>
      </c>
      <c r="C5900" s="44" t="s">
        <v>31</v>
      </c>
      <c r="D5900" s="44" t="s">
        <v>175</v>
      </c>
      <c r="E5900" s="3">
        <v>3</v>
      </c>
      <c r="F5900" s="3">
        <v>1</v>
      </c>
      <c r="G5900" s="3">
        <v>1</v>
      </c>
      <c r="H5900" s="3">
        <v>1</v>
      </c>
      <c r="I5900" s="3">
        <f t="shared" si="92"/>
        <v>2</v>
      </c>
    </row>
    <row r="5901" spans="1:9" x14ac:dyDescent="0.35">
      <c r="A5901" s="3" t="s">
        <v>6293</v>
      </c>
      <c r="B5901" s="44" t="s">
        <v>193</v>
      </c>
      <c r="C5901" s="44" t="s">
        <v>28</v>
      </c>
      <c r="D5901" s="44" t="s">
        <v>176</v>
      </c>
      <c r="E5901" s="3">
        <v>3</v>
      </c>
      <c r="F5901" s="3">
        <v>1</v>
      </c>
      <c r="G5901" s="3">
        <v>4</v>
      </c>
      <c r="H5901" s="3">
        <v>1</v>
      </c>
      <c r="I5901" s="3">
        <f t="shared" si="92"/>
        <v>2</v>
      </c>
    </row>
    <row r="5902" spans="1:9" x14ac:dyDescent="0.35">
      <c r="A5902" s="3" t="s">
        <v>6294</v>
      </c>
      <c r="B5902" s="44" t="s">
        <v>193</v>
      </c>
      <c r="C5902" s="44" t="s">
        <v>28</v>
      </c>
      <c r="D5902" s="44" t="s">
        <v>176</v>
      </c>
      <c r="E5902" s="3">
        <v>3</v>
      </c>
      <c r="F5902" s="3">
        <v>1</v>
      </c>
      <c r="G5902" s="3">
        <v>1</v>
      </c>
      <c r="H5902" s="3">
        <v>1</v>
      </c>
      <c r="I5902" s="3">
        <f t="shared" si="92"/>
        <v>2</v>
      </c>
    </row>
    <row r="5903" spans="1:9" x14ac:dyDescent="0.35">
      <c r="A5903" s="3" t="s">
        <v>6295</v>
      </c>
      <c r="B5903" s="44" t="s">
        <v>217</v>
      </c>
      <c r="C5903" s="44" t="s">
        <v>82</v>
      </c>
      <c r="D5903" s="44" t="s">
        <v>175</v>
      </c>
      <c r="E5903" s="3">
        <v>3</v>
      </c>
      <c r="F5903" s="3">
        <v>4</v>
      </c>
      <c r="G5903" s="3">
        <v>4</v>
      </c>
      <c r="H5903" s="3">
        <v>2</v>
      </c>
      <c r="I5903" s="3">
        <f t="shared" si="92"/>
        <v>3</v>
      </c>
    </row>
    <row r="5904" spans="1:9" x14ac:dyDescent="0.35">
      <c r="A5904" s="3" t="s">
        <v>6296</v>
      </c>
      <c r="B5904" s="44" t="s">
        <v>188</v>
      </c>
      <c r="C5904" s="44" t="s">
        <v>93</v>
      </c>
      <c r="D5904" s="44" t="s">
        <v>176</v>
      </c>
      <c r="E5904" s="3">
        <v>3</v>
      </c>
      <c r="F5904" s="3">
        <v>1</v>
      </c>
      <c r="G5904" s="3">
        <v>1</v>
      </c>
      <c r="H5904" s="3">
        <v>1</v>
      </c>
      <c r="I5904" s="3">
        <f t="shared" si="92"/>
        <v>2</v>
      </c>
    </row>
    <row r="5905" spans="1:9" x14ac:dyDescent="0.35">
      <c r="A5905" s="3" t="s">
        <v>6297</v>
      </c>
      <c r="B5905" s="44" t="s">
        <v>236</v>
      </c>
      <c r="C5905" s="44" t="s">
        <v>219</v>
      </c>
      <c r="D5905" s="44" t="s">
        <v>176</v>
      </c>
      <c r="E5905" s="3">
        <v>3</v>
      </c>
      <c r="F5905" s="3">
        <v>1</v>
      </c>
      <c r="G5905" s="3">
        <v>1</v>
      </c>
      <c r="H5905" s="3">
        <v>1</v>
      </c>
      <c r="I5905" s="3">
        <f t="shared" si="92"/>
        <v>2</v>
      </c>
    </row>
    <row r="5906" spans="1:9" x14ac:dyDescent="0.35">
      <c r="A5906" s="3" t="s">
        <v>6298</v>
      </c>
      <c r="B5906" s="44" t="s">
        <v>205</v>
      </c>
      <c r="C5906" s="44" t="s">
        <v>191</v>
      </c>
      <c r="D5906" s="44" t="s">
        <v>175</v>
      </c>
      <c r="E5906" s="3">
        <v>3</v>
      </c>
      <c r="F5906" s="3">
        <v>1</v>
      </c>
      <c r="G5906" s="3">
        <v>1</v>
      </c>
      <c r="H5906" s="3">
        <v>2</v>
      </c>
      <c r="I5906" s="3">
        <f t="shared" si="92"/>
        <v>2</v>
      </c>
    </row>
    <row r="5907" spans="1:9" x14ac:dyDescent="0.35">
      <c r="A5907" s="3" t="s">
        <v>6299</v>
      </c>
      <c r="B5907" s="44" t="s">
        <v>205</v>
      </c>
      <c r="C5907" s="44" t="s">
        <v>191</v>
      </c>
      <c r="D5907" s="44" t="s">
        <v>175</v>
      </c>
      <c r="E5907" s="3">
        <v>3</v>
      </c>
      <c r="F5907" s="3">
        <v>1</v>
      </c>
      <c r="G5907" s="3">
        <v>1</v>
      </c>
      <c r="H5907" s="3">
        <v>1</v>
      </c>
      <c r="I5907" s="3">
        <f t="shared" si="92"/>
        <v>2</v>
      </c>
    </row>
    <row r="5908" spans="1:9" x14ac:dyDescent="0.35">
      <c r="A5908" s="3" t="s">
        <v>6300</v>
      </c>
      <c r="B5908" s="44" t="s">
        <v>194</v>
      </c>
      <c r="C5908" s="44" t="s">
        <v>93</v>
      </c>
      <c r="D5908" s="44" t="s">
        <v>175</v>
      </c>
      <c r="E5908" s="3">
        <v>2</v>
      </c>
      <c r="F5908" s="3">
        <v>1</v>
      </c>
      <c r="G5908" s="3">
        <v>1</v>
      </c>
      <c r="H5908" s="3">
        <v>1</v>
      </c>
      <c r="I5908" s="3">
        <f t="shared" si="92"/>
        <v>1</v>
      </c>
    </row>
    <row r="5909" spans="1:9" x14ac:dyDescent="0.35">
      <c r="A5909" s="3" t="s">
        <v>6301</v>
      </c>
      <c r="B5909" s="44" t="s">
        <v>188</v>
      </c>
      <c r="C5909" s="44" t="s">
        <v>93</v>
      </c>
      <c r="D5909" s="44" t="s">
        <v>176</v>
      </c>
      <c r="E5909" s="3">
        <v>1</v>
      </c>
      <c r="F5909" s="3">
        <v>3</v>
      </c>
      <c r="G5909" s="3">
        <v>4</v>
      </c>
      <c r="H5909" s="3">
        <v>1</v>
      </c>
      <c r="I5909" s="3">
        <f t="shared" si="92"/>
        <v>2</v>
      </c>
    </row>
    <row r="5910" spans="1:9" x14ac:dyDescent="0.35">
      <c r="A5910" s="3" t="s">
        <v>6302</v>
      </c>
      <c r="B5910" s="44" t="s">
        <v>194</v>
      </c>
      <c r="C5910" s="44" t="s">
        <v>93</v>
      </c>
      <c r="D5910" s="44" t="s">
        <v>175</v>
      </c>
      <c r="E5910" s="3">
        <v>3</v>
      </c>
      <c r="F5910" s="3">
        <v>1</v>
      </c>
      <c r="G5910" s="3">
        <v>4</v>
      </c>
      <c r="H5910" s="3">
        <v>2</v>
      </c>
      <c r="I5910" s="3">
        <f t="shared" si="92"/>
        <v>3</v>
      </c>
    </row>
    <row r="5911" spans="1:9" x14ac:dyDescent="0.35">
      <c r="A5911" s="3" t="s">
        <v>6303</v>
      </c>
      <c r="B5911" s="44" t="s">
        <v>194</v>
      </c>
      <c r="C5911" s="44" t="s">
        <v>93</v>
      </c>
      <c r="D5911" s="44" t="s">
        <v>175</v>
      </c>
      <c r="E5911" s="3">
        <v>3</v>
      </c>
      <c r="F5911" s="3">
        <v>4</v>
      </c>
      <c r="G5911" s="3">
        <v>4</v>
      </c>
      <c r="H5911" s="3">
        <v>1</v>
      </c>
      <c r="I5911" s="3">
        <f t="shared" si="92"/>
        <v>3</v>
      </c>
    </row>
    <row r="5912" spans="1:9" x14ac:dyDescent="0.35">
      <c r="A5912" s="3" t="s">
        <v>6304</v>
      </c>
      <c r="B5912" s="44" t="s">
        <v>194</v>
      </c>
      <c r="C5912" s="44" t="s">
        <v>93</v>
      </c>
      <c r="D5912" s="44" t="s">
        <v>175</v>
      </c>
      <c r="E5912" s="3">
        <v>2</v>
      </c>
      <c r="F5912" s="3">
        <v>4</v>
      </c>
      <c r="G5912" s="3">
        <v>4</v>
      </c>
      <c r="H5912" s="3">
        <v>2</v>
      </c>
      <c r="I5912" s="3">
        <f t="shared" si="92"/>
        <v>3</v>
      </c>
    </row>
    <row r="5913" spans="1:9" x14ac:dyDescent="0.35">
      <c r="A5913" s="3" t="s">
        <v>6305</v>
      </c>
      <c r="B5913" s="44" t="s">
        <v>207</v>
      </c>
      <c r="C5913" s="44" t="s">
        <v>97</v>
      </c>
      <c r="D5913" s="44" t="s">
        <v>175</v>
      </c>
      <c r="E5913" s="3">
        <v>3</v>
      </c>
      <c r="F5913" s="3">
        <v>1</v>
      </c>
      <c r="G5913" s="3">
        <v>4</v>
      </c>
      <c r="H5913" s="3">
        <v>1</v>
      </c>
      <c r="I5913" s="3">
        <f t="shared" si="92"/>
        <v>2</v>
      </c>
    </row>
    <row r="5914" spans="1:9" x14ac:dyDescent="0.35">
      <c r="A5914" s="3" t="s">
        <v>6306</v>
      </c>
      <c r="B5914" s="44" t="s">
        <v>207</v>
      </c>
      <c r="C5914" s="44" t="s">
        <v>97</v>
      </c>
      <c r="D5914" s="44" t="s">
        <v>175</v>
      </c>
      <c r="E5914" s="3">
        <v>3</v>
      </c>
      <c r="F5914" s="3">
        <v>2</v>
      </c>
      <c r="G5914" s="3">
        <v>1</v>
      </c>
      <c r="H5914" s="3">
        <v>1</v>
      </c>
      <c r="I5914" s="3">
        <f t="shared" si="92"/>
        <v>2</v>
      </c>
    </row>
    <row r="5915" spans="1:9" x14ac:dyDescent="0.35">
      <c r="A5915" s="3" t="s">
        <v>6307</v>
      </c>
      <c r="B5915" s="44" t="s">
        <v>251</v>
      </c>
      <c r="C5915" s="44" t="s">
        <v>28</v>
      </c>
      <c r="D5915" s="44" t="s">
        <v>175</v>
      </c>
      <c r="E5915" s="3">
        <v>3</v>
      </c>
      <c r="F5915" s="3">
        <v>1</v>
      </c>
      <c r="G5915" s="3">
        <v>1</v>
      </c>
      <c r="H5915" s="3">
        <v>1</v>
      </c>
      <c r="I5915" s="3">
        <f t="shared" si="92"/>
        <v>2</v>
      </c>
    </row>
    <row r="5916" spans="1:9" x14ac:dyDescent="0.35">
      <c r="A5916" s="3" t="s">
        <v>6308</v>
      </c>
      <c r="B5916" s="44" t="s">
        <v>223</v>
      </c>
      <c r="C5916" s="44" t="s">
        <v>157</v>
      </c>
      <c r="D5916" s="44" t="s">
        <v>176</v>
      </c>
      <c r="E5916" s="3">
        <v>3</v>
      </c>
      <c r="F5916" s="3">
        <v>1</v>
      </c>
      <c r="G5916" s="3">
        <v>1</v>
      </c>
      <c r="H5916" s="3">
        <v>3</v>
      </c>
      <c r="I5916" s="3">
        <f t="shared" si="92"/>
        <v>2</v>
      </c>
    </row>
    <row r="5917" spans="1:9" x14ac:dyDescent="0.35">
      <c r="A5917" s="3" t="s">
        <v>6309</v>
      </c>
      <c r="B5917" s="44" t="s">
        <v>193</v>
      </c>
      <c r="C5917" s="44" t="s">
        <v>28</v>
      </c>
      <c r="D5917" s="44" t="s">
        <v>176</v>
      </c>
      <c r="E5917" s="3">
        <v>3</v>
      </c>
      <c r="F5917" s="3">
        <v>1</v>
      </c>
      <c r="G5917" s="3">
        <v>1</v>
      </c>
      <c r="H5917" s="3">
        <v>1</v>
      </c>
      <c r="I5917" s="3">
        <f t="shared" si="92"/>
        <v>2</v>
      </c>
    </row>
    <row r="5918" spans="1:9" x14ac:dyDescent="0.35">
      <c r="A5918" s="3" t="s">
        <v>6310</v>
      </c>
      <c r="B5918" s="44" t="s">
        <v>193</v>
      </c>
      <c r="C5918" s="44" t="s">
        <v>28</v>
      </c>
      <c r="D5918" s="44" t="s">
        <v>176</v>
      </c>
      <c r="E5918" s="3">
        <v>3</v>
      </c>
      <c r="F5918" s="3">
        <v>1</v>
      </c>
      <c r="G5918" s="3">
        <v>1</v>
      </c>
      <c r="H5918" s="3">
        <v>1</v>
      </c>
      <c r="I5918" s="3">
        <f t="shared" si="92"/>
        <v>2</v>
      </c>
    </row>
    <row r="5919" spans="1:9" x14ac:dyDescent="0.35">
      <c r="A5919" s="3" t="s">
        <v>6311</v>
      </c>
      <c r="B5919" s="44" t="s">
        <v>251</v>
      </c>
      <c r="C5919" s="44" t="s">
        <v>28</v>
      </c>
      <c r="D5919" s="44" t="s">
        <v>175</v>
      </c>
      <c r="E5919" s="3">
        <v>3</v>
      </c>
      <c r="F5919" s="3">
        <v>1</v>
      </c>
      <c r="G5919" s="3">
        <v>4</v>
      </c>
      <c r="H5919" s="3">
        <v>1</v>
      </c>
      <c r="I5919" s="3">
        <f t="shared" si="92"/>
        <v>2</v>
      </c>
    </row>
    <row r="5920" spans="1:9" x14ac:dyDescent="0.35">
      <c r="A5920" s="3" t="s">
        <v>6312</v>
      </c>
      <c r="B5920" s="44" t="s">
        <v>194</v>
      </c>
      <c r="C5920" s="44" t="s">
        <v>93</v>
      </c>
      <c r="D5920" s="44" t="s">
        <v>175</v>
      </c>
      <c r="E5920" s="3">
        <v>3</v>
      </c>
      <c r="F5920" s="3">
        <v>1</v>
      </c>
      <c r="G5920" s="3">
        <v>4</v>
      </c>
      <c r="H5920" s="3">
        <v>1</v>
      </c>
      <c r="I5920" s="3">
        <f t="shared" si="92"/>
        <v>2</v>
      </c>
    </row>
    <row r="5921" spans="1:9" x14ac:dyDescent="0.35">
      <c r="A5921" s="3" t="s">
        <v>6313</v>
      </c>
      <c r="B5921" s="44" t="s">
        <v>194</v>
      </c>
      <c r="C5921" s="44" t="s">
        <v>93</v>
      </c>
      <c r="D5921" s="44" t="s">
        <v>175</v>
      </c>
      <c r="E5921" s="3">
        <v>3</v>
      </c>
      <c r="F5921" s="3">
        <v>1</v>
      </c>
      <c r="G5921" s="3">
        <v>1</v>
      </c>
      <c r="H5921" s="3">
        <v>1</v>
      </c>
      <c r="I5921" s="3">
        <f t="shared" si="92"/>
        <v>2</v>
      </c>
    </row>
    <row r="5922" spans="1:9" x14ac:dyDescent="0.35">
      <c r="A5922" s="3" t="s">
        <v>6314</v>
      </c>
      <c r="B5922" s="44" t="s">
        <v>193</v>
      </c>
      <c r="C5922" s="44" t="s">
        <v>28</v>
      </c>
      <c r="D5922" s="44" t="s">
        <v>176</v>
      </c>
      <c r="E5922" s="3">
        <v>3</v>
      </c>
      <c r="F5922" s="3">
        <v>1</v>
      </c>
      <c r="G5922" s="3">
        <v>1</v>
      </c>
      <c r="H5922" s="3">
        <v>1</v>
      </c>
      <c r="I5922" s="3">
        <f t="shared" si="92"/>
        <v>2</v>
      </c>
    </row>
    <row r="5923" spans="1:9" x14ac:dyDescent="0.35">
      <c r="A5923" s="3" t="s">
        <v>6315</v>
      </c>
      <c r="B5923" s="44" t="s">
        <v>207</v>
      </c>
      <c r="C5923" s="44" t="s">
        <v>97</v>
      </c>
      <c r="D5923" s="44" t="s">
        <v>175</v>
      </c>
      <c r="E5923" s="3">
        <v>3</v>
      </c>
      <c r="F5923" s="3">
        <v>1</v>
      </c>
      <c r="G5923" s="3">
        <v>1</v>
      </c>
      <c r="H5923" s="3">
        <v>1</v>
      </c>
      <c r="I5923" s="3">
        <f t="shared" si="92"/>
        <v>2</v>
      </c>
    </row>
    <row r="5924" spans="1:9" x14ac:dyDescent="0.35">
      <c r="A5924" s="3" t="s">
        <v>6316</v>
      </c>
      <c r="B5924" s="44" t="s">
        <v>188</v>
      </c>
      <c r="C5924" s="44" t="s">
        <v>93</v>
      </c>
      <c r="D5924" s="44" t="s">
        <v>176</v>
      </c>
      <c r="E5924" s="3">
        <v>3</v>
      </c>
      <c r="F5924" s="3">
        <v>1</v>
      </c>
      <c r="G5924" s="3">
        <v>4</v>
      </c>
      <c r="H5924" s="3">
        <v>1</v>
      </c>
      <c r="I5924" s="3">
        <f t="shared" si="92"/>
        <v>2</v>
      </c>
    </row>
    <row r="5925" spans="1:9" x14ac:dyDescent="0.35">
      <c r="A5925" s="3" t="s">
        <v>6317</v>
      </c>
      <c r="B5925" s="44" t="s">
        <v>251</v>
      </c>
      <c r="C5925" s="44" t="s">
        <v>28</v>
      </c>
      <c r="D5925" s="44" t="s">
        <v>175</v>
      </c>
      <c r="E5925" s="3">
        <v>3</v>
      </c>
      <c r="F5925" s="3">
        <v>1</v>
      </c>
      <c r="G5925" s="3">
        <v>4</v>
      </c>
      <c r="H5925" s="3">
        <v>1</v>
      </c>
      <c r="I5925" s="3">
        <f t="shared" si="92"/>
        <v>2</v>
      </c>
    </row>
    <row r="5926" spans="1:9" x14ac:dyDescent="0.35">
      <c r="A5926" s="3" t="s">
        <v>6318</v>
      </c>
      <c r="B5926" s="44" t="s">
        <v>190</v>
      </c>
      <c r="C5926" s="44" t="s">
        <v>191</v>
      </c>
      <c r="D5926" s="44" t="s">
        <v>176</v>
      </c>
      <c r="E5926" s="3">
        <v>3</v>
      </c>
      <c r="F5926" s="3">
        <v>1</v>
      </c>
      <c r="G5926" s="3">
        <v>1</v>
      </c>
      <c r="H5926" s="3">
        <v>1</v>
      </c>
      <c r="I5926" s="3">
        <f t="shared" si="92"/>
        <v>2</v>
      </c>
    </row>
    <row r="5927" spans="1:9" x14ac:dyDescent="0.35">
      <c r="A5927" s="3" t="s">
        <v>6319</v>
      </c>
      <c r="B5927" s="44" t="s">
        <v>209</v>
      </c>
      <c r="C5927" s="44" t="s">
        <v>82</v>
      </c>
      <c r="D5927" s="44" t="s">
        <v>176</v>
      </c>
      <c r="E5927" s="3">
        <v>3</v>
      </c>
      <c r="F5927" s="3">
        <v>1</v>
      </c>
      <c r="G5927" s="3">
        <v>1</v>
      </c>
      <c r="H5927" s="3">
        <v>1</v>
      </c>
      <c r="I5927" s="3">
        <f t="shared" si="92"/>
        <v>2</v>
      </c>
    </row>
    <row r="5928" spans="1:9" x14ac:dyDescent="0.35">
      <c r="A5928" s="3" t="s">
        <v>6320</v>
      </c>
      <c r="B5928" s="44" t="s">
        <v>194</v>
      </c>
      <c r="C5928" s="44" t="s">
        <v>93</v>
      </c>
      <c r="D5928" s="44" t="s">
        <v>175</v>
      </c>
      <c r="E5928" s="3">
        <v>3</v>
      </c>
      <c r="F5928" s="3">
        <v>1</v>
      </c>
      <c r="G5928" s="3">
        <v>1</v>
      </c>
      <c r="H5928" s="3">
        <v>1</v>
      </c>
      <c r="I5928" s="3">
        <f t="shared" si="92"/>
        <v>2</v>
      </c>
    </row>
    <row r="5929" spans="1:9" x14ac:dyDescent="0.35">
      <c r="A5929" s="3" t="s">
        <v>6321</v>
      </c>
      <c r="B5929" s="44" t="s">
        <v>207</v>
      </c>
      <c r="C5929" s="44" t="s">
        <v>97</v>
      </c>
      <c r="D5929" s="44" t="s">
        <v>175</v>
      </c>
      <c r="E5929" s="3">
        <v>3</v>
      </c>
      <c r="F5929" s="3">
        <v>1</v>
      </c>
      <c r="G5929" s="3">
        <v>4</v>
      </c>
      <c r="H5929" s="3">
        <v>1</v>
      </c>
      <c r="I5929" s="3">
        <f t="shared" si="92"/>
        <v>2</v>
      </c>
    </row>
    <row r="5930" spans="1:9" x14ac:dyDescent="0.35">
      <c r="A5930" s="3" t="s">
        <v>6322</v>
      </c>
      <c r="B5930" s="44" t="s">
        <v>207</v>
      </c>
      <c r="C5930" s="44" t="s">
        <v>97</v>
      </c>
      <c r="D5930" s="44" t="s">
        <v>175</v>
      </c>
      <c r="E5930" s="3">
        <v>3</v>
      </c>
      <c r="F5930" s="3">
        <v>1</v>
      </c>
      <c r="G5930" s="3">
        <v>1</v>
      </c>
      <c r="H5930" s="3">
        <v>1</v>
      </c>
      <c r="I5930" s="3">
        <f t="shared" si="92"/>
        <v>2</v>
      </c>
    </row>
    <row r="5931" spans="1:9" x14ac:dyDescent="0.35">
      <c r="A5931" s="3" t="s">
        <v>6323</v>
      </c>
      <c r="B5931" s="44" t="s">
        <v>194</v>
      </c>
      <c r="C5931" s="44" t="s">
        <v>93</v>
      </c>
      <c r="D5931" s="44" t="s">
        <v>175</v>
      </c>
      <c r="E5931" s="3">
        <v>1</v>
      </c>
      <c r="F5931" s="3">
        <v>3</v>
      </c>
      <c r="G5931" s="3">
        <v>1</v>
      </c>
      <c r="H5931" s="3">
        <v>1</v>
      </c>
      <c r="I5931" s="3">
        <f t="shared" si="92"/>
        <v>2</v>
      </c>
    </row>
    <row r="5932" spans="1:9" x14ac:dyDescent="0.35">
      <c r="A5932" s="3" t="s">
        <v>6324</v>
      </c>
      <c r="B5932" s="44" t="s">
        <v>236</v>
      </c>
      <c r="C5932" s="44" t="s">
        <v>219</v>
      </c>
      <c r="D5932" s="44" t="s">
        <v>176</v>
      </c>
      <c r="E5932" s="3">
        <v>3</v>
      </c>
      <c r="F5932" s="3">
        <v>1</v>
      </c>
      <c r="G5932" s="3">
        <v>1</v>
      </c>
      <c r="H5932" s="3">
        <v>1</v>
      </c>
      <c r="I5932" s="3">
        <f t="shared" si="92"/>
        <v>2</v>
      </c>
    </row>
    <row r="5933" spans="1:9" x14ac:dyDescent="0.35">
      <c r="A5933" s="3" t="s">
        <v>6325</v>
      </c>
      <c r="B5933" s="44" t="s">
        <v>209</v>
      </c>
      <c r="C5933" s="44" t="s">
        <v>82</v>
      </c>
      <c r="D5933" s="44" t="s">
        <v>176</v>
      </c>
      <c r="E5933" s="3">
        <v>3</v>
      </c>
      <c r="F5933" s="3">
        <v>1</v>
      </c>
      <c r="G5933" s="3">
        <v>1</v>
      </c>
      <c r="H5933" s="3">
        <v>1</v>
      </c>
      <c r="I5933" s="3">
        <f t="shared" si="92"/>
        <v>2</v>
      </c>
    </row>
    <row r="5934" spans="1:9" x14ac:dyDescent="0.35">
      <c r="A5934" s="3" t="s">
        <v>6326</v>
      </c>
      <c r="B5934" s="44" t="s">
        <v>251</v>
      </c>
      <c r="C5934" s="44" t="s">
        <v>28</v>
      </c>
      <c r="D5934" s="44" t="s">
        <v>175</v>
      </c>
      <c r="E5934" s="3">
        <v>3</v>
      </c>
      <c r="F5934" s="3">
        <v>1</v>
      </c>
      <c r="G5934" s="3">
        <v>1</v>
      </c>
      <c r="H5934" s="3">
        <v>1</v>
      </c>
      <c r="I5934" s="3">
        <f t="shared" si="92"/>
        <v>2</v>
      </c>
    </row>
    <row r="5935" spans="1:9" x14ac:dyDescent="0.35">
      <c r="A5935" s="3" t="s">
        <v>6327</v>
      </c>
      <c r="B5935" s="44" t="s">
        <v>188</v>
      </c>
      <c r="C5935" s="44" t="s">
        <v>93</v>
      </c>
      <c r="D5935" s="44" t="s">
        <v>176</v>
      </c>
      <c r="E5935" s="3">
        <v>3</v>
      </c>
      <c r="F5935" s="3">
        <v>1</v>
      </c>
      <c r="G5935" s="3">
        <v>1</v>
      </c>
      <c r="H5935" s="3">
        <v>1</v>
      </c>
      <c r="I5935" s="3">
        <f t="shared" si="92"/>
        <v>2</v>
      </c>
    </row>
    <row r="5936" spans="1:9" x14ac:dyDescent="0.35">
      <c r="A5936" s="3" t="s">
        <v>6328</v>
      </c>
      <c r="B5936" s="44" t="s">
        <v>251</v>
      </c>
      <c r="C5936" s="44" t="s">
        <v>28</v>
      </c>
      <c r="D5936" s="44" t="s">
        <v>175</v>
      </c>
      <c r="E5936" s="3">
        <v>3</v>
      </c>
      <c r="F5936" s="3">
        <v>1</v>
      </c>
      <c r="G5936" s="3">
        <v>4</v>
      </c>
      <c r="H5936" s="3">
        <v>1</v>
      </c>
      <c r="I5936" s="3">
        <f t="shared" si="92"/>
        <v>2</v>
      </c>
    </row>
    <row r="5937" spans="1:9" x14ac:dyDescent="0.35">
      <c r="A5937" s="3" t="s">
        <v>6329</v>
      </c>
      <c r="B5937" s="44" t="s">
        <v>262</v>
      </c>
      <c r="C5937" s="44" t="s">
        <v>31</v>
      </c>
      <c r="D5937" s="44" t="s">
        <v>176</v>
      </c>
      <c r="E5937" s="3">
        <v>3</v>
      </c>
      <c r="F5937" s="3">
        <v>1</v>
      </c>
      <c r="G5937" s="3">
        <v>4</v>
      </c>
      <c r="H5937" s="3">
        <v>1</v>
      </c>
      <c r="I5937" s="3">
        <f t="shared" si="92"/>
        <v>2</v>
      </c>
    </row>
    <row r="5938" spans="1:9" x14ac:dyDescent="0.35">
      <c r="A5938" s="3" t="s">
        <v>6330</v>
      </c>
      <c r="B5938" s="44" t="s">
        <v>207</v>
      </c>
      <c r="C5938" s="44" t="s">
        <v>97</v>
      </c>
      <c r="D5938" s="44" t="s">
        <v>175</v>
      </c>
      <c r="E5938" s="3">
        <v>3</v>
      </c>
      <c r="F5938" s="3">
        <v>1</v>
      </c>
      <c r="G5938" s="3">
        <v>1</v>
      </c>
      <c r="H5938" s="3">
        <v>1</v>
      </c>
      <c r="I5938" s="3">
        <f t="shared" si="92"/>
        <v>2</v>
      </c>
    </row>
    <row r="5939" spans="1:9" x14ac:dyDescent="0.35">
      <c r="A5939" s="3" t="s">
        <v>6331</v>
      </c>
      <c r="B5939" s="44" t="s">
        <v>218</v>
      </c>
      <c r="C5939" s="44" t="s">
        <v>219</v>
      </c>
      <c r="D5939" s="44" t="s">
        <v>175</v>
      </c>
      <c r="E5939" s="3">
        <v>3</v>
      </c>
      <c r="F5939" s="3">
        <v>1</v>
      </c>
      <c r="G5939" s="3">
        <v>4</v>
      </c>
      <c r="H5939" s="3">
        <v>1</v>
      </c>
      <c r="I5939" s="3">
        <f t="shared" si="92"/>
        <v>2</v>
      </c>
    </row>
    <row r="5940" spans="1:9" x14ac:dyDescent="0.35">
      <c r="A5940" s="3" t="s">
        <v>6332</v>
      </c>
      <c r="B5940" s="44" t="s">
        <v>218</v>
      </c>
      <c r="C5940" s="44" t="s">
        <v>219</v>
      </c>
      <c r="D5940" s="44" t="s">
        <v>175</v>
      </c>
      <c r="E5940" s="3">
        <v>3</v>
      </c>
      <c r="F5940" s="3">
        <v>1</v>
      </c>
      <c r="G5940" s="3">
        <v>4</v>
      </c>
      <c r="H5940" s="3">
        <v>1</v>
      </c>
      <c r="I5940" s="3">
        <f t="shared" si="92"/>
        <v>2</v>
      </c>
    </row>
    <row r="5941" spans="1:9" x14ac:dyDescent="0.35">
      <c r="A5941" s="3" t="s">
        <v>6333</v>
      </c>
      <c r="B5941" s="44" t="s">
        <v>188</v>
      </c>
      <c r="C5941" s="44" t="s">
        <v>93</v>
      </c>
      <c r="D5941" s="44" t="s">
        <v>176</v>
      </c>
      <c r="E5941" s="3">
        <v>3</v>
      </c>
      <c r="F5941" s="3">
        <v>3</v>
      </c>
      <c r="G5941" s="3">
        <v>1</v>
      </c>
      <c r="H5941" s="3">
        <v>1</v>
      </c>
      <c r="I5941" s="3">
        <f t="shared" si="92"/>
        <v>2</v>
      </c>
    </row>
    <row r="5942" spans="1:9" x14ac:dyDescent="0.35">
      <c r="A5942" s="3" t="s">
        <v>6334</v>
      </c>
      <c r="B5942" s="44" t="s">
        <v>262</v>
      </c>
      <c r="C5942" s="44" t="s">
        <v>31</v>
      </c>
      <c r="D5942" s="44" t="s">
        <v>176</v>
      </c>
      <c r="E5942" s="3">
        <v>3</v>
      </c>
      <c r="F5942" s="3">
        <v>1</v>
      </c>
      <c r="G5942" s="3">
        <v>4</v>
      </c>
      <c r="H5942" s="3">
        <v>1</v>
      </c>
      <c r="I5942" s="3">
        <f t="shared" si="92"/>
        <v>2</v>
      </c>
    </row>
    <row r="5943" spans="1:9" x14ac:dyDescent="0.35">
      <c r="A5943" s="3" t="s">
        <v>6335</v>
      </c>
      <c r="B5943" s="44" t="s">
        <v>188</v>
      </c>
      <c r="C5943" s="44" t="s">
        <v>93</v>
      </c>
      <c r="D5943" s="44" t="s">
        <v>176</v>
      </c>
      <c r="E5943" s="3">
        <v>3</v>
      </c>
      <c r="F5943" s="3">
        <v>1</v>
      </c>
      <c r="G5943" s="3">
        <v>1</v>
      </c>
      <c r="H5943" s="3">
        <v>2</v>
      </c>
      <c r="I5943" s="3">
        <f t="shared" si="92"/>
        <v>2</v>
      </c>
    </row>
    <row r="5944" spans="1:9" x14ac:dyDescent="0.35">
      <c r="A5944" s="3" t="s">
        <v>6336</v>
      </c>
      <c r="B5944" s="44" t="s">
        <v>188</v>
      </c>
      <c r="C5944" s="44" t="s">
        <v>93</v>
      </c>
      <c r="D5944" s="44" t="s">
        <v>176</v>
      </c>
      <c r="E5944" s="3">
        <v>3</v>
      </c>
      <c r="F5944" s="3">
        <v>1</v>
      </c>
      <c r="G5944" s="3">
        <v>1</v>
      </c>
      <c r="H5944" s="3">
        <v>1</v>
      </c>
      <c r="I5944" s="3">
        <f t="shared" si="92"/>
        <v>2</v>
      </c>
    </row>
    <row r="5945" spans="1:9" x14ac:dyDescent="0.35">
      <c r="A5945" s="3" t="s">
        <v>6337</v>
      </c>
      <c r="B5945" s="44" t="s">
        <v>210</v>
      </c>
      <c r="C5945" s="44" t="s">
        <v>97</v>
      </c>
      <c r="D5945" s="44" t="s">
        <v>176</v>
      </c>
      <c r="E5945" s="3">
        <v>3</v>
      </c>
      <c r="F5945" s="3">
        <v>1</v>
      </c>
      <c r="G5945" s="3">
        <v>1</v>
      </c>
      <c r="H5945" s="3">
        <v>1</v>
      </c>
      <c r="I5945" s="3">
        <f t="shared" si="92"/>
        <v>2</v>
      </c>
    </row>
    <row r="5946" spans="1:9" x14ac:dyDescent="0.35">
      <c r="A5946" s="3" t="s">
        <v>6338</v>
      </c>
      <c r="B5946" s="44" t="s">
        <v>188</v>
      </c>
      <c r="C5946" s="44" t="s">
        <v>93</v>
      </c>
      <c r="D5946" s="44" t="s">
        <v>176</v>
      </c>
      <c r="E5946" s="3">
        <v>3</v>
      </c>
      <c r="F5946" s="3">
        <v>1</v>
      </c>
      <c r="G5946" s="3">
        <v>1</v>
      </c>
      <c r="H5946" s="3">
        <v>1</v>
      </c>
      <c r="I5946" s="3">
        <f t="shared" si="92"/>
        <v>2</v>
      </c>
    </row>
    <row r="5947" spans="1:9" x14ac:dyDescent="0.35">
      <c r="A5947" s="3" t="s">
        <v>6339</v>
      </c>
      <c r="B5947" s="44" t="s">
        <v>262</v>
      </c>
      <c r="C5947" s="44" t="s">
        <v>31</v>
      </c>
      <c r="D5947" s="44" t="s">
        <v>176</v>
      </c>
      <c r="E5947" s="3">
        <v>3</v>
      </c>
      <c r="F5947" s="3">
        <v>1</v>
      </c>
      <c r="G5947" s="3">
        <v>1</v>
      </c>
      <c r="H5947" s="3">
        <v>1</v>
      </c>
      <c r="I5947" s="3">
        <f t="shared" si="92"/>
        <v>2</v>
      </c>
    </row>
    <row r="5948" spans="1:9" x14ac:dyDescent="0.35">
      <c r="A5948" s="3" t="s">
        <v>6340</v>
      </c>
      <c r="B5948" s="44" t="s">
        <v>194</v>
      </c>
      <c r="C5948" s="44" t="s">
        <v>93</v>
      </c>
      <c r="D5948" s="44" t="s">
        <v>175</v>
      </c>
      <c r="E5948" s="3">
        <v>3</v>
      </c>
      <c r="F5948" s="3">
        <v>1</v>
      </c>
      <c r="G5948" s="3">
        <v>1</v>
      </c>
      <c r="H5948" s="3">
        <v>1</v>
      </c>
      <c r="I5948" s="3">
        <f t="shared" si="92"/>
        <v>2</v>
      </c>
    </row>
    <row r="5949" spans="1:9" x14ac:dyDescent="0.35">
      <c r="A5949" s="3" t="s">
        <v>6341</v>
      </c>
      <c r="B5949" s="44" t="s">
        <v>239</v>
      </c>
      <c r="C5949" s="44" t="s">
        <v>33</v>
      </c>
      <c r="D5949" s="44" t="s">
        <v>176</v>
      </c>
      <c r="E5949" s="3">
        <v>3</v>
      </c>
      <c r="F5949" s="3">
        <v>4</v>
      </c>
      <c r="G5949" s="3">
        <v>1</v>
      </c>
      <c r="H5949" s="3">
        <v>1</v>
      </c>
      <c r="I5949" s="3">
        <f t="shared" si="92"/>
        <v>2</v>
      </c>
    </row>
    <row r="5950" spans="1:9" x14ac:dyDescent="0.35">
      <c r="A5950" s="3" t="s">
        <v>6342</v>
      </c>
      <c r="B5950" s="44" t="s">
        <v>194</v>
      </c>
      <c r="C5950" s="44" t="s">
        <v>93</v>
      </c>
      <c r="D5950" s="44" t="s">
        <v>175</v>
      </c>
      <c r="E5950" s="3">
        <v>3</v>
      </c>
      <c r="F5950" s="3">
        <v>1</v>
      </c>
      <c r="G5950" s="3">
        <v>1</v>
      </c>
      <c r="H5950" s="3">
        <v>1</v>
      </c>
      <c r="I5950" s="3">
        <f t="shared" si="92"/>
        <v>2</v>
      </c>
    </row>
    <row r="5951" spans="1:9" x14ac:dyDescent="0.35">
      <c r="A5951" s="3" t="s">
        <v>6343</v>
      </c>
      <c r="B5951" s="44" t="s">
        <v>200</v>
      </c>
      <c r="C5951" s="44" t="s">
        <v>31</v>
      </c>
      <c r="D5951" s="44" t="s">
        <v>175</v>
      </c>
      <c r="E5951" s="3">
        <v>3</v>
      </c>
      <c r="F5951" s="3">
        <v>1</v>
      </c>
      <c r="G5951" s="3">
        <v>4</v>
      </c>
      <c r="H5951" s="3">
        <v>1</v>
      </c>
      <c r="I5951" s="3">
        <f t="shared" si="92"/>
        <v>2</v>
      </c>
    </row>
    <row r="5952" spans="1:9" x14ac:dyDescent="0.35">
      <c r="A5952" s="3" t="s">
        <v>6344</v>
      </c>
      <c r="B5952" s="44" t="s">
        <v>200</v>
      </c>
      <c r="C5952" s="44" t="s">
        <v>31</v>
      </c>
      <c r="D5952" s="44" t="s">
        <v>175</v>
      </c>
      <c r="E5952" s="3">
        <v>3</v>
      </c>
      <c r="F5952" s="3">
        <v>3</v>
      </c>
      <c r="G5952" s="3">
        <v>1</v>
      </c>
      <c r="H5952" s="3">
        <v>1</v>
      </c>
      <c r="I5952" s="3">
        <f t="shared" si="92"/>
        <v>2</v>
      </c>
    </row>
    <row r="5953" spans="1:9" x14ac:dyDescent="0.35">
      <c r="A5953" s="3" t="s">
        <v>6345</v>
      </c>
      <c r="B5953" s="44" t="s">
        <v>194</v>
      </c>
      <c r="C5953" s="44" t="s">
        <v>93</v>
      </c>
      <c r="D5953" s="44" t="s">
        <v>175</v>
      </c>
      <c r="E5953" s="3">
        <v>3</v>
      </c>
      <c r="F5953" s="3">
        <v>1</v>
      </c>
      <c r="G5953" s="3">
        <v>1</v>
      </c>
      <c r="H5953" s="3">
        <v>1</v>
      </c>
      <c r="I5953" s="3">
        <f t="shared" si="92"/>
        <v>2</v>
      </c>
    </row>
    <row r="5954" spans="1:9" x14ac:dyDescent="0.35">
      <c r="A5954" s="3" t="s">
        <v>6346</v>
      </c>
      <c r="B5954" s="44" t="s">
        <v>205</v>
      </c>
      <c r="C5954" s="44" t="s">
        <v>191</v>
      </c>
      <c r="D5954" s="44" t="s">
        <v>175</v>
      </c>
      <c r="E5954" s="3">
        <v>3</v>
      </c>
      <c r="F5954" s="3">
        <v>1</v>
      </c>
      <c r="G5954" s="3">
        <v>1</v>
      </c>
      <c r="H5954" s="3">
        <v>1</v>
      </c>
      <c r="I5954" s="3">
        <f t="shared" si="92"/>
        <v>2</v>
      </c>
    </row>
    <row r="5955" spans="1:9" x14ac:dyDescent="0.35">
      <c r="A5955" s="3" t="s">
        <v>6347</v>
      </c>
      <c r="B5955" s="44" t="s">
        <v>200</v>
      </c>
      <c r="C5955" s="44" t="s">
        <v>31</v>
      </c>
      <c r="D5955" s="44" t="s">
        <v>175</v>
      </c>
      <c r="E5955" s="3">
        <v>3</v>
      </c>
      <c r="F5955" s="3">
        <v>1</v>
      </c>
      <c r="G5955" s="3">
        <v>1</v>
      </c>
      <c r="H5955" s="3">
        <v>1</v>
      </c>
      <c r="I5955" s="3">
        <f t="shared" ref="I5955:I6018" si="93">ROUND(AVERAGE(E5955:H5955),0)</f>
        <v>2</v>
      </c>
    </row>
    <row r="5956" spans="1:9" x14ac:dyDescent="0.35">
      <c r="A5956" s="3" t="s">
        <v>6348</v>
      </c>
      <c r="B5956" s="44" t="s">
        <v>207</v>
      </c>
      <c r="C5956" s="44" t="s">
        <v>97</v>
      </c>
      <c r="D5956" s="44" t="s">
        <v>175</v>
      </c>
      <c r="E5956" s="3">
        <v>3</v>
      </c>
      <c r="F5956" s="3">
        <v>1</v>
      </c>
      <c r="G5956" s="3">
        <v>1</v>
      </c>
      <c r="H5956" s="3">
        <v>1</v>
      </c>
      <c r="I5956" s="3">
        <f t="shared" si="93"/>
        <v>2</v>
      </c>
    </row>
    <row r="5957" spans="1:9" x14ac:dyDescent="0.35">
      <c r="A5957" s="3" t="s">
        <v>6349</v>
      </c>
      <c r="B5957" s="44" t="s">
        <v>188</v>
      </c>
      <c r="C5957" s="44" t="s">
        <v>93</v>
      </c>
      <c r="D5957" s="44" t="s">
        <v>176</v>
      </c>
      <c r="E5957" s="3">
        <v>3</v>
      </c>
      <c r="F5957" s="3">
        <v>1</v>
      </c>
      <c r="G5957" s="3">
        <v>4</v>
      </c>
      <c r="H5957" s="3">
        <v>1</v>
      </c>
      <c r="I5957" s="3">
        <f t="shared" si="93"/>
        <v>2</v>
      </c>
    </row>
    <row r="5958" spans="1:9" x14ac:dyDescent="0.35">
      <c r="A5958" s="3" t="s">
        <v>6350</v>
      </c>
      <c r="B5958" s="44" t="s">
        <v>188</v>
      </c>
      <c r="C5958" s="44" t="s">
        <v>93</v>
      </c>
      <c r="D5958" s="44" t="s">
        <v>176</v>
      </c>
      <c r="E5958" s="3">
        <v>3</v>
      </c>
      <c r="F5958" s="3">
        <v>1</v>
      </c>
      <c r="G5958" s="3">
        <v>4</v>
      </c>
      <c r="H5958" s="3">
        <v>1</v>
      </c>
      <c r="I5958" s="3">
        <f t="shared" si="93"/>
        <v>2</v>
      </c>
    </row>
    <row r="5959" spans="1:9" x14ac:dyDescent="0.35">
      <c r="A5959" s="3" t="s">
        <v>6351</v>
      </c>
      <c r="B5959" s="44" t="s">
        <v>223</v>
      </c>
      <c r="C5959" s="44" t="s">
        <v>157</v>
      </c>
      <c r="D5959" s="44" t="s">
        <v>176</v>
      </c>
      <c r="E5959" s="3">
        <v>3</v>
      </c>
      <c r="F5959" s="3">
        <v>1</v>
      </c>
      <c r="G5959" s="3">
        <v>4</v>
      </c>
      <c r="H5959" s="3">
        <v>1</v>
      </c>
      <c r="I5959" s="3">
        <f t="shared" si="93"/>
        <v>2</v>
      </c>
    </row>
    <row r="5960" spans="1:9" x14ac:dyDescent="0.35">
      <c r="A5960" s="3" t="s">
        <v>6352</v>
      </c>
      <c r="B5960" s="44" t="s">
        <v>223</v>
      </c>
      <c r="C5960" s="44" t="s">
        <v>157</v>
      </c>
      <c r="D5960" s="44" t="s">
        <v>176</v>
      </c>
      <c r="E5960" s="3">
        <v>3</v>
      </c>
      <c r="F5960" s="3">
        <v>1</v>
      </c>
      <c r="G5960" s="3">
        <v>1</v>
      </c>
      <c r="H5960" s="3">
        <v>1</v>
      </c>
      <c r="I5960" s="3">
        <f t="shared" si="93"/>
        <v>2</v>
      </c>
    </row>
    <row r="5961" spans="1:9" x14ac:dyDescent="0.35">
      <c r="A5961" s="3" t="s">
        <v>6353</v>
      </c>
      <c r="B5961" s="44" t="s">
        <v>194</v>
      </c>
      <c r="C5961" s="44" t="s">
        <v>93</v>
      </c>
      <c r="D5961" s="44" t="s">
        <v>175</v>
      </c>
      <c r="E5961" s="3">
        <v>3</v>
      </c>
      <c r="F5961" s="3">
        <v>1</v>
      </c>
      <c r="G5961" s="3">
        <v>4</v>
      </c>
      <c r="H5961" s="3">
        <v>1</v>
      </c>
      <c r="I5961" s="3">
        <f t="shared" si="93"/>
        <v>2</v>
      </c>
    </row>
    <row r="5962" spans="1:9" x14ac:dyDescent="0.35">
      <c r="A5962" s="3" t="s">
        <v>6354</v>
      </c>
      <c r="B5962" s="44" t="s">
        <v>194</v>
      </c>
      <c r="C5962" s="44" t="s">
        <v>93</v>
      </c>
      <c r="D5962" s="44" t="s">
        <v>175</v>
      </c>
      <c r="E5962" s="3">
        <v>3</v>
      </c>
      <c r="F5962" s="3">
        <v>1</v>
      </c>
      <c r="G5962" s="3">
        <v>1</v>
      </c>
      <c r="H5962" s="3">
        <v>1</v>
      </c>
      <c r="I5962" s="3">
        <f t="shared" si="93"/>
        <v>2</v>
      </c>
    </row>
    <row r="5963" spans="1:9" x14ac:dyDescent="0.35">
      <c r="A5963" s="3" t="s">
        <v>6355</v>
      </c>
      <c r="B5963" s="44" t="s">
        <v>236</v>
      </c>
      <c r="C5963" s="44" t="s">
        <v>219</v>
      </c>
      <c r="D5963" s="44" t="s">
        <v>176</v>
      </c>
      <c r="E5963" s="3">
        <v>3</v>
      </c>
      <c r="F5963" s="3">
        <v>1</v>
      </c>
      <c r="G5963" s="3">
        <v>4</v>
      </c>
      <c r="H5963" s="3">
        <v>1</v>
      </c>
      <c r="I5963" s="3">
        <f t="shared" si="93"/>
        <v>2</v>
      </c>
    </row>
    <row r="5964" spans="1:9" x14ac:dyDescent="0.35">
      <c r="A5964" s="3" t="s">
        <v>6356</v>
      </c>
      <c r="B5964" s="44" t="s">
        <v>236</v>
      </c>
      <c r="C5964" s="44" t="s">
        <v>219</v>
      </c>
      <c r="D5964" s="44" t="s">
        <v>176</v>
      </c>
      <c r="E5964" s="3">
        <v>3</v>
      </c>
      <c r="F5964" s="3">
        <v>1</v>
      </c>
      <c r="G5964" s="3">
        <v>1</v>
      </c>
      <c r="H5964" s="3">
        <v>1</v>
      </c>
      <c r="I5964" s="3">
        <f t="shared" si="93"/>
        <v>2</v>
      </c>
    </row>
    <row r="5965" spans="1:9" x14ac:dyDescent="0.35">
      <c r="A5965" s="3" t="s">
        <v>6357</v>
      </c>
      <c r="B5965" s="44" t="s">
        <v>218</v>
      </c>
      <c r="C5965" s="44" t="s">
        <v>219</v>
      </c>
      <c r="D5965" s="44" t="s">
        <v>175</v>
      </c>
      <c r="E5965" s="3">
        <v>3</v>
      </c>
      <c r="F5965" s="3">
        <v>1</v>
      </c>
      <c r="G5965" s="3">
        <v>1</v>
      </c>
      <c r="H5965" s="3">
        <v>1</v>
      </c>
      <c r="I5965" s="3">
        <f t="shared" si="93"/>
        <v>2</v>
      </c>
    </row>
    <row r="5966" spans="1:9" x14ac:dyDescent="0.35">
      <c r="A5966" s="3" t="s">
        <v>6358</v>
      </c>
      <c r="B5966" s="44" t="s">
        <v>251</v>
      </c>
      <c r="C5966" s="44" t="s">
        <v>28</v>
      </c>
      <c r="D5966" s="44" t="s">
        <v>175</v>
      </c>
      <c r="E5966" s="3">
        <v>3</v>
      </c>
      <c r="F5966" s="3">
        <v>1</v>
      </c>
      <c r="G5966" s="3">
        <v>4</v>
      </c>
      <c r="H5966" s="3">
        <v>1</v>
      </c>
      <c r="I5966" s="3">
        <f t="shared" si="93"/>
        <v>2</v>
      </c>
    </row>
    <row r="5967" spans="1:9" x14ac:dyDescent="0.35">
      <c r="A5967" s="3" t="s">
        <v>6359</v>
      </c>
      <c r="B5967" s="44" t="s">
        <v>207</v>
      </c>
      <c r="C5967" s="44" t="s">
        <v>97</v>
      </c>
      <c r="D5967" s="44" t="s">
        <v>175</v>
      </c>
      <c r="E5967" s="3">
        <v>3</v>
      </c>
      <c r="F5967" s="3">
        <v>1</v>
      </c>
      <c r="G5967" s="3">
        <v>1</v>
      </c>
      <c r="H5967" s="3">
        <v>1</v>
      </c>
      <c r="I5967" s="3">
        <f t="shared" si="93"/>
        <v>2</v>
      </c>
    </row>
    <row r="5968" spans="1:9" x14ac:dyDescent="0.35">
      <c r="A5968" s="3" t="s">
        <v>6360</v>
      </c>
      <c r="B5968" s="44" t="s">
        <v>200</v>
      </c>
      <c r="C5968" s="44" t="s">
        <v>31</v>
      </c>
      <c r="D5968" s="44" t="s">
        <v>175</v>
      </c>
      <c r="E5968" s="3">
        <v>3</v>
      </c>
      <c r="F5968" s="3">
        <v>1</v>
      </c>
      <c r="G5968" s="3">
        <v>1</v>
      </c>
      <c r="H5968" s="3">
        <v>1</v>
      </c>
      <c r="I5968" s="3">
        <f t="shared" si="93"/>
        <v>2</v>
      </c>
    </row>
    <row r="5969" spans="1:9" x14ac:dyDescent="0.35">
      <c r="A5969" s="3" t="s">
        <v>6361</v>
      </c>
      <c r="B5969" s="44" t="s">
        <v>251</v>
      </c>
      <c r="C5969" s="44" t="s">
        <v>28</v>
      </c>
      <c r="D5969" s="44" t="s">
        <v>175</v>
      </c>
      <c r="E5969" s="3">
        <v>3</v>
      </c>
      <c r="F5969" s="3">
        <v>1</v>
      </c>
      <c r="G5969" s="3">
        <v>4</v>
      </c>
      <c r="H5969" s="3">
        <v>1</v>
      </c>
      <c r="I5969" s="3">
        <f t="shared" si="93"/>
        <v>2</v>
      </c>
    </row>
    <row r="5970" spans="1:9" x14ac:dyDescent="0.35">
      <c r="A5970" s="3" t="s">
        <v>6362</v>
      </c>
      <c r="B5970" s="44" t="s">
        <v>236</v>
      </c>
      <c r="C5970" s="44" t="s">
        <v>219</v>
      </c>
      <c r="D5970" s="44" t="s">
        <v>176</v>
      </c>
      <c r="E5970" s="3">
        <v>3</v>
      </c>
      <c r="F5970" s="3">
        <v>1</v>
      </c>
      <c r="G5970" s="3">
        <v>4</v>
      </c>
      <c r="H5970" s="3">
        <v>1</v>
      </c>
      <c r="I5970" s="3">
        <f t="shared" si="93"/>
        <v>2</v>
      </c>
    </row>
    <row r="5971" spans="1:9" x14ac:dyDescent="0.35">
      <c r="A5971" s="3" t="s">
        <v>6363</v>
      </c>
      <c r="B5971" s="44" t="s">
        <v>251</v>
      </c>
      <c r="C5971" s="44" t="s">
        <v>28</v>
      </c>
      <c r="D5971" s="44" t="s">
        <v>175</v>
      </c>
      <c r="E5971" s="3">
        <v>3</v>
      </c>
      <c r="F5971" s="3">
        <v>2</v>
      </c>
      <c r="G5971" s="3">
        <v>4</v>
      </c>
      <c r="H5971" s="3">
        <v>1</v>
      </c>
      <c r="I5971" s="3">
        <f t="shared" si="93"/>
        <v>3</v>
      </c>
    </row>
    <row r="5972" spans="1:9" x14ac:dyDescent="0.35">
      <c r="A5972" s="3" t="s">
        <v>6364</v>
      </c>
      <c r="B5972" s="44" t="s">
        <v>194</v>
      </c>
      <c r="C5972" s="44" t="s">
        <v>93</v>
      </c>
      <c r="D5972" s="44" t="s">
        <v>175</v>
      </c>
      <c r="E5972" s="3">
        <v>3</v>
      </c>
      <c r="F5972" s="3">
        <v>1</v>
      </c>
      <c r="G5972" s="3">
        <v>1</v>
      </c>
      <c r="H5972" s="3">
        <v>1</v>
      </c>
      <c r="I5972" s="3">
        <f t="shared" si="93"/>
        <v>2</v>
      </c>
    </row>
    <row r="5973" spans="1:9" x14ac:dyDescent="0.35">
      <c r="A5973" s="3" t="s">
        <v>6365</v>
      </c>
      <c r="B5973" s="44" t="s">
        <v>239</v>
      </c>
      <c r="C5973" s="44" t="s">
        <v>33</v>
      </c>
      <c r="D5973" s="44" t="s">
        <v>176</v>
      </c>
      <c r="E5973" s="3">
        <v>3</v>
      </c>
      <c r="F5973" s="3">
        <v>1</v>
      </c>
      <c r="G5973" s="3">
        <v>4</v>
      </c>
      <c r="H5973" s="3">
        <v>1</v>
      </c>
      <c r="I5973" s="3">
        <f t="shared" si="93"/>
        <v>2</v>
      </c>
    </row>
    <row r="5974" spans="1:9" x14ac:dyDescent="0.35">
      <c r="A5974" s="3" t="s">
        <v>6366</v>
      </c>
      <c r="B5974" s="44" t="s">
        <v>178</v>
      </c>
      <c r="C5974" s="44" t="s">
        <v>157</v>
      </c>
      <c r="D5974" s="44" t="s">
        <v>175</v>
      </c>
      <c r="E5974" s="3">
        <v>3</v>
      </c>
      <c r="F5974" s="3">
        <v>1</v>
      </c>
      <c r="G5974" s="3">
        <v>1</v>
      </c>
      <c r="H5974" s="3">
        <v>1</v>
      </c>
      <c r="I5974" s="3">
        <f t="shared" si="93"/>
        <v>2</v>
      </c>
    </row>
    <row r="5975" spans="1:9" x14ac:dyDescent="0.35">
      <c r="A5975" s="3" t="s">
        <v>6367</v>
      </c>
      <c r="B5975" s="44" t="s">
        <v>178</v>
      </c>
      <c r="C5975" s="44" t="s">
        <v>157</v>
      </c>
      <c r="D5975" s="44" t="s">
        <v>175</v>
      </c>
      <c r="E5975" s="3">
        <v>3</v>
      </c>
      <c r="F5975" s="3">
        <v>4</v>
      </c>
      <c r="G5975" s="3">
        <v>1</v>
      </c>
      <c r="H5975" s="3">
        <v>1</v>
      </c>
      <c r="I5975" s="3">
        <f t="shared" si="93"/>
        <v>2</v>
      </c>
    </row>
    <row r="5976" spans="1:9" x14ac:dyDescent="0.35">
      <c r="A5976" s="3" t="s">
        <v>6368</v>
      </c>
      <c r="B5976" s="44" t="s">
        <v>209</v>
      </c>
      <c r="C5976" s="44" t="s">
        <v>82</v>
      </c>
      <c r="D5976" s="44" t="s">
        <v>176</v>
      </c>
      <c r="E5976" s="3">
        <v>3</v>
      </c>
      <c r="F5976" s="3">
        <v>1</v>
      </c>
      <c r="G5976" s="3">
        <v>4</v>
      </c>
      <c r="H5976" s="3">
        <v>1</v>
      </c>
      <c r="I5976" s="3">
        <f t="shared" si="93"/>
        <v>2</v>
      </c>
    </row>
    <row r="5977" spans="1:9" x14ac:dyDescent="0.35">
      <c r="A5977" s="3" t="s">
        <v>6369</v>
      </c>
      <c r="B5977" s="44" t="s">
        <v>200</v>
      </c>
      <c r="C5977" s="44" t="s">
        <v>31</v>
      </c>
      <c r="D5977" s="44" t="s">
        <v>175</v>
      </c>
      <c r="E5977" s="3">
        <v>3</v>
      </c>
      <c r="F5977" s="3">
        <v>1</v>
      </c>
      <c r="G5977" s="3">
        <v>4</v>
      </c>
      <c r="H5977" s="3">
        <v>1</v>
      </c>
      <c r="I5977" s="3">
        <f t="shared" si="93"/>
        <v>2</v>
      </c>
    </row>
    <row r="5978" spans="1:9" x14ac:dyDescent="0.35">
      <c r="A5978" s="3" t="s">
        <v>6370</v>
      </c>
      <c r="B5978" s="44" t="s">
        <v>200</v>
      </c>
      <c r="C5978" s="44" t="s">
        <v>31</v>
      </c>
      <c r="D5978" s="44" t="s">
        <v>175</v>
      </c>
      <c r="E5978" s="3">
        <v>3</v>
      </c>
      <c r="F5978" s="3">
        <v>1</v>
      </c>
      <c r="G5978" s="3">
        <v>4</v>
      </c>
      <c r="H5978" s="3">
        <v>1</v>
      </c>
      <c r="I5978" s="3">
        <f t="shared" si="93"/>
        <v>2</v>
      </c>
    </row>
    <row r="5979" spans="1:9" x14ac:dyDescent="0.35">
      <c r="A5979" s="3" t="s">
        <v>6371</v>
      </c>
      <c r="B5979" s="44" t="s">
        <v>239</v>
      </c>
      <c r="C5979" s="44" t="s">
        <v>33</v>
      </c>
      <c r="D5979" s="44" t="s">
        <v>176</v>
      </c>
      <c r="E5979" s="3">
        <v>3</v>
      </c>
      <c r="F5979" s="3">
        <v>1</v>
      </c>
      <c r="G5979" s="3">
        <v>1</v>
      </c>
      <c r="H5979" s="3">
        <v>1</v>
      </c>
      <c r="I5979" s="3">
        <f t="shared" si="93"/>
        <v>2</v>
      </c>
    </row>
    <row r="5980" spans="1:9" x14ac:dyDescent="0.35">
      <c r="A5980" s="3" t="s">
        <v>6372</v>
      </c>
      <c r="B5980" s="44" t="s">
        <v>193</v>
      </c>
      <c r="C5980" s="44" t="s">
        <v>28</v>
      </c>
      <c r="D5980" s="44" t="s">
        <v>176</v>
      </c>
      <c r="E5980" s="3">
        <v>3</v>
      </c>
      <c r="F5980" s="3">
        <v>1</v>
      </c>
      <c r="G5980" s="3">
        <v>4</v>
      </c>
      <c r="H5980" s="3">
        <v>1</v>
      </c>
      <c r="I5980" s="3">
        <f t="shared" si="93"/>
        <v>2</v>
      </c>
    </row>
    <row r="5981" spans="1:9" x14ac:dyDescent="0.35">
      <c r="A5981" s="3" t="s">
        <v>6373</v>
      </c>
      <c r="B5981" s="44" t="s">
        <v>194</v>
      </c>
      <c r="C5981" s="44" t="s">
        <v>93</v>
      </c>
      <c r="D5981" s="44" t="s">
        <v>175</v>
      </c>
      <c r="E5981" s="3">
        <v>3</v>
      </c>
      <c r="F5981" s="3">
        <v>1</v>
      </c>
      <c r="G5981" s="3">
        <v>1</v>
      </c>
      <c r="H5981" s="3">
        <v>1</v>
      </c>
      <c r="I5981" s="3">
        <f t="shared" si="93"/>
        <v>2</v>
      </c>
    </row>
    <row r="5982" spans="1:9" x14ac:dyDescent="0.35">
      <c r="A5982" s="3" t="s">
        <v>6374</v>
      </c>
      <c r="B5982" s="44" t="s">
        <v>207</v>
      </c>
      <c r="C5982" s="44" t="s">
        <v>97</v>
      </c>
      <c r="D5982" s="44" t="s">
        <v>175</v>
      </c>
      <c r="E5982" s="3">
        <v>3</v>
      </c>
      <c r="F5982" s="3">
        <v>1</v>
      </c>
      <c r="G5982" s="3">
        <v>4</v>
      </c>
      <c r="H5982" s="3">
        <v>1</v>
      </c>
      <c r="I5982" s="3">
        <f t="shared" si="93"/>
        <v>2</v>
      </c>
    </row>
    <row r="5983" spans="1:9" x14ac:dyDescent="0.35">
      <c r="A5983" s="3" t="s">
        <v>6375</v>
      </c>
      <c r="B5983" s="44" t="s">
        <v>188</v>
      </c>
      <c r="C5983" s="44" t="s">
        <v>93</v>
      </c>
      <c r="D5983" s="44" t="s">
        <v>176</v>
      </c>
      <c r="E5983" s="3">
        <v>3</v>
      </c>
      <c r="F5983" s="3">
        <v>1</v>
      </c>
      <c r="G5983" s="3">
        <v>1</v>
      </c>
      <c r="H5983" s="3">
        <v>1</v>
      </c>
      <c r="I5983" s="3">
        <f t="shared" si="93"/>
        <v>2</v>
      </c>
    </row>
    <row r="5984" spans="1:9" x14ac:dyDescent="0.35">
      <c r="A5984" s="3" t="s">
        <v>6376</v>
      </c>
      <c r="B5984" s="44" t="s">
        <v>205</v>
      </c>
      <c r="C5984" s="44" t="s">
        <v>191</v>
      </c>
      <c r="D5984" s="44" t="s">
        <v>175</v>
      </c>
      <c r="E5984" s="3">
        <v>3</v>
      </c>
      <c r="F5984" s="3">
        <v>2</v>
      </c>
      <c r="G5984" s="3">
        <v>4</v>
      </c>
      <c r="H5984" s="3">
        <v>1</v>
      </c>
      <c r="I5984" s="3">
        <f t="shared" si="93"/>
        <v>3</v>
      </c>
    </row>
    <row r="5985" spans="1:9" x14ac:dyDescent="0.35">
      <c r="A5985" s="3" t="s">
        <v>6377</v>
      </c>
      <c r="B5985" s="44" t="s">
        <v>218</v>
      </c>
      <c r="C5985" s="44" t="s">
        <v>219</v>
      </c>
      <c r="D5985" s="44" t="s">
        <v>175</v>
      </c>
      <c r="E5985" s="3">
        <v>3</v>
      </c>
      <c r="F5985" s="3">
        <v>1</v>
      </c>
      <c r="G5985" s="3">
        <v>1</v>
      </c>
      <c r="H5985" s="3">
        <v>1</v>
      </c>
      <c r="I5985" s="3">
        <f t="shared" si="93"/>
        <v>2</v>
      </c>
    </row>
    <row r="5986" spans="1:9" x14ac:dyDescent="0.35">
      <c r="A5986" s="3" t="s">
        <v>6378</v>
      </c>
      <c r="B5986" s="44" t="s">
        <v>200</v>
      </c>
      <c r="C5986" s="44" t="s">
        <v>31</v>
      </c>
      <c r="D5986" s="44" t="s">
        <v>175</v>
      </c>
      <c r="E5986" s="3">
        <v>3</v>
      </c>
      <c r="F5986" s="3">
        <v>1</v>
      </c>
      <c r="G5986" s="3">
        <v>1</v>
      </c>
      <c r="H5986" s="3">
        <v>1</v>
      </c>
      <c r="I5986" s="3">
        <f t="shared" si="93"/>
        <v>2</v>
      </c>
    </row>
    <row r="5987" spans="1:9" x14ac:dyDescent="0.35">
      <c r="A5987" s="3" t="s">
        <v>6379</v>
      </c>
      <c r="B5987" s="44" t="s">
        <v>200</v>
      </c>
      <c r="C5987" s="44" t="s">
        <v>31</v>
      </c>
      <c r="D5987" s="44" t="s">
        <v>175</v>
      </c>
      <c r="E5987" s="3">
        <v>3</v>
      </c>
      <c r="F5987" s="3">
        <v>1</v>
      </c>
      <c r="G5987" s="3">
        <v>4</v>
      </c>
      <c r="H5987" s="3">
        <v>1</v>
      </c>
      <c r="I5987" s="3">
        <f t="shared" si="93"/>
        <v>2</v>
      </c>
    </row>
    <row r="5988" spans="1:9" x14ac:dyDescent="0.35">
      <c r="A5988" s="3" t="s">
        <v>6380</v>
      </c>
      <c r="B5988" s="44" t="s">
        <v>239</v>
      </c>
      <c r="C5988" s="44" t="s">
        <v>33</v>
      </c>
      <c r="D5988" s="44" t="s">
        <v>176</v>
      </c>
      <c r="E5988" s="3">
        <v>3</v>
      </c>
      <c r="F5988" s="3">
        <v>1</v>
      </c>
      <c r="G5988" s="3">
        <v>4</v>
      </c>
      <c r="H5988" s="3">
        <v>1</v>
      </c>
      <c r="I5988" s="3">
        <f t="shared" si="93"/>
        <v>2</v>
      </c>
    </row>
    <row r="5989" spans="1:9" x14ac:dyDescent="0.35">
      <c r="A5989" s="3" t="s">
        <v>6381</v>
      </c>
      <c r="B5989" s="44" t="s">
        <v>194</v>
      </c>
      <c r="C5989" s="44" t="s">
        <v>93</v>
      </c>
      <c r="D5989" s="44" t="s">
        <v>175</v>
      </c>
      <c r="E5989" s="3">
        <v>1</v>
      </c>
      <c r="F5989" s="3">
        <v>3</v>
      </c>
      <c r="G5989" s="3">
        <v>1</v>
      </c>
      <c r="H5989" s="3">
        <v>1</v>
      </c>
      <c r="I5989" s="3">
        <f t="shared" si="93"/>
        <v>2</v>
      </c>
    </row>
    <row r="5990" spans="1:9" x14ac:dyDescent="0.35">
      <c r="A5990" s="3" t="s">
        <v>6382</v>
      </c>
      <c r="B5990" s="44" t="s">
        <v>188</v>
      </c>
      <c r="C5990" s="44" t="s">
        <v>93</v>
      </c>
      <c r="D5990" s="44" t="s">
        <v>176</v>
      </c>
      <c r="E5990" s="3">
        <v>2</v>
      </c>
      <c r="F5990" s="3">
        <v>3</v>
      </c>
      <c r="G5990" s="3">
        <v>1</v>
      </c>
      <c r="H5990" s="3">
        <v>1</v>
      </c>
      <c r="I5990" s="3">
        <f t="shared" si="93"/>
        <v>2</v>
      </c>
    </row>
    <row r="5991" spans="1:9" x14ac:dyDescent="0.35">
      <c r="A5991" s="3" t="s">
        <v>6383</v>
      </c>
      <c r="B5991" s="44" t="s">
        <v>239</v>
      </c>
      <c r="C5991" s="44" t="s">
        <v>33</v>
      </c>
      <c r="D5991" s="44" t="s">
        <v>176</v>
      </c>
      <c r="E5991" s="3">
        <v>3</v>
      </c>
      <c r="F5991" s="3">
        <v>4</v>
      </c>
      <c r="G5991" s="3">
        <v>1</v>
      </c>
      <c r="H5991" s="3">
        <v>4</v>
      </c>
      <c r="I5991" s="3">
        <f t="shared" si="93"/>
        <v>3</v>
      </c>
    </row>
    <row r="5992" spans="1:9" x14ac:dyDescent="0.35">
      <c r="A5992" s="3" t="s">
        <v>6384</v>
      </c>
      <c r="B5992" s="44" t="s">
        <v>194</v>
      </c>
      <c r="C5992" s="44" t="s">
        <v>93</v>
      </c>
      <c r="D5992" s="44" t="s">
        <v>175</v>
      </c>
      <c r="E5992" s="3">
        <v>3</v>
      </c>
      <c r="F5992" s="3">
        <v>1</v>
      </c>
      <c r="G5992" s="3">
        <v>1</v>
      </c>
      <c r="H5992" s="3">
        <v>1</v>
      </c>
      <c r="I5992" s="3">
        <f t="shared" si="93"/>
        <v>2</v>
      </c>
    </row>
    <row r="5993" spans="1:9" x14ac:dyDescent="0.35">
      <c r="A5993" s="3" t="s">
        <v>6385</v>
      </c>
      <c r="B5993" s="44" t="s">
        <v>223</v>
      </c>
      <c r="C5993" s="44" t="s">
        <v>157</v>
      </c>
      <c r="D5993" s="44" t="s">
        <v>176</v>
      </c>
      <c r="E5993" s="3">
        <v>3</v>
      </c>
      <c r="F5993" s="3">
        <v>1</v>
      </c>
      <c r="G5993" s="3">
        <v>1</v>
      </c>
      <c r="H5993" s="3">
        <v>1</v>
      </c>
      <c r="I5993" s="3">
        <f t="shared" si="93"/>
        <v>2</v>
      </c>
    </row>
    <row r="5994" spans="1:9" x14ac:dyDescent="0.35">
      <c r="A5994" s="3" t="s">
        <v>6386</v>
      </c>
      <c r="B5994" s="44" t="s">
        <v>207</v>
      </c>
      <c r="C5994" s="44" t="s">
        <v>97</v>
      </c>
      <c r="D5994" s="44" t="s">
        <v>175</v>
      </c>
      <c r="E5994" s="3">
        <v>3</v>
      </c>
      <c r="F5994" s="3">
        <v>1</v>
      </c>
      <c r="G5994" s="3">
        <v>4</v>
      </c>
      <c r="H5994" s="3">
        <v>1</v>
      </c>
      <c r="I5994" s="3">
        <f t="shared" si="93"/>
        <v>2</v>
      </c>
    </row>
    <row r="5995" spans="1:9" x14ac:dyDescent="0.35">
      <c r="A5995" s="3" t="s">
        <v>6387</v>
      </c>
      <c r="B5995" s="44" t="s">
        <v>194</v>
      </c>
      <c r="C5995" s="44" t="s">
        <v>93</v>
      </c>
      <c r="D5995" s="44" t="s">
        <v>175</v>
      </c>
      <c r="E5995" s="3">
        <v>3</v>
      </c>
      <c r="F5995" s="3">
        <v>4</v>
      </c>
      <c r="G5995" s="3">
        <v>1</v>
      </c>
      <c r="H5995" s="3">
        <v>1</v>
      </c>
      <c r="I5995" s="3">
        <f t="shared" si="93"/>
        <v>2</v>
      </c>
    </row>
    <row r="5996" spans="1:9" x14ac:dyDescent="0.35">
      <c r="A5996" s="3" t="s">
        <v>6388</v>
      </c>
      <c r="B5996" s="44" t="s">
        <v>194</v>
      </c>
      <c r="C5996" s="44" t="s">
        <v>93</v>
      </c>
      <c r="D5996" s="44" t="s">
        <v>175</v>
      </c>
      <c r="E5996" s="3">
        <v>3</v>
      </c>
      <c r="F5996" s="3">
        <v>1</v>
      </c>
      <c r="G5996" s="3">
        <v>1</v>
      </c>
      <c r="H5996" s="3">
        <v>1</v>
      </c>
      <c r="I5996" s="3">
        <f t="shared" si="93"/>
        <v>2</v>
      </c>
    </row>
    <row r="5997" spans="1:9" x14ac:dyDescent="0.35">
      <c r="A5997" s="3" t="s">
        <v>6389</v>
      </c>
      <c r="B5997" s="44" t="s">
        <v>188</v>
      </c>
      <c r="C5997" s="44" t="s">
        <v>93</v>
      </c>
      <c r="D5997" s="44" t="s">
        <v>176</v>
      </c>
      <c r="E5997" s="3">
        <v>3</v>
      </c>
      <c r="F5997" s="3">
        <v>1</v>
      </c>
      <c r="G5997" s="3">
        <v>1</v>
      </c>
      <c r="H5997" s="3">
        <v>1</v>
      </c>
      <c r="I5997" s="3">
        <f t="shared" si="93"/>
        <v>2</v>
      </c>
    </row>
    <row r="5998" spans="1:9" x14ac:dyDescent="0.35">
      <c r="A5998" s="3" t="s">
        <v>6390</v>
      </c>
      <c r="B5998" s="44" t="s">
        <v>188</v>
      </c>
      <c r="C5998" s="44" t="s">
        <v>93</v>
      </c>
      <c r="D5998" s="44" t="s">
        <v>176</v>
      </c>
      <c r="E5998" s="3">
        <v>3</v>
      </c>
      <c r="F5998" s="3">
        <v>1</v>
      </c>
      <c r="G5998" s="3">
        <v>4</v>
      </c>
      <c r="H5998" s="3">
        <v>1</v>
      </c>
      <c r="I5998" s="3">
        <f t="shared" si="93"/>
        <v>2</v>
      </c>
    </row>
    <row r="5999" spans="1:9" x14ac:dyDescent="0.35">
      <c r="A5999" s="3" t="s">
        <v>6391</v>
      </c>
      <c r="B5999" s="44" t="s">
        <v>218</v>
      </c>
      <c r="C5999" s="44" t="s">
        <v>219</v>
      </c>
      <c r="D5999" s="44" t="s">
        <v>175</v>
      </c>
      <c r="E5999" s="3">
        <v>3</v>
      </c>
      <c r="F5999" s="3">
        <v>1</v>
      </c>
      <c r="G5999" s="3">
        <v>4</v>
      </c>
      <c r="H5999" s="3">
        <v>1</v>
      </c>
      <c r="I5999" s="3">
        <f t="shared" si="93"/>
        <v>2</v>
      </c>
    </row>
    <row r="6000" spans="1:9" x14ac:dyDescent="0.35">
      <c r="A6000" s="3" t="s">
        <v>6392</v>
      </c>
      <c r="B6000" s="44" t="s">
        <v>190</v>
      </c>
      <c r="C6000" s="44" t="s">
        <v>191</v>
      </c>
      <c r="D6000" s="44" t="s">
        <v>176</v>
      </c>
      <c r="E6000" s="3">
        <v>1</v>
      </c>
      <c r="F6000" s="3">
        <v>4</v>
      </c>
      <c r="G6000" s="3">
        <v>1</v>
      </c>
      <c r="H6000" s="3">
        <v>4</v>
      </c>
      <c r="I6000" s="3">
        <f t="shared" si="93"/>
        <v>3</v>
      </c>
    </row>
    <row r="6001" spans="1:9" x14ac:dyDescent="0.35">
      <c r="A6001" s="3" t="s">
        <v>6393</v>
      </c>
      <c r="B6001" s="44" t="s">
        <v>218</v>
      </c>
      <c r="C6001" s="44" t="s">
        <v>219</v>
      </c>
      <c r="D6001" s="44" t="s">
        <v>175</v>
      </c>
      <c r="E6001" s="3">
        <v>3</v>
      </c>
      <c r="F6001" s="3">
        <v>1</v>
      </c>
      <c r="G6001" s="3">
        <v>4</v>
      </c>
      <c r="H6001" s="3">
        <v>1</v>
      </c>
      <c r="I6001" s="3">
        <f t="shared" si="93"/>
        <v>2</v>
      </c>
    </row>
    <row r="6002" spans="1:9" x14ac:dyDescent="0.35">
      <c r="A6002" s="3" t="s">
        <v>6394</v>
      </c>
      <c r="B6002" s="44" t="s">
        <v>218</v>
      </c>
      <c r="C6002" s="44" t="s">
        <v>219</v>
      </c>
      <c r="D6002" s="44" t="s">
        <v>175</v>
      </c>
      <c r="E6002" s="3">
        <v>3</v>
      </c>
      <c r="F6002" s="3">
        <v>1</v>
      </c>
      <c r="G6002" s="3">
        <v>1</v>
      </c>
      <c r="H6002" s="3">
        <v>1</v>
      </c>
      <c r="I6002" s="3">
        <f t="shared" si="93"/>
        <v>2</v>
      </c>
    </row>
    <row r="6003" spans="1:9" x14ac:dyDescent="0.35">
      <c r="A6003" s="3" t="s">
        <v>6395</v>
      </c>
      <c r="B6003" s="44" t="s">
        <v>205</v>
      </c>
      <c r="C6003" s="44" t="s">
        <v>191</v>
      </c>
      <c r="D6003" s="44" t="s">
        <v>175</v>
      </c>
      <c r="E6003" s="3">
        <v>3</v>
      </c>
      <c r="F6003" s="3">
        <v>2</v>
      </c>
      <c r="G6003" s="3">
        <v>4</v>
      </c>
      <c r="H6003" s="3">
        <v>1</v>
      </c>
      <c r="I6003" s="3">
        <f t="shared" si="93"/>
        <v>3</v>
      </c>
    </row>
    <row r="6004" spans="1:9" x14ac:dyDescent="0.35">
      <c r="A6004" s="3" t="s">
        <v>6396</v>
      </c>
      <c r="B6004" s="44" t="s">
        <v>188</v>
      </c>
      <c r="C6004" s="44" t="s">
        <v>93</v>
      </c>
      <c r="D6004" s="44" t="s">
        <v>176</v>
      </c>
      <c r="E6004" s="3">
        <v>3</v>
      </c>
      <c r="F6004" s="3">
        <v>1</v>
      </c>
      <c r="G6004" s="3">
        <v>4</v>
      </c>
      <c r="H6004" s="3">
        <v>1</v>
      </c>
      <c r="I6004" s="3">
        <f t="shared" si="93"/>
        <v>2</v>
      </c>
    </row>
    <row r="6005" spans="1:9" x14ac:dyDescent="0.35">
      <c r="A6005" s="3" t="s">
        <v>6397</v>
      </c>
      <c r="B6005" s="44" t="s">
        <v>205</v>
      </c>
      <c r="C6005" s="44" t="s">
        <v>191</v>
      </c>
      <c r="D6005" s="44" t="s">
        <v>175</v>
      </c>
      <c r="E6005" s="3">
        <v>3</v>
      </c>
      <c r="F6005" s="3">
        <v>1</v>
      </c>
      <c r="G6005" s="3">
        <v>1</v>
      </c>
      <c r="H6005" s="3">
        <v>1</v>
      </c>
      <c r="I6005" s="3">
        <f t="shared" si="93"/>
        <v>2</v>
      </c>
    </row>
    <row r="6006" spans="1:9" x14ac:dyDescent="0.35">
      <c r="A6006" s="3" t="s">
        <v>6398</v>
      </c>
      <c r="B6006" s="44" t="s">
        <v>188</v>
      </c>
      <c r="C6006" s="44" t="s">
        <v>93</v>
      </c>
      <c r="D6006" s="44" t="s">
        <v>176</v>
      </c>
      <c r="E6006" s="3">
        <v>3</v>
      </c>
      <c r="F6006" s="3">
        <v>1</v>
      </c>
      <c r="G6006" s="3">
        <v>1</v>
      </c>
      <c r="H6006" s="3">
        <v>1</v>
      </c>
      <c r="I6006" s="3">
        <f t="shared" si="93"/>
        <v>2</v>
      </c>
    </row>
    <row r="6007" spans="1:9" x14ac:dyDescent="0.35">
      <c r="A6007" s="3" t="s">
        <v>6399</v>
      </c>
      <c r="B6007" s="44" t="s">
        <v>239</v>
      </c>
      <c r="C6007" s="44" t="s">
        <v>33</v>
      </c>
      <c r="D6007" s="44" t="s">
        <v>176</v>
      </c>
      <c r="E6007" s="3">
        <v>3</v>
      </c>
      <c r="F6007" s="3">
        <v>1</v>
      </c>
      <c r="G6007" s="3">
        <v>1</v>
      </c>
      <c r="H6007" s="3">
        <v>1</v>
      </c>
      <c r="I6007" s="3">
        <f t="shared" si="93"/>
        <v>2</v>
      </c>
    </row>
    <row r="6008" spans="1:9" x14ac:dyDescent="0.35">
      <c r="A6008" s="3" t="s">
        <v>6400</v>
      </c>
      <c r="B6008" s="44" t="s">
        <v>217</v>
      </c>
      <c r="C6008" s="44" t="s">
        <v>82</v>
      </c>
      <c r="D6008" s="44" t="s">
        <v>175</v>
      </c>
      <c r="E6008" s="3">
        <v>3</v>
      </c>
      <c r="F6008" s="3">
        <v>1</v>
      </c>
      <c r="G6008" s="3">
        <v>4</v>
      </c>
      <c r="H6008" s="3">
        <v>1</v>
      </c>
      <c r="I6008" s="3">
        <f t="shared" si="93"/>
        <v>2</v>
      </c>
    </row>
    <row r="6009" spans="1:9" x14ac:dyDescent="0.35">
      <c r="A6009" s="3" t="s">
        <v>6401</v>
      </c>
      <c r="B6009" s="44" t="s">
        <v>194</v>
      </c>
      <c r="C6009" s="44" t="s">
        <v>93</v>
      </c>
      <c r="D6009" s="44" t="s">
        <v>175</v>
      </c>
      <c r="E6009" s="3">
        <v>3</v>
      </c>
      <c r="F6009" s="3">
        <v>2</v>
      </c>
      <c r="G6009" s="3">
        <v>1</v>
      </c>
      <c r="H6009" s="3">
        <v>1</v>
      </c>
      <c r="I6009" s="3">
        <f t="shared" si="93"/>
        <v>2</v>
      </c>
    </row>
    <row r="6010" spans="1:9" x14ac:dyDescent="0.35">
      <c r="A6010" s="3" t="s">
        <v>6402</v>
      </c>
      <c r="B6010" s="44" t="s">
        <v>251</v>
      </c>
      <c r="C6010" s="44" t="s">
        <v>28</v>
      </c>
      <c r="D6010" s="44" t="s">
        <v>175</v>
      </c>
      <c r="E6010" s="3">
        <v>3</v>
      </c>
      <c r="F6010" s="3">
        <v>1</v>
      </c>
      <c r="G6010" s="3">
        <v>4</v>
      </c>
      <c r="H6010" s="3">
        <v>1</v>
      </c>
      <c r="I6010" s="3">
        <f t="shared" si="93"/>
        <v>2</v>
      </c>
    </row>
    <row r="6011" spans="1:9" x14ac:dyDescent="0.35">
      <c r="A6011" s="3" t="s">
        <v>6403</v>
      </c>
      <c r="B6011" s="44" t="s">
        <v>194</v>
      </c>
      <c r="C6011" s="44" t="s">
        <v>93</v>
      </c>
      <c r="D6011" s="44" t="s">
        <v>175</v>
      </c>
      <c r="E6011" s="3">
        <v>3</v>
      </c>
      <c r="F6011" s="3">
        <v>3</v>
      </c>
      <c r="G6011" s="3">
        <v>1</v>
      </c>
      <c r="H6011" s="3">
        <v>1</v>
      </c>
      <c r="I6011" s="3">
        <f t="shared" si="93"/>
        <v>2</v>
      </c>
    </row>
    <row r="6012" spans="1:9" x14ac:dyDescent="0.35">
      <c r="A6012" s="3" t="s">
        <v>6404</v>
      </c>
      <c r="B6012" s="44" t="s">
        <v>190</v>
      </c>
      <c r="C6012" s="44" t="s">
        <v>191</v>
      </c>
      <c r="D6012" s="44" t="s">
        <v>176</v>
      </c>
      <c r="E6012" s="3">
        <v>3</v>
      </c>
      <c r="F6012" s="3">
        <v>1</v>
      </c>
      <c r="G6012" s="3">
        <v>4</v>
      </c>
      <c r="H6012" s="3">
        <v>1</v>
      </c>
      <c r="I6012" s="3">
        <f t="shared" si="93"/>
        <v>2</v>
      </c>
    </row>
    <row r="6013" spans="1:9" x14ac:dyDescent="0.35">
      <c r="A6013" s="3" t="s">
        <v>6405</v>
      </c>
      <c r="B6013" s="44" t="s">
        <v>207</v>
      </c>
      <c r="C6013" s="44" t="s">
        <v>97</v>
      </c>
      <c r="D6013" s="44" t="s">
        <v>175</v>
      </c>
      <c r="E6013" s="3">
        <v>3</v>
      </c>
      <c r="F6013" s="3">
        <v>1</v>
      </c>
      <c r="G6013" s="3">
        <v>1</v>
      </c>
      <c r="H6013" s="3">
        <v>1</v>
      </c>
      <c r="I6013" s="3">
        <f t="shared" si="93"/>
        <v>2</v>
      </c>
    </row>
    <row r="6014" spans="1:9" x14ac:dyDescent="0.35">
      <c r="A6014" s="3" t="s">
        <v>6406</v>
      </c>
      <c r="B6014" s="44" t="s">
        <v>200</v>
      </c>
      <c r="C6014" s="44" t="s">
        <v>31</v>
      </c>
      <c r="D6014" s="44" t="s">
        <v>175</v>
      </c>
      <c r="E6014" s="3">
        <v>3</v>
      </c>
      <c r="F6014" s="3">
        <v>1</v>
      </c>
      <c r="G6014" s="3">
        <v>1</v>
      </c>
      <c r="H6014" s="3">
        <v>2</v>
      </c>
      <c r="I6014" s="3">
        <f t="shared" si="93"/>
        <v>2</v>
      </c>
    </row>
    <row r="6015" spans="1:9" x14ac:dyDescent="0.35">
      <c r="A6015" s="3" t="s">
        <v>6407</v>
      </c>
      <c r="B6015" s="44" t="s">
        <v>209</v>
      </c>
      <c r="C6015" s="44" t="s">
        <v>82</v>
      </c>
      <c r="D6015" s="44" t="s">
        <v>176</v>
      </c>
      <c r="E6015" s="3">
        <v>3</v>
      </c>
      <c r="F6015" s="3">
        <v>1</v>
      </c>
      <c r="G6015" s="3">
        <v>1</v>
      </c>
      <c r="H6015" s="3">
        <v>1</v>
      </c>
      <c r="I6015" s="3">
        <f t="shared" si="93"/>
        <v>2</v>
      </c>
    </row>
    <row r="6016" spans="1:9" x14ac:dyDescent="0.35">
      <c r="A6016" s="3" t="s">
        <v>6408</v>
      </c>
      <c r="B6016" s="44" t="s">
        <v>193</v>
      </c>
      <c r="C6016" s="44" t="s">
        <v>28</v>
      </c>
      <c r="D6016" s="44" t="s">
        <v>176</v>
      </c>
      <c r="E6016" s="3">
        <v>3</v>
      </c>
      <c r="F6016" s="3">
        <v>1</v>
      </c>
      <c r="G6016" s="3">
        <v>4</v>
      </c>
      <c r="H6016" s="3">
        <v>1</v>
      </c>
      <c r="I6016" s="3">
        <f t="shared" si="93"/>
        <v>2</v>
      </c>
    </row>
    <row r="6017" spans="1:9" x14ac:dyDescent="0.35">
      <c r="A6017" s="3" t="s">
        <v>6409</v>
      </c>
      <c r="B6017" s="44" t="s">
        <v>217</v>
      </c>
      <c r="C6017" s="44" t="s">
        <v>82</v>
      </c>
      <c r="D6017" s="44" t="s">
        <v>175</v>
      </c>
      <c r="E6017" s="3">
        <v>3</v>
      </c>
      <c r="F6017" s="3">
        <v>1</v>
      </c>
      <c r="G6017" s="3">
        <v>4</v>
      </c>
      <c r="H6017" s="3">
        <v>1</v>
      </c>
      <c r="I6017" s="3">
        <f t="shared" si="93"/>
        <v>2</v>
      </c>
    </row>
    <row r="6018" spans="1:9" x14ac:dyDescent="0.35">
      <c r="A6018" s="3" t="s">
        <v>6410</v>
      </c>
      <c r="B6018" s="44" t="s">
        <v>236</v>
      </c>
      <c r="C6018" s="44" t="s">
        <v>219</v>
      </c>
      <c r="D6018" s="44" t="s">
        <v>176</v>
      </c>
      <c r="E6018" s="3">
        <v>3</v>
      </c>
      <c r="F6018" s="3">
        <v>4</v>
      </c>
      <c r="G6018" s="3">
        <v>4</v>
      </c>
      <c r="H6018" s="3">
        <v>1</v>
      </c>
      <c r="I6018" s="3">
        <f t="shared" si="93"/>
        <v>3</v>
      </c>
    </row>
    <row r="6019" spans="1:9" x14ac:dyDescent="0.35">
      <c r="A6019" s="3" t="s">
        <v>6411</v>
      </c>
      <c r="B6019" s="44" t="s">
        <v>205</v>
      </c>
      <c r="C6019" s="44" t="s">
        <v>191</v>
      </c>
      <c r="D6019" s="44" t="s">
        <v>175</v>
      </c>
      <c r="E6019" s="3">
        <v>1</v>
      </c>
      <c r="F6019" s="3">
        <v>4</v>
      </c>
      <c r="G6019" s="3">
        <v>1</v>
      </c>
      <c r="H6019" s="3">
        <v>2</v>
      </c>
      <c r="I6019" s="3">
        <f t="shared" ref="I6019:I6082" si="94">ROUND(AVERAGE(E6019:H6019),0)</f>
        <v>2</v>
      </c>
    </row>
    <row r="6020" spans="1:9" x14ac:dyDescent="0.35">
      <c r="A6020" s="3" t="s">
        <v>6412</v>
      </c>
      <c r="B6020" s="44" t="s">
        <v>190</v>
      </c>
      <c r="C6020" s="44" t="s">
        <v>191</v>
      </c>
      <c r="D6020" s="44" t="s">
        <v>176</v>
      </c>
      <c r="E6020" s="3">
        <v>3</v>
      </c>
      <c r="F6020" s="3">
        <v>1</v>
      </c>
      <c r="G6020" s="3">
        <v>1</v>
      </c>
      <c r="H6020" s="3">
        <v>1</v>
      </c>
      <c r="I6020" s="3">
        <f t="shared" si="94"/>
        <v>2</v>
      </c>
    </row>
    <row r="6021" spans="1:9" x14ac:dyDescent="0.35">
      <c r="A6021" s="3" t="s">
        <v>6413</v>
      </c>
      <c r="B6021" s="44" t="s">
        <v>200</v>
      </c>
      <c r="C6021" s="44" t="s">
        <v>31</v>
      </c>
      <c r="D6021" s="44" t="s">
        <v>175</v>
      </c>
      <c r="E6021" s="3">
        <v>3</v>
      </c>
      <c r="F6021" s="3">
        <v>1</v>
      </c>
      <c r="G6021" s="3">
        <v>1</v>
      </c>
      <c r="H6021" s="3">
        <v>1</v>
      </c>
      <c r="I6021" s="3">
        <f t="shared" si="94"/>
        <v>2</v>
      </c>
    </row>
    <row r="6022" spans="1:9" x14ac:dyDescent="0.35">
      <c r="A6022" s="3" t="s">
        <v>6414</v>
      </c>
      <c r="B6022" s="44" t="s">
        <v>217</v>
      </c>
      <c r="C6022" s="44" t="s">
        <v>82</v>
      </c>
      <c r="D6022" s="44" t="s">
        <v>175</v>
      </c>
      <c r="E6022" s="3">
        <v>3</v>
      </c>
      <c r="F6022" s="3">
        <v>1</v>
      </c>
      <c r="G6022" s="3">
        <v>1</v>
      </c>
      <c r="H6022" s="3">
        <v>1</v>
      </c>
      <c r="I6022" s="3">
        <f t="shared" si="94"/>
        <v>2</v>
      </c>
    </row>
    <row r="6023" spans="1:9" x14ac:dyDescent="0.35">
      <c r="A6023" s="3" t="s">
        <v>6415</v>
      </c>
      <c r="B6023" s="44" t="s">
        <v>205</v>
      </c>
      <c r="C6023" s="44" t="s">
        <v>191</v>
      </c>
      <c r="D6023" s="44" t="s">
        <v>175</v>
      </c>
      <c r="E6023" s="3">
        <v>3</v>
      </c>
      <c r="F6023" s="3">
        <v>1</v>
      </c>
      <c r="G6023" s="3">
        <v>4</v>
      </c>
      <c r="H6023" s="3">
        <v>1</v>
      </c>
      <c r="I6023" s="3">
        <f t="shared" si="94"/>
        <v>2</v>
      </c>
    </row>
    <row r="6024" spans="1:9" x14ac:dyDescent="0.35">
      <c r="A6024" s="3" t="s">
        <v>6416</v>
      </c>
      <c r="B6024" s="44" t="s">
        <v>210</v>
      </c>
      <c r="C6024" s="44" t="s">
        <v>97</v>
      </c>
      <c r="D6024" s="44" t="s">
        <v>176</v>
      </c>
      <c r="E6024" s="3">
        <v>3</v>
      </c>
      <c r="F6024" s="3">
        <v>1</v>
      </c>
      <c r="G6024" s="3">
        <v>1</v>
      </c>
      <c r="H6024" s="3">
        <v>1</v>
      </c>
      <c r="I6024" s="3">
        <f t="shared" si="94"/>
        <v>2</v>
      </c>
    </row>
    <row r="6025" spans="1:9" x14ac:dyDescent="0.35">
      <c r="A6025" s="3" t="s">
        <v>6417</v>
      </c>
      <c r="B6025" s="44" t="s">
        <v>205</v>
      </c>
      <c r="C6025" s="44" t="s">
        <v>191</v>
      </c>
      <c r="D6025" s="44" t="s">
        <v>175</v>
      </c>
      <c r="E6025" s="3">
        <v>3</v>
      </c>
      <c r="F6025" s="3">
        <v>1</v>
      </c>
      <c r="G6025" s="3">
        <v>1</v>
      </c>
      <c r="H6025" s="3">
        <v>1</v>
      </c>
      <c r="I6025" s="3">
        <f t="shared" si="94"/>
        <v>2</v>
      </c>
    </row>
    <row r="6026" spans="1:9" x14ac:dyDescent="0.35">
      <c r="A6026" s="3" t="s">
        <v>6418</v>
      </c>
      <c r="B6026" s="44" t="s">
        <v>205</v>
      </c>
      <c r="C6026" s="44" t="s">
        <v>191</v>
      </c>
      <c r="D6026" s="44" t="s">
        <v>175</v>
      </c>
      <c r="E6026" s="3">
        <v>3</v>
      </c>
      <c r="F6026" s="3">
        <v>1</v>
      </c>
      <c r="G6026" s="3">
        <v>4</v>
      </c>
      <c r="H6026" s="3">
        <v>1</v>
      </c>
      <c r="I6026" s="3">
        <f t="shared" si="94"/>
        <v>2</v>
      </c>
    </row>
    <row r="6027" spans="1:9" x14ac:dyDescent="0.35">
      <c r="A6027" s="3" t="s">
        <v>6419</v>
      </c>
      <c r="B6027" s="44" t="s">
        <v>218</v>
      </c>
      <c r="C6027" s="44" t="s">
        <v>219</v>
      </c>
      <c r="D6027" s="44" t="s">
        <v>175</v>
      </c>
      <c r="E6027" s="3">
        <v>3</v>
      </c>
      <c r="F6027" s="3">
        <v>1</v>
      </c>
      <c r="G6027" s="3">
        <v>1</v>
      </c>
      <c r="H6027" s="3">
        <v>1</v>
      </c>
      <c r="I6027" s="3">
        <f t="shared" si="94"/>
        <v>2</v>
      </c>
    </row>
    <row r="6028" spans="1:9" x14ac:dyDescent="0.35">
      <c r="A6028" s="3" t="s">
        <v>6420</v>
      </c>
      <c r="B6028" s="44" t="s">
        <v>194</v>
      </c>
      <c r="C6028" s="44" t="s">
        <v>93</v>
      </c>
      <c r="D6028" s="44" t="s">
        <v>175</v>
      </c>
      <c r="E6028" s="3">
        <v>3</v>
      </c>
      <c r="F6028" s="3">
        <v>1</v>
      </c>
      <c r="G6028" s="3">
        <v>4</v>
      </c>
      <c r="H6028" s="3">
        <v>1</v>
      </c>
      <c r="I6028" s="3">
        <f t="shared" si="94"/>
        <v>2</v>
      </c>
    </row>
    <row r="6029" spans="1:9" x14ac:dyDescent="0.35">
      <c r="A6029" s="3" t="s">
        <v>6421</v>
      </c>
      <c r="B6029" s="44" t="s">
        <v>200</v>
      </c>
      <c r="C6029" s="44" t="s">
        <v>31</v>
      </c>
      <c r="D6029" s="44" t="s">
        <v>175</v>
      </c>
      <c r="E6029" s="3">
        <v>3</v>
      </c>
      <c r="F6029" s="3">
        <v>1</v>
      </c>
      <c r="G6029" s="3">
        <v>4</v>
      </c>
      <c r="H6029" s="3">
        <v>1</v>
      </c>
      <c r="I6029" s="3">
        <f t="shared" si="94"/>
        <v>2</v>
      </c>
    </row>
    <row r="6030" spans="1:9" x14ac:dyDescent="0.35">
      <c r="A6030" s="3" t="s">
        <v>6422</v>
      </c>
      <c r="B6030" s="44" t="s">
        <v>200</v>
      </c>
      <c r="C6030" s="44" t="s">
        <v>31</v>
      </c>
      <c r="D6030" s="44" t="s">
        <v>175</v>
      </c>
      <c r="E6030" s="3">
        <v>3</v>
      </c>
      <c r="F6030" s="3">
        <v>1</v>
      </c>
      <c r="G6030" s="3">
        <v>4</v>
      </c>
      <c r="H6030" s="3">
        <v>1</v>
      </c>
      <c r="I6030" s="3">
        <f t="shared" si="94"/>
        <v>2</v>
      </c>
    </row>
    <row r="6031" spans="1:9" x14ac:dyDescent="0.35">
      <c r="A6031" s="3" t="s">
        <v>6423</v>
      </c>
      <c r="B6031" s="44" t="s">
        <v>194</v>
      </c>
      <c r="C6031" s="44" t="s">
        <v>93</v>
      </c>
      <c r="D6031" s="44" t="s">
        <v>175</v>
      </c>
      <c r="E6031" s="3">
        <v>3</v>
      </c>
      <c r="F6031" s="3">
        <v>2</v>
      </c>
      <c r="G6031" s="3">
        <v>4</v>
      </c>
      <c r="H6031" s="3">
        <v>2</v>
      </c>
      <c r="I6031" s="3">
        <f t="shared" si="94"/>
        <v>3</v>
      </c>
    </row>
    <row r="6032" spans="1:9" x14ac:dyDescent="0.35">
      <c r="A6032" s="3" t="s">
        <v>6424</v>
      </c>
      <c r="B6032" s="44" t="s">
        <v>218</v>
      </c>
      <c r="C6032" s="44" t="s">
        <v>219</v>
      </c>
      <c r="D6032" s="44" t="s">
        <v>175</v>
      </c>
      <c r="E6032" s="3">
        <v>3</v>
      </c>
      <c r="F6032" s="3">
        <v>1</v>
      </c>
      <c r="G6032" s="3">
        <v>4</v>
      </c>
      <c r="H6032" s="3">
        <v>1</v>
      </c>
      <c r="I6032" s="3">
        <f t="shared" si="94"/>
        <v>2</v>
      </c>
    </row>
    <row r="6033" spans="1:9" x14ac:dyDescent="0.35">
      <c r="A6033" s="3" t="s">
        <v>6425</v>
      </c>
      <c r="B6033" s="44" t="s">
        <v>218</v>
      </c>
      <c r="C6033" s="44" t="s">
        <v>219</v>
      </c>
      <c r="D6033" s="44" t="s">
        <v>175</v>
      </c>
      <c r="E6033" s="3">
        <v>3</v>
      </c>
      <c r="F6033" s="3">
        <v>1</v>
      </c>
      <c r="G6033" s="3">
        <v>1</v>
      </c>
      <c r="H6033" s="3">
        <v>1</v>
      </c>
      <c r="I6033" s="3">
        <f t="shared" si="94"/>
        <v>2</v>
      </c>
    </row>
    <row r="6034" spans="1:9" x14ac:dyDescent="0.35">
      <c r="A6034" s="3" t="s">
        <v>6426</v>
      </c>
      <c r="B6034" s="44" t="s">
        <v>193</v>
      </c>
      <c r="C6034" s="44" t="s">
        <v>28</v>
      </c>
      <c r="D6034" s="44" t="s">
        <v>176</v>
      </c>
      <c r="E6034" s="3">
        <v>3</v>
      </c>
      <c r="F6034" s="3">
        <v>1</v>
      </c>
      <c r="G6034" s="3">
        <v>1</v>
      </c>
      <c r="H6034" s="3">
        <v>1</v>
      </c>
      <c r="I6034" s="3">
        <f t="shared" si="94"/>
        <v>2</v>
      </c>
    </row>
    <row r="6035" spans="1:9" x14ac:dyDescent="0.35">
      <c r="A6035" s="3" t="s">
        <v>6427</v>
      </c>
      <c r="B6035" s="44" t="s">
        <v>217</v>
      </c>
      <c r="C6035" s="44" t="s">
        <v>82</v>
      </c>
      <c r="D6035" s="44" t="s">
        <v>175</v>
      </c>
      <c r="E6035" s="3">
        <v>3</v>
      </c>
      <c r="F6035" s="3">
        <v>1</v>
      </c>
      <c r="G6035" s="3">
        <v>4</v>
      </c>
      <c r="H6035" s="3">
        <v>1</v>
      </c>
      <c r="I6035" s="3">
        <f t="shared" si="94"/>
        <v>2</v>
      </c>
    </row>
    <row r="6036" spans="1:9" x14ac:dyDescent="0.35">
      <c r="A6036" s="3" t="s">
        <v>6428</v>
      </c>
      <c r="B6036" s="44" t="s">
        <v>209</v>
      </c>
      <c r="C6036" s="44" t="s">
        <v>82</v>
      </c>
      <c r="D6036" s="44" t="s">
        <v>176</v>
      </c>
      <c r="E6036" s="3">
        <v>3</v>
      </c>
      <c r="F6036" s="3">
        <v>1</v>
      </c>
      <c r="G6036" s="3">
        <v>1</v>
      </c>
      <c r="H6036" s="3">
        <v>1</v>
      </c>
      <c r="I6036" s="3">
        <f t="shared" si="94"/>
        <v>2</v>
      </c>
    </row>
    <row r="6037" spans="1:9" x14ac:dyDescent="0.35">
      <c r="A6037" s="3" t="s">
        <v>6429</v>
      </c>
      <c r="B6037" s="44" t="s">
        <v>210</v>
      </c>
      <c r="C6037" s="44" t="s">
        <v>97</v>
      </c>
      <c r="D6037" s="44" t="s">
        <v>176</v>
      </c>
      <c r="E6037" s="3">
        <v>3</v>
      </c>
      <c r="F6037" s="3">
        <v>1</v>
      </c>
      <c r="G6037" s="3">
        <v>1</v>
      </c>
      <c r="H6037" s="3">
        <v>1</v>
      </c>
      <c r="I6037" s="3">
        <f t="shared" si="94"/>
        <v>2</v>
      </c>
    </row>
    <row r="6038" spans="1:9" x14ac:dyDescent="0.35">
      <c r="A6038" s="3" t="s">
        <v>6430</v>
      </c>
      <c r="B6038" s="44" t="s">
        <v>194</v>
      </c>
      <c r="C6038" s="44" t="s">
        <v>93</v>
      </c>
      <c r="D6038" s="44" t="s">
        <v>175</v>
      </c>
      <c r="E6038" s="3">
        <v>3</v>
      </c>
      <c r="F6038" s="3">
        <v>1</v>
      </c>
      <c r="G6038" s="3">
        <v>4</v>
      </c>
      <c r="H6038" s="3">
        <v>1</v>
      </c>
      <c r="I6038" s="3">
        <f t="shared" si="94"/>
        <v>2</v>
      </c>
    </row>
    <row r="6039" spans="1:9" x14ac:dyDescent="0.35">
      <c r="A6039" s="3" t="s">
        <v>6431</v>
      </c>
      <c r="B6039" s="44" t="s">
        <v>190</v>
      </c>
      <c r="C6039" s="44" t="s">
        <v>191</v>
      </c>
      <c r="D6039" s="44" t="s">
        <v>176</v>
      </c>
      <c r="E6039" s="3">
        <v>3</v>
      </c>
      <c r="F6039" s="3">
        <v>1</v>
      </c>
      <c r="G6039" s="3">
        <v>1</v>
      </c>
      <c r="H6039" s="3">
        <v>1</v>
      </c>
      <c r="I6039" s="3">
        <f t="shared" si="94"/>
        <v>2</v>
      </c>
    </row>
    <row r="6040" spans="1:9" x14ac:dyDescent="0.35">
      <c r="A6040" s="3" t="s">
        <v>6432</v>
      </c>
      <c r="B6040" s="44" t="s">
        <v>200</v>
      </c>
      <c r="C6040" s="44" t="s">
        <v>31</v>
      </c>
      <c r="D6040" s="44" t="s">
        <v>175</v>
      </c>
      <c r="E6040" s="3">
        <v>3</v>
      </c>
      <c r="F6040" s="3">
        <v>1</v>
      </c>
      <c r="G6040" s="3">
        <v>1</v>
      </c>
      <c r="H6040" s="3">
        <v>1</v>
      </c>
      <c r="I6040" s="3">
        <f t="shared" si="94"/>
        <v>2</v>
      </c>
    </row>
    <row r="6041" spans="1:9" x14ac:dyDescent="0.35">
      <c r="A6041" s="3" t="s">
        <v>6433</v>
      </c>
      <c r="B6041" s="44" t="s">
        <v>236</v>
      </c>
      <c r="C6041" s="44" t="s">
        <v>219</v>
      </c>
      <c r="D6041" s="44" t="s">
        <v>176</v>
      </c>
      <c r="E6041" s="3">
        <v>3</v>
      </c>
      <c r="F6041" s="3">
        <v>1</v>
      </c>
      <c r="G6041" s="3">
        <v>1</v>
      </c>
      <c r="H6041" s="3">
        <v>1</v>
      </c>
      <c r="I6041" s="3">
        <f t="shared" si="94"/>
        <v>2</v>
      </c>
    </row>
    <row r="6042" spans="1:9" x14ac:dyDescent="0.35">
      <c r="A6042" s="3" t="s">
        <v>6434</v>
      </c>
      <c r="B6042" s="44" t="s">
        <v>262</v>
      </c>
      <c r="C6042" s="44" t="s">
        <v>31</v>
      </c>
      <c r="D6042" s="44" t="s">
        <v>176</v>
      </c>
      <c r="E6042" s="3">
        <v>3</v>
      </c>
      <c r="F6042" s="3">
        <v>2</v>
      </c>
      <c r="G6042" s="3">
        <v>1</v>
      </c>
      <c r="H6042" s="3">
        <v>1</v>
      </c>
      <c r="I6042" s="3">
        <f t="shared" si="94"/>
        <v>2</v>
      </c>
    </row>
    <row r="6043" spans="1:9" x14ac:dyDescent="0.35">
      <c r="A6043" s="3" t="s">
        <v>6435</v>
      </c>
      <c r="B6043" s="44" t="s">
        <v>188</v>
      </c>
      <c r="C6043" s="44" t="s">
        <v>93</v>
      </c>
      <c r="D6043" s="44" t="s">
        <v>176</v>
      </c>
      <c r="E6043" s="3">
        <v>3</v>
      </c>
      <c r="F6043" s="3">
        <v>1</v>
      </c>
      <c r="G6043" s="3">
        <v>1</v>
      </c>
      <c r="H6043" s="3">
        <v>1</v>
      </c>
      <c r="I6043" s="3">
        <f t="shared" si="94"/>
        <v>2</v>
      </c>
    </row>
    <row r="6044" spans="1:9" x14ac:dyDescent="0.35">
      <c r="A6044" s="3" t="s">
        <v>6436</v>
      </c>
      <c r="B6044" s="44" t="s">
        <v>194</v>
      </c>
      <c r="C6044" s="44" t="s">
        <v>93</v>
      </c>
      <c r="D6044" s="44" t="s">
        <v>175</v>
      </c>
      <c r="E6044" s="3">
        <v>3</v>
      </c>
      <c r="F6044" s="3">
        <v>2</v>
      </c>
      <c r="G6044" s="3">
        <v>4</v>
      </c>
      <c r="H6044" s="3">
        <v>1</v>
      </c>
      <c r="I6044" s="3">
        <f t="shared" si="94"/>
        <v>3</v>
      </c>
    </row>
    <row r="6045" spans="1:9" x14ac:dyDescent="0.35">
      <c r="A6045" s="3" t="s">
        <v>6437</v>
      </c>
      <c r="B6045" s="44" t="s">
        <v>205</v>
      </c>
      <c r="C6045" s="44" t="s">
        <v>191</v>
      </c>
      <c r="D6045" s="44" t="s">
        <v>175</v>
      </c>
      <c r="E6045" s="3">
        <v>3</v>
      </c>
      <c r="F6045" s="3">
        <v>1</v>
      </c>
      <c r="G6045" s="3">
        <v>1</v>
      </c>
      <c r="H6045" s="3">
        <v>1</v>
      </c>
      <c r="I6045" s="3">
        <f t="shared" si="94"/>
        <v>2</v>
      </c>
    </row>
    <row r="6046" spans="1:9" x14ac:dyDescent="0.35">
      <c r="A6046" s="3" t="s">
        <v>6438</v>
      </c>
      <c r="B6046" s="44" t="s">
        <v>205</v>
      </c>
      <c r="C6046" s="44" t="s">
        <v>191</v>
      </c>
      <c r="D6046" s="44" t="s">
        <v>175</v>
      </c>
      <c r="E6046" s="3">
        <v>3</v>
      </c>
      <c r="F6046" s="3">
        <v>1</v>
      </c>
      <c r="G6046" s="3">
        <v>1</v>
      </c>
      <c r="H6046" s="3">
        <v>1</v>
      </c>
      <c r="I6046" s="3">
        <f t="shared" si="94"/>
        <v>2</v>
      </c>
    </row>
    <row r="6047" spans="1:9" x14ac:dyDescent="0.35">
      <c r="A6047" s="3" t="s">
        <v>6439</v>
      </c>
      <c r="B6047" s="44" t="s">
        <v>188</v>
      </c>
      <c r="C6047" s="44" t="s">
        <v>93</v>
      </c>
      <c r="D6047" s="44" t="s">
        <v>176</v>
      </c>
      <c r="E6047" s="3">
        <v>3</v>
      </c>
      <c r="F6047" s="3">
        <v>3</v>
      </c>
      <c r="G6047" s="3">
        <v>1</v>
      </c>
      <c r="H6047" s="3">
        <v>1</v>
      </c>
      <c r="I6047" s="3">
        <f t="shared" si="94"/>
        <v>2</v>
      </c>
    </row>
    <row r="6048" spans="1:9" x14ac:dyDescent="0.35">
      <c r="A6048" s="3" t="s">
        <v>6440</v>
      </c>
      <c r="B6048" s="44" t="s">
        <v>210</v>
      </c>
      <c r="C6048" s="44" t="s">
        <v>97</v>
      </c>
      <c r="D6048" s="44" t="s">
        <v>176</v>
      </c>
      <c r="E6048" s="3">
        <v>3</v>
      </c>
      <c r="F6048" s="3">
        <v>1</v>
      </c>
      <c r="G6048" s="3">
        <v>1</v>
      </c>
      <c r="H6048" s="3">
        <v>1</v>
      </c>
      <c r="I6048" s="3">
        <f t="shared" si="94"/>
        <v>2</v>
      </c>
    </row>
    <row r="6049" spans="1:9" x14ac:dyDescent="0.35">
      <c r="A6049" s="3" t="s">
        <v>6441</v>
      </c>
      <c r="B6049" s="44" t="s">
        <v>223</v>
      </c>
      <c r="C6049" s="44" t="s">
        <v>157</v>
      </c>
      <c r="D6049" s="44" t="s">
        <v>176</v>
      </c>
      <c r="E6049" s="3">
        <v>3</v>
      </c>
      <c r="F6049" s="3">
        <v>1</v>
      </c>
      <c r="G6049" s="3">
        <v>1</v>
      </c>
      <c r="H6049" s="3">
        <v>1</v>
      </c>
      <c r="I6049" s="3">
        <f t="shared" si="94"/>
        <v>2</v>
      </c>
    </row>
    <row r="6050" spans="1:9" x14ac:dyDescent="0.35">
      <c r="A6050" s="3" t="s">
        <v>6442</v>
      </c>
      <c r="B6050" s="44" t="s">
        <v>205</v>
      </c>
      <c r="C6050" s="44" t="s">
        <v>191</v>
      </c>
      <c r="D6050" s="44" t="s">
        <v>175</v>
      </c>
      <c r="E6050" s="3">
        <v>3</v>
      </c>
      <c r="F6050" s="3">
        <v>1</v>
      </c>
      <c r="G6050" s="3">
        <v>4</v>
      </c>
      <c r="H6050" s="3">
        <v>1</v>
      </c>
      <c r="I6050" s="3">
        <f t="shared" si="94"/>
        <v>2</v>
      </c>
    </row>
    <row r="6051" spans="1:9" x14ac:dyDescent="0.35">
      <c r="A6051" s="3" t="s">
        <v>6443</v>
      </c>
      <c r="B6051" s="44" t="s">
        <v>251</v>
      </c>
      <c r="C6051" s="44" t="s">
        <v>28</v>
      </c>
      <c r="D6051" s="44" t="s">
        <v>175</v>
      </c>
      <c r="E6051" s="3">
        <v>3</v>
      </c>
      <c r="F6051" s="3">
        <v>1</v>
      </c>
      <c r="G6051" s="3">
        <v>1</v>
      </c>
      <c r="H6051" s="3">
        <v>1</v>
      </c>
      <c r="I6051" s="3">
        <f t="shared" si="94"/>
        <v>2</v>
      </c>
    </row>
    <row r="6052" spans="1:9" x14ac:dyDescent="0.35">
      <c r="A6052" s="3" t="s">
        <v>6444</v>
      </c>
      <c r="B6052" s="44" t="s">
        <v>223</v>
      </c>
      <c r="C6052" s="44" t="s">
        <v>157</v>
      </c>
      <c r="D6052" s="44" t="s">
        <v>176</v>
      </c>
      <c r="E6052" s="3">
        <v>3</v>
      </c>
      <c r="F6052" s="3">
        <v>1</v>
      </c>
      <c r="G6052" s="3">
        <v>1</v>
      </c>
      <c r="H6052" s="3">
        <v>1</v>
      </c>
      <c r="I6052" s="3">
        <f t="shared" si="94"/>
        <v>2</v>
      </c>
    </row>
    <row r="6053" spans="1:9" x14ac:dyDescent="0.35">
      <c r="A6053" s="3" t="s">
        <v>6445</v>
      </c>
      <c r="B6053" s="44" t="s">
        <v>209</v>
      </c>
      <c r="C6053" s="44" t="s">
        <v>82</v>
      </c>
      <c r="D6053" s="44" t="s">
        <v>176</v>
      </c>
      <c r="E6053" s="3">
        <v>3</v>
      </c>
      <c r="F6053" s="3">
        <v>1</v>
      </c>
      <c r="G6053" s="3">
        <v>1</v>
      </c>
      <c r="H6053" s="3">
        <v>1</v>
      </c>
      <c r="I6053" s="3">
        <f t="shared" si="94"/>
        <v>2</v>
      </c>
    </row>
    <row r="6054" spans="1:9" x14ac:dyDescent="0.35">
      <c r="A6054" s="3" t="s">
        <v>6446</v>
      </c>
      <c r="B6054" s="44" t="s">
        <v>207</v>
      </c>
      <c r="C6054" s="44" t="s">
        <v>97</v>
      </c>
      <c r="D6054" s="44" t="s">
        <v>175</v>
      </c>
      <c r="E6054" s="3">
        <v>3</v>
      </c>
      <c r="F6054" s="3">
        <v>1</v>
      </c>
      <c r="G6054" s="3">
        <v>4</v>
      </c>
      <c r="H6054" s="3">
        <v>1</v>
      </c>
      <c r="I6054" s="3">
        <f t="shared" si="94"/>
        <v>2</v>
      </c>
    </row>
    <row r="6055" spans="1:9" x14ac:dyDescent="0.35">
      <c r="A6055" s="3" t="s">
        <v>6447</v>
      </c>
      <c r="B6055" s="44" t="s">
        <v>217</v>
      </c>
      <c r="C6055" s="44" t="s">
        <v>82</v>
      </c>
      <c r="D6055" s="44" t="s">
        <v>175</v>
      </c>
      <c r="E6055" s="3">
        <v>3</v>
      </c>
      <c r="F6055" s="3">
        <v>2</v>
      </c>
      <c r="G6055" s="3">
        <v>4</v>
      </c>
      <c r="H6055" s="3">
        <v>1</v>
      </c>
      <c r="I6055" s="3">
        <f t="shared" si="94"/>
        <v>3</v>
      </c>
    </row>
    <row r="6056" spans="1:9" x14ac:dyDescent="0.35">
      <c r="A6056" s="3" t="s">
        <v>6448</v>
      </c>
      <c r="B6056" s="44" t="s">
        <v>262</v>
      </c>
      <c r="C6056" s="44" t="s">
        <v>31</v>
      </c>
      <c r="D6056" s="44" t="s">
        <v>176</v>
      </c>
      <c r="E6056" s="3">
        <v>3</v>
      </c>
      <c r="F6056" s="3">
        <v>1</v>
      </c>
      <c r="G6056" s="3">
        <v>4</v>
      </c>
      <c r="H6056" s="3">
        <v>1</v>
      </c>
      <c r="I6056" s="3">
        <f t="shared" si="94"/>
        <v>2</v>
      </c>
    </row>
    <row r="6057" spans="1:9" x14ac:dyDescent="0.35">
      <c r="A6057" s="3" t="s">
        <v>6449</v>
      </c>
      <c r="B6057" s="44" t="s">
        <v>262</v>
      </c>
      <c r="C6057" s="44" t="s">
        <v>31</v>
      </c>
      <c r="D6057" s="44" t="s">
        <v>176</v>
      </c>
      <c r="E6057" s="3">
        <v>3</v>
      </c>
      <c r="F6057" s="3">
        <v>1</v>
      </c>
      <c r="G6057" s="3">
        <v>1</v>
      </c>
      <c r="H6057" s="3">
        <v>1</v>
      </c>
      <c r="I6057" s="3">
        <f t="shared" si="94"/>
        <v>2</v>
      </c>
    </row>
    <row r="6058" spans="1:9" x14ac:dyDescent="0.35">
      <c r="A6058" s="3" t="s">
        <v>6450</v>
      </c>
      <c r="B6058" s="44" t="s">
        <v>239</v>
      </c>
      <c r="C6058" s="44" t="s">
        <v>33</v>
      </c>
      <c r="D6058" s="44" t="s">
        <v>176</v>
      </c>
      <c r="E6058" s="3">
        <v>3</v>
      </c>
      <c r="F6058" s="3">
        <v>1</v>
      </c>
      <c r="G6058" s="3">
        <v>1</v>
      </c>
      <c r="H6058" s="3">
        <v>1</v>
      </c>
      <c r="I6058" s="3">
        <f t="shared" si="94"/>
        <v>2</v>
      </c>
    </row>
    <row r="6059" spans="1:9" x14ac:dyDescent="0.35">
      <c r="A6059" s="3" t="s">
        <v>6451</v>
      </c>
      <c r="B6059" s="44" t="s">
        <v>205</v>
      </c>
      <c r="C6059" s="44" t="s">
        <v>191</v>
      </c>
      <c r="D6059" s="44" t="s">
        <v>175</v>
      </c>
      <c r="E6059" s="3">
        <v>3</v>
      </c>
      <c r="F6059" s="3">
        <v>1</v>
      </c>
      <c r="G6059" s="3">
        <v>1</v>
      </c>
      <c r="H6059" s="3">
        <v>1</v>
      </c>
      <c r="I6059" s="3">
        <f t="shared" si="94"/>
        <v>2</v>
      </c>
    </row>
    <row r="6060" spans="1:9" x14ac:dyDescent="0.35">
      <c r="A6060" s="3" t="s">
        <v>6452</v>
      </c>
      <c r="B6060" s="44" t="s">
        <v>194</v>
      </c>
      <c r="C6060" s="44" t="s">
        <v>93</v>
      </c>
      <c r="D6060" s="44" t="s">
        <v>175</v>
      </c>
      <c r="E6060" s="3">
        <v>3</v>
      </c>
      <c r="F6060" s="3">
        <v>1</v>
      </c>
      <c r="G6060" s="3">
        <v>1</v>
      </c>
      <c r="H6060" s="3">
        <v>1</v>
      </c>
      <c r="I6060" s="3">
        <f t="shared" si="94"/>
        <v>2</v>
      </c>
    </row>
    <row r="6061" spans="1:9" x14ac:dyDescent="0.35">
      <c r="A6061" s="3" t="s">
        <v>6453</v>
      </c>
      <c r="B6061" s="44" t="s">
        <v>251</v>
      </c>
      <c r="C6061" s="44" t="s">
        <v>28</v>
      </c>
      <c r="D6061" s="44" t="s">
        <v>175</v>
      </c>
      <c r="E6061" s="3">
        <v>3</v>
      </c>
      <c r="F6061" s="3">
        <v>1</v>
      </c>
      <c r="G6061" s="3">
        <v>4</v>
      </c>
      <c r="H6061" s="3">
        <v>1</v>
      </c>
      <c r="I6061" s="3">
        <f t="shared" si="94"/>
        <v>2</v>
      </c>
    </row>
    <row r="6062" spans="1:9" x14ac:dyDescent="0.35">
      <c r="A6062" s="3" t="s">
        <v>6454</v>
      </c>
      <c r="B6062" s="44" t="s">
        <v>194</v>
      </c>
      <c r="C6062" s="44" t="s">
        <v>93</v>
      </c>
      <c r="D6062" s="44" t="s">
        <v>175</v>
      </c>
      <c r="E6062" s="3">
        <v>3</v>
      </c>
      <c r="F6062" s="3">
        <v>1</v>
      </c>
      <c r="G6062" s="3">
        <v>1</v>
      </c>
      <c r="H6062" s="3">
        <v>1</v>
      </c>
      <c r="I6062" s="3">
        <f t="shared" si="94"/>
        <v>2</v>
      </c>
    </row>
    <row r="6063" spans="1:9" x14ac:dyDescent="0.35">
      <c r="A6063" s="3" t="s">
        <v>6455</v>
      </c>
      <c r="B6063" s="44" t="s">
        <v>194</v>
      </c>
      <c r="C6063" s="44" t="s">
        <v>93</v>
      </c>
      <c r="D6063" s="44" t="s">
        <v>175</v>
      </c>
      <c r="E6063" s="3">
        <v>3</v>
      </c>
      <c r="F6063" s="3">
        <v>2</v>
      </c>
      <c r="G6063" s="3">
        <v>1</v>
      </c>
      <c r="H6063" s="3">
        <v>1</v>
      </c>
      <c r="I6063" s="3">
        <f t="shared" si="94"/>
        <v>2</v>
      </c>
    </row>
    <row r="6064" spans="1:9" x14ac:dyDescent="0.35">
      <c r="A6064" s="3" t="s">
        <v>6456</v>
      </c>
      <c r="B6064" s="44" t="s">
        <v>207</v>
      </c>
      <c r="C6064" s="44" t="s">
        <v>97</v>
      </c>
      <c r="D6064" s="44" t="s">
        <v>175</v>
      </c>
      <c r="E6064" s="3">
        <v>3</v>
      </c>
      <c r="F6064" s="3">
        <v>1</v>
      </c>
      <c r="G6064" s="3">
        <v>4</v>
      </c>
      <c r="H6064" s="3">
        <v>1</v>
      </c>
      <c r="I6064" s="3">
        <f t="shared" si="94"/>
        <v>2</v>
      </c>
    </row>
    <row r="6065" spans="1:9" x14ac:dyDescent="0.35">
      <c r="A6065" s="3" t="s">
        <v>6457</v>
      </c>
      <c r="B6065" s="44" t="s">
        <v>239</v>
      </c>
      <c r="C6065" s="44" t="s">
        <v>33</v>
      </c>
      <c r="D6065" s="44" t="s">
        <v>176</v>
      </c>
      <c r="E6065" s="3">
        <v>3</v>
      </c>
      <c r="F6065" s="3">
        <v>3</v>
      </c>
      <c r="G6065" s="3">
        <v>1</v>
      </c>
      <c r="H6065" s="3">
        <v>1</v>
      </c>
      <c r="I6065" s="3">
        <f t="shared" si="94"/>
        <v>2</v>
      </c>
    </row>
    <row r="6066" spans="1:9" x14ac:dyDescent="0.35">
      <c r="A6066" s="3" t="s">
        <v>6458</v>
      </c>
      <c r="B6066" s="44" t="s">
        <v>194</v>
      </c>
      <c r="C6066" s="44" t="s">
        <v>93</v>
      </c>
      <c r="D6066" s="44" t="s">
        <v>175</v>
      </c>
      <c r="E6066" s="3">
        <v>3</v>
      </c>
      <c r="F6066" s="3">
        <v>1</v>
      </c>
      <c r="G6066" s="3">
        <v>1</v>
      </c>
      <c r="H6066" s="3">
        <v>1</v>
      </c>
      <c r="I6066" s="3">
        <f t="shared" si="94"/>
        <v>2</v>
      </c>
    </row>
    <row r="6067" spans="1:9" x14ac:dyDescent="0.35">
      <c r="A6067" s="3" t="s">
        <v>6459</v>
      </c>
      <c r="B6067" s="44" t="s">
        <v>194</v>
      </c>
      <c r="C6067" s="44" t="s">
        <v>93</v>
      </c>
      <c r="D6067" s="44" t="s">
        <v>175</v>
      </c>
      <c r="E6067" s="3">
        <v>3</v>
      </c>
      <c r="F6067" s="3">
        <v>2</v>
      </c>
      <c r="G6067" s="3">
        <v>1</v>
      </c>
      <c r="H6067" s="3">
        <v>1</v>
      </c>
      <c r="I6067" s="3">
        <f t="shared" si="94"/>
        <v>2</v>
      </c>
    </row>
    <row r="6068" spans="1:9" x14ac:dyDescent="0.35">
      <c r="A6068" s="3" t="s">
        <v>6460</v>
      </c>
      <c r="B6068" s="44" t="s">
        <v>188</v>
      </c>
      <c r="C6068" s="44" t="s">
        <v>93</v>
      </c>
      <c r="D6068" s="44" t="s">
        <v>176</v>
      </c>
      <c r="E6068" s="3">
        <v>3</v>
      </c>
      <c r="F6068" s="3">
        <v>1</v>
      </c>
      <c r="G6068" s="3">
        <v>1</v>
      </c>
      <c r="H6068" s="3">
        <v>2</v>
      </c>
      <c r="I6068" s="3">
        <f t="shared" si="94"/>
        <v>2</v>
      </c>
    </row>
    <row r="6069" spans="1:9" x14ac:dyDescent="0.35">
      <c r="A6069" s="3" t="s">
        <v>6461</v>
      </c>
      <c r="B6069" s="44" t="s">
        <v>251</v>
      </c>
      <c r="C6069" s="44" t="s">
        <v>28</v>
      </c>
      <c r="D6069" s="44" t="s">
        <v>175</v>
      </c>
      <c r="E6069" s="3">
        <v>1</v>
      </c>
      <c r="F6069" s="3">
        <v>3</v>
      </c>
      <c r="G6069" s="3">
        <v>1</v>
      </c>
      <c r="H6069" s="3">
        <v>1</v>
      </c>
      <c r="I6069" s="3">
        <f t="shared" si="94"/>
        <v>2</v>
      </c>
    </row>
    <row r="6070" spans="1:9" x14ac:dyDescent="0.35">
      <c r="A6070" s="3" t="s">
        <v>6462</v>
      </c>
      <c r="B6070" s="44" t="s">
        <v>218</v>
      </c>
      <c r="C6070" s="44" t="s">
        <v>219</v>
      </c>
      <c r="D6070" s="44" t="s">
        <v>175</v>
      </c>
      <c r="E6070" s="3">
        <v>3</v>
      </c>
      <c r="F6070" s="3">
        <v>1</v>
      </c>
      <c r="G6070" s="3">
        <v>4</v>
      </c>
      <c r="H6070" s="3">
        <v>1</v>
      </c>
      <c r="I6070" s="3">
        <f t="shared" si="94"/>
        <v>2</v>
      </c>
    </row>
    <row r="6071" spans="1:9" x14ac:dyDescent="0.35">
      <c r="A6071" s="3" t="s">
        <v>6463</v>
      </c>
      <c r="B6071" s="44" t="s">
        <v>194</v>
      </c>
      <c r="C6071" s="44" t="s">
        <v>93</v>
      </c>
      <c r="D6071" s="44" t="s">
        <v>175</v>
      </c>
      <c r="E6071" s="3">
        <v>3</v>
      </c>
      <c r="F6071" s="3">
        <v>1</v>
      </c>
      <c r="G6071" s="3">
        <v>1</v>
      </c>
      <c r="H6071" s="3">
        <v>1</v>
      </c>
      <c r="I6071" s="3">
        <f t="shared" si="94"/>
        <v>2</v>
      </c>
    </row>
    <row r="6072" spans="1:9" x14ac:dyDescent="0.35">
      <c r="A6072" s="3" t="s">
        <v>6464</v>
      </c>
      <c r="B6072" s="44" t="s">
        <v>209</v>
      </c>
      <c r="C6072" s="44" t="s">
        <v>82</v>
      </c>
      <c r="D6072" s="44" t="s">
        <v>176</v>
      </c>
      <c r="E6072" s="3">
        <v>3</v>
      </c>
      <c r="F6072" s="3">
        <v>1</v>
      </c>
      <c r="G6072" s="3">
        <v>4</v>
      </c>
      <c r="H6072" s="3">
        <v>1</v>
      </c>
      <c r="I6072" s="3">
        <f t="shared" si="94"/>
        <v>2</v>
      </c>
    </row>
    <row r="6073" spans="1:9" x14ac:dyDescent="0.35">
      <c r="A6073" s="3" t="s">
        <v>6465</v>
      </c>
      <c r="B6073" s="44" t="s">
        <v>262</v>
      </c>
      <c r="C6073" s="44" t="s">
        <v>31</v>
      </c>
      <c r="D6073" s="44" t="s">
        <v>176</v>
      </c>
      <c r="E6073" s="3">
        <v>3</v>
      </c>
      <c r="F6073" s="3">
        <v>1</v>
      </c>
      <c r="G6073" s="3">
        <v>1</v>
      </c>
      <c r="H6073" s="3">
        <v>1</v>
      </c>
      <c r="I6073" s="3">
        <f t="shared" si="94"/>
        <v>2</v>
      </c>
    </row>
    <row r="6074" spans="1:9" x14ac:dyDescent="0.35">
      <c r="A6074" s="3" t="s">
        <v>6466</v>
      </c>
      <c r="B6074" s="44" t="s">
        <v>236</v>
      </c>
      <c r="C6074" s="44" t="s">
        <v>219</v>
      </c>
      <c r="D6074" s="44" t="s">
        <v>176</v>
      </c>
      <c r="E6074" s="3">
        <v>3</v>
      </c>
      <c r="F6074" s="3">
        <v>1</v>
      </c>
      <c r="G6074" s="3">
        <v>1</v>
      </c>
      <c r="H6074" s="3">
        <v>1</v>
      </c>
      <c r="I6074" s="3">
        <f t="shared" si="94"/>
        <v>2</v>
      </c>
    </row>
    <row r="6075" spans="1:9" x14ac:dyDescent="0.35">
      <c r="A6075" s="3" t="s">
        <v>6467</v>
      </c>
      <c r="B6075" s="44" t="s">
        <v>194</v>
      </c>
      <c r="C6075" s="44" t="s">
        <v>93</v>
      </c>
      <c r="D6075" s="44" t="s">
        <v>175</v>
      </c>
      <c r="E6075" s="3">
        <v>2</v>
      </c>
      <c r="F6075" s="3">
        <v>4</v>
      </c>
      <c r="G6075" s="3">
        <v>4</v>
      </c>
      <c r="H6075" s="3">
        <v>1</v>
      </c>
      <c r="I6075" s="3">
        <f t="shared" si="94"/>
        <v>3</v>
      </c>
    </row>
    <row r="6076" spans="1:9" x14ac:dyDescent="0.35">
      <c r="A6076" s="3" t="s">
        <v>6468</v>
      </c>
      <c r="B6076" s="44" t="s">
        <v>210</v>
      </c>
      <c r="C6076" s="44" t="s">
        <v>97</v>
      </c>
      <c r="D6076" s="44" t="s">
        <v>176</v>
      </c>
      <c r="E6076" s="3">
        <v>3</v>
      </c>
      <c r="F6076" s="3">
        <v>1</v>
      </c>
      <c r="G6076" s="3">
        <v>4</v>
      </c>
      <c r="H6076" s="3">
        <v>1</v>
      </c>
      <c r="I6076" s="3">
        <f t="shared" si="94"/>
        <v>2</v>
      </c>
    </row>
    <row r="6077" spans="1:9" x14ac:dyDescent="0.35">
      <c r="A6077" s="3" t="s">
        <v>6469</v>
      </c>
      <c r="B6077" s="44" t="s">
        <v>207</v>
      </c>
      <c r="C6077" s="44" t="s">
        <v>97</v>
      </c>
      <c r="D6077" s="44" t="s">
        <v>175</v>
      </c>
      <c r="E6077" s="3">
        <v>3</v>
      </c>
      <c r="F6077" s="3">
        <v>1</v>
      </c>
      <c r="G6077" s="3">
        <v>4</v>
      </c>
      <c r="H6077" s="3">
        <v>1</v>
      </c>
      <c r="I6077" s="3">
        <f t="shared" si="94"/>
        <v>2</v>
      </c>
    </row>
    <row r="6078" spans="1:9" x14ac:dyDescent="0.35">
      <c r="A6078" s="3" t="s">
        <v>6470</v>
      </c>
      <c r="B6078" s="44" t="s">
        <v>236</v>
      </c>
      <c r="C6078" s="44" t="s">
        <v>219</v>
      </c>
      <c r="D6078" s="44" t="s">
        <v>176</v>
      </c>
      <c r="E6078" s="3">
        <v>3</v>
      </c>
      <c r="F6078" s="3">
        <v>4</v>
      </c>
      <c r="G6078" s="3">
        <v>4</v>
      </c>
      <c r="H6078" s="3">
        <v>2</v>
      </c>
      <c r="I6078" s="3">
        <f t="shared" si="94"/>
        <v>3</v>
      </c>
    </row>
    <row r="6079" spans="1:9" x14ac:dyDescent="0.35">
      <c r="A6079" s="3" t="s">
        <v>6471</v>
      </c>
      <c r="B6079" s="44" t="s">
        <v>207</v>
      </c>
      <c r="C6079" s="44" t="s">
        <v>97</v>
      </c>
      <c r="D6079" s="44" t="s">
        <v>175</v>
      </c>
      <c r="E6079" s="3">
        <v>3</v>
      </c>
      <c r="F6079" s="3">
        <v>1</v>
      </c>
      <c r="G6079" s="3">
        <v>4</v>
      </c>
      <c r="H6079" s="3">
        <v>1</v>
      </c>
      <c r="I6079" s="3">
        <f t="shared" si="94"/>
        <v>2</v>
      </c>
    </row>
    <row r="6080" spans="1:9" x14ac:dyDescent="0.35">
      <c r="A6080" s="3" t="s">
        <v>6472</v>
      </c>
      <c r="B6080" s="44" t="s">
        <v>236</v>
      </c>
      <c r="C6080" s="44" t="s">
        <v>219</v>
      </c>
      <c r="D6080" s="44" t="s">
        <v>176</v>
      </c>
      <c r="E6080" s="3">
        <v>3</v>
      </c>
      <c r="F6080" s="3">
        <v>1</v>
      </c>
      <c r="G6080" s="3">
        <v>1</v>
      </c>
      <c r="H6080" s="3">
        <v>1</v>
      </c>
      <c r="I6080" s="3">
        <f t="shared" si="94"/>
        <v>2</v>
      </c>
    </row>
    <row r="6081" spans="1:9" x14ac:dyDescent="0.35">
      <c r="A6081" s="3" t="s">
        <v>6473</v>
      </c>
      <c r="B6081" s="44" t="s">
        <v>207</v>
      </c>
      <c r="C6081" s="44" t="s">
        <v>97</v>
      </c>
      <c r="D6081" s="44" t="s">
        <v>175</v>
      </c>
      <c r="E6081" s="3">
        <v>3</v>
      </c>
      <c r="F6081" s="3">
        <v>1</v>
      </c>
      <c r="G6081" s="3">
        <v>4</v>
      </c>
      <c r="H6081" s="3">
        <v>1</v>
      </c>
      <c r="I6081" s="3">
        <f t="shared" si="94"/>
        <v>2</v>
      </c>
    </row>
    <row r="6082" spans="1:9" x14ac:dyDescent="0.35">
      <c r="A6082" s="3" t="s">
        <v>6474</v>
      </c>
      <c r="B6082" s="44" t="s">
        <v>236</v>
      </c>
      <c r="C6082" s="44" t="s">
        <v>219</v>
      </c>
      <c r="D6082" s="44" t="s">
        <v>176</v>
      </c>
      <c r="E6082" s="3">
        <v>3</v>
      </c>
      <c r="F6082" s="3">
        <v>1</v>
      </c>
      <c r="G6082" s="3">
        <v>1</v>
      </c>
      <c r="H6082" s="3">
        <v>1</v>
      </c>
      <c r="I6082" s="3">
        <f t="shared" si="94"/>
        <v>2</v>
      </c>
    </row>
    <row r="6083" spans="1:9" x14ac:dyDescent="0.35">
      <c r="A6083" s="3" t="s">
        <v>6475</v>
      </c>
      <c r="B6083" s="44" t="s">
        <v>194</v>
      </c>
      <c r="C6083" s="44" t="s">
        <v>93</v>
      </c>
      <c r="D6083" s="44" t="s">
        <v>175</v>
      </c>
      <c r="E6083" s="3">
        <v>3</v>
      </c>
      <c r="F6083" s="3">
        <v>1</v>
      </c>
      <c r="G6083" s="3">
        <v>1</v>
      </c>
      <c r="H6083" s="3">
        <v>1</v>
      </c>
      <c r="I6083" s="3">
        <f t="shared" ref="I6083:I6146" si="95">ROUND(AVERAGE(E6083:H6083),0)</f>
        <v>2</v>
      </c>
    </row>
    <row r="6084" spans="1:9" x14ac:dyDescent="0.35">
      <c r="A6084" s="3" t="s">
        <v>6476</v>
      </c>
      <c r="B6084" s="44" t="s">
        <v>200</v>
      </c>
      <c r="C6084" s="44" t="s">
        <v>31</v>
      </c>
      <c r="D6084" s="44" t="s">
        <v>175</v>
      </c>
      <c r="E6084" s="3">
        <v>1</v>
      </c>
      <c r="F6084" s="3">
        <v>4</v>
      </c>
      <c r="G6084" s="3">
        <v>1</v>
      </c>
      <c r="H6084" s="3">
        <v>1</v>
      </c>
      <c r="I6084" s="3">
        <f t="shared" si="95"/>
        <v>2</v>
      </c>
    </row>
    <row r="6085" spans="1:9" x14ac:dyDescent="0.35">
      <c r="A6085" s="3" t="s">
        <v>6477</v>
      </c>
      <c r="B6085" s="44" t="s">
        <v>217</v>
      </c>
      <c r="C6085" s="44" t="s">
        <v>82</v>
      </c>
      <c r="D6085" s="44" t="s">
        <v>175</v>
      </c>
      <c r="E6085" s="3">
        <v>3</v>
      </c>
      <c r="F6085" s="3">
        <v>1</v>
      </c>
      <c r="G6085" s="3">
        <v>1</v>
      </c>
      <c r="H6085" s="3">
        <v>1</v>
      </c>
      <c r="I6085" s="3">
        <f t="shared" si="95"/>
        <v>2</v>
      </c>
    </row>
    <row r="6086" spans="1:9" x14ac:dyDescent="0.35">
      <c r="A6086" s="3" t="s">
        <v>6478</v>
      </c>
      <c r="B6086" s="44" t="s">
        <v>262</v>
      </c>
      <c r="C6086" s="44" t="s">
        <v>31</v>
      </c>
      <c r="D6086" s="44" t="s">
        <v>176</v>
      </c>
      <c r="E6086" s="3">
        <v>3</v>
      </c>
      <c r="F6086" s="3">
        <v>1</v>
      </c>
      <c r="G6086" s="3">
        <v>1</v>
      </c>
      <c r="H6086" s="3">
        <v>1</v>
      </c>
      <c r="I6086" s="3">
        <f t="shared" si="95"/>
        <v>2</v>
      </c>
    </row>
    <row r="6087" spans="1:9" x14ac:dyDescent="0.35">
      <c r="A6087" s="3" t="s">
        <v>6479</v>
      </c>
      <c r="B6087" s="44" t="s">
        <v>262</v>
      </c>
      <c r="C6087" s="44" t="s">
        <v>31</v>
      </c>
      <c r="D6087" s="44" t="s">
        <v>176</v>
      </c>
      <c r="E6087" s="3">
        <v>3</v>
      </c>
      <c r="F6087" s="3">
        <v>1</v>
      </c>
      <c r="G6087" s="3">
        <v>4</v>
      </c>
      <c r="H6087" s="3">
        <v>1</v>
      </c>
      <c r="I6087" s="3">
        <f t="shared" si="95"/>
        <v>2</v>
      </c>
    </row>
    <row r="6088" spans="1:9" x14ac:dyDescent="0.35">
      <c r="A6088" s="3" t="s">
        <v>6480</v>
      </c>
      <c r="B6088" s="44" t="s">
        <v>262</v>
      </c>
      <c r="C6088" s="44" t="s">
        <v>31</v>
      </c>
      <c r="D6088" s="44" t="s">
        <v>176</v>
      </c>
      <c r="E6088" s="3">
        <v>3</v>
      </c>
      <c r="F6088" s="3">
        <v>1</v>
      </c>
      <c r="G6088" s="3">
        <v>1</v>
      </c>
      <c r="H6088" s="3">
        <v>1</v>
      </c>
      <c r="I6088" s="3">
        <f t="shared" si="95"/>
        <v>2</v>
      </c>
    </row>
    <row r="6089" spans="1:9" x14ac:dyDescent="0.35">
      <c r="A6089" s="3" t="s">
        <v>6481</v>
      </c>
      <c r="B6089" s="44" t="s">
        <v>251</v>
      </c>
      <c r="C6089" s="44" t="s">
        <v>28</v>
      </c>
      <c r="D6089" s="44" t="s">
        <v>175</v>
      </c>
      <c r="E6089" s="3">
        <v>3</v>
      </c>
      <c r="F6089" s="3">
        <v>1</v>
      </c>
      <c r="G6089" s="3">
        <v>4</v>
      </c>
      <c r="H6089" s="3">
        <v>1</v>
      </c>
      <c r="I6089" s="3">
        <f t="shared" si="95"/>
        <v>2</v>
      </c>
    </row>
    <row r="6090" spans="1:9" x14ac:dyDescent="0.35">
      <c r="A6090" s="3" t="s">
        <v>6482</v>
      </c>
      <c r="B6090" s="44" t="s">
        <v>193</v>
      </c>
      <c r="C6090" s="44" t="s">
        <v>28</v>
      </c>
      <c r="D6090" s="44" t="s">
        <v>176</v>
      </c>
      <c r="E6090" s="3">
        <v>3</v>
      </c>
      <c r="F6090" s="3">
        <v>3</v>
      </c>
      <c r="G6090" s="3">
        <v>4</v>
      </c>
      <c r="H6090" s="3">
        <v>1</v>
      </c>
      <c r="I6090" s="3">
        <f t="shared" si="95"/>
        <v>3</v>
      </c>
    </row>
    <row r="6091" spans="1:9" x14ac:dyDescent="0.35">
      <c r="A6091" s="3" t="s">
        <v>6483</v>
      </c>
      <c r="B6091" s="44" t="s">
        <v>194</v>
      </c>
      <c r="C6091" s="44" t="s">
        <v>93</v>
      </c>
      <c r="D6091" s="44" t="s">
        <v>175</v>
      </c>
      <c r="E6091" s="3">
        <v>3</v>
      </c>
      <c r="F6091" s="3">
        <v>1</v>
      </c>
      <c r="G6091" s="3">
        <v>4</v>
      </c>
      <c r="H6091" s="3">
        <v>1</v>
      </c>
      <c r="I6091" s="3">
        <f t="shared" si="95"/>
        <v>2</v>
      </c>
    </row>
    <row r="6092" spans="1:9" x14ac:dyDescent="0.35">
      <c r="A6092" s="3" t="s">
        <v>6484</v>
      </c>
      <c r="B6092" s="44" t="s">
        <v>251</v>
      </c>
      <c r="C6092" s="44" t="s">
        <v>28</v>
      </c>
      <c r="D6092" s="44" t="s">
        <v>175</v>
      </c>
      <c r="E6092" s="3">
        <v>3</v>
      </c>
      <c r="F6092" s="3">
        <v>3</v>
      </c>
      <c r="G6092" s="3">
        <v>1</v>
      </c>
      <c r="H6092" s="3">
        <v>1</v>
      </c>
      <c r="I6092" s="3">
        <f t="shared" si="95"/>
        <v>2</v>
      </c>
    </row>
    <row r="6093" spans="1:9" x14ac:dyDescent="0.35">
      <c r="A6093" s="3" t="s">
        <v>6485</v>
      </c>
      <c r="B6093" s="44" t="s">
        <v>194</v>
      </c>
      <c r="C6093" s="44" t="s">
        <v>93</v>
      </c>
      <c r="D6093" s="44" t="s">
        <v>175</v>
      </c>
      <c r="E6093" s="3">
        <v>1</v>
      </c>
      <c r="F6093" s="3">
        <v>4</v>
      </c>
      <c r="G6093" s="3">
        <v>4</v>
      </c>
      <c r="H6093" s="3">
        <v>1</v>
      </c>
      <c r="I6093" s="3">
        <f t="shared" si="95"/>
        <v>3</v>
      </c>
    </row>
    <row r="6094" spans="1:9" x14ac:dyDescent="0.35">
      <c r="A6094" s="3" t="s">
        <v>6486</v>
      </c>
      <c r="B6094" s="44" t="s">
        <v>207</v>
      </c>
      <c r="C6094" s="44" t="s">
        <v>97</v>
      </c>
      <c r="D6094" s="44" t="s">
        <v>175</v>
      </c>
      <c r="E6094" s="3">
        <v>3</v>
      </c>
      <c r="F6094" s="3">
        <v>1</v>
      </c>
      <c r="G6094" s="3">
        <v>4</v>
      </c>
      <c r="H6094" s="3">
        <v>1</v>
      </c>
      <c r="I6094" s="3">
        <f t="shared" si="95"/>
        <v>2</v>
      </c>
    </row>
    <row r="6095" spans="1:9" x14ac:dyDescent="0.35">
      <c r="A6095" s="3" t="s">
        <v>6487</v>
      </c>
      <c r="B6095" s="44" t="s">
        <v>207</v>
      </c>
      <c r="C6095" s="44" t="s">
        <v>97</v>
      </c>
      <c r="D6095" s="44" t="s">
        <v>175</v>
      </c>
      <c r="E6095" s="3">
        <v>3</v>
      </c>
      <c r="F6095" s="3">
        <v>1</v>
      </c>
      <c r="G6095" s="3">
        <v>4</v>
      </c>
      <c r="H6095" s="3">
        <v>1</v>
      </c>
      <c r="I6095" s="3">
        <f t="shared" si="95"/>
        <v>2</v>
      </c>
    </row>
    <row r="6096" spans="1:9" x14ac:dyDescent="0.35">
      <c r="A6096" s="3" t="s">
        <v>6488</v>
      </c>
      <c r="B6096" s="44" t="s">
        <v>239</v>
      </c>
      <c r="C6096" s="44" t="s">
        <v>33</v>
      </c>
      <c r="D6096" s="44" t="s">
        <v>176</v>
      </c>
      <c r="E6096" s="3">
        <v>3</v>
      </c>
      <c r="F6096" s="3">
        <v>1</v>
      </c>
      <c r="G6096" s="3">
        <v>4</v>
      </c>
      <c r="H6096" s="3">
        <v>1</v>
      </c>
      <c r="I6096" s="3">
        <f t="shared" si="95"/>
        <v>2</v>
      </c>
    </row>
    <row r="6097" spans="1:9" x14ac:dyDescent="0.35">
      <c r="A6097" s="3" t="s">
        <v>6489</v>
      </c>
      <c r="B6097" s="44" t="s">
        <v>194</v>
      </c>
      <c r="C6097" s="44" t="s">
        <v>93</v>
      </c>
      <c r="D6097" s="44" t="s">
        <v>175</v>
      </c>
      <c r="E6097" s="3">
        <v>2</v>
      </c>
      <c r="F6097" s="3">
        <v>4</v>
      </c>
      <c r="G6097" s="3">
        <v>1</v>
      </c>
      <c r="H6097" s="3">
        <v>2</v>
      </c>
      <c r="I6097" s="3">
        <f t="shared" si="95"/>
        <v>2</v>
      </c>
    </row>
    <row r="6098" spans="1:9" x14ac:dyDescent="0.35">
      <c r="A6098" s="3" t="s">
        <v>6490</v>
      </c>
      <c r="B6098" s="44" t="s">
        <v>188</v>
      </c>
      <c r="C6098" s="44" t="s">
        <v>93</v>
      </c>
      <c r="D6098" s="44" t="s">
        <v>176</v>
      </c>
      <c r="E6098" s="3">
        <v>3</v>
      </c>
      <c r="F6098" s="3">
        <v>1</v>
      </c>
      <c r="G6098" s="3">
        <v>4</v>
      </c>
      <c r="H6098" s="3">
        <v>1</v>
      </c>
      <c r="I6098" s="3">
        <f t="shared" si="95"/>
        <v>2</v>
      </c>
    </row>
    <row r="6099" spans="1:9" x14ac:dyDescent="0.35">
      <c r="A6099" s="3" t="s">
        <v>6491</v>
      </c>
      <c r="B6099" s="44" t="s">
        <v>194</v>
      </c>
      <c r="C6099" s="44" t="s">
        <v>93</v>
      </c>
      <c r="D6099" s="44" t="s">
        <v>175</v>
      </c>
      <c r="E6099" s="3">
        <v>3</v>
      </c>
      <c r="F6099" s="3">
        <v>1</v>
      </c>
      <c r="G6099" s="3">
        <v>4</v>
      </c>
      <c r="H6099" s="3">
        <v>1</v>
      </c>
      <c r="I6099" s="3">
        <f t="shared" si="95"/>
        <v>2</v>
      </c>
    </row>
    <row r="6100" spans="1:9" x14ac:dyDescent="0.35">
      <c r="A6100" s="3" t="s">
        <v>6492</v>
      </c>
      <c r="B6100" s="44" t="s">
        <v>205</v>
      </c>
      <c r="C6100" s="44" t="s">
        <v>191</v>
      </c>
      <c r="D6100" s="44" t="s">
        <v>175</v>
      </c>
      <c r="E6100" s="3">
        <v>3</v>
      </c>
      <c r="F6100" s="3">
        <v>1</v>
      </c>
      <c r="G6100" s="3">
        <v>1</v>
      </c>
      <c r="H6100" s="3">
        <v>1</v>
      </c>
      <c r="I6100" s="3">
        <f t="shared" si="95"/>
        <v>2</v>
      </c>
    </row>
    <row r="6101" spans="1:9" x14ac:dyDescent="0.35">
      <c r="A6101" s="3" t="s">
        <v>6493</v>
      </c>
      <c r="B6101" s="44" t="s">
        <v>194</v>
      </c>
      <c r="C6101" s="44" t="s">
        <v>93</v>
      </c>
      <c r="D6101" s="44" t="s">
        <v>175</v>
      </c>
      <c r="E6101" s="3">
        <v>3</v>
      </c>
      <c r="F6101" s="3">
        <v>1</v>
      </c>
      <c r="G6101" s="3">
        <v>1</v>
      </c>
      <c r="H6101" s="3">
        <v>1</v>
      </c>
      <c r="I6101" s="3">
        <f t="shared" si="95"/>
        <v>2</v>
      </c>
    </row>
    <row r="6102" spans="1:9" x14ac:dyDescent="0.35">
      <c r="A6102" s="3" t="s">
        <v>6494</v>
      </c>
      <c r="B6102" s="44" t="s">
        <v>262</v>
      </c>
      <c r="C6102" s="44" t="s">
        <v>31</v>
      </c>
      <c r="D6102" s="44" t="s">
        <v>176</v>
      </c>
      <c r="E6102" s="3">
        <v>3</v>
      </c>
      <c r="F6102" s="3">
        <v>1</v>
      </c>
      <c r="G6102" s="3">
        <v>4</v>
      </c>
      <c r="H6102" s="3">
        <v>1</v>
      </c>
      <c r="I6102" s="3">
        <f t="shared" si="95"/>
        <v>2</v>
      </c>
    </row>
    <row r="6103" spans="1:9" x14ac:dyDescent="0.35">
      <c r="A6103" s="3" t="s">
        <v>6495</v>
      </c>
      <c r="B6103" s="44" t="s">
        <v>194</v>
      </c>
      <c r="C6103" s="44" t="s">
        <v>93</v>
      </c>
      <c r="D6103" s="44" t="s">
        <v>175</v>
      </c>
      <c r="E6103" s="3">
        <v>3</v>
      </c>
      <c r="F6103" s="3">
        <v>1</v>
      </c>
      <c r="G6103" s="3">
        <v>1</v>
      </c>
      <c r="H6103" s="3">
        <v>1</v>
      </c>
      <c r="I6103" s="3">
        <f t="shared" si="95"/>
        <v>2</v>
      </c>
    </row>
    <row r="6104" spans="1:9" x14ac:dyDescent="0.35">
      <c r="A6104" s="3" t="s">
        <v>6496</v>
      </c>
      <c r="B6104" s="44" t="s">
        <v>217</v>
      </c>
      <c r="C6104" s="44" t="s">
        <v>82</v>
      </c>
      <c r="D6104" s="44" t="s">
        <v>175</v>
      </c>
      <c r="E6104" s="3">
        <v>3</v>
      </c>
      <c r="F6104" s="3">
        <v>1</v>
      </c>
      <c r="G6104" s="3">
        <v>1</v>
      </c>
      <c r="H6104" s="3">
        <v>1</v>
      </c>
      <c r="I6104" s="3">
        <f t="shared" si="95"/>
        <v>2</v>
      </c>
    </row>
    <row r="6105" spans="1:9" x14ac:dyDescent="0.35">
      <c r="A6105" s="3" t="s">
        <v>6497</v>
      </c>
      <c r="B6105" s="44" t="s">
        <v>210</v>
      </c>
      <c r="C6105" s="44" t="s">
        <v>97</v>
      </c>
      <c r="D6105" s="44" t="s">
        <v>176</v>
      </c>
      <c r="E6105" s="3">
        <v>3</v>
      </c>
      <c r="F6105" s="3">
        <v>1</v>
      </c>
      <c r="G6105" s="3">
        <v>1</v>
      </c>
      <c r="H6105" s="3">
        <v>1</v>
      </c>
      <c r="I6105" s="3">
        <f t="shared" si="95"/>
        <v>2</v>
      </c>
    </row>
    <row r="6106" spans="1:9" x14ac:dyDescent="0.35">
      <c r="A6106" s="3" t="s">
        <v>6498</v>
      </c>
      <c r="B6106" s="44" t="s">
        <v>223</v>
      </c>
      <c r="C6106" s="44" t="s">
        <v>157</v>
      </c>
      <c r="D6106" s="44" t="s">
        <v>176</v>
      </c>
      <c r="E6106" s="3">
        <v>3</v>
      </c>
      <c r="F6106" s="3">
        <v>1</v>
      </c>
      <c r="G6106" s="3">
        <v>1</v>
      </c>
      <c r="H6106" s="3">
        <v>3</v>
      </c>
      <c r="I6106" s="3">
        <f t="shared" si="95"/>
        <v>2</v>
      </c>
    </row>
    <row r="6107" spans="1:9" x14ac:dyDescent="0.35">
      <c r="A6107" s="3" t="s">
        <v>6499</v>
      </c>
      <c r="B6107" s="44" t="s">
        <v>223</v>
      </c>
      <c r="C6107" s="44" t="s">
        <v>157</v>
      </c>
      <c r="D6107" s="44" t="s">
        <v>176</v>
      </c>
      <c r="E6107" s="3">
        <v>3</v>
      </c>
      <c r="F6107" s="3">
        <v>1</v>
      </c>
      <c r="G6107" s="3">
        <v>1</v>
      </c>
      <c r="H6107" s="3">
        <v>1</v>
      </c>
      <c r="I6107" s="3">
        <f t="shared" si="95"/>
        <v>2</v>
      </c>
    </row>
    <row r="6108" spans="1:9" x14ac:dyDescent="0.35">
      <c r="A6108" s="3" t="s">
        <v>6500</v>
      </c>
      <c r="B6108" s="44" t="s">
        <v>223</v>
      </c>
      <c r="C6108" s="44" t="s">
        <v>157</v>
      </c>
      <c r="D6108" s="44" t="s">
        <v>176</v>
      </c>
      <c r="E6108" s="3">
        <v>3</v>
      </c>
      <c r="F6108" s="3">
        <v>1</v>
      </c>
      <c r="G6108" s="3">
        <v>1</v>
      </c>
      <c r="H6108" s="3">
        <v>1</v>
      </c>
      <c r="I6108" s="3">
        <f t="shared" si="95"/>
        <v>2</v>
      </c>
    </row>
    <row r="6109" spans="1:9" x14ac:dyDescent="0.35">
      <c r="A6109" s="3" t="s">
        <v>6501</v>
      </c>
      <c r="B6109" s="44" t="s">
        <v>210</v>
      </c>
      <c r="C6109" s="44" t="s">
        <v>97</v>
      </c>
      <c r="D6109" s="44" t="s">
        <v>176</v>
      </c>
      <c r="E6109" s="3">
        <v>3</v>
      </c>
      <c r="F6109" s="3">
        <v>1</v>
      </c>
      <c r="G6109" s="3">
        <v>4</v>
      </c>
      <c r="H6109" s="3">
        <v>2</v>
      </c>
      <c r="I6109" s="3">
        <f t="shared" si="95"/>
        <v>3</v>
      </c>
    </row>
    <row r="6110" spans="1:9" x14ac:dyDescent="0.35">
      <c r="A6110" s="3" t="s">
        <v>6502</v>
      </c>
      <c r="B6110" s="44" t="s">
        <v>218</v>
      </c>
      <c r="C6110" s="44" t="s">
        <v>219</v>
      </c>
      <c r="D6110" s="44" t="s">
        <v>175</v>
      </c>
      <c r="E6110" s="3">
        <v>2</v>
      </c>
      <c r="F6110" s="3">
        <v>2</v>
      </c>
      <c r="G6110" s="3">
        <v>4</v>
      </c>
      <c r="H6110" s="3">
        <v>1</v>
      </c>
      <c r="I6110" s="3">
        <f t="shared" si="95"/>
        <v>2</v>
      </c>
    </row>
    <row r="6111" spans="1:9" x14ac:dyDescent="0.35">
      <c r="A6111" s="3" t="s">
        <v>6503</v>
      </c>
      <c r="B6111" s="44" t="s">
        <v>188</v>
      </c>
      <c r="C6111" s="44" t="s">
        <v>93</v>
      </c>
      <c r="D6111" s="44" t="s">
        <v>176</v>
      </c>
      <c r="E6111" s="3">
        <v>3</v>
      </c>
      <c r="F6111" s="3">
        <v>3</v>
      </c>
      <c r="G6111" s="3">
        <v>1</v>
      </c>
      <c r="H6111" s="3">
        <v>1</v>
      </c>
      <c r="I6111" s="3">
        <f t="shared" si="95"/>
        <v>2</v>
      </c>
    </row>
    <row r="6112" spans="1:9" x14ac:dyDescent="0.35">
      <c r="A6112" s="3" t="s">
        <v>6504</v>
      </c>
      <c r="B6112" s="44" t="s">
        <v>210</v>
      </c>
      <c r="C6112" s="44" t="s">
        <v>97</v>
      </c>
      <c r="D6112" s="44" t="s">
        <v>176</v>
      </c>
      <c r="E6112" s="3">
        <v>3</v>
      </c>
      <c r="F6112" s="3">
        <v>1</v>
      </c>
      <c r="G6112" s="3">
        <v>1</v>
      </c>
      <c r="H6112" s="3">
        <v>1</v>
      </c>
      <c r="I6112" s="3">
        <f t="shared" si="95"/>
        <v>2</v>
      </c>
    </row>
    <row r="6113" spans="1:9" x14ac:dyDescent="0.35">
      <c r="A6113" s="3" t="s">
        <v>6505</v>
      </c>
      <c r="B6113" s="44" t="s">
        <v>194</v>
      </c>
      <c r="C6113" s="44" t="s">
        <v>93</v>
      </c>
      <c r="D6113" s="44" t="s">
        <v>175</v>
      </c>
      <c r="E6113" s="3">
        <v>3</v>
      </c>
      <c r="F6113" s="3">
        <v>4</v>
      </c>
      <c r="G6113" s="3">
        <v>1</v>
      </c>
      <c r="H6113" s="3">
        <v>1</v>
      </c>
      <c r="I6113" s="3">
        <f t="shared" si="95"/>
        <v>2</v>
      </c>
    </row>
    <row r="6114" spans="1:9" x14ac:dyDescent="0.35">
      <c r="A6114" s="3" t="s">
        <v>6506</v>
      </c>
      <c r="B6114" s="44" t="s">
        <v>207</v>
      </c>
      <c r="C6114" s="44" t="s">
        <v>97</v>
      </c>
      <c r="D6114" s="44" t="s">
        <v>175</v>
      </c>
      <c r="E6114" s="3">
        <v>3</v>
      </c>
      <c r="F6114" s="3">
        <v>1</v>
      </c>
      <c r="G6114" s="3">
        <v>4</v>
      </c>
      <c r="H6114" s="3">
        <v>1</v>
      </c>
      <c r="I6114" s="3">
        <f t="shared" si="95"/>
        <v>2</v>
      </c>
    </row>
    <row r="6115" spans="1:9" x14ac:dyDescent="0.35">
      <c r="A6115" s="3" t="s">
        <v>6507</v>
      </c>
      <c r="B6115" s="44" t="s">
        <v>209</v>
      </c>
      <c r="C6115" s="44" t="s">
        <v>82</v>
      </c>
      <c r="D6115" s="44" t="s">
        <v>176</v>
      </c>
      <c r="E6115" s="3">
        <v>3</v>
      </c>
      <c r="F6115" s="3">
        <v>1</v>
      </c>
      <c r="G6115" s="3">
        <v>1</v>
      </c>
      <c r="H6115" s="3">
        <v>1</v>
      </c>
      <c r="I6115" s="3">
        <f t="shared" si="95"/>
        <v>2</v>
      </c>
    </row>
    <row r="6116" spans="1:9" x14ac:dyDescent="0.35">
      <c r="A6116" s="3" t="s">
        <v>6508</v>
      </c>
      <c r="B6116" s="44" t="s">
        <v>200</v>
      </c>
      <c r="C6116" s="44" t="s">
        <v>31</v>
      </c>
      <c r="D6116" s="44" t="s">
        <v>175</v>
      </c>
      <c r="E6116" s="3">
        <v>3</v>
      </c>
      <c r="F6116" s="3">
        <v>1</v>
      </c>
      <c r="G6116" s="3">
        <v>4</v>
      </c>
      <c r="H6116" s="3">
        <v>1</v>
      </c>
      <c r="I6116" s="3">
        <f t="shared" si="95"/>
        <v>2</v>
      </c>
    </row>
    <row r="6117" spans="1:9" x14ac:dyDescent="0.35">
      <c r="A6117" s="3" t="s">
        <v>6509</v>
      </c>
      <c r="B6117" s="44" t="s">
        <v>188</v>
      </c>
      <c r="C6117" s="44" t="s">
        <v>93</v>
      </c>
      <c r="D6117" s="44" t="s">
        <v>176</v>
      </c>
      <c r="E6117" s="3">
        <v>3</v>
      </c>
      <c r="F6117" s="3">
        <v>1</v>
      </c>
      <c r="G6117" s="3">
        <v>1</v>
      </c>
      <c r="H6117" s="3">
        <v>2</v>
      </c>
      <c r="I6117" s="3">
        <f t="shared" si="95"/>
        <v>2</v>
      </c>
    </row>
    <row r="6118" spans="1:9" x14ac:dyDescent="0.35">
      <c r="A6118" s="3" t="s">
        <v>6510</v>
      </c>
      <c r="B6118" s="44" t="s">
        <v>193</v>
      </c>
      <c r="C6118" s="44" t="s">
        <v>28</v>
      </c>
      <c r="D6118" s="44" t="s">
        <v>176</v>
      </c>
      <c r="E6118" s="3">
        <v>3</v>
      </c>
      <c r="F6118" s="3">
        <v>4</v>
      </c>
      <c r="G6118" s="3">
        <v>1</v>
      </c>
      <c r="H6118" s="3">
        <v>1</v>
      </c>
      <c r="I6118" s="3">
        <f t="shared" si="95"/>
        <v>2</v>
      </c>
    </row>
    <row r="6119" spans="1:9" x14ac:dyDescent="0.35">
      <c r="A6119" s="3" t="s">
        <v>6511</v>
      </c>
      <c r="B6119" s="44" t="s">
        <v>239</v>
      </c>
      <c r="C6119" s="44" t="s">
        <v>33</v>
      </c>
      <c r="D6119" s="44" t="s">
        <v>176</v>
      </c>
      <c r="E6119" s="3">
        <v>3</v>
      </c>
      <c r="F6119" s="3">
        <v>1</v>
      </c>
      <c r="G6119" s="3">
        <v>4</v>
      </c>
      <c r="H6119" s="3">
        <v>1</v>
      </c>
      <c r="I6119" s="3">
        <f t="shared" si="95"/>
        <v>2</v>
      </c>
    </row>
    <row r="6120" spans="1:9" x14ac:dyDescent="0.35">
      <c r="A6120" s="3" t="s">
        <v>6512</v>
      </c>
      <c r="B6120" s="44" t="s">
        <v>207</v>
      </c>
      <c r="C6120" s="44" t="s">
        <v>97</v>
      </c>
      <c r="D6120" s="44" t="s">
        <v>175</v>
      </c>
      <c r="E6120" s="3">
        <v>3</v>
      </c>
      <c r="F6120" s="3">
        <v>1</v>
      </c>
      <c r="G6120" s="3">
        <v>4</v>
      </c>
      <c r="H6120" s="3">
        <v>1</v>
      </c>
      <c r="I6120" s="3">
        <f t="shared" si="95"/>
        <v>2</v>
      </c>
    </row>
    <row r="6121" spans="1:9" x14ac:dyDescent="0.35">
      <c r="A6121" s="3" t="s">
        <v>6513</v>
      </c>
      <c r="B6121" s="44" t="s">
        <v>209</v>
      </c>
      <c r="C6121" s="44" t="s">
        <v>82</v>
      </c>
      <c r="D6121" s="44" t="s">
        <v>176</v>
      </c>
      <c r="E6121" s="3">
        <v>3</v>
      </c>
      <c r="F6121" s="3">
        <v>1</v>
      </c>
      <c r="G6121" s="3">
        <v>4</v>
      </c>
      <c r="H6121" s="3">
        <v>1</v>
      </c>
      <c r="I6121" s="3">
        <f t="shared" si="95"/>
        <v>2</v>
      </c>
    </row>
    <row r="6122" spans="1:9" x14ac:dyDescent="0.35">
      <c r="A6122" s="3" t="s">
        <v>6514</v>
      </c>
      <c r="B6122" s="44" t="s">
        <v>223</v>
      </c>
      <c r="C6122" s="44" t="s">
        <v>157</v>
      </c>
      <c r="D6122" s="44" t="s">
        <v>176</v>
      </c>
      <c r="E6122" s="3">
        <v>3</v>
      </c>
      <c r="F6122" s="3">
        <v>1</v>
      </c>
      <c r="G6122" s="3">
        <v>1</v>
      </c>
      <c r="H6122" s="3">
        <v>1</v>
      </c>
      <c r="I6122" s="3">
        <f t="shared" si="95"/>
        <v>2</v>
      </c>
    </row>
    <row r="6123" spans="1:9" x14ac:dyDescent="0.35">
      <c r="A6123" s="3" t="s">
        <v>6515</v>
      </c>
      <c r="B6123" s="44" t="s">
        <v>205</v>
      </c>
      <c r="C6123" s="44" t="s">
        <v>191</v>
      </c>
      <c r="D6123" s="44" t="s">
        <v>175</v>
      </c>
      <c r="E6123" s="3">
        <v>3</v>
      </c>
      <c r="F6123" s="3">
        <v>1</v>
      </c>
      <c r="G6123" s="3">
        <v>1</v>
      </c>
      <c r="H6123" s="3">
        <v>1</v>
      </c>
      <c r="I6123" s="3">
        <f t="shared" si="95"/>
        <v>2</v>
      </c>
    </row>
    <row r="6124" spans="1:9" x14ac:dyDescent="0.35">
      <c r="A6124" s="3" t="s">
        <v>6516</v>
      </c>
      <c r="B6124" s="44" t="s">
        <v>236</v>
      </c>
      <c r="C6124" s="44" t="s">
        <v>219</v>
      </c>
      <c r="D6124" s="44" t="s">
        <v>176</v>
      </c>
      <c r="E6124" s="3">
        <v>3</v>
      </c>
      <c r="F6124" s="3">
        <v>1</v>
      </c>
      <c r="G6124" s="3">
        <v>1</v>
      </c>
      <c r="H6124" s="3">
        <v>1</v>
      </c>
      <c r="I6124" s="3">
        <f t="shared" si="95"/>
        <v>2</v>
      </c>
    </row>
    <row r="6125" spans="1:9" x14ac:dyDescent="0.35">
      <c r="A6125" s="3" t="s">
        <v>6517</v>
      </c>
      <c r="B6125" s="44" t="s">
        <v>205</v>
      </c>
      <c r="C6125" s="44" t="s">
        <v>191</v>
      </c>
      <c r="D6125" s="44" t="s">
        <v>175</v>
      </c>
      <c r="E6125" s="3">
        <v>3</v>
      </c>
      <c r="F6125" s="3">
        <v>1</v>
      </c>
      <c r="G6125" s="3">
        <v>4</v>
      </c>
      <c r="H6125" s="3">
        <v>1</v>
      </c>
      <c r="I6125" s="3">
        <f t="shared" si="95"/>
        <v>2</v>
      </c>
    </row>
    <row r="6126" spans="1:9" x14ac:dyDescent="0.35">
      <c r="A6126" s="3" t="s">
        <v>6518</v>
      </c>
      <c r="B6126" s="44" t="s">
        <v>193</v>
      </c>
      <c r="C6126" s="44" t="s">
        <v>28</v>
      </c>
      <c r="D6126" s="44" t="s">
        <v>176</v>
      </c>
      <c r="E6126" s="3">
        <v>3</v>
      </c>
      <c r="F6126" s="3">
        <v>1</v>
      </c>
      <c r="G6126" s="3">
        <v>1</v>
      </c>
      <c r="H6126" s="3">
        <v>1</v>
      </c>
      <c r="I6126" s="3">
        <f t="shared" si="95"/>
        <v>2</v>
      </c>
    </row>
    <row r="6127" spans="1:9" x14ac:dyDescent="0.35">
      <c r="A6127" s="3" t="s">
        <v>6519</v>
      </c>
      <c r="B6127" s="44" t="s">
        <v>194</v>
      </c>
      <c r="C6127" s="44" t="s">
        <v>93</v>
      </c>
      <c r="D6127" s="44" t="s">
        <v>175</v>
      </c>
      <c r="E6127" s="3">
        <v>3</v>
      </c>
      <c r="F6127" s="3">
        <v>1</v>
      </c>
      <c r="G6127" s="3">
        <v>1</v>
      </c>
      <c r="H6127" s="3">
        <v>1</v>
      </c>
      <c r="I6127" s="3">
        <f t="shared" si="95"/>
        <v>2</v>
      </c>
    </row>
    <row r="6128" spans="1:9" x14ac:dyDescent="0.35">
      <c r="A6128" s="3" t="s">
        <v>6520</v>
      </c>
      <c r="B6128" s="44" t="s">
        <v>194</v>
      </c>
      <c r="C6128" s="44" t="s">
        <v>93</v>
      </c>
      <c r="D6128" s="44" t="s">
        <v>175</v>
      </c>
      <c r="E6128" s="3">
        <v>3</v>
      </c>
      <c r="F6128" s="3">
        <v>1</v>
      </c>
      <c r="G6128" s="3">
        <v>4</v>
      </c>
      <c r="H6128" s="3">
        <v>1</v>
      </c>
      <c r="I6128" s="3">
        <f t="shared" si="95"/>
        <v>2</v>
      </c>
    </row>
    <row r="6129" spans="1:9" x14ac:dyDescent="0.35">
      <c r="A6129" s="3" t="s">
        <v>6521</v>
      </c>
      <c r="B6129" s="44" t="s">
        <v>193</v>
      </c>
      <c r="C6129" s="44" t="s">
        <v>28</v>
      </c>
      <c r="D6129" s="44" t="s">
        <v>176</v>
      </c>
      <c r="E6129" s="3">
        <v>3</v>
      </c>
      <c r="F6129" s="3">
        <v>1</v>
      </c>
      <c r="G6129" s="3">
        <v>1</v>
      </c>
      <c r="H6129" s="3">
        <v>1</v>
      </c>
      <c r="I6129" s="3">
        <f t="shared" si="95"/>
        <v>2</v>
      </c>
    </row>
    <row r="6130" spans="1:9" x14ac:dyDescent="0.35">
      <c r="A6130" s="3" t="s">
        <v>6522</v>
      </c>
      <c r="B6130" s="44" t="s">
        <v>251</v>
      </c>
      <c r="C6130" s="44" t="s">
        <v>28</v>
      </c>
      <c r="D6130" s="44" t="s">
        <v>175</v>
      </c>
      <c r="E6130" s="3">
        <v>3</v>
      </c>
      <c r="F6130" s="3">
        <v>1</v>
      </c>
      <c r="G6130" s="3">
        <v>4</v>
      </c>
      <c r="H6130" s="3">
        <v>1</v>
      </c>
      <c r="I6130" s="3">
        <f t="shared" si="95"/>
        <v>2</v>
      </c>
    </row>
    <row r="6131" spans="1:9" x14ac:dyDescent="0.35">
      <c r="A6131" s="3" t="s">
        <v>6523</v>
      </c>
      <c r="B6131" s="44" t="s">
        <v>200</v>
      </c>
      <c r="C6131" s="44" t="s">
        <v>31</v>
      </c>
      <c r="D6131" s="44" t="s">
        <v>175</v>
      </c>
      <c r="E6131" s="3">
        <v>3</v>
      </c>
      <c r="F6131" s="3">
        <v>1</v>
      </c>
      <c r="G6131" s="3">
        <v>4</v>
      </c>
      <c r="H6131" s="3">
        <v>1</v>
      </c>
      <c r="I6131" s="3">
        <f t="shared" si="95"/>
        <v>2</v>
      </c>
    </row>
    <row r="6132" spans="1:9" x14ac:dyDescent="0.35">
      <c r="A6132" s="3" t="s">
        <v>6524</v>
      </c>
      <c r="B6132" s="44" t="s">
        <v>193</v>
      </c>
      <c r="C6132" s="44" t="s">
        <v>28</v>
      </c>
      <c r="D6132" s="44" t="s">
        <v>176</v>
      </c>
      <c r="E6132" s="3">
        <v>3</v>
      </c>
      <c r="F6132" s="3">
        <v>2</v>
      </c>
      <c r="G6132" s="3">
        <v>1</v>
      </c>
      <c r="H6132" s="3">
        <v>1</v>
      </c>
      <c r="I6132" s="3">
        <f t="shared" si="95"/>
        <v>2</v>
      </c>
    </row>
    <row r="6133" spans="1:9" x14ac:dyDescent="0.35">
      <c r="A6133" s="3" t="s">
        <v>6525</v>
      </c>
      <c r="B6133" s="44" t="s">
        <v>205</v>
      </c>
      <c r="C6133" s="44" t="s">
        <v>191</v>
      </c>
      <c r="D6133" s="44" t="s">
        <v>175</v>
      </c>
      <c r="E6133" s="3">
        <v>3</v>
      </c>
      <c r="F6133" s="3">
        <v>1</v>
      </c>
      <c r="G6133" s="3">
        <v>1</v>
      </c>
      <c r="H6133" s="3">
        <v>1</v>
      </c>
      <c r="I6133" s="3">
        <f t="shared" si="95"/>
        <v>2</v>
      </c>
    </row>
    <row r="6134" spans="1:9" x14ac:dyDescent="0.35">
      <c r="A6134" s="3" t="s">
        <v>6526</v>
      </c>
      <c r="B6134" s="44" t="s">
        <v>190</v>
      </c>
      <c r="C6134" s="44" t="s">
        <v>191</v>
      </c>
      <c r="D6134" s="44" t="s">
        <v>176</v>
      </c>
      <c r="E6134" s="3">
        <v>3</v>
      </c>
      <c r="F6134" s="3">
        <v>1</v>
      </c>
      <c r="G6134" s="3">
        <v>4</v>
      </c>
      <c r="H6134" s="3">
        <v>1</v>
      </c>
      <c r="I6134" s="3">
        <f t="shared" si="95"/>
        <v>2</v>
      </c>
    </row>
    <row r="6135" spans="1:9" x14ac:dyDescent="0.35">
      <c r="A6135" s="3" t="s">
        <v>6527</v>
      </c>
      <c r="B6135" s="44" t="s">
        <v>190</v>
      </c>
      <c r="C6135" s="44" t="s">
        <v>191</v>
      </c>
      <c r="D6135" s="44" t="s">
        <v>176</v>
      </c>
      <c r="E6135" s="3">
        <v>3</v>
      </c>
      <c r="F6135" s="3">
        <v>1</v>
      </c>
      <c r="G6135" s="3">
        <v>1</v>
      </c>
      <c r="H6135" s="3">
        <v>1</v>
      </c>
      <c r="I6135" s="3">
        <f t="shared" si="95"/>
        <v>2</v>
      </c>
    </row>
    <row r="6136" spans="1:9" x14ac:dyDescent="0.35">
      <c r="A6136" s="3" t="s">
        <v>6528</v>
      </c>
      <c r="B6136" s="44" t="s">
        <v>178</v>
      </c>
      <c r="C6136" s="44" t="s">
        <v>157</v>
      </c>
      <c r="D6136" s="44" t="s">
        <v>175</v>
      </c>
      <c r="E6136" s="3">
        <v>3</v>
      </c>
      <c r="F6136" s="3">
        <v>1</v>
      </c>
      <c r="G6136" s="3">
        <v>4</v>
      </c>
      <c r="H6136" s="3">
        <v>1</v>
      </c>
      <c r="I6136" s="3">
        <f t="shared" si="95"/>
        <v>2</v>
      </c>
    </row>
    <row r="6137" spans="1:9" x14ac:dyDescent="0.35">
      <c r="A6137" s="3" t="s">
        <v>6529</v>
      </c>
      <c r="B6137" s="44" t="s">
        <v>190</v>
      </c>
      <c r="C6137" s="44" t="s">
        <v>191</v>
      </c>
      <c r="D6137" s="44" t="s">
        <v>176</v>
      </c>
      <c r="E6137" s="3">
        <v>3</v>
      </c>
      <c r="F6137" s="3">
        <v>1</v>
      </c>
      <c r="G6137" s="3">
        <v>1</v>
      </c>
      <c r="H6137" s="3">
        <v>1</v>
      </c>
      <c r="I6137" s="3">
        <f t="shared" si="95"/>
        <v>2</v>
      </c>
    </row>
    <row r="6138" spans="1:9" x14ac:dyDescent="0.35">
      <c r="A6138" s="3" t="s">
        <v>6530</v>
      </c>
      <c r="B6138" s="44" t="s">
        <v>207</v>
      </c>
      <c r="C6138" s="44" t="s">
        <v>97</v>
      </c>
      <c r="D6138" s="44" t="s">
        <v>175</v>
      </c>
      <c r="E6138" s="3">
        <v>3</v>
      </c>
      <c r="F6138" s="3">
        <v>1</v>
      </c>
      <c r="G6138" s="3">
        <v>4</v>
      </c>
      <c r="H6138" s="3">
        <v>1</v>
      </c>
      <c r="I6138" s="3">
        <f t="shared" si="95"/>
        <v>2</v>
      </c>
    </row>
    <row r="6139" spans="1:9" x14ac:dyDescent="0.35">
      <c r="A6139" s="3" t="s">
        <v>6531</v>
      </c>
      <c r="B6139" s="44" t="s">
        <v>205</v>
      </c>
      <c r="C6139" s="44" t="s">
        <v>191</v>
      </c>
      <c r="D6139" s="44" t="s">
        <v>175</v>
      </c>
      <c r="E6139" s="3">
        <v>3</v>
      </c>
      <c r="F6139" s="3">
        <v>1</v>
      </c>
      <c r="G6139" s="3">
        <v>4</v>
      </c>
      <c r="H6139" s="3">
        <v>2</v>
      </c>
      <c r="I6139" s="3">
        <f t="shared" si="95"/>
        <v>3</v>
      </c>
    </row>
    <row r="6140" spans="1:9" x14ac:dyDescent="0.35">
      <c r="A6140" s="3" t="s">
        <v>6532</v>
      </c>
      <c r="B6140" s="44" t="s">
        <v>251</v>
      </c>
      <c r="C6140" s="44" t="s">
        <v>28</v>
      </c>
      <c r="D6140" s="44" t="s">
        <v>175</v>
      </c>
      <c r="E6140" s="3">
        <v>3</v>
      </c>
      <c r="F6140" s="3">
        <v>1</v>
      </c>
      <c r="G6140" s="3">
        <v>4</v>
      </c>
      <c r="H6140" s="3">
        <v>1</v>
      </c>
      <c r="I6140" s="3">
        <f t="shared" si="95"/>
        <v>2</v>
      </c>
    </row>
    <row r="6141" spans="1:9" x14ac:dyDescent="0.35">
      <c r="A6141" s="3" t="s">
        <v>6533</v>
      </c>
      <c r="B6141" s="44" t="s">
        <v>209</v>
      </c>
      <c r="C6141" s="44" t="s">
        <v>82</v>
      </c>
      <c r="D6141" s="44" t="s">
        <v>176</v>
      </c>
      <c r="E6141" s="3">
        <v>3</v>
      </c>
      <c r="F6141" s="3">
        <v>1</v>
      </c>
      <c r="G6141" s="3">
        <v>1</v>
      </c>
      <c r="H6141" s="3">
        <v>1</v>
      </c>
      <c r="I6141" s="3">
        <f t="shared" si="95"/>
        <v>2</v>
      </c>
    </row>
    <row r="6142" spans="1:9" x14ac:dyDescent="0.35">
      <c r="A6142" s="3" t="s">
        <v>6534</v>
      </c>
      <c r="B6142" s="44" t="s">
        <v>251</v>
      </c>
      <c r="C6142" s="44" t="s">
        <v>28</v>
      </c>
      <c r="D6142" s="44" t="s">
        <v>175</v>
      </c>
      <c r="E6142" s="3">
        <v>3</v>
      </c>
      <c r="F6142" s="3">
        <v>1</v>
      </c>
      <c r="G6142" s="3">
        <v>1</v>
      </c>
      <c r="H6142" s="3">
        <v>1</v>
      </c>
      <c r="I6142" s="3">
        <f t="shared" si="95"/>
        <v>2</v>
      </c>
    </row>
    <row r="6143" spans="1:9" x14ac:dyDescent="0.35">
      <c r="A6143" s="3" t="s">
        <v>6535</v>
      </c>
      <c r="B6143" s="44" t="s">
        <v>209</v>
      </c>
      <c r="C6143" s="44" t="s">
        <v>82</v>
      </c>
      <c r="D6143" s="44" t="s">
        <v>176</v>
      </c>
      <c r="E6143" s="3">
        <v>3</v>
      </c>
      <c r="F6143" s="3">
        <v>1</v>
      </c>
      <c r="G6143" s="3">
        <v>1</v>
      </c>
      <c r="H6143" s="3">
        <v>1</v>
      </c>
      <c r="I6143" s="3">
        <f t="shared" si="95"/>
        <v>2</v>
      </c>
    </row>
    <row r="6144" spans="1:9" x14ac:dyDescent="0.35">
      <c r="A6144" s="3" t="s">
        <v>6536</v>
      </c>
      <c r="B6144" s="44" t="s">
        <v>251</v>
      </c>
      <c r="C6144" s="44" t="s">
        <v>28</v>
      </c>
      <c r="D6144" s="44" t="s">
        <v>175</v>
      </c>
      <c r="E6144" s="3">
        <v>3</v>
      </c>
      <c r="F6144" s="3">
        <v>1</v>
      </c>
      <c r="G6144" s="3">
        <v>4</v>
      </c>
      <c r="H6144" s="3">
        <v>1</v>
      </c>
      <c r="I6144" s="3">
        <f t="shared" si="95"/>
        <v>2</v>
      </c>
    </row>
    <row r="6145" spans="1:9" x14ac:dyDescent="0.35">
      <c r="A6145" s="3" t="s">
        <v>6537</v>
      </c>
      <c r="B6145" s="44" t="s">
        <v>194</v>
      </c>
      <c r="C6145" s="44" t="s">
        <v>93</v>
      </c>
      <c r="D6145" s="44" t="s">
        <v>175</v>
      </c>
      <c r="E6145" s="3">
        <v>3</v>
      </c>
      <c r="F6145" s="3">
        <v>1</v>
      </c>
      <c r="G6145" s="3">
        <v>1</v>
      </c>
      <c r="H6145" s="3">
        <v>1</v>
      </c>
      <c r="I6145" s="3">
        <f t="shared" si="95"/>
        <v>2</v>
      </c>
    </row>
    <row r="6146" spans="1:9" x14ac:dyDescent="0.35">
      <c r="A6146" s="3" t="s">
        <v>6538</v>
      </c>
      <c r="B6146" s="44" t="s">
        <v>193</v>
      </c>
      <c r="C6146" s="44" t="s">
        <v>28</v>
      </c>
      <c r="D6146" s="44" t="s">
        <v>176</v>
      </c>
      <c r="E6146" s="3">
        <v>3</v>
      </c>
      <c r="F6146" s="3">
        <v>1</v>
      </c>
      <c r="G6146" s="3">
        <v>1</v>
      </c>
      <c r="H6146" s="3">
        <v>1</v>
      </c>
      <c r="I6146" s="3">
        <f t="shared" si="95"/>
        <v>2</v>
      </c>
    </row>
    <row r="6147" spans="1:9" x14ac:dyDescent="0.35">
      <c r="A6147" s="3" t="s">
        <v>6539</v>
      </c>
      <c r="B6147" s="44" t="s">
        <v>207</v>
      </c>
      <c r="C6147" s="44" t="s">
        <v>97</v>
      </c>
      <c r="D6147" s="44" t="s">
        <v>175</v>
      </c>
      <c r="E6147" s="3">
        <v>3</v>
      </c>
      <c r="F6147" s="3">
        <v>1</v>
      </c>
      <c r="G6147" s="3">
        <v>4</v>
      </c>
      <c r="H6147" s="3">
        <v>1</v>
      </c>
      <c r="I6147" s="3">
        <f t="shared" ref="I6147:I6210" si="96">ROUND(AVERAGE(E6147:H6147),0)</f>
        <v>2</v>
      </c>
    </row>
    <row r="6148" spans="1:9" x14ac:dyDescent="0.35">
      <c r="A6148" s="3" t="s">
        <v>6540</v>
      </c>
      <c r="B6148" s="44" t="s">
        <v>207</v>
      </c>
      <c r="C6148" s="44" t="s">
        <v>97</v>
      </c>
      <c r="D6148" s="44" t="s">
        <v>175</v>
      </c>
      <c r="E6148" s="3">
        <v>3</v>
      </c>
      <c r="F6148" s="3">
        <v>1</v>
      </c>
      <c r="G6148" s="3">
        <v>4</v>
      </c>
      <c r="H6148" s="3">
        <v>1</v>
      </c>
      <c r="I6148" s="3">
        <f t="shared" si="96"/>
        <v>2</v>
      </c>
    </row>
    <row r="6149" spans="1:9" x14ac:dyDescent="0.35">
      <c r="A6149" s="3" t="s">
        <v>6541</v>
      </c>
      <c r="B6149" s="44" t="s">
        <v>188</v>
      </c>
      <c r="C6149" s="44" t="s">
        <v>93</v>
      </c>
      <c r="D6149" s="44" t="s">
        <v>176</v>
      </c>
      <c r="E6149" s="3">
        <v>3</v>
      </c>
      <c r="F6149" s="3">
        <v>3</v>
      </c>
      <c r="G6149" s="3">
        <v>1</v>
      </c>
      <c r="H6149" s="3">
        <v>1</v>
      </c>
      <c r="I6149" s="3">
        <f t="shared" si="96"/>
        <v>2</v>
      </c>
    </row>
    <row r="6150" spans="1:9" x14ac:dyDescent="0.35">
      <c r="A6150" s="3" t="s">
        <v>6542</v>
      </c>
      <c r="B6150" s="44" t="s">
        <v>207</v>
      </c>
      <c r="C6150" s="44" t="s">
        <v>97</v>
      </c>
      <c r="D6150" s="44" t="s">
        <v>175</v>
      </c>
      <c r="E6150" s="3">
        <v>3</v>
      </c>
      <c r="F6150" s="3">
        <v>1</v>
      </c>
      <c r="G6150" s="3">
        <v>4</v>
      </c>
      <c r="H6150" s="3">
        <v>1</v>
      </c>
      <c r="I6150" s="3">
        <f t="shared" si="96"/>
        <v>2</v>
      </c>
    </row>
    <row r="6151" spans="1:9" x14ac:dyDescent="0.35">
      <c r="A6151" s="3" t="s">
        <v>6543</v>
      </c>
      <c r="B6151" s="44" t="s">
        <v>251</v>
      </c>
      <c r="C6151" s="44" t="s">
        <v>28</v>
      </c>
      <c r="D6151" s="44" t="s">
        <v>175</v>
      </c>
      <c r="E6151" s="3">
        <v>3</v>
      </c>
      <c r="F6151" s="3">
        <v>1</v>
      </c>
      <c r="G6151" s="3">
        <v>4</v>
      </c>
      <c r="H6151" s="3">
        <v>1</v>
      </c>
      <c r="I6151" s="3">
        <f t="shared" si="96"/>
        <v>2</v>
      </c>
    </row>
    <row r="6152" spans="1:9" x14ac:dyDescent="0.35">
      <c r="A6152" s="3" t="s">
        <v>6544</v>
      </c>
      <c r="B6152" s="44" t="s">
        <v>209</v>
      </c>
      <c r="C6152" s="44" t="s">
        <v>82</v>
      </c>
      <c r="D6152" s="44" t="s">
        <v>176</v>
      </c>
      <c r="E6152" s="3">
        <v>3</v>
      </c>
      <c r="F6152" s="3">
        <v>1</v>
      </c>
      <c r="G6152" s="3">
        <v>1</v>
      </c>
      <c r="H6152" s="3">
        <v>1</v>
      </c>
      <c r="I6152" s="3">
        <f t="shared" si="96"/>
        <v>2</v>
      </c>
    </row>
    <row r="6153" spans="1:9" x14ac:dyDescent="0.35">
      <c r="A6153" s="3" t="s">
        <v>6545</v>
      </c>
      <c r="B6153" s="44" t="s">
        <v>251</v>
      </c>
      <c r="C6153" s="44" t="s">
        <v>28</v>
      </c>
      <c r="D6153" s="44" t="s">
        <v>175</v>
      </c>
      <c r="E6153" s="3">
        <v>3</v>
      </c>
      <c r="F6153" s="3">
        <v>1</v>
      </c>
      <c r="G6153" s="3">
        <v>4</v>
      </c>
      <c r="H6153" s="3">
        <v>1</v>
      </c>
      <c r="I6153" s="3">
        <f t="shared" si="96"/>
        <v>2</v>
      </c>
    </row>
    <row r="6154" spans="1:9" x14ac:dyDescent="0.35">
      <c r="A6154" s="3" t="s">
        <v>6546</v>
      </c>
      <c r="B6154" s="44" t="s">
        <v>262</v>
      </c>
      <c r="C6154" s="44" t="s">
        <v>31</v>
      </c>
      <c r="D6154" s="44" t="s">
        <v>176</v>
      </c>
      <c r="E6154" s="3">
        <v>3</v>
      </c>
      <c r="F6154" s="3">
        <v>1</v>
      </c>
      <c r="G6154" s="3">
        <v>4</v>
      </c>
      <c r="H6154" s="3">
        <v>1</v>
      </c>
      <c r="I6154" s="3">
        <f t="shared" si="96"/>
        <v>2</v>
      </c>
    </row>
    <row r="6155" spans="1:9" x14ac:dyDescent="0.35">
      <c r="A6155" s="3" t="s">
        <v>6547</v>
      </c>
      <c r="B6155" s="44" t="s">
        <v>236</v>
      </c>
      <c r="C6155" s="44" t="s">
        <v>219</v>
      </c>
      <c r="D6155" s="44" t="s">
        <v>176</v>
      </c>
      <c r="E6155" s="3">
        <v>3</v>
      </c>
      <c r="F6155" s="3">
        <v>1</v>
      </c>
      <c r="G6155" s="3">
        <v>1</v>
      </c>
      <c r="H6155" s="3">
        <v>1</v>
      </c>
      <c r="I6155" s="3">
        <f t="shared" si="96"/>
        <v>2</v>
      </c>
    </row>
    <row r="6156" spans="1:9" x14ac:dyDescent="0.35">
      <c r="A6156" s="3" t="s">
        <v>6548</v>
      </c>
      <c r="B6156" s="44" t="s">
        <v>236</v>
      </c>
      <c r="C6156" s="44" t="s">
        <v>219</v>
      </c>
      <c r="D6156" s="44" t="s">
        <v>176</v>
      </c>
      <c r="E6156" s="3">
        <v>3</v>
      </c>
      <c r="F6156" s="3">
        <v>1</v>
      </c>
      <c r="G6156" s="3">
        <v>1</v>
      </c>
      <c r="H6156" s="3">
        <v>1</v>
      </c>
      <c r="I6156" s="3">
        <f t="shared" si="96"/>
        <v>2</v>
      </c>
    </row>
    <row r="6157" spans="1:9" x14ac:dyDescent="0.35">
      <c r="A6157" s="3" t="s">
        <v>6549</v>
      </c>
      <c r="B6157" s="44" t="s">
        <v>251</v>
      </c>
      <c r="C6157" s="44" t="s">
        <v>28</v>
      </c>
      <c r="D6157" s="44" t="s">
        <v>175</v>
      </c>
      <c r="E6157" s="3">
        <v>1</v>
      </c>
      <c r="F6157" s="3">
        <v>3</v>
      </c>
      <c r="G6157" s="3">
        <v>1</v>
      </c>
      <c r="H6157" s="3">
        <v>1</v>
      </c>
      <c r="I6157" s="3">
        <f t="shared" si="96"/>
        <v>2</v>
      </c>
    </row>
    <row r="6158" spans="1:9" x14ac:dyDescent="0.35">
      <c r="A6158" s="3" t="s">
        <v>6550</v>
      </c>
      <c r="B6158" s="44" t="s">
        <v>236</v>
      </c>
      <c r="C6158" s="44" t="s">
        <v>219</v>
      </c>
      <c r="D6158" s="44" t="s">
        <v>176</v>
      </c>
      <c r="E6158" s="3">
        <v>3</v>
      </c>
      <c r="F6158" s="3">
        <v>1</v>
      </c>
      <c r="G6158" s="3">
        <v>1</v>
      </c>
      <c r="H6158" s="3">
        <v>1</v>
      </c>
      <c r="I6158" s="3">
        <f t="shared" si="96"/>
        <v>2</v>
      </c>
    </row>
    <row r="6159" spans="1:9" x14ac:dyDescent="0.35">
      <c r="A6159" s="3" t="s">
        <v>6551</v>
      </c>
      <c r="B6159" s="44" t="s">
        <v>236</v>
      </c>
      <c r="C6159" s="44" t="s">
        <v>219</v>
      </c>
      <c r="D6159" s="44" t="s">
        <v>176</v>
      </c>
      <c r="E6159" s="3">
        <v>3</v>
      </c>
      <c r="F6159" s="3">
        <v>1</v>
      </c>
      <c r="G6159" s="3">
        <v>1</v>
      </c>
      <c r="H6159" s="3">
        <v>1</v>
      </c>
      <c r="I6159" s="3">
        <f t="shared" si="96"/>
        <v>2</v>
      </c>
    </row>
    <row r="6160" spans="1:9" x14ac:dyDescent="0.35">
      <c r="A6160" s="3" t="s">
        <v>6552</v>
      </c>
      <c r="B6160" s="44" t="s">
        <v>194</v>
      </c>
      <c r="C6160" s="44" t="s">
        <v>93</v>
      </c>
      <c r="D6160" s="44" t="s">
        <v>175</v>
      </c>
      <c r="E6160" s="3">
        <v>3</v>
      </c>
      <c r="F6160" s="3">
        <v>1</v>
      </c>
      <c r="G6160" s="3">
        <v>4</v>
      </c>
      <c r="H6160" s="3">
        <v>1</v>
      </c>
      <c r="I6160" s="3">
        <f t="shared" si="96"/>
        <v>2</v>
      </c>
    </row>
    <row r="6161" spans="1:9" x14ac:dyDescent="0.35">
      <c r="A6161" s="3" t="s">
        <v>6553</v>
      </c>
      <c r="B6161" s="44" t="s">
        <v>251</v>
      </c>
      <c r="C6161" s="44" t="s">
        <v>28</v>
      </c>
      <c r="D6161" s="44" t="s">
        <v>175</v>
      </c>
      <c r="E6161" s="3">
        <v>3</v>
      </c>
      <c r="F6161" s="3">
        <v>2</v>
      </c>
      <c r="G6161" s="3">
        <v>4</v>
      </c>
      <c r="H6161" s="3">
        <v>1</v>
      </c>
      <c r="I6161" s="3">
        <f t="shared" si="96"/>
        <v>3</v>
      </c>
    </row>
    <row r="6162" spans="1:9" x14ac:dyDescent="0.35">
      <c r="A6162" s="3" t="s">
        <v>6554</v>
      </c>
      <c r="B6162" s="44" t="s">
        <v>194</v>
      </c>
      <c r="C6162" s="44" t="s">
        <v>93</v>
      </c>
      <c r="D6162" s="44" t="s">
        <v>175</v>
      </c>
      <c r="E6162" s="3">
        <v>3</v>
      </c>
      <c r="F6162" s="3">
        <v>1</v>
      </c>
      <c r="G6162" s="3">
        <v>4</v>
      </c>
      <c r="H6162" s="3">
        <v>1</v>
      </c>
      <c r="I6162" s="3">
        <f t="shared" si="96"/>
        <v>2</v>
      </c>
    </row>
    <row r="6163" spans="1:9" x14ac:dyDescent="0.35">
      <c r="A6163" s="3" t="s">
        <v>6555</v>
      </c>
      <c r="B6163" s="44" t="s">
        <v>188</v>
      </c>
      <c r="C6163" s="44" t="s">
        <v>93</v>
      </c>
      <c r="D6163" s="44" t="s">
        <v>176</v>
      </c>
      <c r="E6163" s="3">
        <v>3</v>
      </c>
      <c r="F6163" s="3">
        <v>2</v>
      </c>
      <c r="G6163" s="3">
        <v>1</v>
      </c>
      <c r="H6163" s="3">
        <v>1</v>
      </c>
      <c r="I6163" s="3">
        <f t="shared" si="96"/>
        <v>2</v>
      </c>
    </row>
    <row r="6164" spans="1:9" x14ac:dyDescent="0.35">
      <c r="A6164" s="3" t="s">
        <v>6556</v>
      </c>
      <c r="B6164" s="44" t="s">
        <v>251</v>
      </c>
      <c r="C6164" s="44" t="s">
        <v>28</v>
      </c>
      <c r="D6164" s="44" t="s">
        <v>175</v>
      </c>
      <c r="E6164" s="3">
        <v>3</v>
      </c>
      <c r="F6164" s="3">
        <v>1</v>
      </c>
      <c r="G6164" s="3">
        <v>4</v>
      </c>
      <c r="H6164" s="3">
        <v>1</v>
      </c>
      <c r="I6164" s="3">
        <f t="shared" si="96"/>
        <v>2</v>
      </c>
    </row>
    <row r="6165" spans="1:9" x14ac:dyDescent="0.35">
      <c r="A6165" s="3" t="s">
        <v>6557</v>
      </c>
      <c r="B6165" s="44" t="s">
        <v>251</v>
      </c>
      <c r="C6165" s="44" t="s">
        <v>28</v>
      </c>
      <c r="D6165" s="44" t="s">
        <v>175</v>
      </c>
      <c r="E6165" s="3">
        <v>3</v>
      </c>
      <c r="F6165" s="3">
        <v>1</v>
      </c>
      <c r="G6165" s="3">
        <v>4</v>
      </c>
      <c r="H6165" s="3">
        <v>1</v>
      </c>
      <c r="I6165" s="3">
        <f t="shared" si="96"/>
        <v>2</v>
      </c>
    </row>
    <row r="6166" spans="1:9" x14ac:dyDescent="0.35">
      <c r="A6166" s="3" t="s">
        <v>6558</v>
      </c>
      <c r="B6166" s="44" t="s">
        <v>188</v>
      </c>
      <c r="C6166" s="44" t="s">
        <v>93</v>
      </c>
      <c r="D6166" s="44" t="s">
        <v>176</v>
      </c>
      <c r="E6166" s="3">
        <v>3</v>
      </c>
      <c r="F6166" s="3">
        <v>1</v>
      </c>
      <c r="G6166" s="3">
        <v>1</v>
      </c>
      <c r="H6166" s="3">
        <v>1</v>
      </c>
      <c r="I6166" s="3">
        <f t="shared" si="96"/>
        <v>2</v>
      </c>
    </row>
    <row r="6167" spans="1:9" x14ac:dyDescent="0.35">
      <c r="A6167" s="3" t="s">
        <v>6559</v>
      </c>
      <c r="B6167" s="44" t="s">
        <v>262</v>
      </c>
      <c r="C6167" s="44" t="s">
        <v>31</v>
      </c>
      <c r="D6167" s="44" t="s">
        <v>176</v>
      </c>
      <c r="E6167" s="3">
        <v>3</v>
      </c>
      <c r="F6167" s="3">
        <v>1</v>
      </c>
      <c r="G6167" s="3">
        <v>4</v>
      </c>
      <c r="H6167" s="3">
        <v>1</v>
      </c>
      <c r="I6167" s="3">
        <f t="shared" si="96"/>
        <v>2</v>
      </c>
    </row>
    <row r="6168" spans="1:9" x14ac:dyDescent="0.35">
      <c r="A6168" s="3" t="s">
        <v>6560</v>
      </c>
      <c r="B6168" s="44" t="s">
        <v>262</v>
      </c>
      <c r="C6168" s="44" t="s">
        <v>31</v>
      </c>
      <c r="D6168" s="44" t="s">
        <v>176</v>
      </c>
      <c r="E6168" s="3">
        <v>3</v>
      </c>
      <c r="F6168" s="3">
        <v>1</v>
      </c>
      <c r="G6168" s="3">
        <v>1</v>
      </c>
      <c r="H6168" s="3">
        <v>1</v>
      </c>
      <c r="I6168" s="3">
        <f t="shared" si="96"/>
        <v>2</v>
      </c>
    </row>
    <row r="6169" spans="1:9" x14ac:dyDescent="0.35">
      <c r="A6169" s="3" t="s">
        <v>6561</v>
      </c>
      <c r="B6169" s="44" t="s">
        <v>178</v>
      </c>
      <c r="C6169" s="44" t="s">
        <v>157</v>
      </c>
      <c r="D6169" s="44" t="s">
        <v>175</v>
      </c>
      <c r="E6169" s="3">
        <v>3</v>
      </c>
      <c r="F6169" s="3">
        <v>4</v>
      </c>
      <c r="G6169" s="3">
        <v>4</v>
      </c>
      <c r="H6169" s="3">
        <v>1</v>
      </c>
      <c r="I6169" s="3">
        <f t="shared" si="96"/>
        <v>3</v>
      </c>
    </row>
    <row r="6170" spans="1:9" x14ac:dyDescent="0.35">
      <c r="A6170" s="3" t="s">
        <v>6562</v>
      </c>
      <c r="B6170" s="44" t="s">
        <v>209</v>
      </c>
      <c r="C6170" s="44" t="s">
        <v>82</v>
      </c>
      <c r="D6170" s="44" t="s">
        <v>176</v>
      </c>
      <c r="E6170" s="3">
        <v>3</v>
      </c>
      <c r="F6170" s="3">
        <v>1</v>
      </c>
      <c r="G6170" s="3">
        <v>1</v>
      </c>
      <c r="H6170" s="3">
        <v>1</v>
      </c>
      <c r="I6170" s="3">
        <f t="shared" si="96"/>
        <v>2</v>
      </c>
    </row>
    <row r="6171" spans="1:9" x14ac:dyDescent="0.35">
      <c r="A6171" s="3" t="s">
        <v>6563</v>
      </c>
      <c r="B6171" s="44" t="s">
        <v>217</v>
      </c>
      <c r="C6171" s="44" t="s">
        <v>82</v>
      </c>
      <c r="D6171" s="44" t="s">
        <v>175</v>
      </c>
      <c r="E6171" s="3">
        <v>3</v>
      </c>
      <c r="F6171" s="3">
        <v>1</v>
      </c>
      <c r="G6171" s="3">
        <v>4</v>
      </c>
      <c r="H6171" s="3">
        <v>1</v>
      </c>
      <c r="I6171" s="3">
        <f t="shared" si="96"/>
        <v>2</v>
      </c>
    </row>
    <row r="6172" spans="1:9" x14ac:dyDescent="0.35">
      <c r="A6172" s="3" t="s">
        <v>6564</v>
      </c>
      <c r="B6172" s="44" t="s">
        <v>188</v>
      </c>
      <c r="C6172" s="44" t="s">
        <v>93</v>
      </c>
      <c r="D6172" s="44" t="s">
        <v>176</v>
      </c>
      <c r="E6172" s="3">
        <v>3</v>
      </c>
      <c r="F6172" s="3">
        <v>1</v>
      </c>
      <c r="G6172" s="3">
        <v>4</v>
      </c>
      <c r="H6172" s="3">
        <v>1</v>
      </c>
      <c r="I6172" s="3">
        <f t="shared" si="96"/>
        <v>2</v>
      </c>
    </row>
    <row r="6173" spans="1:9" x14ac:dyDescent="0.35">
      <c r="A6173" s="3" t="s">
        <v>6565</v>
      </c>
      <c r="B6173" s="44" t="s">
        <v>200</v>
      </c>
      <c r="C6173" s="44" t="s">
        <v>31</v>
      </c>
      <c r="D6173" s="44" t="s">
        <v>175</v>
      </c>
      <c r="E6173" s="3">
        <v>3</v>
      </c>
      <c r="F6173" s="3">
        <v>1</v>
      </c>
      <c r="G6173" s="3">
        <v>4</v>
      </c>
      <c r="H6173" s="3">
        <v>1</v>
      </c>
      <c r="I6173" s="3">
        <f t="shared" si="96"/>
        <v>2</v>
      </c>
    </row>
    <row r="6174" spans="1:9" x14ac:dyDescent="0.35">
      <c r="A6174" s="3" t="s">
        <v>6566</v>
      </c>
      <c r="B6174" s="44" t="s">
        <v>251</v>
      </c>
      <c r="C6174" s="44" t="s">
        <v>28</v>
      </c>
      <c r="D6174" s="44" t="s">
        <v>175</v>
      </c>
      <c r="E6174" s="3">
        <v>3</v>
      </c>
      <c r="F6174" s="3">
        <v>1</v>
      </c>
      <c r="G6174" s="3">
        <v>1</v>
      </c>
      <c r="H6174" s="3">
        <v>1</v>
      </c>
      <c r="I6174" s="3">
        <f t="shared" si="96"/>
        <v>2</v>
      </c>
    </row>
    <row r="6175" spans="1:9" x14ac:dyDescent="0.35">
      <c r="A6175" s="3" t="s">
        <v>6567</v>
      </c>
      <c r="B6175" s="44" t="s">
        <v>251</v>
      </c>
      <c r="C6175" s="44" t="s">
        <v>28</v>
      </c>
      <c r="D6175" s="44" t="s">
        <v>175</v>
      </c>
      <c r="E6175" s="3">
        <v>3</v>
      </c>
      <c r="F6175" s="3">
        <v>1</v>
      </c>
      <c r="G6175" s="3">
        <v>4</v>
      </c>
      <c r="H6175" s="3">
        <v>1</v>
      </c>
      <c r="I6175" s="3">
        <f t="shared" si="96"/>
        <v>2</v>
      </c>
    </row>
    <row r="6176" spans="1:9" x14ac:dyDescent="0.35">
      <c r="A6176" s="3" t="s">
        <v>6568</v>
      </c>
      <c r="B6176" s="44" t="s">
        <v>188</v>
      </c>
      <c r="C6176" s="44" t="s">
        <v>93</v>
      </c>
      <c r="D6176" s="44" t="s">
        <v>176</v>
      </c>
      <c r="E6176" s="3">
        <v>3</v>
      </c>
      <c r="F6176" s="3">
        <v>1</v>
      </c>
      <c r="G6176" s="3">
        <v>1</v>
      </c>
      <c r="H6176" s="3">
        <v>1</v>
      </c>
      <c r="I6176" s="3">
        <f t="shared" si="96"/>
        <v>2</v>
      </c>
    </row>
    <row r="6177" spans="1:9" x14ac:dyDescent="0.35">
      <c r="A6177" s="3" t="s">
        <v>6569</v>
      </c>
      <c r="B6177" s="44" t="s">
        <v>194</v>
      </c>
      <c r="C6177" s="44" t="s">
        <v>93</v>
      </c>
      <c r="D6177" s="44" t="s">
        <v>175</v>
      </c>
      <c r="E6177" s="3">
        <v>3</v>
      </c>
      <c r="F6177" s="3">
        <v>1</v>
      </c>
      <c r="G6177" s="3">
        <v>1</v>
      </c>
      <c r="H6177" s="3">
        <v>1</v>
      </c>
      <c r="I6177" s="3">
        <f t="shared" si="96"/>
        <v>2</v>
      </c>
    </row>
    <row r="6178" spans="1:9" x14ac:dyDescent="0.35">
      <c r="A6178" s="3" t="s">
        <v>6570</v>
      </c>
      <c r="B6178" s="44" t="s">
        <v>210</v>
      </c>
      <c r="C6178" s="44" t="s">
        <v>97</v>
      </c>
      <c r="D6178" s="44" t="s">
        <v>176</v>
      </c>
      <c r="E6178" s="3">
        <v>3</v>
      </c>
      <c r="F6178" s="3">
        <v>1</v>
      </c>
      <c r="G6178" s="3">
        <v>4</v>
      </c>
      <c r="H6178" s="3">
        <v>1</v>
      </c>
      <c r="I6178" s="3">
        <f t="shared" si="96"/>
        <v>2</v>
      </c>
    </row>
    <row r="6179" spans="1:9" x14ac:dyDescent="0.35">
      <c r="A6179" s="3" t="s">
        <v>6571</v>
      </c>
      <c r="B6179" s="44" t="s">
        <v>178</v>
      </c>
      <c r="C6179" s="44" t="s">
        <v>157</v>
      </c>
      <c r="D6179" s="44" t="s">
        <v>175</v>
      </c>
      <c r="E6179" s="3">
        <v>3</v>
      </c>
      <c r="F6179" s="3">
        <v>1</v>
      </c>
      <c r="G6179" s="3">
        <v>4</v>
      </c>
      <c r="H6179" s="3">
        <v>1</v>
      </c>
      <c r="I6179" s="3">
        <f t="shared" si="96"/>
        <v>2</v>
      </c>
    </row>
    <row r="6180" spans="1:9" x14ac:dyDescent="0.35">
      <c r="A6180" s="3" t="s">
        <v>6572</v>
      </c>
      <c r="B6180" s="44" t="s">
        <v>262</v>
      </c>
      <c r="C6180" s="44" t="s">
        <v>31</v>
      </c>
      <c r="D6180" s="44" t="s">
        <v>176</v>
      </c>
      <c r="E6180" s="3">
        <v>3</v>
      </c>
      <c r="F6180" s="3">
        <v>1</v>
      </c>
      <c r="G6180" s="3">
        <v>4</v>
      </c>
      <c r="H6180" s="3">
        <v>1</v>
      </c>
      <c r="I6180" s="3">
        <f t="shared" si="96"/>
        <v>2</v>
      </c>
    </row>
    <row r="6181" spans="1:9" x14ac:dyDescent="0.35">
      <c r="A6181" s="3" t="s">
        <v>6573</v>
      </c>
      <c r="B6181" s="44" t="s">
        <v>223</v>
      </c>
      <c r="C6181" s="44" t="s">
        <v>157</v>
      </c>
      <c r="D6181" s="44" t="s">
        <v>176</v>
      </c>
      <c r="E6181" s="3">
        <v>3</v>
      </c>
      <c r="F6181" s="3">
        <v>1</v>
      </c>
      <c r="G6181" s="3">
        <v>4</v>
      </c>
      <c r="H6181" s="3">
        <v>1</v>
      </c>
      <c r="I6181" s="3">
        <f t="shared" si="96"/>
        <v>2</v>
      </c>
    </row>
    <row r="6182" spans="1:9" x14ac:dyDescent="0.35">
      <c r="A6182" s="3" t="s">
        <v>6574</v>
      </c>
      <c r="B6182" s="44" t="s">
        <v>178</v>
      </c>
      <c r="C6182" s="44" t="s">
        <v>157</v>
      </c>
      <c r="D6182" s="44" t="s">
        <v>175</v>
      </c>
      <c r="E6182" s="3">
        <v>3</v>
      </c>
      <c r="F6182" s="3">
        <v>1</v>
      </c>
      <c r="G6182" s="3">
        <v>1</v>
      </c>
      <c r="H6182" s="3">
        <v>1</v>
      </c>
      <c r="I6182" s="3">
        <f t="shared" si="96"/>
        <v>2</v>
      </c>
    </row>
    <row r="6183" spans="1:9" x14ac:dyDescent="0.35">
      <c r="A6183" s="3" t="s">
        <v>6575</v>
      </c>
      <c r="B6183" s="44" t="s">
        <v>178</v>
      </c>
      <c r="C6183" s="44" t="s">
        <v>157</v>
      </c>
      <c r="D6183" s="44" t="s">
        <v>175</v>
      </c>
      <c r="E6183" s="3">
        <v>3</v>
      </c>
      <c r="F6183" s="3">
        <v>1</v>
      </c>
      <c r="G6183" s="3">
        <v>4</v>
      </c>
      <c r="H6183" s="3">
        <v>1</v>
      </c>
      <c r="I6183" s="3">
        <f t="shared" si="96"/>
        <v>2</v>
      </c>
    </row>
    <row r="6184" spans="1:9" x14ac:dyDescent="0.35">
      <c r="A6184" s="3" t="s">
        <v>6576</v>
      </c>
      <c r="B6184" s="44" t="s">
        <v>262</v>
      </c>
      <c r="C6184" s="44" t="s">
        <v>31</v>
      </c>
      <c r="D6184" s="44" t="s">
        <v>176</v>
      </c>
      <c r="E6184" s="3">
        <v>3</v>
      </c>
      <c r="F6184" s="3">
        <v>1</v>
      </c>
      <c r="G6184" s="3">
        <v>1</v>
      </c>
      <c r="H6184" s="3">
        <v>1</v>
      </c>
      <c r="I6184" s="3">
        <f t="shared" si="96"/>
        <v>2</v>
      </c>
    </row>
    <row r="6185" spans="1:9" x14ac:dyDescent="0.35">
      <c r="A6185" s="3" t="s">
        <v>6577</v>
      </c>
      <c r="B6185" s="44" t="s">
        <v>188</v>
      </c>
      <c r="C6185" s="44" t="s">
        <v>93</v>
      </c>
      <c r="D6185" s="44" t="s">
        <v>176</v>
      </c>
      <c r="E6185" s="3">
        <v>3</v>
      </c>
      <c r="F6185" s="3">
        <v>1</v>
      </c>
      <c r="G6185" s="3">
        <v>4</v>
      </c>
      <c r="H6185" s="3">
        <v>1</v>
      </c>
      <c r="I6185" s="3">
        <f t="shared" si="96"/>
        <v>2</v>
      </c>
    </row>
    <row r="6186" spans="1:9" x14ac:dyDescent="0.35">
      <c r="A6186" s="3" t="s">
        <v>6578</v>
      </c>
      <c r="B6186" s="44" t="s">
        <v>188</v>
      </c>
      <c r="C6186" s="44" t="s">
        <v>93</v>
      </c>
      <c r="D6186" s="44" t="s">
        <v>176</v>
      </c>
      <c r="E6186" s="3">
        <v>3</v>
      </c>
      <c r="F6186" s="3">
        <v>1</v>
      </c>
      <c r="G6186" s="3">
        <v>1</v>
      </c>
      <c r="H6186" s="3">
        <v>1</v>
      </c>
      <c r="I6186" s="3">
        <f t="shared" si="96"/>
        <v>2</v>
      </c>
    </row>
    <row r="6187" spans="1:9" x14ac:dyDescent="0.35">
      <c r="A6187" s="3" t="s">
        <v>6579</v>
      </c>
      <c r="B6187" s="44" t="s">
        <v>251</v>
      </c>
      <c r="C6187" s="44" t="s">
        <v>28</v>
      </c>
      <c r="D6187" s="44" t="s">
        <v>175</v>
      </c>
      <c r="E6187" s="3">
        <v>3</v>
      </c>
      <c r="F6187" s="3">
        <v>4</v>
      </c>
      <c r="G6187" s="3">
        <v>4</v>
      </c>
      <c r="H6187" s="3">
        <v>1</v>
      </c>
      <c r="I6187" s="3">
        <f t="shared" si="96"/>
        <v>3</v>
      </c>
    </row>
    <row r="6188" spans="1:9" x14ac:dyDescent="0.35">
      <c r="A6188" s="3" t="s">
        <v>6580</v>
      </c>
      <c r="B6188" s="44" t="s">
        <v>188</v>
      </c>
      <c r="C6188" s="44" t="s">
        <v>93</v>
      </c>
      <c r="D6188" s="44" t="s">
        <v>176</v>
      </c>
      <c r="E6188" s="3">
        <v>3</v>
      </c>
      <c r="F6188" s="3">
        <v>1</v>
      </c>
      <c r="G6188" s="3">
        <v>1</v>
      </c>
      <c r="H6188" s="3">
        <v>1</v>
      </c>
      <c r="I6188" s="3">
        <f t="shared" si="96"/>
        <v>2</v>
      </c>
    </row>
    <row r="6189" spans="1:9" x14ac:dyDescent="0.35">
      <c r="A6189" s="3" t="s">
        <v>6581</v>
      </c>
      <c r="B6189" s="44" t="s">
        <v>251</v>
      </c>
      <c r="C6189" s="44" t="s">
        <v>28</v>
      </c>
      <c r="D6189" s="44" t="s">
        <v>175</v>
      </c>
      <c r="E6189" s="3">
        <v>3</v>
      </c>
      <c r="F6189" s="3">
        <v>1</v>
      </c>
      <c r="G6189" s="3">
        <v>4</v>
      </c>
      <c r="H6189" s="3">
        <v>1</v>
      </c>
      <c r="I6189" s="3">
        <f t="shared" si="96"/>
        <v>2</v>
      </c>
    </row>
    <row r="6190" spans="1:9" x14ac:dyDescent="0.35">
      <c r="A6190" s="3" t="s">
        <v>6582</v>
      </c>
      <c r="B6190" s="44" t="s">
        <v>194</v>
      </c>
      <c r="C6190" s="44" t="s">
        <v>93</v>
      </c>
      <c r="D6190" s="44" t="s">
        <v>175</v>
      </c>
      <c r="E6190" s="3">
        <v>3</v>
      </c>
      <c r="F6190" s="3">
        <v>1</v>
      </c>
      <c r="G6190" s="3">
        <v>4</v>
      </c>
      <c r="H6190" s="3">
        <v>1</v>
      </c>
      <c r="I6190" s="3">
        <f t="shared" si="96"/>
        <v>2</v>
      </c>
    </row>
    <row r="6191" spans="1:9" x14ac:dyDescent="0.35">
      <c r="A6191" s="3" t="s">
        <v>6583</v>
      </c>
      <c r="B6191" s="44" t="s">
        <v>194</v>
      </c>
      <c r="C6191" s="44" t="s">
        <v>93</v>
      </c>
      <c r="D6191" s="44" t="s">
        <v>175</v>
      </c>
      <c r="E6191" s="3">
        <v>3</v>
      </c>
      <c r="F6191" s="3">
        <v>1</v>
      </c>
      <c r="G6191" s="3">
        <v>1</v>
      </c>
      <c r="H6191" s="3">
        <v>1</v>
      </c>
      <c r="I6191" s="3">
        <f t="shared" si="96"/>
        <v>2</v>
      </c>
    </row>
    <row r="6192" spans="1:9" x14ac:dyDescent="0.35">
      <c r="A6192" s="3" t="s">
        <v>6584</v>
      </c>
      <c r="B6192" s="44" t="s">
        <v>194</v>
      </c>
      <c r="C6192" s="44" t="s">
        <v>93</v>
      </c>
      <c r="D6192" s="44" t="s">
        <v>175</v>
      </c>
      <c r="E6192" s="3">
        <v>3</v>
      </c>
      <c r="F6192" s="3">
        <v>1</v>
      </c>
      <c r="G6192" s="3">
        <v>1</v>
      </c>
      <c r="H6192" s="3">
        <v>1</v>
      </c>
      <c r="I6192" s="3">
        <f t="shared" si="96"/>
        <v>2</v>
      </c>
    </row>
    <row r="6193" spans="1:9" x14ac:dyDescent="0.35">
      <c r="A6193" s="3" t="s">
        <v>6585</v>
      </c>
      <c r="B6193" s="44" t="s">
        <v>194</v>
      </c>
      <c r="C6193" s="44" t="s">
        <v>93</v>
      </c>
      <c r="D6193" s="44" t="s">
        <v>175</v>
      </c>
      <c r="E6193" s="3">
        <v>3</v>
      </c>
      <c r="F6193" s="3">
        <v>1</v>
      </c>
      <c r="G6193" s="3">
        <v>4</v>
      </c>
      <c r="H6193" s="3">
        <v>1</v>
      </c>
      <c r="I6193" s="3">
        <f t="shared" si="96"/>
        <v>2</v>
      </c>
    </row>
    <row r="6194" spans="1:9" x14ac:dyDescent="0.35">
      <c r="A6194" s="3" t="s">
        <v>6586</v>
      </c>
      <c r="B6194" s="44" t="s">
        <v>262</v>
      </c>
      <c r="C6194" s="44" t="s">
        <v>31</v>
      </c>
      <c r="D6194" s="44" t="s">
        <v>176</v>
      </c>
      <c r="E6194" s="3">
        <v>3</v>
      </c>
      <c r="F6194" s="3">
        <v>3</v>
      </c>
      <c r="G6194" s="3">
        <v>1</v>
      </c>
      <c r="H6194" s="3">
        <v>1</v>
      </c>
      <c r="I6194" s="3">
        <f t="shared" si="96"/>
        <v>2</v>
      </c>
    </row>
    <row r="6195" spans="1:9" x14ac:dyDescent="0.35">
      <c r="A6195" s="3" t="s">
        <v>6587</v>
      </c>
      <c r="B6195" s="44" t="s">
        <v>193</v>
      </c>
      <c r="C6195" s="44" t="s">
        <v>28</v>
      </c>
      <c r="D6195" s="44" t="s">
        <v>176</v>
      </c>
      <c r="E6195" s="3">
        <v>3</v>
      </c>
      <c r="F6195" s="3">
        <v>1</v>
      </c>
      <c r="G6195" s="3">
        <v>1</v>
      </c>
      <c r="H6195" s="3">
        <v>1</v>
      </c>
      <c r="I6195" s="3">
        <f t="shared" si="96"/>
        <v>2</v>
      </c>
    </row>
    <row r="6196" spans="1:9" x14ac:dyDescent="0.35">
      <c r="A6196" s="3" t="s">
        <v>6588</v>
      </c>
      <c r="B6196" s="44" t="s">
        <v>194</v>
      </c>
      <c r="C6196" s="44" t="s">
        <v>93</v>
      </c>
      <c r="D6196" s="44" t="s">
        <v>175</v>
      </c>
      <c r="E6196" s="3">
        <v>3</v>
      </c>
      <c r="F6196" s="3">
        <v>1</v>
      </c>
      <c r="G6196" s="3">
        <v>4</v>
      </c>
      <c r="H6196" s="3">
        <v>1</v>
      </c>
      <c r="I6196" s="3">
        <f t="shared" si="96"/>
        <v>2</v>
      </c>
    </row>
    <row r="6197" spans="1:9" x14ac:dyDescent="0.35">
      <c r="A6197" s="3" t="s">
        <v>6589</v>
      </c>
      <c r="B6197" s="44" t="s">
        <v>194</v>
      </c>
      <c r="C6197" s="44" t="s">
        <v>93</v>
      </c>
      <c r="D6197" s="44" t="s">
        <v>175</v>
      </c>
      <c r="E6197" s="3">
        <v>3</v>
      </c>
      <c r="F6197" s="3">
        <v>1</v>
      </c>
      <c r="G6197" s="3">
        <v>4</v>
      </c>
      <c r="H6197" s="3">
        <v>1</v>
      </c>
      <c r="I6197" s="3">
        <f t="shared" si="96"/>
        <v>2</v>
      </c>
    </row>
    <row r="6198" spans="1:9" x14ac:dyDescent="0.35">
      <c r="A6198" s="3" t="s">
        <v>6590</v>
      </c>
      <c r="B6198" s="44" t="s">
        <v>194</v>
      </c>
      <c r="C6198" s="44" t="s">
        <v>93</v>
      </c>
      <c r="D6198" s="44" t="s">
        <v>175</v>
      </c>
      <c r="E6198" s="3">
        <v>1</v>
      </c>
      <c r="F6198" s="3">
        <v>2</v>
      </c>
      <c r="G6198" s="3">
        <v>4</v>
      </c>
      <c r="H6198" s="3">
        <v>2</v>
      </c>
      <c r="I6198" s="3">
        <f t="shared" si="96"/>
        <v>2</v>
      </c>
    </row>
    <row r="6199" spans="1:9" x14ac:dyDescent="0.35">
      <c r="A6199" s="3" t="s">
        <v>6591</v>
      </c>
      <c r="B6199" s="44" t="s">
        <v>210</v>
      </c>
      <c r="C6199" s="44" t="s">
        <v>97</v>
      </c>
      <c r="D6199" s="44" t="s">
        <v>176</v>
      </c>
      <c r="E6199" s="3">
        <v>3</v>
      </c>
      <c r="F6199" s="3">
        <v>1</v>
      </c>
      <c r="G6199" s="3">
        <v>4</v>
      </c>
      <c r="H6199" s="3">
        <v>1</v>
      </c>
      <c r="I6199" s="3">
        <f t="shared" si="96"/>
        <v>2</v>
      </c>
    </row>
    <row r="6200" spans="1:9" x14ac:dyDescent="0.35">
      <c r="A6200" s="3" t="s">
        <v>6592</v>
      </c>
      <c r="B6200" s="44" t="s">
        <v>194</v>
      </c>
      <c r="C6200" s="44" t="s">
        <v>93</v>
      </c>
      <c r="D6200" s="44" t="s">
        <v>175</v>
      </c>
      <c r="E6200" s="3">
        <v>3</v>
      </c>
      <c r="F6200" s="3">
        <v>1</v>
      </c>
      <c r="G6200" s="3">
        <v>4</v>
      </c>
      <c r="H6200" s="3">
        <v>3</v>
      </c>
      <c r="I6200" s="3">
        <f t="shared" si="96"/>
        <v>3</v>
      </c>
    </row>
    <row r="6201" spans="1:9" x14ac:dyDescent="0.35">
      <c r="A6201" s="3" t="s">
        <v>6593</v>
      </c>
      <c r="B6201" s="44" t="s">
        <v>217</v>
      </c>
      <c r="C6201" s="44" t="s">
        <v>82</v>
      </c>
      <c r="D6201" s="44" t="s">
        <v>175</v>
      </c>
      <c r="E6201" s="3">
        <v>3</v>
      </c>
      <c r="F6201" s="3">
        <v>1</v>
      </c>
      <c r="G6201" s="3">
        <v>4</v>
      </c>
      <c r="H6201" s="3">
        <v>1</v>
      </c>
      <c r="I6201" s="3">
        <f t="shared" si="96"/>
        <v>2</v>
      </c>
    </row>
    <row r="6202" spans="1:9" x14ac:dyDescent="0.35">
      <c r="A6202" s="3" t="s">
        <v>6594</v>
      </c>
      <c r="B6202" s="44" t="s">
        <v>236</v>
      </c>
      <c r="C6202" s="44" t="s">
        <v>219</v>
      </c>
      <c r="D6202" s="44" t="s">
        <v>176</v>
      </c>
      <c r="E6202" s="3">
        <v>3</v>
      </c>
      <c r="F6202" s="3">
        <v>1</v>
      </c>
      <c r="G6202" s="3">
        <v>4</v>
      </c>
      <c r="H6202" s="3">
        <v>1</v>
      </c>
      <c r="I6202" s="3">
        <f t="shared" si="96"/>
        <v>2</v>
      </c>
    </row>
    <row r="6203" spans="1:9" x14ac:dyDescent="0.35">
      <c r="A6203" s="3" t="s">
        <v>6595</v>
      </c>
      <c r="B6203" s="44" t="s">
        <v>236</v>
      </c>
      <c r="C6203" s="44" t="s">
        <v>219</v>
      </c>
      <c r="D6203" s="44" t="s">
        <v>176</v>
      </c>
      <c r="E6203" s="3">
        <v>3</v>
      </c>
      <c r="F6203" s="3">
        <v>1</v>
      </c>
      <c r="G6203" s="3">
        <v>1</v>
      </c>
      <c r="H6203" s="3">
        <v>1</v>
      </c>
      <c r="I6203" s="3">
        <f t="shared" si="96"/>
        <v>2</v>
      </c>
    </row>
    <row r="6204" spans="1:9" x14ac:dyDescent="0.35">
      <c r="A6204" s="3" t="s">
        <v>6596</v>
      </c>
      <c r="B6204" s="44" t="s">
        <v>236</v>
      </c>
      <c r="C6204" s="44" t="s">
        <v>219</v>
      </c>
      <c r="D6204" s="44" t="s">
        <v>176</v>
      </c>
      <c r="E6204" s="3">
        <v>3</v>
      </c>
      <c r="F6204" s="3">
        <v>1</v>
      </c>
      <c r="G6204" s="3">
        <v>4</v>
      </c>
      <c r="H6204" s="3">
        <v>1</v>
      </c>
      <c r="I6204" s="3">
        <f t="shared" si="96"/>
        <v>2</v>
      </c>
    </row>
    <row r="6205" spans="1:9" x14ac:dyDescent="0.35">
      <c r="A6205" s="3" t="s">
        <v>6597</v>
      </c>
      <c r="B6205" s="44" t="s">
        <v>193</v>
      </c>
      <c r="C6205" s="44" t="s">
        <v>28</v>
      </c>
      <c r="D6205" s="44" t="s">
        <v>176</v>
      </c>
      <c r="E6205" s="3">
        <v>3</v>
      </c>
      <c r="F6205" s="3">
        <v>1</v>
      </c>
      <c r="G6205" s="3">
        <v>1</v>
      </c>
      <c r="H6205" s="3">
        <v>1</v>
      </c>
      <c r="I6205" s="3">
        <f t="shared" si="96"/>
        <v>2</v>
      </c>
    </row>
    <row r="6206" spans="1:9" x14ac:dyDescent="0.35">
      <c r="A6206" s="3" t="s">
        <v>6598</v>
      </c>
      <c r="B6206" s="44" t="s">
        <v>218</v>
      </c>
      <c r="C6206" s="44" t="s">
        <v>219</v>
      </c>
      <c r="D6206" s="44" t="s">
        <v>175</v>
      </c>
      <c r="E6206" s="3">
        <v>3</v>
      </c>
      <c r="F6206" s="3">
        <v>4</v>
      </c>
      <c r="G6206" s="3">
        <v>1</v>
      </c>
      <c r="H6206" s="3">
        <v>1</v>
      </c>
      <c r="I6206" s="3">
        <f t="shared" si="96"/>
        <v>2</v>
      </c>
    </row>
    <row r="6207" spans="1:9" x14ac:dyDescent="0.35">
      <c r="A6207" s="3" t="s">
        <v>6599</v>
      </c>
      <c r="B6207" s="44" t="s">
        <v>188</v>
      </c>
      <c r="C6207" s="44" t="s">
        <v>93</v>
      </c>
      <c r="D6207" s="44" t="s">
        <v>176</v>
      </c>
      <c r="E6207" s="3">
        <v>3</v>
      </c>
      <c r="F6207" s="3">
        <v>1</v>
      </c>
      <c r="G6207" s="3">
        <v>1</v>
      </c>
      <c r="H6207" s="3">
        <v>1</v>
      </c>
      <c r="I6207" s="3">
        <f t="shared" si="96"/>
        <v>2</v>
      </c>
    </row>
    <row r="6208" spans="1:9" x14ac:dyDescent="0.35">
      <c r="A6208" s="3" t="s">
        <v>6600</v>
      </c>
      <c r="B6208" s="44" t="s">
        <v>188</v>
      </c>
      <c r="C6208" s="44" t="s">
        <v>93</v>
      </c>
      <c r="D6208" s="44" t="s">
        <v>176</v>
      </c>
      <c r="E6208" s="3">
        <v>2</v>
      </c>
      <c r="F6208" s="3">
        <v>4</v>
      </c>
      <c r="G6208" s="3">
        <v>1</v>
      </c>
      <c r="H6208" s="3">
        <v>1</v>
      </c>
      <c r="I6208" s="3">
        <f t="shared" si="96"/>
        <v>2</v>
      </c>
    </row>
    <row r="6209" spans="1:9" x14ac:dyDescent="0.35">
      <c r="A6209" s="3" t="s">
        <v>6601</v>
      </c>
      <c r="B6209" s="44" t="s">
        <v>239</v>
      </c>
      <c r="C6209" s="44" t="s">
        <v>33</v>
      </c>
      <c r="D6209" s="44" t="s">
        <v>176</v>
      </c>
      <c r="E6209" s="3">
        <v>3</v>
      </c>
      <c r="F6209" s="3">
        <v>1</v>
      </c>
      <c r="G6209" s="3">
        <v>1</v>
      </c>
      <c r="H6209" s="3">
        <v>1</v>
      </c>
      <c r="I6209" s="3">
        <f t="shared" si="96"/>
        <v>2</v>
      </c>
    </row>
    <row r="6210" spans="1:9" x14ac:dyDescent="0.35">
      <c r="A6210" s="3" t="s">
        <v>6602</v>
      </c>
      <c r="B6210" s="44" t="s">
        <v>223</v>
      </c>
      <c r="C6210" s="44" t="s">
        <v>157</v>
      </c>
      <c r="D6210" s="44" t="s">
        <v>176</v>
      </c>
      <c r="E6210" s="3">
        <v>3</v>
      </c>
      <c r="F6210" s="3">
        <v>1</v>
      </c>
      <c r="G6210" s="3">
        <v>1</v>
      </c>
      <c r="H6210" s="3">
        <v>5</v>
      </c>
      <c r="I6210" s="3">
        <f t="shared" si="96"/>
        <v>3</v>
      </c>
    </row>
    <row r="6211" spans="1:9" x14ac:dyDescent="0.35">
      <c r="A6211" s="3" t="s">
        <v>6603</v>
      </c>
      <c r="B6211" s="44" t="s">
        <v>262</v>
      </c>
      <c r="C6211" s="44" t="s">
        <v>31</v>
      </c>
      <c r="D6211" s="44" t="s">
        <v>176</v>
      </c>
      <c r="E6211" s="3">
        <v>3</v>
      </c>
      <c r="F6211" s="3">
        <v>1</v>
      </c>
      <c r="G6211" s="3">
        <v>1</v>
      </c>
      <c r="H6211" s="3">
        <v>1</v>
      </c>
      <c r="I6211" s="3">
        <f t="shared" ref="I6211:I6274" si="97">ROUND(AVERAGE(E6211:H6211),0)</f>
        <v>2</v>
      </c>
    </row>
    <row r="6212" spans="1:9" x14ac:dyDescent="0.35">
      <c r="A6212" s="3" t="s">
        <v>6604</v>
      </c>
      <c r="B6212" s="44" t="s">
        <v>207</v>
      </c>
      <c r="C6212" s="44" t="s">
        <v>97</v>
      </c>
      <c r="D6212" s="44" t="s">
        <v>175</v>
      </c>
      <c r="E6212" s="3">
        <v>3</v>
      </c>
      <c r="F6212" s="3">
        <v>1</v>
      </c>
      <c r="G6212" s="3">
        <v>1</v>
      </c>
      <c r="H6212" s="3">
        <v>1</v>
      </c>
      <c r="I6212" s="3">
        <f t="shared" si="97"/>
        <v>2</v>
      </c>
    </row>
    <row r="6213" spans="1:9" x14ac:dyDescent="0.35">
      <c r="A6213" s="3" t="s">
        <v>6605</v>
      </c>
      <c r="B6213" s="44" t="s">
        <v>209</v>
      </c>
      <c r="C6213" s="44" t="s">
        <v>82</v>
      </c>
      <c r="D6213" s="44" t="s">
        <v>176</v>
      </c>
      <c r="E6213" s="3">
        <v>3</v>
      </c>
      <c r="F6213" s="3">
        <v>1</v>
      </c>
      <c r="G6213" s="3">
        <v>1</v>
      </c>
      <c r="H6213" s="3">
        <v>1</v>
      </c>
      <c r="I6213" s="3">
        <f t="shared" si="97"/>
        <v>2</v>
      </c>
    </row>
    <row r="6214" spans="1:9" x14ac:dyDescent="0.35">
      <c r="A6214" s="3" t="s">
        <v>6606</v>
      </c>
      <c r="B6214" s="44" t="s">
        <v>194</v>
      </c>
      <c r="C6214" s="44" t="s">
        <v>93</v>
      </c>
      <c r="D6214" s="44" t="s">
        <v>175</v>
      </c>
      <c r="E6214" s="3">
        <v>3</v>
      </c>
      <c r="F6214" s="3">
        <v>1</v>
      </c>
      <c r="G6214" s="3">
        <v>4</v>
      </c>
      <c r="H6214" s="3">
        <v>1</v>
      </c>
      <c r="I6214" s="3">
        <f t="shared" si="97"/>
        <v>2</v>
      </c>
    </row>
    <row r="6215" spans="1:9" x14ac:dyDescent="0.35">
      <c r="A6215" s="3" t="s">
        <v>6607</v>
      </c>
      <c r="B6215" s="44" t="s">
        <v>218</v>
      </c>
      <c r="C6215" s="44" t="s">
        <v>219</v>
      </c>
      <c r="D6215" s="44" t="s">
        <v>175</v>
      </c>
      <c r="E6215" s="3">
        <v>3</v>
      </c>
      <c r="F6215" s="3">
        <v>1</v>
      </c>
      <c r="G6215" s="3">
        <v>1</v>
      </c>
      <c r="H6215" s="3">
        <v>1</v>
      </c>
      <c r="I6215" s="3">
        <f t="shared" si="97"/>
        <v>2</v>
      </c>
    </row>
    <row r="6216" spans="1:9" x14ac:dyDescent="0.35">
      <c r="A6216" s="3" t="s">
        <v>6608</v>
      </c>
      <c r="B6216" s="44" t="s">
        <v>193</v>
      </c>
      <c r="C6216" s="44" t="s">
        <v>28</v>
      </c>
      <c r="D6216" s="44" t="s">
        <v>176</v>
      </c>
      <c r="E6216" s="3">
        <v>3</v>
      </c>
      <c r="F6216" s="3">
        <v>1</v>
      </c>
      <c r="G6216" s="3">
        <v>1</v>
      </c>
      <c r="H6216" s="3">
        <v>1</v>
      </c>
      <c r="I6216" s="3">
        <f t="shared" si="97"/>
        <v>2</v>
      </c>
    </row>
    <row r="6217" spans="1:9" x14ac:dyDescent="0.35">
      <c r="A6217" s="3" t="s">
        <v>6609</v>
      </c>
      <c r="B6217" s="44" t="s">
        <v>218</v>
      </c>
      <c r="C6217" s="44" t="s">
        <v>219</v>
      </c>
      <c r="D6217" s="44" t="s">
        <v>175</v>
      </c>
      <c r="E6217" s="3">
        <v>3</v>
      </c>
      <c r="F6217" s="3">
        <v>1</v>
      </c>
      <c r="G6217" s="3">
        <v>4</v>
      </c>
      <c r="H6217" s="3">
        <v>1</v>
      </c>
      <c r="I6217" s="3">
        <f t="shared" si="97"/>
        <v>2</v>
      </c>
    </row>
    <row r="6218" spans="1:9" x14ac:dyDescent="0.35">
      <c r="A6218" s="3" t="s">
        <v>6610</v>
      </c>
      <c r="B6218" s="44" t="s">
        <v>188</v>
      </c>
      <c r="C6218" s="44" t="s">
        <v>93</v>
      </c>
      <c r="D6218" s="44" t="s">
        <v>176</v>
      </c>
      <c r="E6218" s="3">
        <v>3</v>
      </c>
      <c r="F6218" s="3">
        <v>1</v>
      </c>
      <c r="G6218" s="3">
        <v>4</v>
      </c>
      <c r="H6218" s="3">
        <v>1</v>
      </c>
      <c r="I6218" s="3">
        <f t="shared" si="97"/>
        <v>2</v>
      </c>
    </row>
    <row r="6219" spans="1:9" x14ac:dyDescent="0.35">
      <c r="A6219" s="3" t="s">
        <v>6611</v>
      </c>
      <c r="B6219" s="44" t="s">
        <v>200</v>
      </c>
      <c r="C6219" s="44" t="s">
        <v>31</v>
      </c>
      <c r="D6219" s="44" t="s">
        <v>175</v>
      </c>
      <c r="E6219" s="3">
        <v>3</v>
      </c>
      <c r="F6219" s="3">
        <v>1</v>
      </c>
      <c r="G6219" s="3">
        <v>1</v>
      </c>
      <c r="H6219" s="3">
        <v>1</v>
      </c>
      <c r="I6219" s="3">
        <f t="shared" si="97"/>
        <v>2</v>
      </c>
    </row>
    <row r="6220" spans="1:9" x14ac:dyDescent="0.35">
      <c r="A6220" s="3" t="s">
        <v>6612</v>
      </c>
      <c r="B6220" s="44" t="s">
        <v>188</v>
      </c>
      <c r="C6220" s="44" t="s">
        <v>93</v>
      </c>
      <c r="D6220" s="44" t="s">
        <v>176</v>
      </c>
      <c r="E6220" s="3">
        <v>3</v>
      </c>
      <c r="F6220" s="3">
        <v>1</v>
      </c>
      <c r="G6220" s="3">
        <v>1</v>
      </c>
      <c r="H6220" s="3">
        <v>1</v>
      </c>
      <c r="I6220" s="3">
        <f t="shared" si="97"/>
        <v>2</v>
      </c>
    </row>
    <row r="6221" spans="1:9" x14ac:dyDescent="0.35">
      <c r="A6221" s="3" t="s">
        <v>6613</v>
      </c>
      <c r="B6221" s="44" t="s">
        <v>218</v>
      </c>
      <c r="C6221" s="44" t="s">
        <v>219</v>
      </c>
      <c r="D6221" s="44" t="s">
        <v>175</v>
      </c>
      <c r="E6221" s="3">
        <v>3</v>
      </c>
      <c r="F6221" s="3">
        <v>1</v>
      </c>
      <c r="G6221" s="3">
        <v>1</v>
      </c>
      <c r="H6221" s="3">
        <v>1</v>
      </c>
      <c r="I6221" s="3">
        <f t="shared" si="97"/>
        <v>2</v>
      </c>
    </row>
    <row r="6222" spans="1:9" x14ac:dyDescent="0.35">
      <c r="A6222" s="3" t="s">
        <v>6614</v>
      </c>
      <c r="B6222" s="44" t="s">
        <v>200</v>
      </c>
      <c r="C6222" s="44" t="s">
        <v>31</v>
      </c>
      <c r="D6222" s="44" t="s">
        <v>175</v>
      </c>
      <c r="E6222" s="3">
        <v>3</v>
      </c>
      <c r="F6222" s="3">
        <v>1</v>
      </c>
      <c r="G6222" s="3">
        <v>1</v>
      </c>
      <c r="H6222" s="3">
        <v>1</v>
      </c>
      <c r="I6222" s="3">
        <f t="shared" si="97"/>
        <v>2</v>
      </c>
    </row>
    <row r="6223" spans="1:9" x14ac:dyDescent="0.35">
      <c r="A6223" s="3" t="s">
        <v>6615</v>
      </c>
      <c r="B6223" s="44" t="s">
        <v>188</v>
      </c>
      <c r="C6223" s="44" t="s">
        <v>93</v>
      </c>
      <c r="D6223" s="44" t="s">
        <v>176</v>
      </c>
      <c r="E6223" s="3">
        <v>3</v>
      </c>
      <c r="F6223" s="3">
        <v>1</v>
      </c>
      <c r="G6223" s="3">
        <v>4</v>
      </c>
      <c r="H6223" s="3">
        <v>1</v>
      </c>
      <c r="I6223" s="3">
        <f t="shared" si="97"/>
        <v>2</v>
      </c>
    </row>
    <row r="6224" spans="1:9" x14ac:dyDescent="0.35">
      <c r="A6224" s="3" t="s">
        <v>6616</v>
      </c>
      <c r="B6224" s="44" t="s">
        <v>194</v>
      </c>
      <c r="C6224" s="44" t="s">
        <v>93</v>
      </c>
      <c r="D6224" s="44" t="s">
        <v>175</v>
      </c>
      <c r="E6224" s="3">
        <v>3</v>
      </c>
      <c r="F6224" s="3">
        <v>1</v>
      </c>
      <c r="G6224" s="3">
        <v>1</v>
      </c>
      <c r="H6224" s="3">
        <v>1</v>
      </c>
      <c r="I6224" s="3">
        <f t="shared" si="97"/>
        <v>2</v>
      </c>
    </row>
    <row r="6225" spans="1:9" x14ac:dyDescent="0.35">
      <c r="A6225" s="3" t="s">
        <v>6617</v>
      </c>
      <c r="B6225" s="44" t="s">
        <v>239</v>
      </c>
      <c r="C6225" s="44" t="s">
        <v>33</v>
      </c>
      <c r="D6225" s="44" t="s">
        <v>176</v>
      </c>
      <c r="E6225" s="3">
        <v>3</v>
      </c>
      <c r="F6225" s="3">
        <v>1</v>
      </c>
      <c r="G6225" s="3">
        <v>1</v>
      </c>
      <c r="H6225" s="3">
        <v>1</v>
      </c>
      <c r="I6225" s="3">
        <f t="shared" si="97"/>
        <v>2</v>
      </c>
    </row>
    <row r="6226" spans="1:9" x14ac:dyDescent="0.35">
      <c r="A6226" s="3" t="s">
        <v>6618</v>
      </c>
      <c r="B6226" s="44" t="s">
        <v>188</v>
      </c>
      <c r="C6226" s="44" t="s">
        <v>93</v>
      </c>
      <c r="D6226" s="44" t="s">
        <v>176</v>
      </c>
      <c r="E6226" s="3">
        <v>3</v>
      </c>
      <c r="F6226" s="3">
        <v>1</v>
      </c>
      <c r="G6226" s="3">
        <v>1</v>
      </c>
      <c r="H6226" s="3">
        <v>1</v>
      </c>
      <c r="I6226" s="3">
        <f t="shared" si="97"/>
        <v>2</v>
      </c>
    </row>
    <row r="6227" spans="1:9" x14ac:dyDescent="0.35">
      <c r="A6227" s="3" t="s">
        <v>6619</v>
      </c>
      <c r="B6227" s="44" t="s">
        <v>194</v>
      </c>
      <c r="C6227" s="44" t="s">
        <v>93</v>
      </c>
      <c r="D6227" s="44" t="s">
        <v>175</v>
      </c>
      <c r="E6227" s="3">
        <v>3</v>
      </c>
      <c r="F6227" s="3">
        <v>1</v>
      </c>
      <c r="G6227" s="3">
        <v>4</v>
      </c>
      <c r="H6227" s="3">
        <v>1</v>
      </c>
      <c r="I6227" s="3">
        <f t="shared" si="97"/>
        <v>2</v>
      </c>
    </row>
    <row r="6228" spans="1:9" x14ac:dyDescent="0.35">
      <c r="A6228" s="3" t="s">
        <v>6620</v>
      </c>
      <c r="B6228" s="44" t="s">
        <v>194</v>
      </c>
      <c r="C6228" s="44" t="s">
        <v>93</v>
      </c>
      <c r="D6228" s="44" t="s">
        <v>175</v>
      </c>
      <c r="E6228" s="3">
        <v>3</v>
      </c>
      <c r="F6228" s="3">
        <v>1</v>
      </c>
      <c r="G6228" s="3">
        <v>4</v>
      </c>
      <c r="H6228" s="3">
        <v>1</v>
      </c>
      <c r="I6228" s="3">
        <f t="shared" si="97"/>
        <v>2</v>
      </c>
    </row>
    <row r="6229" spans="1:9" x14ac:dyDescent="0.35">
      <c r="A6229" s="3" t="s">
        <v>6621</v>
      </c>
      <c r="B6229" s="44" t="s">
        <v>194</v>
      </c>
      <c r="C6229" s="44" t="s">
        <v>93</v>
      </c>
      <c r="D6229" s="44" t="s">
        <v>175</v>
      </c>
      <c r="E6229" s="3">
        <v>3</v>
      </c>
      <c r="F6229" s="3">
        <v>1</v>
      </c>
      <c r="G6229" s="3">
        <v>4</v>
      </c>
      <c r="H6229" s="3">
        <v>1</v>
      </c>
      <c r="I6229" s="3">
        <f t="shared" si="97"/>
        <v>2</v>
      </c>
    </row>
    <row r="6230" spans="1:9" x14ac:dyDescent="0.35">
      <c r="A6230" s="3" t="s">
        <v>6622</v>
      </c>
      <c r="B6230" s="44" t="s">
        <v>194</v>
      </c>
      <c r="C6230" s="44" t="s">
        <v>93</v>
      </c>
      <c r="D6230" s="44" t="s">
        <v>175</v>
      </c>
      <c r="E6230" s="3">
        <v>3</v>
      </c>
      <c r="F6230" s="3">
        <v>1</v>
      </c>
      <c r="G6230" s="3">
        <v>4</v>
      </c>
      <c r="H6230" s="3">
        <v>1</v>
      </c>
      <c r="I6230" s="3">
        <f t="shared" si="97"/>
        <v>2</v>
      </c>
    </row>
    <row r="6231" spans="1:9" x14ac:dyDescent="0.35">
      <c r="A6231" s="3" t="s">
        <v>6623</v>
      </c>
      <c r="B6231" s="44" t="s">
        <v>194</v>
      </c>
      <c r="C6231" s="44" t="s">
        <v>93</v>
      </c>
      <c r="D6231" s="44" t="s">
        <v>175</v>
      </c>
      <c r="E6231" s="3">
        <v>3</v>
      </c>
      <c r="F6231" s="3">
        <v>1</v>
      </c>
      <c r="G6231" s="3">
        <v>4</v>
      </c>
      <c r="H6231" s="3">
        <v>1</v>
      </c>
      <c r="I6231" s="3">
        <f t="shared" si="97"/>
        <v>2</v>
      </c>
    </row>
    <row r="6232" spans="1:9" x14ac:dyDescent="0.35">
      <c r="A6232" s="3" t="s">
        <v>6624</v>
      </c>
      <c r="B6232" s="44" t="s">
        <v>194</v>
      </c>
      <c r="C6232" s="44" t="s">
        <v>93</v>
      </c>
      <c r="D6232" s="44" t="s">
        <v>175</v>
      </c>
      <c r="E6232" s="3">
        <v>3</v>
      </c>
      <c r="F6232" s="3">
        <v>1</v>
      </c>
      <c r="G6232" s="3">
        <v>4</v>
      </c>
      <c r="H6232" s="3">
        <v>1</v>
      </c>
      <c r="I6232" s="3">
        <f t="shared" si="97"/>
        <v>2</v>
      </c>
    </row>
    <row r="6233" spans="1:9" x14ac:dyDescent="0.35">
      <c r="A6233" s="3" t="s">
        <v>6625</v>
      </c>
      <c r="B6233" s="44" t="s">
        <v>209</v>
      </c>
      <c r="C6233" s="44" t="s">
        <v>82</v>
      </c>
      <c r="D6233" s="44" t="s">
        <v>176</v>
      </c>
      <c r="E6233" s="3">
        <v>3</v>
      </c>
      <c r="F6233" s="3">
        <v>1</v>
      </c>
      <c r="G6233" s="3">
        <v>1</v>
      </c>
      <c r="H6233" s="3">
        <v>1</v>
      </c>
      <c r="I6233" s="3">
        <f t="shared" si="97"/>
        <v>2</v>
      </c>
    </row>
    <row r="6234" spans="1:9" x14ac:dyDescent="0.35">
      <c r="A6234" s="3" t="s">
        <v>6626</v>
      </c>
      <c r="B6234" s="44" t="s">
        <v>178</v>
      </c>
      <c r="C6234" s="44" t="s">
        <v>157</v>
      </c>
      <c r="D6234" s="44" t="s">
        <v>175</v>
      </c>
      <c r="E6234" s="3">
        <v>3</v>
      </c>
      <c r="F6234" s="3">
        <v>4</v>
      </c>
      <c r="G6234" s="3">
        <v>1</v>
      </c>
      <c r="H6234" s="3">
        <v>3</v>
      </c>
      <c r="I6234" s="3">
        <f t="shared" si="97"/>
        <v>3</v>
      </c>
    </row>
    <row r="6235" spans="1:9" x14ac:dyDescent="0.35">
      <c r="A6235" s="3" t="s">
        <v>6627</v>
      </c>
      <c r="B6235" s="44" t="s">
        <v>178</v>
      </c>
      <c r="C6235" s="44" t="s">
        <v>157</v>
      </c>
      <c r="D6235" s="44" t="s">
        <v>175</v>
      </c>
      <c r="E6235" s="3">
        <v>3</v>
      </c>
      <c r="F6235" s="3">
        <v>1</v>
      </c>
      <c r="G6235" s="3">
        <v>1</v>
      </c>
      <c r="H6235" s="3">
        <v>1</v>
      </c>
      <c r="I6235" s="3">
        <f t="shared" si="97"/>
        <v>2</v>
      </c>
    </row>
    <row r="6236" spans="1:9" x14ac:dyDescent="0.35">
      <c r="A6236" s="3" t="s">
        <v>6628</v>
      </c>
      <c r="B6236" s="44" t="s">
        <v>194</v>
      </c>
      <c r="C6236" s="44" t="s">
        <v>93</v>
      </c>
      <c r="D6236" s="44" t="s">
        <v>175</v>
      </c>
      <c r="E6236" s="3">
        <v>3</v>
      </c>
      <c r="F6236" s="3">
        <v>1</v>
      </c>
      <c r="G6236" s="3">
        <v>1</v>
      </c>
      <c r="H6236" s="3">
        <v>1</v>
      </c>
      <c r="I6236" s="3">
        <f t="shared" si="97"/>
        <v>2</v>
      </c>
    </row>
    <row r="6237" spans="1:9" x14ac:dyDescent="0.35">
      <c r="A6237" s="3" t="s">
        <v>6629</v>
      </c>
      <c r="B6237" s="44" t="s">
        <v>205</v>
      </c>
      <c r="C6237" s="44" t="s">
        <v>191</v>
      </c>
      <c r="D6237" s="44" t="s">
        <v>175</v>
      </c>
      <c r="E6237" s="3">
        <v>3</v>
      </c>
      <c r="F6237" s="3">
        <v>2</v>
      </c>
      <c r="G6237" s="3">
        <v>1</v>
      </c>
      <c r="H6237" s="3">
        <v>1</v>
      </c>
      <c r="I6237" s="3">
        <f t="shared" si="97"/>
        <v>2</v>
      </c>
    </row>
    <row r="6238" spans="1:9" x14ac:dyDescent="0.35">
      <c r="A6238" s="3" t="s">
        <v>6630</v>
      </c>
      <c r="B6238" s="44" t="s">
        <v>194</v>
      </c>
      <c r="C6238" s="44" t="s">
        <v>93</v>
      </c>
      <c r="D6238" s="44" t="s">
        <v>175</v>
      </c>
      <c r="E6238" s="3">
        <v>3</v>
      </c>
      <c r="F6238" s="3">
        <v>1</v>
      </c>
      <c r="G6238" s="3">
        <v>1</v>
      </c>
      <c r="H6238" s="3">
        <v>1</v>
      </c>
      <c r="I6238" s="3">
        <f t="shared" si="97"/>
        <v>2</v>
      </c>
    </row>
    <row r="6239" spans="1:9" x14ac:dyDescent="0.35">
      <c r="A6239" s="3" t="s">
        <v>6631</v>
      </c>
      <c r="B6239" s="44" t="s">
        <v>217</v>
      </c>
      <c r="C6239" s="44" t="s">
        <v>82</v>
      </c>
      <c r="D6239" s="44" t="s">
        <v>175</v>
      </c>
      <c r="E6239" s="3">
        <v>3</v>
      </c>
      <c r="F6239" s="3">
        <v>4</v>
      </c>
      <c r="G6239" s="3">
        <v>1</v>
      </c>
      <c r="H6239" s="3">
        <v>1</v>
      </c>
      <c r="I6239" s="3">
        <f t="shared" si="97"/>
        <v>2</v>
      </c>
    </row>
    <row r="6240" spans="1:9" x14ac:dyDescent="0.35">
      <c r="A6240" s="3" t="s">
        <v>6632</v>
      </c>
      <c r="B6240" s="44" t="s">
        <v>205</v>
      </c>
      <c r="C6240" s="44" t="s">
        <v>191</v>
      </c>
      <c r="D6240" s="44" t="s">
        <v>175</v>
      </c>
      <c r="E6240" s="3">
        <v>3</v>
      </c>
      <c r="F6240" s="3">
        <v>1</v>
      </c>
      <c r="G6240" s="3">
        <v>4</v>
      </c>
      <c r="H6240" s="3">
        <v>1</v>
      </c>
      <c r="I6240" s="3">
        <f t="shared" si="97"/>
        <v>2</v>
      </c>
    </row>
    <row r="6241" spans="1:9" x14ac:dyDescent="0.35">
      <c r="A6241" s="3" t="s">
        <v>6633</v>
      </c>
      <c r="B6241" s="44" t="s">
        <v>218</v>
      </c>
      <c r="C6241" s="44" t="s">
        <v>219</v>
      </c>
      <c r="D6241" s="44" t="s">
        <v>175</v>
      </c>
      <c r="E6241" s="3">
        <v>3</v>
      </c>
      <c r="F6241" s="3">
        <v>2</v>
      </c>
      <c r="G6241" s="3">
        <v>1</v>
      </c>
      <c r="H6241" s="3">
        <v>1</v>
      </c>
      <c r="I6241" s="3">
        <f t="shared" si="97"/>
        <v>2</v>
      </c>
    </row>
    <row r="6242" spans="1:9" x14ac:dyDescent="0.35">
      <c r="A6242" s="3" t="s">
        <v>6634</v>
      </c>
      <c r="B6242" s="44" t="s">
        <v>193</v>
      </c>
      <c r="C6242" s="44" t="s">
        <v>28</v>
      </c>
      <c r="D6242" s="44" t="s">
        <v>176</v>
      </c>
      <c r="E6242" s="3">
        <v>3</v>
      </c>
      <c r="F6242" s="3">
        <v>1</v>
      </c>
      <c r="G6242" s="3">
        <v>4</v>
      </c>
      <c r="H6242" s="3">
        <v>1</v>
      </c>
      <c r="I6242" s="3">
        <f t="shared" si="97"/>
        <v>2</v>
      </c>
    </row>
    <row r="6243" spans="1:9" x14ac:dyDescent="0.35">
      <c r="A6243" s="3" t="s">
        <v>6635</v>
      </c>
      <c r="B6243" s="44" t="s">
        <v>217</v>
      </c>
      <c r="C6243" s="44" t="s">
        <v>82</v>
      </c>
      <c r="D6243" s="44" t="s">
        <v>175</v>
      </c>
      <c r="E6243" s="3">
        <v>3</v>
      </c>
      <c r="F6243" s="3">
        <v>1</v>
      </c>
      <c r="G6243" s="3">
        <v>1</v>
      </c>
      <c r="H6243" s="3">
        <v>1</v>
      </c>
      <c r="I6243" s="3">
        <f t="shared" si="97"/>
        <v>2</v>
      </c>
    </row>
    <row r="6244" spans="1:9" x14ac:dyDescent="0.35">
      <c r="A6244" s="3" t="s">
        <v>6636</v>
      </c>
      <c r="B6244" s="44" t="s">
        <v>207</v>
      </c>
      <c r="C6244" s="44" t="s">
        <v>97</v>
      </c>
      <c r="D6244" s="44" t="s">
        <v>175</v>
      </c>
      <c r="E6244" s="3">
        <v>3</v>
      </c>
      <c r="F6244" s="3">
        <v>1</v>
      </c>
      <c r="G6244" s="3">
        <v>4</v>
      </c>
      <c r="H6244" s="3">
        <v>1</v>
      </c>
      <c r="I6244" s="3">
        <f t="shared" si="97"/>
        <v>2</v>
      </c>
    </row>
    <row r="6245" spans="1:9" x14ac:dyDescent="0.35">
      <c r="A6245" s="3" t="s">
        <v>6637</v>
      </c>
      <c r="B6245" s="44" t="s">
        <v>193</v>
      </c>
      <c r="C6245" s="44" t="s">
        <v>28</v>
      </c>
      <c r="D6245" s="44" t="s">
        <v>176</v>
      </c>
      <c r="E6245" s="3">
        <v>3</v>
      </c>
      <c r="F6245" s="3">
        <v>4</v>
      </c>
      <c r="G6245" s="3">
        <v>4</v>
      </c>
      <c r="H6245" s="3">
        <v>1</v>
      </c>
      <c r="I6245" s="3">
        <f t="shared" si="97"/>
        <v>3</v>
      </c>
    </row>
    <row r="6246" spans="1:9" x14ac:dyDescent="0.35">
      <c r="A6246" s="3" t="s">
        <v>6638</v>
      </c>
      <c r="B6246" s="44" t="s">
        <v>188</v>
      </c>
      <c r="C6246" s="44" t="s">
        <v>93</v>
      </c>
      <c r="D6246" s="44" t="s">
        <v>176</v>
      </c>
      <c r="E6246" s="3">
        <v>3</v>
      </c>
      <c r="F6246" s="3">
        <v>1</v>
      </c>
      <c r="G6246" s="3">
        <v>4</v>
      </c>
      <c r="H6246" s="3">
        <v>1</v>
      </c>
      <c r="I6246" s="3">
        <f t="shared" si="97"/>
        <v>2</v>
      </c>
    </row>
    <row r="6247" spans="1:9" x14ac:dyDescent="0.35">
      <c r="A6247" s="3" t="s">
        <v>6639</v>
      </c>
      <c r="B6247" s="44" t="s">
        <v>209</v>
      </c>
      <c r="C6247" s="44" t="s">
        <v>82</v>
      </c>
      <c r="D6247" s="44" t="s">
        <v>176</v>
      </c>
      <c r="E6247" s="3">
        <v>3</v>
      </c>
      <c r="F6247" s="3">
        <v>1</v>
      </c>
      <c r="G6247" s="3">
        <v>4</v>
      </c>
      <c r="H6247" s="3">
        <v>1</v>
      </c>
      <c r="I6247" s="3">
        <f t="shared" si="97"/>
        <v>2</v>
      </c>
    </row>
    <row r="6248" spans="1:9" x14ac:dyDescent="0.35">
      <c r="A6248" s="3" t="s">
        <v>6640</v>
      </c>
      <c r="B6248" s="44" t="s">
        <v>205</v>
      </c>
      <c r="C6248" s="44" t="s">
        <v>191</v>
      </c>
      <c r="D6248" s="44" t="s">
        <v>175</v>
      </c>
      <c r="E6248" s="3">
        <v>3</v>
      </c>
      <c r="F6248" s="3">
        <v>1</v>
      </c>
      <c r="G6248" s="3">
        <v>1</v>
      </c>
      <c r="H6248" s="3">
        <v>1</v>
      </c>
      <c r="I6248" s="3">
        <f t="shared" si="97"/>
        <v>2</v>
      </c>
    </row>
    <row r="6249" spans="1:9" x14ac:dyDescent="0.35">
      <c r="A6249" s="3" t="s">
        <v>6641</v>
      </c>
      <c r="B6249" s="44" t="s">
        <v>262</v>
      </c>
      <c r="C6249" s="44" t="s">
        <v>31</v>
      </c>
      <c r="D6249" s="44" t="s">
        <v>176</v>
      </c>
      <c r="E6249" s="3">
        <v>3</v>
      </c>
      <c r="F6249" s="3">
        <v>1</v>
      </c>
      <c r="G6249" s="3">
        <v>4</v>
      </c>
      <c r="H6249" s="3">
        <v>1</v>
      </c>
      <c r="I6249" s="3">
        <f t="shared" si="97"/>
        <v>2</v>
      </c>
    </row>
    <row r="6250" spans="1:9" x14ac:dyDescent="0.35">
      <c r="A6250" s="3" t="s">
        <v>6642</v>
      </c>
      <c r="B6250" s="44" t="s">
        <v>194</v>
      </c>
      <c r="C6250" s="44" t="s">
        <v>93</v>
      </c>
      <c r="D6250" s="44" t="s">
        <v>175</v>
      </c>
      <c r="E6250" s="3">
        <v>3</v>
      </c>
      <c r="F6250" s="3">
        <v>1</v>
      </c>
      <c r="G6250" s="3">
        <v>1</v>
      </c>
      <c r="H6250" s="3">
        <v>1</v>
      </c>
      <c r="I6250" s="3">
        <f t="shared" si="97"/>
        <v>2</v>
      </c>
    </row>
    <row r="6251" spans="1:9" x14ac:dyDescent="0.35">
      <c r="A6251" s="3" t="s">
        <v>6643</v>
      </c>
      <c r="B6251" s="44" t="s">
        <v>194</v>
      </c>
      <c r="C6251" s="44" t="s">
        <v>93</v>
      </c>
      <c r="D6251" s="44" t="s">
        <v>175</v>
      </c>
      <c r="E6251" s="3">
        <v>3</v>
      </c>
      <c r="F6251" s="3">
        <v>1</v>
      </c>
      <c r="G6251" s="3">
        <v>1</v>
      </c>
      <c r="H6251" s="3">
        <v>1</v>
      </c>
      <c r="I6251" s="3">
        <f t="shared" si="97"/>
        <v>2</v>
      </c>
    </row>
    <row r="6252" spans="1:9" x14ac:dyDescent="0.35">
      <c r="A6252" s="3" t="s">
        <v>6644</v>
      </c>
      <c r="B6252" s="44" t="s">
        <v>178</v>
      </c>
      <c r="C6252" s="44" t="s">
        <v>157</v>
      </c>
      <c r="D6252" s="44" t="s">
        <v>175</v>
      </c>
      <c r="E6252" s="3">
        <v>3</v>
      </c>
      <c r="F6252" s="3">
        <v>1</v>
      </c>
      <c r="G6252" s="3">
        <v>4</v>
      </c>
      <c r="H6252" s="3">
        <v>1</v>
      </c>
      <c r="I6252" s="3">
        <f t="shared" si="97"/>
        <v>2</v>
      </c>
    </row>
    <row r="6253" spans="1:9" x14ac:dyDescent="0.35">
      <c r="A6253" s="3" t="s">
        <v>6645</v>
      </c>
      <c r="B6253" s="44" t="s">
        <v>251</v>
      </c>
      <c r="C6253" s="44" t="s">
        <v>28</v>
      </c>
      <c r="D6253" s="44" t="s">
        <v>175</v>
      </c>
      <c r="E6253" s="3">
        <v>3</v>
      </c>
      <c r="F6253" s="3">
        <v>1</v>
      </c>
      <c r="G6253" s="3">
        <v>4</v>
      </c>
      <c r="H6253" s="3">
        <v>1</v>
      </c>
      <c r="I6253" s="3">
        <f t="shared" si="97"/>
        <v>2</v>
      </c>
    </row>
    <row r="6254" spans="1:9" x14ac:dyDescent="0.35">
      <c r="A6254" s="3" t="s">
        <v>6646</v>
      </c>
      <c r="B6254" s="44" t="s">
        <v>251</v>
      </c>
      <c r="C6254" s="44" t="s">
        <v>28</v>
      </c>
      <c r="D6254" s="44" t="s">
        <v>175</v>
      </c>
      <c r="E6254" s="3">
        <v>3</v>
      </c>
      <c r="F6254" s="3">
        <v>1</v>
      </c>
      <c r="G6254" s="3">
        <v>1</v>
      </c>
      <c r="H6254" s="3">
        <v>1</v>
      </c>
      <c r="I6254" s="3">
        <f t="shared" si="97"/>
        <v>2</v>
      </c>
    </row>
    <row r="6255" spans="1:9" x14ac:dyDescent="0.35">
      <c r="A6255" s="3" t="s">
        <v>6647</v>
      </c>
      <c r="B6255" s="44" t="s">
        <v>217</v>
      </c>
      <c r="C6255" s="44" t="s">
        <v>82</v>
      </c>
      <c r="D6255" s="44" t="s">
        <v>175</v>
      </c>
      <c r="E6255" s="3">
        <v>3</v>
      </c>
      <c r="F6255" s="3">
        <v>1</v>
      </c>
      <c r="G6255" s="3">
        <v>1</v>
      </c>
      <c r="H6255" s="3">
        <v>1</v>
      </c>
      <c r="I6255" s="3">
        <f t="shared" si="97"/>
        <v>2</v>
      </c>
    </row>
    <row r="6256" spans="1:9" x14ac:dyDescent="0.35">
      <c r="A6256" s="3" t="s">
        <v>6648</v>
      </c>
      <c r="B6256" s="44" t="s">
        <v>194</v>
      </c>
      <c r="C6256" s="44" t="s">
        <v>93</v>
      </c>
      <c r="D6256" s="44" t="s">
        <v>175</v>
      </c>
      <c r="E6256" s="3">
        <v>3</v>
      </c>
      <c r="F6256" s="3">
        <v>4</v>
      </c>
      <c r="G6256" s="3">
        <v>1</v>
      </c>
      <c r="H6256" s="3">
        <v>1</v>
      </c>
      <c r="I6256" s="3">
        <f t="shared" si="97"/>
        <v>2</v>
      </c>
    </row>
    <row r="6257" spans="1:9" x14ac:dyDescent="0.35">
      <c r="A6257" s="3" t="s">
        <v>6649</v>
      </c>
      <c r="B6257" s="44" t="s">
        <v>205</v>
      </c>
      <c r="C6257" s="44" t="s">
        <v>191</v>
      </c>
      <c r="D6257" s="44" t="s">
        <v>175</v>
      </c>
      <c r="E6257" s="3">
        <v>3</v>
      </c>
      <c r="F6257" s="3">
        <v>1</v>
      </c>
      <c r="G6257" s="3">
        <v>1</v>
      </c>
      <c r="H6257" s="3">
        <v>1</v>
      </c>
      <c r="I6257" s="3">
        <f t="shared" si="97"/>
        <v>2</v>
      </c>
    </row>
    <row r="6258" spans="1:9" x14ac:dyDescent="0.35">
      <c r="A6258" s="3" t="s">
        <v>6650</v>
      </c>
      <c r="B6258" s="44" t="s">
        <v>207</v>
      </c>
      <c r="C6258" s="44" t="s">
        <v>97</v>
      </c>
      <c r="D6258" s="44" t="s">
        <v>175</v>
      </c>
      <c r="E6258" s="3">
        <v>3</v>
      </c>
      <c r="F6258" s="3">
        <v>1</v>
      </c>
      <c r="G6258" s="3">
        <v>4</v>
      </c>
      <c r="H6258" s="3">
        <v>1</v>
      </c>
      <c r="I6258" s="3">
        <f t="shared" si="97"/>
        <v>2</v>
      </c>
    </row>
    <row r="6259" spans="1:9" x14ac:dyDescent="0.35">
      <c r="A6259" s="3" t="s">
        <v>6651</v>
      </c>
      <c r="B6259" s="44" t="s">
        <v>251</v>
      </c>
      <c r="C6259" s="44" t="s">
        <v>28</v>
      </c>
      <c r="D6259" s="44" t="s">
        <v>175</v>
      </c>
      <c r="E6259" s="3">
        <v>1</v>
      </c>
      <c r="F6259" s="3">
        <v>2</v>
      </c>
      <c r="G6259" s="3">
        <v>1</v>
      </c>
      <c r="H6259" s="3">
        <v>2</v>
      </c>
      <c r="I6259" s="3">
        <f t="shared" si="97"/>
        <v>2</v>
      </c>
    </row>
    <row r="6260" spans="1:9" x14ac:dyDescent="0.35">
      <c r="A6260" s="3" t="s">
        <v>6652</v>
      </c>
      <c r="B6260" s="44" t="s">
        <v>188</v>
      </c>
      <c r="C6260" s="44" t="s">
        <v>93</v>
      </c>
      <c r="D6260" s="44" t="s">
        <v>176</v>
      </c>
      <c r="E6260" s="3">
        <v>3</v>
      </c>
      <c r="F6260" s="3">
        <v>1</v>
      </c>
      <c r="G6260" s="3">
        <v>1</v>
      </c>
      <c r="H6260" s="3">
        <v>1</v>
      </c>
      <c r="I6260" s="3">
        <f t="shared" si="97"/>
        <v>2</v>
      </c>
    </row>
    <row r="6261" spans="1:9" x14ac:dyDescent="0.35">
      <c r="A6261" s="3" t="s">
        <v>6653</v>
      </c>
      <c r="B6261" s="44" t="s">
        <v>194</v>
      </c>
      <c r="C6261" s="44" t="s">
        <v>93</v>
      </c>
      <c r="D6261" s="44" t="s">
        <v>175</v>
      </c>
      <c r="E6261" s="3">
        <v>3</v>
      </c>
      <c r="F6261" s="3">
        <v>1</v>
      </c>
      <c r="G6261" s="3">
        <v>1</v>
      </c>
      <c r="H6261" s="3">
        <v>1</v>
      </c>
      <c r="I6261" s="3">
        <f t="shared" si="97"/>
        <v>2</v>
      </c>
    </row>
    <row r="6262" spans="1:9" x14ac:dyDescent="0.35">
      <c r="A6262" s="3" t="s">
        <v>6654</v>
      </c>
      <c r="B6262" s="44" t="s">
        <v>194</v>
      </c>
      <c r="C6262" s="44" t="s">
        <v>93</v>
      </c>
      <c r="D6262" s="44" t="s">
        <v>175</v>
      </c>
      <c r="E6262" s="3">
        <v>3</v>
      </c>
      <c r="F6262" s="3">
        <v>1</v>
      </c>
      <c r="G6262" s="3">
        <v>4</v>
      </c>
      <c r="H6262" s="3">
        <v>1</v>
      </c>
      <c r="I6262" s="3">
        <f t="shared" si="97"/>
        <v>2</v>
      </c>
    </row>
    <row r="6263" spans="1:9" x14ac:dyDescent="0.35">
      <c r="A6263" s="3" t="s">
        <v>6655</v>
      </c>
      <c r="B6263" s="44" t="s">
        <v>236</v>
      </c>
      <c r="C6263" s="44" t="s">
        <v>219</v>
      </c>
      <c r="D6263" s="44" t="s">
        <v>176</v>
      </c>
      <c r="E6263" s="3">
        <v>3</v>
      </c>
      <c r="F6263" s="3">
        <v>1</v>
      </c>
      <c r="G6263" s="3">
        <v>1</v>
      </c>
      <c r="H6263" s="3">
        <v>1</v>
      </c>
      <c r="I6263" s="3">
        <f t="shared" si="97"/>
        <v>2</v>
      </c>
    </row>
    <row r="6264" spans="1:9" x14ac:dyDescent="0.35">
      <c r="A6264" s="3" t="s">
        <v>6656</v>
      </c>
      <c r="B6264" s="44" t="s">
        <v>236</v>
      </c>
      <c r="C6264" s="44" t="s">
        <v>219</v>
      </c>
      <c r="D6264" s="44" t="s">
        <v>176</v>
      </c>
      <c r="E6264" s="3">
        <v>3</v>
      </c>
      <c r="F6264" s="3">
        <v>1</v>
      </c>
      <c r="G6264" s="3">
        <v>1</v>
      </c>
      <c r="H6264" s="3">
        <v>1</v>
      </c>
      <c r="I6264" s="3">
        <f t="shared" si="97"/>
        <v>2</v>
      </c>
    </row>
    <row r="6265" spans="1:9" x14ac:dyDescent="0.35">
      <c r="A6265" s="3" t="s">
        <v>6657</v>
      </c>
      <c r="B6265" s="44" t="s">
        <v>209</v>
      </c>
      <c r="C6265" s="44" t="s">
        <v>82</v>
      </c>
      <c r="D6265" s="44" t="s">
        <v>176</v>
      </c>
      <c r="E6265" s="3">
        <v>3</v>
      </c>
      <c r="F6265" s="3">
        <v>1</v>
      </c>
      <c r="G6265" s="3">
        <v>1</v>
      </c>
      <c r="H6265" s="3">
        <v>1</v>
      </c>
      <c r="I6265" s="3">
        <f t="shared" si="97"/>
        <v>2</v>
      </c>
    </row>
    <row r="6266" spans="1:9" x14ac:dyDescent="0.35">
      <c r="A6266" s="3" t="s">
        <v>6658</v>
      </c>
      <c r="B6266" s="44" t="s">
        <v>178</v>
      </c>
      <c r="C6266" s="44" t="s">
        <v>157</v>
      </c>
      <c r="D6266" s="44" t="s">
        <v>175</v>
      </c>
      <c r="E6266" s="3">
        <v>3</v>
      </c>
      <c r="F6266" s="3">
        <v>1</v>
      </c>
      <c r="G6266" s="3">
        <v>4</v>
      </c>
      <c r="H6266" s="3">
        <v>1</v>
      </c>
      <c r="I6266" s="3">
        <f t="shared" si="97"/>
        <v>2</v>
      </c>
    </row>
    <row r="6267" spans="1:9" x14ac:dyDescent="0.35">
      <c r="A6267" s="3" t="s">
        <v>6659</v>
      </c>
      <c r="B6267" s="44" t="s">
        <v>210</v>
      </c>
      <c r="C6267" s="44" t="s">
        <v>97</v>
      </c>
      <c r="D6267" s="44" t="s">
        <v>176</v>
      </c>
      <c r="E6267" s="3">
        <v>3</v>
      </c>
      <c r="F6267" s="3">
        <v>1</v>
      </c>
      <c r="G6267" s="3">
        <v>1</v>
      </c>
      <c r="H6267" s="3">
        <v>3</v>
      </c>
      <c r="I6267" s="3">
        <f t="shared" si="97"/>
        <v>2</v>
      </c>
    </row>
    <row r="6268" spans="1:9" x14ac:dyDescent="0.35">
      <c r="A6268" s="3" t="s">
        <v>6660</v>
      </c>
      <c r="B6268" s="44" t="s">
        <v>207</v>
      </c>
      <c r="C6268" s="44" t="s">
        <v>97</v>
      </c>
      <c r="D6268" s="44" t="s">
        <v>175</v>
      </c>
      <c r="E6268" s="3">
        <v>3</v>
      </c>
      <c r="F6268" s="3">
        <v>1</v>
      </c>
      <c r="G6268" s="3">
        <v>1</v>
      </c>
      <c r="H6268" s="3">
        <v>2</v>
      </c>
      <c r="I6268" s="3">
        <f t="shared" si="97"/>
        <v>2</v>
      </c>
    </row>
    <row r="6269" spans="1:9" x14ac:dyDescent="0.35">
      <c r="A6269" s="3" t="s">
        <v>6661</v>
      </c>
      <c r="B6269" s="44" t="s">
        <v>210</v>
      </c>
      <c r="C6269" s="44" t="s">
        <v>97</v>
      </c>
      <c r="D6269" s="44" t="s">
        <v>176</v>
      </c>
      <c r="E6269" s="3">
        <v>3</v>
      </c>
      <c r="F6269" s="3">
        <v>1</v>
      </c>
      <c r="G6269" s="3">
        <v>1</v>
      </c>
      <c r="H6269" s="3">
        <v>1</v>
      </c>
      <c r="I6269" s="3">
        <f t="shared" si="97"/>
        <v>2</v>
      </c>
    </row>
    <row r="6270" spans="1:9" x14ac:dyDescent="0.35">
      <c r="A6270" s="3" t="s">
        <v>6662</v>
      </c>
      <c r="B6270" s="44" t="s">
        <v>217</v>
      </c>
      <c r="C6270" s="44" t="s">
        <v>82</v>
      </c>
      <c r="D6270" s="44" t="s">
        <v>175</v>
      </c>
      <c r="E6270" s="3">
        <v>3</v>
      </c>
      <c r="F6270" s="3">
        <v>1</v>
      </c>
      <c r="G6270" s="3">
        <v>4</v>
      </c>
      <c r="H6270" s="3">
        <v>1</v>
      </c>
      <c r="I6270" s="3">
        <f t="shared" si="97"/>
        <v>2</v>
      </c>
    </row>
    <row r="6271" spans="1:9" x14ac:dyDescent="0.35">
      <c r="A6271" s="3" t="s">
        <v>6663</v>
      </c>
      <c r="B6271" s="44" t="s">
        <v>236</v>
      </c>
      <c r="C6271" s="44" t="s">
        <v>219</v>
      </c>
      <c r="D6271" s="44" t="s">
        <v>176</v>
      </c>
      <c r="E6271" s="3">
        <v>3</v>
      </c>
      <c r="F6271" s="3">
        <v>1</v>
      </c>
      <c r="G6271" s="3">
        <v>4</v>
      </c>
      <c r="H6271" s="3">
        <v>1</v>
      </c>
      <c r="I6271" s="3">
        <f t="shared" si="97"/>
        <v>2</v>
      </c>
    </row>
    <row r="6272" spans="1:9" x14ac:dyDescent="0.35">
      <c r="A6272" s="3" t="s">
        <v>6664</v>
      </c>
      <c r="B6272" s="44" t="s">
        <v>218</v>
      </c>
      <c r="C6272" s="44" t="s">
        <v>219</v>
      </c>
      <c r="D6272" s="44" t="s">
        <v>175</v>
      </c>
      <c r="E6272" s="3">
        <v>2</v>
      </c>
      <c r="F6272" s="3">
        <v>2</v>
      </c>
      <c r="G6272" s="3">
        <v>1</v>
      </c>
      <c r="H6272" s="3">
        <v>1</v>
      </c>
      <c r="I6272" s="3">
        <f t="shared" si="97"/>
        <v>2</v>
      </c>
    </row>
    <row r="6273" spans="1:9" x14ac:dyDescent="0.35">
      <c r="A6273" s="3" t="s">
        <v>6665</v>
      </c>
      <c r="B6273" s="44" t="s">
        <v>178</v>
      </c>
      <c r="C6273" s="44" t="s">
        <v>157</v>
      </c>
      <c r="D6273" s="44" t="s">
        <v>175</v>
      </c>
      <c r="E6273" s="3">
        <v>3</v>
      </c>
      <c r="F6273" s="3">
        <v>1</v>
      </c>
      <c r="G6273" s="3">
        <v>4</v>
      </c>
      <c r="H6273" s="3">
        <v>1</v>
      </c>
      <c r="I6273" s="3">
        <f t="shared" si="97"/>
        <v>2</v>
      </c>
    </row>
    <row r="6274" spans="1:9" x14ac:dyDescent="0.35">
      <c r="A6274" s="3" t="s">
        <v>6666</v>
      </c>
      <c r="B6274" s="44" t="s">
        <v>200</v>
      </c>
      <c r="C6274" s="44" t="s">
        <v>31</v>
      </c>
      <c r="D6274" s="44" t="s">
        <v>175</v>
      </c>
      <c r="E6274" s="3">
        <v>3</v>
      </c>
      <c r="F6274" s="3">
        <v>1</v>
      </c>
      <c r="G6274" s="3">
        <v>4</v>
      </c>
      <c r="H6274" s="3">
        <v>1</v>
      </c>
      <c r="I6274" s="3">
        <f t="shared" si="97"/>
        <v>2</v>
      </c>
    </row>
    <row r="6275" spans="1:9" x14ac:dyDescent="0.35">
      <c r="A6275" s="3" t="s">
        <v>6667</v>
      </c>
      <c r="B6275" s="44" t="s">
        <v>194</v>
      </c>
      <c r="C6275" s="44" t="s">
        <v>93</v>
      </c>
      <c r="D6275" s="44" t="s">
        <v>175</v>
      </c>
      <c r="E6275" s="3">
        <v>1</v>
      </c>
      <c r="F6275" s="3">
        <v>4</v>
      </c>
      <c r="G6275" s="3">
        <v>1</v>
      </c>
      <c r="H6275" s="3">
        <v>1</v>
      </c>
      <c r="I6275" s="3">
        <f t="shared" ref="I6275:I6338" si="98">ROUND(AVERAGE(E6275:H6275),0)</f>
        <v>2</v>
      </c>
    </row>
    <row r="6276" spans="1:9" x14ac:dyDescent="0.35">
      <c r="A6276" s="3" t="s">
        <v>6668</v>
      </c>
      <c r="B6276" s="44" t="s">
        <v>194</v>
      </c>
      <c r="C6276" s="44" t="s">
        <v>93</v>
      </c>
      <c r="D6276" s="44" t="s">
        <v>175</v>
      </c>
      <c r="E6276" s="3">
        <v>3</v>
      </c>
      <c r="F6276" s="3">
        <v>1</v>
      </c>
      <c r="G6276" s="3">
        <v>1</v>
      </c>
      <c r="H6276" s="3">
        <v>1</v>
      </c>
      <c r="I6276" s="3">
        <f t="shared" si="98"/>
        <v>2</v>
      </c>
    </row>
    <row r="6277" spans="1:9" x14ac:dyDescent="0.35">
      <c r="A6277" s="3" t="s">
        <v>6669</v>
      </c>
      <c r="B6277" s="44" t="s">
        <v>194</v>
      </c>
      <c r="C6277" s="44" t="s">
        <v>93</v>
      </c>
      <c r="D6277" s="44" t="s">
        <v>175</v>
      </c>
      <c r="E6277" s="3">
        <v>3</v>
      </c>
      <c r="F6277" s="3">
        <v>4</v>
      </c>
      <c r="G6277" s="3">
        <v>4</v>
      </c>
      <c r="H6277" s="3">
        <v>1</v>
      </c>
      <c r="I6277" s="3">
        <f t="shared" si="98"/>
        <v>3</v>
      </c>
    </row>
    <row r="6278" spans="1:9" x14ac:dyDescent="0.35">
      <c r="A6278" s="3" t="s">
        <v>6670</v>
      </c>
      <c r="B6278" s="44" t="s">
        <v>200</v>
      </c>
      <c r="C6278" s="44" t="s">
        <v>31</v>
      </c>
      <c r="D6278" s="44" t="s">
        <v>175</v>
      </c>
      <c r="E6278" s="3">
        <v>3</v>
      </c>
      <c r="F6278" s="3">
        <v>1</v>
      </c>
      <c r="G6278" s="3">
        <v>1</v>
      </c>
      <c r="H6278" s="3">
        <v>1</v>
      </c>
      <c r="I6278" s="3">
        <f t="shared" si="98"/>
        <v>2</v>
      </c>
    </row>
    <row r="6279" spans="1:9" x14ac:dyDescent="0.35">
      <c r="A6279" s="3" t="s">
        <v>6671</v>
      </c>
      <c r="B6279" s="44" t="s">
        <v>209</v>
      </c>
      <c r="C6279" s="44" t="s">
        <v>82</v>
      </c>
      <c r="D6279" s="44" t="s">
        <v>176</v>
      </c>
      <c r="E6279" s="3">
        <v>3</v>
      </c>
      <c r="F6279" s="3">
        <v>1</v>
      </c>
      <c r="G6279" s="3">
        <v>4</v>
      </c>
      <c r="H6279" s="3">
        <v>1</v>
      </c>
      <c r="I6279" s="3">
        <f t="shared" si="98"/>
        <v>2</v>
      </c>
    </row>
    <row r="6280" spans="1:9" x14ac:dyDescent="0.35">
      <c r="A6280" s="3" t="s">
        <v>6672</v>
      </c>
      <c r="B6280" s="44" t="s">
        <v>223</v>
      </c>
      <c r="C6280" s="44" t="s">
        <v>157</v>
      </c>
      <c r="D6280" s="44" t="s">
        <v>176</v>
      </c>
      <c r="E6280" s="3">
        <v>3</v>
      </c>
      <c r="F6280" s="3">
        <v>1</v>
      </c>
      <c r="G6280" s="3">
        <v>1</v>
      </c>
      <c r="H6280" s="3">
        <v>1</v>
      </c>
      <c r="I6280" s="3">
        <f t="shared" si="98"/>
        <v>2</v>
      </c>
    </row>
    <row r="6281" spans="1:9" x14ac:dyDescent="0.35">
      <c r="A6281" s="3" t="s">
        <v>6673</v>
      </c>
      <c r="B6281" s="44" t="s">
        <v>223</v>
      </c>
      <c r="C6281" s="44" t="s">
        <v>157</v>
      </c>
      <c r="D6281" s="44" t="s">
        <v>176</v>
      </c>
      <c r="E6281" s="3">
        <v>3</v>
      </c>
      <c r="F6281" s="3">
        <v>1</v>
      </c>
      <c r="G6281" s="3">
        <v>1</v>
      </c>
      <c r="H6281" s="3">
        <v>1</v>
      </c>
      <c r="I6281" s="3">
        <f t="shared" si="98"/>
        <v>2</v>
      </c>
    </row>
    <row r="6282" spans="1:9" x14ac:dyDescent="0.35">
      <c r="A6282" s="3" t="s">
        <v>6674</v>
      </c>
      <c r="B6282" s="44" t="s">
        <v>223</v>
      </c>
      <c r="C6282" s="44" t="s">
        <v>157</v>
      </c>
      <c r="D6282" s="44" t="s">
        <v>176</v>
      </c>
      <c r="E6282" s="3">
        <v>3</v>
      </c>
      <c r="F6282" s="3">
        <v>1</v>
      </c>
      <c r="G6282" s="3">
        <v>1</v>
      </c>
      <c r="H6282" s="3">
        <v>1</v>
      </c>
      <c r="I6282" s="3">
        <f t="shared" si="98"/>
        <v>2</v>
      </c>
    </row>
    <row r="6283" spans="1:9" x14ac:dyDescent="0.35">
      <c r="A6283" s="3" t="s">
        <v>6675</v>
      </c>
      <c r="B6283" s="44" t="s">
        <v>223</v>
      </c>
      <c r="C6283" s="44" t="s">
        <v>157</v>
      </c>
      <c r="D6283" s="44" t="s">
        <v>176</v>
      </c>
      <c r="E6283" s="3">
        <v>3</v>
      </c>
      <c r="F6283" s="3">
        <v>1</v>
      </c>
      <c r="G6283" s="3">
        <v>1</v>
      </c>
      <c r="H6283" s="3">
        <v>1</v>
      </c>
      <c r="I6283" s="3">
        <f t="shared" si="98"/>
        <v>2</v>
      </c>
    </row>
    <row r="6284" spans="1:9" x14ac:dyDescent="0.35">
      <c r="A6284" s="3" t="s">
        <v>6676</v>
      </c>
      <c r="B6284" s="44" t="s">
        <v>223</v>
      </c>
      <c r="C6284" s="44" t="s">
        <v>157</v>
      </c>
      <c r="D6284" s="44" t="s">
        <v>176</v>
      </c>
      <c r="E6284" s="3">
        <v>3</v>
      </c>
      <c r="F6284" s="3">
        <v>1</v>
      </c>
      <c r="G6284" s="3">
        <v>1</v>
      </c>
      <c r="H6284" s="3">
        <v>1</v>
      </c>
      <c r="I6284" s="3">
        <f t="shared" si="98"/>
        <v>2</v>
      </c>
    </row>
    <row r="6285" spans="1:9" x14ac:dyDescent="0.35">
      <c r="A6285" s="3" t="s">
        <v>6677</v>
      </c>
      <c r="B6285" s="44" t="s">
        <v>223</v>
      </c>
      <c r="C6285" s="44" t="s">
        <v>157</v>
      </c>
      <c r="D6285" s="44" t="s">
        <v>176</v>
      </c>
      <c r="E6285" s="3">
        <v>3</v>
      </c>
      <c r="F6285" s="3">
        <v>1</v>
      </c>
      <c r="G6285" s="3">
        <v>1</v>
      </c>
      <c r="H6285" s="3">
        <v>1</v>
      </c>
      <c r="I6285" s="3">
        <f t="shared" si="98"/>
        <v>2</v>
      </c>
    </row>
    <row r="6286" spans="1:9" x14ac:dyDescent="0.35">
      <c r="A6286" s="3" t="s">
        <v>6678</v>
      </c>
      <c r="B6286" s="44" t="s">
        <v>223</v>
      </c>
      <c r="C6286" s="44" t="s">
        <v>157</v>
      </c>
      <c r="D6286" s="44" t="s">
        <v>176</v>
      </c>
      <c r="E6286" s="3">
        <v>3</v>
      </c>
      <c r="F6286" s="3">
        <v>1</v>
      </c>
      <c r="G6286" s="3">
        <v>1</v>
      </c>
      <c r="H6286" s="3">
        <v>1</v>
      </c>
      <c r="I6286" s="3">
        <f t="shared" si="98"/>
        <v>2</v>
      </c>
    </row>
    <row r="6287" spans="1:9" x14ac:dyDescent="0.35">
      <c r="A6287" s="3" t="s">
        <v>6679</v>
      </c>
      <c r="B6287" s="44" t="s">
        <v>223</v>
      </c>
      <c r="C6287" s="44" t="s">
        <v>157</v>
      </c>
      <c r="D6287" s="44" t="s">
        <v>176</v>
      </c>
      <c r="E6287" s="3">
        <v>3</v>
      </c>
      <c r="F6287" s="3">
        <v>1</v>
      </c>
      <c r="G6287" s="3">
        <v>1</v>
      </c>
      <c r="H6287" s="3">
        <v>1</v>
      </c>
      <c r="I6287" s="3">
        <f t="shared" si="98"/>
        <v>2</v>
      </c>
    </row>
    <row r="6288" spans="1:9" x14ac:dyDescent="0.35">
      <c r="A6288" s="3" t="s">
        <v>6680</v>
      </c>
      <c r="B6288" s="44" t="s">
        <v>209</v>
      </c>
      <c r="C6288" s="44" t="s">
        <v>82</v>
      </c>
      <c r="D6288" s="44" t="s">
        <v>176</v>
      </c>
      <c r="E6288" s="3">
        <v>3</v>
      </c>
      <c r="F6288" s="3">
        <v>1</v>
      </c>
      <c r="G6288" s="3">
        <v>1</v>
      </c>
      <c r="H6288" s="3">
        <v>1</v>
      </c>
      <c r="I6288" s="3">
        <f t="shared" si="98"/>
        <v>2</v>
      </c>
    </row>
    <row r="6289" spans="1:9" x14ac:dyDescent="0.35">
      <c r="A6289" s="3" t="s">
        <v>6681</v>
      </c>
      <c r="B6289" s="44" t="s">
        <v>205</v>
      </c>
      <c r="C6289" s="44" t="s">
        <v>191</v>
      </c>
      <c r="D6289" s="44" t="s">
        <v>175</v>
      </c>
      <c r="E6289" s="3">
        <v>3</v>
      </c>
      <c r="F6289" s="3">
        <v>1</v>
      </c>
      <c r="G6289" s="3">
        <v>1</v>
      </c>
      <c r="H6289" s="3">
        <v>1</v>
      </c>
      <c r="I6289" s="3">
        <f t="shared" si="98"/>
        <v>2</v>
      </c>
    </row>
    <row r="6290" spans="1:9" x14ac:dyDescent="0.35">
      <c r="A6290" s="3" t="s">
        <v>6682</v>
      </c>
      <c r="B6290" s="44" t="s">
        <v>205</v>
      </c>
      <c r="C6290" s="44" t="s">
        <v>191</v>
      </c>
      <c r="D6290" s="44" t="s">
        <v>175</v>
      </c>
      <c r="E6290" s="3">
        <v>3</v>
      </c>
      <c r="F6290" s="3">
        <v>1</v>
      </c>
      <c r="G6290" s="3">
        <v>1</v>
      </c>
      <c r="H6290" s="3">
        <v>1</v>
      </c>
      <c r="I6290" s="3">
        <f t="shared" si="98"/>
        <v>2</v>
      </c>
    </row>
    <row r="6291" spans="1:9" x14ac:dyDescent="0.35">
      <c r="A6291" s="3" t="s">
        <v>6683</v>
      </c>
      <c r="B6291" s="44" t="s">
        <v>190</v>
      </c>
      <c r="C6291" s="44" t="s">
        <v>191</v>
      </c>
      <c r="D6291" s="44" t="s">
        <v>176</v>
      </c>
      <c r="E6291" s="3">
        <v>3</v>
      </c>
      <c r="F6291" s="3">
        <v>1</v>
      </c>
      <c r="G6291" s="3">
        <v>1</v>
      </c>
      <c r="H6291" s="3">
        <v>1</v>
      </c>
      <c r="I6291" s="3">
        <f t="shared" si="98"/>
        <v>2</v>
      </c>
    </row>
    <row r="6292" spans="1:9" x14ac:dyDescent="0.35">
      <c r="A6292" s="3" t="s">
        <v>6684</v>
      </c>
      <c r="B6292" s="44" t="s">
        <v>190</v>
      </c>
      <c r="C6292" s="44" t="s">
        <v>191</v>
      </c>
      <c r="D6292" s="44" t="s">
        <v>176</v>
      </c>
      <c r="E6292" s="3">
        <v>3</v>
      </c>
      <c r="F6292" s="3">
        <v>1</v>
      </c>
      <c r="G6292" s="3">
        <v>1</v>
      </c>
      <c r="H6292" s="3">
        <v>1</v>
      </c>
      <c r="I6292" s="3">
        <f t="shared" si="98"/>
        <v>2</v>
      </c>
    </row>
    <row r="6293" spans="1:9" x14ac:dyDescent="0.35">
      <c r="A6293" s="3" t="s">
        <v>6685</v>
      </c>
      <c r="B6293" s="44" t="s">
        <v>190</v>
      </c>
      <c r="C6293" s="44" t="s">
        <v>191</v>
      </c>
      <c r="D6293" s="44" t="s">
        <v>176</v>
      </c>
      <c r="E6293" s="3">
        <v>3</v>
      </c>
      <c r="F6293" s="3">
        <v>1</v>
      </c>
      <c r="G6293" s="3">
        <v>1</v>
      </c>
      <c r="H6293" s="3">
        <v>1</v>
      </c>
      <c r="I6293" s="3">
        <f t="shared" si="98"/>
        <v>2</v>
      </c>
    </row>
    <row r="6294" spans="1:9" x14ac:dyDescent="0.35">
      <c r="A6294" s="3" t="s">
        <v>6686</v>
      </c>
      <c r="B6294" s="44" t="s">
        <v>251</v>
      </c>
      <c r="C6294" s="44" t="s">
        <v>28</v>
      </c>
      <c r="D6294" s="44" t="s">
        <v>175</v>
      </c>
      <c r="E6294" s="3">
        <v>3</v>
      </c>
      <c r="F6294" s="3">
        <v>1</v>
      </c>
      <c r="G6294" s="3">
        <v>4</v>
      </c>
      <c r="H6294" s="3">
        <v>1</v>
      </c>
      <c r="I6294" s="3">
        <f t="shared" si="98"/>
        <v>2</v>
      </c>
    </row>
    <row r="6295" spans="1:9" x14ac:dyDescent="0.35">
      <c r="A6295" s="3" t="s">
        <v>6687</v>
      </c>
      <c r="B6295" s="44" t="s">
        <v>190</v>
      </c>
      <c r="C6295" s="44" t="s">
        <v>191</v>
      </c>
      <c r="D6295" s="44" t="s">
        <v>176</v>
      </c>
      <c r="E6295" s="3">
        <v>3</v>
      </c>
      <c r="F6295" s="3">
        <v>1</v>
      </c>
      <c r="G6295" s="3">
        <v>1</v>
      </c>
      <c r="H6295" s="3">
        <v>1</v>
      </c>
      <c r="I6295" s="3">
        <f t="shared" si="98"/>
        <v>2</v>
      </c>
    </row>
    <row r="6296" spans="1:9" x14ac:dyDescent="0.35">
      <c r="A6296" s="3" t="s">
        <v>6688</v>
      </c>
      <c r="B6296" s="44" t="s">
        <v>190</v>
      </c>
      <c r="C6296" s="44" t="s">
        <v>191</v>
      </c>
      <c r="D6296" s="44" t="s">
        <v>176</v>
      </c>
      <c r="E6296" s="3">
        <v>3</v>
      </c>
      <c r="F6296" s="3">
        <v>1</v>
      </c>
      <c r="G6296" s="3">
        <v>1</v>
      </c>
      <c r="H6296" s="3">
        <v>1</v>
      </c>
      <c r="I6296" s="3">
        <f t="shared" si="98"/>
        <v>2</v>
      </c>
    </row>
    <row r="6297" spans="1:9" x14ac:dyDescent="0.35">
      <c r="A6297" s="3" t="s">
        <v>6689</v>
      </c>
      <c r="B6297" s="44" t="s">
        <v>190</v>
      </c>
      <c r="C6297" s="44" t="s">
        <v>191</v>
      </c>
      <c r="D6297" s="44" t="s">
        <v>176</v>
      </c>
      <c r="E6297" s="3">
        <v>3</v>
      </c>
      <c r="F6297" s="3">
        <v>1</v>
      </c>
      <c r="G6297" s="3">
        <v>1</v>
      </c>
      <c r="H6297" s="3">
        <v>1</v>
      </c>
      <c r="I6297" s="3">
        <f t="shared" si="98"/>
        <v>2</v>
      </c>
    </row>
    <row r="6298" spans="1:9" x14ac:dyDescent="0.35">
      <c r="A6298" s="3" t="s">
        <v>6690</v>
      </c>
      <c r="B6298" s="44" t="s">
        <v>193</v>
      </c>
      <c r="C6298" s="44" t="s">
        <v>28</v>
      </c>
      <c r="D6298" s="44" t="s">
        <v>176</v>
      </c>
      <c r="E6298" s="3">
        <v>2</v>
      </c>
      <c r="F6298" s="3">
        <v>2</v>
      </c>
      <c r="G6298" s="3">
        <v>1</v>
      </c>
      <c r="H6298" s="3">
        <v>1</v>
      </c>
      <c r="I6298" s="3">
        <f t="shared" si="98"/>
        <v>2</v>
      </c>
    </row>
    <row r="6299" spans="1:9" x14ac:dyDescent="0.35">
      <c r="A6299" s="3" t="s">
        <v>6691</v>
      </c>
      <c r="B6299" s="44" t="s">
        <v>193</v>
      </c>
      <c r="C6299" s="44" t="s">
        <v>28</v>
      </c>
      <c r="D6299" s="44" t="s">
        <v>176</v>
      </c>
      <c r="E6299" s="3">
        <v>3</v>
      </c>
      <c r="F6299" s="3">
        <v>1</v>
      </c>
      <c r="G6299" s="3">
        <v>1</v>
      </c>
      <c r="H6299" s="3">
        <v>1</v>
      </c>
      <c r="I6299" s="3">
        <f t="shared" si="98"/>
        <v>2</v>
      </c>
    </row>
    <row r="6300" spans="1:9" x14ac:dyDescent="0.35">
      <c r="A6300" s="3" t="s">
        <v>6692</v>
      </c>
      <c r="B6300" s="44" t="s">
        <v>193</v>
      </c>
      <c r="C6300" s="44" t="s">
        <v>28</v>
      </c>
      <c r="D6300" s="44" t="s">
        <v>176</v>
      </c>
      <c r="E6300" s="3">
        <v>3</v>
      </c>
      <c r="F6300" s="3">
        <v>1</v>
      </c>
      <c r="G6300" s="3">
        <v>1</v>
      </c>
      <c r="H6300" s="3">
        <v>1</v>
      </c>
      <c r="I6300" s="3">
        <f t="shared" si="98"/>
        <v>2</v>
      </c>
    </row>
    <row r="6301" spans="1:9" x14ac:dyDescent="0.35">
      <c r="A6301" s="3" t="s">
        <v>6693</v>
      </c>
      <c r="B6301" s="44" t="s">
        <v>193</v>
      </c>
      <c r="C6301" s="44" t="s">
        <v>28</v>
      </c>
      <c r="D6301" s="44" t="s">
        <v>176</v>
      </c>
      <c r="E6301" s="3">
        <v>3</v>
      </c>
      <c r="F6301" s="3">
        <v>1</v>
      </c>
      <c r="G6301" s="3">
        <v>1</v>
      </c>
      <c r="H6301" s="3">
        <v>1</v>
      </c>
      <c r="I6301" s="3">
        <f t="shared" si="98"/>
        <v>2</v>
      </c>
    </row>
    <row r="6302" spans="1:9" x14ac:dyDescent="0.35">
      <c r="A6302" s="3" t="s">
        <v>6694</v>
      </c>
      <c r="B6302" s="44" t="s">
        <v>190</v>
      </c>
      <c r="C6302" s="44" t="s">
        <v>191</v>
      </c>
      <c r="D6302" s="44" t="s">
        <v>176</v>
      </c>
      <c r="E6302" s="3">
        <v>3</v>
      </c>
      <c r="F6302" s="3">
        <v>1</v>
      </c>
      <c r="G6302" s="3">
        <v>1</v>
      </c>
      <c r="H6302" s="3">
        <v>1</v>
      </c>
      <c r="I6302" s="3">
        <f t="shared" si="98"/>
        <v>2</v>
      </c>
    </row>
    <row r="6303" spans="1:9" x14ac:dyDescent="0.35">
      <c r="A6303" s="3" t="s">
        <v>6695</v>
      </c>
      <c r="B6303" s="44" t="s">
        <v>223</v>
      </c>
      <c r="C6303" s="44" t="s">
        <v>157</v>
      </c>
      <c r="D6303" s="44" t="s">
        <v>176</v>
      </c>
      <c r="E6303" s="3">
        <v>3</v>
      </c>
      <c r="F6303" s="3">
        <v>1</v>
      </c>
      <c r="G6303" s="3">
        <v>1</v>
      </c>
      <c r="H6303" s="3">
        <v>1</v>
      </c>
      <c r="I6303" s="3">
        <f t="shared" si="98"/>
        <v>2</v>
      </c>
    </row>
    <row r="6304" spans="1:9" x14ac:dyDescent="0.35">
      <c r="A6304" s="3" t="s">
        <v>6696</v>
      </c>
      <c r="B6304" s="44" t="s">
        <v>223</v>
      </c>
      <c r="C6304" s="44" t="s">
        <v>157</v>
      </c>
      <c r="D6304" s="44" t="s">
        <v>176</v>
      </c>
      <c r="E6304" s="3">
        <v>3</v>
      </c>
      <c r="F6304" s="3">
        <v>1</v>
      </c>
      <c r="G6304" s="3">
        <v>1</v>
      </c>
      <c r="H6304" s="3">
        <v>1</v>
      </c>
      <c r="I6304" s="3">
        <f t="shared" si="98"/>
        <v>2</v>
      </c>
    </row>
    <row r="6305" spans="1:9" x14ac:dyDescent="0.35">
      <c r="A6305" s="3" t="s">
        <v>6697</v>
      </c>
      <c r="B6305" s="44" t="s">
        <v>223</v>
      </c>
      <c r="C6305" s="44" t="s">
        <v>157</v>
      </c>
      <c r="D6305" s="44" t="s">
        <v>176</v>
      </c>
      <c r="E6305" s="3">
        <v>3</v>
      </c>
      <c r="F6305" s="3">
        <v>1</v>
      </c>
      <c r="G6305" s="3">
        <v>1</v>
      </c>
      <c r="H6305" s="3">
        <v>1</v>
      </c>
      <c r="I6305" s="3">
        <f t="shared" si="98"/>
        <v>2</v>
      </c>
    </row>
    <row r="6306" spans="1:9" x14ac:dyDescent="0.35">
      <c r="A6306" s="3" t="s">
        <v>6698</v>
      </c>
      <c r="B6306" s="44" t="s">
        <v>223</v>
      </c>
      <c r="C6306" s="44" t="s">
        <v>157</v>
      </c>
      <c r="D6306" s="44" t="s">
        <v>176</v>
      </c>
      <c r="E6306" s="3">
        <v>3</v>
      </c>
      <c r="F6306" s="3">
        <v>1</v>
      </c>
      <c r="G6306" s="3">
        <v>1</v>
      </c>
      <c r="H6306" s="3">
        <v>1</v>
      </c>
      <c r="I6306" s="3">
        <f t="shared" si="98"/>
        <v>2</v>
      </c>
    </row>
    <row r="6307" spans="1:9" x14ac:dyDescent="0.35">
      <c r="A6307" s="3" t="s">
        <v>6699</v>
      </c>
      <c r="B6307" s="44" t="s">
        <v>209</v>
      </c>
      <c r="C6307" s="44" t="s">
        <v>82</v>
      </c>
      <c r="D6307" s="44" t="s">
        <v>176</v>
      </c>
      <c r="E6307" s="3">
        <v>3</v>
      </c>
      <c r="F6307" s="3">
        <v>1</v>
      </c>
      <c r="G6307" s="3">
        <v>1</v>
      </c>
      <c r="H6307" s="3">
        <v>1</v>
      </c>
      <c r="I6307" s="3">
        <f t="shared" si="98"/>
        <v>2</v>
      </c>
    </row>
    <row r="6308" spans="1:9" x14ac:dyDescent="0.35">
      <c r="A6308" s="3" t="s">
        <v>6700</v>
      </c>
      <c r="B6308" s="44" t="s">
        <v>194</v>
      </c>
      <c r="C6308" s="44" t="s">
        <v>93</v>
      </c>
      <c r="D6308" s="44" t="s">
        <v>175</v>
      </c>
      <c r="E6308" s="3">
        <v>3</v>
      </c>
      <c r="F6308" s="3">
        <v>1</v>
      </c>
      <c r="G6308" s="3">
        <v>1</v>
      </c>
      <c r="H6308" s="3">
        <v>1</v>
      </c>
      <c r="I6308" s="3">
        <f t="shared" si="98"/>
        <v>2</v>
      </c>
    </row>
    <row r="6309" spans="1:9" x14ac:dyDescent="0.35">
      <c r="A6309" s="3" t="s">
        <v>6701</v>
      </c>
      <c r="B6309" s="44" t="s">
        <v>209</v>
      </c>
      <c r="C6309" s="44" t="s">
        <v>82</v>
      </c>
      <c r="D6309" s="44" t="s">
        <v>176</v>
      </c>
      <c r="E6309" s="3">
        <v>3</v>
      </c>
      <c r="F6309" s="3">
        <v>1</v>
      </c>
      <c r="G6309" s="3">
        <v>1</v>
      </c>
      <c r="H6309" s="3">
        <v>1</v>
      </c>
      <c r="I6309" s="3">
        <f t="shared" si="98"/>
        <v>2</v>
      </c>
    </row>
    <row r="6310" spans="1:9" x14ac:dyDescent="0.35">
      <c r="A6310" s="3" t="s">
        <v>6702</v>
      </c>
      <c r="B6310" s="44" t="s">
        <v>209</v>
      </c>
      <c r="C6310" s="44" t="s">
        <v>82</v>
      </c>
      <c r="D6310" s="44" t="s">
        <v>176</v>
      </c>
      <c r="E6310" s="3">
        <v>3</v>
      </c>
      <c r="F6310" s="3">
        <v>1</v>
      </c>
      <c r="G6310" s="3">
        <v>1</v>
      </c>
      <c r="H6310" s="3">
        <v>1</v>
      </c>
      <c r="I6310" s="3">
        <f t="shared" si="98"/>
        <v>2</v>
      </c>
    </row>
    <row r="6311" spans="1:9" x14ac:dyDescent="0.35">
      <c r="A6311" s="3" t="s">
        <v>6703</v>
      </c>
      <c r="B6311" s="44" t="s">
        <v>209</v>
      </c>
      <c r="C6311" s="44" t="s">
        <v>82</v>
      </c>
      <c r="D6311" s="44" t="s">
        <v>176</v>
      </c>
      <c r="E6311" s="3">
        <v>3</v>
      </c>
      <c r="F6311" s="3">
        <v>1</v>
      </c>
      <c r="G6311" s="3">
        <v>1</v>
      </c>
      <c r="H6311" s="3">
        <v>1</v>
      </c>
      <c r="I6311" s="3">
        <f t="shared" si="98"/>
        <v>2</v>
      </c>
    </row>
    <row r="6312" spans="1:9" x14ac:dyDescent="0.35">
      <c r="A6312" s="3" t="s">
        <v>6704</v>
      </c>
      <c r="B6312" s="44" t="s">
        <v>207</v>
      </c>
      <c r="C6312" s="44" t="s">
        <v>97</v>
      </c>
      <c r="D6312" s="44" t="s">
        <v>175</v>
      </c>
      <c r="E6312" s="3">
        <v>3</v>
      </c>
      <c r="F6312" s="3">
        <v>1</v>
      </c>
      <c r="G6312" s="3">
        <v>4</v>
      </c>
      <c r="H6312" s="3">
        <v>1</v>
      </c>
      <c r="I6312" s="3">
        <f t="shared" si="98"/>
        <v>2</v>
      </c>
    </row>
    <row r="6313" spans="1:9" x14ac:dyDescent="0.35">
      <c r="A6313" s="3" t="s">
        <v>6705</v>
      </c>
      <c r="B6313" s="44" t="s">
        <v>209</v>
      </c>
      <c r="C6313" s="44" t="s">
        <v>82</v>
      </c>
      <c r="D6313" s="44" t="s">
        <v>176</v>
      </c>
      <c r="E6313" s="3">
        <v>3</v>
      </c>
      <c r="F6313" s="3">
        <v>1</v>
      </c>
      <c r="G6313" s="3">
        <v>1</v>
      </c>
      <c r="H6313" s="3">
        <v>1</v>
      </c>
      <c r="I6313" s="3">
        <f t="shared" si="98"/>
        <v>2</v>
      </c>
    </row>
    <row r="6314" spans="1:9" x14ac:dyDescent="0.35">
      <c r="A6314" s="3" t="s">
        <v>6706</v>
      </c>
      <c r="B6314" s="44" t="s">
        <v>209</v>
      </c>
      <c r="C6314" s="44" t="s">
        <v>82</v>
      </c>
      <c r="D6314" s="44" t="s">
        <v>176</v>
      </c>
      <c r="E6314" s="3">
        <v>3</v>
      </c>
      <c r="F6314" s="3">
        <v>1</v>
      </c>
      <c r="G6314" s="3">
        <v>1</v>
      </c>
      <c r="H6314" s="3">
        <v>1</v>
      </c>
      <c r="I6314" s="3">
        <f t="shared" si="98"/>
        <v>2</v>
      </c>
    </row>
    <row r="6315" spans="1:9" x14ac:dyDescent="0.35">
      <c r="A6315" s="3" t="s">
        <v>6707</v>
      </c>
      <c r="B6315" s="44" t="s">
        <v>262</v>
      </c>
      <c r="C6315" s="44" t="s">
        <v>31</v>
      </c>
      <c r="D6315" s="44" t="s">
        <v>176</v>
      </c>
      <c r="E6315" s="3">
        <v>3</v>
      </c>
      <c r="F6315" s="3">
        <v>1</v>
      </c>
      <c r="G6315" s="3">
        <v>1</v>
      </c>
      <c r="H6315" s="3">
        <v>1</v>
      </c>
      <c r="I6315" s="3">
        <f t="shared" si="98"/>
        <v>2</v>
      </c>
    </row>
    <row r="6316" spans="1:9" x14ac:dyDescent="0.35">
      <c r="A6316" s="3" t="s">
        <v>6708</v>
      </c>
      <c r="B6316" s="44" t="s">
        <v>194</v>
      </c>
      <c r="C6316" s="44" t="s">
        <v>93</v>
      </c>
      <c r="D6316" s="44" t="s">
        <v>175</v>
      </c>
      <c r="E6316" s="3">
        <v>3</v>
      </c>
      <c r="F6316" s="3">
        <v>2</v>
      </c>
      <c r="G6316" s="3">
        <v>4</v>
      </c>
      <c r="H6316" s="3">
        <v>1</v>
      </c>
      <c r="I6316" s="3">
        <f t="shared" si="98"/>
        <v>3</v>
      </c>
    </row>
    <row r="6317" spans="1:9" x14ac:dyDescent="0.35">
      <c r="A6317" s="3" t="s">
        <v>6709</v>
      </c>
      <c r="B6317" s="44" t="s">
        <v>193</v>
      </c>
      <c r="C6317" s="44" t="s">
        <v>28</v>
      </c>
      <c r="D6317" s="44" t="s">
        <v>176</v>
      </c>
      <c r="E6317" s="3">
        <v>3</v>
      </c>
      <c r="F6317" s="3">
        <v>1</v>
      </c>
      <c r="G6317" s="3">
        <v>1</v>
      </c>
      <c r="H6317" s="3">
        <v>1</v>
      </c>
      <c r="I6317" s="3">
        <f t="shared" si="98"/>
        <v>2</v>
      </c>
    </row>
    <row r="6318" spans="1:9" x14ac:dyDescent="0.35">
      <c r="A6318" s="3" t="s">
        <v>6710</v>
      </c>
      <c r="B6318" s="44" t="s">
        <v>193</v>
      </c>
      <c r="C6318" s="44" t="s">
        <v>28</v>
      </c>
      <c r="D6318" s="44" t="s">
        <v>176</v>
      </c>
      <c r="E6318" s="3">
        <v>3</v>
      </c>
      <c r="F6318" s="3">
        <v>1</v>
      </c>
      <c r="G6318" s="3">
        <v>1</v>
      </c>
      <c r="H6318" s="3">
        <v>1</v>
      </c>
      <c r="I6318" s="3">
        <f t="shared" si="98"/>
        <v>2</v>
      </c>
    </row>
    <row r="6319" spans="1:9" x14ac:dyDescent="0.35">
      <c r="A6319" s="3" t="s">
        <v>6711</v>
      </c>
      <c r="B6319" s="44" t="s">
        <v>251</v>
      </c>
      <c r="C6319" s="44" t="s">
        <v>28</v>
      </c>
      <c r="D6319" s="44" t="s">
        <v>175</v>
      </c>
      <c r="E6319" s="3">
        <v>3</v>
      </c>
      <c r="F6319" s="3">
        <v>1</v>
      </c>
      <c r="G6319" s="3">
        <v>4</v>
      </c>
      <c r="H6319" s="3">
        <v>1</v>
      </c>
      <c r="I6319" s="3">
        <f t="shared" si="98"/>
        <v>2</v>
      </c>
    </row>
    <row r="6320" spans="1:9" x14ac:dyDescent="0.35">
      <c r="A6320" s="3" t="s">
        <v>6712</v>
      </c>
      <c r="B6320" s="44" t="s">
        <v>194</v>
      </c>
      <c r="C6320" s="44" t="s">
        <v>93</v>
      </c>
      <c r="D6320" s="44" t="s">
        <v>175</v>
      </c>
      <c r="E6320" s="3">
        <v>3</v>
      </c>
      <c r="F6320" s="3">
        <v>1</v>
      </c>
      <c r="G6320" s="3">
        <v>1</v>
      </c>
      <c r="H6320" s="3">
        <v>1</v>
      </c>
      <c r="I6320" s="3">
        <f t="shared" si="98"/>
        <v>2</v>
      </c>
    </row>
    <row r="6321" spans="1:9" x14ac:dyDescent="0.35">
      <c r="A6321" s="3" t="s">
        <v>6713</v>
      </c>
      <c r="B6321" s="44" t="s">
        <v>190</v>
      </c>
      <c r="C6321" s="44" t="s">
        <v>191</v>
      </c>
      <c r="D6321" s="44" t="s">
        <v>176</v>
      </c>
      <c r="E6321" s="3">
        <v>3</v>
      </c>
      <c r="F6321" s="3">
        <v>1</v>
      </c>
      <c r="G6321" s="3">
        <v>1</v>
      </c>
      <c r="H6321" s="3">
        <v>1</v>
      </c>
      <c r="I6321" s="3">
        <f t="shared" si="98"/>
        <v>2</v>
      </c>
    </row>
    <row r="6322" spans="1:9" x14ac:dyDescent="0.35">
      <c r="A6322" s="3" t="s">
        <v>6714</v>
      </c>
      <c r="B6322" s="44" t="s">
        <v>190</v>
      </c>
      <c r="C6322" s="44" t="s">
        <v>191</v>
      </c>
      <c r="D6322" s="44" t="s">
        <v>176</v>
      </c>
      <c r="E6322" s="3">
        <v>3</v>
      </c>
      <c r="F6322" s="3">
        <v>1</v>
      </c>
      <c r="G6322" s="3">
        <v>1</v>
      </c>
      <c r="H6322" s="3">
        <v>1</v>
      </c>
      <c r="I6322" s="3">
        <f t="shared" si="98"/>
        <v>2</v>
      </c>
    </row>
    <row r="6323" spans="1:9" x14ac:dyDescent="0.35">
      <c r="A6323" s="3" t="s">
        <v>6715</v>
      </c>
      <c r="B6323" s="44" t="s">
        <v>223</v>
      </c>
      <c r="C6323" s="44" t="s">
        <v>157</v>
      </c>
      <c r="D6323" s="44" t="s">
        <v>176</v>
      </c>
      <c r="E6323" s="3">
        <v>3</v>
      </c>
      <c r="F6323" s="3">
        <v>1</v>
      </c>
      <c r="G6323" s="3">
        <v>1</v>
      </c>
      <c r="H6323" s="3">
        <v>1</v>
      </c>
      <c r="I6323" s="3">
        <f t="shared" si="98"/>
        <v>2</v>
      </c>
    </row>
    <row r="6324" spans="1:9" x14ac:dyDescent="0.35">
      <c r="A6324" s="3" t="s">
        <v>6716</v>
      </c>
      <c r="B6324" s="44" t="s">
        <v>194</v>
      </c>
      <c r="C6324" s="44" t="s">
        <v>93</v>
      </c>
      <c r="D6324" s="44" t="s">
        <v>175</v>
      </c>
      <c r="E6324" s="3">
        <v>3</v>
      </c>
      <c r="F6324" s="3">
        <v>1</v>
      </c>
      <c r="G6324" s="3">
        <v>4</v>
      </c>
      <c r="H6324" s="3">
        <v>1</v>
      </c>
      <c r="I6324" s="3">
        <f t="shared" si="98"/>
        <v>2</v>
      </c>
    </row>
    <row r="6325" spans="1:9" x14ac:dyDescent="0.35">
      <c r="A6325" s="3" t="s">
        <v>6717</v>
      </c>
      <c r="B6325" s="44" t="s">
        <v>243</v>
      </c>
      <c r="C6325" s="44" t="s">
        <v>65</v>
      </c>
      <c r="D6325" s="44" t="s">
        <v>176</v>
      </c>
      <c r="E6325" s="3">
        <v>3</v>
      </c>
      <c r="F6325" s="3">
        <v>1</v>
      </c>
      <c r="G6325" s="3">
        <v>4</v>
      </c>
      <c r="H6325" s="3">
        <v>1</v>
      </c>
      <c r="I6325" s="3">
        <f t="shared" si="98"/>
        <v>2</v>
      </c>
    </row>
    <row r="6326" spans="1:9" x14ac:dyDescent="0.35">
      <c r="A6326" s="3" t="s">
        <v>6718</v>
      </c>
      <c r="B6326" s="44" t="s">
        <v>243</v>
      </c>
      <c r="C6326" s="44" t="s">
        <v>65</v>
      </c>
      <c r="D6326" s="44" t="s">
        <v>176</v>
      </c>
      <c r="E6326" s="3">
        <v>3</v>
      </c>
      <c r="F6326" s="3">
        <v>1</v>
      </c>
      <c r="G6326" s="3">
        <v>4</v>
      </c>
      <c r="H6326" s="3">
        <v>1</v>
      </c>
      <c r="I6326" s="3">
        <f t="shared" si="98"/>
        <v>2</v>
      </c>
    </row>
    <row r="6327" spans="1:9" x14ac:dyDescent="0.35">
      <c r="A6327" s="3" t="s">
        <v>6719</v>
      </c>
      <c r="B6327" s="44" t="s">
        <v>243</v>
      </c>
      <c r="C6327" s="44" t="s">
        <v>65</v>
      </c>
      <c r="D6327" s="44" t="s">
        <v>176</v>
      </c>
      <c r="E6327" s="3">
        <v>3</v>
      </c>
      <c r="F6327" s="3">
        <v>1</v>
      </c>
      <c r="G6327" s="3">
        <v>4</v>
      </c>
      <c r="H6327" s="3">
        <v>1</v>
      </c>
      <c r="I6327" s="3">
        <f t="shared" si="98"/>
        <v>2</v>
      </c>
    </row>
    <row r="6328" spans="1:9" x14ac:dyDescent="0.35">
      <c r="A6328" s="3" t="s">
        <v>6720</v>
      </c>
      <c r="B6328" s="44" t="s">
        <v>194</v>
      </c>
      <c r="C6328" s="44" t="s">
        <v>93</v>
      </c>
      <c r="D6328" s="44" t="s">
        <v>175</v>
      </c>
      <c r="E6328" s="3">
        <v>3</v>
      </c>
      <c r="F6328" s="3">
        <v>1</v>
      </c>
      <c r="G6328" s="3">
        <v>1</v>
      </c>
      <c r="H6328" s="3">
        <v>1</v>
      </c>
      <c r="I6328" s="3">
        <f t="shared" si="98"/>
        <v>2</v>
      </c>
    </row>
    <row r="6329" spans="1:9" x14ac:dyDescent="0.35">
      <c r="A6329" s="3" t="s">
        <v>6721</v>
      </c>
      <c r="B6329" s="44" t="s">
        <v>243</v>
      </c>
      <c r="C6329" s="44" t="s">
        <v>65</v>
      </c>
      <c r="D6329" s="44" t="s">
        <v>176</v>
      </c>
      <c r="E6329" s="3">
        <v>3</v>
      </c>
      <c r="F6329" s="3">
        <v>1</v>
      </c>
      <c r="G6329" s="3">
        <v>4</v>
      </c>
      <c r="H6329" s="3">
        <v>1</v>
      </c>
      <c r="I6329" s="3">
        <f t="shared" si="98"/>
        <v>2</v>
      </c>
    </row>
    <row r="6330" spans="1:9" x14ac:dyDescent="0.35">
      <c r="A6330" s="3" t="s">
        <v>6722</v>
      </c>
      <c r="B6330" s="44" t="s">
        <v>243</v>
      </c>
      <c r="C6330" s="44" t="s">
        <v>65</v>
      </c>
      <c r="D6330" s="44" t="s">
        <v>176</v>
      </c>
      <c r="E6330" s="3">
        <v>3</v>
      </c>
      <c r="F6330" s="3">
        <v>1</v>
      </c>
      <c r="G6330" s="3">
        <v>4</v>
      </c>
      <c r="H6330" s="3">
        <v>1</v>
      </c>
      <c r="I6330" s="3">
        <f t="shared" si="98"/>
        <v>2</v>
      </c>
    </row>
    <row r="6331" spans="1:9" x14ac:dyDescent="0.35">
      <c r="A6331" s="3" t="s">
        <v>6723</v>
      </c>
      <c r="B6331" s="44" t="s">
        <v>243</v>
      </c>
      <c r="C6331" s="44" t="s">
        <v>65</v>
      </c>
      <c r="D6331" s="44" t="s">
        <v>176</v>
      </c>
      <c r="E6331" s="3">
        <v>3</v>
      </c>
      <c r="F6331" s="3">
        <v>1</v>
      </c>
      <c r="G6331" s="3">
        <v>4</v>
      </c>
      <c r="H6331" s="3">
        <v>1</v>
      </c>
      <c r="I6331" s="3">
        <f t="shared" si="98"/>
        <v>2</v>
      </c>
    </row>
    <row r="6332" spans="1:9" x14ac:dyDescent="0.35">
      <c r="A6332" s="3" t="s">
        <v>6724</v>
      </c>
      <c r="B6332" s="44" t="s">
        <v>251</v>
      </c>
      <c r="C6332" s="44" t="s">
        <v>28</v>
      </c>
      <c r="D6332" s="44" t="s">
        <v>175</v>
      </c>
      <c r="E6332" s="3">
        <v>3</v>
      </c>
      <c r="F6332" s="3">
        <v>1</v>
      </c>
      <c r="G6332" s="3">
        <v>4</v>
      </c>
      <c r="H6332" s="3">
        <v>1</v>
      </c>
      <c r="I6332" s="3">
        <f t="shared" si="98"/>
        <v>2</v>
      </c>
    </row>
    <row r="6333" spans="1:9" x14ac:dyDescent="0.35">
      <c r="A6333" s="3" t="s">
        <v>6725</v>
      </c>
      <c r="B6333" s="44" t="s">
        <v>243</v>
      </c>
      <c r="C6333" s="44" t="s">
        <v>65</v>
      </c>
      <c r="D6333" s="44" t="s">
        <v>176</v>
      </c>
      <c r="E6333" s="3">
        <v>3</v>
      </c>
      <c r="F6333" s="3">
        <v>1</v>
      </c>
      <c r="G6333" s="3">
        <v>4</v>
      </c>
      <c r="H6333" s="3">
        <v>1</v>
      </c>
      <c r="I6333" s="3">
        <f t="shared" si="98"/>
        <v>2</v>
      </c>
    </row>
    <row r="6334" spans="1:9" x14ac:dyDescent="0.35">
      <c r="A6334" s="3" t="s">
        <v>6726</v>
      </c>
      <c r="B6334" s="44" t="s">
        <v>243</v>
      </c>
      <c r="C6334" s="44" t="s">
        <v>65</v>
      </c>
      <c r="D6334" s="44" t="s">
        <v>176</v>
      </c>
      <c r="E6334" s="3">
        <v>3</v>
      </c>
      <c r="F6334" s="3">
        <v>1</v>
      </c>
      <c r="G6334" s="3">
        <v>4</v>
      </c>
      <c r="H6334" s="3">
        <v>1</v>
      </c>
      <c r="I6334" s="3">
        <f t="shared" si="98"/>
        <v>2</v>
      </c>
    </row>
    <row r="6335" spans="1:9" x14ac:dyDescent="0.35">
      <c r="A6335" s="3" t="s">
        <v>6727</v>
      </c>
      <c r="B6335" s="44" t="s">
        <v>194</v>
      </c>
      <c r="C6335" s="44" t="s">
        <v>93</v>
      </c>
      <c r="D6335" s="44" t="s">
        <v>175</v>
      </c>
      <c r="E6335" s="3">
        <v>3</v>
      </c>
      <c r="F6335" s="3">
        <v>1</v>
      </c>
      <c r="G6335" s="3">
        <v>1</v>
      </c>
      <c r="H6335" s="3">
        <v>1</v>
      </c>
      <c r="I6335" s="3">
        <f t="shared" si="98"/>
        <v>2</v>
      </c>
    </row>
    <row r="6336" spans="1:9" x14ac:dyDescent="0.35">
      <c r="A6336" s="3" t="s">
        <v>6728</v>
      </c>
      <c r="B6336" s="44" t="s">
        <v>194</v>
      </c>
      <c r="C6336" s="44" t="s">
        <v>93</v>
      </c>
      <c r="D6336" s="44" t="s">
        <v>175</v>
      </c>
      <c r="E6336" s="3">
        <v>3</v>
      </c>
      <c r="F6336" s="3">
        <v>1</v>
      </c>
      <c r="G6336" s="3">
        <v>1</v>
      </c>
      <c r="H6336" s="3">
        <v>1</v>
      </c>
      <c r="I6336" s="3">
        <f t="shared" si="98"/>
        <v>2</v>
      </c>
    </row>
    <row r="6337" spans="1:9" x14ac:dyDescent="0.35">
      <c r="A6337" s="3" t="s">
        <v>6729</v>
      </c>
      <c r="B6337" s="44" t="s">
        <v>251</v>
      </c>
      <c r="C6337" s="44" t="s">
        <v>28</v>
      </c>
      <c r="D6337" s="44" t="s">
        <v>175</v>
      </c>
      <c r="E6337" s="3">
        <v>3</v>
      </c>
      <c r="F6337" s="3">
        <v>1</v>
      </c>
      <c r="G6337" s="3">
        <v>1</v>
      </c>
      <c r="H6337" s="3">
        <v>1</v>
      </c>
      <c r="I6337" s="3">
        <f t="shared" si="98"/>
        <v>2</v>
      </c>
    </row>
    <row r="6338" spans="1:9" x14ac:dyDescent="0.35">
      <c r="A6338" s="3" t="s">
        <v>6730</v>
      </c>
      <c r="B6338" s="44" t="s">
        <v>251</v>
      </c>
      <c r="C6338" s="44" t="s">
        <v>28</v>
      </c>
      <c r="D6338" s="44" t="s">
        <v>175</v>
      </c>
      <c r="E6338" s="3">
        <v>3</v>
      </c>
      <c r="F6338" s="3">
        <v>1</v>
      </c>
      <c r="G6338" s="3">
        <v>1</v>
      </c>
      <c r="H6338" s="3">
        <v>2</v>
      </c>
      <c r="I6338" s="3">
        <f t="shared" si="98"/>
        <v>2</v>
      </c>
    </row>
    <row r="6339" spans="1:9" x14ac:dyDescent="0.35">
      <c r="A6339" s="3" t="s">
        <v>6731</v>
      </c>
      <c r="B6339" s="44" t="s">
        <v>194</v>
      </c>
      <c r="C6339" s="44" t="s">
        <v>93</v>
      </c>
      <c r="D6339" s="44" t="s">
        <v>175</v>
      </c>
      <c r="E6339" s="3">
        <v>3</v>
      </c>
      <c r="F6339" s="3">
        <v>1</v>
      </c>
      <c r="G6339" s="3">
        <v>4</v>
      </c>
      <c r="H6339" s="3">
        <v>1</v>
      </c>
      <c r="I6339" s="3">
        <f t="shared" ref="I6339:I6402" si="99">ROUND(AVERAGE(E6339:H6339),0)</f>
        <v>2</v>
      </c>
    </row>
    <row r="6340" spans="1:9" x14ac:dyDescent="0.35">
      <c r="A6340" s="3" t="s">
        <v>6732</v>
      </c>
      <c r="B6340" s="44" t="s">
        <v>217</v>
      </c>
      <c r="C6340" s="44" t="s">
        <v>82</v>
      </c>
      <c r="D6340" s="44" t="s">
        <v>175</v>
      </c>
      <c r="E6340" s="3">
        <v>3</v>
      </c>
      <c r="F6340" s="3">
        <v>1</v>
      </c>
      <c r="G6340" s="3">
        <v>1</v>
      </c>
      <c r="H6340" s="3">
        <v>1</v>
      </c>
      <c r="I6340" s="3">
        <f t="shared" si="99"/>
        <v>2</v>
      </c>
    </row>
    <row r="6341" spans="1:9" x14ac:dyDescent="0.35">
      <c r="A6341" s="3" t="s">
        <v>6733</v>
      </c>
      <c r="B6341" s="44" t="s">
        <v>217</v>
      </c>
      <c r="C6341" s="44" t="s">
        <v>82</v>
      </c>
      <c r="D6341" s="44" t="s">
        <v>175</v>
      </c>
      <c r="E6341" s="3">
        <v>3</v>
      </c>
      <c r="F6341" s="3">
        <v>1</v>
      </c>
      <c r="G6341" s="3">
        <v>1</v>
      </c>
      <c r="H6341" s="3">
        <v>1</v>
      </c>
      <c r="I6341" s="3">
        <f t="shared" si="99"/>
        <v>2</v>
      </c>
    </row>
    <row r="6342" spans="1:9" x14ac:dyDescent="0.35">
      <c r="A6342" s="3" t="s">
        <v>6734</v>
      </c>
      <c r="B6342" s="44" t="s">
        <v>251</v>
      </c>
      <c r="C6342" s="44" t="s">
        <v>28</v>
      </c>
      <c r="D6342" s="44" t="s">
        <v>175</v>
      </c>
      <c r="E6342" s="3">
        <v>3</v>
      </c>
      <c r="F6342" s="3">
        <v>1</v>
      </c>
      <c r="G6342" s="3">
        <v>4</v>
      </c>
      <c r="H6342" s="3">
        <v>1</v>
      </c>
      <c r="I6342" s="3">
        <f t="shared" si="99"/>
        <v>2</v>
      </c>
    </row>
    <row r="6343" spans="1:9" x14ac:dyDescent="0.35">
      <c r="A6343" s="3" t="s">
        <v>6735</v>
      </c>
      <c r="B6343" s="44" t="s">
        <v>205</v>
      </c>
      <c r="C6343" s="44" t="s">
        <v>191</v>
      </c>
      <c r="D6343" s="44" t="s">
        <v>175</v>
      </c>
      <c r="E6343" s="3">
        <v>3</v>
      </c>
      <c r="F6343" s="3">
        <v>1</v>
      </c>
      <c r="G6343" s="3">
        <v>1</v>
      </c>
      <c r="H6343" s="3">
        <v>1</v>
      </c>
      <c r="I6343" s="3">
        <f t="shared" si="99"/>
        <v>2</v>
      </c>
    </row>
    <row r="6344" spans="1:9" x14ac:dyDescent="0.35">
      <c r="A6344" s="3" t="s">
        <v>6736</v>
      </c>
      <c r="B6344" s="44" t="s">
        <v>205</v>
      </c>
      <c r="C6344" s="44" t="s">
        <v>191</v>
      </c>
      <c r="D6344" s="44" t="s">
        <v>175</v>
      </c>
      <c r="E6344" s="3">
        <v>3</v>
      </c>
      <c r="F6344" s="3">
        <v>1</v>
      </c>
      <c r="G6344" s="3">
        <v>4</v>
      </c>
      <c r="H6344" s="3">
        <v>2</v>
      </c>
      <c r="I6344" s="3">
        <f t="shared" si="99"/>
        <v>3</v>
      </c>
    </row>
    <row r="6345" spans="1:9" x14ac:dyDescent="0.35">
      <c r="A6345" s="3" t="s">
        <v>6737</v>
      </c>
      <c r="B6345" s="44" t="s">
        <v>217</v>
      </c>
      <c r="C6345" s="44" t="s">
        <v>82</v>
      </c>
      <c r="D6345" s="44" t="s">
        <v>175</v>
      </c>
      <c r="E6345" s="3">
        <v>3</v>
      </c>
      <c r="F6345" s="3">
        <v>1</v>
      </c>
      <c r="G6345" s="3">
        <v>4</v>
      </c>
      <c r="H6345" s="3">
        <v>1</v>
      </c>
      <c r="I6345" s="3">
        <f t="shared" si="99"/>
        <v>2</v>
      </c>
    </row>
    <row r="6346" spans="1:9" x14ac:dyDescent="0.35">
      <c r="A6346" s="3" t="s">
        <v>6738</v>
      </c>
      <c r="B6346" s="44" t="s">
        <v>268</v>
      </c>
      <c r="C6346" s="44" t="s">
        <v>101</v>
      </c>
      <c r="D6346" s="44" t="s">
        <v>176</v>
      </c>
      <c r="E6346" s="3">
        <v>3</v>
      </c>
      <c r="F6346" s="3">
        <v>1</v>
      </c>
      <c r="G6346" s="3">
        <v>4</v>
      </c>
      <c r="H6346" s="3">
        <v>1</v>
      </c>
      <c r="I6346" s="3">
        <f t="shared" si="99"/>
        <v>2</v>
      </c>
    </row>
    <row r="6347" spans="1:9" x14ac:dyDescent="0.35">
      <c r="A6347" s="3" t="s">
        <v>6739</v>
      </c>
      <c r="B6347" s="44" t="s">
        <v>268</v>
      </c>
      <c r="C6347" s="44" t="s">
        <v>101</v>
      </c>
      <c r="D6347" s="44" t="s">
        <v>176</v>
      </c>
      <c r="E6347" s="3">
        <v>3</v>
      </c>
      <c r="F6347" s="3">
        <v>1</v>
      </c>
      <c r="G6347" s="3">
        <v>4</v>
      </c>
      <c r="H6347" s="3">
        <v>1</v>
      </c>
      <c r="I6347" s="3">
        <f t="shared" si="99"/>
        <v>2</v>
      </c>
    </row>
    <row r="6348" spans="1:9" x14ac:dyDescent="0.35">
      <c r="A6348" s="3" t="s">
        <v>6740</v>
      </c>
      <c r="B6348" s="44" t="s">
        <v>194</v>
      </c>
      <c r="C6348" s="44" t="s">
        <v>93</v>
      </c>
      <c r="D6348" s="44" t="s">
        <v>175</v>
      </c>
      <c r="E6348" s="3">
        <v>3</v>
      </c>
      <c r="F6348" s="3">
        <v>1</v>
      </c>
      <c r="G6348" s="3">
        <v>4</v>
      </c>
      <c r="H6348" s="3">
        <v>1</v>
      </c>
      <c r="I6348" s="3">
        <f t="shared" si="99"/>
        <v>2</v>
      </c>
    </row>
    <row r="6349" spans="1:9" x14ac:dyDescent="0.35">
      <c r="A6349" s="3" t="s">
        <v>6741</v>
      </c>
      <c r="B6349" s="44" t="s">
        <v>251</v>
      </c>
      <c r="C6349" s="44" t="s">
        <v>28</v>
      </c>
      <c r="D6349" s="44" t="s">
        <v>175</v>
      </c>
      <c r="E6349" s="3">
        <v>3</v>
      </c>
      <c r="F6349" s="3">
        <v>1</v>
      </c>
      <c r="G6349" s="3">
        <v>4</v>
      </c>
      <c r="H6349" s="3">
        <v>1</v>
      </c>
      <c r="I6349" s="3">
        <f t="shared" si="99"/>
        <v>2</v>
      </c>
    </row>
    <row r="6350" spans="1:9" x14ac:dyDescent="0.35">
      <c r="A6350" s="3" t="s">
        <v>6742</v>
      </c>
      <c r="B6350" s="44" t="s">
        <v>194</v>
      </c>
      <c r="C6350" s="44" t="s">
        <v>93</v>
      </c>
      <c r="D6350" s="44" t="s">
        <v>175</v>
      </c>
      <c r="E6350" s="3">
        <v>3</v>
      </c>
      <c r="F6350" s="3">
        <v>1</v>
      </c>
      <c r="G6350" s="3">
        <v>4</v>
      </c>
      <c r="H6350" s="3">
        <v>1</v>
      </c>
      <c r="I6350" s="3">
        <f t="shared" si="99"/>
        <v>2</v>
      </c>
    </row>
    <row r="6351" spans="1:9" x14ac:dyDescent="0.35">
      <c r="A6351" s="3" t="s">
        <v>6743</v>
      </c>
      <c r="B6351" s="44" t="s">
        <v>251</v>
      </c>
      <c r="C6351" s="44" t="s">
        <v>28</v>
      </c>
      <c r="D6351" s="44" t="s">
        <v>175</v>
      </c>
      <c r="E6351" s="3">
        <v>3</v>
      </c>
      <c r="F6351" s="3">
        <v>1</v>
      </c>
      <c r="G6351" s="3">
        <v>4</v>
      </c>
      <c r="H6351" s="3">
        <v>1</v>
      </c>
      <c r="I6351" s="3">
        <f t="shared" si="99"/>
        <v>2</v>
      </c>
    </row>
    <row r="6352" spans="1:9" x14ac:dyDescent="0.35">
      <c r="A6352" s="3" t="s">
        <v>6744</v>
      </c>
      <c r="B6352" s="44" t="s">
        <v>251</v>
      </c>
      <c r="C6352" s="44" t="s">
        <v>28</v>
      </c>
      <c r="D6352" s="44" t="s">
        <v>175</v>
      </c>
      <c r="E6352" s="3">
        <v>3</v>
      </c>
      <c r="F6352" s="3">
        <v>1</v>
      </c>
      <c r="G6352" s="3">
        <v>1</v>
      </c>
      <c r="H6352" s="3">
        <v>1</v>
      </c>
      <c r="I6352" s="3">
        <f t="shared" si="99"/>
        <v>2</v>
      </c>
    </row>
    <row r="6353" spans="1:9" x14ac:dyDescent="0.35">
      <c r="A6353" s="3" t="s">
        <v>6745</v>
      </c>
      <c r="B6353" s="44" t="s">
        <v>194</v>
      </c>
      <c r="C6353" s="44" t="s">
        <v>93</v>
      </c>
      <c r="D6353" s="44" t="s">
        <v>175</v>
      </c>
      <c r="E6353" s="3">
        <v>3</v>
      </c>
      <c r="F6353" s="3">
        <v>1</v>
      </c>
      <c r="G6353" s="3">
        <v>4</v>
      </c>
      <c r="H6353" s="3">
        <v>1</v>
      </c>
      <c r="I6353" s="3">
        <f t="shared" si="99"/>
        <v>2</v>
      </c>
    </row>
    <row r="6354" spans="1:9" x14ac:dyDescent="0.35">
      <c r="A6354" s="3" t="s">
        <v>6746</v>
      </c>
      <c r="B6354" s="44" t="s">
        <v>217</v>
      </c>
      <c r="C6354" s="44" t="s">
        <v>82</v>
      </c>
      <c r="D6354" s="44" t="s">
        <v>175</v>
      </c>
      <c r="E6354" s="3">
        <v>3</v>
      </c>
      <c r="F6354" s="3">
        <v>1</v>
      </c>
      <c r="G6354" s="3">
        <v>4</v>
      </c>
      <c r="H6354" s="3">
        <v>1</v>
      </c>
      <c r="I6354" s="3">
        <f t="shared" si="99"/>
        <v>2</v>
      </c>
    </row>
    <row r="6355" spans="1:9" x14ac:dyDescent="0.35">
      <c r="A6355" s="3" t="s">
        <v>6747</v>
      </c>
      <c r="B6355" s="44" t="s">
        <v>205</v>
      </c>
      <c r="C6355" s="44" t="s">
        <v>191</v>
      </c>
      <c r="D6355" s="44" t="s">
        <v>175</v>
      </c>
      <c r="E6355" s="3">
        <v>3</v>
      </c>
      <c r="F6355" s="3">
        <v>1</v>
      </c>
      <c r="G6355" s="3">
        <v>4</v>
      </c>
      <c r="H6355" s="3">
        <v>1</v>
      </c>
      <c r="I6355" s="3">
        <f t="shared" si="99"/>
        <v>2</v>
      </c>
    </row>
    <row r="6356" spans="1:9" x14ac:dyDescent="0.35">
      <c r="A6356" s="3" t="s">
        <v>6748</v>
      </c>
      <c r="B6356" s="44" t="s">
        <v>217</v>
      </c>
      <c r="C6356" s="44" t="s">
        <v>82</v>
      </c>
      <c r="D6356" s="44" t="s">
        <v>175</v>
      </c>
      <c r="E6356" s="3">
        <v>3</v>
      </c>
      <c r="F6356" s="3">
        <v>1</v>
      </c>
      <c r="G6356" s="3">
        <v>4</v>
      </c>
      <c r="H6356" s="3">
        <v>1</v>
      </c>
      <c r="I6356" s="3">
        <f t="shared" si="99"/>
        <v>2</v>
      </c>
    </row>
    <row r="6357" spans="1:9" x14ac:dyDescent="0.35">
      <c r="A6357" s="3" t="s">
        <v>6749</v>
      </c>
      <c r="B6357" s="44" t="s">
        <v>194</v>
      </c>
      <c r="C6357" s="44" t="s">
        <v>93</v>
      </c>
      <c r="D6357" s="44" t="s">
        <v>175</v>
      </c>
      <c r="E6357" s="3">
        <v>3</v>
      </c>
      <c r="F6357" s="3">
        <v>1</v>
      </c>
      <c r="G6357" s="3">
        <v>1</v>
      </c>
      <c r="H6357" s="3">
        <v>1</v>
      </c>
      <c r="I6357" s="3">
        <f t="shared" si="99"/>
        <v>2</v>
      </c>
    </row>
    <row r="6358" spans="1:9" x14ac:dyDescent="0.35">
      <c r="A6358" s="3" t="s">
        <v>6750</v>
      </c>
      <c r="B6358" s="44" t="s">
        <v>194</v>
      </c>
      <c r="C6358" s="44" t="s">
        <v>93</v>
      </c>
      <c r="D6358" s="44" t="s">
        <v>175</v>
      </c>
      <c r="E6358" s="3">
        <v>3</v>
      </c>
      <c r="F6358" s="3">
        <v>1</v>
      </c>
      <c r="G6358" s="3">
        <v>1</v>
      </c>
      <c r="H6358" s="3">
        <v>1</v>
      </c>
      <c r="I6358" s="3">
        <f t="shared" si="99"/>
        <v>2</v>
      </c>
    </row>
    <row r="6359" spans="1:9" x14ac:dyDescent="0.35">
      <c r="A6359" s="3" t="s">
        <v>6751</v>
      </c>
      <c r="B6359" s="44" t="s">
        <v>194</v>
      </c>
      <c r="C6359" s="44" t="s">
        <v>93</v>
      </c>
      <c r="D6359" s="44" t="s">
        <v>175</v>
      </c>
      <c r="E6359" s="3">
        <v>3</v>
      </c>
      <c r="F6359" s="3">
        <v>1</v>
      </c>
      <c r="G6359" s="3">
        <v>4</v>
      </c>
      <c r="H6359" s="3">
        <v>1</v>
      </c>
      <c r="I6359" s="3">
        <f t="shared" si="99"/>
        <v>2</v>
      </c>
    </row>
    <row r="6360" spans="1:9" x14ac:dyDescent="0.35">
      <c r="A6360" s="3" t="s">
        <v>6752</v>
      </c>
      <c r="B6360" s="44" t="s">
        <v>205</v>
      </c>
      <c r="C6360" s="44" t="s">
        <v>191</v>
      </c>
      <c r="D6360" s="44" t="s">
        <v>175</v>
      </c>
      <c r="E6360" s="3">
        <v>3</v>
      </c>
      <c r="F6360" s="3">
        <v>1</v>
      </c>
      <c r="G6360" s="3">
        <v>1</v>
      </c>
      <c r="H6360" s="3">
        <v>1</v>
      </c>
      <c r="I6360" s="3">
        <f t="shared" si="99"/>
        <v>2</v>
      </c>
    </row>
    <row r="6361" spans="1:9" x14ac:dyDescent="0.35">
      <c r="A6361" s="3" t="s">
        <v>6753</v>
      </c>
      <c r="B6361" s="44" t="s">
        <v>251</v>
      </c>
      <c r="C6361" s="44" t="s">
        <v>28</v>
      </c>
      <c r="D6361" s="44" t="s">
        <v>175</v>
      </c>
      <c r="E6361" s="3">
        <v>3</v>
      </c>
      <c r="F6361" s="3">
        <v>1</v>
      </c>
      <c r="G6361" s="3">
        <v>4</v>
      </c>
      <c r="H6361" s="3">
        <v>1</v>
      </c>
      <c r="I6361" s="3">
        <f t="shared" si="99"/>
        <v>2</v>
      </c>
    </row>
    <row r="6362" spans="1:9" x14ac:dyDescent="0.35">
      <c r="A6362" s="3" t="s">
        <v>6754</v>
      </c>
      <c r="B6362" s="44" t="s">
        <v>218</v>
      </c>
      <c r="C6362" s="44" t="s">
        <v>219</v>
      </c>
      <c r="D6362" s="44" t="s">
        <v>175</v>
      </c>
      <c r="E6362" s="3">
        <v>3</v>
      </c>
      <c r="F6362" s="3">
        <v>1</v>
      </c>
      <c r="G6362" s="3">
        <v>1</v>
      </c>
      <c r="H6362" s="3">
        <v>1</v>
      </c>
      <c r="I6362" s="3">
        <f t="shared" si="99"/>
        <v>2</v>
      </c>
    </row>
    <row r="6363" spans="1:9" x14ac:dyDescent="0.35">
      <c r="A6363" s="3" t="s">
        <v>6755</v>
      </c>
      <c r="B6363" s="44" t="s">
        <v>218</v>
      </c>
      <c r="C6363" s="44" t="s">
        <v>219</v>
      </c>
      <c r="D6363" s="44" t="s">
        <v>175</v>
      </c>
      <c r="E6363" s="3">
        <v>3</v>
      </c>
      <c r="F6363" s="3">
        <v>1</v>
      </c>
      <c r="G6363" s="3">
        <v>1</v>
      </c>
      <c r="H6363" s="3">
        <v>1</v>
      </c>
      <c r="I6363" s="3">
        <f t="shared" si="99"/>
        <v>2</v>
      </c>
    </row>
    <row r="6364" spans="1:9" x14ac:dyDescent="0.35">
      <c r="A6364" s="3" t="s">
        <v>6756</v>
      </c>
      <c r="B6364" s="44" t="s">
        <v>194</v>
      </c>
      <c r="C6364" s="44" t="s">
        <v>93</v>
      </c>
      <c r="D6364" s="44" t="s">
        <v>175</v>
      </c>
      <c r="E6364" s="3">
        <v>3</v>
      </c>
      <c r="F6364" s="3">
        <v>1</v>
      </c>
      <c r="G6364" s="3">
        <v>4</v>
      </c>
      <c r="H6364" s="3">
        <v>1</v>
      </c>
      <c r="I6364" s="3">
        <f t="shared" si="99"/>
        <v>2</v>
      </c>
    </row>
    <row r="6365" spans="1:9" x14ac:dyDescent="0.35">
      <c r="A6365" s="3" t="s">
        <v>6757</v>
      </c>
      <c r="B6365" s="44" t="s">
        <v>207</v>
      </c>
      <c r="C6365" s="44" t="s">
        <v>97</v>
      </c>
      <c r="D6365" s="44" t="s">
        <v>175</v>
      </c>
      <c r="E6365" s="3">
        <v>3</v>
      </c>
      <c r="F6365" s="3">
        <v>4</v>
      </c>
      <c r="G6365" s="3">
        <v>4</v>
      </c>
      <c r="H6365" s="3">
        <v>2</v>
      </c>
      <c r="I6365" s="3">
        <f t="shared" si="99"/>
        <v>3</v>
      </c>
    </row>
    <row r="6366" spans="1:9" x14ac:dyDescent="0.35">
      <c r="A6366" s="3" t="s">
        <v>6758</v>
      </c>
      <c r="B6366" s="44" t="s">
        <v>207</v>
      </c>
      <c r="C6366" s="44" t="s">
        <v>97</v>
      </c>
      <c r="D6366" s="44" t="s">
        <v>175</v>
      </c>
      <c r="E6366" s="3">
        <v>3</v>
      </c>
      <c r="F6366" s="3">
        <v>1</v>
      </c>
      <c r="G6366" s="3">
        <v>4</v>
      </c>
      <c r="H6366" s="3">
        <v>1</v>
      </c>
      <c r="I6366" s="3">
        <f t="shared" si="99"/>
        <v>2</v>
      </c>
    </row>
    <row r="6367" spans="1:9" x14ac:dyDescent="0.35">
      <c r="A6367" s="3" t="s">
        <v>6759</v>
      </c>
      <c r="B6367" s="44" t="s">
        <v>251</v>
      </c>
      <c r="C6367" s="44" t="s">
        <v>28</v>
      </c>
      <c r="D6367" s="44" t="s">
        <v>175</v>
      </c>
      <c r="E6367" s="3">
        <v>2</v>
      </c>
      <c r="F6367" s="3">
        <v>4</v>
      </c>
      <c r="G6367" s="3">
        <v>1</v>
      </c>
      <c r="H6367" s="3">
        <v>1</v>
      </c>
      <c r="I6367" s="3">
        <f t="shared" si="99"/>
        <v>2</v>
      </c>
    </row>
    <row r="6368" spans="1:9" x14ac:dyDescent="0.35">
      <c r="A6368" s="3" t="s">
        <v>6760</v>
      </c>
      <c r="B6368" s="44" t="s">
        <v>216</v>
      </c>
      <c r="C6368" s="44" t="s">
        <v>142</v>
      </c>
      <c r="D6368" s="44" t="s">
        <v>176</v>
      </c>
      <c r="E6368" s="3">
        <v>3</v>
      </c>
      <c r="F6368" s="3">
        <v>1</v>
      </c>
      <c r="G6368" s="3">
        <v>1</v>
      </c>
      <c r="H6368" s="3">
        <v>1</v>
      </c>
      <c r="I6368" s="3">
        <f t="shared" si="99"/>
        <v>2</v>
      </c>
    </row>
    <row r="6369" spans="1:9" x14ac:dyDescent="0.35">
      <c r="A6369" s="3" t="s">
        <v>6761</v>
      </c>
      <c r="B6369" s="44" t="s">
        <v>216</v>
      </c>
      <c r="C6369" s="44" t="s">
        <v>142</v>
      </c>
      <c r="D6369" s="44" t="s">
        <v>176</v>
      </c>
      <c r="E6369" s="3">
        <v>3</v>
      </c>
      <c r="F6369" s="3">
        <v>1</v>
      </c>
      <c r="G6369" s="3">
        <v>1</v>
      </c>
      <c r="H6369" s="3">
        <v>1</v>
      </c>
      <c r="I6369" s="3">
        <f t="shared" si="99"/>
        <v>2</v>
      </c>
    </row>
    <row r="6370" spans="1:9" x14ac:dyDescent="0.35">
      <c r="A6370" s="3" t="s">
        <v>6762</v>
      </c>
      <c r="B6370" s="44" t="s">
        <v>216</v>
      </c>
      <c r="C6370" s="44" t="s">
        <v>142</v>
      </c>
      <c r="D6370" s="44" t="s">
        <v>176</v>
      </c>
      <c r="E6370" s="3">
        <v>3</v>
      </c>
      <c r="F6370" s="3">
        <v>1</v>
      </c>
      <c r="G6370" s="3">
        <v>4</v>
      </c>
      <c r="H6370" s="3">
        <v>1</v>
      </c>
      <c r="I6370" s="3">
        <f t="shared" si="99"/>
        <v>2</v>
      </c>
    </row>
    <row r="6371" spans="1:9" x14ac:dyDescent="0.35">
      <c r="A6371" s="3" t="s">
        <v>6763</v>
      </c>
      <c r="B6371" s="44" t="s">
        <v>216</v>
      </c>
      <c r="C6371" s="44" t="s">
        <v>142</v>
      </c>
      <c r="D6371" s="44" t="s">
        <v>176</v>
      </c>
      <c r="E6371" s="3">
        <v>3</v>
      </c>
      <c r="F6371" s="3">
        <v>1</v>
      </c>
      <c r="G6371" s="3">
        <v>1</v>
      </c>
      <c r="H6371" s="3">
        <v>1</v>
      </c>
      <c r="I6371" s="3">
        <f t="shared" si="99"/>
        <v>2</v>
      </c>
    </row>
    <row r="6372" spans="1:9" x14ac:dyDescent="0.35">
      <c r="A6372" s="3" t="s">
        <v>6764</v>
      </c>
      <c r="B6372" s="44" t="s">
        <v>216</v>
      </c>
      <c r="C6372" s="44" t="s">
        <v>142</v>
      </c>
      <c r="D6372" s="44" t="s">
        <v>176</v>
      </c>
      <c r="E6372" s="3">
        <v>3</v>
      </c>
      <c r="F6372" s="3">
        <v>1</v>
      </c>
      <c r="G6372" s="3">
        <v>4</v>
      </c>
      <c r="H6372" s="3">
        <v>1</v>
      </c>
      <c r="I6372" s="3">
        <f t="shared" si="99"/>
        <v>2</v>
      </c>
    </row>
    <row r="6373" spans="1:9" x14ac:dyDescent="0.35">
      <c r="A6373" s="3" t="s">
        <v>6765</v>
      </c>
      <c r="B6373" s="44" t="s">
        <v>216</v>
      </c>
      <c r="C6373" s="44" t="s">
        <v>142</v>
      </c>
      <c r="D6373" s="44" t="s">
        <v>176</v>
      </c>
      <c r="E6373" s="3">
        <v>3</v>
      </c>
      <c r="F6373" s="3">
        <v>1</v>
      </c>
      <c r="G6373" s="3">
        <v>4</v>
      </c>
      <c r="H6373" s="3">
        <v>1</v>
      </c>
      <c r="I6373" s="3">
        <f t="shared" si="99"/>
        <v>2</v>
      </c>
    </row>
    <row r="6374" spans="1:9" x14ac:dyDescent="0.35">
      <c r="A6374" s="3" t="s">
        <v>6766</v>
      </c>
      <c r="B6374" s="44" t="s">
        <v>216</v>
      </c>
      <c r="C6374" s="44" t="s">
        <v>142</v>
      </c>
      <c r="D6374" s="44" t="s">
        <v>176</v>
      </c>
      <c r="E6374" s="3">
        <v>3</v>
      </c>
      <c r="F6374" s="3">
        <v>1</v>
      </c>
      <c r="G6374" s="3">
        <v>1</v>
      </c>
      <c r="H6374" s="3">
        <v>1</v>
      </c>
      <c r="I6374" s="3">
        <f t="shared" si="99"/>
        <v>2</v>
      </c>
    </row>
    <row r="6375" spans="1:9" x14ac:dyDescent="0.35">
      <c r="A6375" s="3" t="s">
        <v>6767</v>
      </c>
      <c r="B6375" s="44" t="s">
        <v>251</v>
      </c>
      <c r="C6375" s="44" t="s">
        <v>28</v>
      </c>
      <c r="D6375" s="44" t="s">
        <v>175</v>
      </c>
      <c r="E6375" s="3">
        <v>3</v>
      </c>
      <c r="F6375" s="3">
        <v>1</v>
      </c>
      <c r="G6375" s="3">
        <v>4</v>
      </c>
      <c r="H6375" s="3">
        <v>1</v>
      </c>
      <c r="I6375" s="3">
        <f t="shared" si="99"/>
        <v>2</v>
      </c>
    </row>
    <row r="6376" spans="1:9" x14ac:dyDescent="0.35">
      <c r="A6376" s="3" t="s">
        <v>6768</v>
      </c>
      <c r="B6376" s="44" t="s">
        <v>251</v>
      </c>
      <c r="C6376" s="44" t="s">
        <v>28</v>
      </c>
      <c r="D6376" s="44" t="s">
        <v>175</v>
      </c>
      <c r="E6376" s="3">
        <v>3</v>
      </c>
      <c r="F6376" s="3">
        <v>1</v>
      </c>
      <c r="G6376" s="3">
        <v>4</v>
      </c>
      <c r="H6376" s="3">
        <v>1</v>
      </c>
      <c r="I6376" s="3">
        <f t="shared" si="99"/>
        <v>2</v>
      </c>
    </row>
    <row r="6377" spans="1:9" x14ac:dyDescent="0.35">
      <c r="A6377" s="3" t="s">
        <v>6769</v>
      </c>
      <c r="B6377" s="44" t="s">
        <v>218</v>
      </c>
      <c r="C6377" s="44" t="s">
        <v>219</v>
      </c>
      <c r="D6377" s="44" t="s">
        <v>175</v>
      </c>
      <c r="E6377" s="3">
        <v>3</v>
      </c>
      <c r="F6377" s="3">
        <v>1</v>
      </c>
      <c r="G6377" s="3">
        <v>1</v>
      </c>
      <c r="H6377" s="3">
        <v>1</v>
      </c>
      <c r="I6377" s="3">
        <f t="shared" si="99"/>
        <v>2</v>
      </c>
    </row>
    <row r="6378" spans="1:9" x14ac:dyDescent="0.35">
      <c r="A6378" s="3" t="s">
        <v>6770</v>
      </c>
      <c r="B6378" s="44" t="s">
        <v>207</v>
      </c>
      <c r="C6378" s="44" t="s">
        <v>97</v>
      </c>
      <c r="D6378" s="44" t="s">
        <v>175</v>
      </c>
      <c r="E6378" s="3">
        <v>3</v>
      </c>
      <c r="F6378" s="3">
        <v>1</v>
      </c>
      <c r="G6378" s="3">
        <v>1</v>
      </c>
      <c r="H6378" s="3">
        <v>2</v>
      </c>
      <c r="I6378" s="3">
        <f t="shared" si="99"/>
        <v>2</v>
      </c>
    </row>
    <row r="6379" spans="1:9" x14ac:dyDescent="0.35">
      <c r="A6379" s="3" t="s">
        <v>6771</v>
      </c>
      <c r="B6379" s="44" t="s">
        <v>251</v>
      </c>
      <c r="C6379" s="44" t="s">
        <v>28</v>
      </c>
      <c r="D6379" s="44" t="s">
        <v>175</v>
      </c>
      <c r="E6379" s="3">
        <v>3</v>
      </c>
      <c r="F6379" s="3">
        <v>1</v>
      </c>
      <c r="G6379" s="3">
        <v>4</v>
      </c>
      <c r="H6379" s="3">
        <v>1</v>
      </c>
      <c r="I6379" s="3">
        <f t="shared" si="99"/>
        <v>2</v>
      </c>
    </row>
    <row r="6380" spans="1:9" x14ac:dyDescent="0.35">
      <c r="A6380" s="3" t="s">
        <v>6772</v>
      </c>
      <c r="B6380" s="44" t="s">
        <v>205</v>
      </c>
      <c r="C6380" s="44" t="s">
        <v>191</v>
      </c>
      <c r="D6380" s="44" t="s">
        <v>175</v>
      </c>
      <c r="E6380" s="3">
        <v>3</v>
      </c>
      <c r="F6380" s="3">
        <v>2</v>
      </c>
      <c r="G6380" s="3">
        <v>4</v>
      </c>
      <c r="H6380" s="3">
        <v>1</v>
      </c>
      <c r="I6380" s="3">
        <f t="shared" si="99"/>
        <v>3</v>
      </c>
    </row>
    <row r="6381" spans="1:9" x14ac:dyDescent="0.35">
      <c r="A6381" s="3" t="s">
        <v>6773</v>
      </c>
      <c r="B6381" s="44" t="s">
        <v>251</v>
      </c>
      <c r="C6381" s="44" t="s">
        <v>28</v>
      </c>
      <c r="D6381" s="44" t="s">
        <v>175</v>
      </c>
      <c r="E6381" s="3">
        <v>2</v>
      </c>
      <c r="F6381" s="3">
        <v>4</v>
      </c>
      <c r="G6381" s="3">
        <v>1</v>
      </c>
      <c r="H6381" s="3">
        <v>3</v>
      </c>
      <c r="I6381" s="3">
        <f t="shared" si="99"/>
        <v>3</v>
      </c>
    </row>
    <row r="6382" spans="1:9" x14ac:dyDescent="0.35">
      <c r="A6382" s="3" t="s">
        <v>6774</v>
      </c>
      <c r="B6382" s="44" t="s">
        <v>205</v>
      </c>
      <c r="C6382" s="44" t="s">
        <v>191</v>
      </c>
      <c r="D6382" s="44" t="s">
        <v>175</v>
      </c>
      <c r="E6382" s="3">
        <v>3</v>
      </c>
      <c r="F6382" s="3">
        <v>1</v>
      </c>
      <c r="G6382" s="3">
        <v>4</v>
      </c>
      <c r="H6382" s="3">
        <v>1</v>
      </c>
      <c r="I6382" s="3">
        <f t="shared" si="99"/>
        <v>2</v>
      </c>
    </row>
    <row r="6383" spans="1:9" x14ac:dyDescent="0.35">
      <c r="A6383" s="3" t="s">
        <v>6775</v>
      </c>
      <c r="B6383" s="44" t="s">
        <v>268</v>
      </c>
      <c r="C6383" s="44" t="s">
        <v>101</v>
      </c>
      <c r="D6383" s="44" t="s">
        <v>176</v>
      </c>
      <c r="E6383" s="3">
        <v>3</v>
      </c>
      <c r="F6383" s="3">
        <v>1</v>
      </c>
      <c r="G6383" s="3">
        <v>4</v>
      </c>
      <c r="H6383" s="3">
        <v>1</v>
      </c>
      <c r="I6383" s="3">
        <f t="shared" si="99"/>
        <v>2</v>
      </c>
    </row>
    <row r="6384" spans="1:9" x14ac:dyDescent="0.35">
      <c r="A6384" s="3" t="s">
        <v>6776</v>
      </c>
      <c r="B6384" s="44" t="s">
        <v>268</v>
      </c>
      <c r="C6384" s="44" t="s">
        <v>101</v>
      </c>
      <c r="D6384" s="44" t="s">
        <v>176</v>
      </c>
      <c r="E6384" s="3">
        <v>3</v>
      </c>
      <c r="F6384" s="3">
        <v>1</v>
      </c>
      <c r="G6384" s="3">
        <v>4</v>
      </c>
      <c r="H6384" s="3">
        <v>1</v>
      </c>
      <c r="I6384" s="3">
        <f t="shared" si="99"/>
        <v>2</v>
      </c>
    </row>
    <row r="6385" spans="1:9" x14ac:dyDescent="0.35">
      <c r="A6385" s="3" t="s">
        <v>6777</v>
      </c>
      <c r="B6385" s="44" t="s">
        <v>194</v>
      </c>
      <c r="C6385" s="44" t="s">
        <v>93</v>
      </c>
      <c r="D6385" s="44" t="s">
        <v>175</v>
      </c>
      <c r="E6385" s="3">
        <v>3</v>
      </c>
      <c r="F6385" s="3">
        <v>1</v>
      </c>
      <c r="G6385" s="3">
        <v>1</v>
      </c>
      <c r="H6385" s="3">
        <v>1</v>
      </c>
      <c r="I6385" s="3">
        <f t="shared" si="99"/>
        <v>2</v>
      </c>
    </row>
    <row r="6386" spans="1:9" x14ac:dyDescent="0.35">
      <c r="A6386" s="3" t="s">
        <v>6778</v>
      </c>
      <c r="B6386" s="44" t="s">
        <v>243</v>
      </c>
      <c r="C6386" s="44" t="s">
        <v>65</v>
      </c>
      <c r="D6386" s="44" t="s">
        <v>176</v>
      </c>
      <c r="E6386" s="3">
        <v>3</v>
      </c>
      <c r="F6386" s="3">
        <v>1</v>
      </c>
      <c r="G6386" s="3">
        <v>4</v>
      </c>
      <c r="H6386" s="3">
        <v>1</v>
      </c>
      <c r="I6386" s="3">
        <f t="shared" si="99"/>
        <v>2</v>
      </c>
    </row>
    <row r="6387" spans="1:9" x14ac:dyDescent="0.35">
      <c r="A6387" s="3" t="s">
        <v>6779</v>
      </c>
      <c r="B6387" s="44" t="s">
        <v>194</v>
      </c>
      <c r="C6387" s="44" t="s">
        <v>93</v>
      </c>
      <c r="D6387" s="44" t="s">
        <v>175</v>
      </c>
      <c r="E6387" s="3">
        <v>3</v>
      </c>
      <c r="F6387" s="3">
        <v>4</v>
      </c>
      <c r="G6387" s="3">
        <v>4</v>
      </c>
      <c r="H6387" s="3">
        <v>4</v>
      </c>
      <c r="I6387" s="3">
        <f t="shared" si="99"/>
        <v>4</v>
      </c>
    </row>
    <row r="6388" spans="1:9" x14ac:dyDescent="0.35">
      <c r="A6388" s="3" t="s">
        <v>6780</v>
      </c>
      <c r="B6388" s="44" t="s">
        <v>194</v>
      </c>
      <c r="C6388" s="44" t="s">
        <v>93</v>
      </c>
      <c r="D6388" s="44" t="s">
        <v>175</v>
      </c>
      <c r="E6388" s="3">
        <v>3</v>
      </c>
      <c r="F6388" s="3">
        <v>2</v>
      </c>
      <c r="G6388" s="3">
        <v>4</v>
      </c>
      <c r="H6388" s="3">
        <v>1</v>
      </c>
      <c r="I6388" s="3">
        <f t="shared" si="99"/>
        <v>3</v>
      </c>
    </row>
    <row r="6389" spans="1:9" x14ac:dyDescent="0.35">
      <c r="A6389" s="3" t="s">
        <v>6781</v>
      </c>
      <c r="B6389" s="44" t="s">
        <v>194</v>
      </c>
      <c r="C6389" s="44" t="s">
        <v>93</v>
      </c>
      <c r="D6389" s="44" t="s">
        <v>175</v>
      </c>
      <c r="E6389" s="3">
        <v>3</v>
      </c>
      <c r="F6389" s="3">
        <v>1</v>
      </c>
      <c r="G6389" s="3">
        <v>1</v>
      </c>
      <c r="H6389" s="3">
        <v>1</v>
      </c>
      <c r="I6389" s="3">
        <f t="shared" si="99"/>
        <v>2</v>
      </c>
    </row>
    <row r="6390" spans="1:9" x14ac:dyDescent="0.35">
      <c r="A6390" s="3" t="s">
        <v>6782</v>
      </c>
      <c r="B6390" s="44" t="s">
        <v>194</v>
      </c>
      <c r="C6390" s="44" t="s">
        <v>93</v>
      </c>
      <c r="D6390" s="44" t="s">
        <v>175</v>
      </c>
      <c r="E6390" s="3">
        <v>3</v>
      </c>
      <c r="F6390" s="3">
        <v>1</v>
      </c>
      <c r="G6390" s="3">
        <v>4</v>
      </c>
      <c r="H6390" s="3">
        <v>1</v>
      </c>
      <c r="I6390" s="3">
        <f t="shared" si="99"/>
        <v>2</v>
      </c>
    </row>
    <row r="6391" spans="1:9" x14ac:dyDescent="0.35">
      <c r="A6391" s="3" t="s">
        <v>6783</v>
      </c>
      <c r="B6391" s="44" t="s">
        <v>194</v>
      </c>
      <c r="C6391" s="44" t="s">
        <v>93</v>
      </c>
      <c r="D6391" s="44" t="s">
        <v>175</v>
      </c>
      <c r="E6391" s="3">
        <v>3</v>
      </c>
      <c r="F6391" s="3">
        <v>1</v>
      </c>
      <c r="G6391" s="3">
        <v>1</v>
      </c>
      <c r="H6391" s="3">
        <v>1</v>
      </c>
      <c r="I6391" s="3">
        <f t="shared" si="99"/>
        <v>2</v>
      </c>
    </row>
    <row r="6392" spans="1:9" x14ac:dyDescent="0.35">
      <c r="A6392" s="3" t="s">
        <v>6784</v>
      </c>
      <c r="B6392" s="44" t="s">
        <v>217</v>
      </c>
      <c r="C6392" s="44" t="s">
        <v>82</v>
      </c>
      <c r="D6392" s="44" t="s">
        <v>175</v>
      </c>
      <c r="E6392" s="3">
        <v>3</v>
      </c>
      <c r="F6392" s="3">
        <v>1</v>
      </c>
      <c r="G6392" s="3">
        <v>1</v>
      </c>
      <c r="H6392" s="3">
        <v>1</v>
      </c>
      <c r="I6392" s="3">
        <f t="shared" si="99"/>
        <v>2</v>
      </c>
    </row>
    <row r="6393" spans="1:9" x14ac:dyDescent="0.35">
      <c r="A6393" s="3" t="s">
        <v>6785</v>
      </c>
      <c r="B6393" s="44" t="s">
        <v>178</v>
      </c>
      <c r="C6393" s="44" t="s">
        <v>157</v>
      </c>
      <c r="D6393" s="44" t="s">
        <v>175</v>
      </c>
      <c r="E6393" s="3">
        <v>3</v>
      </c>
      <c r="F6393" s="3">
        <v>1</v>
      </c>
      <c r="G6393" s="3">
        <v>4</v>
      </c>
      <c r="H6393" s="3">
        <v>1</v>
      </c>
      <c r="I6393" s="3">
        <f t="shared" si="99"/>
        <v>2</v>
      </c>
    </row>
    <row r="6394" spans="1:9" x14ac:dyDescent="0.35">
      <c r="A6394" s="3" t="s">
        <v>6786</v>
      </c>
      <c r="B6394" s="44" t="s">
        <v>178</v>
      </c>
      <c r="C6394" s="44" t="s">
        <v>157</v>
      </c>
      <c r="D6394" s="44" t="s">
        <v>175</v>
      </c>
      <c r="E6394" s="3">
        <v>3</v>
      </c>
      <c r="F6394" s="3">
        <v>1</v>
      </c>
      <c r="G6394" s="3">
        <v>4</v>
      </c>
      <c r="H6394" s="3">
        <v>1</v>
      </c>
      <c r="I6394" s="3">
        <f t="shared" si="99"/>
        <v>2</v>
      </c>
    </row>
    <row r="6395" spans="1:9" x14ac:dyDescent="0.35">
      <c r="A6395" s="3" t="s">
        <v>6787</v>
      </c>
      <c r="B6395" s="44" t="s">
        <v>178</v>
      </c>
      <c r="C6395" s="44" t="s">
        <v>157</v>
      </c>
      <c r="D6395" s="44" t="s">
        <v>175</v>
      </c>
      <c r="E6395" s="3">
        <v>3</v>
      </c>
      <c r="F6395" s="3">
        <v>1</v>
      </c>
      <c r="G6395" s="3">
        <v>4</v>
      </c>
      <c r="H6395" s="3">
        <v>1</v>
      </c>
      <c r="I6395" s="3">
        <f t="shared" si="99"/>
        <v>2</v>
      </c>
    </row>
    <row r="6396" spans="1:9" x14ac:dyDescent="0.35">
      <c r="A6396" s="3" t="s">
        <v>6788</v>
      </c>
      <c r="B6396" s="44" t="s">
        <v>217</v>
      </c>
      <c r="C6396" s="44" t="s">
        <v>82</v>
      </c>
      <c r="D6396" s="44" t="s">
        <v>175</v>
      </c>
      <c r="E6396" s="3">
        <v>3</v>
      </c>
      <c r="F6396" s="3">
        <v>1</v>
      </c>
      <c r="G6396" s="3">
        <v>4</v>
      </c>
      <c r="H6396" s="3">
        <v>1</v>
      </c>
      <c r="I6396" s="3">
        <f t="shared" si="99"/>
        <v>2</v>
      </c>
    </row>
    <row r="6397" spans="1:9" x14ac:dyDescent="0.35">
      <c r="A6397" s="3" t="s">
        <v>6789</v>
      </c>
      <c r="B6397" s="44" t="s">
        <v>194</v>
      </c>
      <c r="C6397" s="44" t="s">
        <v>93</v>
      </c>
      <c r="D6397" s="44" t="s">
        <v>175</v>
      </c>
      <c r="E6397" s="3">
        <v>2</v>
      </c>
      <c r="F6397" s="3">
        <v>4</v>
      </c>
      <c r="G6397" s="3">
        <v>1</v>
      </c>
      <c r="H6397" s="3">
        <v>1</v>
      </c>
      <c r="I6397" s="3">
        <f t="shared" si="99"/>
        <v>2</v>
      </c>
    </row>
    <row r="6398" spans="1:9" x14ac:dyDescent="0.35">
      <c r="A6398" s="3" t="s">
        <v>6790</v>
      </c>
      <c r="B6398" s="44" t="s">
        <v>251</v>
      </c>
      <c r="C6398" s="44" t="s">
        <v>28</v>
      </c>
      <c r="D6398" s="44" t="s">
        <v>175</v>
      </c>
      <c r="E6398" s="3">
        <v>3</v>
      </c>
      <c r="F6398" s="3">
        <v>1</v>
      </c>
      <c r="G6398" s="3">
        <v>1</v>
      </c>
      <c r="H6398" s="3">
        <v>5</v>
      </c>
      <c r="I6398" s="3">
        <f t="shared" si="99"/>
        <v>3</v>
      </c>
    </row>
    <row r="6399" spans="1:9" x14ac:dyDescent="0.35">
      <c r="A6399" s="3" t="s">
        <v>6791</v>
      </c>
      <c r="B6399" s="44" t="s">
        <v>194</v>
      </c>
      <c r="C6399" s="44" t="s">
        <v>93</v>
      </c>
      <c r="D6399" s="44" t="s">
        <v>175</v>
      </c>
      <c r="E6399" s="3">
        <v>3</v>
      </c>
      <c r="F6399" s="3">
        <v>1</v>
      </c>
      <c r="G6399" s="3">
        <v>1</v>
      </c>
      <c r="H6399" s="3">
        <v>1</v>
      </c>
      <c r="I6399" s="3">
        <f t="shared" si="99"/>
        <v>2</v>
      </c>
    </row>
    <row r="6400" spans="1:9" x14ac:dyDescent="0.35">
      <c r="A6400" s="3" t="s">
        <v>6792</v>
      </c>
      <c r="B6400" s="44" t="s">
        <v>178</v>
      </c>
      <c r="C6400" s="44" t="s">
        <v>157</v>
      </c>
      <c r="D6400" s="44" t="s">
        <v>175</v>
      </c>
      <c r="E6400" s="3">
        <v>3</v>
      </c>
      <c r="F6400" s="3">
        <v>1</v>
      </c>
      <c r="G6400" s="3">
        <v>1</v>
      </c>
      <c r="H6400" s="3">
        <v>1</v>
      </c>
      <c r="I6400" s="3">
        <f t="shared" si="99"/>
        <v>2</v>
      </c>
    </row>
    <row r="6401" spans="1:9" x14ac:dyDescent="0.35">
      <c r="A6401" s="3" t="s">
        <v>6793</v>
      </c>
      <c r="B6401" s="44" t="s">
        <v>178</v>
      </c>
      <c r="C6401" s="44" t="s">
        <v>157</v>
      </c>
      <c r="D6401" s="44" t="s">
        <v>175</v>
      </c>
      <c r="E6401" s="3">
        <v>3</v>
      </c>
      <c r="F6401" s="3">
        <v>1</v>
      </c>
      <c r="G6401" s="3">
        <v>4</v>
      </c>
      <c r="H6401" s="3">
        <v>1</v>
      </c>
      <c r="I6401" s="3">
        <f t="shared" si="99"/>
        <v>2</v>
      </c>
    </row>
    <row r="6402" spans="1:9" x14ac:dyDescent="0.35">
      <c r="A6402" s="3" t="s">
        <v>6794</v>
      </c>
      <c r="B6402" s="44" t="s">
        <v>217</v>
      </c>
      <c r="C6402" s="44" t="s">
        <v>82</v>
      </c>
      <c r="D6402" s="44" t="s">
        <v>175</v>
      </c>
      <c r="E6402" s="3">
        <v>3</v>
      </c>
      <c r="F6402" s="3">
        <v>1</v>
      </c>
      <c r="G6402" s="3">
        <v>1</v>
      </c>
      <c r="H6402" s="3">
        <v>1</v>
      </c>
      <c r="I6402" s="3">
        <f t="shared" si="99"/>
        <v>2</v>
      </c>
    </row>
    <row r="6403" spans="1:9" x14ac:dyDescent="0.35">
      <c r="A6403" s="3" t="s">
        <v>6795</v>
      </c>
      <c r="B6403" s="44" t="s">
        <v>243</v>
      </c>
      <c r="C6403" s="44" t="s">
        <v>65</v>
      </c>
      <c r="D6403" s="44" t="s">
        <v>176</v>
      </c>
      <c r="E6403" s="3">
        <v>3</v>
      </c>
      <c r="F6403" s="3">
        <v>1</v>
      </c>
      <c r="G6403" s="3">
        <v>4</v>
      </c>
      <c r="H6403" s="3">
        <v>1</v>
      </c>
      <c r="I6403" s="3">
        <f t="shared" ref="I6403:I6466" si="100">ROUND(AVERAGE(E6403:H6403),0)</f>
        <v>2</v>
      </c>
    </row>
    <row r="6404" spans="1:9" x14ac:dyDescent="0.35">
      <c r="A6404" s="3" t="s">
        <v>6796</v>
      </c>
      <c r="B6404" s="44" t="s">
        <v>205</v>
      </c>
      <c r="C6404" s="44" t="s">
        <v>191</v>
      </c>
      <c r="D6404" s="44" t="s">
        <v>175</v>
      </c>
      <c r="E6404" s="3">
        <v>3</v>
      </c>
      <c r="F6404" s="3">
        <v>1</v>
      </c>
      <c r="G6404" s="3">
        <v>1</v>
      </c>
      <c r="H6404" s="3">
        <v>1</v>
      </c>
      <c r="I6404" s="3">
        <f t="shared" si="100"/>
        <v>2</v>
      </c>
    </row>
    <row r="6405" spans="1:9" x14ac:dyDescent="0.35">
      <c r="A6405" s="3" t="s">
        <v>6797</v>
      </c>
      <c r="B6405" s="44" t="s">
        <v>205</v>
      </c>
      <c r="C6405" s="44" t="s">
        <v>191</v>
      </c>
      <c r="D6405" s="44" t="s">
        <v>175</v>
      </c>
      <c r="E6405" s="3">
        <v>3</v>
      </c>
      <c r="F6405" s="3">
        <v>1</v>
      </c>
      <c r="G6405" s="3">
        <v>1</v>
      </c>
      <c r="H6405" s="3">
        <v>1</v>
      </c>
      <c r="I6405" s="3">
        <f t="shared" si="100"/>
        <v>2</v>
      </c>
    </row>
    <row r="6406" spans="1:9" x14ac:dyDescent="0.35">
      <c r="A6406" s="3" t="s">
        <v>6798</v>
      </c>
      <c r="B6406" s="44" t="s">
        <v>217</v>
      </c>
      <c r="C6406" s="44" t="s">
        <v>82</v>
      </c>
      <c r="D6406" s="44" t="s">
        <v>175</v>
      </c>
      <c r="E6406" s="3">
        <v>3</v>
      </c>
      <c r="F6406" s="3">
        <v>1</v>
      </c>
      <c r="G6406" s="3">
        <v>1</v>
      </c>
      <c r="H6406" s="3">
        <v>1</v>
      </c>
      <c r="I6406" s="3">
        <f t="shared" si="100"/>
        <v>2</v>
      </c>
    </row>
    <row r="6407" spans="1:9" x14ac:dyDescent="0.35">
      <c r="A6407" s="3" t="s">
        <v>6799</v>
      </c>
      <c r="B6407" s="44" t="s">
        <v>217</v>
      </c>
      <c r="C6407" s="44" t="s">
        <v>82</v>
      </c>
      <c r="D6407" s="44" t="s">
        <v>175</v>
      </c>
      <c r="E6407" s="3">
        <v>3</v>
      </c>
      <c r="F6407" s="3">
        <v>1</v>
      </c>
      <c r="G6407" s="3">
        <v>1</v>
      </c>
      <c r="H6407" s="3">
        <v>1</v>
      </c>
      <c r="I6407" s="3">
        <f t="shared" si="100"/>
        <v>2</v>
      </c>
    </row>
    <row r="6408" spans="1:9" x14ac:dyDescent="0.35">
      <c r="A6408" s="3" t="s">
        <v>6800</v>
      </c>
      <c r="B6408" s="44" t="s">
        <v>200</v>
      </c>
      <c r="C6408" s="44" t="s">
        <v>31</v>
      </c>
      <c r="D6408" s="44" t="s">
        <v>175</v>
      </c>
      <c r="E6408" s="3">
        <v>3</v>
      </c>
      <c r="F6408" s="3">
        <v>1</v>
      </c>
      <c r="G6408" s="3">
        <v>1</v>
      </c>
      <c r="H6408" s="3">
        <v>1</v>
      </c>
      <c r="I6408" s="3">
        <f t="shared" si="100"/>
        <v>2</v>
      </c>
    </row>
    <row r="6409" spans="1:9" x14ac:dyDescent="0.35">
      <c r="A6409" s="3" t="s">
        <v>6801</v>
      </c>
      <c r="B6409" s="44" t="s">
        <v>243</v>
      </c>
      <c r="C6409" s="44" t="s">
        <v>65</v>
      </c>
      <c r="D6409" s="44" t="s">
        <v>176</v>
      </c>
      <c r="E6409" s="3">
        <v>3</v>
      </c>
      <c r="F6409" s="3">
        <v>1</v>
      </c>
      <c r="G6409" s="3">
        <v>4</v>
      </c>
      <c r="H6409" s="3">
        <v>1</v>
      </c>
      <c r="I6409" s="3">
        <f t="shared" si="100"/>
        <v>2</v>
      </c>
    </row>
    <row r="6410" spans="1:9" x14ac:dyDescent="0.35">
      <c r="A6410" s="3" t="s">
        <v>6802</v>
      </c>
      <c r="B6410" s="44" t="s">
        <v>243</v>
      </c>
      <c r="C6410" s="44" t="s">
        <v>65</v>
      </c>
      <c r="D6410" s="44" t="s">
        <v>176</v>
      </c>
      <c r="E6410" s="3">
        <v>3</v>
      </c>
      <c r="F6410" s="3">
        <v>1</v>
      </c>
      <c r="G6410" s="3">
        <v>4</v>
      </c>
      <c r="H6410" s="3">
        <v>1</v>
      </c>
      <c r="I6410" s="3">
        <f t="shared" si="100"/>
        <v>2</v>
      </c>
    </row>
    <row r="6411" spans="1:9" x14ac:dyDescent="0.35">
      <c r="A6411" s="3" t="s">
        <v>6803</v>
      </c>
      <c r="B6411" s="44" t="s">
        <v>251</v>
      </c>
      <c r="C6411" s="44" t="s">
        <v>28</v>
      </c>
      <c r="D6411" s="44" t="s">
        <v>175</v>
      </c>
      <c r="E6411" s="3">
        <v>3</v>
      </c>
      <c r="F6411" s="3">
        <v>1</v>
      </c>
      <c r="G6411" s="3">
        <v>1</v>
      </c>
      <c r="H6411" s="3">
        <v>1</v>
      </c>
      <c r="I6411" s="3">
        <f t="shared" si="100"/>
        <v>2</v>
      </c>
    </row>
    <row r="6412" spans="1:9" x14ac:dyDescent="0.35">
      <c r="A6412" s="3" t="s">
        <v>6804</v>
      </c>
      <c r="B6412" s="44" t="s">
        <v>251</v>
      </c>
      <c r="C6412" s="44" t="s">
        <v>28</v>
      </c>
      <c r="D6412" s="44" t="s">
        <v>175</v>
      </c>
      <c r="E6412" s="3">
        <v>3</v>
      </c>
      <c r="F6412" s="3">
        <v>1</v>
      </c>
      <c r="G6412" s="3">
        <v>1</v>
      </c>
      <c r="H6412" s="3">
        <v>1</v>
      </c>
      <c r="I6412" s="3">
        <f t="shared" si="100"/>
        <v>2</v>
      </c>
    </row>
    <row r="6413" spans="1:9" x14ac:dyDescent="0.35">
      <c r="A6413" s="3" t="s">
        <v>6805</v>
      </c>
      <c r="B6413" s="44" t="s">
        <v>266</v>
      </c>
      <c r="C6413" s="44" t="s">
        <v>144</v>
      </c>
      <c r="D6413" s="44" t="s">
        <v>176</v>
      </c>
      <c r="E6413" s="3">
        <v>3</v>
      </c>
      <c r="F6413" s="3">
        <v>1</v>
      </c>
      <c r="G6413" s="3">
        <v>4</v>
      </c>
      <c r="H6413" s="3">
        <v>1</v>
      </c>
      <c r="I6413" s="3">
        <f t="shared" si="100"/>
        <v>2</v>
      </c>
    </row>
    <row r="6414" spans="1:9" x14ac:dyDescent="0.35">
      <c r="A6414" s="3" t="s">
        <v>6806</v>
      </c>
      <c r="B6414" s="44" t="s">
        <v>266</v>
      </c>
      <c r="C6414" s="44" t="s">
        <v>144</v>
      </c>
      <c r="D6414" s="44" t="s">
        <v>176</v>
      </c>
      <c r="E6414" s="3">
        <v>3</v>
      </c>
      <c r="F6414" s="3">
        <v>1</v>
      </c>
      <c r="G6414" s="3">
        <v>4</v>
      </c>
      <c r="H6414" s="3">
        <v>1</v>
      </c>
      <c r="I6414" s="3">
        <f t="shared" si="100"/>
        <v>2</v>
      </c>
    </row>
    <row r="6415" spans="1:9" x14ac:dyDescent="0.35">
      <c r="A6415" s="3" t="s">
        <v>6807</v>
      </c>
      <c r="B6415" s="44" t="s">
        <v>266</v>
      </c>
      <c r="C6415" s="44" t="s">
        <v>144</v>
      </c>
      <c r="D6415" s="44" t="s">
        <v>176</v>
      </c>
      <c r="E6415" s="3">
        <v>3</v>
      </c>
      <c r="F6415" s="3">
        <v>1</v>
      </c>
      <c r="G6415" s="3">
        <v>4</v>
      </c>
      <c r="H6415" s="3">
        <v>1</v>
      </c>
      <c r="I6415" s="3">
        <f t="shared" si="100"/>
        <v>2</v>
      </c>
    </row>
    <row r="6416" spans="1:9" x14ac:dyDescent="0.35">
      <c r="A6416" s="3" t="s">
        <v>6808</v>
      </c>
      <c r="B6416" s="44" t="s">
        <v>266</v>
      </c>
      <c r="C6416" s="44" t="s">
        <v>144</v>
      </c>
      <c r="D6416" s="44" t="s">
        <v>176</v>
      </c>
      <c r="E6416" s="3">
        <v>3</v>
      </c>
      <c r="F6416" s="3">
        <v>1</v>
      </c>
      <c r="G6416" s="3">
        <v>1</v>
      </c>
      <c r="H6416" s="3">
        <v>1</v>
      </c>
      <c r="I6416" s="3">
        <f t="shared" si="100"/>
        <v>2</v>
      </c>
    </row>
    <row r="6417" spans="1:9" x14ac:dyDescent="0.35">
      <c r="A6417" s="3" t="s">
        <v>6809</v>
      </c>
      <c r="B6417" s="44" t="s">
        <v>178</v>
      </c>
      <c r="C6417" s="44" t="s">
        <v>157</v>
      </c>
      <c r="D6417" s="44" t="s">
        <v>175</v>
      </c>
      <c r="E6417" s="3">
        <v>3</v>
      </c>
      <c r="F6417" s="3">
        <v>1</v>
      </c>
      <c r="G6417" s="3">
        <v>1</v>
      </c>
      <c r="H6417" s="3">
        <v>1</v>
      </c>
      <c r="I6417" s="3">
        <f t="shared" si="100"/>
        <v>2</v>
      </c>
    </row>
    <row r="6418" spans="1:9" x14ac:dyDescent="0.35">
      <c r="A6418" s="3" t="s">
        <v>6810</v>
      </c>
      <c r="B6418" s="44" t="s">
        <v>244</v>
      </c>
      <c r="C6418" s="44" t="s">
        <v>65</v>
      </c>
      <c r="D6418" s="44" t="s">
        <v>175</v>
      </c>
      <c r="E6418" s="3">
        <v>3</v>
      </c>
      <c r="F6418" s="3">
        <v>1</v>
      </c>
      <c r="G6418" s="3">
        <v>4</v>
      </c>
      <c r="H6418" s="3">
        <v>1</v>
      </c>
      <c r="I6418" s="3">
        <f t="shared" si="100"/>
        <v>2</v>
      </c>
    </row>
    <row r="6419" spans="1:9" x14ac:dyDescent="0.35">
      <c r="A6419" s="3" t="s">
        <v>6811</v>
      </c>
      <c r="B6419" s="44" t="s">
        <v>244</v>
      </c>
      <c r="C6419" s="44" t="s">
        <v>65</v>
      </c>
      <c r="D6419" s="44" t="s">
        <v>175</v>
      </c>
      <c r="E6419" s="3">
        <v>3</v>
      </c>
      <c r="F6419" s="3">
        <v>1</v>
      </c>
      <c r="G6419" s="3">
        <v>4</v>
      </c>
      <c r="H6419" s="3">
        <v>1</v>
      </c>
      <c r="I6419" s="3">
        <f t="shared" si="100"/>
        <v>2</v>
      </c>
    </row>
    <row r="6420" spans="1:9" x14ac:dyDescent="0.35">
      <c r="A6420" s="3" t="s">
        <v>6812</v>
      </c>
      <c r="B6420" s="44" t="s">
        <v>199</v>
      </c>
      <c r="C6420" s="44" t="s">
        <v>101</v>
      </c>
      <c r="D6420" s="44" t="s">
        <v>175</v>
      </c>
      <c r="E6420" s="3">
        <v>3</v>
      </c>
      <c r="F6420" s="3">
        <v>1</v>
      </c>
      <c r="G6420" s="3">
        <v>4</v>
      </c>
      <c r="H6420" s="3">
        <v>1</v>
      </c>
      <c r="I6420" s="3">
        <f t="shared" si="100"/>
        <v>2</v>
      </c>
    </row>
    <row r="6421" spans="1:9" x14ac:dyDescent="0.35">
      <c r="A6421" s="3" t="s">
        <v>6813</v>
      </c>
      <c r="B6421" s="44" t="s">
        <v>199</v>
      </c>
      <c r="C6421" s="44" t="s">
        <v>101</v>
      </c>
      <c r="D6421" s="44" t="s">
        <v>175</v>
      </c>
      <c r="E6421" s="3">
        <v>3</v>
      </c>
      <c r="F6421" s="3">
        <v>1</v>
      </c>
      <c r="G6421" s="3">
        <v>4</v>
      </c>
      <c r="H6421" s="3">
        <v>1</v>
      </c>
      <c r="I6421" s="3">
        <f t="shared" si="100"/>
        <v>2</v>
      </c>
    </row>
    <row r="6422" spans="1:9" x14ac:dyDescent="0.35">
      <c r="A6422" s="3" t="s">
        <v>6814</v>
      </c>
      <c r="B6422" s="44" t="s">
        <v>199</v>
      </c>
      <c r="C6422" s="44" t="s">
        <v>101</v>
      </c>
      <c r="D6422" s="44" t="s">
        <v>175</v>
      </c>
      <c r="E6422" s="3">
        <v>3</v>
      </c>
      <c r="F6422" s="3">
        <v>1</v>
      </c>
      <c r="G6422" s="3">
        <v>4</v>
      </c>
      <c r="H6422" s="3">
        <v>1</v>
      </c>
      <c r="I6422" s="3">
        <f t="shared" si="100"/>
        <v>2</v>
      </c>
    </row>
    <row r="6423" spans="1:9" x14ac:dyDescent="0.35">
      <c r="A6423" s="3" t="s">
        <v>6815</v>
      </c>
      <c r="B6423" s="44" t="s">
        <v>199</v>
      </c>
      <c r="C6423" s="44" t="s">
        <v>101</v>
      </c>
      <c r="D6423" s="44" t="s">
        <v>175</v>
      </c>
      <c r="E6423" s="3">
        <v>3</v>
      </c>
      <c r="F6423" s="3">
        <v>1</v>
      </c>
      <c r="G6423" s="3">
        <v>1</v>
      </c>
      <c r="H6423" s="3">
        <v>1</v>
      </c>
      <c r="I6423" s="3">
        <f t="shared" si="100"/>
        <v>2</v>
      </c>
    </row>
    <row r="6424" spans="1:9" x14ac:dyDescent="0.35">
      <c r="A6424" s="3" t="s">
        <v>6816</v>
      </c>
      <c r="B6424" s="44" t="s">
        <v>199</v>
      </c>
      <c r="C6424" s="44" t="s">
        <v>101</v>
      </c>
      <c r="D6424" s="44" t="s">
        <v>175</v>
      </c>
      <c r="E6424" s="3">
        <v>3</v>
      </c>
      <c r="F6424" s="3">
        <v>1</v>
      </c>
      <c r="G6424" s="3">
        <v>4</v>
      </c>
      <c r="H6424" s="3">
        <v>1</v>
      </c>
      <c r="I6424" s="3">
        <f t="shared" si="100"/>
        <v>2</v>
      </c>
    </row>
    <row r="6425" spans="1:9" x14ac:dyDescent="0.35">
      <c r="A6425" s="3" t="s">
        <v>6817</v>
      </c>
      <c r="B6425" s="44" t="s">
        <v>199</v>
      </c>
      <c r="C6425" s="44" t="s">
        <v>101</v>
      </c>
      <c r="D6425" s="44" t="s">
        <v>175</v>
      </c>
      <c r="E6425" s="3">
        <v>3</v>
      </c>
      <c r="F6425" s="3">
        <v>1</v>
      </c>
      <c r="G6425" s="3">
        <v>4</v>
      </c>
      <c r="H6425" s="3">
        <v>1</v>
      </c>
      <c r="I6425" s="3">
        <f t="shared" si="100"/>
        <v>2</v>
      </c>
    </row>
    <row r="6426" spans="1:9" x14ac:dyDescent="0.35">
      <c r="A6426" s="3" t="s">
        <v>6818</v>
      </c>
      <c r="B6426" s="44" t="s">
        <v>216</v>
      </c>
      <c r="C6426" s="44" t="s">
        <v>142</v>
      </c>
      <c r="D6426" s="44" t="s">
        <v>176</v>
      </c>
      <c r="E6426" s="3">
        <v>3</v>
      </c>
      <c r="F6426" s="3">
        <v>1</v>
      </c>
      <c r="G6426" s="3">
        <v>1</v>
      </c>
      <c r="H6426" s="3">
        <v>1</v>
      </c>
      <c r="I6426" s="3">
        <f t="shared" si="100"/>
        <v>2</v>
      </c>
    </row>
    <row r="6427" spans="1:9" x14ac:dyDescent="0.35">
      <c r="A6427" s="3" t="s">
        <v>6819</v>
      </c>
      <c r="B6427" s="44" t="s">
        <v>216</v>
      </c>
      <c r="C6427" s="44" t="s">
        <v>142</v>
      </c>
      <c r="D6427" s="44" t="s">
        <v>176</v>
      </c>
      <c r="E6427" s="3">
        <v>3</v>
      </c>
      <c r="F6427" s="3">
        <v>1</v>
      </c>
      <c r="G6427" s="3">
        <v>1</v>
      </c>
      <c r="H6427" s="3">
        <v>1</v>
      </c>
      <c r="I6427" s="3">
        <f t="shared" si="100"/>
        <v>2</v>
      </c>
    </row>
    <row r="6428" spans="1:9" x14ac:dyDescent="0.35">
      <c r="A6428" s="3" t="s">
        <v>6820</v>
      </c>
      <c r="B6428" s="44" t="s">
        <v>266</v>
      </c>
      <c r="C6428" s="44" t="s">
        <v>144</v>
      </c>
      <c r="D6428" s="44" t="s">
        <v>176</v>
      </c>
      <c r="E6428" s="3">
        <v>3</v>
      </c>
      <c r="F6428" s="3">
        <v>1</v>
      </c>
      <c r="G6428" s="3">
        <v>1</v>
      </c>
      <c r="H6428" s="3">
        <v>1</v>
      </c>
      <c r="I6428" s="3">
        <f t="shared" si="100"/>
        <v>2</v>
      </c>
    </row>
    <row r="6429" spans="1:9" x14ac:dyDescent="0.35">
      <c r="A6429" s="3" t="s">
        <v>6821</v>
      </c>
      <c r="B6429" s="44" t="s">
        <v>216</v>
      </c>
      <c r="C6429" s="44" t="s">
        <v>142</v>
      </c>
      <c r="D6429" s="44" t="s">
        <v>176</v>
      </c>
      <c r="E6429" s="3">
        <v>3</v>
      </c>
      <c r="F6429" s="3">
        <v>1</v>
      </c>
      <c r="G6429" s="3">
        <v>1</v>
      </c>
      <c r="H6429" s="3">
        <v>1</v>
      </c>
      <c r="I6429" s="3">
        <f t="shared" si="100"/>
        <v>2</v>
      </c>
    </row>
    <row r="6430" spans="1:9" x14ac:dyDescent="0.35">
      <c r="A6430" s="3" t="s">
        <v>6822</v>
      </c>
      <c r="B6430" s="44" t="s">
        <v>216</v>
      </c>
      <c r="C6430" s="44" t="s">
        <v>142</v>
      </c>
      <c r="D6430" s="44" t="s">
        <v>176</v>
      </c>
      <c r="E6430" s="3">
        <v>3</v>
      </c>
      <c r="F6430" s="3">
        <v>1</v>
      </c>
      <c r="G6430" s="3">
        <v>4</v>
      </c>
      <c r="H6430" s="3">
        <v>1</v>
      </c>
      <c r="I6430" s="3">
        <f t="shared" si="100"/>
        <v>2</v>
      </c>
    </row>
    <row r="6431" spans="1:9" x14ac:dyDescent="0.35">
      <c r="A6431" s="3" t="s">
        <v>6823</v>
      </c>
      <c r="B6431" s="44" t="s">
        <v>216</v>
      </c>
      <c r="C6431" s="44" t="s">
        <v>142</v>
      </c>
      <c r="D6431" s="44" t="s">
        <v>176</v>
      </c>
      <c r="E6431" s="3">
        <v>3</v>
      </c>
      <c r="F6431" s="3">
        <v>1</v>
      </c>
      <c r="G6431" s="3">
        <v>4</v>
      </c>
      <c r="H6431" s="3">
        <v>1</v>
      </c>
      <c r="I6431" s="3">
        <f t="shared" si="100"/>
        <v>2</v>
      </c>
    </row>
    <row r="6432" spans="1:9" x14ac:dyDescent="0.35">
      <c r="A6432" s="3" t="s">
        <v>6824</v>
      </c>
      <c r="B6432" s="44" t="s">
        <v>216</v>
      </c>
      <c r="C6432" s="44" t="s">
        <v>142</v>
      </c>
      <c r="D6432" s="44" t="s">
        <v>176</v>
      </c>
      <c r="E6432" s="3">
        <v>3</v>
      </c>
      <c r="F6432" s="3">
        <v>1</v>
      </c>
      <c r="G6432" s="3">
        <v>4</v>
      </c>
      <c r="H6432" s="3">
        <v>1</v>
      </c>
      <c r="I6432" s="3">
        <f t="shared" si="100"/>
        <v>2</v>
      </c>
    </row>
    <row r="6433" spans="1:9" x14ac:dyDescent="0.35">
      <c r="A6433" s="3" t="s">
        <v>6825</v>
      </c>
      <c r="B6433" s="44" t="s">
        <v>216</v>
      </c>
      <c r="C6433" s="44" t="s">
        <v>142</v>
      </c>
      <c r="D6433" s="44" t="s">
        <v>176</v>
      </c>
      <c r="E6433" s="3">
        <v>3</v>
      </c>
      <c r="F6433" s="3">
        <v>1</v>
      </c>
      <c r="G6433" s="3">
        <v>4</v>
      </c>
      <c r="H6433" s="3">
        <v>1</v>
      </c>
      <c r="I6433" s="3">
        <f t="shared" si="100"/>
        <v>2</v>
      </c>
    </row>
    <row r="6434" spans="1:9" x14ac:dyDescent="0.35">
      <c r="A6434" s="3" t="s">
        <v>6826</v>
      </c>
      <c r="B6434" s="44" t="s">
        <v>266</v>
      </c>
      <c r="C6434" s="44" t="s">
        <v>144</v>
      </c>
      <c r="D6434" s="44" t="s">
        <v>176</v>
      </c>
      <c r="E6434" s="3">
        <v>3</v>
      </c>
      <c r="F6434" s="3">
        <v>1</v>
      </c>
      <c r="G6434" s="3">
        <v>4</v>
      </c>
      <c r="H6434" s="3">
        <v>1</v>
      </c>
      <c r="I6434" s="3">
        <f t="shared" si="100"/>
        <v>2</v>
      </c>
    </row>
    <row r="6435" spans="1:9" x14ac:dyDescent="0.35">
      <c r="A6435" s="3" t="s">
        <v>6827</v>
      </c>
      <c r="B6435" s="44" t="s">
        <v>199</v>
      </c>
      <c r="C6435" s="44" t="s">
        <v>101</v>
      </c>
      <c r="D6435" s="44" t="s">
        <v>175</v>
      </c>
      <c r="E6435" s="3">
        <v>3</v>
      </c>
      <c r="F6435" s="3">
        <v>1</v>
      </c>
      <c r="G6435" s="3">
        <v>4</v>
      </c>
      <c r="H6435" s="3">
        <v>1</v>
      </c>
      <c r="I6435" s="3">
        <f t="shared" si="100"/>
        <v>2</v>
      </c>
    </row>
    <row r="6436" spans="1:9" x14ac:dyDescent="0.35">
      <c r="A6436" s="3" t="s">
        <v>6828</v>
      </c>
      <c r="B6436" s="44" t="s">
        <v>266</v>
      </c>
      <c r="C6436" s="44" t="s">
        <v>144</v>
      </c>
      <c r="D6436" s="44" t="s">
        <v>176</v>
      </c>
      <c r="E6436" s="3">
        <v>3</v>
      </c>
      <c r="F6436" s="3">
        <v>1</v>
      </c>
      <c r="G6436" s="3">
        <v>1</v>
      </c>
      <c r="H6436" s="3">
        <v>1</v>
      </c>
      <c r="I6436" s="3">
        <f t="shared" si="100"/>
        <v>2</v>
      </c>
    </row>
    <row r="6437" spans="1:9" x14ac:dyDescent="0.35">
      <c r="A6437" s="3" t="s">
        <v>6829</v>
      </c>
      <c r="B6437" s="44" t="s">
        <v>266</v>
      </c>
      <c r="C6437" s="44" t="s">
        <v>144</v>
      </c>
      <c r="D6437" s="44" t="s">
        <v>176</v>
      </c>
      <c r="E6437" s="3">
        <v>3</v>
      </c>
      <c r="F6437" s="3">
        <v>1</v>
      </c>
      <c r="G6437" s="3">
        <v>1</v>
      </c>
      <c r="H6437" s="3">
        <v>1</v>
      </c>
      <c r="I6437" s="3">
        <f t="shared" si="100"/>
        <v>2</v>
      </c>
    </row>
    <row r="6438" spans="1:9" x14ac:dyDescent="0.35">
      <c r="A6438" s="3" t="s">
        <v>6830</v>
      </c>
      <c r="B6438" s="44" t="s">
        <v>199</v>
      </c>
      <c r="C6438" s="44" t="s">
        <v>101</v>
      </c>
      <c r="D6438" s="44" t="s">
        <v>175</v>
      </c>
      <c r="E6438" s="3">
        <v>3</v>
      </c>
      <c r="F6438" s="3">
        <v>1</v>
      </c>
      <c r="G6438" s="3">
        <v>1</v>
      </c>
      <c r="H6438" s="3">
        <v>1</v>
      </c>
      <c r="I6438" s="3">
        <f t="shared" si="100"/>
        <v>2</v>
      </c>
    </row>
    <row r="6439" spans="1:9" x14ac:dyDescent="0.35">
      <c r="A6439" s="3" t="s">
        <v>6831</v>
      </c>
      <c r="B6439" s="44" t="s">
        <v>266</v>
      </c>
      <c r="C6439" s="44" t="s">
        <v>144</v>
      </c>
      <c r="D6439" s="44" t="s">
        <v>176</v>
      </c>
      <c r="E6439" s="3">
        <v>3</v>
      </c>
      <c r="F6439" s="3">
        <v>1</v>
      </c>
      <c r="G6439" s="3">
        <v>1</v>
      </c>
      <c r="H6439" s="3">
        <v>1</v>
      </c>
      <c r="I6439" s="3">
        <f t="shared" si="100"/>
        <v>2</v>
      </c>
    </row>
    <row r="6440" spans="1:9" x14ac:dyDescent="0.35">
      <c r="A6440" s="3" t="s">
        <v>6832</v>
      </c>
      <c r="B6440" s="44" t="s">
        <v>266</v>
      </c>
      <c r="C6440" s="44" t="s">
        <v>144</v>
      </c>
      <c r="D6440" s="44" t="s">
        <v>176</v>
      </c>
      <c r="E6440" s="3">
        <v>3</v>
      </c>
      <c r="F6440" s="3">
        <v>1</v>
      </c>
      <c r="G6440" s="3">
        <v>1</v>
      </c>
      <c r="H6440" s="3">
        <v>1</v>
      </c>
      <c r="I6440" s="3">
        <f t="shared" si="100"/>
        <v>2</v>
      </c>
    </row>
    <row r="6441" spans="1:9" x14ac:dyDescent="0.35">
      <c r="A6441" s="3" t="s">
        <v>6833</v>
      </c>
      <c r="B6441" s="44" t="s">
        <v>266</v>
      </c>
      <c r="C6441" s="44" t="s">
        <v>144</v>
      </c>
      <c r="D6441" s="44" t="s">
        <v>176</v>
      </c>
      <c r="E6441" s="3">
        <v>3</v>
      </c>
      <c r="F6441" s="3">
        <v>1</v>
      </c>
      <c r="G6441" s="3">
        <v>1</v>
      </c>
      <c r="H6441" s="3">
        <v>1</v>
      </c>
      <c r="I6441" s="3">
        <f t="shared" si="100"/>
        <v>2</v>
      </c>
    </row>
    <row r="6442" spans="1:9" x14ac:dyDescent="0.35">
      <c r="A6442" s="3" t="s">
        <v>6834</v>
      </c>
      <c r="B6442" s="44" t="s">
        <v>199</v>
      </c>
      <c r="C6442" s="44" t="s">
        <v>101</v>
      </c>
      <c r="D6442" s="44" t="s">
        <v>175</v>
      </c>
      <c r="E6442" s="3">
        <v>3</v>
      </c>
      <c r="F6442" s="3">
        <v>1</v>
      </c>
      <c r="G6442" s="3">
        <v>1</v>
      </c>
      <c r="H6442" s="3">
        <v>1</v>
      </c>
      <c r="I6442" s="3">
        <f t="shared" si="100"/>
        <v>2</v>
      </c>
    </row>
    <row r="6443" spans="1:9" x14ac:dyDescent="0.35">
      <c r="A6443" s="3" t="s">
        <v>6835</v>
      </c>
      <c r="B6443" s="44" t="s">
        <v>260</v>
      </c>
      <c r="C6443" s="44" t="s">
        <v>89</v>
      </c>
      <c r="D6443" s="44" t="s">
        <v>176</v>
      </c>
      <c r="E6443" s="3">
        <v>3</v>
      </c>
      <c r="F6443" s="3">
        <v>1</v>
      </c>
      <c r="G6443" s="3">
        <v>1</v>
      </c>
      <c r="H6443" s="3">
        <v>1</v>
      </c>
      <c r="I6443" s="3">
        <f t="shared" si="100"/>
        <v>2</v>
      </c>
    </row>
    <row r="6444" spans="1:9" x14ac:dyDescent="0.35">
      <c r="A6444" s="3" t="s">
        <v>6836</v>
      </c>
      <c r="B6444" s="44" t="s">
        <v>260</v>
      </c>
      <c r="C6444" s="44" t="s">
        <v>89</v>
      </c>
      <c r="D6444" s="44" t="s">
        <v>176</v>
      </c>
      <c r="E6444" s="3">
        <v>3</v>
      </c>
      <c r="F6444" s="3">
        <v>4</v>
      </c>
      <c r="G6444" s="3">
        <v>1</v>
      </c>
      <c r="H6444" s="3">
        <v>1</v>
      </c>
      <c r="I6444" s="3">
        <f t="shared" si="100"/>
        <v>2</v>
      </c>
    </row>
    <row r="6445" spans="1:9" x14ac:dyDescent="0.35">
      <c r="A6445" s="3" t="s">
        <v>6837</v>
      </c>
      <c r="B6445" s="44" t="s">
        <v>199</v>
      </c>
      <c r="C6445" s="44" t="s">
        <v>101</v>
      </c>
      <c r="D6445" s="44" t="s">
        <v>175</v>
      </c>
      <c r="E6445" s="3">
        <v>3</v>
      </c>
      <c r="F6445" s="3">
        <v>1</v>
      </c>
      <c r="G6445" s="3">
        <v>4</v>
      </c>
      <c r="H6445" s="3">
        <v>1</v>
      </c>
      <c r="I6445" s="3">
        <f t="shared" si="100"/>
        <v>2</v>
      </c>
    </row>
    <row r="6446" spans="1:9" x14ac:dyDescent="0.35">
      <c r="A6446" s="3" t="s">
        <v>6838</v>
      </c>
      <c r="B6446" s="44" t="s">
        <v>199</v>
      </c>
      <c r="C6446" s="44" t="s">
        <v>101</v>
      </c>
      <c r="D6446" s="44" t="s">
        <v>175</v>
      </c>
      <c r="E6446" s="3">
        <v>3</v>
      </c>
      <c r="F6446" s="3">
        <v>1</v>
      </c>
      <c r="G6446" s="3">
        <v>4</v>
      </c>
      <c r="H6446" s="3">
        <v>1</v>
      </c>
      <c r="I6446" s="3">
        <f t="shared" si="100"/>
        <v>2</v>
      </c>
    </row>
    <row r="6447" spans="1:9" x14ac:dyDescent="0.35">
      <c r="A6447" s="3" t="s">
        <v>6839</v>
      </c>
      <c r="B6447" s="44" t="s">
        <v>266</v>
      </c>
      <c r="C6447" s="44" t="s">
        <v>144</v>
      </c>
      <c r="D6447" s="44" t="s">
        <v>176</v>
      </c>
      <c r="E6447" s="3">
        <v>3</v>
      </c>
      <c r="F6447" s="3">
        <v>1</v>
      </c>
      <c r="G6447" s="3">
        <v>4</v>
      </c>
      <c r="H6447" s="3">
        <v>1</v>
      </c>
      <c r="I6447" s="3">
        <f t="shared" si="100"/>
        <v>2</v>
      </c>
    </row>
    <row r="6448" spans="1:9" x14ac:dyDescent="0.35">
      <c r="A6448" s="3" t="s">
        <v>6840</v>
      </c>
      <c r="B6448" s="44" t="s">
        <v>266</v>
      </c>
      <c r="C6448" s="44" t="s">
        <v>144</v>
      </c>
      <c r="D6448" s="44" t="s">
        <v>176</v>
      </c>
      <c r="E6448" s="3">
        <v>3</v>
      </c>
      <c r="F6448" s="3">
        <v>1</v>
      </c>
      <c r="G6448" s="3">
        <v>4</v>
      </c>
      <c r="H6448" s="3">
        <v>1</v>
      </c>
      <c r="I6448" s="3">
        <f t="shared" si="100"/>
        <v>2</v>
      </c>
    </row>
    <row r="6449" spans="1:9" x14ac:dyDescent="0.35">
      <c r="A6449" s="3" t="s">
        <v>6841</v>
      </c>
      <c r="B6449" s="44" t="s">
        <v>244</v>
      </c>
      <c r="C6449" s="44" t="s">
        <v>65</v>
      </c>
      <c r="D6449" s="44" t="s">
        <v>175</v>
      </c>
      <c r="E6449" s="3">
        <v>3</v>
      </c>
      <c r="F6449" s="3">
        <v>1</v>
      </c>
      <c r="G6449" s="3">
        <v>1</v>
      </c>
      <c r="H6449" s="3">
        <v>1</v>
      </c>
      <c r="I6449" s="3">
        <f t="shared" si="100"/>
        <v>2</v>
      </c>
    </row>
    <row r="6450" spans="1:9" x14ac:dyDescent="0.35">
      <c r="A6450" s="3" t="s">
        <v>6842</v>
      </c>
      <c r="B6450" s="44" t="s">
        <v>266</v>
      </c>
      <c r="C6450" s="44" t="s">
        <v>144</v>
      </c>
      <c r="D6450" s="44" t="s">
        <v>176</v>
      </c>
      <c r="E6450" s="3">
        <v>3</v>
      </c>
      <c r="F6450" s="3">
        <v>1</v>
      </c>
      <c r="G6450" s="3">
        <v>4</v>
      </c>
      <c r="H6450" s="3">
        <v>1</v>
      </c>
      <c r="I6450" s="3">
        <f t="shared" si="100"/>
        <v>2</v>
      </c>
    </row>
    <row r="6451" spans="1:9" x14ac:dyDescent="0.35">
      <c r="A6451" s="3" t="s">
        <v>6843</v>
      </c>
      <c r="B6451" s="44" t="s">
        <v>244</v>
      </c>
      <c r="C6451" s="44" t="s">
        <v>65</v>
      </c>
      <c r="D6451" s="44" t="s">
        <v>175</v>
      </c>
      <c r="E6451" s="3">
        <v>3</v>
      </c>
      <c r="F6451" s="3">
        <v>1</v>
      </c>
      <c r="G6451" s="3">
        <v>1</v>
      </c>
      <c r="H6451" s="3">
        <v>1</v>
      </c>
      <c r="I6451" s="3">
        <f t="shared" si="100"/>
        <v>2</v>
      </c>
    </row>
    <row r="6452" spans="1:9" x14ac:dyDescent="0.35">
      <c r="A6452" s="3" t="s">
        <v>6844</v>
      </c>
      <c r="B6452" s="44" t="s">
        <v>244</v>
      </c>
      <c r="C6452" s="44" t="s">
        <v>65</v>
      </c>
      <c r="D6452" s="44" t="s">
        <v>175</v>
      </c>
      <c r="E6452" s="3">
        <v>3</v>
      </c>
      <c r="F6452" s="3">
        <v>1</v>
      </c>
      <c r="G6452" s="3">
        <v>1</v>
      </c>
      <c r="H6452" s="3">
        <v>1</v>
      </c>
      <c r="I6452" s="3">
        <f t="shared" si="100"/>
        <v>2</v>
      </c>
    </row>
    <row r="6453" spans="1:9" x14ac:dyDescent="0.35">
      <c r="A6453" s="3" t="s">
        <v>6845</v>
      </c>
      <c r="B6453" s="44" t="s">
        <v>266</v>
      </c>
      <c r="C6453" s="44" t="s">
        <v>144</v>
      </c>
      <c r="D6453" s="44" t="s">
        <v>176</v>
      </c>
      <c r="E6453" s="3">
        <v>3</v>
      </c>
      <c r="F6453" s="3">
        <v>1</v>
      </c>
      <c r="G6453" s="3">
        <v>4</v>
      </c>
      <c r="H6453" s="3">
        <v>1</v>
      </c>
      <c r="I6453" s="3">
        <f t="shared" si="100"/>
        <v>2</v>
      </c>
    </row>
    <row r="6454" spans="1:9" x14ac:dyDescent="0.35">
      <c r="A6454" s="3" t="s">
        <v>6846</v>
      </c>
      <c r="B6454" s="44" t="s">
        <v>244</v>
      </c>
      <c r="C6454" s="44" t="s">
        <v>65</v>
      </c>
      <c r="D6454" s="44" t="s">
        <v>175</v>
      </c>
      <c r="E6454" s="3">
        <v>3</v>
      </c>
      <c r="F6454" s="3">
        <v>1</v>
      </c>
      <c r="G6454" s="3">
        <v>1</v>
      </c>
      <c r="H6454" s="3">
        <v>1</v>
      </c>
      <c r="I6454" s="3">
        <f t="shared" si="100"/>
        <v>2</v>
      </c>
    </row>
    <row r="6455" spans="1:9" x14ac:dyDescent="0.35">
      <c r="A6455" s="3" t="s">
        <v>6847</v>
      </c>
      <c r="B6455" s="44" t="s">
        <v>266</v>
      </c>
      <c r="C6455" s="44" t="s">
        <v>144</v>
      </c>
      <c r="D6455" s="44" t="s">
        <v>176</v>
      </c>
      <c r="E6455" s="3">
        <v>3</v>
      </c>
      <c r="F6455" s="3">
        <v>1</v>
      </c>
      <c r="G6455" s="3">
        <v>4</v>
      </c>
      <c r="H6455" s="3">
        <v>1</v>
      </c>
      <c r="I6455" s="3">
        <f t="shared" si="100"/>
        <v>2</v>
      </c>
    </row>
    <row r="6456" spans="1:9" x14ac:dyDescent="0.35">
      <c r="A6456" s="3" t="s">
        <v>6848</v>
      </c>
      <c r="B6456" s="44" t="s">
        <v>244</v>
      </c>
      <c r="C6456" s="44" t="s">
        <v>65</v>
      </c>
      <c r="D6456" s="44" t="s">
        <v>175</v>
      </c>
      <c r="E6456" s="3">
        <v>3</v>
      </c>
      <c r="F6456" s="3">
        <v>1</v>
      </c>
      <c r="G6456" s="3">
        <v>4</v>
      </c>
      <c r="H6456" s="3">
        <v>1</v>
      </c>
      <c r="I6456" s="3">
        <f t="shared" si="100"/>
        <v>2</v>
      </c>
    </row>
    <row r="6457" spans="1:9" x14ac:dyDescent="0.35">
      <c r="A6457" s="3" t="s">
        <v>6849</v>
      </c>
      <c r="B6457" s="44" t="s">
        <v>244</v>
      </c>
      <c r="C6457" s="44" t="s">
        <v>65</v>
      </c>
      <c r="D6457" s="44" t="s">
        <v>175</v>
      </c>
      <c r="E6457" s="3">
        <v>3</v>
      </c>
      <c r="F6457" s="3">
        <v>1</v>
      </c>
      <c r="G6457" s="3">
        <v>4</v>
      </c>
      <c r="H6457" s="3">
        <v>1</v>
      </c>
      <c r="I6457" s="3">
        <f t="shared" si="100"/>
        <v>2</v>
      </c>
    </row>
    <row r="6458" spans="1:9" x14ac:dyDescent="0.35">
      <c r="A6458" s="3" t="s">
        <v>6850</v>
      </c>
      <c r="B6458" s="44" t="s">
        <v>244</v>
      </c>
      <c r="C6458" s="44" t="s">
        <v>65</v>
      </c>
      <c r="D6458" s="44" t="s">
        <v>175</v>
      </c>
      <c r="E6458" s="3">
        <v>3</v>
      </c>
      <c r="F6458" s="3">
        <v>1</v>
      </c>
      <c r="G6458" s="3">
        <v>1</v>
      </c>
      <c r="H6458" s="3">
        <v>1</v>
      </c>
      <c r="I6458" s="3">
        <f t="shared" si="100"/>
        <v>2</v>
      </c>
    </row>
    <row r="6459" spans="1:9" x14ac:dyDescent="0.35">
      <c r="A6459" s="3" t="s">
        <v>6851</v>
      </c>
      <c r="B6459" s="44" t="s">
        <v>266</v>
      </c>
      <c r="C6459" s="44" t="s">
        <v>144</v>
      </c>
      <c r="D6459" s="44" t="s">
        <v>176</v>
      </c>
      <c r="E6459" s="3">
        <v>3</v>
      </c>
      <c r="F6459" s="3">
        <v>1</v>
      </c>
      <c r="G6459" s="3">
        <v>4</v>
      </c>
      <c r="H6459" s="3">
        <v>1</v>
      </c>
      <c r="I6459" s="3">
        <f t="shared" si="100"/>
        <v>2</v>
      </c>
    </row>
    <row r="6460" spans="1:9" x14ac:dyDescent="0.35">
      <c r="A6460" s="3" t="s">
        <v>6852</v>
      </c>
      <c r="B6460" s="44" t="s">
        <v>266</v>
      </c>
      <c r="C6460" s="44" t="s">
        <v>144</v>
      </c>
      <c r="D6460" s="44" t="s">
        <v>176</v>
      </c>
      <c r="E6460" s="3">
        <v>3</v>
      </c>
      <c r="F6460" s="3">
        <v>1</v>
      </c>
      <c r="G6460" s="3">
        <v>4</v>
      </c>
      <c r="H6460" s="3">
        <v>1</v>
      </c>
      <c r="I6460" s="3">
        <f t="shared" si="100"/>
        <v>2</v>
      </c>
    </row>
    <row r="6461" spans="1:9" x14ac:dyDescent="0.35">
      <c r="A6461" s="3" t="s">
        <v>6853</v>
      </c>
      <c r="B6461" s="44" t="s">
        <v>244</v>
      </c>
      <c r="C6461" s="44" t="s">
        <v>65</v>
      </c>
      <c r="D6461" s="44" t="s">
        <v>175</v>
      </c>
      <c r="E6461" s="3">
        <v>3</v>
      </c>
      <c r="F6461" s="3">
        <v>1</v>
      </c>
      <c r="G6461" s="3">
        <v>1</v>
      </c>
      <c r="H6461" s="3">
        <v>1</v>
      </c>
      <c r="I6461" s="3">
        <f t="shared" si="100"/>
        <v>2</v>
      </c>
    </row>
    <row r="6462" spans="1:9" x14ac:dyDescent="0.35">
      <c r="A6462" s="3" t="s">
        <v>6854</v>
      </c>
      <c r="B6462" s="44" t="s">
        <v>244</v>
      </c>
      <c r="C6462" s="44" t="s">
        <v>65</v>
      </c>
      <c r="D6462" s="44" t="s">
        <v>175</v>
      </c>
      <c r="E6462" s="3">
        <v>3</v>
      </c>
      <c r="F6462" s="3">
        <v>1</v>
      </c>
      <c r="G6462" s="3">
        <v>1</v>
      </c>
      <c r="H6462" s="3">
        <v>1</v>
      </c>
      <c r="I6462" s="3">
        <f t="shared" si="100"/>
        <v>2</v>
      </c>
    </row>
    <row r="6463" spans="1:9" x14ac:dyDescent="0.35">
      <c r="A6463" s="3" t="s">
        <v>6855</v>
      </c>
      <c r="B6463" s="44" t="s">
        <v>266</v>
      </c>
      <c r="C6463" s="44" t="s">
        <v>144</v>
      </c>
      <c r="D6463" s="44" t="s">
        <v>176</v>
      </c>
      <c r="E6463" s="3">
        <v>3</v>
      </c>
      <c r="F6463" s="3">
        <v>1</v>
      </c>
      <c r="G6463" s="3">
        <v>4</v>
      </c>
      <c r="H6463" s="3">
        <v>1</v>
      </c>
      <c r="I6463" s="3">
        <f t="shared" si="100"/>
        <v>2</v>
      </c>
    </row>
    <row r="6464" spans="1:9" x14ac:dyDescent="0.35">
      <c r="A6464" s="3" t="s">
        <v>6856</v>
      </c>
      <c r="B6464" s="44" t="s">
        <v>266</v>
      </c>
      <c r="C6464" s="44" t="s">
        <v>144</v>
      </c>
      <c r="D6464" s="44" t="s">
        <v>176</v>
      </c>
      <c r="E6464" s="3">
        <v>3</v>
      </c>
      <c r="F6464" s="3">
        <v>1</v>
      </c>
      <c r="G6464" s="3">
        <v>1</v>
      </c>
      <c r="H6464" s="3">
        <v>1</v>
      </c>
      <c r="I6464" s="3">
        <f t="shared" si="100"/>
        <v>2</v>
      </c>
    </row>
    <row r="6465" spans="1:9" x14ac:dyDescent="0.35">
      <c r="A6465" s="3" t="s">
        <v>6857</v>
      </c>
      <c r="B6465" s="44" t="s">
        <v>244</v>
      </c>
      <c r="C6465" s="44" t="s">
        <v>65</v>
      </c>
      <c r="D6465" s="44" t="s">
        <v>175</v>
      </c>
      <c r="E6465" s="3">
        <v>3</v>
      </c>
      <c r="F6465" s="3">
        <v>1</v>
      </c>
      <c r="G6465" s="3">
        <v>1</v>
      </c>
      <c r="H6465" s="3">
        <v>1</v>
      </c>
      <c r="I6465" s="3">
        <f t="shared" si="100"/>
        <v>2</v>
      </c>
    </row>
    <row r="6466" spans="1:9" x14ac:dyDescent="0.35">
      <c r="A6466" s="3" t="s">
        <v>6858</v>
      </c>
      <c r="B6466" s="44" t="s">
        <v>244</v>
      </c>
      <c r="C6466" s="44" t="s">
        <v>65</v>
      </c>
      <c r="D6466" s="44" t="s">
        <v>175</v>
      </c>
      <c r="E6466" s="3">
        <v>3</v>
      </c>
      <c r="F6466" s="3">
        <v>1</v>
      </c>
      <c r="G6466" s="3">
        <v>1</v>
      </c>
      <c r="H6466" s="3">
        <v>1</v>
      </c>
      <c r="I6466" s="3">
        <f t="shared" si="100"/>
        <v>2</v>
      </c>
    </row>
    <row r="6467" spans="1:9" x14ac:dyDescent="0.35">
      <c r="A6467" s="3" t="s">
        <v>6859</v>
      </c>
      <c r="B6467" s="44" t="s">
        <v>244</v>
      </c>
      <c r="C6467" s="44" t="s">
        <v>65</v>
      </c>
      <c r="D6467" s="44" t="s">
        <v>175</v>
      </c>
      <c r="E6467" s="3">
        <v>3</v>
      </c>
      <c r="F6467" s="3">
        <v>1</v>
      </c>
      <c r="G6467" s="3">
        <v>1</v>
      </c>
      <c r="H6467" s="3">
        <v>1</v>
      </c>
      <c r="I6467" s="3">
        <f t="shared" ref="I6467:I6530" si="101">ROUND(AVERAGE(E6467:H6467),0)</f>
        <v>2</v>
      </c>
    </row>
    <row r="6468" spans="1:9" x14ac:dyDescent="0.35">
      <c r="A6468" s="3" t="s">
        <v>6860</v>
      </c>
      <c r="B6468" s="44" t="s">
        <v>244</v>
      </c>
      <c r="C6468" s="44" t="s">
        <v>65</v>
      </c>
      <c r="D6468" s="44" t="s">
        <v>175</v>
      </c>
      <c r="E6468" s="3">
        <v>3</v>
      </c>
      <c r="F6468" s="3">
        <v>1</v>
      </c>
      <c r="G6468" s="3">
        <v>1</v>
      </c>
      <c r="H6468" s="3">
        <v>1</v>
      </c>
      <c r="I6468" s="3">
        <f t="shared" si="101"/>
        <v>2</v>
      </c>
    </row>
    <row r="6469" spans="1:9" x14ac:dyDescent="0.35">
      <c r="A6469" s="3" t="s">
        <v>6861</v>
      </c>
      <c r="B6469" s="44" t="s">
        <v>244</v>
      </c>
      <c r="C6469" s="44" t="s">
        <v>65</v>
      </c>
      <c r="D6469" s="44" t="s">
        <v>175</v>
      </c>
      <c r="E6469" s="3">
        <v>3</v>
      </c>
      <c r="F6469" s="3">
        <v>1</v>
      </c>
      <c r="G6469" s="3">
        <v>1</v>
      </c>
      <c r="H6469" s="3">
        <v>1</v>
      </c>
      <c r="I6469" s="3">
        <f t="shared" si="101"/>
        <v>2</v>
      </c>
    </row>
    <row r="6470" spans="1:9" x14ac:dyDescent="0.35">
      <c r="A6470" s="3" t="s">
        <v>6862</v>
      </c>
      <c r="B6470" s="44" t="s">
        <v>244</v>
      </c>
      <c r="C6470" s="44" t="s">
        <v>65</v>
      </c>
      <c r="D6470" s="44" t="s">
        <v>175</v>
      </c>
      <c r="E6470" s="3">
        <v>3</v>
      </c>
      <c r="F6470" s="3">
        <v>1</v>
      </c>
      <c r="G6470" s="3">
        <v>1</v>
      </c>
      <c r="H6470" s="3">
        <v>1</v>
      </c>
      <c r="I6470" s="3">
        <f t="shared" si="101"/>
        <v>2</v>
      </c>
    </row>
    <row r="6471" spans="1:9" x14ac:dyDescent="0.35">
      <c r="A6471" s="3" t="s">
        <v>6863</v>
      </c>
      <c r="B6471" s="44" t="s">
        <v>244</v>
      </c>
      <c r="C6471" s="44" t="s">
        <v>65</v>
      </c>
      <c r="D6471" s="44" t="s">
        <v>175</v>
      </c>
      <c r="E6471" s="3">
        <v>3</v>
      </c>
      <c r="F6471" s="3">
        <v>1</v>
      </c>
      <c r="G6471" s="3">
        <v>4</v>
      </c>
      <c r="H6471" s="3">
        <v>1</v>
      </c>
      <c r="I6471" s="3">
        <f t="shared" si="101"/>
        <v>2</v>
      </c>
    </row>
    <row r="6472" spans="1:9" x14ac:dyDescent="0.35">
      <c r="A6472" s="3" t="s">
        <v>6864</v>
      </c>
      <c r="B6472" s="44" t="s">
        <v>244</v>
      </c>
      <c r="C6472" s="44" t="s">
        <v>65</v>
      </c>
      <c r="D6472" s="44" t="s">
        <v>175</v>
      </c>
      <c r="E6472" s="3">
        <v>3</v>
      </c>
      <c r="F6472" s="3">
        <v>1</v>
      </c>
      <c r="G6472" s="3">
        <v>1</v>
      </c>
      <c r="H6472" s="3">
        <v>1</v>
      </c>
      <c r="I6472" s="3">
        <f t="shared" si="101"/>
        <v>2</v>
      </c>
    </row>
    <row r="6473" spans="1:9" x14ac:dyDescent="0.35">
      <c r="A6473" s="3" t="s">
        <v>6865</v>
      </c>
      <c r="B6473" s="44" t="s">
        <v>244</v>
      </c>
      <c r="C6473" s="44" t="s">
        <v>65</v>
      </c>
      <c r="D6473" s="44" t="s">
        <v>175</v>
      </c>
      <c r="E6473" s="3">
        <v>3</v>
      </c>
      <c r="F6473" s="3">
        <v>1</v>
      </c>
      <c r="G6473" s="3">
        <v>4</v>
      </c>
      <c r="H6473" s="3">
        <v>1</v>
      </c>
      <c r="I6473" s="3">
        <f t="shared" si="101"/>
        <v>2</v>
      </c>
    </row>
    <row r="6474" spans="1:9" x14ac:dyDescent="0.35">
      <c r="A6474" s="3" t="s">
        <v>6866</v>
      </c>
      <c r="B6474" s="44" t="s">
        <v>268</v>
      </c>
      <c r="C6474" s="44" t="s">
        <v>101</v>
      </c>
      <c r="D6474" s="44" t="s">
        <v>176</v>
      </c>
      <c r="E6474" s="3">
        <v>3</v>
      </c>
      <c r="F6474" s="3">
        <v>1</v>
      </c>
      <c r="G6474" s="3">
        <v>4</v>
      </c>
      <c r="H6474" s="3">
        <v>1</v>
      </c>
      <c r="I6474" s="3">
        <f t="shared" si="101"/>
        <v>2</v>
      </c>
    </row>
    <row r="6475" spans="1:9" x14ac:dyDescent="0.35">
      <c r="A6475" s="3" t="s">
        <v>6867</v>
      </c>
      <c r="B6475" s="44" t="s">
        <v>244</v>
      </c>
      <c r="C6475" s="44" t="s">
        <v>65</v>
      </c>
      <c r="D6475" s="44" t="s">
        <v>175</v>
      </c>
      <c r="E6475" s="3">
        <v>3</v>
      </c>
      <c r="F6475" s="3">
        <v>1</v>
      </c>
      <c r="G6475" s="3">
        <v>1</v>
      </c>
      <c r="H6475" s="3">
        <v>1</v>
      </c>
      <c r="I6475" s="3">
        <f t="shared" si="101"/>
        <v>2</v>
      </c>
    </row>
    <row r="6476" spans="1:9" x14ac:dyDescent="0.35">
      <c r="A6476" s="3" t="s">
        <v>6868</v>
      </c>
      <c r="B6476" s="44" t="s">
        <v>244</v>
      </c>
      <c r="C6476" s="44" t="s">
        <v>65</v>
      </c>
      <c r="D6476" s="44" t="s">
        <v>175</v>
      </c>
      <c r="E6476" s="3">
        <v>3</v>
      </c>
      <c r="F6476" s="3">
        <v>1</v>
      </c>
      <c r="G6476" s="3">
        <v>1</v>
      </c>
      <c r="H6476" s="3">
        <v>1</v>
      </c>
      <c r="I6476" s="3">
        <f t="shared" si="101"/>
        <v>2</v>
      </c>
    </row>
    <row r="6477" spans="1:9" x14ac:dyDescent="0.35">
      <c r="A6477" s="3" t="s">
        <v>6869</v>
      </c>
      <c r="B6477" s="44" t="s">
        <v>268</v>
      </c>
      <c r="C6477" s="44" t="s">
        <v>101</v>
      </c>
      <c r="D6477" s="44" t="s">
        <v>176</v>
      </c>
      <c r="E6477" s="3">
        <v>3</v>
      </c>
      <c r="F6477" s="3">
        <v>1</v>
      </c>
      <c r="G6477" s="3">
        <v>1</v>
      </c>
      <c r="H6477" s="3">
        <v>1</v>
      </c>
      <c r="I6477" s="3">
        <f t="shared" si="101"/>
        <v>2</v>
      </c>
    </row>
    <row r="6478" spans="1:9" x14ac:dyDescent="0.35">
      <c r="A6478" s="3" t="s">
        <v>6870</v>
      </c>
      <c r="B6478" s="44" t="s">
        <v>268</v>
      </c>
      <c r="C6478" s="44" t="s">
        <v>101</v>
      </c>
      <c r="D6478" s="44" t="s">
        <v>176</v>
      </c>
      <c r="E6478" s="3">
        <v>3</v>
      </c>
      <c r="F6478" s="3">
        <v>1</v>
      </c>
      <c r="G6478" s="3">
        <v>4</v>
      </c>
      <c r="H6478" s="3">
        <v>1</v>
      </c>
      <c r="I6478" s="3">
        <f t="shared" si="101"/>
        <v>2</v>
      </c>
    </row>
    <row r="6479" spans="1:9" x14ac:dyDescent="0.35">
      <c r="A6479" s="3" t="s">
        <v>6871</v>
      </c>
      <c r="B6479" s="44" t="s">
        <v>268</v>
      </c>
      <c r="C6479" s="44" t="s">
        <v>101</v>
      </c>
      <c r="D6479" s="44" t="s">
        <v>176</v>
      </c>
      <c r="E6479" s="3">
        <v>3</v>
      </c>
      <c r="F6479" s="3">
        <v>2</v>
      </c>
      <c r="G6479" s="3">
        <v>4</v>
      </c>
      <c r="H6479" s="3">
        <v>1</v>
      </c>
      <c r="I6479" s="3">
        <f t="shared" si="101"/>
        <v>3</v>
      </c>
    </row>
    <row r="6480" spans="1:9" x14ac:dyDescent="0.35">
      <c r="A6480" s="3" t="s">
        <v>6872</v>
      </c>
      <c r="B6480" s="44" t="s">
        <v>268</v>
      </c>
      <c r="C6480" s="44" t="s">
        <v>101</v>
      </c>
      <c r="D6480" s="44" t="s">
        <v>176</v>
      </c>
      <c r="E6480" s="3">
        <v>3</v>
      </c>
      <c r="F6480" s="3">
        <v>1</v>
      </c>
      <c r="G6480" s="3">
        <v>4</v>
      </c>
      <c r="H6480" s="3">
        <v>1</v>
      </c>
      <c r="I6480" s="3">
        <f t="shared" si="101"/>
        <v>2</v>
      </c>
    </row>
    <row r="6481" spans="1:9" x14ac:dyDescent="0.35">
      <c r="A6481" s="3" t="s">
        <v>6873</v>
      </c>
      <c r="B6481" s="44" t="s">
        <v>268</v>
      </c>
      <c r="C6481" s="44" t="s">
        <v>101</v>
      </c>
      <c r="D6481" s="44" t="s">
        <v>176</v>
      </c>
      <c r="E6481" s="3">
        <v>3</v>
      </c>
      <c r="F6481" s="3">
        <v>1</v>
      </c>
      <c r="G6481" s="3">
        <v>4</v>
      </c>
      <c r="H6481" s="3">
        <v>1</v>
      </c>
      <c r="I6481" s="3">
        <f t="shared" si="101"/>
        <v>2</v>
      </c>
    </row>
    <row r="6482" spans="1:9" x14ac:dyDescent="0.35">
      <c r="A6482" s="3" t="s">
        <v>6874</v>
      </c>
      <c r="B6482" s="44" t="s">
        <v>268</v>
      </c>
      <c r="C6482" s="44" t="s">
        <v>101</v>
      </c>
      <c r="D6482" s="44" t="s">
        <v>176</v>
      </c>
      <c r="E6482" s="3">
        <v>3</v>
      </c>
      <c r="F6482" s="3">
        <v>1</v>
      </c>
      <c r="G6482" s="3">
        <v>4</v>
      </c>
      <c r="H6482" s="3">
        <v>1</v>
      </c>
      <c r="I6482" s="3">
        <f t="shared" si="101"/>
        <v>2</v>
      </c>
    </row>
    <row r="6483" spans="1:9" x14ac:dyDescent="0.35">
      <c r="A6483" s="3" t="s">
        <v>6875</v>
      </c>
      <c r="B6483" s="44" t="s">
        <v>244</v>
      </c>
      <c r="C6483" s="44" t="s">
        <v>65</v>
      </c>
      <c r="D6483" s="44" t="s">
        <v>175</v>
      </c>
      <c r="E6483" s="3">
        <v>3</v>
      </c>
      <c r="F6483" s="3">
        <v>1</v>
      </c>
      <c r="G6483" s="3">
        <v>4</v>
      </c>
      <c r="H6483" s="3">
        <v>1</v>
      </c>
      <c r="I6483" s="3">
        <f t="shared" si="101"/>
        <v>2</v>
      </c>
    </row>
    <row r="6484" spans="1:9" x14ac:dyDescent="0.35">
      <c r="A6484" s="3" t="s">
        <v>6876</v>
      </c>
      <c r="B6484" s="44" t="s">
        <v>243</v>
      </c>
      <c r="C6484" s="44" t="s">
        <v>65</v>
      </c>
      <c r="D6484" s="44" t="s">
        <v>176</v>
      </c>
      <c r="E6484" s="3">
        <v>3</v>
      </c>
      <c r="F6484" s="3">
        <v>1</v>
      </c>
      <c r="G6484" s="3">
        <v>1</v>
      </c>
      <c r="H6484" s="3">
        <v>1</v>
      </c>
      <c r="I6484" s="3">
        <f t="shared" si="101"/>
        <v>2</v>
      </c>
    </row>
    <row r="6485" spans="1:9" x14ac:dyDescent="0.35">
      <c r="A6485" s="3" t="s">
        <v>6877</v>
      </c>
      <c r="B6485" s="44" t="s">
        <v>243</v>
      </c>
      <c r="C6485" s="44" t="s">
        <v>65</v>
      </c>
      <c r="D6485" s="44" t="s">
        <v>176</v>
      </c>
      <c r="E6485" s="3">
        <v>3</v>
      </c>
      <c r="F6485" s="3">
        <v>1</v>
      </c>
      <c r="G6485" s="3">
        <v>1</v>
      </c>
      <c r="H6485" s="3">
        <v>1</v>
      </c>
      <c r="I6485" s="3">
        <f t="shared" si="101"/>
        <v>2</v>
      </c>
    </row>
    <row r="6486" spans="1:9" x14ac:dyDescent="0.35">
      <c r="A6486" s="3" t="s">
        <v>6878</v>
      </c>
      <c r="B6486" s="44" t="s">
        <v>244</v>
      </c>
      <c r="C6486" s="44" t="s">
        <v>65</v>
      </c>
      <c r="D6486" s="44" t="s">
        <v>175</v>
      </c>
      <c r="E6486" s="3">
        <v>3</v>
      </c>
      <c r="F6486" s="3">
        <v>1</v>
      </c>
      <c r="G6486" s="3">
        <v>1</v>
      </c>
      <c r="H6486" s="3">
        <v>1</v>
      </c>
      <c r="I6486" s="3">
        <f t="shared" si="101"/>
        <v>2</v>
      </c>
    </row>
    <row r="6487" spans="1:9" x14ac:dyDescent="0.35">
      <c r="A6487" s="3" t="s">
        <v>6879</v>
      </c>
      <c r="B6487" s="44" t="s">
        <v>244</v>
      </c>
      <c r="C6487" s="44" t="s">
        <v>65</v>
      </c>
      <c r="D6487" s="44" t="s">
        <v>175</v>
      </c>
      <c r="E6487" s="3">
        <v>3</v>
      </c>
      <c r="F6487" s="3">
        <v>1</v>
      </c>
      <c r="G6487" s="3">
        <v>1</v>
      </c>
      <c r="H6487" s="3">
        <v>1</v>
      </c>
      <c r="I6487" s="3">
        <f t="shared" si="101"/>
        <v>2</v>
      </c>
    </row>
    <row r="6488" spans="1:9" x14ac:dyDescent="0.35">
      <c r="A6488" s="3" t="s">
        <v>6880</v>
      </c>
      <c r="B6488" s="44" t="s">
        <v>243</v>
      </c>
      <c r="C6488" s="44" t="s">
        <v>65</v>
      </c>
      <c r="D6488" s="44" t="s">
        <v>176</v>
      </c>
      <c r="E6488" s="3">
        <v>3</v>
      </c>
      <c r="F6488" s="3">
        <v>1</v>
      </c>
      <c r="G6488" s="3">
        <v>1</v>
      </c>
      <c r="H6488" s="3">
        <v>1</v>
      </c>
      <c r="I6488" s="3">
        <f t="shared" si="101"/>
        <v>2</v>
      </c>
    </row>
    <row r="6489" spans="1:9" x14ac:dyDescent="0.35">
      <c r="A6489" s="3" t="s">
        <v>6881</v>
      </c>
      <c r="B6489" s="44" t="s">
        <v>244</v>
      </c>
      <c r="C6489" s="44" t="s">
        <v>65</v>
      </c>
      <c r="D6489" s="44" t="s">
        <v>175</v>
      </c>
      <c r="E6489" s="3">
        <v>3</v>
      </c>
      <c r="F6489" s="3">
        <v>1</v>
      </c>
      <c r="G6489" s="3">
        <v>1</v>
      </c>
      <c r="H6489" s="3">
        <v>1</v>
      </c>
      <c r="I6489" s="3">
        <f t="shared" si="101"/>
        <v>2</v>
      </c>
    </row>
    <row r="6490" spans="1:9" x14ac:dyDescent="0.35">
      <c r="A6490" s="3" t="s">
        <v>6882</v>
      </c>
      <c r="B6490" s="44" t="s">
        <v>233</v>
      </c>
      <c r="C6490" s="44" t="s">
        <v>83</v>
      </c>
      <c r="D6490" s="44" t="s">
        <v>176</v>
      </c>
      <c r="E6490" s="3">
        <v>3</v>
      </c>
      <c r="F6490" s="3">
        <v>1</v>
      </c>
      <c r="G6490" s="3">
        <v>1</v>
      </c>
      <c r="H6490" s="3">
        <v>1</v>
      </c>
      <c r="I6490" s="3">
        <f t="shared" si="101"/>
        <v>2</v>
      </c>
    </row>
    <row r="6491" spans="1:9" x14ac:dyDescent="0.35">
      <c r="A6491" s="3" t="s">
        <v>6883</v>
      </c>
      <c r="B6491" s="44" t="s">
        <v>233</v>
      </c>
      <c r="C6491" s="44" t="s">
        <v>83</v>
      </c>
      <c r="D6491" s="44" t="s">
        <v>176</v>
      </c>
      <c r="E6491" s="3">
        <v>3</v>
      </c>
      <c r="F6491" s="3">
        <v>1</v>
      </c>
      <c r="G6491" s="3">
        <v>1</v>
      </c>
      <c r="H6491" s="3">
        <v>1</v>
      </c>
      <c r="I6491" s="3">
        <f t="shared" si="101"/>
        <v>2</v>
      </c>
    </row>
    <row r="6492" spans="1:9" x14ac:dyDescent="0.35">
      <c r="A6492" s="3" t="s">
        <v>6884</v>
      </c>
      <c r="B6492" s="44" t="s">
        <v>233</v>
      </c>
      <c r="C6492" s="44" t="s">
        <v>83</v>
      </c>
      <c r="D6492" s="44" t="s">
        <v>176</v>
      </c>
      <c r="E6492" s="3">
        <v>3</v>
      </c>
      <c r="F6492" s="3">
        <v>1</v>
      </c>
      <c r="G6492" s="3">
        <v>1</v>
      </c>
      <c r="H6492" s="3">
        <v>1</v>
      </c>
      <c r="I6492" s="3">
        <f t="shared" si="101"/>
        <v>2</v>
      </c>
    </row>
    <row r="6493" spans="1:9" x14ac:dyDescent="0.35">
      <c r="A6493" s="3" t="s">
        <v>6885</v>
      </c>
      <c r="B6493" s="44" t="s">
        <v>233</v>
      </c>
      <c r="C6493" s="44" t="s">
        <v>83</v>
      </c>
      <c r="D6493" s="44" t="s">
        <v>176</v>
      </c>
      <c r="E6493" s="3">
        <v>3</v>
      </c>
      <c r="F6493" s="3">
        <v>1</v>
      </c>
      <c r="G6493" s="3">
        <v>1</v>
      </c>
      <c r="H6493" s="3">
        <v>1</v>
      </c>
      <c r="I6493" s="3">
        <f t="shared" si="101"/>
        <v>2</v>
      </c>
    </row>
    <row r="6494" spans="1:9" x14ac:dyDescent="0.35">
      <c r="A6494" s="3" t="s">
        <v>6886</v>
      </c>
      <c r="B6494" s="44" t="s">
        <v>233</v>
      </c>
      <c r="C6494" s="44" t="s">
        <v>83</v>
      </c>
      <c r="D6494" s="44" t="s">
        <v>176</v>
      </c>
      <c r="E6494" s="3">
        <v>3</v>
      </c>
      <c r="F6494" s="3">
        <v>1</v>
      </c>
      <c r="G6494" s="3">
        <v>1</v>
      </c>
      <c r="H6494" s="3">
        <v>1</v>
      </c>
      <c r="I6494" s="3">
        <f t="shared" si="101"/>
        <v>2</v>
      </c>
    </row>
    <row r="6495" spans="1:9" x14ac:dyDescent="0.35">
      <c r="A6495" s="3" t="s">
        <v>6887</v>
      </c>
      <c r="B6495" s="44" t="s">
        <v>233</v>
      </c>
      <c r="C6495" s="44" t="s">
        <v>83</v>
      </c>
      <c r="D6495" s="44" t="s">
        <v>176</v>
      </c>
      <c r="E6495" s="3">
        <v>3</v>
      </c>
      <c r="F6495" s="3">
        <v>1</v>
      </c>
      <c r="G6495" s="3">
        <v>1</v>
      </c>
      <c r="H6495" s="3">
        <v>1</v>
      </c>
      <c r="I6495" s="3">
        <f t="shared" si="101"/>
        <v>2</v>
      </c>
    </row>
    <row r="6496" spans="1:9" x14ac:dyDescent="0.35">
      <c r="A6496" s="3" t="s">
        <v>6888</v>
      </c>
      <c r="B6496" s="44" t="s">
        <v>233</v>
      </c>
      <c r="C6496" s="44" t="s">
        <v>83</v>
      </c>
      <c r="D6496" s="44" t="s">
        <v>176</v>
      </c>
      <c r="E6496" s="3">
        <v>3</v>
      </c>
      <c r="F6496" s="3">
        <v>1</v>
      </c>
      <c r="G6496" s="3">
        <v>1</v>
      </c>
      <c r="H6496" s="3">
        <v>1</v>
      </c>
      <c r="I6496" s="3">
        <f t="shared" si="101"/>
        <v>2</v>
      </c>
    </row>
    <row r="6497" spans="1:9" x14ac:dyDescent="0.35">
      <c r="A6497" s="3" t="s">
        <v>6889</v>
      </c>
      <c r="B6497" s="44" t="s">
        <v>233</v>
      </c>
      <c r="C6497" s="44" t="s">
        <v>83</v>
      </c>
      <c r="D6497" s="44" t="s">
        <v>176</v>
      </c>
      <c r="E6497" s="3">
        <v>3</v>
      </c>
      <c r="F6497" s="3">
        <v>1</v>
      </c>
      <c r="G6497" s="3">
        <v>1</v>
      </c>
      <c r="H6497" s="3">
        <v>1</v>
      </c>
      <c r="I6497" s="3">
        <f t="shared" si="101"/>
        <v>2</v>
      </c>
    </row>
    <row r="6498" spans="1:9" x14ac:dyDescent="0.35">
      <c r="A6498" s="3" t="s">
        <v>6890</v>
      </c>
      <c r="B6498" s="44" t="s">
        <v>216</v>
      </c>
      <c r="C6498" s="44" t="s">
        <v>142</v>
      </c>
      <c r="D6498" s="44" t="s">
        <v>176</v>
      </c>
      <c r="E6498" s="3">
        <v>3</v>
      </c>
      <c r="F6498" s="3">
        <v>1</v>
      </c>
      <c r="G6498" s="3">
        <v>4</v>
      </c>
      <c r="H6498" s="3">
        <v>1</v>
      </c>
      <c r="I6498" s="3">
        <f t="shared" si="101"/>
        <v>2</v>
      </c>
    </row>
    <row r="6499" spans="1:9" x14ac:dyDescent="0.35">
      <c r="A6499" s="3" t="s">
        <v>6891</v>
      </c>
      <c r="B6499" s="44" t="s">
        <v>216</v>
      </c>
      <c r="C6499" s="44" t="s">
        <v>142</v>
      </c>
      <c r="D6499" s="44" t="s">
        <v>176</v>
      </c>
      <c r="E6499" s="3">
        <v>3</v>
      </c>
      <c r="F6499" s="3">
        <v>1</v>
      </c>
      <c r="G6499" s="3">
        <v>4</v>
      </c>
      <c r="H6499" s="3">
        <v>1</v>
      </c>
      <c r="I6499" s="3">
        <f t="shared" si="101"/>
        <v>2</v>
      </c>
    </row>
    <row r="6500" spans="1:9" x14ac:dyDescent="0.35">
      <c r="A6500" s="3" t="s">
        <v>6892</v>
      </c>
      <c r="B6500" s="44" t="s">
        <v>216</v>
      </c>
      <c r="C6500" s="44" t="s">
        <v>142</v>
      </c>
      <c r="D6500" s="44" t="s">
        <v>176</v>
      </c>
      <c r="E6500" s="3">
        <v>3</v>
      </c>
      <c r="F6500" s="3">
        <v>1</v>
      </c>
      <c r="G6500" s="3">
        <v>4</v>
      </c>
      <c r="H6500" s="3">
        <v>1</v>
      </c>
      <c r="I6500" s="3">
        <f t="shared" si="101"/>
        <v>2</v>
      </c>
    </row>
    <row r="6501" spans="1:9" x14ac:dyDescent="0.35">
      <c r="A6501" s="3" t="s">
        <v>6893</v>
      </c>
      <c r="B6501" s="44" t="s">
        <v>216</v>
      </c>
      <c r="C6501" s="44" t="s">
        <v>142</v>
      </c>
      <c r="D6501" s="44" t="s">
        <v>176</v>
      </c>
      <c r="E6501" s="3">
        <v>3</v>
      </c>
      <c r="F6501" s="3">
        <v>1</v>
      </c>
      <c r="G6501" s="3">
        <v>1</v>
      </c>
      <c r="H6501" s="3">
        <v>1</v>
      </c>
      <c r="I6501" s="3">
        <f t="shared" si="101"/>
        <v>2</v>
      </c>
    </row>
    <row r="6502" spans="1:9" x14ac:dyDescent="0.35">
      <c r="A6502" s="3" t="s">
        <v>6894</v>
      </c>
      <c r="B6502" s="44" t="s">
        <v>244</v>
      </c>
      <c r="C6502" s="44" t="s">
        <v>65</v>
      </c>
      <c r="D6502" s="44" t="s">
        <v>175</v>
      </c>
      <c r="E6502" s="3">
        <v>3</v>
      </c>
      <c r="F6502" s="3">
        <v>1</v>
      </c>
      <c r="G6502" s="3">
        <v>1</v>
      </c>
      <c r="H6502" s="3">
        <v>1</v>
      </c>
      <c r="I6502" s="3">
        <f t="shared" si="101"/>
        <v>2</v>
      </c>
    </row>
    <row r="6503" spans="1:9" x14ac:dyDescent="0.35">
      <c r="A6503" s="3" t="s">
        <v>6895</v>
      </c>
      <c r="B6503" s="44" t="s">
        <v>244</v>
      </c>
      <c r="C6503" s="44" t="s">
        <v>65</v>
      </c>
      <c r="D6503" s="44" t="s">
        <v>175</v>
      </c>
      <c r="E6503" s="3">
        <v>3</v>
      </c>
      <c r="F6503" s="3">
        <v>1</v>
      </c>
      <c r="G6503" s="3">
        <v>1</v>
      </c>
      <c r="H6503" s="3">
        <v>1</v>
      </c>
      <c r="I6503" s="3">
        <f t="shared" si="101"/>
        <v>2</v>
      </c>
    </row>
    <row r="6504" spans="1:9" x14ac:dyDescent="0.35">
      <c r="A6504" s="3" t="s">
        <v>6896</v>
      </c>
      <c r="B6504" s="44" t="s">
        <v>199</v>
      </c>
      <c r="C6504" s="44" t="s">
        <v>101</v>
      </c>
      <c r="D6504" s="44" t="s">
        <v>175</v>
      </c>
      <c r="E6504" s="3">
        <v>3</v>
      </c>
      <c r="F6504" s="3">
        <v>1</v>
      </c>
      <c r="G6504" s="3">
        <v>4</v>
      </c>
      <c r="H6504" s="3">
        <v>1</v>
      </c>
      <c r="I6504" s="3">
        <f t="shared" si="101"/>
        <v>2</v>
      </c>
    </row>
    <row r="6505" spans="1:9" x14ac:dyDescent="0.35">
      <c r="A6505" s="3" t="s">
        <v>6897</v>
      </c>
      <c r="B6505" s="44" t="s">
        <v>199</v>
      </c>
      <c r="C6505" s="44" t="s">
        <v>101</v>
      </c>
      <c r="D6505" s="44" t="s">
        <v>175</v>
      </c>
      <c r="E6505" s="3">
        <v>3</v>
      </c>
      <c r="F6505" s="3">
        <v>1</v>
      </c>
      <c r="G6505" s="3">
        <v>4</v>
      </c>
      <c r="H6505" s="3">
        <v>1</v>
      </c>
      <c r="I6505" s="3">
        <f t="shared" si="101"/>
        <v>2</v>
      </c>
    </row>
    <row r="6506" spans="1:9" x14ac:dyDescent="0.35">
      <c r="A6506" s="3" t="s">
        <v>6898</v>
      </c>
      <c r="B6506" s="44" t="s">
        <v>199</v>
      </c>
      <c r="C6506" s="44" t="s">
        <v>101</v>
      </c>
      <c r="D6506" s="44" t="s">
        <v>175</v>
      </c>
      <c r="E6506" s="3">
        <v>3</v>
      </c>
      <c r="F6506" s="3">
        <v>1</v>
      </c>
      <c r="G6506" s="3">
        <v>4</v>
      </c>
      <c r="H6506" s="3">
        <v>1</v>
      </c>
      <c r="I6506" s="3">
        <f t="shared" si="101"/>
        <v>2</v>
      </c>
    </row>
    <row r="6507" spans="1:9" x14ac:dyDescent="0.35">
      <c r="A6507" s="3" t="s">
        <v>6899</v>
      </c>
      <c r="B6507" s="44" t="s">
        <v>244</v>
      </c>
      <c r="C6507" s="44" t="s">
        <v>65</v>
      </c>
      <c r="D6507" s="44" t="s">
        <v>175</v>
      </c>
      <c r="E6507" s="3">
        <v>3</v>
      </c>
      <c r="F6507" s="3">
        <v>1</v>
      </c>
      <c r="G6507" s="3">
        <v>4</v>
      </c>
      <c r="H6507" s="3">
        <v>1</v>
      </c>
      <c r="I6507" s="3">
        <f t="shared" si="101"/>
        <v>2</v>
      </c>
    </row>
    <row r="6508" spans="1:9" x14ac:dyDescent="0.35">
      <c r="A6508" s="3" t="s">
        <v>6900</v>
      </c>
      <c r="B6508" s="44" t="s">
        <v>244</v>
      </c>
      <c r="C6508" s="44" t="s">
        <v>65</v>
      </c>
      <c r="D6508" s="44" t="s">
        <v>175</v>
      </c>
      <c r="E6508" s="3">
        <v>3</v>
      </c>
      <c r="F6508" s="3">
        <v>1</v>
      </c>
      <c r="G6508" s="3">
        <v>4</v>
      </c>
      <c r="H6508" s="3">
        <v>1</v>
      </c>
      <c r="I6508" s="3">
        <f t="shared" si="101"/>
        <v>2</v>
      </c>
    </row>
    <row r="6509" spans="1:9" x14ac:dyDescent="0.35">
      <c r="A6509" s="3" t="s">
        <v>6901</v>
      </c>
      <c r="B6509" s="44" t="s">
        <v>244</v>
      </c>
      <c r="C6509" s="44" t="s">
        <v>65</v>
      </c>
      <c r="D6509" s="44" t="s">
        <v>175</v>
      </c>
      <c r="E6509" s="3">
        <v>3</v>
      </c>
      <c r="F6509" s="3">
        <v>1</v>
      </c>
      <c r="G6509" s="3">
        <v>4</v>
      </c>
      <c r="H6509" s="3">
        <v>1</v>
      </c>
      <c r="I6509" s="3">
        <f t="shared" si="101"/>
        <v>2</v>
      </c>
    </row>
    <row r="6510" spans="1:9" x14ac:dyDescent="0.35">
      <c r="A6510" s="3" t="s">
        <v>6902</v>
      </c>
      <c r="B6510" s="44" t="s">
        <v>244</v>
      </c>
      <c r="C6510" s="44" t="s">
        <v>65</v>
      </c>
      <c r="D6510" s="44" t="s">
        <v>175</v>
      </c>
      <c r="E6510" s="3">
        <v>3</v>
      </c>
      <c r="F6510" s="3">
        <v>1</v>
      </c>
      <c r="G6510" s="3">
        <v>4</v>
      </c>
      <c r="H6510" s="3">
        <v>1</v>
      </c>
      <c r="I6510" s="3">
        <f t="shared" si="101"/>
        <v>2</v>
      </c>
    </row>
    <row r="6511" spans="1:9" x14ac:dyDescent="0.35">
      <c r="A6511" s="3" t="s">
        <v>6903</v>
      </c>
      <c r="B6511" s="44" t="s">
        <v>244</v>
      </c>
      <c r="C6511" s="44" t="s">
        <v>65</v>
      </c>
      <c r="D6511" s="44" t="s">
        <v>175</v>
      </c>
      <c r="E6511" s="3">
        <v>3</v>
      </c>
      <c r="F6511" s="3">
        <v>1</v>
      </c>
      <c r="G6511" s="3">
        <v>1</v>
      </c>
      <c r="H6511" s="3">
        <v>1</v>
      </c>
      <c r="I6511" s="3">
        <f t="shared" si="101"/>
        <v>2</v>
      </c>
    </row>
    <row r="6512" spans="1:9" x14ac:dyDescent="0.35">
      <c r="A6512" s="3" t="s">
        <v>6904</v>
      </c>
      <c r="B6512" s="44" t="s">
        <v>244</v>
      </c>
      <c r="C6512" s="44" t="s">
        <v>65</v>
      </c>
      <c r="D6512" s="44" t="s">
        <v>175</v>
      </c>
      <c r="E6512" s="3">
        <v>3</v>
      </c>
      <c r="F6512" s="3">
        <v>1</v>
      </c>
      <c r="G6512" s="3">
        <v>1</v>
      </c>
      <c r="H6512" s="3">
        <v>1</v>
      </c>
      <c r="I6512" s="3">
        <f t="shared" si="101"/>
        <v>2</v>
      </c>
    </row>
    <row r="6513" spans="1:9" x14ac:dyDescent="0.35">
      <c r="A6513" s="3" t="s">
        <v>6905</v>
      </c>
      <c r="B6513" s="44" t="s">
        <v>244</v>
      </c>
      <c r="C6513" s="44" t="s">
        <v>65</v>
      </c>
      <c r="D6513" s="44" t="s">
        <v>175</v>
      </c>
      <c r="E6513" s="3">
        <v>3</v>
      </c>
      <c r="F6513" s="3">
        <v>1</v>
      </c>
      <c r="G6513" s="3">
        <v>1</v>
      </c>
      <c r="H6513" s="3">
        <v>1</v>
      </c>
      <c r="I6513" s="3">
        <f t="shared" si="101"/>
        <v>2</v>
      </c>
    </row>
    <row r="6514" spans="1:9" x14ac:dyDescent="0.35">
      <c r="A6514" s="3" t="s">
        <v>6906</v>
      </c>
      <c r="B6514" s="44" t="s">
        <v>244</v>
      </c>
      <c r="C6514" s="44" t="s">
        <v>65</v>
      </c>
      <c r="D6514" s="44" t="s">
        <v>175</v>
      </c>
      <c r="E6514" s="3">
        <v>3</v>
      </c>
      <c r="F6514" s="3">
        <v>1</v>
      </c>
      <c r="G6514" s="3">
        <v>4</v>
      </c>
      <c r="H6514" s="3">
        <v>1</v>
      </c>
      <c r="I6514" s="3">
        <f t="shared" si="101"/>
        <v>2</v>
      </c>
    </row>
    <row r="6515" spans="1:9" x14ac:dyDescent="0.35">
      <c r="A6515" s="3" t="s">
        <v>6907</v>
      </c>
      <c r="B6515" s="44" t="s">
        <v>216</v>
      </c>
      <c r="C6515" s="44" t="s">
        <v>142</v>
      </c>
      <c r="D6515" s="44" t="s">
        <v>176</v>
      </c>
      <c r="E6515" s="3">
        <v>3</v>
      </c>
      <c r="F6515" s="3">
        <v>1</v>
      </c>
      <c r="G6515" s="3">
        <v>4</v>
      </c>
      <c r="H6515" s="3">
        <v>1</v>
      </c>
      <c r="I6515" s="3">
        <f t="shared" si="101"/>
        <v>2</v>
      </c>
    </row>
    <row r="6516" spans="1:9" x14ac:dyDescent="0.35">
      <c r="A6516" s="3" t="s">
        <v>6908</v>
      </c>
      <c r="B6516" s="44" t="s">
        <v>216</v>
      </c>
      <c r="C6516" s="44" t="s">
        <v>142</v>
      </c>
      <c r="D6516" s="44" t="s">
        <v>176</v>
      </c>
      <c r="E6516" s="3">
        <v>3</v>
      </c>
      <c r="F6516" s="3">
        <v>1</v>
      </c>
      <c r="G6516" s="3">
        <v>4</v>
      </c>
      <c r="H6516" s="3">
        <v>1</v>
      </c>
      <c r="I6516" s="3">
        <f t="shared" si="101"/>
        <v>2</v>
      </c>
    </row>
    <row r="6517" spans="1:9" x14ac:dyDescent="0.35">
      <c r="A6517" s="3" t="s">
        <v>6909</v>
      </c>
      <c r="B6517" s="44" t="s">
        <v>216</v>
      </c>
      <c r="C6517" s="44" t="s">
        <v>142</v>
      </c>
      <c r="D6517" s="44" t="s">
        <v>176</v>
      </c>
      <c r="E6517" s="3">
        <v>3</v>
      </c>
      <c r="F6517" s="3">
        <v>2</v>
      </c>
      <c r="G6517" s="3">
        <v>1</v>
      </c>
      <c r="H6517" s="3">
        <v>1</v>
      </c>
      <c r="I6517" s="3">
        <f t="shared" si="101"/>
        <v>2</v>
      </c>
    </row>
    <row r="6518" spans="1:9" x14ac:dyDescent="0.35">
      <c r="A6518" s="3" t="s">
        <v>6910</v>
      </c>
      <c r="B6518" s="44" t="s">
        <v>216</v>
      </c>
      <c r="C6518" s="44" t="s">
        <v>142</v>
      </c>
      <c r="D6518" s="44" t="s">
        <v>176</v>
      </c>
      <c r="E6518" s="3">
        <v>3</v>
      </c>
      <c r="F6518" s="3">
        <v>1</v>
      </c>
      <c r="G6518" s="3">
        <v>1</v>
      </c>
      <c r="H6518" s="3">
        <v>3</v>
      </c>
      <c r="I6518" s="3">
        <f t="shared" si="101"/>
        <v>2</v>
      </c>
    </row>
    <row r="6519" spans="1:9" x14ac:dyDescent="0.35">
      <c r="A6519" s="3" t="s">
        <v>6911</v>
      </c>
      <c r="B6519" s="44" t="s">
        <v>216</v>
      </c>
      <c r="C6519" s="44" t="s">
        <v>142</v>
      </c>
      <c r="D6519" s="44" t="s">
        <v>176</v>
      </c>
      <c r="E6519" s="3">
        <v>3</v>
      </c>
      <c r="F6519" s="3">
        <v>1</v>
      </c>
      <c r="G6519" s="3">
        <v>4</v>
      </c>
      <c r="H6519" s="3">
        <v>1</v>
      </c>
      <c r="I6519" s="3">
        <f t="shared" si="101"/>
        <v>2</v>
      </c>
    </row>
    <row r="6520" spans="1:9" x14ac:dyDescent="0.35">
      <c r="A6520" s="3" t="s">
        <v>6912</v>
      </c>
      <c r="B6520" s="44" t="s">
        <v>216</v>
      </c>
      <c r="C6520" s="44" t="s">
        <v>142</v>
      </c>
      <c r="D6520" s="44" t="s">
        <v>176</v>
      </c>
      <c r="E6520" s="3">
        <v>3</v>
      </c>
      <c r="F6520" s="3">
        <v>1</v>
      </c>
      <c r="G6520" s="3">
        <v>4</v>
      </c>
      <c r="H6520" s="3">
        <v>1</v>
      </c>
      <c r="I6520" s="3">
        <f t="shared" si="101"/>
        <v>2</v>
      </c>
    </row>
    <row r="6521" spans="1:9" x14ac:dyDescent="0.35">
      <c r="A6521" s="3" t="s">
        <v>6913</v>
      </c>
      <c r="B6521" s="44" t="s">
        <v>216</v>
      </c>
      <c r="C6521" s="44" t="s">
        <v>142</v>
      </c>
      <c r="D6521" s="44" t="s">
        <v>176</v>
      </c>
      <c r="E6521" s="3">
        <v>3</v>
      </c>
      <c r="F6521" s="3">
        <v>1</v>
      </c>
      <c r="G6521" s="3">
        <v>1</v>
      </c>
      <c r="H6521" s="3">
        <v>1</v>
      </c>
      <c r="I6521" s="3">
        <f t="shared" si="101"/>
        <v>2</v>
      </c>
    </row>
    <row r="6522" spans="1:9" x14ac:dyDescent="0.35">
      <c r="A6522" s="3" t="s">
        <v>6914</v>
      </c>
      <c r="B6522" s="44" t="s">
        <v>233</v>
      </c>
      <c r="C6522" s="44" t="s">
        <v>83</v>
      </c>
      <c r="D6522" s="44" t="s">
        <v>176</v>
      </c>
      <c r="E6522" s="3">
        <v>3</v>
      </c>
      <c r="F6522" s="3">
        <v>1</v>
      </c>
      <c r="G6522" s="3">
        <v>4</v>
      </c>
      <c r="H6522" s="3">
        <v>1</v>
      </c>
      <c r="I6522" s="3">
        <f t="shared" si="101"/>
        <v>2</v>
      </c>
    </row>
    <row r="6523" spans="1:9" x14ac:dyDescent="0.35">
      <c r="A6523" s="3" t="s">
        <v>6915</v>
      </c>
      <c r="B6523" s="44" t="s">
        <v>233</v>
      </c>
      <c r="C6523" s="44" t="s">
        <v>83</v>
      </c>
      <c r="D6523" s="44" t="s">
        <v>176</v>
      </c>
      <c r="E6523" s="3">
        <v>3</v>
      </c>
      <c r="F6523" s="3">
        <v>1</v>
      </c>
      <c r="G6523" s="3">
        <v>4</v>
      </c>
      <c r="H6523" s="3">
        <v>2</v>
      </c>
      <c r="I6523" s="3">
        <f t="shared" si="101"/>
        <v>3</v>
      </c>
    </row>
    <row r="6524" spans="1:9" x14ac:dyDescent="0.35">
      <c r="A6524" s="3" t="s">
        <v>6916</v>
      </c>
      <c r="B6524" s="44" t="s">
        <v>233</v>
      </c>
      <c r="C6524" s="44" t="s">
        <v>83</v>
      </c>
      <c r="D6524" s="44" t="s">
        <v>176</v>
      </c>
      <c r="E6524" s="3">
        <v>3</v>
      </c>
      <c r="F6524" s="3">
        <v>1</v>
      </c>
      <c r="G6524" s="3">
        <v>4</v>
      </c>
      <c r="H6524" s="3">
        <v>1</v>
      </c>
      <c r="I6524" s="3">
        <f t="shared" si="101"/>
        <v>2</v>
      </c>
    </row>
    <row r="6525" spans="1:9" x14ac:dyDescent="0.35">
      <c r="A6525" s="3" t="s">
        <v>6917</v>
      </c>
      <c r="B6525" s="44" t="s">
        <v>233</v>
      </c>
      <c r="C6525" s="44" t="s">
        <v>83</v>
      </c>
      <c r="D6525" s="44" t="s">
        <v>176</v>
      </c>
      <c r="E6525" s="3">
        <v>3</v>
      </c>
      <c r="F6525" s="3">
        <v>1</v>
      </c>
      <c r="G6525" s="3">
        <v>4</v>
      </c>
      <c r="H6525" s="3">
        <v>1</v>
      </c>
      <c r="I6525" s="3">
        <f t="shared" si="101"/>
        <v>2</v>
      </c>
    </row>
    <row r="6526" spans="1:9" x14ac:dyDescent="0.35">
      <c r="A6526" s="3" t="s">
        <v>6918</v>
      </c>
      <c r="B6526" s="44" t="s">
        <v>233</v>
      </c>
      <c r="C6526" s="44" t="s">
        <v>83</v>
      </c>
      <c r="D6526" s="44" t="s">
        <v>176</v>
      </c>
      <c r="E6526" s="3">
        <v>3</v>
      </c>
      <c r="F6526" s="3">
        <v>1</v>
      </c>
      <c r="G6526" s="3">
        <v>4</v>
      </c>
      <c r="H6526" s="3">
        <v>1</v>
      </c>
      <c r="I6526" s="3">
        <f t="shared" si="101"/>
        <v>2</v>
      </c>
    </row>
    <row r="6527" spans="1:9" x14ac:dyDescent="0.35">
      <c r="A6527" s="3" t="s">
        <v>6919</v>
      </c>
      <c r="B6527" s="44" t="s">
        <v>268</v>
      </c>
      <c r="C6527" s="44" t="s">
        <v>101</v>
      </c>
      <c r="D6527" s="44" t="s">
        <v>176</v>
      </c>
      <c r="E6527" s="3">
        <v>3</v>
      </c>
      <c r="F6527" s="3">
        <v>1</v>
      </c>
      <c r="G6527" s="3">
        <v>1</v>
      </c>
      <c r="H6527" s="3">
        <v>1</v>
      </c>
      <c r="I6527" s="3">
        <f t="shared" si="101"/>
        <v>2</v>
      </c>
    </row>
    <row r="6528" spans="1:9" x14ac:dyDescent="0.35">
      <c r="A6528" s="3" t="s">
        <v>6920</v>
      </c>
      <c r="B6528" s="44" t="s">
        <v>268</v>
      </c>
      <c r="C6528" s="44" t="s">
        <v>101</v>
      </c>
      <c r="D6528" s="44" t="s">
        <v>176</v>
      </c>
      <c r="E6528" s="3">
        <v>3</v>
      </c>
      <c r="F6528" s="3">
        <v>1</v>
      </c>
      <c r="G6528" s="3">
        <v>1</v>
      </c>
      <c r="H6528" s="3">
        <v>1</v>
      </c>
      <c r="I6528" s="3">
        <f t="shared" si="101"/>
        <v>2</v>
      </c>
    </row>
    <row r="6529" spans="1:9" x14ac:dyDescent="0.35">
      <c r="A6529" s="3" t="s">
        <v>6921</v>
      </c>
      <c r="B6529" s="44" t="s">
        <v>244</v>
      </c>
      <c r="C6529" s="44" t="s">
        <v>65</v>
      </c>
      <c r="D6529" s="44" t="s">
        <v>175</v>
      </c>
      <c r="E6529" s="3">
        <v>3</v>
      </c>
      <c r="F6529" s="3">
        <v>1</v>
      </c>
      <c r="G6529" s="3">
        <v>4</v>
      </c>
      <c r="H6529" s="3">
        <v>1</v>
      </c>
      <c r="I6529" s="3">
        <f t="shared" si="101"/>
        <v>2</v>
      </c>
    </row>
    <row r="6530" spans="1:9" x14ac:dyDescent="0.35">
      <c r="A6530" s="3" t="s">
        <v>6922</v>
      </c>
      <c r="B6530" s="44" t="s">
        <v>244</v>
      </c>
      <c r="C6530" s="44" t="s">
        <v>65</v>
      </c>
      <c r="D6530" s="44" t="s">
        <v>175</v>
      </c>
      <c r="E6530" s="3">
        <v>3</v>
      </c>
      <c r="F6530" s="3">
        <v>1</v>
      </c>
      <c r="G6530" s="3">
        <v>4</v>
      </c>
      <c r="H6530" s="3">
        <v>1</v>
      </c>
      <c r="I6530" s="3">
        <f t="shared" si="101"/>
        <v>2</v>
      </c>
    </row>
    <row r="6531" spans="1:9" x14ac:dyDescent="0.35">
      <c r="A6531" s="3" t="s">
        <v>6923</v>
      </c>
      <c r="B6531" s="44" t="s">
        <v>244</v>
      </c>
      <c r="C6531" s="44" t="s">
        <v>65</v>
      </c>
      <c r="D6531" s="44" t="s">
        <v>175</v>
      </c>
      <c r="E6531" s="3">
        <v>3</v>
      </c>
      <c r="F6531" s="3">
        <v>1</v>
      </c>
      <c r="G6531" s="3">
        <v>4</v>
      </c>
      <c r="H6531" s="3">
        <v>1</v>
      </c>
      <c r="I6531" s="3">
        <f t="shared" ref="I6531:I6594" si="102">ROUND(AVERAGE(E6531:H6531),0)</f>
        <v>2</v>
      </c>
    </row>
    <row r="6532" spans="1:9" x14ac:dyDescent="0.35">
      <c r="A6532" s="3" t="s">
        <v>6924</v>
      </c>
      <c r="B6532" s="44" t="s">
        <v>244</v>
      </c>
      <c r="C6532" s="44" t="s">
        <v>65</v>
      </c>
      <c r="D6532" s="44" t="s">
        <v>175</v>
      </c>
      <c r="E6532" s="3">
        <v>3</v>
      </c>
      <c r="F6532" s="3">
        <v>1</v>
      </c>
      <c r="G6532" s="3">
        <v>4</v>
      </c>
      <c r="H6532" s="3">
        <v>1</v>
      </c>
      <c r="I6532" s="3">
        <f t="shared" si="102"/>
        <v>2</v>
      </c>
    </row>
    <row r="6533" spans="1:9" x14ac:dyDescent="0.35">
      <c r="A6533" s="3" t="s">
        <v>6925</v>
      </c>
      <c r="B6533" s="44" t="s">
        <v>244</v>
      </c>
      <c r="C6533" s="44" t="s">
        <v>65</v>
      </c>
      <c r="D6533" s="44" t="s">
        <v>175</v>
      </c>
      <c r="E6533" s="3">
        <v>3</v>
      </c>
      <c r="F6533" s="3">
        <v>1</v>
      </c>
      <c r="G6533" s="3">
        <v>1</v>
      </c>
      <c r="H6533" s="3">
        <v>1</v>
      </c>
      <c r="I6533" s="3">
        <f t="shared" si="102"/>
        <v>2</v>
      </c>
    </row>
    <row r="6534" spans="1:9" x14ac:dyDescent="0.35">
      <c r="A6534" s="3" t="s">
        <v>6926</v>
      </c>
      <c r="B6534" s="44" t="s">
        <v>244</v>
      </c>
      <c r="C6534" s="44" t="s">
        <v>65</v>
      </c>
      <c r="D6534" s="44" t="s">
        <v>175</v>
      </c>
      <c r="E6534" s="3">
        <v>3</v>
      </c>
      <c r="F6534" s="3">
        <v>1</v>
      </c>
      <c r="G6534" s="3">
        <v>4</v>
      </c>
      <c r="H6534" s="3">
        <v>3</v>
      </c>
      <c r="I6534" s="3">
        <f t="shared" si="102"/>
        <v>3</v>
      </c>
    </row>
    <row r="6535" spans="1:9" x14ac:dyDescent="0.35">
      <c r="A6535" s="3" t="s">
        <v>6927</v>
      </c>
      <c r="B6535" s="44" t="s">
        <v>244</v>
      </c>
      <c r="C6535" s="44" t="s">
        <v>65</v>
      </c>
      <c r="D6535" s="44" t="s">
        <v>175</v>
      </c>
      <c r="E6535" s="3">
        <v>3</v>
      </c>
      <c r="F6535" s="3">
        <v>1</v>
      </c>
      <c r="G6535" s="3">
        <v>4</v>
      </c>
      <c r="H6535" s="3">
        <v>4</v>
      </c>
      <c r="I6535" s="3">
        <f t="shared" si="102"/>
        <v>3</v>
      </c>
    </row>
    <row r="6536" spans="1:9" x14ac:dyDescent="0.35">
      <c r="A6536" s="3" t="s">
        <v>6928</v>
      </c>
      <c r="B6536" s="44" t="s">
        <v>244</v>
      </c>
      <c r="C6536" s="44" t="s">
        <v>65</v>
      </c>
      <c r="D6536" s="44" t="s">
        <v>175</v>
      </c>
      <c r="E6536" s="3">
        <v>3</v>
      </c>
      <c r="F6536" s="3">
        <v>1</v>
      </c>
      <c r="G6536" s="3">
        <v>4</v>
      </c>
      <c r="H6536" s="3">
        <v>1</v>
      </c>
      <c r="I6536" s="3">
        <f t="shared" si="102"/>
        <v>2</v>
      </c>
    </row>
    <row r="6537" spans="1:9" x14ac:dyDescent="0.35">
      <c r="A6537" s="3" t="s">
        <v>6929</v>
      </c>
      <c r="B6537" s="44" t="s">
        <v>244</v>
      </c>
      <c r="C6537" s="44" t="s">
        <v>65</v>
      </c>
      <c r="D6537" s="44" t="s">
        <v>175</v>
      </c>
      <c r="E6537" s="3">
        <v>3</v>
      </c>
      <c r="F6537" s="3">
        <v>1</v>
      </c>
      <c r="G6537" s="3">
        <v>4</v>
      </c>
      <c r="H6537" s="3">
        <v>1</v>
      </c>
      <c r="I6537" s="3">
        <f t="shared" si="102"/>
        <v>2</v>
      </c>
    </row>
    <row r="6538" spans="1:9" x14ac:dyDescent="0.35">
      <c r="A6538" s="3" t="s">
        <v>6930</v>
      </c>
      <c r="B6538" s="44" t="s">
        <v>216</v>
      </c>
      <c r="C6538" s="44" t="s">
        <v>142</v>
      </c>
      <c r="D6538" s="44" t="s">
        <v>176</v>
      </c>
      <c r="E6538" s="3">
        <v>3</v>
      </c>
      <c r="F6538" s="3">
        <v>1</v>
      </c>
      <c r="G6538" s="3">
        <v>4</v>
      </c>
      <c r="H6538" s="3">
        <v>1</v>
      </c>
      <c r="I6538" s="3">
        <f t="shared" si="102"/>
        <v>2</v>
      </c>
    </row>
    <row r="6539" spans="1:9" x14ac:dyDescent="0.35">
      <c r="A6539" s="3" t="s">
        <v>6931</v>
      </c>
      <c r="B6539" s="44" t="s">
        <v>216</v>
      </c>
      <c r="C6539" s="44" t="s">
        <v>142</v>
      </c>
      <c r="D6539" s="44" t="s">
        <v>176</v>
      </c>
      <c r="E6539" s="3">
        <v>3</v>
      </c>
      <c r="F6539" s="3">
        <v>1</v>
      </c>
      <c r="G6539" s="3">
        <v>4</v>
      </c>
      <c r="H6539" s="3">
        <v>1</v>
      </c>
      <c r="I6539" s="3">
        <f t="shared" si="102"/>
        <v>2</v>
      </c>
    </row>
    <row r="6540" spans="1:9" x14ac:dyDescent="0.35">
      <c r="A6540" s="3" t="s">
        <v>6932</v>
      </c>
      <c r="B6540" s="44" t="s">
        <v>233</v>
      </c>
      <c r="C6540" s="44" t="s">
        <v>83</v>
      </c>
      <c r="D6540" s="44" t="s">
        <v>176</v>
      </c>
      <c r="E6540" s="3">
        <v>3</v>
      </c>
      <c r="F6540" s="3">
        <v>1</v>
      </c>
      <c r="G6540" s="3">
        <v>1</v>
      </c>
      <c r="H6540" s="3">
        <v>1</v>
      </c>
      <c r="I6540" s="3">
        <f t="shared" si="102"/>
        <v>2</v>
      </c>
    </row>
    <row r="6541" spans="1:9" x14ac:dyDescent="0.35">
      <c r="A6541" s="3" t="s">
        <v>6933</v>
      </c>
      <c r="B6541" s="44" t="s">
        <v>233</v>
      </c>
      <c r="C6541" s="44" t="s">
        <v>83</v>
      </c>
      <c r="D6541" s="44" t="s">
        <v>176</v>
      </c>
      <c r="E6541" s="3">
        <v>3</v>
      </c>
      <c r="F6541" s="3">
        <v>1</v>
      </c>
      <c r="G6541" s="3">
        <v>1</v>
      </c>
      <c r="H6541" s="3">
        <v>1</v>
      </c>
      <c r="I6541" s="3">
        <f t="shared" si="102"/>
        <v>2</v>
      </c>
    </row>
    <row r="6542" spans="1:9" x14ac:dyDescent="0.35">
      <c r="A6542" s="3" t="s">
        <v>6934</v>
      </c>
      <c r="B6542" s="44" t="s">
        <v>233</v>
      </c>
      <c r="C6542" s="44" t="s">
        <v>83</v>
      </c>
      <c r="D6542" s="44" t="s">
        <v>176</v>
      </c>
      <c r="E6542" s="3">
        <v>3</v>
      </c>
      <c r="F6542" s="3">
        <v>1</v>
      </c>
      <c r="G6542" s="3">
        <v>1</v>
      </c>
      <c r="H6542" s="3">
        <v>1</v>
      </c>
      <c r="I6542" s="3">
        <f t="shared" si="102"/>
        <v>2</v>
      </c>
    </row>
    <row r="6543" spans="1:9" x14ac:dyDescent="0.35">
      <c r="A6543" s="3" t="s">
        <v>6935</v>
      </c>
      <c r="B6543" s="44" t="s">
        <v>233</v>
      </c>
      <c r="C6543" s="44" t="s">
        <v>83</v>
      </c>
      <c r="D6543" s="44" t="s">
        <v>176</v>
      </c>
      <c r="E6543" s="3">
        <v>3</v>
      </c>
      <c r="F6543" s="3">
        <v>1</v>
      </c>
      <c r="G6543" s="3">
        <v>1</v>
      </c>
      <c r="H6543" s="3">
        <v>1</v>
      </c>
      <c r="I6543" s="3">
        <f t="shared" si="102"/>
        <v>2</v>
      </c>
    </row>
    <row r="6544" spans="1:9" x14ac:dyDescent="0.35">
      <c r="A6544" s="3" t="s">
        <v>6936</v>
      </c>
      <c r="B6544" s="44" t="s">
        <v>233</v>
      </c>
      <c r="C6544" s="44" t="s">
        <v>83</v>
      </c>
      <c r="D6544" s="44" t="s">
        <v>176</v>
      </c>
      <c r="E6544" s="3">
        <v>3</v>
      </c>
      <c r="F6544" s="3">
        <v>1</v>
      </c>
      <c r="G6544" s="3">
        <v>1</v>
      </c>
      <c r="H6544" s="3">
        <v>1</v>
      </c>
      <c r="I6544" s="3">
        <f t="shared" si="102"/>
        <v>2</v>
      </c>
    </row>
    <row r="6545" spans="1:9" x14ac:dyDescent="0.35">
      <c r="A6545" s="3" t="s">
        <v>6937</v>
      </c>
      <c r="B6545" s="44" t="s">
        <v>233</v>
      </c>
      <c r="C6545" s="44" t="s">
        <v>83</v>
      </c>
      <c r="D6545" s="44" t="s">
        <v>176</v>
      </c>
      <c r="E6545" s="3">
        <v>3</v>
      </c>
      <c r="F6545" s="3">
        <v>1</v>
      </c>
      <c r="G6545" s="3">
        <v>1</v>
      </c>
      <c r="H6545" s="3">
        <v>1</v>
      </c>
      <c r="I6545" s="3">
        <f t="shared" si="102"/>
        <v>2</v>
      </c>
    </row>
    <row r="6546" spans="1:9" x14ac:dyDescent="0.35">
      <c r="A6546" s="3" t="s">
        <v>6938</v>
      </c>
      <c r="B6546" s="44" t="s">
        <v>233</v>
      </c>
      <c r="C6546" s="44" t="s">
        <v>83</v>
      </c>
      <c r="D6546" s="44" t="s">
        <v>176</v>
      </c>
      <c r="E6546" s="3">
        <v>3</v>
      </c>
      <c r="F6546" s="3">
        <v>1</v>
      </c>
      <c r="G6546" s="3">
        <v>1</v>
      </c>
      <c r="H6546" s="3">
        <v>1</v>
      </c>
      <c r="I6546" s="3">
        <f t="shared" si="102"/>
        <v>2</v>
      </c>
    </row>
    <row r="6547" spans="1:9" x14ac:dyDescent="0.35">
      <c r="A6547" s="3" t="s">
        <v>6939</v>
      </c>
      <c r="B6547" s="44" t="s">
        <v>233</v>
      </c>
      <c r="C6547" s="44" t="s">
        <v>83</v>
      </c>
      <c r="D6547" s="44" t="s">
        <v>176</v>
      </c>
      <c r="E6547" s="3">
        <v>3</v>
      </c>
      <c r="F6547" s="3">
        <v>1</v>
      </c>
      <c r="G6547" s="3">
        <v>1</v>
      </c>
      <c r="H6547" s="3">
        <v>1</v>
      </c>
      <c r="I6547" s="3">
        <f t="shared" si="102"/>
        <v>2</v>
      </c>
    </row>
    <row r="6548" spans="1:9" x14ac:dyDescent="0.35">
      <c r="A6548" s="3" t="s">
        <v>6940</v>
      </c>
      <c r="B6548" s="44" t="s">
        <v>233</v>
      </c>
      <c r="C6548" s="44" t="s">
        <v>83</v>
      </c>
      <c r="D6548" s="44" t="s">
        <v>176</v>
      </c>
      <c r="E6548" s="3">
        <v>3</v>
      </c>
      <c r="F6548" s="3">
        <v>1</v>
      </c>
      <c r="G6548" s="3">
        <v>1</v>
      </c>
      <c r="H6548" s="3">
        <v>1</v>
      </c>
      <c r="I6548" s="3">
        <f t="shared" si="102"/>
        <v>2</v>
      </c>
    </row>
    <row r="6549" spans="1:9" x14ac:dyDescent="0.35">
      <c r="A6549" s="3" t="s">
        <v>6941</v>
      </c>
      <c r="B6549" s="44" t="s">
        <v>266</v>
      </c>
      <c r="C6549" s="44" t="s">
        <v>144</v>
      </c>
      <c r="D6549" s="44" t="s">
        <v>176</v>
      </c>
      <c r="E6549" s="3">
        <v>3</v>
      </c>
      <c r="F6549" s="3">
        <v>1</v>
      </c>
      <c r="G6549" s="3">
        <v>4</v>
      </c>
      <c r="H6549" s="3">
        <v>1</v>
      </c>
      <c r="I6549" s="3">
        <f t="shared" si="102"/>
        <v>2</v>
      </c>
    </row>
    <row r="6550" spans="1:9" x14ac:dyDescent="0.35">
      <c r="A6550" s="3" t="s">
        <v>6942</v>
      </c>
      <c r="B6550" s="44" t="s">
        <v>266</v>
      </c>
      <c r="C6550" s="44" t="s">
        <v>144</v>
      </c>
      <c r="D6550" s="44" t="s">
        <v>176</v>
      </c>
      <c r="E6550" s="3">
        <v>3</v>
      </c>
      <c r="F6550" s="3">
        <v>1</v>
      </c>
      <c r="G6550" s="3">
        <v>4</v>
      </c>
      <c r="H6550" s="3">
        <v>1</v>
      </c>
      <c r="I6550" s="3">
        <f t="shared" si="102"/>
        <v>2</v>
      </c>
    </row>
    <row r="6551" spans="1:9" x14ac:dyDescent="0.35">
      <c r="A6551" s="3" t="s">
        <v>6943</v>
      </c>
      <c r="B6551" s="44" t="s">
        <v>243</v>
      </c>
      <c r="C6551" s="44" t="s">
        <v>65</v>
      </c>
      <c r="D6551" s="44" t="s">
        <v>176</v>
      </c>
      <c r="E6551" s="3">
        <v>3</v>
      </c>
      <c r="F6551" s="3">
        <v>1</v>
      </c>
      <c r="G6551" s="3">
        <v>4</v>
      </c>
      <c r="H6551" s="3">
        <v>1</v>
      </c>
      <c r="I6551" s="3">
        <f t="shared" si="102"/>
        <v>2</v>
      </c>
    </row>
    <row r="6552" spans="1:9" x14ac:dyDescent="0.35">
      <c r="A6552" s="3" t="s">
        <v>6944</v>
      </c>
      <c r="B6552" s="44" t="s">
        <v>243</v>
      </c>
      <c r="C6552" s="44" t="s">
        <v>65</v>
      </c>
      <c r="D6552" s="44" t="s">
        <v>176</v>
      </c>
      <c r="E6552" s="3">
        <v>3</v>
      </c>
      <c r="F6552" s="3">
        <v>1</v>
      </c>
      <c r="G6552" s="3">
        <v>4</v>
      </c>
      <c r="H6552" s="3">
        <v>1</v>
      </c>
      <c r="I6552" s="3">
        <f t="shared" si="102"/>
        <v>2</v>
      </c>
    </row>
    <row r="6553" spans="1:9" x14ac:dyDescent="0.35">
      <c r="A6553" s="3" t="s">
        <v>6945</v>
      </c>
      <c r="B6553" s="44" t="s">
        <v>243</v>
      </c>
      <c r="C6553" s="44" t="s">
        <v>65</v>
      </c>
      <c r="D6553" s="44" t="s">
        <v>176</v>
      </c>
      <c r="E6553" s="3">
        <v>3</v>
      </c>
      <c r="F6553" s="3">
        <v>1</v>
      </c>
      <c r="G6553" s="3">
        <v>4</v>
      </c>
      <c r="H6553" s="3">
        <v>1</v>
      </c>
      <c r="I6553" s="3">
        <f t="shared" si="102"/>
        <v>2</v>
      </c>
    </row>
    <row r="6554" spans="1:9" x14ac:dyDescent="0.35">
      <c r="A6554" s="3" t="s">
        <v>6946</v>
      </c>
      <c r="B6554" s="44" t="s">
        <v>243</v>
      </c>
      <c r="C6554" s="44" t="s">
        <v>65</v>
      </c>
      <c r="D6554" s="44" t="s">
        <v>176</v>
      </c>
      <c r="E6554" s="3">
        <v>3</v>
      </c>
      <c r="F6554" s="3">
        <v>1</v>
      </c>
      <c r="G6554" s="3">
        <v>4</v>
      </c>
      <c r="H6554" s="3">
        <v>1</v>
      </c>
      <c r="I6554" s="3">
        <f t="shared" si="102"/>
        <v>2</v>
      </c>
    </row>
    <row r="6555" spans="1:9" x14ac:dyDescent="0.35">
      <c r="A6555" s="3" t="s">
        <v>6947</v>
      </c>
      <c r="B6555" s="44" t="s">
        <v>243</v>
      </c>
      <c r="C6555" s="44" t="s">
        <v>65</v>
      </c>
      <c r="D6555" s="44" t="s">
        <v>176</v>
      </c>
      <c r="E6555" s="3">
        <v>3</v>
      </c>
      <c r="F6555" s="3">
        <v>1</v>
      </c>
      <c r="G6555" s="3">
        <v>4</v>
      </c>
      <c r="H6555" s="3">
        <v>1</v>
      </c>
      <c r="I6555" s="3">
        <f t="shared" si="102"/>
        <v>2</v>
      </c>
    </row>
    <row r="6556" spans="1:9" x14ac:dyDescent="0.35">
      <c r="A6556" s="3" t="s">
        <v>6948</v>
      </c>
      <c r="B6556" s="44" t="s">
        <v>243</v>
      </c>
      <c r="C6556" s="44" t="s">
        <v>65</v>
      </c>
      <c r="D6556" s="44" t="s">
        <v>176</v>
      </c>
      <c r="E6556" s="3">
        <v>3</v>
      </c>
      <c r="F6556" s="3">
        <v>1</v>
      </c>
      <c r="G6556" s="3">
        <v>4</v>
      </c>
      <c r="H6556" s="3">
        <v>1</v>
      </c>
      <c r="I6556" s="3">
        <f t="shared" si="102"/>
        <v>2</v>
      </c>
    </row>
    <row r="6557" spans="1:9" x14ac:dyDescent="0.35">
      <c r="A6557" s="3" t="s">
        <v>6949</v>
      </c>
      <c r="B6557" s="44" t="s">
        <v>243</v>
      </c>
      <c r="C6557" s="44" t="s">
        <v>65</v>
      </c>
      <c r="D6557" s="44" t="s">
        <v>176</v>
      </c>
      <c r="E6557" s="3">
        <v>3</v>
      </c>
      <c r="F6557" s="3">
        <v>1</v>
      </c>
      <c r="G6557" s="3">
        <v>4</v>
      </c>
      <c r="H6557" s="3">
        <v>1</v>
      </c>
      <c r="I6557" s="3">
        <f t="shared" si="102"/>
        <v>2</v>
      </c>
    </row>
    <row r="6558" spans="1:9" x14ac:dyDescent="0.35">
      <c r="A6558" s="3" t="s">
        <v>6950</v>
      </c>
      <c r="B6558" s="44" t="s">
        <v>243</v>
      </c>
      <c r="C6558" s="44" t="s">
        <v>65</v>
      </c>
      <c r="D6558" s="44" t="s">
        <v>176</v>
      </c>
      <c r="E6558" s="3">
        <v>3</v>
      </c>
      <c r="F6558" s="3">
        <v>1</v>
      </c>
      <c r="G6558" s="3">
        <v>4</v>
      </c>
      <c r="H6558" s="3">
        <v>1</v>
      </c>
      <c r="I6558" s="3">
        <f t="shared" si="102"/>
        <v>2</v>
      </c>
    </row>
    <row r="6559" spans="1:9" x14ac:dyDescent="0.35">
      <c r="A6559" s="3" t="s">
        <v>6951</v>
      </c>
      <c r="B6559" s="44" t="s">
        <v>243</v>
      </c>
      <c r="C6559" s="44" t="s">
        <v>65</v>
      </c>
      <c r="D6559" s="44" t="s">
        <v>176</v>
      </c>
      <c r="E6559" s="3">
        <v>3</v>
      </c>
      <c r="F6559" s="3">
        <v>1</v>
      </c>
      <c r="G6559" s="3">
        <v>4</v>
      </c>
      <c r="H6559" s="3">
        <v>1</v>
      </c>
      <c r="I6559" s="3">
        <f t="shared" si="102"/>
        <v>2</v>
      </c>
    </row>
    <row r="6560" spans="1:9" x14ac:dyDescent="0.35">
      <c r="A6560" s="3" t="s">
        <v>6952</v>
      </c>
      <c r="B6560" s="44" t="s">
        <v>243</v>
      </c>
      <c r="C6560" s="44" t="s">
        <v>65</v>
      </c>
      <c r="D6560" s="44" t="s">
        <v>176</v>
      </c>
      <c r="E6560" s="3">
        <v>3</v>
      </c>
      <c r="F6560" s="3">
        <v>1</v>
      </c>
      <c r="G6560" s="3">
        <v>4</v>
      </c>
      <c r="H6560" s="3">
        <v>1</v>
      </c>
      <c r="I6560" s="3">
        <f t="shared" si="102"/>
        <v>2</v>
      </c>
    </row>
    <row r="6561" spans="1:9" x14ac:dyDescent="0.35">
      <c r="A6561" s="3" t="s">
        <v>6953</v>
      </c>
      <c r="B6561" s="44" t="s">
        <v>244</v>
      </c>
      <c r="C6561" s="44" t="s">
        <v>65</v>
      </c>
      <c r="D6561" s="44" t="s">
        <v>175</v>
      </c>
      <c r="E6561" s="3">
        <v>3</v>
      </c>
      <c r="F6561" s="3">
        <v>1</v>
      </c>
      <c r="G6561" s="3">
        <v>1</v>
      </c>
      <c r="H6561" s="3">
        <v>1</v>
      </c>
      <c r="I6561" s="3">
        <f t="shared" si="102"/>
        <v>2</v>
      </c>
    </row>
    <row r="6562" spans="1:9" x14ac:dyDescent="0.35">
      <c r="A6562" s="3" t="s">
        <v>6954</v>
      </c>
      <c r="B6562" s="44" t="s">
        <v>244</v>
      </c>
      <c r="C6562" s="44" t="s">
        <v>65</v>
      </c>
      <c r="D6562" s="44" t="s">
        <v>175</v>
      </c>
      <c r="E6562" s="3">
        <v>3</v>
      </c>
      <c r="F6562" s="3">
        <v>1</v>
      </c>
      <c r="G6562" s="3">
        <v>1</v>
      </c>
      <c r="H6562" s="3">
        <v>1</v>
      </c>
      <c r="I6562" s="3">
        <f t="shared" si="102"/>
        <v>2</v>
      </c>
    </row>
    <row r="6563" spans="1:9" x14ac:dyDescent="0.35">
      <c r="A6563" s="3" t="s">
        <v>6955</v>
      </c>
      <c r="B6563" s="44" t="s">
        <v>266</v>
      </c>
      <c r="C6563" s="44" t="s">
        <v>144</v>
      </c>
      <c r="D6563" s="44" t="s">
        <v>176</v>
      </c>
      <c r="E6563" s="3">
        <v>3</v>
      </c>
      <c r="F6563" s="3">
        <v>1</v>
      </c>
      <c r="G6563" s="3">
        <v>4</v>
      </c>
      <c r="H6563" s="3">
        <v>1</v>
      </c>
      <c r="I6563" s="3">
        <f t="shared" si="102"/>
        <v>2</v>
      </c>
    </row>
    <row r="6564" spans="1:9" x14ac:dyDescent="0.35">
      <c r="A6564" s="3" t="s">
        <v>6956</v>
      </c>
      <c r="B6564" s="44" t="s">
        <v>244</v>
      </c>
      <c r="C6564" s="44" t="s">
        <v>65</v>
      </c>
      <c r="D6564" s="44" t="s">
        <v>175</v>
      </c>
      <c r="E6564" s="3">
        <v>3</v>
      </c>
      <c r="F6564" s="3">
        <v>1</v>
      </c>
      <c r="G6564" s="3">
        <v>4</v>
      </c>
      <c r="H6564" s="3">
        <v>1</v>
      </c>
      <c r="I6564" s="3">
        <f t="shared" si="102"/>
        <v>2</v>
      </c>
    </row>
    <row r="6565" spans="1:9" x14ac:dyDescent="0.35">
      <c r="A6565" s="3" t="s">
        <v>6957</v>
      </c>
      <c r="B6565" s="44" t="s">
        <v>244</v>
      </c>
      <c r="C6565" s="44" t="s">
        <v>65</v>
      </c>
      <c r="D6565" s="44" t="s">
        <v>175</v>
      </c>
      <c r="E6565" s="3">
        <v>3</v>
      </c>
      <c r="F6565" s="3">
        <v>1</v>
      </c>
      <c r="G6565" s="3">
        <v>4</v>
      </c>
      <c r="H6565" s="3">
        <v>1</v>
      </c>
      <c r="I6565" s="3">
        <f t="shared" si="102"/>
        <v>2</v>
      </c>
    </row>
    <row r="6566" spans="1:9" x14ac:dyDescent="0.35">
      <c r="A6566" s="3" t="s">
        <v>6958</v>
      </c>
      <c r="B6566" s="44" t="s">
        <v>266</v>
      </c>
      <c r="C6566" s="44" t="s">
        <v>144</v>
      </c>
      <c r="D6566" s="44" t="s">
        <v>176</v>
      </c>
      <c r="E6566" s="3">
        <v>3</v>
      </c>
      <c r="F6566" s="3">
        <v>1</v>
      </c>
      <c r="G6566" s="3">
        <v>4</v>
      </c>
      <c r="H6566" s="3">
        <v>2</v>
      </c>
      <c r="I6566" s="3">
        <f t="shared" si="102"/>
        <v>3</v>
      </c>
    </row>
    <row r="6567" spans="1:9" x14ac:dyDescent="0.35">
      <c r="A6567" s="3" t="s">
        <v>6959</v>
      </c>
      <c r="B6567" s="44" t="s">
        <v>266</v>
      </c>
      <c r="C6567" s="44" t="s">
        <v>144</v>
      </c>
      <c r="D6567" s="44" t="s">
        <v>176</v>
      </c>
      <c r="E6567" s="3">
        <v>3</v>
      </c>
      <c r="F6567" s="3">
        <v>1</v>
      </c>
      <c r="G6567" s="3">
        <v>4</v>
      </c>
      <c r="H6567" s="3">
        <v>1</v>
      </c>
      <c r="I6567" s="3">
        <f t="shared" si="102"/>
        <v>2</v>
      </c>
    </row>
    <row r="6568" spans="1:9" x14ac:dyDescent="0.35">
      <c r="A6568" s="3" t="s">
        <v>6960</v>
      </c>
      <c r="B6568" s="44" t="s">
        <v>264</v>
      </c>
      <c r="C6568" s="44" t="s">
        <v>144</v>
      </c>
      <c r="D6568" s="44" t="s">
        <v>175</v>
      </c>
      <c r="E6568" s="3">
        <v>3</v>
      </c>
      <c r="F6568" s="3">
        <v>1</v>
      </c>
      <c r="G6568" s="3">
        <v>4</v>
      </c>
      <c r="H6568" s="3">
        <v>3</v>
      </c>
      <c r="I6568" s="3">
        <f t="shared" si="102"/>
        <v>3</v>
      </c>
    </row>
    <row r="6569" spans="1:9" x14ac:dyDescent="0.35">
      <c r="A6569" s="3" t="s">
        <v>6961</v>
      </c>
      <c r="B6569" s="44" t="s">
        <v>266</v>
      </c>
      <c r="C6569" s="44" t="s">
        <v>144</v>
      </c>
      <c r="D6569" s="44" t="s">
        <v>176</v>
      </c>
      <c r="E6569" s="3">
        <v>3</v>
      </c>
      <c r="F6569" s="3">
        <v>1</v>
      </c>
      <c r="G6569" s="3">
        <v>4</v>
      </c>
      <c r="H6569" s="3">
        <v>1</v>
      </c>
      <c r="I6569" s="3">
        <f t="shared" si="102"/>
        <v>2</v>
      </c>
    </row>
    <row r="6570" spans="1:9" x14ac:dyDescent="0.35">
      <c r="A6570" s="3" t="s">
        <v>6962</v>
      </c>
      <c r="B6570" s="44" t="s">
        <v>243</v>
      </c>
      <c r="C6570" s="44" t="s">
        <v>65</v>
      </c>
      <c r="D6570" s="44" t="s">
        <v>176</v>
      </c>
      <c r="E6570" s="3">
        <v>3</v>
      </c>
      <c r="F6570" s="3">
        <v>1</v>
      </c>
      <c r="G6570" s="3">
        <v>4</v>
      </c>
      <c r="H6570" s="3">
        <v>5</v>
      </c>
      <c r="I6570" s="3">
        <f t="shared" si="102"/>
        <v>3</v>
      </c>
    </row>
    <row r="6571" spans="1:9" x14ac:dyDescent="0.35">
      <c r="A6571" s="3" t="s">
        <v>6963</v>
      </c>
      <c r="B6571" s="44" t="s">
        <v>243</v>
      </c>
      <c r="C6571" s="44" t="s">
        <v>65</v>
      </c>
      <c r="D6571" s="44" t="s">
        <v>176</v>
      </c>
      <c r="E6571" s="3">
        <v>3</v>
      </c>
      <c r="F6571" s="3">
        <v>1</v>
      </c>
      <c r="G6571" s="3">
        <v>4</v>
      </c>
      <c r="H6571" s="3">
        <v>1</v>
      </c>
      <c r="I6571" s="3">
        <f t="shared" si="102"/>
        <v>2</v>
      </c>
    </row>
    <row r="6572" spans="1:9" x14ac:dyDescent="0.35">
      <c r="A6572" s="3" t="s">
        <v>6964</v>
      </c>
      <c r="B6572" s="44" t="s">
        <v>243</v>
      </c>
      <c r="C6572" s="44" t="s">
        <v>65</v>
      </c>
      <c r="D6572" s="44" t="s">
        <v>176</v>
      </c>
      <c r="E6572" s="3">
        <v>3</v>
      </c>
      <c r="F6572" s="3">
        <v>1</v>
      </c>
      <c r="G6572" s="3">
        <v>1</v>
      </c>
      <c r="H6572" s="3">
        <v>5</v>
      </c>
      <c r="I6572" s="3">
        <f t="shared" si="102"/>
        <v>3</v>
      </c>
    </row>
    <row r="6573" spans="1:9" x14ac:dyDescent="0.35">
      <c r="A6573" s="3" t="s">
        <v>6965</v>
      </c>
      <c r="B6573" s="44" t="s">
        <v>243</v>
      </c>
      <c r="C6573" s="44" t="s">
        <v>65</v>
      </c>
      <c r="D6573" s="44" t="s">
        <v>176</v>
      </c>
      <c r="E6573" s="3">
        <v>3</v>
      </c>
      <c r="F6573" s="3">
        <v>1</v>
      </c>
      <c r="G6573" s="3">
        <v>4</v>
      </c>
      <c r="H6573" s="3">
        <v>5</v>
      </c>
      <c r="I6573" s="3">
        <f t="shared" si="102"/>
        <v>3</v>
      </c>
    </row>
    <row r="6574" spans="1:9" x14ac:dyDescent="0.35">
      <c r="A6574" s="3" t="s">
        <v>6966</v>
      </c>
      <c r="B6574" s="44" t="s">
        <v>243</v>
      </c>
      <c r="C6574" s="44" t="s">
        <v>65</v>
      </c>
      <c r="D6574" s="44" t="s">
        <v>176</v>
      </c>
      <c r="E6574" s="3">
        <v>3</v>
      </c>
      <c r="F6574" s="3">
        <v>1</v>
      </c>
      <c r="G6574" s="3">
        <v>4</v>
      </c>
      <c r="H6574" s="3">
        <v>1</v>
      </c>
      <c r="I6574" s="3">
        <f t="shared" si="102"/>
        <v>2</v>
      </c>
    </row>
    <row r="6575" spans="1:9" x14ac:dyDescent="0.35">
      <c r="A6575" s="3" t="s">
        <v>6967</v>
      </c>
      <c r="B6575" s="44" t="s">
        <v>266</v>
      </c>
      <c r="C6575" s="44" t="s">
        <v>144</v>
      </c>
      <c r="D6575" s="44" t="s">
        <v>176</v>
      </c>
      <c r="E6575" s="3">
        <v>3</v>
      </c>
      <c r="F6575" s="3">
        <v>1</v>
      </c>
      <c r="G6575" s="3">
        <v>4</v>
      </c>
      <c r="H6575" s="3">
        <v>1</v>
      </c>
      <c r="I6575" s="3">
        <f t="shared" si="102"/>
        <v>2</v>
      </c>
    </row>
    <row r="6576" spans="1:9" x14ac:dyDescent="0.35">
      <c r="A6576" s="3" t="s">
        <v>6968</v>
      </c>
      <c r="B6576" s="44" t="s">
        <v>264</v>
      </c>
      <c r="C6576" s="44" t="s">
        <v>144</v>
      </c>
      <c r="D6576" s="44" t="s">
        <v>175</v>
      </c>
      <c r="E6576" s="3">
        <v>3</v>
      </c>
      <c r="F6576" s="3">
        <v>1</v>
      </c>
      <c r="G6576" s="3">
        <v>4</v>
      </c>
      <c r="H6576" s="3">
        <v>1</v>
      </c>
      <c r="I6576" s="3">
        <f t="shared" si="102"/>
        <v>2</v>
      </c>
    </row>
    <row r="6577" spans="1:9" x14ac:dyDescent="0.35">
      <c r="A6577" s="3" t="s">
        <v>6969</v>
      </c>
      <c r="B6577" s="44" t="s">
        <v>244</v>
      </c>
      <c r="C6577" s="44" t="s">
        <v>65</v>
      </c>
      <c r="D6577" s="44" t="s">
        <v>175</v>
      </c>
      <c r="E6577" s="3">
        <v>3</v>
      </c>
      <c r="F6577" s="3">
        <v>1</v>
      </c>
      <c r="G6577" s="3">
        <v>4</v>
      </c>
      <c r="H6577" s="3">
        <v>1</v>
      </c>
      <c r="I6577" s="3">
        <f t="shared" si="102"/>
        <v>2</v>
      </c>
    </row>
    <row r="6578" spans="1:9" x14ac:dyDescent="0.35">
      <c r="A6578" s="3" t="s">
        <v>6970</v>
      </c>
      <c r="B6578" s="44" t="s">
        <v>266</v>
      </c>
      <c r="C6578" s="44" t="s">
        <v>144</v>
      </c>
      <c r="D6578" s="44" t="s">
        <v>176</v>
      </c>
      <c r="E6578" s="3">
        <v>3</v>
      </c>
      <c r="F6578" s="3">
        <v>1</v>
      </c>
      <c r="G6578" s="3">
        <v>4</v>
      </c>
      <c r="H6578" s="3">
        <v>1</v>
      </c>
      <c r="I6578" s="3">
        <f t="shared" si="102"/>
        <v>2</v>
      </c>
    </row>
    <row r="6579" spans="1:9" x14ac:dyDescent="0.35">
      <c r="A6579" s="3" t="s">
        <v>6971</v>
      </c>
      <c r="B6579" s="44" t="s">
        <v>244</v>
      </c>
      <c r="C6579" s="44" t="s">
        <v>65</v>
      </c>
      <c r="D6579" s="44" t="s">
        <v>175</v>
      </c>
      <c r="E6579" s="3">
        <v>3</v>
      </c>
      <c r="F6579" s="3">
        <v>1</v>
      </c>
      <c r="G6579" s="3">
        <v>4</v>
      </c>
      <c r="H6579" s="3">
        <v>1</v>
      </c>
      <c r="I6579" s="3">
        <f t="shared" si="102"/>
        <v>2</v>
      </c>
    </row>
    <row r="6580" spans="1:9" x14ac:dyDescent="0.35">
      <c r="A6580" s="3" t="s">
        <v>6972</v>
      </c>
      <c r="B6580" s="44" t="s">
        <v>199</v>
      </c>
      <c r="C6580" s="44" t="s">
        <v>101</v>
      </c>
      <c r="D6580" s="44" t="s">
        <v>175</v>
      </c>
      <c r="E6580" s="3">
        <v>3</v>
      </c>
      <c r="F6580" s="3">
        <v>1</v>
      </c>
      <c r="G6580" s="3">
        <v>4</v>
      </c>
      <c r="H6580" s="3">
        <v>1</v>
      </c>
      <c r="I6580" s="3">
        <f t="shared" si="102"/>
        <v>2</v>
      </c>
    </row>
    <row r="6581" spans="1:9" x14ac:dyDescent="0.35">
      <c r="A6581" s="3" t="s">
        <v>6973</v>
      </c>
      <c r="B6581" s="44" t="s">
        <v>199</v>
      </c>
      <c r="C6581" s="44" t="s">
        <v>101</v>
      </c>
      <c r="D6581" s="44" t="s">
        <v>175</v>
      </c>
      <c r="E6581" s="3">
        <v>3</v>
      </c>
      <c r="F6581" s="3">
        <v>1</v>
      </c>
      <c r="G6581" s="3">
        <v>4</v>
      </c>
      <c r="H6581" s="3">
        <v>1</v>
      </c>
      <c r="I6581" s="3">
        <f t="shared" si="102"/>
        <v>2</v>
      </c>
    </row>
    <row r="6582" spans="1:9" x14ac:dyDescent="0.35">
      <c r="A6582" s="3" t="s">
        <v>6974</v>
      </c>
      <c r="B6582" s="44" t="s">
        <v>233</v>
      </c>
      <c r="C6582" s="44" t="s">
        <v>83</v>
      </c>
      <c r="D6582" s="44" t="s">
        <v>176</v>
      </c>
      <c r="E6582" s="3">
        <v>3</v>
      </c>
      <c r="F6582" s="3">
        <v>1</v>
      </c>
      <c r="G6582" s="3">
        <v>4</v>
      </c>
      <c r="H6582" s="3">
        <v>1</v>
      </c>
      <c r="I6582" s="3">
        <f t="shared" si="102"/>
        <v>2</v>
      </c>
    </row>
    <row r="6583" spans="1:9" x14ac:dyDescent="0.35">
      <c r="A6583" s="3" t="s">
        <v>6975</v>
      </c>
      <c r="B6583" s="44" t="s">
        <v>243</v>
      </c>
      <c r="C6583" s="44" t="s">
        <v>65</v>
      </c>
      <c r="D6583" s="44" t="s">
        <v>176</v>
      </c>
      <c r="E6583" s="3">
        <v>3</v>
      </c>
      <c r="F6583" s="3">
        <v>1</v>
      </c>
      <c r="G6583" s="3">
        <v>4</v>
      </c>
      <c r="H6583" s="3">
        <v>1</v>
      </c>
      <c r="I6583" s="3">
        <f t="shared" si="102"/>
        <v>2</v>
      </c>
    </row>
    <row r="6584" spans="1:9" x14ac:dyDescent="0.35">
      <c r="A6584" s="3" t="s">
        <v>6976</v>
      </c>
      <c r="B6584" s="44" t="s">
        <v>266</v>
      </c>
      <c r="C6584" s="44" t="s">
        <v>144</v>
      </c>
      <c r="D6584" s="44" t="s">
        <v>176</v>
      </c>
      <c r="E6584" s="3">
        <v>3</v>
      </c>
      <c r="F6584" s="3">
        <v>1</v>
      </c>
      <c r="G6584" s="3">
        <v>1</v>
      </c>
      <c r="H6584" s="3">
        <v>1</v>
      </c>
      <c r="I6584" s="3">
        <f t="shared" si="102"/>
        <v>2</v>
      </c>
    </row>
    <row r="6585" spans="1:9" x14ac:dyDescent="0.35">
      <c r="A6585" s="3" t="s">
        <v>6977</v>
      </c>
      <c r="B6585" s="44" t="s">
        <v>266</v>
      </c>
      <c r="C6585" s="44" t="s">
        <v>144</v>
      </c>
      <c r="D6585" s="44" t="s">
        <v>176</v>
      </c>
      <c r="E6585" s="3">
        <v>3</v>
      </c>
      <c r="F6585" s="3">
        <v>1</v>
      </c>
      <c r="G6585" s="3">
        <v>4</v>
      </c>
      <c r="H6585" s="3">
        <v>1</v>
      </c>
      <c r="I6585" s="3">
        <f t="shared" si="102"/>
        <v>2</v>
      </c>
    </row>
    <row r="6586" spans="1:9" x14ac:dyDescent="0.35">
      <c r="A6586" s="3" t="s">
        <v>6978</v>
      </c>
      <c r="B6586" s="44" t="s">
        <v>266</v>
      </c>
      <c r="C6586" s="44" t="s">
        <v>144</v>
      </c>
      <c r="D6586" s="44" t="s">
        <v>176</v>
      </c>
      <c r="E6586" s="3">
        <v>3</v>
      </c>
      <c r="F6586" s="3">
        <v>1</v>
      </c>
      <c r="G6586" s="3">
        <v>4</v>
      </c>
      <c r="H6586" s="3">
        <v>1</v>
      </c>
      <c r="I6586" s="3">
        <f t="shared" si="102"/>
        <v>2</v>
      </c>
    </row>
    <row r="6587" spans="1:9" x14ac:dyDescent="0.35">
      <c r="A6587" s="3" t="s">
        <v>6979</v>
      </c>
      <c r="B6587" s="44" t="s">
        <v>266</v>
      </c>
      <c r="C6587" s="44" t="s">
        <v>144</v>
      </c>
      <c r="D6587" s="44" t="s">
        <v>176</v>
      </c>
      <c r="E6587" s="3">
        <v>3</v>
      </c>
      <c r="F6587" s="3">
        <v>1</v>
      </c>
      <c r="G6587" s="3">
        <v>1</v>
      </c>
      <c r="H6587" s="3">
        <v>1</v>
      </c>
      <c r="I6587" s="3">
        <f t="shared" si="102"/>
        <v>2</v>
      </c>
    </row>
    <row r="6588" spans="1:9" x14ac:dyDescent="0.35">
      <c r="A6588" s="3" t="s">
        <v>6980</v>
      </c>
      <c r="B6588" s="44" t="s">
        <v>266</v>
      </c>
      <c r="C6588" s="44" t="s">
        <v>144</v>
      </c>
      <c r="D6588" s="44" t="s">
        <v>176</v>
      </c>
      <c r="E6588" s="3">
        <v>3</v>
      </c>
      <c r="F6588" s="3">
        <v>1</v>
      </c>
      <c r="G6588" s="3">
        <v>4</v>
      </c>
      <c r="H6588" s="3">
        <v>1</v>
      </c>
      <c r="I6588" s="3">
        <f t="shared" si="102"/>
        <v>2</v>
      </c>
    </row>
    <row r="6589" spans="1:9" x14ac:dyDescent="0.35">
      <c r="A6589" s="3" t="s">
        <v>6981</v>
      </c>
      <c r="B6589" s="44" t="s">
        <v>266</v>
      </c>
      <c r="C6589" s="44" t="s">
        <v>144</v>
      </c>
      <c r="D6589" s="44" t="s">
        <v>176</v>
      </c>
      <c r="E6589" s="3">
        <v>3</v>
      </c>
      <c r="F6589" s="3">
        <v>1</v>
      </c>
      <c r="G6589" s="3">
        <v>4</v>
      </c>
      <c r="H6589" s="3">
        <v>1</v>
      </c>
      <c r="I6589" s="3">
        <f t="shared" si="102"/>
        <v>2</v>
      </c>
    </row>
    <row r="6590" spans="1:9" x14ac:dyDescent="0.35">
      <c r="A6590" s="3" t="s">
        <v>6982</v>
      </c>
      <c r="B6590" s="44" t="s">
        <v>266</v>
      </c>
      <c r="C6590" s="44" t="s">
        <v>144</v>
      </c>
      <c r="D6590" s="44" t="s">
        <v>176</v>
      </c>
      <c r="E6590" s="3">
        <v>3</v>
      </c>
      <c r="F6590" s="3">
        <v>1</v>
      </c>
      <c r="G6590" s="3">
        <v>4</v>
      </c>
      <c r="H6590" s="3">
        <v>1</v>
      </c>
      <c r="I6590" s="3">
        <f t="shared" si="102"/>
        <v>2</v>
      </c>
    </row>
    <row r="6591" spans="1:9" x14ac:dyDescent="0.35">
      <c r="A6591" s="3" t="s">
        <v>6983</v>
      </c>
      <c r="B6591" s="44" t="s">
        <v>266</v>
      </c>
      <c r="C6591" s="44" t="s">
        <v>144</v>
      </c>
      <c r="D6591" s="44" t="s">
        <v>176</v>
      </c>
      <c r="E6591" s="3">
        <v>3</v>
      </c>
      <c r="F6591" s="3">
        <v>1</v>
      </c>
      <c r="G6591" s="3">
        <v>1</v>
      </c>
      <c r="H6591" s="3">
        <v>1</v>
      </c>
      <c r="I6591" s="3">
        <f t="shared" si="102"/>
        <v>2</v>
      </c>
    </row>
    <row r="6592" spans="1:9" x14ac:dyDescent="0.35">
      <c r="A6592" s="3" t="s">
        <v>6984</v>
      </c>
      <c r="B6592" s="44" t="s">
        <v>243</v>
      </c>
      <c r="C6592" s="44" t="s">
        <v>65</v>
      </c>
      <c r="D6592" s="44" t="s">
        <v>176</v>
      </c>
      <c r="E6592" s="3">
        <v>3</v>
      </c>
      <c r="F6592" s="3">
        <v>1</v>
      </c>
      <c r="G6592" s="3">
        <v>4</v>
      </c>
      <c r="H6592" s="3">
        <v>1</v>
      </c>
      <c r="I6592" s="3">
        <f t="shared" si="102"/>
        <v>2</v>
      </c>
    </row>
    <row r="6593" spans="1:9" x14ac:dyDescent="0.35">
      <c r="A6593" s="3" t="s">
        <v>6985</v>
      </c>
      <c r="B6593" s="44" t="s">
        <v>243</v>
      </c>
      <c r="C6593" s="44" t="s">
        <v>65</v>
      </c>
      <c r="D6593" s="44" t="s">
        <v>176</v>
      </c>
      <c r="E6593" s="3">
        <v>3</v>
      </c>
      <c r="F6593" s="3">
        <v>1</v>
      </c>
      <c r="G6593" s="3">
        <v>4</v>
      </c>
      <c r="H6593" s="3">
        <v>1</v>
      </c>
      <c r="I6593" s="3">
        <f t="shared" si="102"/>
        <v>2</v>
      </c>
    </row>
    <row r="6594" spans="1:9" x14ac:dyDescent="0.35">
      <c r="A6594" s="3" t="s">
        <v>6986</v>
      </c>
      <c r="B6594" s="44" t="s">
        <v>243</v>
      </c>
      <c r="C6594" s="44" t="s">
        <v>65</v>
      </c>
      <c r="D6594" s="44" t="s">
        <v>176</v>
      </c>
      <c r="E6594" s="3">
        <v>3</v>
      </c>
      <c r="F6594" s="3">
        <v>1</v>
      </c>
      <c r="G6594" s="3">
        <v>1</v>
      </c>
      <c r="H6594" s="3">
        <v>1</v>
      </c>
      <c r="I6594" s="3">
        <f t="shared" si="102"/>
        <v>2</v>
      </c>
    </row>
    <row r="6595" spans="1:9" x14ac:dyDescent="0.35">
      <c r="A6595" s="3" t="s">
        <v>6987</v>
      </c>
      <c r="B6595" s="44" t="s">
        <v>243</v>
      </c>
      <c r="C6595" s="44" t="s">
        <v>65</v>
      </c>
      <c r="D6595" s="44" t="s">
        <v>176</v>
      </c>
      <c r="E6595" s="3">
        <v>3</v>
      </c>
      <c r="F6595" s="3">
        <v>1</v>
      </c>
      <c r="G6595" s="3">
        <v>1</v>
      </c>
      <c r="H6595" s="3">
        <v>1</v>
      </c>
      <c r="I6595" s="3">
        <f t="shared" ref="I6595:I6658" si="103">ROUND(AVERAGE(E6595:H6595),0)</f>
        <v>2</v>
      </c>
    </row>
    <row r="6596" spans="1:9" x14ac:dyDescent="0.35">
      <c r="A6596" s="3" t="s">
        <v>6988</v>
      </c>
      <c r="B6596" s="44" t="s">
        <v>243</v>
      </c>
      <c r="C6596" s="44" t="s">
        <v>65</v>
      </c>
      <c r="D6596" s="44" t="s">
        <v>176</v>
      </c>
      <c r="E6596" s="3">
        <v>3</v>
      </c>
      <c r="F6596" s="3">
        <v>1</v>
      </c>
      <c r="G6596" s="3">
        <v>1</v>
      </c>
      <c r="H6596" s="3">
        <v>1</v>
      </c>
      <c r="I6596" s="3">
        <f t="shared" si="103"/>
        <v>2</v>
      </c>
    </row>
    <row r="6597" spans="1:9" x14ac:dyDescent="0.35">
      <c r="A6597" s="3" t="s">
        <v>6989</v>
      </c>
      <c r="B6597" s="44" t="s">
        <v>243</v>
      </c>
      <c r="C6597" s="44" t="s">
        <v>65</v>
      </c>
      <c r="D6597" s="44" t="s">
        <v>176</v>
      </c>
      <c r="E6597" s="3">
        <v>3</v>
      </c>
      <c r="F6597" s="3">
        <v>1</v>
      </c>
      <c r="G6597" s="3">
        <v>1</v>
      </c>
      <c r="H6597" s="3">
        <v>1</v>
      </c>
      <c r="I6597" s="3">
        <f t="shared" si="103"/>
        <v>2</v>
      </c>
    </row>
    <row r="6598" spans="1:9" x14ac:dyDescent="0.35">
      <c r="A6598" s="3" t="s">
        <v>6990</v>
      </c>
      <c r="B6598" s="44" t="s">
        <v>243</v>
      </c>
      <c r="C6598" s="44" t="s">
        <v>65</v>
      </c>
      <c r="D6598" s="44" t="s">
        <v>176</v>
      </c>
      <c r="E6598" s="3">
        <v>3</v>
      </c>
      <c r="F6598" s="3">
        <v>1</v>
      </c>
      <c r="G6598" s="3">
        <v>1</v>
      </c>
      <c r="H6598" s="3">
        <v>1</v>
      </c>
      <c r="I6598" s="3">
        <f t="shared" si="103"/>
        <v>2</v>
      </c>
    </row>
    <row r="6599" spans="1:9" x14ac:dyDescent="0.35">
      <c r="A6599" s="3" t="s">
        <v>6991</v>
      </c>
      <c r="B6599" s="44" t="s">
        <v>243</v>
      </c>
      <c r="C6599" s="44" t="s">
        <v>65</v>
      </c>
      <c r="D6599" s="44" t="s">
        <v>176</v>
      </c>
      <c r="E6599" s="3">
        <v>3</v>
      </c>
      <c r="F6599" s="3">
        <v>1</v>
      </c>
      <c r="G6599" s="3">
        <v>4</v>
      </c>
      <c r="H6599" s="3">
        <v>1</v>
      </c>
      <c r="I6599" s="3">
        <f t="shared" si="103"/>
        <v>2</v>
      </c>
    </row>
    <row r="6600" spans="1:9" x14ac:dyDescent="0.35">
      <c r="A6600" s="3" t="s">
        <v>6992</v>
      </c>
      <c r="B6600" s="44" t="s">
        <v>243</v>
      </c>
      <c r="C6600" s="44" t="s">
        <v>65</v>
      </c>
      <c r="D6600" s="44" t="s">
        <v>176</v>
      </c>
      <c r="E6600" s="3">
        <v>3</v>
      </c>
      <c r="F6600" s="3">
        <v>1</v>
      </c>
      <c r="G6600" s="3">
        <v>4</v>
      </c>
      <c r="H6600" s="3">
        <v>1</v>
      </c>
      <c r="I6600" s="3">
        <f t="shared" si="103"/>
        <v>2</v>
      </c>
    </row>
    <row r="6601" spans="1:9" x14ac:dyDescent="0.35">
      <c r="A6601" s="3" t="s">
        <v>6993</v>
      </c>
      <c r="B6601" s="44" t="s">
        <v>243</v>
      </c>
      <c r="C6601" s="44" t="s">
        <v>65</v>
      </c>
      <c r="D6601" s="44" t="s">
        <v>176</v>
      </c>
      <c r="E6601" s="3">
        <v>3</v>
      </c>
      <c r="F6601" s="3">
        <v>1</v>
      </c>
      <c r="G6601" s="3">
        <v>4</v>
      </c>
      <c r="H6601" s="3">
        <v>1</v>
      </c>
      <c r="I6601" s="3">
        <f t="shared" si="103"/>
        <v>2</v>
      </c>
    </row>
    <row r="6602" spans="1:9" x14ac:dyDescent="0.35">
      <c r="A6602" s="3" t="s">
        <v>6994</v>
      </c>
      <c r="B6602" s="44" t="s">
        <v>243</v>
      </c>
      <c r="C6602" s="44" t="s">
        <v>65</v>
      </c>
      <c r="D6602" s="44" t="s">
        <v>176</v>
      </c>
      <c r="E6602" s="3">
        <v>3</v>
      </c>
      <c r="F6602" s="3">
        <v>1</v>
      </c>
      <c r="G6602" s="3">
        <v>4</v>
      </c>
      <c r="H6602" s="3">
        <v>1</v>
      </c>
      <c r="I6602" s="3">
        <f t="shared" si="103"/>
        <v>2</v>
      </c>
    </row>
    <row r="6603" spans="1:9" x14ac:dyDescent="0.35">
      <c r="A6603" s="3" t="s">
        <v>6995</v>
      </c>
      <c r="B6603" s="44" t="s">
        <v>243</v>
      </c>
      <c r="C6603" s="44" t="s">
        <v>65</v>
      </c>
      <c r="D6603" s="44" t="s">
        <v>176</v>
      </c>
      <c r="E6603" s="3">
        <v>3</v>
      </c>
      <c r="F6603" s="3">
        <v>1</v>
      </c>
      <c r="G6603" s="3">
        <v>4</v>
      </c>
      <c r="H6603" s="3">
        <v>1</v>
      </c>
      <c r="I6603" s="3">
        <f t="shared" si="103"/>
        <v>2</v>
      </c>
    </row>
    <row r="6604" spans="1:9" x14ac:dyDescent="0.35">
      <c r="A6604" s="3" t="s">
        <v>6996</v>
      </c>
      <c r="B6604" s="44" t="s">
        <v>243</v>
      </c>
      <c r="C6604" s="44" t="s">
        <v>65</v>
      </c>
      <c r="D6604" s="44" t="s">
        <v>176</v>
      </c>
      <c r="E6604" s="3">
        <v>3</v>
      </c>
      <c r="F6604" s="3">
        <v>1</v>
      </c>
      <c r="G6604" s="3">
        <v>4</v>
      </c>
      <c r="H6604" s="3">
        <v>1</v>
      </c>
      <c r="I6604" s="3">
        <f t="shared" si="103"/>
        <v>2</v>
      </c>
    </row>
    <row r="6605" spans="1:9" x14ac:dyDescent="0.35">
      <c r="A6605" s="3" t="s">
        <v>6997</v>
      </c>
      <c r="B6605" s="44" t="s">
        <v>243</v>
      </c>
      <c r="C6605" s="44" t="s">
        <v>65</v>
      </c>
      <c r="D6605" s="44" t="s">
        <v>176</v>
      </c>
      <c r="E6605" s="3">
        <v>3</v>
      </c>
      <c r="F6605" s="3">
        <v>1</v>
      </c>
      <c r="G6605" s="3">
        <v>4</v>
      </c>
      <c r="H6605" s="3">
        <v>1</v>
      </c>
      <c r="I6605" s="3">
        <f t="shared" si="103"/>
        <v>2</v>
      </c>
    </row>
    <row r="6606" spans="1:9" x14ac:dyDescent="0.35">
      <c r="A6606" s="3" t="s">
        <v>6998</v>
      </c>
      <c r="B6606" s="44" t="s">
        <v>243</v>
      </c>
      <c r="C6606" s="44" t="s">
        <v>65</v>
      </c>
      <c r="D6606" s="44" t="s">
        <v>176</v>
      </c>
      <c r="E6606" s="3">
        <v>3</v>
      </c>
      <c r="F6606" s="3">
        <v>1</v>
      </c>
      <c r="G6606" s="3">
        <v>4</v>
      </c>
      <c r="H6606" s="3">
        <v>1</v>
      </c>
      <c r="I6606" s="3">
        <f t="shared" si="103"/>
        <v>2</v>
      </c>
    </row>
    <row r="6607" spans="1:9" x14ac:dyDescent="0.35">
      <c r="A6607" s="3" t="s">
        <v>6999</v>
      </c>
      <c r="B6607" s="44" t="s">
        <v>243</v>
      </c>
      <c r="C6607" s="44" t="s">
        <v>65</v>
      </c>
      <c r="D6607" s="44" t="s">
        <v>176</v>
      </c>
      <c r="E6607" s="3">
        <v>3</v>
      </c>
      <c r="F6607" s="3">
        <v>1</v>
      </c>
      <c r="G6607" s="3">
        <v>4</v>
      </c>
      <c r="H6607" s="3">
        <v>1</v>
      </c>
      <c r="I6607" s="3">
        <f t="shared" si="103"/>
        <v>2</v>
      </c>
    </row>
    <row r="6608" spans="1:9" x14ac:dyDescent="0.35">
      <c r="A6608" s="3" t="s">
        <v>7000</v>
      </c>
      <c r="B6608" s="44" t="s">
        <v>243</v>
      </c>
      <c r="C6608" s="44" t="s">
        <v>65</v>
      </c>
      <c r="D6608" s="44" t="s">
        <v>176</v>
      </c>
      <c r="E6608" s="3">
        <v>3</v>
      </c>
      <c r="F6608" s="3">
        <v>1</v>
      </c>
      <c r="G6608" s="3">
        <v>4</v>
      </c>
      <c r="H6608" s="3">
        <v>1</v>
      </c>
      <c r="I6608" s="3">
        <f t="shared" si="103"/>
        <v>2</v>
      </c>
    </row>
    <row r="6609" spans="1:9" x14ac:dyDescent="0.35">
      <c r="A6609" s="3" t="s">
        <v>7001</v>
      </c>
      <c r="B6609" s="44" t="s">
        <v>199</v>
      </c>
      <c r="C6609" s="44" t="s">
        <v>101</v>
      </c>
      <c r="D6609" s="44" t="s">
        <v>175</v>
      </c>
      <c r="E6609" s="3">
        <v>3</v>
      </c>
      <c r="F6609" s="3">
        <v>1</v>
      </c>
      <c r="G6609" s="3">
        <v>4</v>
      </c>
      <c r="H6609" s="3">
        <v>1</v>
      </c>
      <c r="I6609" s="3">
        <f t="shared" si="103"/>
        <v>2</v>
      </c>
    </row>
    <row r="6610" spans="1:9" x14ac:dyDescent="0.35">
      <c r="A6610" s="3" t="s">
        <v>7002</v>
      </c>
      <c r="B6610" s="44" t="s">
        <v>199</v>
      </c>
      <c r="C6610" s="44" t="s">
        <v>101</v>
      </c>
      <c r="D6610" s="44" t="s">
        <v>175</v>
      </c>
      <c r="E6610" s="3">
        <v>3</v>
      </c>
      <c r="F6610" s="3">
        <v>1</v>
      </c>
      <c r="G6610" s="3">
        <v>4</v>
      </c>
      <c r="H6610" s="3">
        <v>1</v>
      </c>
      <c r="I6610" s="3">
        <f t="shared" si="103"/>
        <v>2</v>
      </c>
    </row>
    <row r="6611" spans="1:9" x14ac:dyDescent="0.35">
      <c r="A6611" s="3" t="s">
        <v>7003</v>
      </c>
      <c r="B6611" s="44" t="s">
        <v>243</v>
      </c>
      <c r="C6611" s="44" t="s">
        <v>65</v>
      </c>
      <c r="D6611" s="44" t="s">
        <v>176</v>
      </c>
      <c r="E6611" s="3">
        <v>3</v>
      </c>
      <c r="F6611" s="3">
        <v>1</v>
      </c>
      <c r="G6611" s="3">
        <v>1</v>
      </c>
      <c r="H6611" s="3">
        <v>1</v>
      </c>
      <c r="I6611" s="3">
        <f t="shared" si="103"/>
        <v>2</v>
      </c>
    </row>
    <row r="6612" spans="1:9" x14ac:dyDescent="0.35">
      <c r="A6612" s="3" t="s">
        <v>7004</v>
      </c>
      <c r="B6612" s="44" t="s">
        <v>243</v>
      </c>
      <c r="C6612" s="44" t="s">
        <v>65</v>
      </c>
      <c r="D6612" s="44" t="s">
        <v>176</v>
      </c>
      <c r="E6612" s="3">
        <v>3</v>
      </c>
      <c r="F6612" s="3">
        <v>1</v>
      </c>
      <c r="G6612" s="3">
        <v>1</v>
      </c>
      <c r="H6612" s="3">
        <v>1</v>
      </c>
      <c r="I6612" s="3">
        <f t="shared" si="103"/>
        <v>2</v>
      </c>
    </row>
    <row r="6613" spans="1:9" x14ac:dyDescent="0.35">
      <c r="A6613" s="3" t="s">
        <v>7005</v>
      </c>
      <c r="B6613" s="44" t="s">
        <v>244</v>
      </c>
      <c r="C6613" s="44" t="s">
        <v>65</v>
      </c>
      <c r="D6613" s="44" t="s">
        <v>175</v>
      </c>
      <c r="E6613" s="3">
        <v>3</v>
      </c>
      <c r="F6613" s="3">
        <v>1</v>
      </c>
      <c r="G6613" s="3">
        <v>1</v>
      </c>
      <c r="H6613" s="3">
        <v>1</v>
      </c>
      <c r="I6613" s="3">
        <f t="shared" si="103"/>
        <v>2</v>
      </c>
    </row>
    <row r="6614" spans="1:9" x14ac:dyDescent="0.35">
      <c r="A6614" s="3" t="s">
        <v>7006</v>
      </c>
      <c r="B6614" s="44" t="s">
        <v>244</v>
      </c>
      <c r="C6614" s="44" t="s">
        <v>65</v>
      </c>
      <c r="D6614" s="44" t="s">
        <v>175</v>
      </c>
      <c r="E6614" s="3">
        <v>3</v>
      </c>
      <c r="F6614" s="3">
        <v>1</v>
      </c>
      <c r="G6614" s="3">
        <v>1</v>
      </c>
      <c r="H6614" s="3">
        <v>1</v>
      </c>
      <c r="I6614" s="3">
        <f t="shared" si="103"/>
        <v>2</v>
      </c>
    </row>
    <row r="6615" spans="1:9" x14ac:dyDescent="0.35">
      <c r="A6615" s="3" t="s">
        <v>7007</v>
      </c>
      <c r="B6615" s="44" t="s">
        <v>243</v>
      </c>
      <c r="C6615" s="44" t="s">
        <v>65</v>
      </c>
      <c r="D6615" s="44" t="s">
        <v>176</v>
      </c>
      <c r="E6615" s="3">
        <v>3</v>
      </c>
      <c r="F6615" s="3">
        <v>1</v>
      </c>
      <c r="G6615" s="3">
        <v>1</v>
      </c>
      <c r="H6615" s="3">
        <v>1</v>
      </c>
      <c r="I6615" s="3">
        <f t="shared" si="103"/>
        <v>2</v>
      </c>
    </row>
    <row r="6616" spans="1:9" x14ac:dyDescent="0.35">
      <c r="A6616" s="3" t="s">
        <v>7008</v>
      </c>
      <c r="B6616" s="44" t="s">
        <v>199</v>
      </c>
      <c r="C6616" s="44" t="s">
        <v>101</v>
      </c>
      <c r="D6616" s="44" t="s">
        <v>175</v>
      </c>
      <c r="E6616" s="3">
        <v>3</v>
      </c>
      <c r="F6616" s="3">
        <v>1</v>
      </c>
      <c r="G6616" s="3">
        <v>1</v>
      </c>
      <c r="H6616" s="3">
        <v>1</v>
      </c>
      <c r="I6616" s="3">
        <f t="shared" si="103"/>
        <v>2</v>
      </c>
    </row>
    <row r="6617" spans="1:9" x14ac:dyDescent="0.35">
      <c r="A6617" s="3" t="s">
        <v>7009</v>
      </c>
      <c r="B6617" s="44" t="s">
        <v>266</v>
      </c>
      <c r="C6617" s="44" t="s">
        <v>144</v>
      </c>
      <c r="D6617" s="44" t="s">
        <v>176</v>
      </c>
      <c r="E6617" s="3">
        <v>3</v>
      </c>
      <c r="F6617" s="3">
        <v>1</v>
      </c>
      <c r="G6617" s="3">
        <v>4</v>
      </c>
      <c r="H6617" s="3">
        <v>1</v>
      </c>
      <c r="I6617" s="3">
        <f t="shared" si="103"/>
        <v>2</v>
      </c>
    </row>
    <row r="6618" spans="1:9" x14ac:dyDescent="0.35">
      <c r="A6618" s="3" t="s">
        <v>7010</v>
      </c>
      <c r="B6618" s="44" t="s">
        <v>266</v>
      </c>
      <c r="C6618" s="44" t="s">
        <v>144</v>
      </c>
      <c r="D6618" s="44" t="s">
        <v>176</v>
      </c>
      <c r="E6618" s="3">
        <v>3</v>
      </c>
      <c r="F6618" s="3">
        <v>1</v>
      </c>
      <c r="G6618" s="3">
        <v>4</v>
      </c>
      <c r="H6618" s="3">
        <v>1</v>
      </c>
      <c r="I6618" s="3">
        <f t="shared" si="103"/>
        <v>2</v>
      </c>
    </row>
    <row r="6619" spans="1:9" x14ac:dyDescent="0.35">
      <c r="A6619" s="3" t="s">
        <v>7011</v>
      </c>
      <c r="B6619" s="44" t="s">
        <v>266</v>
      </c>
      <c r="C6619" s="44" t="s">
        <v>144</v>
      </c>
      <c r="D6619" s="44" t="s">
        <v>176</v>
      </c>
      <c r="E6619" s="3">
        <v>3</v>
      </c>
      <c r="F6619" s="3">
        <v>1</v>
      </c>
      <c r="G6619" s="3">
        <v>4</v>
      </c>
      <c r="H6619" s="3">
        <v>1</v>
      </c>
      <c r="I6619" s="3">
        <f t="shared" si="103"/>
        <v>2</v>
      </c>
    </row>
    <row r="6620" spans="1:9" x14ac:dyDescent="0.35">
      <c r="A6620" s="3" t="s">
        <v>7012</v>
      </c>
      <c r="B6620" s="44" t="s">
        <v>266</v>
      </c>
      <c r="C6620" s="44" t="s">
        <v>144</v>
      </c>
      <c r="D6620" s="44" t="s">
        <v>176</v>
      </c>
      <c r="E6620" s="3">
        <v>3</v>
      </c>
      <c r="F6620" s="3">
        <v>1</v>
      </c>
      <c r="G6620" s="3">
        <v>4</v>
      </c>
      <c r="H6620" s="3">
        <v>1</v>
      </c>
      <c r="I6620" s="3">
        <f t="shared" si="103"/>
        <v>2</v>
      </c>
    </row>
    <row r="6621" spans="1:9" x14ac:dyDescent="0.35">
      <c r="A6621" s="3" t="s">
        <v>7013</v>
      </c>
      <c r="B6621" s="44" t="s">
        <v>266</v>
      </c>
      <c r="C6621" s="44" t="s">
        <v>144</v>
      </c>
      <c r="D6621" s="44" t="s">
        <v>176</v>
      </c>
      <c r="E6621" s="3">
        <v>3</v>
      </c>
      <c r="F6621" s="3">
        <v>2</v>
      </c>
      <c r="G6621" s="3">
        <v>1</v>
      </c>
      <c r="H6621" s="3">
        <v>1</v>
      </c>
      <c r="I6621" s="3">
        <f t="shared" si="103"/>
        <v>2</v>
      </c>
    </row>
    <row r="6622" spans="1:9" x14ac:dyDescent="0.35">
      <c r="A6622" s="3" t="s">
        <v>7014</v>
      </c>
      <c r="B6622" s="44" t="s">
        <v>266</v>
      </c>
      <c r="C6622" s="44" t="s">
        <v>144</v>
      </c>
      <c r="D6622" s="44" t="s">
        <v>176</v>
      </c>
      <c r="E6622" s="3">
        <v>3</v>
      </c>
      <c r="F6622" s="3">
        <v>1</v>
      </c>
      <c r="G6622" s="3">
        <v>4</v>
      </c>
      <c r="H6622" s="3">
        <v>1</v>
      </c>
      <c r="I6622" s="3">
        <f t="shared" si="103"/>
        <v>2</v>
      </c>
    </row>
    <row r="6623" spans="1:9" x14ac:dyDescent="0.35">
      <c r="A6623" s="3" t="s">
        <v>7015</v>
      </c>
      <c r="B6623" s="44" t="s">
        <v>266</v>
      </c>
      <c r="C6623" s="44" t="s">
        <v>144</v>
      </c>
      <c r="D6623" s="44" t="s">
        <v>176</v>
      </c>
      <c r="E6623" s="3">
        <v>3</v>
      </c>
      <c r="F6623" s="3">
        <v>2</v>
      </c>
      <c r="G6623" s="3">
        <v>1</v>
      </c>
      <c r="H6623" s="3">
        <v>2</v>
      </c>
      <c r="I6623" s="3">
        <f t="shared" si="103"/>
        <v>2</v>
      </c>
    </row>
    <row r="6624" spans="1:9" x14ac:dyDescent="0.35">
      <c r="A6624" s="3" t="s">
        <v>7016</v>
      </c>
      <c r="B6624" s="44" t="s">
        <v>266</v>
      </c>
      <c r="C6624" s="44" t="s">
        <v>144</v>
      </c>
      <c r="D6624" s="44" t="s">
        <v>176</v>
      </c>
      <c r="E6624" s="3">
        <v>3</v>
      </c>
      <c r="F6624" s="3">
        <v>1</v>
      </c>
      <c r="G6624" s="3">
        <v>4</v>
      </c>
      <c r="H6624" s="3">
        <v>1</v>
      </c>
      <c r="I6624" s="3">
        <f t="shared" si="103"/>
        <v>2</v>
      </c>
    </row>
    <row r="6625" spans="1:9" x14ac:dyDescent="0.35">
      <c r="A6625" s="3" t="s">
        <v>7017</v>
      </c>
      <c r="B6625" s="44" t="s">
        <v>266</v>
      </c>
      <c r="C6625" s="44" t="s">
        <v>144</v>
      </c>
      <c r="D6625" s="44" t="s">
        <v>176</v>
      </c>
      <c r="E6625" s="3">
        <v>3</v>
      </c>
      <c r="F6625" s="3">
        <v>1</v>
      </c>
      <c r="G6625" s="3">
        <v>4</v>
      </c>
      <c r="H6625" s="3">
        <v>1</v>
      </c>
      <c r="I6625" s="3">
        <f t="shared" si="103"/>
        <v>2</v>
      </c>
    </row>
    <row r="6626" spans="1:9" x14ac:dyDescent="0.35">
      <c r="A6626" s="3" t="s">
        <v>7018</v>
      </c>
      <c r="B6626" s="44" t="s">
        <v>199</v>
      </c>
      <c r="C6626" s="44" t="s">
        <v>101</v>
      </c>
      <c r="D6626" s="44" t="s">
        <v>175</v>
      </c>
      <c r="E6626" s="3">
        <v>3</v>
      </c>
      <c r="F6626" s="3">
        <v>1</v>
      </c>
      <c r="G6626" s="3">
        <v>1</v>
      </c>
      <c r="H6626" s="3">
        <v>1</v>
      </c>
      <c r="I6626" s="3">
        <f t="shared" si="103"/>
        <v>2</v>
      </c>
    </row>
    <row r="6627" spans="1:9" x14ac:dyDescent="0.35">
      <c r="A6627" s="3" t="s">
        <v>7019</v>
      </c>
      <c r="B6627" s="44" t="s">
        <v>243</v>
      </c>
      <c r="C6627" s="44" t="s">
        <v>65</v>
      </c>
      <c r="D6627" s="44" t="s">
        <v>176</v>
      </c>
      <c r="E6627" s="3">
        <v>3</v>
      </c>
      <c r="F6627" s="3">
        <v>1</v>
      </c>
      <c r="G6627" s="3">
        <v>4</v>
      </c>
      <c r="H6627" s="3">
        <v>1</v>
      </c>
      <c r="I6627" s="3">
        <f t="shared" si="103"/>
        <v>2</v>
      </c>
    </row>
    <row r="6628" spans="1:9" x14ac:dyDescent="0.35">
      <c r="A6628" s="3" t="s">
        <v>7020</v>
      </c>
      <c r="B6628" s="44" t="s">
        <v>243</v>
      </c>
      <c r="C6628" s="44" t="s">
        <v>65</v>
      </c>
      <c r="D6628" s="44" t="s">
        <v>176</v>
      </c>
      <c r="E6628" s="3">
        <v>3</v>
      </c>
      <c r="F6628" s="3">
        <v>1</v>
      </c>
      <c r="G6628" s="3">
        <v>4</v>
      </c>
      <c r="H6628" s="3">
        <v>4</v>
      </c>
      <c r="I6628" s="3">
        <f t="shared" si="103"/>
        <v>3</v>
      </c>
    </row>
    <row r="6629" spans="1:9" x14ac:dyDescent="0.35">
      <c r="A6629" s="3" t="s">
        <v>7021</v>
      </c>
      <c r="B6629" s="44" t="s">
        <v>243</v>
      </c>
      <c r="C6629" s="44" t="s">
        <v>65</v>
      </c>
      <c r="D6629" s="44" t="s">
        <v>176</v>
      </c>
      <c r="E6629" s="3">
        <v>3</v>
      </c>
      <c r="F6629" s="3">
        <v>1</v>
      </c>
      <c r="G6629" s="3">
        <v>4</v>
      </c>
      <c r="H6629" s="3">
        <v>4</v>
      </c>
      <c r="I6629" s="3">
        <f t="shared" si="103"/>
        <v>3</v>
      </c>
    </row>
    <row r="6630" spans="1:9" x14ac:dyDescent="0.35">
      <c r="A6630" s="3" t="s">
        <v>7022</v>
      </c>
      <c r="B6630" s="44" t="s">
        <v>243</v>
      </c>
      <c r="C6630" s="44" t="s">
        <v>65</v>
      </c>
      <c r="D6630" s="44" t="s">
        <v>176</v>
      </c>
      <c r="E6630" s="3">
        <v>3</v>
      </c>
      <c r="F6630" s="3">
        <v>1</v>
      </c>
      <c r="G6630" s="3">
        <v>4</v>
      </c>
      <c r="H6630" s="3">
        <v>1</v>
      </c>
      <c r="I6630" s="3">
        <f t="shared" si="103"/>
        <v>2</v>
      </c>
    </row>
    <row r="6631" spans="1:9" x14ac:dyDescent="0.35">
      <c r="A6631" s="3" t="s">
        <v>7023</v>
      </c>
      <c r="B6631" s="44" t="s">
        <v>243</v>
      </c>
      <c r="C6631" s="44" t="s">
        <v>65</v>
      </c>
      <c r="D6631" s="44" t="s">
        <v>176</v>
      </c>
      <c r="E6631" s="3">
        <v>3</v>
      </c>
      <c r="F6631" s="3">
        <v>1</v>
      </c>
      <c r="G6631" s="3">
        <v>1</v>
      </c>
      <c r="H6631" s="3">
        <v>4</v>
      </c>
      <c r="I6631" s="3">
        <f t="shared" si="103"/>
        <v>2</v>
      </c>
    </row>
    <row r="6632" spans="1:9" x14ac:dyDescent="0.35">
      <c r="A6632" s="3" t="s">
        <v>7024</v>
      </c>
      <c r="B6632" s="44" t="s">
        <v>243</v>
      </c>
      <c r="C6632" s="44" t="s">
        <v>65</v>
      </c>
      <c r="D6632" s="44" t="s">
        <v>176</v>
      </c>
      <c r="E6632" s="3">
        <v>3</v>
      </c>
      <c r="F6632" s="3">
        <v>1</v>
      </c>
      <c r="G6632" s="3">
        <v>4</v>
      </c>
      <c r="H6632" s="3">
        <v>1</v>
      </c>
      <c r="I6632" s="3">
        <f t="shared" si="103"/>
        <v>2</v>
      </c>
    </row>
    <row r="6633" spans="1:9" x14ac:dyDescent="0.35">
      <c r="A6633" s="3" t="s">
        <v>7025</v>
      </c>
      <c r="B6633" s="44" t="s">
        <v>243</v>
      </c>
      <c r="C6633" s="44" t="s">
        <v>65</v>
      </c>
      <c r="D6633" s="44" t="s">
        <v>176</v>
      </c>
      <c r="E6633" s="3">
        <v>3</v>
      </c>
      <c r="F6633" s="3">
        <v>1</v>
      </c>
      <c r="G6633" s="3">
        <v>4</v>
      </c>
      <c r="H6633" s="3">
        <v>1</v>
      </c>
      <c r="I6633" s="3">
        <f t="shared" si="103"/>
        <v>2</v>
      </c>
    </row>
    <row r="6634" spans="1:9" x14ac:dyDescent="0.35">
      <c r="A6634" s="3" t="s">
        <v>7026</v>
      </c>
      <c r="B6634" s="44" t="s">
        <v>243</v>
      </c>
      <c r="C6634" s="44" t="s">
        <v>65</v>
      </c>
      <c r="D6634" s="44" t="s">
        <v>176</v>
      </c>
      <c r="E6634" s="3">
        <v>3</v>
      </c>
      <c r="F6634" s="3">
        <v>1</v>
      </c>
      <c r="G6634" s="3">
        <v>4</v>
      </c>
      <c r="H6634" s="3">
        <v>1</v>
      </c>
      <c r="I6634" s="3">
        <f t="shared" si="103"/>
        <v>2</v>
      </c>
    </row>
    <row r="6635" spans="1:9" x14ac:dyDescent="0.35">
      <c r="A6635" s="3" t="s">
        <v>7027</v>
      </c>
      <c r="B6635" s="44" t="s">
        <v>243</v>
      </c>
      <c r="C6635" s="44" t="s">
        <v>65</v>
      </c>
      <c r="D6635" s="44" t="s">
        <v>176</v>
      </c>
      <c r="E6635" s="3">
        <v>3</v>
      </c>
      <c r="F6635" s="3">
        <v>1</v>
      </c>
      <c r="G6635" s="3">
        <v>1</v>
      </c>
      <c r="H6635" s="3">
        <v>4</v>
      </c>
      <c r="I6635" s="3">
        <f t="shared" si="103"/>
        <v>2</v>
      </c>
    </row>
    <row r="6636" spans="1:9" x14ac:dyDescent="0.35">
      <c r="A6636" s="3" t="s">
        <v>7028</v>
      </c>
      <c r="B6636" s="44" t="s">
        <v>199</v>
      </c>
      <c r="C6636" s="44" t="s">
        <v>101</v>
      </c>
      <c r="D6636" s="44" t="s">
        <v>175</v>
      </c>
      <c r="E6636" s="3">
        <v>3</v>
      </c>
      <c r="F6636" s="3">
        <v>1</v>
      </c>
      <c r="G6636" s="3">
        <v>1</v>
      </c>
      <c r="H6636" s="3">
        <v>1</v>
      </c>
      <c r="I6636" s="3">
        <f t="shared" si="103"/>
        <v>2</v>
      </c>
    </row>
    <row r="6637" spans="1:9" x14ac:dyDescent="0.35">
      <c r="A6637" s="3" t="s">
        <v>7029</v>
      </c>
      <c r="B6637" s="44" t="s">
        <v>266</v>
      </c>
      <c r="C6637" s="44" t="s">
        <v>144</v>
      </c>
      <c r="D6637" s="44" t="s">
        <v>176</v>
      </c>
      <c r="E6637" s="3">
        <v>3</v>
      </c>
      <c r="F6637" s="3">
        <v>1</v>
      </c>
      <c r="G6637" s="3">
        <v>4</v>
      </c>
      <c r="H6637" s="3">
        <v>1</v>
      </c>
      <c r="I6637" s="3">
        <f t="shared" si="103"/>
        <v>2</v>
      </c>
    </row>
    <row r="6638" spans="1:9" x14ac:dyDescent="0.35">
      <c r="A6638" s="3" t="s">
        <v>7030</v>
      </c>
      <c r="B6638" s="44" t="s">
        <v>199</v>
      </c>
      <c r="C6638" s="44" t="s">
        <v>101</v>
      </c>
      <c r="D6638" s="44" t="s">
        <v>175</v>
      </c>
      <c r="E6638" s="3">
        <v>3</v>
      </c>
      <c r="F6638" s="3">
        <v>1</v>
      </c>
      <c r="G6638" s="3">
        <v>1</v>
      </c>
      <c r="H6638" s="3">
        <v>1</v>
      </c>
      <c r="I6638" s="3">
        <f t="shared" si="103"/>
        <v>2</v>
      </c>
    </row>
    <row r="6639" spans="1:9" x14ac:dyDescent="0.35">
      <c r="A6639" s="3" t="s">
        <v>7031</v>
      </c>
      <c r="B6639" s="44" t="s">
        <v>268</v>
      </c>
      <c r="C6639" s="44" t="s">
        <v>101</v>
      </c>
      <c r="D6639" s="44" t="s">
        <v>176</v>
      </c>
      <c r="E6639" s="3">
        <v>3</v>
      </c>
      <c r="F6639" s="3">
        <v>1</v>
      </c>
      <c r="G6639" s="3">
        <v>4</v>
      </c>
      <c r="H6639" s="3">
        <v>1</v>
      </c>
      <c r="I6639" s="3">
        <f t="shared" si="103"/>
        <v>2</v>
      </c>
    </row>
    <row r="6640" spans="1:9" x14ac:dyDescent="0.35">
      <c r="A6640" s="3" t="s">
        <v>7032</v>
      </c>
      <c r="B6640" s="44" t="s">
        <v>264</v>
      </c>
      <c r="C6640" s="44" t="s">
        <v>144</v>
      </c>
      <c r="D6640" s="44" t="s">
        <v>175</v>
      </c>
      <c r="E6640" s="3">
        <v>3</v>
      </c>
      <c r="F6640" s="3">
        <v>1</v>
      </c>
      <c r="G6640" s="3">
        <v>4</v>
      </c>
      <c r="H6640" s="3">
        <v>1</v>
      </c>
      <c r="I6640" s="3">
        <f t="shared" si="103"/>
        <v>2</v>
      </c>
    </row>
    <row r="6641" spans="1:9" x14ac:dyDescent="0.35">
      <c r="A6641" s="3" t="s">
        <v>7033</v>
      </c>
      <c r="B6641" s="44" t="s">
        <v>264</v>
      </c>
      <c r="C6641" s="44" t="s">
        <v>144</v>
      </c>
      <c r="D6641" s="44" t="s">
        <v>175</v>
      </c>
      <c r="E6641" s="3">
        <v>3</v>
      </c>
      <c r="F6641" s="3">
        <v>1</v>
      </c>
      <c r="G6641" s="3">
        <v>4</v>
      </c>
      <c r="H6641" s="3">
        <v>1</v>
      </c>
      <c r="I6641" s="3">
        <f t="shared" si="103"/>
        <v>2</v>
      </c>
    </row>
    <row r="6642" spans="1:9" x14ac:dyDescent="0.35">
      <c r="A6642" s="3" t="s">
        <v>7034</v>
      </c>
      <c r="B6642" s="44" t="s">
        <v>264</v>
      </c>
      <c r="C6642" s="44" t="s">
        <v>144</v>
      </c>
      <c r="D6642" s="44" t="s">
        <v>175</v>
      </c>
      <c r="E6642" s="3">
        <v>3</v>
      </c>
      <c r="F6642" s="3">
        <v>1</v>
      </c>
      <c r="G6642" s="3">
        <v>4</v>
      </c>
      <c r="H6642" s="3">
        <v>1</v>
      </c>
      <c r="I6642" s="3">
        <f t="shared" si="103"/>
        <v>2</v>
      </c>
    </row>
    <row r="6643" spans="1:9" x14ac:dyDescent="0.35">
      <c r="A6643" s="3" t="s">
        <v>7035</v>
      </c>
      <c r="B6643" s="44" t="s">
        <v>243</v>
      </c>
      <c r="C6643" s="44" t="s">
        <v>65</v>
      </c>
      <c r="D6643" s="44" t="s">
        <v>176</v>
      </c>
      <c r="E6643" s="3">
        <v>3</v>
      </c>
      <c r="F6643" s="3">
        <v>1</v>
      </c>
      <c r="G6643" s="3">
        <v>4</v>
      </c>
      <c r="H6643" s="3">
        <v>1</v>
      </c>
      <c r="I6643" s="3">
        <f t="shared" si="103"/>
        <v>2</v>
      </c>
    </row>
    <row r="6644" spans="1:9" x14ac:dyDescent="0.35">
      <c r="A6644" s="3" t="s">
        <v>7036</v>
      </c>
      <c r="B6644" s="44" t="s">
        <v>243</v>
      </c>
      <c r="C6644" s="44" t="s">
        <v>65</v>
      </c>
      <c r="D6644" s="44" t="s">
        <v>176</v>
      </c>
      <c r="E6644" s="3">
        <v>3</v>
      </c>
      <c r="F6644" s="3">
        <v>1</v>
      </c>
      <c r="G6644" s="3">
        <v>4</v>
      </c>
      <c r="H6644" s="3">
        <v>1</v>
      </c>
      <c r="I6644" s="3">
        <f t="shared" si="103"/>
        <v>2</v>
      </c>
    </row>
    <row r="6645" spans="1:9" x14ac:dyDescent="0.35">
      <c r="A6645" s="3" t="s">
        <v>7037</v>
      </c>
      <c r="B6645" s="44" t="s">
        <v>243</v>
      </c>
      <c r="C6645" s="44" t="s">
        <v>65</v>
      </c>
      <c r="D6645" s="44" t="s">
        <v>176</v>
      </c>
      <c r="E6645" s="3">
        <v>3</v>
      </c>
      <c r="F6645" s="3">
        <v>1</v>
      </c>
      <c r="G6645" s="3">
        <v>4</v>
      </c>
      <c r="H6645" s="3">
        <v>1</v>
      </c>
      <c r="I6645" s="3">
        <f t="shared" si="103"/>
        <v>2</v>
      </c>
    </row>
    <row r="6646" spans="1:9" x14ac:dyDescent="0.35">
      <c r="A6646" s="3" t="s">
        <v>7038</v>
      </c>
      <c r="B6646" s="44" t="s">
        <v>243</v>
      </c>
      <c r="C6646" s="44" t="s">
        <v>65</v>
      </c>
      <c r="D6646" s="44" t="s">
        <v>176</v>
      </c>
      <c r="E6646" s="3">
        <v>3</v>
      </c>
      <c r="F6646" s="3">
        <v>1</v>
      </c>
      <c r="G6646" s="3">
        <v>4</v>
      </c>
      <c r="H6646" s="3">
        <v>1</v>
      </c>
      <c r="I6646" s="3">
        <f t="shared" si="103"/>
        <v>2</v>
      </c>
    </row>
    <row r="6647" spans="1:9" x14ac:dyDescent="0.35">
      <c r="A6647" s="3" t="s">
        <v>7039</v>
      </c>
      <c r="B6647" s="44" t="s">
        <v>243</v>
      </c>
      <c r="C6647" s="44" t="s">
        <v>65</v>
      </c>
      <c r="D6647" s="44" t="s">
        <v>176</v>
      </c>
      <c r="E6647" s="3">
        <v>3</v>
      </c>
      <c r="F6647" s="3">
        <v>1</v>
      </c>
      <c r="G6647" s="3">
        <v>4</v>
      </c>
      <c r="H6647" s="3">
        <v>1</v>
      </c>
      <c r="I6647" s="3">
        <f t="shared" si="103"/>
        <v>2</v>
      </c>
    </row>
    <row r="6648" spans="1:9" x14ac:dyDescent="0.35">
      <c r="A6648" s="3" t="s">
        <v>7040</v>
      </c>
      <c r="B6648" s="44" t="s">
        <v>243</v>
      </c>
      <c r="C6648" s="44" t="s">
        <v>65</v>
      </c>
      <c r="D6648" s="44" t="s">
        <v>176</v>
      </c>
      <c r="E6648" s="3">
        <v>3</v>
      </c>
      <c r="F6648" s="3">
        <v>1</v>
      </c>
      <c r="G6648" s="3">
        <v>4</v>
      </c>
      <c r="H6648" s="3">
        <v>1</v>
      </c>
      <c r="I6648" s="3">
        <f t="shared" si="103"/>
        <v>2</v>
      </c>
    </row>
    <row r="6649" spans="1:9" x14ac:dyDescent="0.35">
      <c r="A6649" s="3" t="s">
        <v>7041</v>
      </c>
      <c r="B6649" s="44" t="s">
        <v>243</v>
      </c>
      <c r="C6649" s="44" t="s">
        <v>65</v>
      </c>
      <c r="D6649" s="44" t="s">
        <v>176</v>
      </c>
      <c r="E6649" s="3">
        <v>3</v>
      </c>
      <c r="F6649" s="3">
        <v>1</v>
      </c>
      <c r="G6649" s="3">
        <v>4</v>
      </c>
      <c r="H6649" s="3">
        <v>1</v>
      </c>
      <c r="I6649" s="3">
        <f t="shared" si="103"/>
        <v>2</v>
      </c>
    </row>
    <row r="6650" spans="1:9" x14ac:dyDescent="0.35">
      <c r="A6650" s="3" t="s">
        <v>7042</v>
      </c>
      <c r="B6650" s="44" t="s">
        <v>243</v>
      </c>
      <c r="C6650" s="44" t="s">
        <v>65</v>
      </c>
      <c r="D6650" s="44" t="s">
        <v>176</v>
      </c>
      <c r="E6650" s="3">
        <v>3</v>
      </c>
      <c r="F6650" s="3">
        <v>1</v>
      </c>
      <c r="G6650" s="3">
        <v>4</v>
      </c>
      <c r="H6650" s="3">
        <v>1</v>
      </c>
      <c r="I6650" s="3">
        <f t="shared" si="103"/>
        <v>2</v>
      </c>
    </row>
    <row r="6651" spans="1:9" x14ac:dyDescent="0.35">
      <c r="A6651" s="3" t="s">
        <v>7043</v>
      </c>
      <c r="B6651" s="44" t="s">
        <v>264</v>
      </c>
      <c r="C6651" s="44" t="s">
        <v>144</v>
      </c>
      <c r="D6651" s="44" t="s">
        <v>175</v>
      </c>
      <c r="E6651" s="3">
        <v>3</v>
      </c>
      <c r="F6651" s="3">
        <v>1</v>
      </c>
      <c r="G6651" s="3">
        <v>4</v>
      </c>
      <c r="H6651" s="3">
        <v>1</v>
      </c>
      <c r="I6651" s="3">
        <f t="shared" si="103"/>
        <v>2</v>
      </c>
    </row>
    <row r="6652" spans="1:9" x14ac:dyDescent="0.35">
      <c r="A6652" s="3" t="s">
        <v>7044</v>
      </c>
      <c r="B6652" s="44" t="s">
        <v>243</v>
      </c>
      <c r="C6652" s="44" t="s">
        <v>65</v>
      </c>
      <c r="D6652" s="44" t="s">
        <v>176</v>
      </c>
      <c r="E6652" s="3">
        <v>3</v>
      </c>
      <c r="F6652" s="3">
        <v>1</v>
      </c>
      <c r="G6652" s="3">
        <v>4</v>
      </c>
      <c r="H6652" s="3">
        <v>1</v>
      </c>
      <c r="I6652" s="3">
        <f t="shared" si="103"/>
        <v>2</v>
      </c>
    </row>
    <row r="6653" spans="1:9" x14ac:dyDescent="0.35">
      <c r="A6653" s="3" t="s">
        <v>7045</v>
      </c>
      <c r="B6653" s="44" t="s">
        <v>268</v>
      </c>
      <c r="C6653" s="44" t="s">
        <v>101</v>
      </c>
      <c r="D6653" s="44" t="s">
        <v>176</v>
      </c>
      <c r="E6653" s="3">
        <v>3</v>
      </c>
      <c r="F6653" s="3">
        <v>1</v>
      </c>
      <c r="G6653" s="3">
        <v>1</v>
      </c>
      <c r="H6653" s="3">
        <v>1</v>
      </c>
      <c r="I6653" s="3">
        <f t="shared" si="103"/>
        <v>2</v>
      </c>
    </row>
    <row r="6654" spans="1:9" x14ac:dyDescent="0.35">
      <c r="A6654" s="3" t="s">
        <v>7046</v>
      </c>
      <c r="B6654" s="44" t="s">
        <v>268</v>
      </c>
      <c r="C6654" s="44" t="s">
        <v>101</v>
      </c>
      <c r="D6654" s="44" t="s">
        <v>176</v>
      </c>
      <c r="E6654" s="3">
        <v>3</v>
      </c>
      <c r="F6654" s="3">
        <v>1</v>
      </c>
      <c r="G6654" s="3">
        <v>1</v>
      </c>
      <c r="H6654" s="3">
        <v>1</v>
      </c>
      <c r="I6654" s="3">
        <f t="shared" si="103"/>
        <v>2</v>
      </c>
    </row>
    <row r="6655" spans="1:9" x14ac:dyDescent="0.35">
      <c r="A6655" s="3" t="s">
        <v>7047</v>
      </c>
      <c r="B6655" s="44" t="s">
        <v>268</v>
      </c>
      <c r="C6655" s="44" t="s">
        <v>101</v>
      </c>
      <c r="D6655" s="44" t="s">
        <v>176</v>
      </c>
      <c r="E6655" s="3">
        <v>3</v>
      </c>
      <c r="F6655" s="3">
        <v>1</v>
      </c>
      <c r="G6655" s="3">
        <v>4</v>
      </c>
      <c r="H6655" s="3">
        <v>1</v>
      </c>
      <c r="I6655" s="3">
        <f t="shared" si="103"/>
        <v>2</v>
      </c>
    </row>
    <row r="6656" spans="1:9" x14ac:dyDescent="0.35">
      <c r="A6656" s="3" t="s">
        <v>7048</v>
      </c>
      <c r="B6656" s="44" t="s">
        <v>268</v>
      </c>
      <c r="C6656" s="44" t="s">
        <v>101</v>
      </c>
      <c r="D6656" s="44" t="s">
        <v>176</v>
      </c>
      <c r="E6656" s="3">
        <v>3</v>
      </c>
      <c r="F6656" s="3">
        <v>1</v>
      </c>
      <c r="G6656" s="3">
        <v>1</v>
      </c>
      <c r="H6656" s="3">
        <v>1</v>
      </c>
      <c r="I6656" s="3">
        <f t="shared" si="103"/>
        <v>2</v>
      </c>
    </row>
    <row r="6657" spans="1:9" x14ac:dyDescent="0.35">
      <c r="A6657" s="3" t="s">
        <v>7049</v>
      </c>
      <c r="B6657" s="44" t="s">
        <v>268</v>
      </c>
      <c r="C6657" s="44" t="s">
        <v>101</v>
      </c>
      <c r="D6657" s="44" t="s">
        <v>176</v>
      </c>
      <c r="E6657" s="3">
        <v>3</v>
      </c>
      <c r="F6657" s="3">
        <v>1</v>
      </c>
      <c r="G6657" s="3">
        <v>4</v>
      </c>
      <c r="H6657" s="3">
        <v>1</v>
      </c>
      <c r="I6657" s="3">
        <f t="shared" si="103"/>
        <v>2</v>
      </c>
    </row>
    <row r="6658" spans="1:9" x14ac:dyDescent="0.35">
      <c r="A6658" s="3" t="s">
        <v>7050</v>
      </c>
      <c r="B6658" s="44" t="s">
        <v>268</v>
      </c>
      <c r="C6658" s="44" t="s">
        <v>101</v>
      </c>
      <c r="D6658" s="44" t="s">
        <v>176</v>
      </c>
      <c r="E6658" s="3">
        <v>3</v>
      </c>
      <c r="F6658" s="3">
        <v>1</v>
      </c>
      <c r="G6658" s="3">
        <v>1</v>
      </c>
      <c r="H6658" s="3">
        <v>1</v>
      </c>
      <c r="I6658" s="3">
        <f t="shared" si="103"/>
        <v>2</v>
      </c>
    </row>
    <row r="6659" spans="1:9" x14ac:dyDescent="0.35">
      <c r="A6659" s="3" t="s">
        <v>7051</v>
      </c>
      <c r="B6659" s="44" t="s">
        <v>268</v>
      </c>
      <c r="C6659" s="44" t="s">
        <v>101</v>
      </c>
      <c r="D6659" s="44" t="s">
        <v>176</v>
      </c>
      <c r="E6659" s="3">
        <v>3</v>
      </c>
      <c r="F6659" s="3">
        <v>1</v>
      </c>
      <c r="G6659" s="3">
        <v>4</v>
      </c>
      <c r="H6659" s="3">
        <v>1</v>
      </c>
      <c r="I6659" s="3">
        <f t="shared" ref="I6659:I6722" si="104">ROUND(AVERAGE(E6659:H6659),0)</f>
        <v>2</v>
      </c>
    </row>
    <row r="6660" spans="1:9" x14ac:dyDescent="0.35">
      <c r="A6660" s="3" t="s">
        <v>7052</v>
      </c>
      <c r="B6660" s="44" t="s">
        <v>264</v>
      </c>
      <c r="C6660" s="44" t="s">
        <v>144</v>
      </c>
      <c r="D6660" s="44" t="s">
        <v>175</v>
      </c>
      <c r="E6660" s="3">
        <v>3</v>
      </c>
      <c r="F6660" s="3">
        <v>1</v>
      </c>
      <c r="G6660" s="3">
        <v>4</v>
      </c>
      <c r="H6660" s="3">
        <v>1</v>
      </c>
      <c r="I6660" s="3">
        <f t="shared" si="104"/>
        <v>2</v>
      </c>
    </row>
    <row r="6661" spans="1:9" x14ac:dyDescent="0.35">
      <c r="A6661" s="3" t="s">
        <v>7053</v>
      </c>
      <c r="B6661" s="44" t="s">
        <v>264</v>
      </c>
      <c r="C6661" s="44" t="s">
        <v>144</v>
      </c>
      <c r="D6661" s="44" t="s">
        <v>175</v>
      </c>
      <c r="E6661" s="3">
        <v>3</v>
      </c>
      <c r="F6661" s="3">
        <v>1</v>
      </c>
      <c r="G6661" s="3">
        <v>4</v>
      </c>
      <c r="H6661" s="3">
        <v>1</v>
      </c>
      <c r="I6661" s="3">
        <f t="shared" si="104"/>
        <v>2</v>
      </c>
    </row>
    <row r="6662" spans="1:9" x14ac:dyDescent="0.35">
      <c r="A6662" s="3" t="s">
        <v>7054</v>
      </c>
      <c r="B6662" s="44" t="s">
        <v>268</v>
      </c>
      <c r="C6662" s="44" t="s">
        <v>101</v>
      </c>
      <c r="D6662" s="44" t="s">
        <v>176</v>
      </c>
      <c r="E6662" s="3">
        <v>3</v>
      </c>
      <c r="F6662" s="3">
        <v>1</v>
      </c>
      <c r="G6662" s="3">
        <v>4</v>
      </c>
      <c r="H6662" s="3">
        <v>1</v>
      </c>
      <c r="I6662" s="3">
        <f t="shared" si="104"/>
        <v>2</v>
      </c>
    </row>
    <row r="6663" spans="1:9" x14ac:dyDescent="0.35">
      <c r="A6663" s="3" t="s">
        <v>7055</v>
      </c>
      <c r="B6663" s="44" t="s">
        <v>268</v>
      </c>
      <c r="C6663" s="44" t="s">
        <v>101</v>
      </c>
      <c r="D6663" s="44" t="s">
        <v>176</v>
      </c>
      <c r="E6663" s="3">
        <v>3</v>
      </c>
      <c r="F6663" s="3">
        <v>1</v>
      </c>
      <c r="G6663" s="3">
        <v>4</v>
      </c>
      <c r="H6663" s="3">
        <v>1</v>
      </c>
      <c r="I6663" s="3">
        <f t="shared" si="104"/>
        <v>2</v>
      </c>
    </row>
    <row r="6664" spans="1:9" x14ac:dyDescent="0.35">
      <c r="A6664" s="3" t="s">
        <v>7056</v>
      </c>
      <c r="B6664" s="44" t="s">
        <v>268</v>
      </c>
      <c r="C6664" s="44" t="s">
        <v>101</v>
      </c>
      <c r="D6664" s="44" t="s">
        <v>176</v>
      </c>
      <c r="E6664" s="3">
        <v>3</v>
      </c>
      <c r="F6664" s="3">
        <v>1</v>
      </c>
      <c r="G6664" s="3">
        <v>4</v>
      </c>
      <c r="H6664" s="3">
        <v>1</v>
      </c>
      <c r="I6664" s="3">
        <f t="shared" si="104"/>
        <v>2</v>
      </c>
    </row>
    <row r="6665" spans="1:9" x14ac:dyDescent="0.35">
      <c r="A6665" s="3" t="s">
        <v>7057</v>
      </c>
      <c r="B6665" s="44" t="s">
        <v>268</v>
      </c>
      <c r="C6665" s="44" t="s">
        <v>101</v>
      </c>
      <c r="D6665" s="44" t="s">
        <v>176</v>
      </c>
      <c r="E6665" s="3">
        <v>3</v>
      </c>
      <c r="F6665" s="3">
        <v>1</v>
      </c>
      <c r="G6665" s="3">
        <v>4</v>
      </c>
      <c r="H6665" s="3">
        <v>1</v>
      </c>
      <c r="I6665" s="3">
        <f t="shared" si="104"/>
        <v>2</v>
      </c>
    </row>
    <row r="6666" spans="1:9" x14ac:dyDescent="0.35">
      <c r="A6666" s="3" t="s">
        <v>7058</v>
      </c>
      <c r="B6666" s="44" t="s">
        <v>268</v>
      </c>
      <c r="C6666" s="44" t="s">
        <v>101</v>
      </c>
      <c r="D6666" s="44" t="s">
        <v>176</v>
      </c>
      <c r="E6666" s="3">
        <v>3</v>
      </c>
      <c r="F6666" s="3">
        <v>1</v>
      </c>
      <c r="G6666" s="3">
        <v>4</v>
      </c>
      <c r="H6666" s="3">
        <v>1</v>
      </c>
      <c r="I6666" s="3">
        <f t="shared" si="104"/>
        <v>2</v>
      </c>
    </row>
    <row r="6667" spans="1:9" x14ac:dyDescent="0.35">
      <c r="A6667" s="3" t="s">
        <v>7059</v>
      </c>
      <c r="B6667" s="44" t="s">
        <v>268</v>
      </c>
      <c r="C6667" s="44" t="s">
        <v>101</v>
      </c>
      <c r="D6667" s="44" t="s">
        <v>176</v>
      </c>
      <c r="E6667" s="3">
        <v>3</v>
      </c>
      <c r="F6667" s="3">
        <v>1</v>
      </c>
      <c r="G6667" s="3">
        <v>4</v>
      </c>
      <c r="H6667" s="3">
        <v>1</v>
      </c>
      <c r="I6667" s="3">
        <f t="shared" si="104"/>
        <v>2</v>
      </c>
    </row>
    <row r="6668" spans="1:9" x14ac:dyDescent="0.35">
      <c r="A6668" s="3" t="s">
        <v>7060</v>
      </c>
      <c r="B6668" s="44" t="s">
        <v>264</v>
      </c>
      <c r="C6668" s="44" t="s">
        <v>144</v>
      </c>
      <c r="D6668" s="44" t="s">
        <v>175</v>
      </c>
      <c r="E6668" s="3">
        <v>3</v>
      </c>
      <c r="F6668" s="3">
        <v>1</v>
      </c>
      <c r="G6668" s="3">
        <v>4</v>
      </c>
      <c r="H6668" s="3">
        <v>1</v>
      </c>
      <c r="I6668" s="3">
        <f t="shared" si="104"/>
        <v>2</v>
      </c>
    </row>
    <row r="6669" spans="1:9" x14ac:dyDescent="0.35">
      <c r="A6669" s="3" t="s">
        <v>7061</v>
      </c>
      <c r="B6669" s="44" t="s">
        <v>243</v>
      </c>
      <c r="C6669" s="44" t="s">
        <v>65</v>
      </c>
      <c r="D6669" s="44" t="s">
        <v>176</v>
      </c>
      <c r="E6669" s="3">
        <v>3</v>
      </c>
      <c r="F6669" s="3">
        <v>1</v>
      </c>
      <c r="G6669" s="3">
        <v>1</v>
      </c>
      <c r="H6669" s="3">
        <v>1</v>
      </c>
      <c r="I6669" s="3">
        <f t="shared" si="104"/>
        <v>2</v>
      </c>
    </row>
    <row r="6670" spans="1:9" x14ac:dyDescent="0.35">
      <c r="A6670" s="3" t="s">
        <v>7062</v>
      </c>
      <c r="B6670" s="44" t="s">
        <v>243</v>
      </c>
      <c r="C6670" s="44" t="s">
        <v>65</v>
      </c>
      <c r="D6670" s="44" t="s">
        <v>176</v>
      </c>
      <c r="E6670" s="3">
        <v>3</v>
      </c>
      <c r="F6670" s="3">
        <v>1</v>
      </c>
      <c r="G6670" s="3">
        <v>1</v>
      </c>
      <c r="H6670" s="3">
        <v>1</v>
      </c>
      <c r="I6670" s="3">
        <f t="shared" si="104"/>
        <v>2</v>
      </c>
    </row>
    <row r="6671" spans="1:9" x14ac:dyDescent="0.35">
      <c r="A6671" s="3" t="s">
        <v>7063</v>
      </c>
      <c r="B6671" s="44" t="s">
        <v>243</v>
      </c>
      <c r="C6671" s="44" t="s">
        <v>65</v>
      </c>
      <c r="D6671" s="44" t="s">
        <v>176</v>
      </c>
      <c r="E6671" s="3">
        <v>3</v>
      </c>
      <c r="F6671" s="3">
        <v>1</v>
      </c>
      <c r="G6671" s="3">
        <v>1</v>
      </c>
      <c r="H6671" s="3">
        <v>1</v>
      </c>
      <c r="I6671" s="3">
        <f t="shared" si="104"/>
        <v>2</v>
      </c>
    </row>
    <row r="6672" spans="1:9" x14ac:dyDescent="0.35">
      <c r="A6672" s="3" t="s">
        <v>7064</v>
      </c>
      <c r="B6672" s="44" t="s">
        <v>243</v>
      </c>
      <c r="C6672" s="44" t="s">
        <v>65</v>
      </c>
      <c r="D6672" s="44" t="s">
        <v>176</v>
      </c>
      <c r="E6672" s="3">
        <v>3</v>
      </c>
      <c r="F6672" s="3">
        <v>1</v>
      </c>
      <c r="G6672" s="3">
        <v>1</v>
      </c>
      <c r="H6672" s="3">
        <v>1</v>
      </c>
      <c r="I6672" s="3">
        <f t="shared" si="104"/>
        <v>2</v>
      </c>
    </row>
    <row r="6673" spans="1:9" x14ac:dyDescent="0.35">
      <c r="A6673" s="3" t="s">
        <v>7065</v>
      </c>
      <c r="B6673" s="44" t="s">
        <v>243</v>
      </c>
      <c r="C6673" s="44" t="s">
        <v>65</v>
      </c>
      <c r="D6673" s="44" t="s">
        <v>176</v>
      </c>
      <c r="E6673" s="3">
        <v>3</v>
      </c>
      <c r="F6673" s="3">
        <v>1</v>
      </c>
      <c r="G6673" s="3">
        <v>1</v>
      </c>
      <c r="H6673" s="3">
        <v>1</v>
      </c>
      <c r="I6673" s="3">
        <f t="shared" si="104"/>
        <v>2</v>
      </c>
    </row>
    <row r="6674" spans="1:9" x14ac:dyDescent="0.35">
      <c r="A6674" s="3" t="s">
        <v>7066</v>
      </c>
      <c r="B6674" s="44" t="s">
        <v>264</v>
      </c>
      <c r="C6674" s="44" t="s">
        <v>144</v>
      </c>
      <c r="D6674" s="44" t="s">
        <v>175</v>
      </c>
      <c r="E6674" s="3">
        <v>3</v>
      </c>
      <c r="F6674" s="3">
        <v>1</v>
      </c>
      <c r="G6674" s="3">
        <v>4</v>
      </c>
      <c r="H6674" s="3">
        <v>1</v>
      </c>
      <c r="I6674" s="3">
        <f t="shared" si="104"/>
        <v>2</v>
      </c>
    </row>
    <row r="6675" spans="1:9" x14ac:dyDescent="0.35">
      <c r="A6675" s="3" t="s">
        <v>7067</v>
      </c>
      <c r="B6675" s="44" t="s">
        <v>233</v>
      </c>
      <c r="C6675" s="44" t="s">
        <v>83</v>
      </c>
      <c r="D6675" s="44" t="s">
        <v>176</v>
      </c>
      <c r="E6675" s="3">
        <v>3</v>
      </c>
      <c r="F6675" s="3">
        <v>1</v>
      </c>
      <c r="G6675" s="3">
        <v>4</v>
      </c>
      <c r="H6675" s="3">
        <v>1</v>
      </c>
      <c r="I6675" s="3">
        <f t="shared" si="104"/>
        <v>2</v>
      </c>
    </row>
    <row r="6676" spans="1:9" x14ac:dyDescent="0.35">
      <c r="A6676" s="3" t="s">
        <v>7068</v>
      </c>
      <c r="B6676" s="44" t="s">
        <v>243</v>
      </c>
      <c r="C6676" s="44" t="s">
        <v>65</v>
      </c>
      <c r="D6676" s="44" t="s">
        <v>176</v>
      </c>
      <c r="E6676" s="3">
        <v>3</v>
      </c>
      <c r="F6676" s="3">
        <v>1</v>
      </c>
      <c r="G6676" s="3">
        <v>1</v>
      </c>
      <c r="H6676" s="3">
        <v>4</v>
      </c>
      <c r="I6676" s="3">
        <f t="shared" si="104"/>
        <v>2</v>
      </c>
    </row>
    <row r="6677" spans="1:9" x14ac:dyDescent="0.35">
      <c r="A6677" s="3" t="s">
        <v>7069</v>
      </c>
      <c r="B6677" s="44" t="s">
        <v>243</v>
      </c>
      <c r="C6677" s="44" t="s">
        <v>65</v>
      </c>
      <c r="D6677" s="44" t="s">
        <v>176</v>
      </c>
      <c r="E6677" s="3">
        <v>3</v>
      </c>
      <c r="F6677" s="3">
        <v>1</v>
      </c>
      <c r="G6677" s="3">
        <v>4</v>
      </c>
      <c r="H6677" s="3">
        <v>4</v>
      </c>
      <c r="I6677" s="3">
        <f t="shared" si="104"/>
        <v>3</v>
      </c>
    </row>
    <row r="6678" spans="1:9" x14ac:dyDescent="0.35">
      <c r="A6678" s="3" t="s">
        <v>7070</v>
      </c>
      <c r="B6678" s="44" t="s">
        <v>243</v>
      </c>
      <c r="C6678" s="44" t="s">
        <v>65</v>
      </c>
      <c r="D6678" s="44" t="s">
        <v>176</v>
      </c>
      <c r="E6678" s="3">
        <v>3</v>
      </c>
      <c r="F6678" s="3">
        <v>1</v>
      </c>
      <c r="G6678" s="3">
        <v>1</v>
      </c>
      <c r="H6678" s="3">
        <v>4</v>
      </c>
      <c r="I6678" s="3">
        <f t="shared" si="104"/>
        <v>2</v>
      </c>
    </row>
    <row r="6679" spans="1:9" x14ac:dyDescent="0.35">
      <c r="A6679" s="3" t="s">
        <v>7071</v>
      </c>
      <c r="B6679" s="44" t="s">
        <v>243</v>
      </c>
      <c r="C6679" s="44" t="s">
        <v>65</v>
      </c>
      <c r="D6679" s="44" t="s">
        <v>176</v>
      </c>
      <c r="E6679" s="3">
        <v>3</v>
      </c>
      <c r="F6679" s="3">
        <v>1</v>
      </c>
      <c r="G6679" s="3">
        <v>1</v>
      </c>
      <c r="H6679" s="3">
        <v>4</v>
      </c>
      <c r="I6679" s="3">
        <f t="shared" si="104"/>
        <v>2</v>
      </c>
    </row>
    <row r="6680" spans="1:9" x14ac:dyDescent="0.35">
      <c r="A6680" s="3" t="s">
        <v>7072</v>
      </c>
      <c r="B6680" s="44" t="s">
        <v>243</v>
      </c>
      <c r="C6680" s="44" t="s">
        <v>65</v>
      </c>
      <c r="D6680" s="44" t="s">
        <v>176</v>
      </c>
      <c r="E6680" s="3">
        <v>3</v>
      </c>
      <c r="F6680" s="3">
        <v>1</v>
      </c>
      <c r="G6680" s="3">
        <v>1</v>
      </c>
      <c r="H6680" s="3">
        <v>4</v>
      </c>
      <c r="I6680" s="3">
        <f t="shared" si="104"/>
        <v>2</v>
      </c>
    </row>
    <row r="6681" spans="1:9" x14ac:dyDescent="0.35">
      <c r="A6681" s="3" t="s">
        <v>7073</v>
      </c>
      <c r="B6681" s="44" t="s">
        <v>243</v>
      </c>
      <c r="C6681" s="44" t="s">
        <v>65</v>
      </c>
      <c r="D6681" s="44" t="s">
        <v>176</v>
      </c>
      <c r="E6681" s="3">
        <v>3</v>
      </c>
      <c r="F6681" s="3">
        <v>1</v>
      </c>
      <c r="G6681" s="3">
        <v>4</v>
      </c>
      <c r="H6681" s="3">
        <v>5</v>
      </c>
      <c r="I6681" s="3">
        <f t="shared" si="104"/>
        <v>3</v>
      </c>
    </row>
    <row r="6682" spans="1:9" x14ac:dyDescent="0.35">
      <c r="A6682" s="3" t="s">
        <v>7074</v>
      </c>
      <c r="B6682" s="44" t="s">
        <v>243</v>
      </c>
      <c r="C6682" s="44" t="s">
        <v>65</v>
      </c>
      <c r="D6682" s="44" t="s">
        <v>176</v>
      </c>
      <c r="E6682" s="3">
        <v>3</v>
      </c>
      <c r="F6682" s="3">
        <v>1</v>
      </c>
      <c r="G6682" s="3">
        <v>4</v>
      </c>
      <c r="H6682" s="3">
        <v>1</v>
      </c>
      <c r="I6682" s="3">
        <f t="shared" si="104"/>
        <v>2</v>
      </c>
    </row>
    <row r="6683" spans="1:9" x14ac:dyDescent="0.35">
      <c r="A6683" s="3" t="s">
        <v>7075</v>
      </c>
      <c r="B6683" s="44" t="s">
        <v>243</v>
      </c>
      <c r="C6683" s="44" t="s">
        <v>65</v>
      </c>
      <c r="D6683" s="44" t="s">
        <v>176</v>
      </c>
      <c r="E6683" s="3">
        <v>3</v>
      </c>
      <c r="F6683" s="3">
        <v>1</v>
      </c>
      <c r="G6683" s="3">
        <v>4</v>
      </c>
      <c r="H6683" s="3">
        <v>1</v>
      </c>
      <c r="I6683" s="3">
        <f t="shared" si="104"/>
        <v>2</v>
      </c>
    </row>
    <row r="6684" spans="1:9" x14ac:dyDescent="0.35">
      <c r="A6684" s="3" t="s">
        <v>7076</v>
      </c>
      <c r="B6684" s="44" t="s">
        <v>243</v>
      </c>
      <c r="C6684" s="44" t="s">
        <v>65</v>
      </c>
      <c r="D6684" s="44" t="s">
        <v>176</v>
      </c>
      <c r="E6684" s="3">
        <v>3</v>
      </c>
      <c r="F6684" s="3">
        <v>1</v>
      </c>
      <c r="G6684" s="3">
        <v>1</v>
      </c>
      <c r="H6684" s="3">
        <v>3</v>
      </c>
      <c r="I6684" s="3">
        <f t="shared" si="104"/>
        <v>2</v>
      </c>
    </row>
    <row r="6685" spans="1:9" x14ac:dyDescent="0.35">
      <c r="A6685" s="3" t="s">
        <v>7077</v>
      </c>
      <c r="B6685" s="44" t="s">
        <v>243</v>
      </c>
      <c r="C6685" s="44" t="s">
        <v>65</v>
      </c>
      <c r="D6685" s="44" t="s">
        <v>176</v>
      </c>
      <c r="E6685" s="3">
        <v>3</v>
      </c>
      <c r="F6685" s="3">
        <v>1</v>
      </c>
      <c r="G6685" s="3">
        <v>4</v>
      </c>
      <c r="H6685" s="3">
        <v>1</v>
      </c>
      <c r="I6685" s="3">
        <f t="shared" si="104"/>
        <v>2</v>
      </c>
    </row>
    <row r="6686" spans="1:9" x14ac:dyDescent="0.35">
      <c r="A6686" s="3" t="s">
        <v>7078</v>
      </c>
      <c r="B6686" s="44" t="s">
        <v>243</v>
      </c>
      <c r="C6686" s="44" t="s">
        <v>65</v>
      </c>
      <c r="D6686" s="44" t="s">
        <v>176</v>
      </c>
      <c r="E6686" s="3">
        <v>3</v>
      </c>
      <c r="F6686" s="3">
        <v>1</v>
      </c>
      <c r="G6686" s="3">
        <v>4</v>
      </c>
      <c r="H6686" s="3">
        <v>1</v>
      </c>
      <c r="I6686" s="3">
        <f t="shared" si="104"/>
        <v>2</v>
      </c>
    </row>
    <row r="6687" spans="1:9" x14ac:dyDescent="0.35">
      <c r="A6687" s="3" t="s">
        <v>7079</v>
      </c>
      <c r="B6687" s="44" t="s">
        <v>264</v>
      </c>
      <c r="C6687" s="44" t="s">
        <v>144</v>
      </c>
      <c r="D6687" s="44" t="s">
        <v>175</v>
      </c>
      <c r="E6687" s="3">
        <v>3</v>
      </c>
      <c r="F6687" s="3">
        <v>1</v>
      </c>
      <c r="G6687" s="3">
        <v>4</v>
      </c>
      <c r="H6687" s="3">
        <v>1</v>
      </c>
      <c r="I6687" s="3">
        <f t="shared" si="104"/>
        <v>2</v>
      </c>
    </row>
    <row r="6688" spans="1:9" x14ac:dyDescent="0.35">
      <c r="A6688" s="3" t="s">
        <v>7080</v>
      </c>
      <c r="B6688" s="44" t="s">
        <v>243</v>
      </c>
      <c r="C6688" s="44" t="s">
        <v>65</v>
      </c>
      <c r="D6688" s="44" t="s">
        <v>176</v>
      </c>
      <c r="E6688" s="3">
        <v>3</v>
      </c>
      <c r="F6688" s="3">
        <v>1</v>
      </c>
      <c r="G6688" s="3">
        <v>4</v>
      </c>
      <c r="H6688" s="3">
        <v>1</v>
      </c>
      <c r="I6688" s="3">
        <f t="shared" si="104"/>
        <v>2</v>
      </c>
    </row>
    <row r="6689" spans="1:9" x14ac:dyDescent="0.35">
      <c r="A6689" s="3" t="s">
        <v>7081</v>
      </c>
      <c r="B6689" s="44" t="s">
        <v>268</v>
      </c>
      <c r="C6689" s="44" t="s">
        <v>101</v>
      </c>
      <c r="D6689" s="44" t="s">
        <v>176</v>
      </c>
      <c r="E6689" s="3">
        <v>3</v>
      </c>
      <c r="F6689" s="3">
        <v>1</v>
      </c>
      <c r="G6689" s="3">
        <v>1</v>
      </c>
      <c r="H6689" s="3">
        <v>1</v>
      </c>
      <c r="I6689" s="3">
        <f t="shared" si="104"/>
        <v>2</v>
      </c>
    </row>
    <row r="6690" spans="1:9" x14ac:dyDescent="0.35">
      <c r="A6690" s="3" t="s">
        <v>7082</v>
      </c>
      <c r="B6690" s="44" t="s">
        <v>264</v>
      </c>
      <c r="C6690" s="44" t="s">
        <v>144</v>
      </c>
      <c r="D6690" s="44" t="s">
        <v>175</v>
      </c>
      <c r="E6690" s="3">
        <v>3</v>
      </c>
      <c r="F6690" s="3">
        <v>1</v>
      </c>
      <c r="G6690" s="3">
        <v>4</v>
      </c>
      <c r="H6690" s="3">
        <v>1</v>
      </c>
      <c r="I6690" s="3">
        <f t="shared" si="104"/>
        <v>2</v>
      </c>
    </row>
    <row r="6691" spans="1:9" x14ac:dyDescent="0.35">
      <c r="A6691" s="3" t="s">
        <v>7083</v>
      </c>
      <c r="B6691" s="44" t="s">
        <v>264</v>
      </c>
      <c r="C6691" s="44" t="s">
        <v>144</v>
      </c>
      <c r="D6691" s="44" t="s">
        <v>175</v>
      </c>
      <c r="E6691" s="3">
        <v>3</v>
      </c>
      <c r="F6691" s="3">
        <v>1</v>
      </c>
      <c r="G6691" s="3">
        <v>4</v>
      </c>
      <c r="H6691" s="3">
        <v>1</v>
      </c>
      <c r="I6691" s="3">
        <f t="shared" si="104"/>
        <v>2</v>
      </c>
    </row>
    <row r="6692" spans="1:9" x14ac:dyDescent="0.35">
      <c r="A6692" s="3" t="s">
        <v>7084</v>
      </c>
      <c r="B6692" s="44" t="s">
        <v>268</v>
      </c>
      <c r="C6692" s="44" t="s">
        <v>101</v>
      </c>
      <c r="D6692" s="44" t="s">
        <v>176</v>
      </c>
      <c r="E6692" s="3">
        <v>3</v>
      </c>
      <c r="F6692" s="3">
        <v>1</v>
      </c>
      <c r="G6692" s="3">
        <v>1</v>
      </c>
      <c r="H6692" s="3">
        <v>1</v>
      </c>
      <c r="I6692" s="3">
        <f t="shared" si="104"/>
        <v>2</v>
      </c>
    </row>
    <row r="6693" spans="1:9" x14ac:dyDescent="0.35">
      <c r="A6693" s="3" t="s">
        <v>7085</v>
      </c>
      <c r="B6693" s="44" t="s">
        <v>268</v>
      </c>
      <c r="C6693" s="44" t="s">
        <v>101</v>
      </c>
      <c r="D6693" s="44" t="s">
        <v>176</v>
      </c>
      <c r="E6693" s="3">
        <v>3</v>
      </c>
      <c r="F6693" s="3">
        <v>1</v>
      </c>
      <c r="G6693" s="3">
        <v>1</v>
      </c>
      <c r="H6693" s="3">
        <v>1</v>
      </c>
      <c r="I6693" s="3">
        <f t="shared" si="104"/>
        <v>2</v>
      </c>
    </row>
    <row r="6694" spans="1:9" x14ac:dyDescent="0.35">
      <c r="A6694" s="3" t="s">
        <v>7086</v>
      </c>
      <c r="B6694" s="44" t="s">
        <v>233</v>
      </c>
      <c r="C6694" s="44" t="s">
        <v>83</v>
      </c>
      <c r="D6694" s="44" t="s">
        <v>176</v>
      </c>
      <c r="E6694" s="3">
        <v>3</v>
      </c>
      <c r="F6694" s="3">
        <v>1</v>
      </c>
      <c r="G6694" s="3">
        <v>4</v>
      </c>
      <c r="H6694" s="3">
        <v>1</v>
      </c>
      <c r="I6694" s="3">
        <f t="shared" si="104"/>
        <v>2</v>
      </c>
    </row>
    <row r="6695" spans="1:9" x14ac:dyDescent="0.35">
      <c r="A6695" s="3" t="s">
        <v>7087</v>
      </c>
      <c r="B6695" s="44" t="s">
        <v>233</v>
      </c>
      <c r="C6695" s="44" t="s">
        <v>83</v>
      </c>
      <c r="D6695" s="44" t="s">
        <v>176</v>
      </c>
      <c r="E6695" s="3">
        <v>3</v>
      </c>
      <c r="F6695" s="3">
        <v>1</v>
      </c>
      <c r="G6695" s="3">
        <v>4</v>
      </c>
      <c r="H6695" s="3">
        <v>1</v>
      </c>
      <c r="I6695" s="3">
        <f t="shared" si="104"/>
        <v>2</v>
      </c>
    </row>
    <row r="6696" spans="1:9" x14ac:dyDescent="0.35">
      <c r="A6696" s="3" t="s">
        <v>7088</v>
      </c>
      <c r="B6696" s="44" t="s">
        <v>233</v>
      </c>
      <c r="C6696" s="44" t="s">
        <v>83</v>
      </c>
      <c r="D6696" s="44" t="s">
        <v>176</v>
      </c>
      <c r="E6696" s="3">
        <v>3</v>
      </c>
      <c r="F6696" s="3">
        <v>1</v>
      </c>
      <c r="G6696" s="3">
        <v>4</v>
      </c>
      <c r="H6696" s="3">
        <v>1</v>
      </c>
      <c r="I6696" s="3">
        <f t="shared" si="104"/>
        <v>2</v>
      </c>
    </row>
    <row r="6697" spans="1:9" x14ac:dyDescent="0.35">
      <c r="A6697" s="3" t="s">
        <v>7089</v>
      </c>
      <c r="B6697" s="44" t="s">
        <v>268</v>
      </c>
      <c r="C6697" s="44" t="s">
        <v>101</v>
      </c>
      <c r="D6697" s="44" t="s">
        <v>176</v>
      </c>
      <c r="E6697" s="3">
        <v>3</v>
      </c>
      <c r="F6697" s="3">
        <v>1</v>
      </c>
      <c r="G6697" s="3">
        <v>1</v>
      </c>
      <c r="H6697" s="3">
        <v>1</v>
      </c>
      <c r="I6697" s="3">
        <f t="shared" si="104"/>
        <v>2</v>
      </c>
    </row>
    <row r="6698" spans="1:9" x14ac:dyDescent="0.35">
      <c r="A6698" s="3" t="s">
        <v>7090</v>
      </c>
      <c r="B6698" s="44" t="s">
        <v>268</v>
      </c>
      <c r="C6698" s="44" t="s">
        <v>101</v>
      </c>
      <c r="D6698" s="44" t="s">
        <v>176</v>
      </c>
      <c r="E6698" s="3">
        <v>3</v>
      </c>
      <c r="F6698" s="3">
        <v>1</v>
      </c>
      <c r="G6698" s="3">
        <v>4</v>
      </c>
      <c r="H6698" s="3">
        <v>1</v>
      </c>
      <c r="I6698" s="3">
        <f t="shared" si="104"/>
        <v>2</v>
      </c>
    </row>
    <row r="6699" spans="1:9" x14ac:dyDescent="0.35">
      <c r="A6699" s="3" t="s">
        <v>7091</v>
      </c>
      <c r="B6699" s="44" t="s">
        <v>268</v>
      </c>
      <c r="C6699" s="44" t="s">
        <v>101</v>
      </c>
      <c r="D6699" s="44" t="s">
        <v>176</v>
      </c>
      <c r="E6699" s="3">
        <v>3</v>
      </c>
      <c r="F6699" s="3">
        <v>1</v>
      </c>
      <c r="G6699" s="3">
        <v>4</v>
      </c>
      <c r="H6699" s="3">
        <v>1</v>
      </c>
      <c r="I6699" s="3">
        <f t="shared" si="104"/>
        <v>2</v>
      </c>
    </row>
    <row r="6700" spans="1:9" x14ac:dyDescent="0.35">
      <c r="A6700" s="3" t="s">
        <v>7092</v>
      </c>
      <c r="B6700" s="44" t="s">
        <v>268</v>
      </c>
      <c r="C6700" s="44" t="s">
        <v>101</v>
      </c>
      <c r="D6700" s="44" t="s">
        <v>176</v>
      </c>
      <c r="E6700" s="3">
        <v>3</v>
      </c>
      <c r="F6700" s="3">
        <v>1</v>
      </c>
      <c r="G6700" s="3">
        <v>4</v>
      </c>
      <c r="H6700" s="3">
        <v>1</v>
      </c>
      <c r="I6700" s="3">
        <f t="shared" si="104"/>
        <v>2</v>
      </c>
    </row>
    <row r="6701" spans="1:9" x14ac:dyDescent="0.35">
      <c r="A6701" s="3" t="s">
        <v>7093</v>
      </c>
      <c r="B6701" s="44" t="s">
        <v>268</v>
      </c>
      <c r="C6701" s="44" t="s">
        <v>101</v>
      </c>
      <c r="D6701" s="44" t="s">
        <v>176</v>
      </c>
      <c r="E6701" s="3">
        <v>3</v>
      </c>
      <c r="F6701" s="3">
        <v>1</v>
      </c>
      <c r="G6701" s="3">
        <v>1</v>
      </c>
      <c r="H6701" s="3">
        <v>1</v>
      </c>
      <c r="I6701" s="3">
        <f t="shared" si="104"/>
        <v>2</v>
      </c>
    </row>
    <row r="6702" spans="1:9" x14ac:dyDescent="0.35">
      <c r="A6702" s="3" t="s">
        <v>7094</v>
      </c>
      <c r="B6702" s="44" t="s">
        <v>268</v>
      </c>
      <c r="C6702" s="44" t="s">
        <v>101</v>
      </c>
      <c r="D6702" s="44" t="s">
        <v>176</v>
      </c>
      <c r="E6702" s="3">
        <v>3</v>
      </c>
      <c r="F6702" s="3">
        <v>1</v>
      </c>
      <c r="G6702" s="3">
        <v>1</v>
      </c>
      <c r="H6702" s="3">
        <v>1</v>
      </c>
      <c r="I6702" s="3">
        <f t="shared" si="104"/>
        <v>2</v>
      </c>
    </row>
    <row r="6703" spans="1:9" x14ac:dyDescent="0.35">
      <c r="A6703" s="3" t="s">
        <v>7095</v>
      </c>
      <c r="B6703" s="44" t="s">
        <v>268</v>
      </c>
      <c r="C6703" s="44" t="s">
        <v>101</v>
      </c>
      <c r="D6703" s="44" t="s">
        <v>176</v>
      </c>
      <c r="E6703" s="3">
        <v>3</v>
      </c>
      <c r="F6703" s="3">
        <v>1</v>
      </c>
      <c r="G6703" s="3">
        <v>4</v>
      </c>
      <c r="H6703" s="3">
        <v>1</v>
      </c>
      <c r="I6703" s="3">
        <f t="shared" si="104"/>
        <v>2</v>
      </c>
    </row>
    <row r="6704" spans="1:9" x14ac:dyDescent="0.35">
      <c r="A6704" s="3" t="s">
        <v>7096</v>
      </c>
      <c r="B6704" s="44" t="s">
        <v>233</v>
      </c>
      <c r="C6704" s="44" t="s">
        <v>83</v>
      </c>
      <c r="D6704" s="44" t="s">
        <v>176</v>
      </c>
      <c r="E6704" s="3">
        <v>3</v>
      </c>
      <c r="F6704" s="3">
        <v>1</v>
      </c>
      <c r="G6704" s="3">
        <v>4</v>
      </c>
      <c r="H6704" s="3">
        <v>1</v>
      </c>
      <c r="I6704" s="3">
        <f t="shared" si="104"/>
        <v>2</v>
      </c>
    </row>
    <row r="6705" spans="1:9" x14ac:dyDescent="0.35">
      <c r="A6705" s="3" t="s">
        <v>7097</v>
      </c>
      <c r="B6705" s="44" t="s">
        <v>233</v>
      </c>
      <c r="C6705" s="44" t="s">
        <v>83</v>
      </c>
      <c r="D6705" s="44" t="s">
        <v>176</v>
      </c>
      <c r="E6705" s="3">
        <v>3</v>
      </c>
      <c r="F6705" s="3">
        <v>1</v>
      </c>
      <c r="G6705" s="3">
        <v>4</v>
      </c>
      <c r="H6705" s="3">
        <v>1</v>
      </c>
      <c r="I6705" s="3">
        <f t="shared" si="104"/>
        <v>2</v>
      </c>
    </row>
    <row r="6706" spans="1:9" x14ac:dyDescent="0.35">
      <c r="A6706" s="3" t="s">
        <v>7098</v>
      </c>
      <c r="B6706" s="44" t="s">
        <v>233</v>
      </c>
      <c r="C6706" s="44" t="s">
        <v>83</v>
      </c>
      <c r="D6706" s="44" t="s">
        <v>176</v>
      </c>
      <c r="E6706" s="3">
        <v>3</v>
      </c>
      <c r="F6706" s="3">
        <v>1</v>
      </c>
      <c r="G6706" s="3">
        <v>4</v>
      </c>
      <c r="H6706" s="3">
        <v>1</v>
      </c>
      <c r="I6706" s="3">
        <f t="shared" si="104"/>
        <v>2</v>
      </c>
    </row>
    <row r="6707" spans="1:9" x14ac:dyDescent="0.35">
      <c r="A6707" s="3" t="s">
        <v>7099</v>
      </c>
      <c r="B6707" s="44" t="s">
        <v>233</v>
      </c>
      <c r="C6707" s="44" t="s">
        <v>83</v>
      </c>
      <c r="D6707" s="44" t="s">
        <v>176</v>
      </c>
      <c r="E6707" s="3">
        <v>3</v>
      </c>
      <c r="F6707" s="3">
        <v>1</v>
      </c>
      <c r="G6707" s="3">
        <v>4</v>
      </c>
      <c r="H6707" s="3">
        <v>1</v>
      </c>
      <c r="I6707" s="3">
        <f t="shared" si="104"/>
        <v>2</v>
      </c>
    </row>
    <row r="6708" spans="1:9" x14ac:dyDescent="0.35">
      <c r="A6708" s="3" t="s">
        <v>7100</v>
      </c>
      <c r="B6708" s="44" t="s">
        <v>233</v>
      </c>
      <c r="C6708" s="44" t="s">
        <v>83</v>
      </c>
      <c r="D6708" s="44" t="s">
        <v>176</v>
      </c>
      <c r="E6708" s="3">
        <v>3</v>
      </c>
      <c r="F6708" s="3">
        <v>1</v>
      </c>
      <c r="G6708" s="3">
        <v>4</v>
      </c>
      <c r="H6708" s="3">
        <v>1</v>
      </c>
      <c r="I6708" s="3">
        <f t="shared" si="104"/>
        <v>2</v>
      </c>
    </row>
    <row r="6709" spans="1:9" x14ac:dyDescent="0.35">
      <c r="A6709" s="3" t="s">
        <v>7101</v>
      </c>
      <c r="B6709" s="44" t="s">
        <v>233</v>
      </c>
      <c r="C6709" s="44" t="s">
        <v>83</v>
      </c>
      <c r="D6709" s="44" t="s">
        <v>176</v>
      </c>
      <c r="E6709" s="3">
        <v>3</v>
      </c>
      <c r="F6709" s="3">
        <v>1</v>
      </c>
      <c r="G6709" s="3">
        <v>4</v>
      </c>
      <c r="H6709" s="3">
        <v>1</v>
      </c>
      <c r="I6709" s="3">
        <f t="shared" si="104"/>
        <v>2</v>
      </c>
    </row>
    <row r="6710" spans="1:9" x14ac:dyDescent="0.35">
      <c r="A6710" s="3" t="s">
        <v>7102</v>
      </c>
      <c r="B6710" s="44" t="s">
        <v>233</v>
      </c>
      <c r="C6710" s="44" t="s">
        <v>83</v>
      </c>
      <c r="D6710" s="44" t="s">
        <v>176</v>
      </c>
      <c r="E6710" s="3">
        <v>3</v>
      </c>
      <c r="F6710" s="3">
        <v>1</v>
      </c>
      <c r="G6710" s="3">
        <v>4</v>
      </c>
      <c r="H6710" s="3">
        <v>1</v>
      </c>
      <c r="I6710" s="3">
        <f t="shared" si="104"/>
        <v>2</v>
      </c>
    </row>
    <row r="6711" spans="1:9" x14ac:dyDescent="0.35">
      <c r="A6711" s="3" t="s">
        <v>7103</v>
      </c>
      <c r="B6711" s="44" t="s">
        <v>233</v>
      </c>
      <c r="C6711" s="44" t="s">
        <v>83</v>
      </c>
      <c r="D6711" s="44" t="s">
        <v>176</v>
      </c>
      <c r="E6711" s="3">
        <v>3</v>
      </c>
      <c r="F6711" s="3">
        <v>1</v>
      </c>
      <c r="G6711" s="3">
        <v>4</v>
      </c>
      <c r="H6711" s="3">
        <v>1</v>
      </c>
      <c r="I6711" s="3">
        <f t="shared" si="104"/>
        <v>2</v>
      </c>
    </row>
    <row r="6712" spans="1:9" x14ac:dyDescent="0.35">
      <c r="A6712" s="3" t="s">
        <v>7104</v>
      </c>
      <c r="B6712" s="44" t="s">
        <v>233</v>
      </c>
      <c r="C6712" s="44" t="s">
        <v>83</v>
      </c>
      <c r="D6712" s="44" t="s">
        <v>176</v>
      </c>
      <c r="E6712" s="3">
        <v>3</v>
      </c>
      <c r="F6712" s="3">
        <v>1</v>
      </c>
      <c r="G6712" s="3">
        <v>4</v>
      </c>
      <c r="H6712" s="3">
        <v>1</v>
      </c>
      <c r="I6712" s="3">
        <f t="shared" si="104"/>
        <v>2</v>
      </c>
    </row>
    <row r="6713" spans="1:9" x14ac:dyDescent="0.35">
      <c r="A6713" s="3" t="s">
        <v>7105</v>
      </c>
      <c r="B6713" s="44" t="s">
        <v>233</v>
      </c>
      <c r="C6713" s="44" t="s">
        <v>83</v>
      </c>
      <c r="D6713" s="44" t="s">
        <v>176</v>
      </c>
      <c r="E6713" s="3">
        <v>3</v>
      </c>
      <c r="F6713" s="3">
        <v>1</v>
      </c>
      <c r="G6713" s="3">
        <v>4</v>
      </c>
      <c r="H6713" s="3">
        <v>1</v>
      </c>
      <c r="I6713" s="3">
        <f t="shared" si="104"/>
        <v>2</v>
      </c>
    </row>
    <row r="6714" spans="1:9" x14ac:dyDescent="0.35">
      <c r="A6714" s="3" t="s">
        <v>7106</v>
      </c>
      <c r="B6714" s="44" t="s">
        <v>233</v>
      </c>
      <c r="C6714" s="44" t="s">
        <v>83</v>
      </c>
      <c r="D6714" s="44" t="s">
        <v>176</v>
      </c>
      <c r="E6714" s="3">
        <v>3</v>
      </c>
      <c r="F6714" s="3">
        <v>1</v>
      </c>
      <c r="G6714" s="3">
        <v>1</v>
      </c>
      <c r="H6714" s="3">
        <v>1</v>
      </c>
      <c r="I6714" s="3">
        <f t="shared" si="104"/>
        <v>2</v>
      </c>
    </row>
    <row r="6715" spans="1:9" x14ac:dyDescent="0.35">
      <c r="A6715" s="3" t="s">
        <v>7107</v>
      </c>
      <c r="B6715" s="44" t="s">
        <v>233</v>
      </c>
      <c r="C6715" s="44" t="s">
        <v>83</v>
      </c>
      <c r="D6715" s="44" t="s">
        <v>176</v>
      </c>
      <c r="E6715" s="3">
        <v>3</v>
      </c>
      <c r="F6715" s="3">
        <v>1</v>
      </c>
      <c r="G6715" s="3">
        <v>1</v>
      </c>
      <c r="H6715" s="3">
        <v>1</v>
      </c>
      <c r="I6715" s="3">
        <f t="shared" si="104"/>
        <v>2</v>
      </c>
    </row>
    <row r="6716" spans="1:9" x14ac:dyDescent="0.35">
      <c r="A6716" s="3" t="s">
        <v>7108</v>
      </c>
      <c r="B6716" s="44" t="s">
        <v>233</v>
      </c>
      <c r="C6716" s="44" t="s">
        <v>83</v>
      </c>
      <c r="D6716" s="44" t="s">
        <v>176</v>
      </c>
      <c r="E6716" s="3">
        <v>3</v>
      </c>
      <c r="F6716" s="3">
        <v>1</v>
      </c>
      <c r="G6716" s="3">
        <v>1</v>
      </c>
      <c r="H6716" s="3">
        <v>1</v>
      </c>
      <c r="I6716" s="3">
        <f t="shared" si="104"/>
        <v>2</v>
      </c>
    </row>
    <row r="6717" spans="1:9" x14ac:dyDescent="0.35">
      <c r="A6717" s="3" t="s">
        <v>7109</v>
      </c>
      <c r="B6717" s="44" t="s">
        <v>233</v>
      </c>
      <c r="C6717" s="44" t="s">
        <v>83</v>
      </c>
      <c r="D6717" s="44" t="s">
        <v>176</v>
      </c>
      <c r="E6717" s="3">
        <v>3</v>
      </c>
      <c r="F6717" s="3">
        <v>1</v>
      </c>
      <c r="G6717" s="3">
        <v>1</v>
      </c>
      <c r="H6717" s="3">
        <v>1</v>
      </c>
      <c r="I6717" s="3">
        <f t="shared" si="104"/>
        <v>2</v>
      </c>
    </row>
    <row r="6718" spans="1:9" x14ac:dyDescent="0.35">
      <c r="A6718" s="3" t="s">
        <v>7110</v>
      </c>
      <c r="B6718" s="44" t="s">
        <v>233</v>
      </c>
      <c r="C6718" s="44" t="s">
        <v>83</v>
      </c>
      <c r="D6718" s="44" t="s">
        <v>176</v>
      </c>
      <c r="E6718" s="3">
        <v>3</v>
      </c>
      <c r="F6718" s="3">
        <v>1</v>
      </c>
      <c r="G6718" s="3">
        <v>1</v>
      </c>
      <c r="H6718" s="3">
        <v>1</v>
      </c>
      <c r="I6718" s="3">
        <f t="shared" si="104"/>
        <v>2</v>
      </c>
    </row>
    <row r="6719" spans="1:9" x14ac:dyDescent="0.35">
      <c r="A6719" s="3" t="s">
        <v>7111</v>
      </c>
      <c r="B6719" s="44" t="s">
        <v>233</v>
      </c>
      <c r="C6719" s="44" t="s">
        <v>83</v>
      </c>
      <c r="D6719" s="44" t="s">
        <v>176</v>
      </c>
      <c r="E6719" s="3">
        <v>3</v>
      </c>
      <c r="F6719" s="3">
        <v>1</v>
      </c>
      <c r="G6719" s="3">
        <v>1</v>
      </c>
      <c r="H6719" s="3">
        <v>1</v>
      </c>
      <c r="I6719" s="3">
        <f t="shared" si="104"/>
        <v>2</v>
      </c>
    </row>
    <row r="6720" spans="1:9" x14ac:dyDescent="0.35">
      <c r="A6720" s="3" t="s">
        <v>7112</v>
      </c>
      <c r="B6720" s="44" t="s">
        <v>233</v>
      </c>
      <c r="C6720" s="44" t="s">
        <v>83</v>
      </c>
      <c r="D6720" s="44" t="s">
        <v>176</v>
      </c>
      <c r="E6720" s="3">
        <v>3</v>
      </c>
      <c r="F6720" s="3">
        <v>1</v>
      </c>
      <c r="G6720" s="3">
        <v>1</v>
      </c>
      <c r="H6720" s="3">
        <v>1</v>
      </c>
      <c r="I6720" s="3">
        <f t="shared" si="104"/>
        <v>2</v>
      </c>
    </row>
    <row r="6721" spans="1:9" x14ac:dyDescent="0.35">
      <c r="A6721" s="3" t="s">
        <v>7113</v>
      </c>
      <c r="B6721" s="44" t="s">
        <v>233</v>
      </c>
      <c r="C6721" s="44" t="s">
        <v>83</v>
      </c>
      <c r="D6721" s="44" t="s">
        <v>176</v>
      </c>
      <c r="E6721" s="3">
        <v>3</v>
      </c>
      <c r="F6721" s="3">
        <v>1</v>
      </c>
      <c r="G6721" s="3">
        <v>1</v>
      </c>
      <c r="H6721" s="3">
        <v>1</v>
      </c>
      <c r="I6721" s="3">
        <f t="shared" si="104"/>
        <v>2</v>
      </c>
    </row>
    <row r="6722" spans="1:9" x14ac:dyDescent="0.35">
      <c r="A6722" s="3" t="s">
        <v>7114</v>
      </c>
      <c r="B6722" s="44" t="s">
        <v>233</v>
      </c>
      <c r="C6722" s="44" t="s">
        <v>83</v>
      </c>
      <c r="D6722" s="44" t="s">
        <v>176</v>
      </c>
      <c r="E6722" s="3">
        <v>3</v>
      </c>
      <c r="F6722" s="3">
        <v>1</v>
      </c>
      <c r="G6722" s="3">
        <v>1</v>
      </c>
      <c r="H6722" s="3">
        <v>1</v>
      </c>
      <c r="I6722" s="3">
        <f t="shared" si="104"/>
        <v>2</v>
      </c>
    </row>
    <row r="6723" spans="1:9" x14ac:dyDescent="0.35">
      <c r="A6723" s="3" t="s">
        <v>7115</v>
      </c>
      <c r="B6723" s="44" t="s">
        <v>268</v>
      </c>
      <c r="C6723" s="44" t="s">
        <v>101</v>
      </c>
      <c r="D6723" s="44" t="s">
        <v>176</v>
      </c>
      <c r="E6723" s="3">
        <v>3</v>
      </c>
      <c r="F6723" s="3">
        <v>1</v>
      </c>
      <c r="G6723" s="3">
        <v>4</v>
      </c>
      <c r="H6723" s="3">
        <v>1</v>
      </c>
      <c r="I6723" s="3">
        <f t="shared" ref="I6723:I6786" si="105">ROUND(AVERAGE(E6723:H6723),0)</f>
        <v>2</v>
      </c>
    </row>
    <row r="6724" spans="1:9" x14ac:dyDescent="0.35">
      <c r="A6724" s="3" t="s">
        <v>7116</v>
      </c>
      <c r="B6724" s="44" t="s">
        <v>264</v>
      </c>
      <c r="C6724" s="44" t="s">
        <v>144</v>
      </c>
      <c r="D6724" s="44" t="s">
        <v>175</v>
      </c>
      <c r="E6724" s="3">
        <v>3</v>
      </c>
      <c r="F6724" s="3">
        <v>1</v>
      </c>
      <c r="G6724" s="3">
        <v>1</v>
      </c>
      <c r="H6724" s="3">
        <v>1</v>
      </c>
      <c r="I6724" s="3">
        <f t="shared" si="105"/>
        <v>2</v>
      </c>
    </row>
    <row r="6725" spans="1:9" x14ac:dyDescent="0.35">
      <c r="A6725" s="3" t="s">
        <v>7117</v>
      </c>
      <c r="B6725" s="44" t="s">
        <v>264</v>
      </c>
      <c r="C6725" s="44" t="s">
        <v>144</v>
      </c>
      <c r="D6725" s="44" t="s">
        <v>175</v>
      </c>
      <c r="E6725" s="3">
        <v>3</v>
      </c>
      <c r="F6725" s="3">
        <v>1</v>
      </c>
      <c r="G6725" s="3">
        <v>1</v>
      </c>
      <c r="H6725" s="3">
        <v>1</v>
      </c>
      <c r="I6725" s="3">
        <f t="shared" si="105"/>
        <v>2</v>
      </c>
    </row>
    <row r="6726" spans="1:9" x14ac:dyDescent="0.35">
      <c r="A6726" s="3" t="s">
        <v>7118</v>
      </c>
      <c r="B6726" s="44" t="s">
        <v>268</v>
      </c>
      <c r="C6726" s="44" t="s">
        <v>101</v>
      </c>
      <c r="D6726" s="44" t="s">
        <v>176</v>
      </c>
      <c r="E6726" s="3">
        <v>3</v>
      </c>
      <c r="F6726" s="3">
        <v>1</v>
      </c>
      <c r="G6726" s="3">
        <v>4</v>
      </c>
      <c r="H6726" s="3">
        <v>1</v>
      </c>
      <c r="I6726" s="3">
        <f t="shared" si="105"/>
        <v>2</v>
      </c>
    </row>
    <row r="6727" spans="1:9" x14ac:dyDescent="0.35">
      <c r="A6727" s="3" t="s">
        <v>7119</v>
      </c>
      <c r="B6727" s="44" t="s">
        <v>268</v>
      </c>
      <c r="C6727" s="44" t="s">
        <v>101</v>
      </c>
      <c r="D6727" s="44" t="s">
        <v>176</v>
      </c>
      <c r="E6727" s="3">
        <v>3</v>
      </c>
      <c r="F6727" s="3">
        <v>1</v>
      </c>
      <c r="G6727" s="3">
        <v>4</v>
      </c>
      <c r="H6727" s="3">
        <v>1</v>
      </c>
      <c r="I6727" s="3">
        <f t="shared" si="105"/>
        <v>2</v>
      </c>
    </row>
    <row r="6728" spans="1:9" x14ac:dyDescent="0.35">
      <c r="A6728" s="3" t="s">
        <v>7120</v>
      </c>
      <c r="B6728" s="44" t="s">
        <v>268</v>
      </c>
      <c r="C6728" s="44" t="s">
        <v>101</v>
      </c>
      <c r="D6728" s="44" t="s">
        <v>176</v>
      </c>
      <c r="E6728" s="3">
        <v>3</v>
      </c>
      <c r="F6728" s="3">
        <v>1</v>
      </c>
      <c r="G6728" s="3">
        <v>4</v>
      </c>
      <c r="H6728" s="3">
        <v>1</v>
      </c>
      <c r="I6728" s="3">
        <f t="shared" si="105"/>
        <v>2</v>
      </c>
    </row>
    <row r="6729" spans="1:9" x14ac:dyDescent="0.35">
      <c r="A6729" s="3" t="s">
        <v>7121</v>
      </c>
      <c r="B6729" s="44" t="s">
        <v>268</v>
      </c>
      <c r="C6729" s="44" t="s">
        <v>101</v>
      </c>
      <c r="D6729" s="44" t="s">
        <v>176</v>
      </c>
      <c r="E6729" s="3">
        <v>3</v>
      </c>
      <c r="F6729" s="3">
        <v>1</v>
      </c>
      <c r="G6729" s="3">
        <v>4</v>
      </c>
      <c r="H6729" s="3">
        <v>1</v>
      </c>
      <c r="I6729" s="3">
        <f t="shared" si="105"/>
        <v>2</v>
      </c>
    </row>
    <row r="6730" spans="1:9" x14ac:dyDescent="0.35">
      <c r="A6730" s="3" t="s">
        <v>7122</v>
      </c>
      <c r="B6730" s="44" t="s">
        <v>268</v>
      </c>
      <c r="C6730" s="44" t="s">
        <v>101</v>
      </c>
      <c r="D6730" s="44" t="s">
        <v>176</v>
      </c>
      <c r="E6730" s="3">
        <v>3</v>
      </c>
      <c r="F6730" s="3">
        <v>1</v>
      </c>
      <c r="G6730" s="3">
        <v>4</v>
      </c>
      <c r="H6730" s="3">
        <v>1</v>
      </c>
      <c r="I6730" s="3">
        <f t="shared" si="105"/>
        <v>2</v>
      </c>
    </row>
    <row r="6731" spans="1:9" x14ac:dyDescent="0.35">
      <c r="A6731" s="3" t="s">
        <v>7123</v>
      </c>
      <c r="B6731" s="44" t="s">
        <v>264</v>
      </c>
      <c r="C6731" s="44" t="s">
        <v>144</v>
      </c>
      <c r="D6731" s="44" t="s">
        <v>175</v>
      </c>
      <c r="E6731" s="3">
        <v>3</v>
      </c>
      <c r="F6731" s="3">
        <v>1</v>
      </c>
      <c r="G6731" s="3">
        <v>1</v>
      </c>
      <c r="H6731" s="3">
        <v>1</v>
      </c>
      <c r="I6731" s="3">
        <f t="shared" si="105"/>
        <v>2</v>
      </c>
    </row>
    <row r="6732" spans="1:9" x14ac:dyDescent="0.35">
      <c r="A6732" s="3" t="s">
        <v>7124</v>
      </c>
      <c r="B6732" s="44" t="s">
        <v>264</v>
      </c>
      <c r="C6732" s="44" t="s">
        <v>144</v>
      </c>
      <c r="D6732" s="44" t="s">
        <v>175</v>
      </c>
      <c r="E6732" s="3">
        <v>3</v>
      </c>
      <c r="F6732" s="3">
        <v>1</v>
      </c>
      <c r="G6732" s="3">
        <v>1</v>
      </c>
      <c r="H6732" s="3">
        <v>1</v>
      </c>
      <c r="I6732" s="3">
        <f t="shared" si="105"/>
        <v>2</v>
      </c>
    </row>
    <row r="6733" spans="1:9" x14ac:dyDescent="0.35">
      <c r="A6733" s="3" t="s">
        <v>7125</v>
      </c>
      <c r="B6733" s="44" t="s">
        <v>268</v>
      </c>
      <c r="C6733" s="44" t="s">
        <v>101</v>
      </c>
      <c r="D6733" s="44" t="s">
        <v>176</v>
      </c>
      <c r="E6733" s="3">
        <v>3</v>
      </c>
      <c r="F6733" s="3">
        <v>1</v>
      </c>
      <c r="G6733" s="3">
        <v>4</v>
      </c>
      <c r="H6733" s="3">
        <v>1</v>
      </c>
      <c r="I6733" s="3">
        <f t="shared" si="105"/>
        <v>2</v>
      </c>
    </row>
    <row r="6734" spans="1:9" x14ac:dyDescent="0.35">
      <c r="A6734" s="3" t="s">
        <v>7126</v>
      </c>
      <c r="B6734" s="44" t="s">
        <v>264</v>
      </c>
      <c r="C6734" s="44" t="s">
        <v>144</v>
      </c>
      <c r="D6734" s="44" t="s">
        <v>175</v>
      </c>
      <c r="E6734" s="3">
        <v>3</v>
      </c>
      <c r="F6734" s="3">
        <v>1</v>
      </c>
      <c r="G6734" s="3">
        <v>1</v>
      </c>
      <c r="H6734" s="3">
        <v>1</v>
      </c>
      <c r="I6734" s="3">
        <f t="shared" si="105"/>
        <v>2</v>
      </c>
    </row>
    <row r="6735" spans="1:9" x14ac:dyDescent="0.35">
      <c r="A6735" s="3" t="s">
        <v>7127</v>
      </c>
      <c r="B6735" s="44" t="s">
        <v>199</v>
      </c>
      <c r="C6735" s="44" t="s">
        <v>101</v>
      </c>
      <c r="D6735" s="44" t="s">
        <v>175</v>
      </c>
      <c r="E6735" s="3">
        <v>3</v>
      </c>
      <c r="F6735" s="3">
        <v>1</v>
      </c>
      <c r="G6735" s="3">
        <v>1</v>
      </c>
      <c r="H6735" s="3">
        <v>1</v>
      </c>
      <c r="I6735" s="3">
        <f t="shared" si="105"/>
        <v>2</v>
      </c>
    </row>
    <row r="6736" spans="1:9" x14ac:dyDescent="0.35">
      <c r="A6736" s="3" t="s">
        <v>7128</v>
      </c>
      <c r="B6736" s="44" t="s">
        <v>199</v>
      </c>
      <c r="C6736" s="44" t="s">
        <v>101</v>
      </c>
      <c r="D6736" s="44" t="s">
        <v>175</v>
      </c>
      <c r="E6736" s="3">
        <v>3</v>
      </c>
      <c r="F6736" s="3">
        <v>1</v>
      </c>
      <c r="G6736" s="3">
        <v>4</v>
      </c>
      <c r="H6736" s="3">
        <v>1</v>
      </c>
      <c r="I6736" s="3">
        <f t="shared" si="105"/>
        <v>2</v>
      </c>
    </row>
    <row r="6737" spans="1:9" x14ac:dyDescent="0.35">
      <c r="A6737" s="3" t="s">
        <v>7129</v>
      </c>
      <c r="B6737" s="44" t="s">
        <v>233</v>
      </c>
      <c r="C6737" s="44" t="s">
        <v>83</v>
      </c>
      <c r="D6737" s="44" t="s">
        <v>176</v>
      </c>
      <c r="E6737" s="3">
        <v>3</v>
      </c>
      <c r="F6737" s="3">
        <v>1</v>
      </c>
      <c r="G6737" s="3">
        <v>4</v>
      </c>
      <c r="H6737" s="3">
        <v>1</v>
      </c>
      <c r="I6737" s="3">
        <f t="shared" si="105"/>
        <v>2</v>
      </c>
    </row>
    <row r="6738" spans="1:9" x14ac:dyDescent="0.35">
      <c r="A6738" s="3" t="s">
        <v>7130</v>
      </c>
      <c r="B6738" s="44" t="s">
        <v>233</v>
      </c>
      <c r="C6738" s="44" t="s">
        <v>83</v>
      </c>
      <c r="D6738" s="44" t="s">
        <v>176</v>
      </c>
      <c r="E6738" s="3">
        <v>3</v>
      </c>
      <c r="F6738" s="3">
        <v>1</v>
      </c>
      <c r="G6738" s="3">
        <v>1</v>
      </c>
      <c r="H6738" s="3">
        <v>4</v>
      </c>
      <c r="I6738" s="3">
        <f t="shared" si="105"/>
        <v>2</v>
      </c>
    </row>
    <row r="6739" spans="1:9" x14ac:dyDescent="0.35">
      <c r="A6739" s="3" t="s">
        <v>7131</v>
      </c>
      <c r="B6739" s="44" t="s">
        <v>233</v>
      </c>
      <c r="C6739" s="44" t="s">
        <v>83</v>
      </c>
      <c r="D6739" s="44" t="s">
        <v>176</v>
      </c>
      <c r="E6739" s="3">
        <v>3</v>
      </c>
      <c r="F6739" s="3">
        <v>1</v>
      </c>
      <c r="G6739" s="3">
        <v>4</v>
      </c>
      <c r="H6739" s="3">
        <v>1</v>
      </c>
      <c r="I6739" s="3">
        <f t="shared" si="105"/>
        <v>2</v>
      </c>
    </row>
    <row r="6740" spans="1:9" x14ac:dyDescent="0.35">
      <c r="A6740" s="3" t="s">
        <v>7132</v>
      </c>
      <c r="B6740" s="44" t="s">
        <v>233</v>
      </c>
      <c r="C6740" s="44" t="s">
        <v>83</v>
      </c>
      <c r="D6740" s="44" t="s">
        <v>176</v>
      </c>
      <c r="E6740" s="3">
        <v>3</v>
      </c>
      <c r="F6740" s="3">
        <v>1</v>
      </c>
      <c r="G6740" s="3">
        <v>1</v>
      </c>
      <c r="H6740" s="3">
        <v>4</v>
      </c>
      <c r="I6740" s="3">
        <f t="shared" si="105"/>
        <v>2</v>
      </c>
    </row>
    <row r="6741" spans="1:9" x14ac:dyDescent="0.35">
      <c r="A6741" s="3" t="s">
        <v>7133</v>
      </c>
      <c r="B6741" s="44" t="s">
        <v>233</v>
      </c>
      <c r="C6741" s="44" t="s">
        <v>83</v>
      </c>
      <c r="D6741" s="44" t="s">
        <v>176</v>
      </c>
      <c r="E6741" s="3">
        <v>3</v>
      </c>
      <c r="F6741" s="3">
        <v>1</v>
      </c>
      <c r="G6741" s="3">
        <v>4</v>
      </c>
      <c r="H6741" s="3">
        <v>1</v>
      </c>
      <c r="I6741" s="3">
        <f t="shared" si="105"/>
        <v>2</v>
      </c>
    </row>
    <row r="6742" spans="1:9" x14ac:dyDescent="0.35">
      <c r="A6742" s="3" t="s">
        <v>7134</v>
      </c>
      <c r="B6742" s="44" t="s">
        <v>233</v>
      </c>
      <c r="C6742" s="44" t="s">
        <v>83</v>
      </c>
      <c r="D6742" s="44" t="s">
        <v>176</v>
      </c>
      <c r="E6742" s="3">
        <v>3</v>
      </c>
      <c r="F6742" s="3">
        <v>1</v>
      </c>
      <c r="G6742" s="3">
        <v>1</v>
      </c>
      <c r="H6742" s="3">
        <v>3</v>
      </c>
      <c r="I6742" s="3">
        <f t="shared" si="105"/>
        <v>2</v>
      </c>
    </row>
    <row r="6743" spans="1:9" x14ac:dyDescent="0.35">
      <c r="A6743" s="3" t="s">
        <v>7135</v>
      </c>
      <c r="B6743" s="44" t="s">
        <v>233</v>
      </c>
      <c r="C6743" s="44" t="s">
        <v>83</v>
      </c>
      <c r="D6743" s="44" t="s">
        <v>176</v>
      </c>
      <c r="E6743" s="3">
        <v>3</v>
      </c>
      <c r="F6743" s="3">
        <v>1</v>
      </c>
      <c r="G6743" s="3">
        <v>1</v>
      </c>
      <c r="H6743" s="3">
        <v>4</v>
      </c>
      <c r="I6743" s="3">
        <f t="shared" si="105"/>
        <v>2</v>
      </c>
    </row>
    <row r="6744" spans="1:9" x14ac:dyDescent="0.35">
      <c r="A6744" s="3" t="s">
        <v>7136</v>
      </c>
      <c r="B6744" s="44" t="s">
        <v>233</v>
      </c>
      <c r="C6744" s="44" t="s">
        <v>83</v>
      </c>
      <c r="D6744" s="44" t="s">
        <v>176</v>
      </c>
      <c r="E6744" s="3">
        <v>3</v>
      </c>
      <c r="F6744" s="3">
        <v>1</v>
      </c>
      <c r="G6744" s="3">
        <v>4</v>
      </c>
      <c r="H6744" s="3">
        <v>3</v>
      </c>
      <c r="I6744" s="3">
        <f t="shared" si="105"/>
        <v>3</v>
      </c>
    </row>
    <row r="6745" spans="1:9" x14ac:dyDescent="0.35">
      <c r="A6745" s="3" t="s">
        <v>7137</v>
      </c>
      <c r="B6745" s="44" t="s">
        <v>233</v>
      </c>
      <c r="C6745" s="44" t="s">
        <v>83</v>
      </c>
      <c r="D6745" s="44" t="s">
        <v>176</v>
      </c>
      <c r="E6745" s="3">
        <v>3</v>
      </c>
      <c r="F6745" s="3">
        <v>1</v>
      </c>
      <c r="G6745" s="3">
        <v>4</v>
      </c>
      <c r="H6745" s="3">
        <v>1</v>
      </c>
      <c r="I6745" s="3">
        <f t="shared" si="105"/>
        <v>2</v>
      </c>
    </row>
    <row r="6746" spans="1:9" x14ac:dyDescent="0.35">
      <c r="A6746" s="3" t="s">
        <v>7138</v>
      </c>
      <c r="B6746" s="44" t="s">
        <v>233</v>
      </c>
      <c r="C6746" s="44" t="s">
        <v>83</v>
      </c>
      <c r="D6746" s="44" t="s">
        <v>176</v>
      </c>
      <c r="E6746" s="3">
        <v>3</v>
      </c>
      <c r="F6746" s="3">
        <v>1</v>
      </c>
      <c r="G6746" s="3">
        <v>4</v>
      </c>
      <c r="H6746" s="3">
        <v>3</v>
      </c>
      <c r="I6746" s="3">
        <f t="shared" si="105"/>
        <v>3</v>
      </c>
    </row>
    <row r="6747" spans="1:9" x14ac:dyDescent="0.35">
      <c r="A6747" s="3" t="s">
        <v>7139</v>
      </c>
      <c r="B6747" s="44" t="s">
        <v>233</v>
      </c>
      <c r="C6747" s="44" t="s">
        <v>83</v>
      </c>
      <c r="D6747" s="44" t="s">
        <v>176</v>
      </c>
      <c r="E6747" s="3">
        <v>3</v>
      </c>
      <c r="F6747" s="3">
        <v>1</v>
      </c>
      <c r="G6747" s="3">
        <v>4</v>
      </c>
      <c r="H6747" s="3">
        <v>1</v>
      </c>
      <c r="I6747" s="3">
        <f t="shared" si="105"/>
        <v>2</v>
      </c>
    </row>
    <row r="6748" spans="1:9" x14ac:dyDescent="0.35">
      <c r="A6748" s="3" t="s">
        <v>7140</v>
      </c>
      <c r="B6748" s="44" t="s">
        <v>233</v>
      </c>
      <c r="C6748" s="44" t="s">
        <v>83</v>
      </c>
      <c r="D6748" s="44" t="s">
        <v>176</v>
      </c>
      <c r="E6748" s="3">
        <v>3</v>
      </c>
      <c r="F6748" s="3">
        <v>1</v>
      </c>
      <c r="G6748" s="3">
        <v>4</v>
      </c>
      <c r="H6748" s="3">
        <v>1</v>
      </c>
      <c r="I6748" s="3">
        <f t="shared" si="105"/>
        <v>2</v>
      </c>
    </row>
    <row r="6749" spans="1:9" x14ac:dyDescent="0.35">
      <c r="A6749" s="3" t="s">
        <v>7141</v>
      </c>
      <c r="B6749" s="44" t="s">
        <v>233</v>
      </c>
      <c r="C6749" s="44" t="s">
        <v>83</v>
      </c>
      <c r="D6749" s="44" t="s">
        <v>176</v>
      </c>
      <c r="E6749" s="3">
        <v>3</v>
      </c>
      <c r="F6749" s="3">
        <v>1</v>
      </c>
      <c r="G6749" s="3">
        <v>4</v>
      </c>
      <c r="H6749" s="3">
        <v>1</v>
      </c>
      <c r="I6749" s="3">
        <f t="shared" si="105"/>
        <v>2</v>
      </c>
    </row>
    <row r="6750" spans="1:9" x14ac:dyDescent="0.35">
      <c r="A6750" s="3" t="s">
        <v>7142</v>
      </c>
      <c r="B6750" s="44" t="s">
        <v>233</v>
      </c>
      <c r="C6750" s="44" t="s">
        <v>83</v>
      </c>
      <c r="D6750" s="44" t="s">
        <v>176</v>
      </c>
      <c r="E6750" s="3">
        <v>3</v>
      </c>
      <c r="F6750" s="3">
        <v>1</v>
      </c>
      <c r="G6750" s="3">
        <v>4</v>
      </c>
      <c r="H6750" s="3">
        <v>1</v>
      </c>
      <c r="I6750" s="3">
        <f t="shared" si="105"/>
        <v>2</v>
      </c>
    </row>
    <row r="6751" spans="1:9" x14ac:dyDescent="0.35">
      <c r="A6751" s="3" t="s">
        <v>7143</v>
      </c>
      <c r="B6751" s="44" t="s">
        <v>233</v>
      </c>
      <c r="C6751" s="44" t="s">
        <v>83</v>
      </c>
      <c r="D6751" s="44" t="s">
        <v>176</v>
      </c>
      <c r="E6751" s="3">
        <v>3</v>
      </c>
      <c r="F6751" s="3">
        <v>1</v>
      </c>
      <c r="G6751" s="3">
        <v>1</v>
      </c>
      <c r="H6751" s="3">
        <v>1</v>
      </c>
      <c r="I6751" s="3">
        <f t="shared" si="105"/>
        <v>2</v>
      </c>
    </row>
    <row r="6752" spans="1:9" x14ac:dyDescent="0.35">
      <c r="A6752" s="3" t="s">
        <v>7144</v>
      </c>
      <c r="B6752" s="44" t="s">
        <v>233</v>
      </c>
      <c r="C6752" s="44" t="s">
        <v>83</v>
      </c>
      <c r="D6752" s="44" t="s">
        <v>176</v>
      </c>
      <c r="E6752" s="3">
        <v>3</v>
      </c>
      <c r="F6752" s="3">
        <v>1</v>
      </c>
      <c r="G6752" s="3">
        <v>4</v>
      </c>
      <c r="H6752" s="3">
        <v>1</v>
      </c>
      <c r="I6752" s="3">
        <f t="shared" si="105"/>
        <v>2</v>
      </c>
    </row>
    <row r="6753" spans="1:9" x14ac:dyDescent="0.35">
      <c r="A6753" s="3" t="s">
        <v>7145</v>
      </c>
      <c r="B6753" s="44" t="s">
        <v>233</v>
      </c>
      <c r="C6753" s="44" t="s">
        <v>83</v>
      </c>
      <c r="D6753" s="44" t="s">
        <v>176</v>
      </c>
      <c r="E6753" s="3">
        <v>3</v>
      </c>
      <c r="F6753" s="3">
        <v>1</v>
      </c>
      <c r="G6753" s="3">
        <v>4</v>
      </c>
      <c r="H6753" s="3">
        <v>1</v>
      </c>
      <c r="I6753" s="3">
        <f t="shared" si="105"/>
        <v>2</v>
      </c>
    </row>
    <row r="6754" spans="1:9" x14ac:dyDescent="0.35">
      <c r="A6754" s="3" t="s">
        <v>7146</v>
      </c>
      <c r="B6754" s="44" t="s">
        <v>266</v>
      </c>
      <c r="C6754" s="44" t="s">
        <v>144</v>
      </c>
      <c r="D6754" s="44" t="s">
        <v>176</v>
      </c>
      <c r="E6754" s="3">
        <v>3</v>
      </c>
      <c r="F6754" s="3">
        <v>1</v>
      </c>
      <c r="G6754" s="3">
        <v>4</v>
      </c>
      <c r="H6754" s="3">
        <v>1</v>
      </c>
      <c r="I6754" s="3">
        <f t="shared" si="105"/>
        <v>2</v>
      </c>
    </row>
    <row r="6755" spans="1:9" x14ac:dyDescent="0.35">
      <c r="A6755" s="3" t="s">
        <v>7147</v>
      </c>
      <c r="B6755" s="44" t="s">
        <v>266</v>
      </c>
      <c r="C6755" s="44" t="s">
        <v>144</v>
      </c>
      <c r="D6755" s="44" t="s">
        <v>176</v>
      </c>
      <c r="E6755" s="3">
        <v>3</v>
      </c>
      <c r="F6755" s="3">
        <v>1</v>
      </c>
      <c r="G6755" s="3">
        <v>4</v>
      </c>
      <c r="H6755" s="3">
        <v>1</v>
      </c>
      <c r="I6755" s="3">
        <f t="shared" si="105"/>
        <v>2</v>
      </c>
    </row>
    <row r="6756" spans="1:9" x14ac:dyDescent="0.35">
      <c r="A6756" s="3" t="s">
        <v>7148</v>
      </c>
      <c r="B6756" s="44" t="s">
        <v>266</v>
      </c>
      <c r="C6756" s="44" t="s">
        <v>144</v>
      </c>
      <c r="D6756" s="44" t="s">
        <v>176</v>
      </c>
      <c r="E6756" s="3">
        <v>3</v>
      </c>
      <c r="F6756" s="3">
        <v>1</v>
      </c>
      <c r="G6756" s="3">
        <v>1</v>
      </c>
      <c r="H6756" s="3">
        <v>1</v>
      </c>
      <c r="I6756" s="3">
        <f t="shared" si="105"/>
        <v>2</v>
      </c>
    </row>
    <row r="6757" spans="1:9" x14ac:dyDescent="0.35">
      <c r="A6757" s="3" t="s">
        <v>7149</v>
      </c>
      <c r="B6757" s="44" t="s">
        <v>266</v>
      </c>
      <c r="C6757" s="44" t="s">
        <v>144</v>
      </c>
      <c r="D6757" s="44" t="s">
        <v>176</v>
      </c>
      <c r="E6757" s="3">
        <v>3</v>
      </c>
      <c r="F6757" s="3">
        <v>1</v>
      </c>
      <c r="G6757" s="3">
        <v>4</v>
      </c>
      <c r="H6757" s="3">
        <v>1</v>
      </c>
      <c r="I6757" s="3">
        <f t="shared" si="105"/>
        <v>2</v>
      </c>
    </row>
    <row r="6758" spans="1:9" x14ac:dyDescent="0.35">
      <c r="A6758" s="3" t="s">
        <v>7150</v>
      </c>
      <c r="B6758" s="44" t="s">
        <v>199</v>
      </c>
      <c r="C6758" s="44" t="s">
        <v>101</v>
      </c>
      <c r="D6758" s="44" t="s">
        <v>175</v>
      </c>
      <c r="E6758" s="3">
        <v>3</v>
      </c>
      <c r="F6758" s="3">
        <v>1</v>
      </c>
      <c r="G6758" s="3">
        <v>4</v>
      </c>
      <c r="H6758" s="3">
        <v>1</v>
      </c>
      <c r="I6758" s="3">
        <f t="shared" si="105"/>
        <v>2</v>
      </c>
    </row>
    <row r="6759" spans="1:9" x14ac:dyDescent="0.35">
      <c r="A6759" s="3" t="s">
        <v>7151</v>
      </c>
      <c r="B6759" s="44" t="s">
        <v>266</v>
      </c>
      <c r="C6759" s="44" t="s">
        <v>144</v>
      </c>
      <c r="D6759" s="44" t="s">
        <v>176</v>
      </c>
      <c r="E6759" s="3">
        <v>3</v>
      </c>
      <c r="F6759" s="3">
        <v>1</v>
      </c>
      <c r="G6759" s="3">
        <v>4</v>
      </c>
      <c r="H6759" s="3">
        <v>1</v>
      </c>
      <c r="I6759" s="3">
        <f t="shared" si="105"/>
        <v>2</v>
      </c>
    </row>
    <row r="6760" spans="1:9" x14ac:dyDescent="0.35">
      <c r="A6760" s="3" t="s">
        <v>7152</v>
      </c>
      <c r="B6760" s="44" t="s">
        <v>268</v>
      </c>
      <c r="C6760" s="44" t="s">
        <v>101</v>
      </c>
      <c r="D6760" s="44" t="s">
        <v>176</v>
      </c>
      <c r="E6760" s="3">
        <v>3</v>
      </c>
      <c r="F6760" s="3">
        <v>1</v>
      </c>
      <c r="G6760" s="3">
        <v>1</v>
      </c>
      <c r="H6760" s="3">
        <v>1</v>
      </c>
      <c r="I6760" s="3">
        <f t="shared" si="105"/>
        <v>2</v>
      </c>
    </row>
    <row r="6761" spans="1:9" x14ac:dyDescent="0.35">
      <c r="A6761" s="3" t="s">
        <v>7153</v>
      </c>
      <c r="B6761" s="44" t="s">
        <v>268</v>
      </c>
      <c r="C6761" s="44" t="s">
        <v>101</v>
      </c>
      <c r="D6761" s="44" t="s">
        <v>176</v>
      </c>
      <c r="E6761" s="3">
        <v>3</v>
      </c>
      <c r="F6761" s="3">
        <v>1</v>
      </c>
      <c r="G6761" s="3">
        <v>1</v>
      </c>
      <c r="H6761" s="3">
        <v>1</v>
      </c>
      <c r="I6761" s="3">
        <f t="shared" si="105"/>
        <v>2</v>
      </c>
    </row>
    <row r="6762" spans="1:9" x14ac:dyDescent="0.35">
      <c r="A6762" s="3" t="s">
        <v>7154</v>
      </c>
      <c r="B6762" s="44" t="s">
        <v>268</v>
      </c>
      <c r="C6762" s="44" t="s">
        <v>101</v>
      </c>
      <c r="D6762" s="44" t="s">
        <v>176</v>
      </c>
      <c r="E6762" s="3">
        <v>3</v>
      </c>
      <c r="F6762" s="3">
        <v>1</v>
      </c>
      <c r="G6762" s="3">
        <v>1</v>
      </c>
      <c r="H6762" s="3">
        <v>1</v>
      </c>
      <c r="I6762" s="3">
        <f t="shared" si="105"/>
        <v>2</v>
      </c>
    </row>
    <row r="6763" spans="1:9" x14ac:dyDescent="0.35">
      <c r="A6763" s="3" t="s">
        <v>7155</v>
      </c>
      <c r="B6763" s="44" t="s">
        <v>268</v>
      </c>
      <c r="C6763" s="44" t="s">
        <v>101</v>
      </c>
      <c r="D6763" s="44" t="s">
        <v>176</v>
      </c>
      <c r="E6763" s="3">
        <v>3</v>
      </c>
      <c r="F6763" s="3">
        <v>1</v>
      </c>
      <c r="G6763" s="3">
        <v>1</v>
      </c>
      <c r="H6763" s="3">
        <v>1</v>
      </c>
      <c r="I6763" s="3">
        <f t="shared" si="105"/>
        <v>2</v>
      </c>
    </row>
    <row r="6764" spans="1:9" x14ac:dyDescent="0.35">
      <c r="A6764" s="3" t="s">
        <v>7156</v>
      </c>
      <c r="B6764" s="44" t="s">
        <v>268</v>
      </c>
      <c r="C6764" s="44" t="s">
        <v>101</v>
      </c>
      <c r="D6764" s="44" t="s">
        <v>176</v>
      </c>
      <c r="E6764" s="3">
        <v>3</v>
      </c>
      <c r="F6764" s="3">
        <v>1</v>
      </c>
      <c r="G6764" s="3">
        <v>1</v>
      </c>
      <c r="H6764" s="3">
        <v>1</v>
      </c>
      <c r="I6764" s="3">
        <f t="shared" si="105"/>
        <v>2</v>
      </c>
    </row>
    <row r="6765" spans="1:9" x14ac:dyDescent="0.35">
      <c r="A6765" s="3" t="s">
        <v>7157</v>
      </c>
      <c r="B6765" s="44" t="s">
        <v>268</v>
      </c>
      <c r="C6765" s="44" t="s">
        <v>101</v>
      </c>
      <c r="D6765" s="44" t="s">
        <v>176</v>
      </c>
      <c r="E6765" s="3">
        <v>3</v>
      </c>
      <c r="F6765" s="3">
        <v>1</v>
      </c>
      <c r="G6765" s="3">
        <v>1</v>
      </c>
      <c r="H6765" s="3">
        <v>1</v>
      </c>
      <c r="I6765" s="3">
        <f t="shared" si="105"/>
        <v>2</v>
      </c>
    </row>
    <row r="6766" spans="1:9" x14ac:dyDescent="0.35">
      <c r="A6766" s="3" t="s">
        <v>7158</v>
      </c>
      <c r="B6766" s="44" t="s">
        <v>268</v>
      </c>
      <c r="C6766" s="44" t="s">
        <v>101</v>
      </c>
      <c r="D6766" s="44" t="s">
        <v>176</v>
      </c>
      <c r="E6766" s="3">
        <v>3</v>
      </c>
      <c r="F6766" s="3">
        <v>1</v>
      </c>
      <c r="G6766" s="3">
        <v>4</v>
      </c>
      <c r="H6766" s="3">
        <v>1</v>
      </c>
      <c r="I6766" s="3">
        <f t="shared" si="105"/>
        <v>2</v>
      </c>
    </row>
    <row r="6767" spans="1:9" x14ac:dyDescent="0.35">
      <c r="A6767" s="3" t="s">
        <v>7159</v>
      </c>
      <c r="B6767" s="44" t="s">
        <v>199</v>
      </c>
      <c r="C6767" s="44" t="s">
        <v>101</v>
      </c>
      <c r="D6767" s="44" t="s">
        <v>175</v>
      </c>
      <c r="E6767" s="3">
        <v>3</v>
      </c>
      <c r="F6767" s="3">
        <v>1</v>
      </c>
      <c r="G6767" s="3">
        <v>4</v>
      </c>
      <c r="H6767" s="3">
        <v>1</v>
      </c>
      <c r="I6767" s="3">
        <f t="shared" si="105"/>
        <v>2</v>
      </c>
    </row>
    <row r="6768" spans="1:9" x14ac:dyDescent="0.35">
      <c r="A6768" s="3" t="s">
        <v>7160</v>
      </c>
      <c r="B6768" s="44" t="s">
        <v>199</v>
      </c>
      <c r="C6768" s="44" t="s">
        <v>101</v>
      </c>
      <c r="D6768" s="44" t="s">
        <v>175</v>
      </c>
      <c r="E6768" s="3">
        <v>3</v>
      </c>
      <c r="F6768" s="3">
        <v>1</v>
      </c>
      <c r="G6768" s="3">
        <v>4</v>
      </c>
      <c r="H6768" s="3">
        <v>1</v>
      </c>
      <c r="I6768" s="3">
        <f t="shared" si="105"/>
        <v>2</v>
      </c>
    </row>
    <row r="6769" spans="1:9" x14ac:dyDescent="0.35">
      <c r="A6769" s="3" t="s">
        <v>7161</v>
      </c>
      <c r="B6769" s="44" t="s">
        <v>199</v>
      </c>
      <c r="C6769" s="44" t="s">
        <v>101</v>
      </c>
      <c r="D6769" s="44" t="s">
        <v>175</v>
      </c>
      <c r="E6769" s="3">
        <v>3</v>
      </c>
      <c r="F6769" s="3">
        <v>1</v>
      </c>
      <c r="G6769" s="3">
        <v>4</v>
      </c>
      <c r="H6769" s="3">
        <v>1</v>
      </c>
      <c r="I6769" s="3">
        <f t="shared" si="105"/>
        <v>2</v>
      </c>
    </row>
    <row r="6770" spans="1:9" x14ac:dyDescent="0.35">
      <c r="A6770" s="3" t="s">
        <v>7162</v>
      </c>
      <c r="B6770" s="44" t="s">
        <v>244</v>
      </c>
      <c r="C6770" s="44" t="s">
        <v>65</v>
      </c>
      <c r="D6770" s="44" t="s">
        <v>175</v>
      </c>
      <c r="E6770" s="3">
        <v>3</v>
      </c>
      <c r="F6770" s="3">
        <v>1</v>
      </c>
      <c r="G6770" s="3">
        <v>1</v>
      </c>
      <c r="H6770" s="3">
        <v>1</v>
      </c>
      <c r="I6770" s="3">
        <f t="shared" si="105"/>
        <v>2</v>
      </c>
    </row>
    <row r="6771" spans="1:9" x14ac:dyDescent="0.35">
      <c r="A6771" s="3" t="s">
        <v>7163</v>
      </c>
      <c r="B6771" s="44" t="s">
        <v>268</v>
      </c>
      <c r="C6771" s="44" t="s">
        <v>101</v>
      </c>
      <c r="D6771" s="44" t="s">
        <v>176</v>
      </c>
      <c r="E6771" s="3">
        <v>3</v>
      </c>
      <c r="F6771" s="3">
        <v>1</v>
      </c>
      <c r="G6771" s="3">
        <v>4</v>
      </c>
      <c r="H6771" s="3">
        <v>1</v>
      </c>
      <c r="I6771" s="3">
        <f t="shared" si="105"/>
        <v>2</v>
      </c>
    </row>
    <row r="6772" spans="1:9" x14ac:dyDescent="0.35">
      <c r="A6772" s="3" t="s">
        <v>7164</v>
      </c>
      <c r="B6772" s="44" t="s">
        <v>268</v>
      </c>
      <c r="C6772" s="44" t="s">
        <v>101</v>
      </c>
      <c r="D6772" s="44" t="s">
        <v>176</v>
      </c>
      <c r="E6772" s="3">
        <v>3</v>
      </c>
      <c r="F6772" s="3">
        <v>1</v>
      </c>
      <c r="G6772" s="3">
        <v>4</v>
      </c>
      <c r="H6772" s="3">
        <v>1</v>
      </c>
      <c r="I6772" s="3">
        <f t="shared" si="105"/>
        <v>2</v>
      </c>
    </row>
    <row r="6773" spans="1:9" x14ac:dyDescent="0.35">
      <c r="A6773" s="3" t="s">
        <v>7165</v>
      </c>
      <c r="B6773" s="44" t="s">
        <v>268</v>
      </c>
      <c r="C6773" s="44" t="s">
        <v>101</v>
      </c>
      <c r="D6773" s="44" t="s">
        <v>176</v>
      </c>
      <c r="E6773" s="3">
        <v>3</v>
      </c>
      <c r="F6773" s="3">
        <v>1</v>
      </c>
      <c r="G6773" s="3">
        <v>4</v>
      </c>
      <c r="H6773" s="3">
        <v>1</v>
      </c>
      <c r="I6773" s="3">
        <f t="shared" si="105"/>
        <v>2</v>
      </c>
    </row>
    <row r="6774" spans="1:9" x14ac:dyDescent="0.35">
      <c r="A6774" s="3" t="s">
        <v>7166</v>
      </c>
      <c r="B6774" s="44" t="s">
        <v>268</v>
      </c>
      <c r="C6774" s="44" t="s">
        <v>101</v>
      </c>
      <c r="D6774" s="44" t="s">
        <v>176</v>
      </c>
      <c r="E6774" s="3">
        <v>3</v>
      </c>
      <c r="F6774" s="3">
        <v>1</v>
      </c>
      <c r="G6774" s="3">
        <v>4</v>
      </c>
      <c r="H6774" s="3">
        <v>1</v>
      </c>
      <c r="I6774" s="3">
        <f t="shared" si="105"/>
        <v>2</v>
      </c>
    </row>
    <row r="6775" spans="1:9" x14ac:dyDescent="0.35">
      <c r="A6775" s="3" t="s">
        <v>7167</v>
      </c>
      <c r="B6775" s="44" t="s">
        <v>268</v>
      </c>
      <c r="C6775" s="44" t="s">
        <v>101</v>
      </c>
      <c r="D6775" s="44" t="s">
        <v>176</v>
      </c>
      <c r="E6775" s="3">
        <v>3</v>
      </c>
      <c r="F6775" s="3">
        <v>1</v>
      </c>
      <c r="G6775" s="3">
        <v>4</v>
      </c>
      <c r="H6775" s="3">
        <v>1</v>
      </c>
      <c r="I6775" s="3">
        <f t="shared" si="105"/>
        <v>2</v>
      </c>
    </row>
    <row r="6776" spans="1:9" x14ac:dyDescent="0.35">
      <c r="A6776" s="3" t="s">
        <v>7168</v>
      </c>
      <c r="B6776" s="44" t="s">
        <v>268</v>
      </c>
      <c r="C6776" s="44" t="s">
        <v>101</v>
      </c>
      <c r="D6776" s="44" t="s">
        <v>176</v>
      </c>
      <c r="E6776" s="3">
        <v>3</v>
      </c>
      <c r="F6776" s="3">
        <v>1</v>
      </c>
      <c r="G6776" s="3">
        <v>4</v>
      </c>
      <c r="H6776" s="3">
        <v>1</v>
      </c>
      <c r="I6776" s="3">
        <f t="shared" si="105"/>
        <v>2</v>
      </c>
    </row>
    <row r="6777" spans="1:9" x14ac:dyDescent="0.35">
      <c r="A6777" s="3" t="s">
        <v>7169</v>
      </c>
      <c r="B6777" s="44" t="s">
        <v>268</v>
      </c>
      <c r="C6777" s="44" t="s">
        <v>101</v>
      </c>
      <c r="D6777" s="44" t="s">
        <v>176</v>
      </c>
      <c r="E6777" s="3">
        <v>3</v>
      </c>
      <c r="F6777" s="3">
        <v>1</v>
      </c>
      <c r="G6777" s="3">
        <v>4</v>
      </c>
      <c r="H6777" s="3">
        <v>1</v>
      </c>
      <c r="I6777" s="3">
        <f t="shared" si="105"/>
        <v>2</v>
      </c>
    </row>
    <row r="6778" spans="1:9" x14ac:dyDescent="0.35">
      <c r="A6778" s="3" t="s">
        <v>7170</v>
      </c>
      <c r="B6778" s="44" t="s">
        <v>268</v>
      </c>
      <c r="C6778" s="44" t="s">
        <v>101</v>
      </c>
      <c r="D6778" s="44" t="s">
        <v>176</v>
      </c>
      <c r="E6778" s="3">
        <v>3</v>
      </c>
      <c r="F6778" s="3">
        <v>1</v>
      </c>
      <c r="G6778" s="3">
        <v>4</v>
      </c>
      <c r="H6778" s="3">
        <v>1</v>
      </c>
      <c r="I6778" s="3">
        <f t="shared" si="105"/>
        <v>2</v>
      </c>
    </row>
    <row r="6779" spans="1:9" x14ac:dyDescent="0.35">
      <c r="A6779" s="3" t="s">
        <v>7171</v>
      </c>
      <c r="B6779" s="44" t="s">
        <v>268</v>
      </c>
      <c r="C6779" s="44" t="s">
        <v>101</v>
      </c>
      <c r="D6779" s="44" t="s">
        <v>176</v>
      </c>
      <c r="E6779" s="3">
        <v>3</v>
      </c>
      <c r="F6779" s="3">
        <v>1</v>
      </c>
      <c r="G6779" s="3">
        <v>4</v>
      </c>
      <c r="H6779" s="3">
        <v>1</v>
      </c>
      <c r="I6779" s="3">
        <f t="shared" si="105"/>
        <v>2</v>
      </c>
    </row>
    <row r="6780" spans="1:9" x14ac:dyDescent="0.35">
      <c r="A6780" s="3" t="s">
        <v>7172</v>
      </c>
      <c r="B6780" s="44" t="s">
        <v>268</v>
      </c>
      <c r="C6780" s="44" t="s">
        <v>101</v>
      </c>
      <c r="D6780" s="44" t="s">
        <v>176</v>
      </c>
      <c r="E6780" s="3">
        <v>3</v>
      </c>
      <c r="F6780" s="3">
        <v>1</v>
      </c>
      <c r="G6780" s="3">
        <v>4</v>
      </c>
      <c r="H6780" s="3">
        <v>1</v>
      </c>
      <c r="I6780" s="3">
        <f t="shared" si="105"/>
        <v>2</v>
      </c>
    </row>
    <row r="6781" spans="1:9" x14ac:dyDescent="0.35">
      <c r="A6781" s="3" t="s">
        <v>7173</v>
      </c>
      <c r="B6781" s="44" t="s">
        <v>260</v>
      </c>
      <c r="C6781" s="44" t="s">
        <v>89</v>
      </c>
      <c r="D6781" s="44" t="s">
        <v>176</v>
      </c>
      <c r="E6781" s="3">
        <v>3</v>
      </c>
      <c r="F6781" s="3">
        <v>4</v>
      </c>
      <c r="G6781" s="3">
        <v>1</v>
      </c>
      <c r="H6781" s="3">
        <v>1</v>
      </c>
      <c r="I6781" s="3">
        <f t="shared" si="105"/>
        <v>2</v>
      </c>
    </row>
    <row r="6782" spans="1:9" x14ac:dyDescent="0.35">
      <c r="A6782" s="3" t="s">
        <v>7174</v>
      </c>
      <c r="B6782" s="44" t="s">
        <v>260</v>
      </c>
      <c r="C6782" s="44" t="s">
        <v>89</v>
      </c>
      <c r="D6782" s="44" t="s">
        <v>176</v>
      </c>
      <c r="E6782" s="3">
        <v>3</v>
      </c>
      <c r="F6782" s="3">
        <v>1</v>
      </c>
      <c r="G6782" s="3">
        <v>1</v>
      </c>
      <c r="H6782" s="3">
        <v>1</v>
      </c>
      <c r="I6782" s="3">
        <f t="shared" si="105"/>
        <v>2</v>
      </c>
    </row>
    <row r="6783" spans="1:9" x14ac:dyDescent="0.35">
      <c r="A6783" s="3" t="s">
        <v>7175</v>
      </c>
      <c r="B6783" s="44" t="s">
        <v>260</v>
      </c>
      <c r="C6783" s="44" t="s">
        <v>89</v>
      </c>
      <c r="D6783" s="44" t="s">
        <v>176</v>
      </c>
      <c r="E6783" s="3">
        <v>3</v>
      </c>
      <c r="F6783" s="3">
        <v>1</v>
      </c>
      <c r="G6783" s="3">
        <v>1</v>
      </c>
      <c r="H6783" s="3">
        <v>1</v>
      </c>
      <c r="I6783" s="3">
        <f t="shared" si="105"/>
        <v>2</v>
      </c>
    </row>
    <row r="6784" spans="1:9" x14ac:dyDescent="0.35">
      <c r="A6784" s="3" t="s">
        <v>7176</v>
      </c>
      <c r="B6784" s="44" t="s">
        <v>260</v>
      </c>
      <c r="C6784" s="44" t="s">
        <v>89</v>
      </c>
      <c r="D6784" s="44" t="s">
        <v>176</v>
      </c>
      <c r="E6784" s="3">
        <v>3</v>
      </c>
      <c r="F6784" s="3">
        <v>3</v>
      </c>
      <c r="G6784" s="3">
        <v>1</v>
      </c>
      <c r="H6784" s="3">
        <v>1</v>
      </c>
      <c r="I6784" s="3">
        <f t="shared" si="105"/>
        <v>2</v>
      </c>
    </row>
    <row r="6785" spans="1:9" x14ac:dyDescent="0.35">
      <c r="A6785" s="3" t="s">
        <v>7177</v>
      </c>
      <c r="B6785" s="44" t="s">
        <v>268</v>
      </c>
      <c r="C6785" s="44" t="s">
        <v>101</v>
      </c>
      <c r="D6785" s="44" t="s">
        <v>176</v>
      </c>
      <c r="E6785" s="3">
        <v>3</v>
      </c>
      <c r="F6785" s="3">
        <v>2</v>
      </c>
      <c r="G6785" s="3">
        <v>1</v>
      </c>
      <c r="H6785" s="3">
        <v>1</v>
      </c>
      <c r="I6785" s="3">
        <f t="shared" si="105"/>
        <v>2</v>
      </c>
    </row>
    <row r="6786" spans="1:9" x14ac:dyDescent="0.35">
      <c r="A6786" s="3" t="s">
        <v>7178</v>
      </c>
      <c r="B6786" s="44" t="s">
        <v>260</v>
      </c>
      <c r="C6786" s="44" t="s">
        <v>89</v>
      </c>
      <c r="D6786" s="44" t="s">
        <v>176</v>
      </c>
      <c r="E6786" s="3">
        <v>3</v>
      </c>
      <c r="F6786" s="3">
        <v>1</v>
      </c>
      <c r="G6786" s="3">
        <v>1</v>
      </c>
      <c r="H6786" s="3">
        <v>1</v>
      </c>
      <c r="I6786" s="3">
        <f t="shared" si="105"/>
        <v>2</v>
      </c>
    </row>
    <row r="6787" spans="1:9" x14ac:dyDescent="0.35">
      <c r="A6787" s="3" t="s">
        <v>7179</v>
      </c>
      <c r="B6787" s="44" t="s">
        <v>260</v>
      </c>
      <c r="C6787" s="44" t="s">
        <v>89</v>
      </c>
      <c r="D6787" s="44" t="s">
        <v>176</v>
      </c>
      <c r="E6787" s="3">
        <v>3</v>
      </c>
      <c r="F6787" s="3">
        <v>1</v>
      </c>
      <c r="G6787" s="3">
        <v>4</v>
      </c>
      <c r="H6787" s="3">
        <v>1</v>
      </c>
      <c r="I6787" s="3">
        <f t="shared" ref="I6787:I6850" si="106">ROUND(AVERAGE(E6787:H6787),0)</f>
        <v>2</v>
      </c>
    </row>
    <row r="6788" spans="1:9" x14ac:dyDescent="0.35">
      <c r="A6788" s="3" t="s">
        <v>7180</v>
      </c>
      <c r="B6788" s="44" t="s">
        <v>260</v>
      </c>
      <c r="C6788" s="44" t="s">
        <v>89</v>
      </c>
      <c r="D6788" s="44" t="s">
        <v>176</v>
      </c>
      <c r="E6788" s="3">
        <v>3</v>
      </c>
      <c r="F6788" s="3">
        <v>1</v>
      </c>
      <c r="G6788" s="3">
        <v>1</v>
      </c>
      <c r="H6788" s="3">
        <v>1</v>
      </c>
      <c r="I6788" s="3">
        <f t="shared" si="106"/>
        <v>2</v>
      </c>
    </row>
    <row r="6789" spans="1:9" x14ac:dyDescent="0.35">
      <c r="A6789" s="3" t="s">
        <v>7181</v>
      </c>
      <c r="B6789" s="44" t="s">
        <v>260</v>
      </c>
      <c r="C6789" s="44" t="s">
        <v>89</v>
      </c>
      <c r="D6789" s="44" t="s">
        <v>176</v>
      </c>
      <c r="E6789" s="3">
        <v>3</v>
      </c>
      <c r="F6789" s="3">
        <v>1</v>
      </c>
      <c r="G6789" s="3">
        <v>1</v>
      </c>
      <c r="H6789" s="3">
        <v>1</v>
      </c>
      <c r="I6789" s="3">
        <f t="shared" si="106"/>
        <v>2</v>
      </c>
    </row>
    <row r="6790" spans="1:9" x14ac:dyDescent="0.35">
      <c r="A6790" s="3" t="s">
        <v>7182</v>
      </c>
      <c r="B6790" s="44" t="s">
        <v>260</v>
      </c>
      <c r="C6790" s="44" t="s">
        <v>89</v>
      </c>
      <c r="D6790" s="44" t="s">
        <v>176</v>
      </c>
      <c r="E6790" s="3">
        <v>3</v>
      </c>
      <c r="F6790" s="3">
        <v>1</v>
      </c>
      <c r="G6790" s="3">
        <v>4</v>
      </c>
      <c r="H6790" s="3">
        <v>1</v>
      </c>
      <c r="I6790" s="3">
        <f t="shared" si="106"/>
        <v>2</v>
      </c>
    </row>
    <row r="6791" spans="1:9" x14ac:dyDescent="0.35">
      <c r="A6791" s="3" t="s">
        <v>7183</v>
      </c>
      <c r="B6791" s="44" t="s">
        <v>260</v>
      </c>
      <c r="C6791" s="44" t="s">
        <v>89</v>
      </c>
      <c r="D6791" s="44" t="s">
        <v>176</v>
      </c>
      <c r="E6791" s="3">
        <v>3</v>
      </c>
      <c r="F6791" s="3">
        <v>1</v>
      </c>
      <c r="G6791" s="3">
        <v>4</v>
      </c>
      <c r="H6791" s="3">
        <v>1</v>
      </c>
      <c r="I6791" s="3">
        <f t="shared" si="106"/>
        <v>2</v>
      </c>
    </row>
    <row r="6792" spans="1:9" x14ac:dyDescent="0.35">
      <c r="A6792" s="3" t="s">
        <v>7184</v>
      </c>
      <c r="B6792" s="44" t="s">
        <v>266</v>
      </c>
      <c r="C6792" s="44" t="s">
        <v>144</v>
      </c>
      <c r="D6792" s="44" t="s">
        <v>176</v>
      </c>
      <c r="E6792" s="3">
        <v>3</v>
      </c>
      <c r="F6792" s="3">
        <v>1</v>
      </c>
      <c r="G6792" s="3">
        <v>4</v>
      </c>
      <c r="H6792" s="3">
        <v>1</v>
      </c>
      <c r="I6792" s="3">
        <f t="shared" si="106"/>
        <v>2</v>
      </c>
    </row>
    <row r="6793" spans="1:9" x14ac:dyDescent="0.35">
      <c r="A6793" s="3" t="s">
        <v>7185</v>
      </c>
      <c r="B6793" s="44" t="s">
        <v>244</v>
      </c>
      <c r="C6793" s="44" t="s">
        <v>65</v>
      </c>
      <c r="D6793" s="44" t="s">
        <v>175</v>
      </c>
      <c r="E6793" s="3">
        <v>3</v>
      </c>
      <c r="F6793" s="3">
        <v>1</v>
      </c>
      <c r="G6793" s="3">
        <v>1</v>
      </c>
      <c r="H6793" s="3">
        <v>1</v>
      </c>
      <c r="I6793" s="3">
        <f t="shared" si="106"/>
        <v>2</v>
      </c>
    </row>
    <row r="6794" spans="1:9" x14ac:dyDescent="0.35">
      <c r="A6794" s="3" t="s">
        <v>7186</v>
      </c>
      <c r="B6794" s="44" t="s">
        <v>260</v>
      </c>
      <c r="C6794" s="44" t="s">
        <v>89</v>
      </c>
      <c r="D6794" s="44" t="s">
        <v>176</v>
      </c>
      <c r="E6794" s="3">
        <v>3</v>
      </c>
      <c r="F6794" s="3">
        <v>1</v>
      </c>
      <c r="G6794" s="3">
        <v>4</v>
      </c>
      <c r="H6794" s="3">
        <v>1</v>
      </c>
      <c r="I6794" s="3">
        <f t="shared" si="106"/>
        <v>2</v>
      </c>
    </row>
    <row r="6795" spans="1:9" x14ac:dyDescent="0.35">
      <c r="A6795" s="3" t="s">
        <v>7187</v>
      </c>
      <c r="B6795" s="44" t="s">
        <v>260</v>
      </c>
      <c r="C6795" s="44" t="s">
        <v>89</v>
      </c>
      <c r="D6795" s="44" t="s">
        <v>176</v>
      </c>
      <c r="E6795" s="3">
        <v>3</v>
      </c>
      <c r="F6795" s="3">
        <v>1</v>
      </c>
      <c r="G6795" s="3">
        <v>4</v>
      </c>
      <c r="H6795" s="3">
        <v>1</v>
      </c>
      <c r="I6795" s="3">
        <f t="shared" si="106"/>
        <v>2</v>
      </c>
    </row>
    <row r="6796" spans="1:9" x14ac:dyDescent="0.35">
      <c r="A6796" s="3" t="s">
        <v>7188</v>
      </c>
      <c r="B6796" s="44" t="s">
        <v>260</v>
      </c>
      <c r="C6796" s="44" t="s">
        <v>89</v>
      </c>
      <c r="D6796" s="44" t="s">
        <v>176</v>
      </c>
      <c r="E6796" s="3">
        <v>3</v>
      </c>
      <c r="F6796" s="3">
        <v>1</v>
      </c>
      <c r="G6796" s="3">
        <v>4</v>
      </c>
      <c r="H6796" s="3">
        <v>1</v>
      </c>
      <c r="I6796" s="3">
        <f t="shared" si="106"/>
        <v>2</v>
      </c>
    </row>
    <row r="6797" spans="1:9" x14ac:dyDescent="0.35">
      <c r="A6797" s="3" t="s">
        <v>7189</v>
      </c>
      <c r="B6797" s="44" t="s">
        <v>260</v>
      </c>
      <c r="C6797" s="44" t="s">
        <v>89</v>
      </c>
      <c r="D6797" s="44" t="s">
        <v>176</v>
      </c>
      <c r="E6797" s="3">
        <v>3</v>
      </c>
      <c r="F6797" s="3">
        <v>1</v>
      </c>
      <c r="G6797" s="3">
        <v>1</v>
      </c>
      <c r="H6797" s="3">
        <v>1</v>
      </c>
      <c r="I6797" s="3">
        <f t="shared" si="106"/>
        <v>2</v>
      </c>
    </row>
    <row r="6798" spans="1:9" x14ac:dyDescent="0.35">
      <c r="A6798" s="3" t="s">
        <v>7190</v>
      </c>
      <c r="B6798" s="44" t="s">
        <v>260</v>
      </c>
      <c r="C6798" s="44" t="s">
        <v>89</v>
      </c>
      <c r="D6798" s="44" t="s">
        <v>176</v>
      </c>
      <c r="E6798" s="3">
        <v>3</v>
      </c>
      <c r="F6798" s="3">
        <v>1</v>
      </c>
      <c r="G6798" s="3">
        <v>4</v>
      </c>
      <c r="H6798" s="3">
        <v>1</v>
      </c>
      <c r="I6798" s="3">
        <f t="shared" si="106"/>
        <v>2</v>
      </c>
    </row>
    <row r="6799" spans="1:9" x14ac:dyDescent="0.35">
      <c r="A6799" s="3" t="s">
        <v>7191</v>
      </c>
      <c r="B6799" s="44" t="s">
        <v>260</v>
      </c>
      <c r="C6799" s="44" t="s">
        <v>89</v>
      </c>
      <c r="D6799" s="44" t="s">
        <v>176</v>
      </c>
      <c r="E6799" s="3">
        <v>3</v>
      </c>
      <c r="F6799" s="3">
        <v>1</v>
      </c>
      <c r="G6799" s="3">
        <v>1</v>
      </c>
      <c r="H6799" s="3">
        <v>1</v>
      </c>
      <c r="I6799" s="3">
        <f t="shared" si="106"/>
        <v>2</v>
      </c>
    </row>
    <row r="6800" spans="1:9" x14ac:dyDescent="0.35">
      <c r="A6800" s="3" t="s">
        <v>7192</v>
      </c>
      <c r="B6800" s="44" t="s">
        <v>260</v>
      </c>
      <c r="C6800" s="44" t="s">
        <v>89</v>
      </c>
      <c r="D6800" s="44" t="s">
        <v>176</v>
      </c>
      <c r="E6800" s="3">
        <v>3</v>
      </c>
      <c r="F6800" s="3">
        <v>1</v>
      </c>
      <c r="G6800" s="3">
        <v>4</v>
      </c>
      <c r="H6800" s="3">
        <v>1</v>
      </c>
      <c r="I6800" s="3">
        <f t="shared" si="106"/>
        <v>2</v>
      </c>
    </row>
    <row r="6801" spans="1:9" x14ac:dyDescent="0.35">
      <c r="A6801" s="3" t="s">
        <v>7193</v>
      </c>
      <c r="B6801" s="44" t="s">
        <v>260</v>
      </c>
      <c r="C6801" s="44" t="s">
        <v>89</v>
      </c>
      <c r="D6801" s="44" t="s">
        <v>176</v>
      </c>
      <c r="E6801" s="3">
        <v>3</v>
      </c>
      <c r="F6801" s="3">
        <v>1</v>
      </c>
      <c r="G6801" s="3">
        <v>4</v>
      </c>
      <c r="H6801" s="3">
        <v>4</v>
      </c>
      <c r="I6801" s="3">
        <f t="shared" si="106"/>
        <v>3</v>
      </c>
    </row>
    <row r="6802" spans="1:9" x14ac:dyDescent="0.35">
      <c r="A6802" s="3" t="s">
        <v>7194</v>
      </c>
      <c r="B6802" s="44" t="s">
        <v>260</v>
      </c>
      <c r="C6802" s="44" t="s">
        <v>89</v>
      </c>
      <c r="D6802" s="44" t="s">
        <v>176</v>
      </c>
      <c r="E6802" s="3">
        <v>3</v>
      </c>
      <c r="F6802" s="3">
        <v>1</v>
      </c>
      <c r="G6802" s="3">
        <v>1</v>
      </c>
      <c r="H6802" s="3">
        <v>1</v>
      </c>
      <c r="I6802" s="3">
        <f t="shared" si="106"/>
        <v>2</v>
      </c>
    </row>
    <row r="6803" spans="1:9" x14ac:dyDescent="0.35">
      <c r="A6803" s="3" t="s">
        <v>7195</v>
      </c>
      <c r="B6803" s="44" t="s">
        <v>260</v>
      </c>
      <c r="C6803" s="44" t="s">
        <v>89</v>
      </c>
      <c r="D6803" s="44" t="s">
        <v>176</v>
      </c>
      <c r="E6803" s="3">
        <v>3</v>
      </c>
      <c r="F6803" s="3">
        <v>1</v>
      </c>
      <c r="G6803" s="3">
        <v>1</v>
      </c>
      <c r="H6803" s="3">
        <v>1</v>
      </c>
      <c r="I6803" s="3">
        <f t="shared" si="106"/>
        <v>2</v>
      </c>
    </row>
    <row r="6804" spans="1:9" x14ac:dyDescent="0.35">
      <c r="A6804" s="3" t="s">
        <v>7196</v>
      </c>
      <c r="B6804" s="44" t="s">
        <v>260</v>
      </c>
      <c r="C6804" s="44" t="s">
        <v>89</v>
      </c>
      <c r="D6804" s="44" t="s">
        <v>176</v>
      </c>
      <c r="E6804" s="3">
        <v>3</v>
      </c>
      <c r="F6804" s="3">
        <v>1</v>
      </c>
      <c r="G6804" s="3">
        <v>4</v>
      </c>
      <c r="H6804" s="3">
        <v>1</v>
      </c>
      <c r="I6804" s="3">
        <f t="shared" si="106"/>
        <v>2</v>
      </c>
    </row>
    <row r="6805" spans="1:9" x14ac:dyDescent="0.35">
      <c r="A6805" s="3" t="s">
        <v>7197</v>
      </c>
      <c r="B6805" s="44" t="s">
        <v>260</v>
      </c>
      <c r="C6805" s="44" t="s">
        <v>89</v>
      </c>
      <c r="D6805" s="44" t="s">
        <v>176</v>
      </c>
      <c r="E6805" s="3">
        <v>3</v>
      </c>
      <c r="F6805" s="3">
        <v>1</v>
      </c>
      <c r="G6805" s="3">
        <v>1</v>
      </c>
      <c r="H6805" s="3">
        <v>1</v>
      </c>
      <c r="I6805" s="3">
        <f t="shared" si="106"/>
        <v>2</v>
      </c>
    </row>
    <row r="6806" spans="1:9" x14ac:dyDescent="0.35">
      <c r="A6806" s="3" t="s">
        <v>7198</v>
      </c>
      <c r="B6806" s="44" t="s">
        <v>260</v>
      </c>
      <c r="C6806" s="44" t="s">
        <v>89</v>
      </c>
      <c r="D6806" s="44" t="s">
        <v>176</v>
      </c>
      <c r="E6806" s="3">
        <v>3</v>
      </c>
      <c r="F6806" s="3">
        <v>1</v>
      </c>
      <c r="G6806" s="3">
        <v>1</v>
      </c>
      <c r="H6806" s="3">
        <v>1</v>
      </c>
      <c r="I6806" s="3">
        <f t="shared" si="106"/>
        <v>2</v>
      </c>
    </row>
    <row r="6807" spans="1:9" x14ac:dyDescent="0.35">
      <c r="A6807" s="3" t="s">
        <v>7199</v>
      </c>
      <c r="B6807" s="44" t="s">
        <v>260</v>
      </c>
      <c r="C6807" s="44" t="s">
        <v>89</v>
      </c>
      <c r="D6807" s="44" t="s">
        <v>176</v>
      </c>
      <c r="E6807" s="3">
        <v>3</v>
      </c>
      <c r="F6807" s="3">
        <v>1</v>
      </c>
      <c r="G6807" s="3">
        <v>1</v>
      </c>
      <c r="H6807" s="3">
        <v>1</v>
      </c>
      <c r="I6807" s="3">
        <f t="shared" si="106"/>
        <v>2</v>
      </c>
    </row>
    <row r="6808" spans="1:9" x14ac:dyDescent="0.35">
      <c r="A6808" s="3" t="s">
        <v>7200</v>
      </c>
      <c r="B6808" s="44" t="s">
        <v>260</v>
      </c>
      <c r="C6808" s="44" t="s">
        <v>89</v>
      </c>
      <c r="D6808" s="44" t="s">
        <v>176</v>
      </c>
      <c r="E6808" s="3">
        <v>3</v>
      </c>
      <c r="F6808" s="3">
        <v>1</v>
      </c>
      <c r="G6808" s="3">
        <v>1</v>
      </c>
      <c r="H6808" s="3">
        <v>1</v>
      </c>
      <c r="I6808" s="3">
        <f t="shared" si="106"/>
        <v>2</v>
      </c>
    </row>
    <row r="6809" spans="1:9" x14ac:dyDescent="0.35">
      <c r="A6809" s="3" t="s">
        <v>7201</v>
      </c>
      <c r="B6809" s="44" t="s">
        <v>244</v>
      </c>
      <c r="C6809" s="44" t="s">
        <v>65</v>
      </c>
      <c r="D6809" s="44" t="s">
        <v>175</v>
      </c>
      <c r="E6809" s="3">
        <v>3</v>
      </c>
      <c r="F6809" s="3">
        <v>1</v>
      </c>
      <c r="G6809" s="3">
        <v>1</v>
      </c>
      <c r="H6809" s="3">
        <v>1</v>
      </c>
      <c r="I6809" s="3">
        <f t="shared" si="106"/>
        <v>2</v>
      </c>
    </row>
    <row r="6810" spans="1:9" x14ac:dyDescent="0.35">
      <c r="A6810" s="3" t="s">
        <v>7202</v>
      </c>
      <c r="B6810" s="44" t="s">
        <v>244</v>
      </c>
      <c r="C6810" s="44" t="s">
        <v>65</v>
      </c>
      <c r="D6810" s="44" t="s">
        <v>175</v>
      </c>
      <c r="E6810" s="3">
        <v>3</v>
      </c>
      <c r="F6810" s="3">
        <v>1</v>
      </c>
      <c r="G6810" s="3">
        <v>1</v>
      </c>
      <c r="H6810" s="3">
        <v>1</v>
      </c>
      <c r="I6810" s="3">
        <f t="shared" si="106"/>
        <v>2</v>
      </c>
    </row>
    <row r="6811" spans="1:9" x14ac:dyDescent="0.35">
      <c r="A6811" s="3" t="s">
        <v>7203</v>
      </c>
      <c r="B6811" s="44" t="s">
        <v>268</v>
      </c>
      <c r="C6811" s="44" t="s">
        <v>101</v>
      </c>
      <c r="D6811" s="44" t="s">
        <v>176</v>
      </c>
      <c r="E6811" s="3">
        <v>3</v>
      </c>
      <c r="F6811" s="3">
        <v>1</v>
      </c>
      <c r="G6811" s="3">
        <v>1</v>
      </c>
      <c r="H6811" s="3">
        <v>1</v>
      </c>
      <c r="I6811" s="3">
        <f t="shared" si="106"/>
        <v>2</v>
      </c>
    </row>
    <row r="6812" spans="1:9" x14ac:dyDescent="0.35">
      <c r="A6812" s="3" t="s">
        <v>7204</v>
      </c>
      <c r="B6812" s="44" t="s">
        <v>260</v>
      </c>
      <c r="C6812" s="44" t="s">
        <v>89</v>
      </c>
      <c r="D6812" s="44" t="s">
        <v>176</v>
      </c>
      <c r="E6812" s="3">
        <v>3</v>
      </c>
      <c r="F6812" s="3">
        <v>1</v>
      </c>
      <c r="G6812" s="3">
        <v>4</v>
      </c>
      <c r="H6812" s="3">
        <v>1</v>
      </c>
      <c r="I6812" s="3">
        <f t="shared" si="106"/>
        <v>2</v>
      </c>
    </row>
    <row r="6813" spans="1:9" x14ac:dyDescent="0.35">
      <c r="A6813" s="3" t="s">
        <v>7205</v>
      </c>
      <c r="B6813" s="44" t="s">
        <v>260</v>
      </c>
      <c r="C6813" s="44" t="s">
        <v>89</v>
      </c>
      <c r="D6813" s="44" t="s">
        <v>176</v>
      </c>
      <c r="E6813" s="3">
        <v>3</v>
      </c>
      <c r="F6813" s="3">
        <v>1</v>
      </c>
      <c r="G6813" s="3">
        <v>4</v>
      </c>
      <c r="H6813" s="3">
        <v>1</v>
      </c>
      <c r="I6813" s="3">
        <f t="shared" si="106"/>
        <v>2</v>
      </c>
    </row>
    <row r="6814" spans="1:9" x14ac:dyDescent="0.35">
      <c r="A6814" s="3" t="s">
        <v>7206</v>
      </c>
      <c r="B6814" s="44" t="s">
        <v>268</v>
      </c>
      <c r="C6814" s="44" t="s">
        <v>101</v>
      </c>
      <c r="D6814" s="44" t="s">
        <v>176</v>
      </c>
      <c r="E6814" s="3">
        <v>3</v>
      </c>
      <c r="F6814" s="3">
        <v>1</v>
      </c>
      <c r="G6814" s="3">
        <v>4</v>
      </c>
      <c r="H6814" s="3">
        <v>1</v>
      </c>
      <c r="I6814" s="3">
        <f t="shared" si="106"/>
        <v>2</v>
      </c>
    </row>
    <row r="6815" spans="1:9" x14ac:dyDescent="0.35">
      <c r="A6815" s="3" t="s">
        <v>7207</v>
      </c>
      <c r="B6815" s="44" t="s">
        <v>260</v>
      </c>
      <c r="C6815" s="44" t="s">
        <v>89</v>
      </c>
      <c r="D6815" s="44" t="s">
        <v>176</v>
      </c>
      <c r="E6815" s="3">
        <v>3</v>
      </c>
      <c r="F6815" s="3">
        <v>1</v>
      </c>
      <c r="G6815" s="3">
        <v>4</v>
      </c>
      <c r="H6815" s="3">
        <v>1</v>
      </c>
      <c r="I6815" s="3">
        <f t="shared" si="106"/>
        <v>2</v>
      </c>
    </row>
    <row r="6816" spans="1:9" x14ac:dyDescent="0.35">
      <c r="A6816" s="3" t="s">
        <v>7208</v>
      </c>
      <c r="B6816" s="44" t="s">
        <v>268</v>
      </c>
      <c r="C6816" s="44" t="s">
        <v>101</v>
      </c>
      <c r="D6816" s="44" t="s">
        <v>176</v>
      </c>
      <c r="E6816" s="3">
        <v>3</v>
      </c>
      <c r="F6816" s="3">
        <v>1</v>
      </c>
      <c r="G6816" s="3">
        <v>1</v>
      </c>
      <c r="H6816" s="3">
        <v>1</v>
      </c>
      <c r="I6816" s="3">
        <f t="shared" si="106"/>
        <v>2</v>
      </c>
    </row>
    <row r="6817" spans="1:9" x14ac:dyDescent="0.35">
      <c r="A6817" s="3" t="s">
        <v>7209</v>
      </c>
      <c r="B6817" s="44" t="s">
        <v>260</v>
      </c>
      <c r="C6817" s="44" t="s">
        <v>89</v>
      </c>
      <c r="D6817" s="44" t="s">
        <v>176</v>
      </c>
      <c r="E6817" s="3">
        <v>3</v>
      </c>
      <c r="F6817" s="3">
        <v>1</v>
      </c>
      <c r="G6817" s="3">
        <v>1</v>
      </c>
      <c r="H6817" s="3">
        <v>1</v>
      </c>
      <c r="I6817" s="3">
        <f t="shared" si="106"/>
        <v>2</v>
      </c>
    </row>
    <row r="6818" spans="1:9" x14ac:dyDescent="0.35">
      <c r="A6818" s="3" t="s">
        <v>7210</v>
      </c>
      <c r="B6818" s="44" t="s">
        <v>268</v>
      </c>
      <c r="C6818" s="44" t="s">
        <v>101</v>
      </c>
      <c r="D6818" s="44" t="s">
        <v>176</v>
      </c>
      <c r="E6818" s="3">
        <v>3</v>
      </c>
      <c r="F6818" s="3">
        <v>1</v>
      </c>
      <c r="G6818" s="3">
        <v>4</v>
      </c>
      <c r="H6818" s="3">
        <v>1</v>
      </c>
      <c r="I6818" s="3">
        <f t="shared" si="106"/>
        <v>2</v>
      </c>
    </row>
    <row r="6819" spans="1:9" x14ac:dyDescent="0.35">
      <c r="A6819" s="3" t="s">
        <v>7211</v>
      </c>
      <c r="B6819" s="44" t="s">
        <v>268</v>
      </c>
      <c r="C6819" s="44" t="s">
        <v>101</v>
      </c>
      <c r="D6819" s="44" t="s">
        <v>176</v>
      </c>
      <c r="E6819" s="3">
        <v>3</v>
      </c>
      <c r="F6819" s="3">
        <v>1</v>
      </c>
      <c r="G6819" s="3">
        <v>4</v>
      </c>
      <c r="H6819" s="3">
        <v>1</v>
      </c>
      <c r="I6819" s="3">
        <f t="shared" si="106"/>
        <v>2</v>
      </c>
    </row>
    <row r="6820" spans="1:9" x14ac:dyDescent="0.35">
      <c r="A6820" s="3" t="s">
        <v>7212</v>
      </c>
      <c r="B6820" s="44" t="s">
        <v>260</v>
      </c>
      <c r="C6820" s="44" t="s">
        <v>89</v>
      </c>
      <c r="D6820" s="44" t="s">
        <v>176</v>
      </c>
      <c r="E6820" s="3">
        <v>3</v>
      </c>
      <c r="F6820" s="3">
        <v>1</v>
      </c>
      <c r="G6820" s="3">
        <v>4</v>
      </c>
      <c r="H6820" s="3">
        <v>1</v>
      </c>
      <c r="I6820" s="3">
        <f t="shared" si="106"/>
        <v>2</v>
      </c>
    </row>
    <row r="6821" spans="1:9" x14ac:dyDescent="0.35">
      <c r="A6821" s="3" t="s">
        <v>7213</v>
      </c>
      <c r="B6821" s="44" t="s">
        <v>268</v>
      </c>
      <c r="C6821" s="44" t="s">
        <v>101</v>
      </c>
      <c r="D6821" s="44" t="s">
        <v>176</v>
      </c>
      <c r="E6821" s="3">
        <v>3</v>
      </c>
      <c r="F6821" s="3">
        <v>1</v>
      </c>
      <c r="G6821" s="3">
        <v>4</v>
      </c>
      <c r="H6821" s="3">
        <v>1</v>
      </c>
      <c r="I6821" s="3">
        <f t="shared" si="106"/>
        <v>2</v>
      </c>
    </row>
    <row r="6822" spans="1:9" x14ac:dyDescent="0.35">
      <c r="A6822" s="3" t="s">
        <v>7214</v>
      </c>
      <c r="B6822" s="44" t="s">
        <v>268</v>
      </c>
      <c r="C6822" s="44" t="s">
        <v>101</v>
      </c>
      <c r="D6822" s="44" t="s">
        <v>176</v>
      </c>
      <c r="E6822" s="3">
        <v>3</v>
      </c>
      <c r="F6822" s="3">
        <v>1</v>
      </c>
      <c r="G6822" s="3">
        <v>4</v>
      </c>
      <c r="H6822" s="3">
        <v>1</v>
      </c>
      <c r="I6822" s="3">
        <f t="shared" si="106"/>
        <v>2</v>
      </c>
    </row>
    <row r="6823" spans="1:9" x14ac:dyDescent="0.35">
      <c r="A6823" s="3" t="s">
        <v>7215</v>
      </c>
      <c r="B6823" s="44" t="s">
        <v>268</v>
      </c>
      <c r="C6823" s="44" t="s">
        <v>101</v>
      </c>
      <c r="D6823" s="44" t="s">
        <v>176</v>
      </c>
      <c r="E6823" s="3">
        <v>3</v>
      </c>
      <c r="F6823" s="3">
        <v>4</v>
      </c>
      <c r="G6823" s="3">
        <v>1</v>
      </c>
      <c r="H6823" s="3">
        <v>4</v>
      </c>
      <c r="I6823" s="3">
        <f t="shared" si="106"/>
        <v>3</v>
      </c>
    </row>
    <row r="6824" spans="1:9" x14ac:dyDescent="0.35">
      <c r="A6824" s="3" t="s">
        <v>7216</v>
      </c>
      <c r="B6824" s="44" t="s">
        <v>268</v>
      </c>
      <c r="C6824" s="44" t="s">
        <v>101</v>
      </c>
      <c r="D6824" s="44" t="s">
        <v>176</v>
      </c>
      <c r="E6824" s="3">
        <v>3</v>
      </c>
      <c r="F6824" s="3">
        <v>1</v>
      </c>
      <c r="G6824" s="3">
        <v>4</v>
      </c>
      <c r="H6824" s="3">
        <v>1</v>
      </c>
      <c r="I6824" s="3">
        <f t="shared" si="106"/>
        <v>2</v>
      </c>
    </row>
    <row r="6825" spans="1:9" x14ac:dyDescent="0.35">
      <c r="A6825" s="3" t="s">
        <v>7217</v>
      </c>
      <c r="B6825" s="44" t="s">
        <v>268</v>
      </c>
      <c r="C6825" s="44" t="s">
        <v>101</v>
      </c>
      <c r="D6825" s="44" t="s">
        <v>176</v>
      </c>
      <c r="E6825" s="3">
        <v>3</v>
      </c>
      <c r="F6825" s="3">
        <v>1</v>
      </c>
      <c r="G6825" s="3">
        <v>4</v>
      </c>
      <c r="H6825" s="3">
        <v>4</v>
      </c>
      <c r="I6825" s="3">
        <f t="shared" si="106"/>
        <v>3</v>
      </c>
    </row>
    <row r="6826" spans="1:9" x14ac:dyDescent="0.35">
      <c r="A6826" s="3" t="s">
        <v>7218</v>
      </c>
      <c r="B6826" s="44" t="s">
        <v>268</v>
      </c>
      <c r="C6826" s="44" t="s">
        <v>101</v>
      </c>
      <c r="D6826" s="44" t="s">
        <v>176</v>
      </c>
      <c r="E6826" s="3">
        <v>3</v>
      </c>
      <c r="F6826" s="3">
        <v>1</v>
      </c>
      <c r="G6826" s="3">
        <v>4</v>
      </c>
      <c r="H6826" s="3">
        <v>4</v>
      </c>
      <c r="I6826" s="3">
        <f t="shared" si="106"/>
        <v>3</v>
      </c>
    </row>
    <row r="6827" spans="1:9" x14ac:dyDescent="0.35">
      <c r="A6827" s="3" t="s">
        <v>7219</v>
      </c>
      <c r="B6827" s="44" t="s">
        <v>268</v>
      </c>
      <c r="C6827" s="44" t="s">
        <v>101</v>
      </c>
      <c r="D6827" s="44" t="s">
        <v>176</v>
      </c>
      <c r="E6827" s="3">
        <v>3</v>
      </c>
      <c r="F6827" s="3">
        <v>1</v>
      </c>
      <c r="G6827" s="3">
        <v>1</v>
      </c>
      <c r="H6827" s="3">
        <v>1</v>
      </c>
      <c r="I6827" s="3">
        <f t="shared" si="106"/>
        <v>2</v>
      </c>
    </row>
    <row r="6828" spans="1:9" x14ac:dyDescent="0.35">
      <c r="A6828" s="3" t="s">
        <v>7220</v>
      </c>
      <c r="B6828" s="44" t="s">
        <v>268</v>
      </c>
      <c r="C6828" s="44" t="s">
        <v>101</v>
      </c>
      <c r="D6828" s="44" t="s">
        <v>176</v>
      </c>
      <c r="E6828" s="3">
        <v>3</v>
      </c>
      <c r="F6828" s="3">
        <v>1</v>
      </c>
      <c r="G6828" s="3">
        <v>1</v>
      </c>
      <c r="H6828" s="3">
        <v>3</v>
      </c>
      <c r="I6828" s="3">
        <f t="shared" si="106"/>
        <v>2</v>
      </c>
    </row>
    <row r="6829" spans="1:9" x14ac:dyDescent="0.35">
      <c r="A6829" s="3" t="s">
        <v>7221</v>
      </c>
      <c r="B6829" s="44" t="s">
        <v>199</v>
      </c>
      <c r="C6829" s="44" t="s">
        <v>101</v>
      </c>
      <c r="D6829" s="44" t="s">
        <v>175</v>
      </c>
      <c r="E6829" s="3">
        <v>3</v>
      </c>
      <c r="F6829" s="3">
        <v>1</v>
      </c>
      <c r="G6829" s="3">
        <v>4</v>
      </c>
      <c r="H6829" s="3">
        <v>1</v>
      </c>
      <c r="I6829" s="3">
        <f t="shared" si="106"/>
        <v>2</v>
      </c>
    </row>
    <row r="6830" spans="1:9" x14ac:dyDescent="0.35">
      <c r="A6830" s="3" t="s">
        <v>7222</v>
      </c>
      <c r="B6830" s="44" t="s">
        <v>199</v>
      </c>
      <c r="C6830" s="44" t="s">
        <v>101</v>
      </c>
      <c r="D6830" s="44" t="s">
        <v>175</v>
      </c>
      <c r="E6830" s="3">
        <v>3</v>
      </c>
      <c r="F6830" s="3">
        <v>1</v>
      </c>
      <c r="G6830" s="3">
        <v>4</v>
      </c>
      <c r="H6830" s="3">
        <v>1</v>
      </c>
      <c r="I6830" s="3">
        <f t="shared" si="106"/>
        <v>2</v>
      </c>
    </row>
    <row r="6831" spans="1:9" x14ac:dyDescent="0.35">
      <c r="A6831" s="3" t="s">
        <v>7223</v>
      </c>
      <c r="B6831" s="44" t="s">
        <v>266</v>
      </c>
      <c r="C6831" s="44" t="s">
        <v>144</v>
      </c>
      <c r="D6831" s="44" t="s">
        <v>176</v>
      </c>
      <c r="E6831" s="3">
        <v>3</v>
      </c>
      <c r="F6831" s="3">
        <v>1</v>
      </c>
      <c r="G6831" s="3">
        <v>4</v>
      </c>
      <c r="H6831" s="3">
        <v>1</v>
      </c>
      <c r="I6831" s="3">
        <f t="shared" si="106"/>
        <v>2</v>
      </c>
    </row>
    <row r="6832" spans="1:9" x14ac:dyDescent="0.35">
      <c r="A6832" s="3" t="s">
        <v>7224</v>
      </c>
      <c r="B6832" s="44" t="s">
        <v>199</v>
      </c>
      <c r="C6832" s="44" t="s">
        <v>101</v>
      </c>
      <c r="D6832" s="44" t="s">
        <v>175</v>
      </c>
      <c r="E6832" s="3">
        <v>3</v>
      </c>
      <c r="F6832" s="3">
        <v>1</v>
      </c>
      <c r="G6832" s="3">
        <v>4</v>
      </c>
      <c r="H6832" s="3">
        <v>1</v>
      </c>
      <c r="I6832" s="3">
        <f t="shared" si="106"/>
        <v>2</v>
      </c>
    </row>
    <row r="6833" spans="1:9" x14ac:dyDescent="0.35">
      <c r="A6833" s="3" t="s">
        <v>7225</v>
      </c>
      <c r="B6833" s="44" t="s">
        <v>268</v>
      </c>
      <c r="C6833" s="44" t="s">
        <v>101</v>
      </c>
      <c r="D6833" s="44" t="s">
        <v>176</v>
      </c>
      <c r="E6833" s="3">
        <v>3</v>
      </c>
      <c r="F6833" s="3">
        <v>1</v>
      </c>
      <c r="G6833" s="3">
        <v>1</v>
      </c>
      <c r="H6833" s="3">
        <v>1</v>
      </c>
      <c r="I6833" s="3">
        <f t="shared" si="106"/>
        <v>2</v>
      </c>
    </row>
    <row r="6834" spans="1:9" x14ac:dyDescent="0.35">
      <c r="A6834" s="3" t="s">
        <v>7226</v>
      </c>
      <c r="B6834" s="44" t="s">
        <v>268</v>
      </c>
      <c r="C6834" s="44" t="s">
        <v>101</v>
      </c>
      <c r="D6834" s="44" t="s">
        <v>176</v>
      </c>
      <c r="E6834" s="3">
        <v>3</v>
      </c>
      <c r="F6834" s="3">
        <v>1</v>
      </c>
      <c r="G6834" s="3">
        <v>1</v>
      </c>
      <c r="H6834" s="3">
        <v>1</v>
      </c>
      <c r="I6834" s="3">
        <f t="shared" si="106"/>
        <v>2</v>
      </c>
    </row>
    <row r="6835" spans="1:9" x14ac:dyDescent="0.35">
      <c r="A6835" s="3" t="s">
        <v>7227</v>
      </c>
      <c r="B6835" s="44" t="s">
        <v>260</v>
      </c>
      <c r="C6835" s="44" t="s">
        <v>89</v>
      </c>
      <c r="D6835" s="44" t="s">
        <v>176</v>
      </c>
      <c r="E6835" s="3">
        <v>3</v>
      </c>
      <c r="F6835" s="3">
        <v>1</v>
      </c>
      <c r="G6835" s="3">
        <v>1</v>
      </c>
      <c r="H6835" s="3">
        <v>1</v>
      </c>
      <c r="I6835" s="3">
        <f t="shared" si="106"/>
        <v>2</v>
      </c>
    </row>
    <row r="6836" spans="1:9" x14ac:dyDescent="0.35">
      <c r="A6836" s="3" t="s">
        <v>7228</v>
      </c>
      <c r="B6836" s="44" t="s">
        <v>260</v>
      </c>
      <c r="C6836" s="44" t="s">
        <v>89</v>
      </c>
      <c r="D6836" s="44" t="s">
        <v>176</v>
      </c>
      <c r="E6836" s="3">
        <v>3</v>
      </c>
      <c r="F6836" s="3">
        <v>1</v>
      </c>
      <c r="G6836" s="3">
        <v>1</v>
      </c>
      <c r="H6836" s="3">
        <v>1</v>
      </c>
      <c r="I6836" s="3">
        <f t="shared" si="106"/>
        <v>2</v>
      </c>
    </row>
    <row r="6837" spans="1:9" x14ac:dyDescent="0.35">
      <c r="A6837" s="3" t="s">
        <v>7229</v>
      </c>
      <c r="B6837" s="44" t="s">
        <v>260</v>
      </c>
      <c r="C6837" s="44" t="s">
        <v>89</v>
      </c>
      <c r="D6837" s="44" t="s">
        <v>176</v>
      </c>
      <c r="E6837" s="3">
        <v>3</v>
      </c>
      <c r="F6837" s="3">
        <v>1</v>
      </c>
      <c r="G6837" s="3">
        <v>1</v>
      </c>
      <c r="H6837" s="3">
        <v>1</v>
      </c>
      <c r="I6837" s="3">
        <f t="shared" si="106"/>
        <v>2</v>
      </c>
    </row>
    <row r="6838" spans="1:9" x14ac:dyDescent="0.35">
      <c r="A6838" s="3" t="s">
        <v>7230</v>
      </c>
      <c r="B6838" s="44" t="s">
        <v>268</v>
      </c>
      <c r="C6838" s="44" t="s">
        <v>101</v>
      </c>
      <c r="D6838" s="44" t="s">
        <v>176</v>
      </c>
      <c r="E6838" s="3">
        <v>3</v>
      </c>
      <c r="F6838" s="3">
        <v>1</v>
      </c>
      <c r="G6838" s="3">
        <v>1</v>
      </c>
      <c r="H6838" s="3">
        <v>1</v>
      </c>
      <c r="I6838" s="3">
        <f t="shared" si="106"/>
        <v>2</v>
      </c>
    </row>
    <row r="6839" spans="1:9" x14ac:dyDescent="0.35">
      <c r="A6839" s="3" t="s">
        <v>7231</v>
      </c>
      <c r="B6839" s="44" t="s">
        <v>268</v>
      </c>
      <c r="C6839" s="44" t="s">
        <v>101</v>
      </c>
      <c r="D6839" s="44" t="s">
        <v>176</v>
      </c>
      <c r="E6839" s="3">
        <v>3</v>
      </c>
      <c r="F6839" s="3">
        <v>1</v>
      </c>
      <c r="G6839" s="3">
        <v>1</v>
      </c>
      <c r="H6839" s="3">
        <v>1</v>
      </c>
      <c r="I6839" s="3">
        <f t="shared" si="106"/>
        <v>2</v>
      </c>
    </row>
    <row r="6840" spans="1:9" x14ac:dyDescent="0.35">
      <c r="A6840" s="3" t="s">
        <v>7232</v>
      </c>
      <c r="B6840" s="44" t="s">
        <v>260</v>
      </c>
      <c r="C6840" s="44" t="s">
        <v>89</v>
      </c>
      <c r="D6840" s="44" t="s">
        <v>176</v>
      </c>
      <c r="E6840" s="3">
        <v>3</v>
      </c>
      <c r="F6840" s="3">
        <v>1</v>
      </c>
      <c r="G6840" s="3">
        <v>1</v>
      </c>
      <c r="H6840" s="3">
        <v>1</v>
      </c>
      <c r="I6840" s="3">
        <f t="shared" si="106"/>
        <v>2</v>
      </c>
    </row>
    <row r="6841" spans="1:9" x14ac:dyDescent="0.35">
      <c r="A6841" s="3" t="s">
        <v>7233</v>
      </c>
      <c r="B6841" s="44" t="s">
        <v>260</v>
      </c>
      <c r="C6841" s="44" t="s">
        <v>89</v>
      </c>
      <c r="D6841" s="44" t="s">
        <v>176</v>
      </c>
      <c r="E6841" s="3">
        <v>3</v>
      </c>
      <c r="F6841" s="3">
        <v>1</v>
      </c>
      <c r="G6841" s="3">
        <v>1</v>
      </c>
      <c r="H6841" s="3">
        <v>1</v>
      </c>
      <c r="I6841" s="3">
        <f t="shared" si="106"/>
        <v>2</v>
      </c>
    </row>
    <row r="6842" spans="1:9" x14ac:dyDescent="0.35">
      <c r="A6842" s="3" t="s">
        <v>7234</v>
      </c>
      <c r="B6842" s="44" t="s">
        <v>261</v>
      </c>
      <c r="C6842" s="44" t="s">
        <v>56</v>
      </c>
      <c r="D6842" s="44" t="s">
        <v>176</v>
      </c>
      <c r="E6842" s="3">
        <v>3</v>
      </c>
      <c r="F6842" s="3">
        <v>1</v>
      </c>
      <c r="G6842" s="3">
        <v>1</v>
      </c>
      <c r="H6842" s="3">
        <v>1</v>
      </c>
      <c r="I6842" s="3">
        <f t="shared" si="106"/>
        <v>2</v>
      </c>
    </row>
    <row r="6843" spans="1:9" x14ac:dyDescent="0.35">
      <c r="A6843" s="3" t="s">
        <v>7235</v>
      </c>
      <c r="B6843" s="44" t="s">
        <v>261</v>
      </c>
      <c r="C6843" s="44" t="s">
        <v>56</v>
      </c>
      <c r="D6843" s="44" t="s">
        <v>176</v>
      </c>
      <c r="E6843" s="3">
        <v>3</v>
      </c>
      <c r="F6843" s="3">
        <v>1</v>
      </c>
      <c r="G6843" s="3">
        <v>1</v>
      </c>
      <c r="H6843" s="3">
        <v>1</v>
      </c>
      <c r="I6843" s="3">
        <f t="shared" si="106"/>
        <v>2</v>
      </c>
    </row>
    <row r="6844" spans="1:9" x14ac:dyDescent="0.35">
      <c r="A6844" s="3" t="s">
        <v>7236</v>
      </c>
      <c r="B6844" s="44" t="s">
        <v>199</v>
      </c>
      <c r="C6844" s="44" t="s">
        <v>101</v>
      </c>
      <c r="D6844" s="44" t="s">
        <v>175</v>
      </c>
      <c r="E6844" s="3">
        <v>3</v>
      </c>
      <c r="F6844" s="3">
        <v>1</v>
      </c>
      <c r="G6844" s="3">
        <v>4</v>
      </c>
      <c r="H6844" s="3">
        <v>1</v>
      </c>
      <c r="I6844" s="3">
        <f t="shared" si="106"/>
        <v>2</v>
      </c>
    </row>
    <row r="6845" spans="1:9" x14ac:dyDescent="0.35">
      <c r="A6845" s="3" t="s">
        <v>7237</v>
      </c>
      <c r="B6845" s="44" t="s">
        <v>199</v>
      </c>
      <c r="C6845" s="44" t="s">
        <v>101</v>
      </c>
      <c r="D6845" s="44" t="s">
        <v>175</v>
      </c>
      <c r="E6845" s="3">
        <v>3</v>
      </c>
      <c r="F6845" s="3">
        <v>2</v>
      </c>
      <c r="G6845" s="3">
        <v>4</v>
      </c>
      <c r="H6845" s="3">
        <v>1</v>
      </c>
      <c r="I6845" s="3">
        <f t="shared" si="106"/>
        <v>3</v>
      </c>
    </row>
    <row r="6846" spans="1:9" x14ac:dyDescent="0.35">
      <c r="A6846" s="3" t="s">
        <v>7238</v>
      </c>
      <c r="B6846" s="44" t="s">
        <v>268</v>
      </c>
      <c r="C6846" s="44" t="s">
        <v>101</v>
      </c>
      <c r="D6846" s="44" t="s">
        <v>176</v>
      </c>
      <c r="E6846" s="3">
        <v>3</v>
      </c>
      <c r="F6846" s="3">
        <v>1</v>
      </c>
      <c r="G6846" s="3">
        <v>4</v>
      </c>
      <c r="H6846" s="3">
        <v>1</v>
      </c>
      <c r="I6846" s="3">
        <f t="shared" si="106"/>
        <v>2</v>
      </c>
    </row>
    <row r="6847" spans="1:9" x14ac:dyDescent="0.35">
      <c r="A6847" s="3" t="s">
        <v>7239</v>
      </c>
      <c r="B6847" s="44" t="s">
        <v>260</v>
      </c>
      <c r="C6847" s="44" t="s">
        <v>89</v>
      </c>
      <c r="D6847" s="44" t="s">
        <v>176</v>
      </c>
      <c r="E6847" s="3">
        <v>2</v>
      </c>
      <c r="F6847" s="3">
        <v>3</v>
      </c>
      <c r="G6847" s="3">
        <v>4</v>
      </c>
      <c r="H6847" s="3">
        <v>1</v>
      </c>
      <c r="I6847" s="3">
        <f t="shared" si="106"/>
        <v>3</v>
      </c>
    </row>
    <row r="6848" spans="1:9" x14ac:dyDescent="0.35">
      <c r="A6848" s="3" t="s">
        <v>7240</v>
      </c>
      <c r="B6848" s="44" t="s">
        <v>268</v>
      </c>
      <c r="C6848" s="44" t="s">
        <v>101</v>
      </c>
      <c r="D6848" s="44" t="s">
        <v>176</v>
      </c>
      <c r="E6848" s="3">
        <v>3</v>
      </c>
      <c r="F6848" s="3">
        <v>2</v>
      </c>
      <c r="G6848" s="3">
        <v>4</v>
      </c>
      <c r="H6848" s="3">
        <v>1</v>
      </c>
      <c r="I6848" s="3">
        <f t="shared" si="106"/>
        <v>3</v>
      </c>
    </row>
    <row r="6849" spans="1:9" x14ac:dyDescent="0.35">
      <c r="A6849" s="3" t="s">
        <v>7241</v>
      </c>
      <c r="B6849" s="44" t="s">
        <v>268</v>
      </c>
      <c r="C6849" s="44" t="s">
        <v>101</v>
      </c>
      <c r="D6849" s="44" t="s">
        <v>176</v>
      </c>
      <c r="E6849" s="3">
        <v>3</v>
      </c>
      <c r="F6849" s="3">
        <v>2</v>
      </c>
      <c r="G6849" s="3">
        <v>1</v>
      </c>
      <c r="H6849" s="3">
        <v>1</v>
      </c>
      <c r="I6849" s="3">
        <f t="shared" si="106"/>
        <v>2</v>
      </c>
    </row>
    <row r="6850" spans="1:9" x14ac:dyDescent="0.35">
      <c r="A6850" s="3" t="s">
        <v>7242</v>
      </c>
      <c r="B6850" s="44" t="s">
        <v>268</v>
      </c>
      <c r="C6850" s="44" t="s">
        <v>101</v>
      </c>
      <c r="D6850" s="44" t="s">
        <v>176</v>
      </c>
      <c r="E6850" s="3">
        <v>3</v>
      </c>
      <c r="F6850" s="3">
        <v>3</v>
      </c>
      <c r="G6850" s="3">
        <v>4</v>
      </c>
      <c r="H6850" s="3">
        <v>1</v>
      </c>
      <c r="I6850" s="3">
        <f t="shared" si="106"/>
        <v>3</v>
      </c>
    </row>
    <row r="6851" spans="1:9" x14ac:dyDescent="0.35">
      <c r="A6851" s="3" t="s">
        <v>7243</v>
      </c>
      <c r="B6851" s="44" t="s">
        <v>260</v>
      </c>
      <c r="C6851" s="44" t="s">
        <v>89</v>
      </c>
      <c r="D6851" s="44" t="s">
        <v>176</v>
      </c>
      <c r="E6851" s="3">
        <v>3</v>
      </c>
      <c r="F6851" s="3">
        <v>1</v>
      </c>
      <c r="G6851" s="3">
        <v>1</v>
      </c>
      <c r="H6851" s="3">
        <v>4</v>
      </c>
      <c r="I6851" s="3">
        <f t="shared" ref="I6851:I6914" si="107">ROUND(AVERAGE(E6851:H6851),0)</f>
        <v>2</v>
      </c>
    </row>
    <row r="6852" spans="1:9" x14ac:dyDescent="0.35">
      <c r="A6852" s="3" t="s">
        <v>7244</v>
      </c>
      <c r="B6852" s="44" t="s">
        <v>268</v>
      </c>
      <c r="C6852" s="44" t="s">
        <v>101</v>
      </c>
      <c r="D6852" s="44" t="s">
        <v>176</v>
      </c>
      <c r="E6852" s="3">
        <v>3</v>
      </c>
      <c r="F6852" s="3">
        <v>1</v>
      </c>
      <c r="G6852" s="3">
        <v>4</v>
      </c>
      <c r="H6852" s="3">
        <v>3</v>
      </c>
      <c r="I6852" s="3">
        <f t="shared" si="107"/>
        <v>3</v>
      </c>
    </row>
    <row r="6853" spans="1:9" x14ac:dyDescent="0.35">
      <c r="A6853" s="3" t="s">
        <v>7245</v>
      </c>
      <c r="B6853" s="44" t="s">
        <v>260</v>
      </c>
      <c r="C6853" s="44" t="s">
        <v>89</v>
      </c>
      <c r="D6853" s="44" t="s">
        <v>176</v>
      </c>
      <c r="E6853" s="3">
        <v>3</v>
      </c>
      <c r="F6853" s="3">
        <v>1</v>
      </c>
      <c r="G6853" s="3">
        <v>1</v>
      </c>
      <c r="H6853" s="3">
        <v>4</v>
      </c>
      <c r="I6853" s="3">
        <f t="shared" si="107"/>
        <v>2</v>
      </c>
    </row>
    <row r="6854" spans="1:9" x14ac:dyDescent="0.35">
      <c r="A6854" s="3" t="s">
        <v>7246</v>
      </c>
      <c r="B6854" s="44" t="s">
        <v>260</v>
      </c>
      <c r="C6854" s="44" t="s">
        <v>89</v>
      </c>
      <c r="D6854" s="44" t="s">
        <v>176</v>
      </c>
      <c r="E6854" s="3">
        <v>3</v>
      </c>
      <c r="F6854" s="3">
        <v>1</v>
      </c>
      <c r="G6854" s="3">
        <v>4</v>
      </c>
      <c r="H6854" s="3">
        <v>1</v>
      </c>
      <c r="I6854" s="3">
        <f t="shared" si="107"/>
        <v>2</v>
      </c>
    </row>
    <row r="6855" spans="1:9" x14ac:dyDescent="0.35">
      <c r="A6855" s="3" t="s">
        <v>7247</v>
      </c>
      <c r="B6855" s="44" t="s">
        <v>260</v>
      </c>
      <c r="C6855" s="44" t="s">
        <v>89</v>
      </c>
      <c r="D6855" s="44" t="s">
        <v>176</v>
      </c>
      <c r="E6855" s="3">
        <v>3</v>
      </c>
      <c r="F6855" s="3">
        <v>1</v>
      </c>
      <c r="G6855" s="3">
        <v>1</v>
      </c>
      <c r="H6855" s="3">
        <v>1</v>
      </c>
      <c r="I6855" s="3">
        <f t="shared" si="107"/>
        <v>2</v>
      </c>
    </row>
    <row r="6856" spans="1:9" x14ac:dyDescent="0.35">
      <c r="A6856" s="3" t="s">
        <v>7248</v>
      </c>
      <c r="B6856" s="44" t="s">
        <v>199</v>
      </c>
      <c r="C6856" s="44" t="s">
        <v>101</v>
      </c>
      <c r="D6856" s="44" t="s">
        <v>175</v>
      </c>
      <c r="E6856" s="3">
        <v>3</v>
      </c>
      <c r="F6856" s="3">
        <v>1</v>
      </c>
      <c r="G6856" s="3">
        <v>4</v>
      </c>
      <c r="H6856" s="3">
        <v>1</v>
      </c>
      <c r="I6856" s="3">
        <f t="shared" si="107"/>
        <v>2</v>
      </c>
    </row>
    <row r="6857" spans="1:9" x14ac:dyDescent="0.35">
      <c r="A6857" s="3" t="s">
        <v>7249</v>
      </c>
      <c r="B6857" s="44" t="s">
        <v>199</v>
      </c>
      <c r="C6857" s="44" t="s">
        <v>101</v>
      </c>
      <c r="D6857" s="44" t="s">
        <v>175</v>
      </c>
      <c r="E6857" s="3">
        <v>3</v>
      </c>
      <c r="F6857" s="3">
        <v>1</v>
      </c>
      <c r="G6857" s="3">
        <v>4</v>
      </c>
      <c r="H6857" s="3">
        <v>1</v>
      </c>
      <c r="I6857" s="3">
        <f t="shared" si="107"/>
        <v>2</v>
      </c>
    </row>
    <row r="6858" spans="1:9" x14ac:dyDescent="0.35">
      <c r="A6858" s="3" t="s">
        <v>7250</v>
      </c>
      <c r="B6858" s="44" t="s">
        <v>199</v>
      </c>
      <c r="C6858" s="44" t="s">
        <v>101</v>
      </c>
      <c r="D6858" s="44" t="s">
        <v>175</v>
      </c>
      <c r="E6858" s="3">
        <v>3</v>
      </c>
      <c r="F6858" s="3">
        <v>1</v>
      </c>
      <c r="G6858" s="3">
        <v>4</v>
      </c>
      <c r="H6858" s="3">
        <v>1</v>
      </c>
      <c r="I6858" s="3">
        <f t="shared" si="107"/>
        <v>2</v>
      </c>
    </row>
    <row r="6859" spans="1:9" x14ac:dyDescent="0.35">
      <c r="A6859" s="3" t="s">
        <v>7251</v>
      </c>
      <c r="B6859" s="44" t="s">
        <v>199</v>
      </c>
      <c r="C6859" s="44" t="s">
        <v>101</v>
      </c>
      <c r="D6859" s="44" t="s">
        <v>175</v>
      </c>
      <c r="E6859" s="3">
        <v>3</v>
      </c>
      <c r="F6859" s="3">
        <v>1</v>
      </c>
      <c r="G6859" s="3">
        <v>4</v>
      </c>
      <c r="H6859" s="3">
        <v>1</v>
      </c>
      <c r="I6859" s="3">
        <f t="shared" si="107"/>
        <v>2</v>
      </c>
    </row>
    <row r="6860" spans="1:9" x14ac:dyDescent="0.35">
      <c r="A6860" s="3" t="s">
        <v>7252</v>
      </c>
      <c r="B6860" s="44" t="s">
        <v>266</v>
      </c>
      <c r="C6860" s="44" t="s">
        <v>144</v>
      </c>
      <c r="D6860" s="44" t="s">
        <v>176</v>
      </c>
      <c r="E6860" s="3">
        <v>3</v>
      </c>
      <c r="F6860" s="3">
        <v>1</v>
      </c>
      <c r="G6860" s="3">
        <v>4</v>
      </c>
      <c r="H6860" s="3">
        <v>1</v>
      </c>
      <c r="I6860" s="3">
        <f t="shared" si="107"/>
        <v>2</v>
      </c>
    </row>
    <row r="6861" spans="1:9" x14ac:dyDescent="0.35">
      <c r="A6861" s="3" t="s">
        <v>7253</v>
      </c>
      <c r="B6861" s="44" t="s">
        <v>260</v>
      </c>
      <c r="C6861" s="44" t="s">
        <v>89</v>
      </c>
      <c r="D6861" s="44" t="s">
        <v>176</v>
      </c>
      <c r="E6861" s="3">
        <v>3</v>
      </c>
      <c r="F6861" s="3">
        <v>1</v>
      </c>
      <c r="G6861" s="3">
        <v>1</v>
      </c>
      <c r="H6861" s="3">
        <v>4</v>
      </c>
      <c r="I6861" s="3">
        <f t="shared" si="107"/>
        <v>2</v>
      </c>
    </row>
    <row r="6862" spans="1:9" x14ac:dyDescent="0.35">
      <c r="A6862" s="3" t="s">
        <v>7254</v>
      </c>
      <c r="B6862" s="44" t="s">
        <v>260</v>
      </c>
      <c r="C6862" s="44" t="s">
        <v>89</v>
      </c>
      <c r="D6862" s="44" t="s">
        <v>176</v>
      </c>
      <c r="E6862" s="3">
        <v>3</v>
      </c>
      <c r="F6862" s="3">
        <v>2</v>
      </c>
      <c r="G6862" s="3">
        <v>4</v>
      </c>
      <c r="H6862" s="3">
        <v>1</v>
      </c>
      <c r="I6862" s="3">
        <f t="shared" si="107"/>
        <v>3</v>
      </c>
    </row>
    <row r="6863" spans="1:9" x14ac:dyDescent="0.35">
      <c r="A6863" s="3" t="s">
        <v>7255</v>
      </c>
      <c r="B6863" s="44" t="s">
        <v>260</v>
      </c>
      <c r="C6863" s="44" t="s">
        <v>89</v>
      </c>
      <c r="D6863" s="44" t="s">
        <v>176</v>
      </c>
      <c r="E6863" s="3">
        <v>3</v>
      </c>
      <c r="F6863" s="3">
        <v>1</v>
      </c>
      <c r="G6863" s="3">
        <v>1</v>
      </c>
      <c r="H6863" s="3">
        <v>3</v>
      </c>
      <c r="I6863" s="3">
        <f t="shared" si="107"/>
        <v>2</v>
      </c>
    </row>
    <row r="6864" spans="1:9" x14ac:dyDescent="0.35">
      <c r="A6864" s="3" t="s">
        <v>7256</v>
      </c>
      <c r="B6864" s="44" t="s">
        <v>260</v>
      </c>
      <c r="C6864" s="44" t="s">
        <v>89</v>
      </c>
      <c r="D6864" s="44" t="s">
        <v>176</v>
      </c>
      <c r="E6864" s="3">
        <v>3</v>
      </c>
      <c r="F6864" s="3">
        <v>1</v>
      </c>
      <c r="G6864" s="3">
        <v>1</v>
      </c>
      <c r="H6864" s="3">
        <v>1</v>
      </c>
      <c r="I6864" s="3">
        <f t="shared" si="107"/>
        <v>2</v>
      </c>
    </row>
    <row r="6865" spans="1:9" x14ac:dyDescent="0.35">
      <c r="A6865" s="3" t="s">
        <v>7257</v>
      </c>
      <c r="B6865" s="44" t="s">
        <v>260</v>
      </c>
      <c r="C6865" s="44" t="s">
        <v>89</v>
      </c>
      <c r="D6865" s="44" t="s">
        <v>176</v>
      </c>
      <c r="E6865" s="3">
        <v>3</v>
      </c>
      <c r="F6865" s="3">
        <v>1</v>
      </c>
      <c r="G6865" s="3">
        <v>1</v>
      </c>
      <c r="H6865" s="3">
        <v>1</v>
      </c>
      <c r="I6865" s="3">
        <f t="shared" si="107"/>
        <v>2</v>
      </c>
    </row>
    <row r="6866" spans="1:9" x14ac:dyDescent="0.35">
      <c r="A6866" s="3" t="s">
        <v>7258</v>
      </c>
      <c r="B6866" s="44" t="s">
        <v>260</v>
      </c>
      <c r="C6866" s="44" t="s">
        <v>89</v>
      </c>
      <c r="D6866" s="44" t="s">
        <v>176</v>
      </c>
      <c r="E6866" s="3">
        <v>3</v>
      </c>
      <c r="F6866" s="3">
        <v>1</v>
      </c>
      <c r="G6866" s="3">
        <v>1</v>
      </c>
      <c r="H6866" s="3">
        <v>3</v>
      </c>
      <c r="I6866" s="3">
        <f t="shared" si="107"/>
        <v>2</v>
      </c>
    </row>
    <row r="6867" spans="1:9" x14ac:dyDescent="0.35">
      <c r="A6867" s="3" t="s">
        <v>7259</v>
      </c>
      <c r="B6867" s="44" t="s">
        <v>260</v>
      </c>
      <c r="C6867" s="44" t="s">
        <v>89</v>
      </c>
      <c r="D6867" s="44" t="s">
        <v>176</v>
      </c>
      <c r="E6867" s="3">
        <v>3</v>
      </c>
      <c r="F6867" s="3">
        <v>1</v>
      </c>
      <c r="G6867" s="3">
        <v>1</v>
      </c>
      <c r="H6867" s="3">
        <v>1</v>
      </c>
      <c r="I6867" s="3">
        <f t="shared" si="107"/>
        <v>2</v>
      </c>
    </row>
    <row r="6868" spans="1:9" x14ac:dyDescent="0.35">
      <c r="A6868" s="3" t="s">
        <v>7260</v>
      </c>
      <c r="B6868" s="44" t="s">
        <v>199</v>
      </c>
      <c r="C6868" s="44" t="s">
        <v>101</v>
      </c>
      <c r="D6868" s="44" t="s">
        <v>175</v>
      </c>
      <c r="E6868" s="3">
        <v>3</v>
      </c>
      <c r="F6868" s="3">
        <v>1</v>
      </c>
      <c r="G6868" s="3">
        <v>1</v>
      </c>
      <c r="H6868" s="3">
        <v>1</v>
      </c>
      <c r="I6868" s="3">
        <f t="shared" si="107"/>
        <v>2</v>
      </c>
    </row>
    <row r="6869" spans="1:9" x14ac:dyDescent="0.35">
      <c r="A6869" s="3" t="s">
        <v>7261</v>
      </c>
      <c r="B6869" s="44" t="s">
        <v>260</v>
      </c>
      <c r="C6869" s="44" t="s">
        <v>89</v>
      </c>
      <c r="D6869" s="44" t="s">
        <v>176</v>
      </c>
      <c r="E6869" s="3">
        <v>3</v>
      </c>
      <c r="F6869" s="3">
        <v>1</v>
      </c>
      <c r="G6869" s="3">
        <v>1</v>
      </c>
      <c r="H6869" s="3">
        <v>1</v>
      </c>
      <c r="I6869" s="3">
        <f t="shared" si="107"/>
        <v>2</v>
      </c>
    </row>
    <row r="6870" spans="1:9" x14ac:dyDescent="0.35">
      <c r="A6870" s="3" t="s">
        <v>7262</v>
      </c>
      <c r="B6870" s="44" t="s">
        <v>199</v>
      </c>
      <c r="C6870" s="44" t="s">
        <v>101</v>
      </c>
      <c r="D6870" s="44" t="s">
        <v>175</v>
      </c>
      <c r="E6870" s="3">
        <v>3</v>
      </c>
      <c r="F6870" s="3">
        <v>1</v>
      </c>
      <c r="G6870" s="3">
        <v>1</v>
      </c>
      <c r="H6870" s="3">
        <v>1</v>
      </c>
      <c r="I6870" s="3">
        <f t="shared" si="107"/>
        <v>2</v>
      </c>
    </row>
    <row r="6871" spans="1:9" x14ac:dyDescent="0.35">
      <c r="A6871" s="3" t="s">
        <v>7263</v>
      </c>
      <c r="B6871" s="44" t="s">
        <v>199</v>
      </c>
      <c r="C6871" s="44" t="s">
        <v>101</v>
      </c>
      <c r="D6871" s="44" t="s">
        <v>175</v>
      </c>
      <c r="E6871" s="3">
        <v>3</v>
      </c>
      <c r="F6871" s="3">
        <v>1</v>
      </c>
      <c r="G6871" s="3">
        <v>1</v>
      </c>
      <c r="H6871" s="3">
        <v>1</v>
      </c>
      <c r="I6871" s="3">
        <f t="shared" si="107"/>
        <v>2</v>
      </c>
    </row>
    <row r="6872" spans="1:9" x14ac:dyDescent="0.35">
      <c r="A6872" s="3" t="s">
        <v>7264</v>
      </c>
      <c r="B6872" s="44" t="s">
        <v>261</v>
      </c>
      <c r="C6872" s="44" t="s">
        <v>56</v>
      </c>
      <c r="D6872" s="44" t="s">
        <v>176</v>
      </c>
      <c r="E6872" s="3">
        <v>3</v>
      </c>
      <c r="F6872" s="3">
        <v>1</v>
      </c>
      <c r="G6872" s="3">
        <v>1</v>
      </c>
      <c r="H6872" s="3">
        <v>1</v>
      </c>
      <c r="I6872" s="3">
        <f t="shared" si="107"/>
        <v>2</v>
      </c>
    </row>
    <row r="6873" spans="1:9" x14ac:dyDescent="0.35">
      <c r="A6873" s="3" t="s">
        <v>7265</v>
      </c>
      <c r="B6873" s="44" t="s">
        <v>199</v>
      </c>
      <c r="C6873" s="44" t="s">
        <v>101</v>
      </c>
      <c r="D6873" s="44" t="s">
        <v>175</v>
      </c>
      <c r="E6873" s="3">
        <v>3</v>
      </c>
      <c r="F6873" s="3">
        <v>1</v>
      </c>
      <c r="G6873" s="3">
        <v>1</v>
      </c>
      <c r="H6873" s="3">
        <v>1</v>
      </c>
      <c r="I6873" s="3">
        <f t="shared" si="107"/>
        <v>2</v>
      </c>
    </row>
    <row r="6874" spans="1:9" x14ac:dyDescent="0.35">
      <c r="A6874" s="3" t="s">
        <v>7266</v>
      </c>
      <c r="B6874" s="44" t="s">
        <v>199</v>
      </c>
      <c r="C6874" s="44" t="s">
        <v>101</v>
      </c>
      <c r="D6874" s="44" t="s">
        <v>175</v>
      </c>
      <c r="E6874" s="3">
        <v>3</v>
      </c>
      <c r="F6874" s="3">
        <v>1</v>
      </c>
      <c r="G6874" s="3">
        <v>1</v>
      </c>
      <c r="H6874" s="3">
        <v>1</v>
      </c>
      <c r="I6874" s="3">
        <f t="shared" si="107"/>
        <v>2</v>
      </c>
    </row>
    <row r="6875" spans="1:9" x14ac:dyDescent="0.35">
      <c r="A6875" s="3" t="s">
        <v>7267</v>
      </c>
      <c r="B6875" s="44" t="s">
        <v>260</v>
      </c>
      <c r="C6875" s="44" t="s">
        <v>89</v>
      </c>
      <c r="D6875" s="44" t="s">
        <v>176</v>
      </c>
      <c r="E6875" s="3">
        <v>3</v>
      </c>
      <c r="F6875" s="3">
        <v>1</v>
      </c>
      <c r="G6875" s="3">
        <v>4</v>
      </c>
      <c r="H6875" s="3">
        <v>1</v>
      </c>
      <c r="I6875" s="3">
        <f t="shared" si="107"/>
        <v>2</v>
      </c>
    </row>
    <row r="6876" spans="1:9" x14ac:dyDescent="0.35">
      <c r="A6876" s="3" t="s">
        <v>7268</v>
      </c>
      <c r="B6876" s="44" t="s">
        <v>199</v>
      </c>
      <c r="C6876" s="44" t="s">
        <v>101</v>
      </c>
      <c r="D6876" s="44" t="s">
        <v>175</v>
      </c>
      <c r="E6876" s="3">
        <v>3</v>
      </c>
      <c r="F6876" s="3">
        <v>1</v>
      </c>
      <c r="G6876" s="3">
        <v>4</v>
      </c>
      <c r="H6876" s="3">
        <v>1</v>
      </c>
      <c r="I6876" s="3">
        <f t="shared" si="107"/>
        <v>2</v>
      </c>
    </row>
    <row r="6877" spans="1:9" x14ac:dyDescent="0.35">
      <c r="A6877" s="3" t="s">
        <v>7269</v>
      </c>
      <c r="B6877" s="44" t="s">
        <v>199</v>
      </c>
      <c r="C6877" s="44" t="s">
        <v>101</v>
      </c>
      <c r="D6877" s="44" t="s">
        <v>175</v>
      </c>
      <c r="E6877" s="3">
        <v>3</v>
      </c>
      <c r="F6877" s="3">
        <v>1</v>
      </c>
      <c r="G6877" s="3">
        <v>1</v>
      </c>
      <c r="H6877" s="3">
        <v>1</v>
      </c>
      <c r="I6877" s="3">
        <f t="shared" si="107"/>
        <v>2</v>
      </c>
    </row>
    <row r="6878" spans="1:9" x14ac:dyDescent="0.35">
      <c r="A6878" s="3" t="s">
        <v>7270</v>
      </c>
      <c r="B6878" s="44" t="s">
        <v>199</v>
      </c>
      <c r="C6878" s="44" t="s">
        <v>101</v>
      </c>
      <c r="D6878" s="44" t="s">
        <v>175</v>
      </c>
      <c r="E6878" s="3">
        <v>3</v>
      </c>
      <c r="F6878" s="3">
        <v>1</v>
      </c>
      <c r="G6878" s="3">
        <v>1</v>
      </c>
      <c r="H6878" s="3">
        <v>1</v>
      </c>
      <c r="I6878" s="3">
        <f t="shared" si="107"/>
        <v>2</v>
      </c>
    </row>
    <row r="6879" spans="1:9" x14ac:dyDescent="0.35">
      <c r="A6879" s="3" t="s">
        <v>7271</v>
      </c>
      <c r="B6879" s="44" t="s">
        <v>260</v>
      </c>
      <c r="C6879" s="44" t="s">
        <v>89</v>
      </c>
      <c r="D6879" s="44" t="s">
        <v>176</v>
      </c>
      <c r="E6879" s="3">
        <v>3</v>
      </c>
      <c r="F6879" s="3">
        <v>1</v>
      </c>
      <c r="G6879" s="3">
        <v>1</v>
      </c>
      <c r="H6879" s="3">
        <v>1</v>
      </c>
      <c r="I6879" s="3">
        <f t="shared" si="107"/>
        <v>2</v>
      </c>
    </row>
    <row r="6880" spans="1:9" x14ac:dyDescent="0.35">
      <c r="A6880" s="3" t="s">
        <v>7272</v>
      </c>
      <c r="B6880" s="44" t="s">
        <v>199</v>
      </c>
      <c r="C6880" s="44" t="s">
        <v>101</v>
      </c>
      <c r="D6880" s="44" t="s">
        <v>175</v>
      </c>
      <c r="E6880" s="3">
        <v>3</v>
      </c>
      <c r="F6880" s="3">
        <v>1</v>
      </c>
      <c r="G6880" s="3">
        <v>4</v>
      </c>
      <c r="H6880" s="3">
        <v>1</v>
      </c>
      <c r="I6880" s="3">
        <f t="shared" si="107"/>
        <v>2</v>
      </c>
    </row>
    <row r="6881" spans="1:9" x14ac:dyDescent="0.35">
      <c r="A6881" s="3" t="s">
        <v>7273</v>
      </c>
      <c r="B6881" s="44" t="s">
        <v>264</v>
      </c>
      <c r="C6881" s="44" t="s">
        <v>144</v>
      </c>
      <c r="D6881" s="44" t="s">
        <v>175</v>
      </c>
      <c r="E6881" s="3">
        <v>3</v>
      </c>
      <c r="F6881" s="3">
        <v>1</v>
      </c>
      <c r="G6881" s="3">
        <v>1</v>
      </c>
      <c r="H6881" s="3">
        <v>2</v>
      </c>
      <c r="I6881" s="3">
        <f t="shared" si="107"/>
        <v>2</v>
      </c>
    </row>
    <row r="6882" spans="1:9" x14ac:dyDescent="0.35">
      <c r="A6882" s="3" t="s">
        <v>7274</v>
      </c>
      <c r="B6882" s="44" t="s">
        <v>264</v>
      </c>
      <c r="C6882" s="44" t="s">
        <v>144</v>
      </c>
      <c r="D6882" s="44" t="s">
        <v>175</v>
      </c>
      <c r="E6882" s="3">
        <v>3</v>
      </c>
      <c r="F6882" s="3">
        <v>1</v>
      </c>
      <c r="G6882" s="3">
        <v>4</v>
      </c>
      <c r="H6882" s="3">
        <v>1</v>
      </c>
      <c r="I6882" s="3">
        <f t="shared" si="107"/>
        <v>2</v>
      </c>
    </row>
    <row r="6883" spans="1:9" x14ac:dyDescent="0.35">
      <c r="A6883" s="3" t="s">
        <v>7275</v>
      </c>
      <c r="B6883" s="44" t="s">
        <v>264</v>
      </c>
      <c r="C6883" s="44" t="s">
        <v>144</v>
      </c>
      <c r="D6883" s="44" t="s">
        <v>175</v>
      </c>
      <c r="E6883" s="3">
        <v>3</v>
      </c>
      <c r="F6883" s="3">
        <v>1</v>
      </c>
      <c r="G6883" s="3">
        <v>4</v>
      </c>
      <c r="H6883" s="3">
        <v>1</v>
      </c>
      <c r="I6883" s="3">
        <f t="shared" si="107"/>
        <v>2</v>
      </c>
    </row>
    <row r="6884" spans="1:9" x14ac:dyDescent="0.35">
      <c r="A6884" s="3" t="s">
        <v>7276</v>
      </c>
      <c r="B6884" s="44" t="s">
        <v>261</v>
      </c>
      <c r="C6884" s="44" t="s">
        <v>56</v>
      </c>
      <c r="D6884" s="44" t="s">
        <v>176</v>
      </c>
      <c r="E6884" s="3">
        <v>3</v>
      </c>
      <c r="F6884" s="3">
        <v>1</v>
      </c>
      <c r="G6884" s="3">
        <v>4</v>
      </c>
      <c r="H6884" s="3">
        <v>1</v>
      </c>
      <c r="I6884" s="3">
        <f t="shared" si="107"/>
        <v>2</v>
      </c>
    </row>
    <row r="6885" spans="1:9" x14ac:dyDescent="0.35">
      <c r="A6885" s="3" t="s">
        <v>7277</v>
      </c>
      <c r="B6885" s="44" t="s">
        <v>260</v>
      </c>
      <c r="C6885" s="44" t="s">
        <v>89</v>
      </c>
      <c r="D6885" s="44" t="s">
        <v>176</v>
      </c>
      <c r="E6885" s="3">
        <v>3</v>
      </c>
      <c r="F6885" s="3">
        <v>1</v>
      </c>
      <c r="G6885" s="3">
        <v>4</v>
      </c>
      <c r="H6885" s="3">
        <v>1</v>
      </c>
      <c r="I6885" s="3">
        <f t="shared" si="107"/>
        <v>2</v>
      </c>
    </row>
    <row r="6886" spans="1:9" x14ac:dyDescent="0.35">
      <c r="A6886" s="3" t="s">
        <v>7278</v>
      </c>
      <c r="B6886" s="44" t="s">
        <v>264</v>
      </c>
      <c r="C6886" s="44" t="s">
        <v>144</v>
      </c>
      <c r="D6886" s="44" t="s">
        <v>175</v>
      </c>
      <c r="E6886" s="3">
        <v>3</v>
      </c>
      <c r="F6886" s="3">
        <v>1</v>
      </c>
      <c r="G6886" s="3">
        <v>4</v>
      </c>
      <c r="H6886" s="3">
        <v>1</v>
      </c>
      <c r="I6886" s="3">
        <f t="shared" si="107"/>
        <v>2</v>
      </c>
    </row>
    <row r="6887" spans="1:9" x14ac:dyDescent="0.35">
      <c r="A6887" s="3" t="s">
        <v>7279</v>
      </c>
      <c r="B6887" s="44" t="s">
        <v>261</v>
      </c>
      <c r="C6887" s="44" t="s">
        <v>56</v>
      </c>
      <c r="D6887" s="44" t="s">
        <v>176</v>
      </c>
      <c r="E6887" s="3">
        <v>3</v>
      </c>
      <c r="F6887" s="3">
        <v>1</v>
      </c>
      <c r="G6887" s="3">
        <v>4</v>
      </c>
      <c r="H6887" s="3">
        <v>1</v>
      </c>
      <c r="I6887" s="3">
        <f t="shared" si="107"/>
        <v>2</v>
      </c>
    </row>
    <row r="6888" spans="1:9" x14ac:dyDescent="0.35">
      <c r="A6888" s="3" t="s">
        <v>7280</v>
      </c>
      <c r="B6888" s="44" t="s">
        <v>264</v>
      </c>
      <c r="C6888" s="44" t="s">
        <v>144</v>
      </c>
      <c r="D6888" s="44" t="s">
        <v>175</v>
      </c>
      <c r="E6888" s="3">
        <v>3</v>
      </c>
      <c r="F6888" s="3">
        <v>1</v>
      </c>
      <c r="G6888" s="3">
        <v>1</v>
      </c>
      <c r="H6888" s="3">
        <v>1</v>
      </c>
      <c r="I6888" s="3">
        <f t="shared" si="107"/>
        <v>2</v>
      </c>
    </row>
    <row r="6889" spans="1:9" x14ac:dyDescent="0.35">
      <c r="A6889" s="3" t="s">
        <v>7281</v>
      </c>
      <c r="B6889" s="44" t="s">
        <v>264</v>
      </c>
      <c r="C6889" s="44" t="s">
        <v>144</v>
      </c>
      <c r="D6889" s="44" t="s">
        <v>175</v>
      </c>
      <c r="E6889" s="3">
        <v>3</v>
      </c>
      <c r="F6889" s="3">
        <v>1</v>
      </c>
      <c r="G6889" s="3">
        <v>4</v>
      </c>
      <c r="H6889" s="3">
        <v>1</v>
      </c>
      <c r="I6889" s="3">
        <f t="shared" si="107"/>
        <v>2</v>
      </c>
    </row>
    <row r="6890" spans="1:9" x14ac:dyDescent="0.35">
      <c r="A6890" s="3" t="s">
        <v>7282</v>
      </c>
      <c r="B6890" s="44" t="s">
        <v>264</v>
      </c>
      <c r="C6890" s="44" t="s">
        <v>144</v>
      </c>
      <c r="D6890" s="44" t="s">
        <v>175</v>
      </c>
      <c r="E6890" s="3">
        <v>3</v>
      </c>
      <c r="F6890" s="3">
        <v>1</v>
      </c>
      <c r="G6890" s="3">
        <v>1</v>
      </c>
      <c r="H6890" s="3">
        <v>1</v>
      </c>
      <c r="I6890" s="3">
        <f t="shared" si="107"/>
        <v>2</v>
      </c>
    </row>
    <row r="6891" spans="1:9" x14ac:dyDescent="0.35">
      <c r="A6891" s="3" t="s">
        <v>7283</v>
      </c>
      <c r="B6891" s="44" t="s">
        <v>264</v>
      </c>
      <c r="C6891" s="44" t="s">
        <v>144</v>
      </c>
      <c r="D6891" s="44" t="s">
        <v>175</v>
      </c>
      <c r="E6891" s="3">
        <v>3</v>
      </c>
      <c r="F6891" s="3">
        <v>1</v>
      </c>
      <c r="G6891" s="3">
        <v>1</v>
      </c>
      <c r="H6891" s="3">
        <v>1</v>
      </c>
      <c r="I6891" s="3">
        <f t="shared" si="107"/>
        <v>2</v>
      </c>
    </row>
    <row r="6892" spans="1:9" x14ac:dyDescent="0.35">
      <c r="A6892" s="3" t="s">
        <v>7284</v>
      </c>
      <c r="B6892" s="44" t="s">
        <v>260</v>
      </c>
      <c r="C6892" s="44" t="s">
        <v>89</v>
      </c>
      <c r="D6892" s="44" t="s">
        <v>176</v>
      </c>
      <c r="E6892" s="3">
        <v>3</v>
      </c>
      <c r="F6892" s="3">
        <v>1</v>
      </c>
      <c r="G6892" s="3">
        <v>1</v>
      </c>
      <c r="H6892" s="3">
        <v>2</v>
      </c>
      <c r="I6892" s="3">
        <f t="shared" si="107"/>
        <v>2</v>
      </c>
    </row>
    <row r="6893" spans="1:9" x14ac:dyDescent="0.35">
      <c r="A6893" s="3" t="s">
        <v>7285</v>
      </c>
      <c r="B6893" s="44" t="s">
        <v>260</v>
      </c>
      <c r="C6893" s="44" t="s">
        <v>89</v>
      </c>
      <c r="D6893" s="44" t="s">
        <v>176</v>
      </c>
      <c r="E6893" s="3">
        <v>3</v>
      </c>
      <c r="F6893" s="3">
        <v>1</v>
      </c>
      <c r="G6893" s="3">
        <v>1</v>
      </c>
      <c r="H6893" s="3">
        <v>2</v>
      </c>
      <c r="I6893" s="3">
        <f t="shared" si="107"/>
        <v>2</v>
      </c>
    </row>
    <row r="6894" spans="1:9" x14ac:dyDescent="0.35">
      <c r="A6894" s="3" t="s">
        <v>7286</v>
      </c>
      <c r="B6894" s="44" t="s">
        <v>260</v>
      </c>
      <c r="C6894" s="44" t="s">
        <v>89</v>
      </c>
      <c r="D6894" s="44" t="s">
        <v>176</v>
      </c>
      <c r="E6894" s="3">
        <v>3</v>
      </c>
      <c r="F6894" s="3">
        <v>1</v>
      </c>
      <c r="G6894" s="3">
        <v>4</v>
      </c>
      <c r="H6894" s="3">
        <v>1</v>
      </c>
      <c r="I6894" s="3">
        <f t="shared" si="107"/>
        <v>2</v>
      </c>
    </row>
    <row r="6895" spans="1:9" x14ac:dyDescent="0.35">
      <c r="A6895" s="3" t="s">
        <v>7287</v>
      </c>
      <c r="B6895" s="44" t="s">
        <v>260</v>
      </c>
      <c r="C6895" s="44" t="s">
        <v>89</v>
      </c>
      <c r="D6895" s="44" t="s">
        <v>176</v>
      </c>
      <c r="E6895" s="3">
        <v>3</v>
      </c>
      <c r="F6895" s="3">
        <v>1</v>
      </c>
      <c r="G6895" s="3">
        <v>1</v>
      </c>
      <c r="H6895" s="3">
        <v>3</v>
      </c>
      <c r="I6895" s="3">
        <f t="shared" si="107"/>
        <v>2</v>
      </c>
    </row>
    <row r="6896" spans="1:9" x14ac:dyDescent="0.35">
      <c r="A6896" s="3" t="s">
        <v>7288</v>
      </c>
      <c r="B6896" s="44" t="s">
        <v>260</v>
      </c>
      <c r="C6896" s="44" t="s">
        <v>89</v>
      </c>
      <c r="D6896" s="44" t="s">
        <v>176</v>
      </c>
      <c r="E6896" s="3">
        <v>3</v>
      </c>
      <c r="F6896" s="3">
        <v>1</v>
      </c>
      <c r="G6896" s="3">
        <v>4</v>
      </c>
      <c r="H6896" s="3">
        <v>2</v>
      </c>
      <c r="I6896" s="3">
        <f t="shared" si="107"/>
        <v>3</v>
      </c>
    </row>
    <row r="6897" spans="1:9" x14ac:dyDescent="0.35">
      <c r="A6897" s="3" t="s">
        <v>7289</v>
      </c>
      <c r="B6897" s="44" t="s">
        <v>264</v>
      </c>
      <c r="C6897" s="44" t="s">
        <v>144</v>
      </c>
      <c r="D6897" s="44" t="s">
        <v>175</v>
      </c>
      <c r="E6897" s="3">
        <v>3</v>
      </c>
      <c r="F6897" s="3">
        <v>1</v>
      </c>
      <c r="G6897" s="3">
        <v>4</v>
      </c>
      <c r="H6897" s="3">
        <v>1</v>
      </c>
      <c r="I6897" s="3">
        <f t="shared" si="107"/>
        <v>2</v>
      </c>
    </row>
    <row r="6898" spans="1:9" x14ac:dyDescent="0.35">
      <c r="A6898" s="3" t="s">
        <v>7290</v>
      </c>
      <c r="B6898" s="44" t="s">
        <v>264</v>
      </c>
      <c r="C6898" s="44" t="s">
        <v>144</v>
      </c>
      <c r="D6898" s="44" t="s">
        <v>175</v>
      </c>
      <c r="E6898" s="3">
        <v>3</v>
      </c>
      <c r="F6898" s="3">
        <v>1</v>
      </c>
      <c r="G6898" s="3">
        <v>4</v>
      </c>
      <c r="H6898" s="3">
        <v>1</v>
      </c>
      <c r="I6898" s="3">
        <f t="shared" si="107"/>
        <v>2</v>
      </c>
    </row>
    <row r="6899" spans="1:9" x14ac:dyDescent="0.35">
      <c r="A6899" s="3" t="s">
        <v>7291</v>
      </c>
      <c r="B6899" s="44" t="s">
        <v>244</v>
      </c>
      <c r="C6899" s="44" t="s">
        <v>65</v>
      </c>
      <c r="D6899" s="44" t="s">
        <v>175</v>
      </c>
      <c r="E6899" s="3">
        <v>3</v>
      </c>
      <c r="F6899" s="3">
        <v>1</v>
      </c>
      <c r="G6899" s="3">
        <v>1</v>
      </c>
      <c r="H6899" s="3">
        <v>1</v>
      </c>
      <c r="I6899" s="3">
        <f t="shared" si="107"/>
        <v>2</v>
      </c>
    </row>
    <row r="6900" spans="1:9" x14ac:dyDescent="0.35">
      <c r="A6900" s="3" t="s">
        <v>7292</v>
      </c>
      <c r="B6900" s="44" t="s">
        <v>244</v>
      </c>
      <c r="C6900" s="44" t="s">
        <v>65</v>
      </c>
      <c r="D6900" s="44" t="s">
        <v>175</v>
      </c>
      <c r="E6900" s="3">
        <v>3</v>
      </c>
      <c r="F6900" s="3">
        <v>1</v>
      </c>
      <c r="G6900" s="3">
        <v>1</v>
      </c>
      <c r="H6900" s="3">
        <v>1</v>
      </c>
      <c r="I6900" s="3">
        <f t="shared" si="107"/>
        <v>2</v>
      </c>
    </row>
    <row r="6901" spans="1:9" x14ac:dyDescent="0.35">
      <c r="A6901" s="3" t="s">
        <v>7293</v>
      </c>
      <c r="B6901" s="44" t="s">
        <v>244</v>
      </c>
      <c r="C6901" s="44" t="s">
        <v>65</v>
      </c>
      <c r="D6901" s="44" t="s">
        <v>175</v>
      </c>
      <c r="E6901" s="3">
        <v>3</v>
      </c>
      <c r="F6901" s="3">
        <v>1</v>
      </c>
      <c r="G6901" s="3">
        <v>1</v>
      </c>
      <c r="H6901" s="3">
        <v>1</v>
      </c>
      <c r="I6901" s="3">
        <f t="shared" si="107"/>
        <v>2</v>
      </c>
    </row>
    <row r="6902" spans="1:9" x14ac:dyDescent="0.35">
      <c r="A6902" s="3" t="s">
        <v>7294</v>
      </c>
      <c r="B6902" s="44" t="s">
        <v>244</v>
      </c>
      <c r="C6902" s="44" t="s">
        <v>65</v>
      </c>
      <c r="D6902" s="44" t="s">
        <v>175</v>
      </c>
      <c r="E6902" s="3">
        <v>3</v>
      </c>
      <c r="F6902" s="3">
        <v>1</v>
      </c>
      <c r="G6902" s="3">
        <v>1</v>
      </c>
      <c r="H6902" s="3">
        <v>1</v>
      </c>
      <c r="I6902" s="3">
        <f t="shared" si="107"/>
        <v>2</v>
      </c>
    </row>
    <row r="6903" spans="1:9" x14ac:dyDescent="0.35">
      <c r="A6903" s="3" t="s">
        <v>7295</v>
      </c>
      <c r="B6903" s="44" t="s">
        <v>244</v>
      </c>
      <c r="C6903" s="44" t="s">
        <v>65</v>
      </c>
      <c r="D6903" s="44" t="s">
        <v>175</v>
      </c>
      <c r="E6903" s="3">
        <v>3</v>
      </c>
      <c r="F6903" s="3">
        <v>1</v>
      </c>
      <c r="G6903" s="3">
        <v>1</v>
      </c>
      <c r="H6903" s="3">
        <v>1</v>
      </c>
      <c r="I6903" s="3">
        <f t="shared" si="107"/>
        <v>2</v>
      </c>
    </row>
    <row r="6904" spans="1:9" x14ac:dyDescent="0.35">
      <c r="A6904" s="3" t="s">
        <v>7296</v>
      </c>
      <c r="B6904" s="44" t="s">
        <v>261</v>
      </c>
      <c r="C6904" s="44" t="s">
        <v>56</v>
      </c>
      <c r="D6904" s="44" t="s">
        <v>176</v>
      </c>
      <c r="E6904" s="3">
        <v>1</v>
      </c>
      <c r="F6904" s="3">
        <v>3</v>
      </c>
      <c r="G6904" s="3">
        <v>1</v>
      </c>
      <c r="H6904" s="3">
        <v>1</v>
      </c>
      <c r="I6904" s="3">
        <f t="shared" si="107"/>
        <v>2</v>
      </c>
    </row>
    <row r="6905" spans="1:9" x14ac:dyDescent="0.35">
      <c r="A6905" s="3" t="s">
        <v>7297</v>
      </c>
      <c r="B6905" s="44" t="s">
        <v>261</v>
      </c>
      <c r="C6905" s="44" t="s">
        <v>56</v>
      </c>
      <c r="D6905" s="44" t="s">
        <v>176</v>
      </c>
      <c r="E6905" s="3">
        <v>3</v>
      </c>
      <c r="F6905" s="3">
        <v>1</v>
      </c>
      <c r="G6905" s="3">
        <v>4</v>
      </c>
      <c r="H6905" s="3">
        <v>1</v>
      </c>
      <c r="I6905" s="3">
        <f t="shared" si="107"/>
        <v>2</v>
      </c>
    </row>
    <row r="6906" spans="1:9" x14ac:dyDescent="0.35">
      <c r="A6906" s="3" t="s">
        <v>7298</v>
      </c>
      <c r="B6906" s="44" t="s">
        <v>264</v>
      </c>
      <c r="C6906" s="44" t="s">
        <v>144</v>
      </c>
      <c r="D6906" s="44" t="s">
        <v>175</v>
      </c>
      <c r="E6906" s="3">
        <v>3</v>
      </c>
      <c r="F6906" s="3">
        <v>2</v>
      </c>
      <c r="G6906" s="3">
        <v>4</v>
      </c>
      <c r="H6906" s="3">
        <v>1</v>
      </c>
      <c r="I6906" s="3">
        <f t="shared" si="107"/>
        <v>3</v>
      </c>
    </row>
    <row r="6907" spans="1:9" x14ac:dyDescent="0.35">
      <c r="A6907" s="3" t="s">
        <v>7299</v>
      </c>
      <c r="B6907" s="44" t="s">
        <v>264</v>
      </c>
      <c r="C6907" s="44" t="s">
        <v>144</v>
      </c>
      <c r="D6907" s="44" t="s">
        <v>175</v>
      </c>
      <c r="E6907" s="3">
        <v>3</v>
      </c>
      <c r="F6907" s="3">
        <v>1</v>
      </c>
      <c r="G6907" s="3">
        <v>1</v>
      </c>
      <c r="H6907" s="3">
        <v>1</v>
      </c>
      <c r="I6907" s="3">
        <f t="shared" si="107"/>
        <v>2</v>
      </c>
    </row>
    <row r="6908" spans="1:9" x14ac:dyDescent="0.35">
      <c r="A6908" s="3" t="s">
        <v>7300</v>
      </c>
      <c r="B6908" s="44" t="s">
        <v>264</v>
      </c>
      <c r="C6908" s="44" t="s">
        <v>144</v>
      </c>
      <c r="D6908" s="44" t="s">
        <v>175</v>
      </c>
      <c r="E6908" s="3">
        <v>3</v>
      </c>
      <c r="F6908" s="3">
        <v>1</v>
      </c>
      <c r="G6908" s="3">
        <v>4</v>
      </c>
      <c r="H6908" s="3">
        <v>1</v>
      </c>
      <c r="I6908" s="3">
        <f t="shared" si="107"/>
        <v>2</v>
      </c>
    </row>
    <row r="6909" spans="1:9" x14ac:dyDescent="0.35">
      <c r="A6909" s="3" t="s">
        <v>7301</v>
      </c>
      <c r="B6909" s="44" t="s">
        <v>199</v>
      </c>
      <c r="C6909" s="44" t="s">
        <v>101</v>
      </c>
      <c r="D6909" s="44" t="s">
        <v>175</v>
      </c>
      <c r="E6909" s="3">
        <v>3</v>
      </c>
      <c r="F6909" s="3">
        <v>1</v>
      </c>
      <c r="G6909" s="3">
        <v>1</v>
      </c>
      <c r="H6909" s="3">
        <v>1</v>
      </c>
      <c r="I6909" s="3">
        <f t="shared" si="107"/>
        <v>2</v>
      </c>
    </row>
    <row r="6910" spans="1:9" x14ac:dyDescent="0.35">
      <c r="A6910" s="3" t="s">
        <v>7302</v>
      </c>
      <c r="B6910" s="44" t="s">
        <v>199</v>
      </c>
      <c r="C6910" s="44" t="s">
        <v>101</v>
      </c>
      <c r="D6910" s="44" t="s">
        <v>175</v>
      </c>
      <c r="E6910" s="3">
        <v>3</v>
      </c>
      <c r="F6910" s="3">
        <v>1</v>
      </c>
      <c r="G6910" s="3">
        <v>4</v>
      </c>
      <c r="H6910" s="3">
        <v>1</v>
      </c>
      <c r="I6910" s="3">
        <f t="shared" si="107"/>
        <v>2</v>
      </c>
    </row>
    <row r="6911" spans="1:9" x14ac:dyDescent="0.35">
      <c r="A6911" s="3" t="s">
        <v>7303</v>
      </c>
      <c r="B6911" s="44" t="s">
        <v>199</v>
      </c>
      <c r="C6911" s="44" t="s">
        <v>101</v>
      </c>
      <c r="D6911" s="44" t="s">
        <v>175</v>
      </c>
      <c r="E6911" s="3">
        <v>3</v>
      </c>
      <c r="F6911" s="3">
        <v>1</v>
      </c>
      <c r="G6911" s="3">
        <v>4</v>
      </c>
      <c r="H6911" s="3">
        <v>1</v>
      </c>
      <c r="I6911" s="3">
        <f t="shared" si="107"/>
        <v>2</v>
      </c>
    </row>
    <row r="6912" spans="1:9" x14ac:dyDescent="0.35">
      <c r="A6912" s="3" t="s">
        <v>7304</v>
      </c>
      <c r="B6912" s="44" t="s">
        <v>244</v>
      </c>
      <c r="C6912" s="44" t="s">
        <v>65</v>
      </c>
      <c r="D6912" s="44" t="s">
        <v>175</v>
      </c>
      <c r="E6912" s="3">
        <v>3</v>
      </c>
      <c r="F6912" s="3">
        <v>1</v>
      </c>
      <c r="G6912" s="3">
        <v>4</v>
      </c>
      <c r="H6912" s="3">
        <v>1</v>
      </c>
      <c r="I6912" s="3">
        <f t="shared" si="107"/>
        <v>2</v>
      </c>
    </row>
    <row r="6913" spans="1:9" x14ac:dyDescent="0.35">
      <c r="A6913" s="3" t="s">
        <v>7305</v>
      </c>
      <c r="B6913" s="44" t="s">
        <v>199</v>
      </c>
      <c r="C6913" s="44" t="s">
        <v>101</v>
      </c>
      <c r="D6913" s="44" t="s">
        <v>175</v>
      </c>
      <c r="E6913" s="3">
        <v>3</v>
      </c>
      <c r="F6913" s="3">
        <v>1</v>
      </c>
      <c r="G6913" s="3">
        <v>4</v>
      </c>
      <c r="H6913" s="3">
        <v>1</v>
      </c>
      <c r="I6913" s="3">
        <f t="shared" si="107"/>
        <v>2</v>
      </c>
    </row>
    <row r="6914" spans="1:9" x14ac:dyDescent="0.35">
      <c r="A6914" s="3" t="s">
        <v>7306</v>
      </c>
      <c r="B6914" s="44" t="s">
        <v>199</v>
      </c>
      <c r="C6914" s="44" t="s">
        <v>101</v>
      </c>
      <c r="D6914" s="44" t="s">
        <v>175</v>
      </c>
      <c r="E6914" s="3">
        <v>3</v>
      </c>
      <c r="F6914" s="3">
        <v>1</v>
      </c>
      <c r="G6914" s="3">
        <v>4</v>
      </c>
      <c r="H6914" s="3">
        <v>1</v>
      </c>
      <c r="I6914" s="3">
        <f t="shared" si="107"/>
        <v>2</v>
      </c>
    </row>
    <row r="6915" spans="1:9" x14ac:dyDescent="0.35">
      <c r="A6915" s="3" t="s">
        <v>7307</v>
      </c>
      <c r="B6915" s="44" t="s">
        <v>199</v>
      </c>
      <c r="C6915" s="44" t="s">
        <v>101</v>
      </c>
      <c r="D6915" s="44" t="s">
        <v>175</v>
      </c>
      <c r="E6915" s="3">
        <v>3</v>
      </c>
      <c r="F6915" s="3">
        <v>1</v>
      </c>
      <c r="G6915" s="3">
        <v>4</v>
      </c>
      <c r="H6915" s="3">
        <v>1</v>
      </c>
      <c r="I6915" s="3">
        <f t="shared" ref="I6915:I6978" si="108">ROUND(AVERAGE(E6915:H6915),0)</f>
        <v>2</v>
      </c>
    </row>
    <row r="6916" spans="1:9" x14ac:dyDescent="0.35">
      <c r="A6916" s="3" t="s">
        <v>7308</v>
      </c>
      <c r="B6916" s="44" t="s">
        <v>244</v>
      </c>
      <c r="C6916" s="44" t="s">
        <v>65</v>
      </c>
      <c r="D6916" s="44" t="s">
        <v>175</v>
      </c>
      <c r="E6916" s="3">
        <v>3</v>
      </c>
      <c r="F6916" s="3">
        <v>1</v>
      </c>
      <c r="G6916" s="3">
        <v>1</v>
      </c>
      <c r="H6916" s="3">
        <v>1</v>
      </c>
      <c r="I6916" s="3">
        <f t="shared" si="108"/>
        <v>2</v>
      </c>
    </row>
    <row r="6917" spans="1:9" x14ac:dyDescent="0.35">
      <c r="A6917" s="3" t="s">
        <v>7309</v>
      </c>
      <c r="B6917" s="44" t="s">
        <v>264</v>
      </c>
      <c r="C6917" s="44" t="s">
        <v>144</v>
      </c>
      <c r="D6917" s="44" t="s">
        <v>175</v>
      </c>
      <c r="E6917" s="3">
        <v>3</v>
      </c>
      <c r="F6917" s="3">
        <v>1</v>
      </c>
      <c r="G6917" s="3">
        <v>4</v>
      </c>
      <c r="H6917" s="3">
        <v>1</v>
      </c>
      <c r="I6917" s="3">
        <f t="shared" si="108"/>
        <v>2</v>
      </c>
    </row>
    <row r="6918" spans="1:9" x14ac:dyDescent="0.35">
      <c r="A6918" s="3" t="s">
        <v>7310</v>
      </c>
      <c r="B6918" s="44" t="s">
        <v>199</v>
      </c>
      <c r="C6918" s="44" t="s">
        <v>101</v>
      </c>
      <c r="D6918" s="44" t="s">
        <v>175</v>
      </c>
      <c r="E6918" s="3">
        <v>3</v>
      </c>
      <c r="F6918" s="3">
        <v>1</v>
      </c>
      <c r="G6918" s="3">
        <v>1</v>
      </c>
      <c r="H6918" s="3">
        <v>1</v>
      </c>
      <c r="I6918" s="3">
        <f t="shared" si="108"/>
        <v>2</v>
      </c>
    </row>
    <row r="6919" spans="1:9" x14ac:dyDescent="0.35">
      <c r="A6919" s="3" t="s">
        <v>7311</v>
      </c>
      <c r="B6919" s="44" t="s">
        <v>199</v>
      </c>
      <c r="C6919" s="44" t="s">
        <v>101</v>
      </c>
      <c r="D6919" s="44" t="s">
        <v>175</v>
      </c>
      <c r="E6919" s="3">
        <v>3</v>
      </c>
      <c r="F6919" s="3">
        <v>1</v>
      </c>
      <c r="G6919" s="3">
        <v>1</v>
      </c>
      <c r="H6919" s="3">
        <v>1</v>
      </c>
      <c r="I6919" s="3">
        <f t="shared" si="108"/>
        <v>2</v>
      </c>
    </row>
    <row r="6920" spans="1:9" x14ac:dyDescent="0.35">
      <c r="A6920" s="3" t="s">
        <v>7312</v>
      </c>
      <c r="B6920" s="44" t="s">
        <v>199</v>
      </c>
      <c r="C6920" s="44" t="s">
        <v>101</v>
      </c>
      <c r="D6920" s="44" t="s">
        <v>175</v>
      </c>
      <c r="E6920" s="3">
        <v>3</v>
      </c>
      <c r="F6920" s="3">
        <v>1</v>
      </c>
      <c r="G6920" s="3">
        <v>4</v>
      </c>
      <c r="H6920" s="3">
        <v>1</v>
      </c>
      <c r="I6920" s="3">
        <f t="shared" si="108"/>
        <v>2</v>
      </c>
    </row>
    <row r="6921" spans="1:9" x14ac:dyDescent="0.35">
      <c r="A6921" s="3" t="s">
        <v>7313</v>
      </c>
      <c r="B6921" s="44" t="s">
        <v>199</v>
      </c>
      <c r="C6921" s="44" t="s">
        <v>101</v>
      </c>
      <c r="D6921" s="44" t="s">
        <v>175</v>
      </c>
      <c r="E6921" s="3">
        <v>3</v>
      </c>
      <c r="F6921" s="3">
        <v>1</v>
      </c>
      <c r="G6921" s="3">
        <v>4</v>
      </c>
      <c r="H6921" s="3">
        <v>1</v>
      </c>
      <c r="I6921" s="3">
        <f t="shared" si="108"/>
        <v>2</v>
      </c>
    </row>
    <row r="6922" spans="1:9" x14ac:dyDescent="0.35">
      <c r="A6922" s="3" t="s">
        <v>7314</v>
      </c>
      <c r="B6922" s="44" t="s">
        <v>199</v>
      </c>
      <c r="C6922" s="44" t="s">
        <v>101</v>
      </c>
      <c r="D6922" s="44" t="s">
        <v>175</v>
      </c>
      <c r="E6922" s="3">
        <v>3</v>
      </c>
      <c r="F6922" s="3">
        <v>1</v>
      </c>
      <c r="G6922" s="3">
        <v>4</v>
      </c>
      <c r="H6922" s="3">
        <v>4</v>
      </c>
      <c r="I6922" s="3">
        <f t="shared" si="108"/>
        <v>3</v>
      </c>
    </row>
    <row r="6923" spans="1:9" x14ac:dyDescent="0.35">
      <c r="A6923" s="3" t="s">
        <v>7315</v>
      </c>
      <c r="B6923" s="44" t="s">
        <v>199</v>
      </c>
      <c r="C6923" s="44" t="s">
        <v>101</v>
      </c>
      <c r="D6923" s="44" t="s">
        <v>175</v>
      </c>
      <c r="E6923" s="3">
        <v>3</v>
      </c>
      <c r="F6923" s="3">
        <v>1</v>
      </c>
      <c r="G6923" s="3">
        <v>4</v>
      </c>
      <c r="H6923" s="3">
        <v>4</v>
      </c>
      <c r="I6923" s="3">
        <f t="shared" si="108"/>
        <v>3</v>
      </c>
    </row>
    <row r="6924" spans="1:9" x14ac:dyDescent="0.35">
      <c r="A6924" s="3" t="s">
        <v>7316</v>
      </c>
      <c r="B6924" s="44" t="s">
        <v>199</v>
      </c>
      <c r="C6924" s="44" t="s">
        <v>101</v>
      </c>
      <c r="D6924" s="44" t="s">
        <v>175</v>
      </c>
      <c r="E6924" s="3">
        <v>3</v>
      </c>
      <c r="F6924" s="3">
        <v>1</v>
      </c>
      <c r="G6924" s="3">
        <v>1</v>
      </c>
      <c r="H6924" s="3">
        <v>1</v>
      </c>
      <c r="I6924" s="3">
        <f t="shared" si="108"/>
        <v>2</v>
      </c>
    </row>
    <row r="6925" spans="1:9" x14ac:dyDescent="0.35">
      <c r="A6925" s="3" t="s">
        <v>7317</v>
      </c>
      <c r="B6925" s="44" t="s">
        <v>199</v>
      </c>
      <c r="C6925" s="44" t="s">
        <v>101</v>
      </c>
      <c r="D6925" s="44" t="s">
        <v>175</v>
      </c>
      <c r="E6925" s="3">
        <v>3</v>
      </c>
      <c r="F6925" s="3">
        <v>1</v>
      </c>
      <c r="G6925" s="3">
        <v>4</v>
      </c>
      <c r="H6925" s="3">
        <v>3</v>
      </c>
      <c r="I6925" s="3">
        <f t="shared" si="108"/>
        <v>3</v>
      </c>
    </row>
    <row r="6926" spans="1:9" x14ac:dyDescent="0.35">
      <c r="A6926" s="3" t="s">
        <v>7318</v>
      </c>
      <c r="B6926" s="44" t="s">
        <v>199</v>
      </c>
      <c r="C6926" s="44" t="s">
        <v>101</v>
      </c>
      <c r="D6926" s="44" t="s">
        <v>175</v>
      </c>
      <c r="E6926" s="3">
        <v>3</v>
      </c>
      <c r="F6926" s="3">
        <v>1</v>
      </c>
      <c r="G6926" s="3">
        <v>4</v>
      </c>
      <c r="H6926" s="3">
        <v>1</v>
      </c>
      <c r="I6926" s="3">
        <f t="shared" si="108"/>
        <v>2</v>
      </c>
    </row>
    <row r="6927" spans="1:9" x14ac:dyDescent="0.35">
      <c r="A6927" s="3" t="s">
        <v>7319</v>
      </c>
      <c r="B6927" s="44" t="s">
        <v>264</v>
      </c>
      <c r="C6927" s="44" t="s">
        <v>144</v>
      </c>
      <c r="D6927" s="44" t="s">
        <v>175</v>
      </c>
      <c r="E6927" s="3">
        <v>3</v>
      </c>
      <c r="F6927" s="3">
        <v>1</v>
      </c>
      <c r="G6927" s="3">
        <v>4</v>
      </c>
      <c r="H6927" s="3">
        <v>1</v>
      </c>
      <c r="I6927" s="3">
        <f t="shared" si="108"/>
        <v>2</v>
      </c>
    </row>
    <row r="6928" spans="1:9" x14ac:dyDescent="0.35">
      <c r="A6928" s="3" t="s">
        <v>7320</v>
      </c>
      <c r="B6928" s="44" t="s">
        <v>263</v>
      </c>
      <c r="C6928" s="44" t="s">
        <v>56</v>
      </c>
      <c r="D6928" s="44" t="s">
        <v>175</v>
      </c>
      <c r="E6928" s="3">
        <v>3</v>
      </c>
      <c r="F6928" s="3">
        <v>1</v>
      </c>
      <c r="G6928" s="3">
        <v>4</v>
      </c>
      <c r="H6928" s="3">
        <v>1</v>
      </c>
      <c r="I6928" s="3">
        <f t="shared" si="108"/>
        <v>2</v>
      </c>
    </row>
    <row r="6929" spans="1:9" x14ac:dyDescent="0.35">
      <c r="A6929" s="3" t="s">
        <v>7321</v>
      </c>
      <c r="B6929" s="44" t="s">
        <v>264</v>
      </c>
      <c r="C6929" s="44" t="s">
        <v>144</v>
      </c>
      <c r="D6929" s="44" t="s">
        <v>175</v>
      </c>
      <c r="E6929" s="3">
        <v>3</v>
      </c>
      <c r="F6929" s="3">
        <v>1</v>
      </c>
      <c r="G6929" s="3">
        <v>4</v>
      </c>
      <c r="H6929" s="3">
        <v>1</v>
      </c>
      <c r="I6929" s="3">
        <f t="shared" si="108"/>
        <v>2</v>
      </c>
    </row>
    <row r="6930" spans="1:9" x14ac:dyDescent="0.35">
      <c r="A6930" s="3" t="s">
        <v>7322</v>
      </c>
      <c r="B6930" s="44" t="s">
        <v>264</v>
      </c>
      <c r="C6930" s="44" t="s">
        <v>144</v>
      </c>
      <c r="D6930" s="44" t="s">
        <v>175</v>
      </c>
      <c r="E6930" s="3">
        <v>3</v>
      </c>
      <c r="F6930" s="3">
        <v>1</v>
      </c>
      <c r="G6930" s="3">
        <v>4</v>
      </c>
      <c r="H6930" s="3">
        <v>2</v>
      </c>
      <c r="I6930" s="3">
        <f t="shared" si="108"/>
        <v>3</v>
      </c>
    </row>
    <row r="6931" spans="1:9" x14ac:dyDescent="0.35">
      <c r="A6931" s="3" t="s">
        <v>7323</v>
      </c>
      <c r="B6931" s="44" t="s">
        <v>263</v>
      </c>
      <c r="C6931" s="44" t="s">
        <v>56</v>
      </c>
      <c r="D6931" s="44" t="s">
        <v>175</v>
      </c>
      <c r="E6931" s="3">
        <v>3</v>
      </c>
      <c r="F6931" s="3">
        <v>1</v>
      </c>
      <c r="G6931" s="3">
        <v>4</v>
      </c>
      <c r="H6931" s="3">
        <v>1</v>
      </c>
      <c r="I6931" s="3">
        <f t="shared" si="108"/>
        <v>2</v>
      </c>
    </row>
    <row r="6932" spans="1:9" x14ac:dyDescent="0.35">
      <c r="A6932" s="3" t="s">
        <v>7324</v>
      </c>
      <c r="B6932" s="44" t="s">
        <v>261</v>
      </c>
      <c r="C6932" s="44" t="s">
        <v>56</v>
      </c>
      <c r="D6932" s="44" t="s">
        <v>176</v>
      </c>
      <c r="E6932" s="3">
        <v>3</v>
      </c>
      <c r="F6932" s="3">
        <v>1</v>
      </c>
      <c r="G6932" s="3">
        <v>1</v>
      </c>
      <c r="H6932" s="3">
        <v>1</v>
      </c>
      <c r="I6932" s="3">
        <f t="shared" si="108"/>
        <v>2</v>
      </c>
    </row>
    <row r="6933" spans="1:9" x14ac:dyDescent="0.35">
      <c r="A6933" s="3" t="s">
        <v>7325</v>
      </c>
      <c r="B6933" s="44" t="s">
        <v>263</v>
      </c>
      <c r="C6933" s="44" t="s">
        <v>56</v>
      </c>
      <c r="D6933" s="44" t="s">
        <v>175</v>
      </c>
      <c r="E6933" s="3">
        <v>3</v>
      </c>
      <c r="F6933" s="3">
        <v>1</v>
      </c>
      <c r="G6933" s="3">
        <v>4</v>
      </c>
      <c r="H6933" s="3">
        <v>1</v>
      </c>
      <c r="I6933" s="3">
        <f t="shared" si="108"/>
        <v>2</v>
      </c>
    </row>
    <row r="6934" spans="1:9" x14ac:dyDescent="0.35">
      <c r="A6934" s="3" t="s">
        <v>7326</v>
      </c>
      <c r="B6934" s="44" t="s">
        <v>264</v>
      </c>
      <c r="C6934" s="44" t="s">
        <v>144</v>
      </c>
      <c r="D6934" s="44" t="s">
        <v>175</v>
      </c>
      <c r="E6934" s="3">
        <v>3</v>
      </c>
      <c r="F6934" s="3">
        <v>1</v>
      </c>
      <c r="G6934" s="3">
        <v>4</v>
      </c>
      <c r="H6934" s="3">
        <v>1</v>
      </c>
      <c r="I6934" s="3">
        <f t="shared" si="108"/>
        <v>2</v>
      </c>
    </row>
    <row r="6935" spans="1:9" x14ac:dyDescent="0.35">
      <c r="A6935" s="3" t="s">
        <v>7327</v>
      </c>
      <c r="B6935" s="44" t="s">
        <v>264</v>
      </c>
      <c r="C6935" s="44" t="s">
        <v>144</v>
      </c>
      <c r="D6935" s="44" t="s">
        <v>175</v>
      </c>
      <c r="E6935" s="3">
        <v>3</v>
      </c>
      <c r="F6935" s="3">
        <v>1</v>
      </c>
      <c r="G6935" s="3">
        <v>4</v>
      </c>
      <c r="H6935" s="3">
        <v>1</v>
      </c>
      <c r="I6935" s="3">
        <f t="shared" si="108"/>
        <v>2</v>
      </c>
    </row>
    <row r="6936" spans="1:9" x14ac:dyDescent="0.35">
      <c r="A6936" s="3" t="s">
        <v>7328</v>
      </c>
      <c r="B6936" s="44" t="s">
        <v>264</v>
      </c>
      <c r="C6936" s="44" t="s">
        <v>144</v>
      </c>
      <c r="D6936" s="44" t="s">
        <v>175</v>
      </c>
      <c r="E6936" s="3">
        <v>3</v>
      </c>
      <c r="F6936" s="3">
        <v>1</v>
      </c>
      <c r="G6936" s="3">
        <v>4</v>
      </c>
      <c r="H6936" s="3">
        <v>1</v>
      </c>
      <c r="I6936" s="3">
        <f t="shared" si="108"/>
        <v>2</v>
      </c>
    </row>
    <row r="6937" spans="1:9" x14ac:dyDescent="0.35">
      <c r="A6937" s="3" t="s">
        <v>7329</v>
      </c>
      <c r="B6937" s="44" t="s">
        <v>263</v>
      </c>
      <c r="C6937" s="44" t="s">
        <v>56</v>
      </c>
      <c r="D6937" s="44" t="s">
        <v>175</v>
      </c>
      <c r="E6937" s="3">
        <v>3</v>
      </c>
      <c r="F6937" s="3">
        <v>1</v>
      </c>
      <c r="G6937" s="3">
        <v>1</v>
      </c>
      <c r="H6937" s="3">
        <v>1</v>
      </c>
      <c r="I6937" s="3">
        <f t="shared" si="108"/>
        <v>2</v>
      </c>
    </row>
    <row r="6938" spans="1:9" x14ac:dyDescent="0.35">
      <c r="A6938" s="3" t="s">
        <v>7330</v>
      </c>
      <c r="B6938" s="44" t="s">
        <v>263</v>
      </c>
      <c r="C6938" s="44" t="s">
        <v>56</v>
      </c>
      <c r="D6938" s="44" t="s">
        <v>175</v>
      </c>
      <c r="E6938" s="3">
        <v>3</v>
      </c>
      <c r="F6938" s="3">
        <v>1</v>
      </c>
      <c r="G6938" s="3">
        <v>1</v>
      </c>
      <c r="H6938" s="3">
        <v>2</v>
      </c>
      <c r="I6938" s="3">
        <f t="shared" si="108"/>
        <v>2</v>
      </c>
    </row>
    <row r="6939" spans="1:9" x14ac:dyDescent="0.35">
      <c r="A6939" s="3" t="s">
        <v>7331</v>
      </c>
      <c r="B6939" s="44" t="s">
        <v>199</v>
      </c>
      <c r="C6939" s="44" t="s">
        <v>101</v>
      </c>
      <c r="D6939" s="44" t="s">
        <v>175</v>
      </c>
      <c r="E6939" s="3">
        <v>3</v>
      </c>
      <c r="F6939" s="3">
        <v>1</v>
      </c>
      <c r="G6939" s="3">
        <v>1</v>
      </c>
      <c r="H6939" s="3">
        <v>4</v>
      </c>
      <c r="I6939" s="3">
        <f t="shared" si="108"/>
        <v>2</v>
      </c>
    </row>
    <row r="6940" spans="1:9" x14ac:dyDescent="0.35">
      <c r="A6940" s="3" t="s">
        <v>7332</v>
      </c>
      <c r="B6940" s="44" t="s">
        <v>261</v>
      </c>
      <c r="C6940" s="44" t="s">
        <v>56</v>
      </c>
      <c r="D6940" s="44" t="s">
        <v>176</v>
      </c>
      <c r="E6940" s="3">
        <v>3</v>
      </c>
      <c r="F6940" s="3">
        <v>1</v>
      </c>
      <c r="G6940" s="3">
        <v>4</v>
      </c>
      <c r="H6940" s="3">
        <v>1</v>
      </c>
      <c r="I6940" s="3">
        <f t="shared" si="108"/>
        <v>2</v>
      </c>
    </row>
    <row r="6941" spans="1:9" x14ac:dyDescent="0.35">
      <c r="A6941" s="3" t="s">
        <v>7333</v>
      </c>
      <c r="B6941" s="44" t="s">
        <v>261</v>
      </c>
      <c r="C6941" s="44" t="s">
        <v>56</v>
      </c>
      <c r="D6941" s="44" t="s">
        <v>176</v>
      </c>
      <c r="E6941" s="3">
        <v>3</v>
      </c>
      <c r="F6941" s="3">
        <v>1</v>
      </c>
      <c r="G6941" s="3">
        <v>4</v>
      </c>
      <c r="H6941" s="3">
        <v>1</v>
      </c>
      <c r="I6941" s="3">
        <f t="shared" si="108"/>
        <v>2</v>
      </c>
    </row>
    <row r="6942" spans="1:9" x14ac:dyDescent="0.35">
      <c r="A6942" s="3" t="s">
        <v>7334</v>
      </c>
      <c r="B6942" s="44" t="s">
        <v>261</v>
      </c>
      <c r="C6942" s="44" t="s">
        <v>56</v>
      </c>
      <c r="D6942" s="44" t="s">
        <v>176</v>
      </c>
      <c r="E6942" s="3">
        <v>3</v>
      </c>
      <c r="F6942" s="3">
        <v>1</v>
      </c>
      <c r="G6942" s="3">
        <v>4</v>
      </c>
      <c r="H6942" s="3">
        <v>1</v>
      </c>
      <c r="I6942" s="3">
        <f t="shared" si="108"/>
        <v>2</v>
      </c>
    </row>
    <row r="6943" spans="1:9" x14ac:dyDescent="0.35">
      <c r="A6943" s="3" t="s">
        <v>7335</v>
      </c>
      <c r="B6943" s="44" t="s">
        <v>261</v>
      </c>
      <c r="C6943" s="44" t="s">
        <v>56</v>
      </c>
      <c r="D6943" s="44" t="s">
        <v>176</v>
      </c>
      <c r="E6943" s="3">
        <v>3</v>
      </c>
      <c r="F6943" s="3">
        <v>1</v>
      </c>
      <c r="G6943" s="3">
        <v>4</v>
      </c>
      <c r="H6943" s="3">
        <v>1</v>
      </c>
      <c r="I6943" s="3">
        <f t="shared" si="108"/>
        <v>2</v>
      </c>
    </row>
    <row r="6944" spans="1:9" x14ac:dyDescent="0.35">
      <c r="A6944" s="3" t="s">
        <v>7336</v>
      </c>
      <c r="B6944" s="44" t="s">
        <v>264</v>
      </c>
      <c r="C6944" s="44" t="s">
        <v>144</v>
      </c>
      <c r="D6944" s="44" t="s">
        <v>175</v>
      </c>
      <c r="E6944" s="3">
        <v>3</v>
      </c>
      <c r="F6944" s="3">
        <v>1</v>
      </c>
      <c r="G6944" s="3">
        <v>4</v>
      </c>
      <c r="H6944" s="3">
        <v>1</v>
      </c>
      <c r="I6944" s="3">
        <f t="shared" si="108"/>
        <v>2</v>
      </c>
    </row>
    <row r="6945" spans="1:9" x14ac:dyDescent="0.35">
      <c r="A6945" s="3" t="s">
        <v>7337</v>
      </c>
      <c r="B6945" s="44" t="s">
        <v>264</v>
      </c>
      <c r="C6945" s="44" t="s">
        <v>144</v>
      </c>
      <c r="D6945" s="44" t="s">
        <v>175</v>
      </c>
      <c r="E6945" s="3">
        <v>3</v>
      </c>
      <c r="F6945" s="3">
        <v>1</v>
      </c>
      <c r="G6945" s="3">
        <v>4</v>
      </c>
      <c r="H6945" s="3">
        <v>1</v>
      </c>
      <c r="I6945" s="3">
        <f t="shared" si="108"/>
        <v>2</v>
      </c>
    </row>
    <row r="6946" spans="1:9" x14ac:dyDescent="0.35">
      <c r="A6946" s="3" t="s">
        <v>7338</v>
      </c>
      <c r="B6946" s="44" t="s">
        <v>264</v>
      </c>
      <c r="C6946" s="44" t="s">
        <v>144</v>
      </c>
      <c r="D6946" s="44" t="s">
        <v>175</v>
      </c>
      <c r="E6946" s="3">
        <v>3</v>
      </c>
      <c r="F6946" s="3">
        <v>1</v>
      </c>
      <c r="G6946" s="3">
        <v>1</v>
      </c>
      <c r="H6946" s="3">
        <v>1</v>
      </c>
      <c r="I6946" s="3">
        <f t="shared" si="108"/>
        <v>2</v>
      </c>
    </row>
    <row r="6947" spans="1:9" x14ac:dyDescent="0.35">
      <c r="A6947" s="3" t="s">
        <v>7339</v>
      </c>
      <c r="B6947" s="44" t="s">
        <v>261</v>
      </c>
      <c r="C6947" s="44" t="s">
        <v>56</v>
      </c>
      <c r="D6947" s="44" t="s">
        <v>176</v>
      </c>
      <c r="E6947" s="3">
        <v>3</v>
      </c>
      <c r="F6947" s="3">
        <v>1</v>
      </c>
      <c r="G6947" s="3">
        <v>1</v>
      </c>
      <c r="H6947" s="3">
        <v>2</v>
      </c>
      <c r="I6947" s="3">
        <f t="shared" si="108"/>
        <v>2</v>
      </c>
    </row>
    <row r="6948" spans="1:9" x14ac:dyDescent="0.35">
      <c r="A6948" s="3" t="s">
        <v>7340</v>
      </c>
      <c r="B6948" s="44" t="s">
        <v>263</v>
      </c>
      <c r="C6948" s="44" t="s">
        <v>56</v>
      </c>
      <c r="D6948" s="44" t="s">
        <v>175</v>
      </c>
      <c r="E6948" s="3">
        <v>3</v>
      </c>
      <c r="F6948" s="3">
        <v>1</v>
      </c>
      <c r="G6948" s="3">
        <v>1</v>
      </c>
      <c r="H6948" s="3">
        <v>1</v>
      </c>
      <c r="I6948" s="3">
        <f t="shared" si="108"/>
        <v>2</v>
      </c>
    </row>
    <row r="6949" spans="1:9" x14ac:dyDescent="0.35">
      <c r="A6949" s="3" t="s">
        <v>7341</v>
      </c>
      <c r="B6949" s="44" t="s">
        <v>263</v>
      </c>
      <c r="C6949" s="44" t="s">
        <v>56</v>
      </c>
      <c r="D6949" s="44" t="s">
        <v>175</v>
      </c>
      <c r="E6949" s="3">
        <v>3</v>
      </c>
      <c r="F6949" s="3">
        <v>1</v>
      </c>
      <c r="G6949" s="3">
        <v>1</v>
      </c>
      <c r="H6949" s="3">
        <v>1</v>
      </c>
      <c r="I6949" s="3">
        <f t="shared" si="108"/>
        <v>2</v>
      </c>
    </row>
    <row r="6950" spans="1:9" x14ac:dyDescent="0.35">
      <c r="A6950" s="3" t="s">
        <v>7342</v>
      </c>
      <c r="B6950" s="44" t="s">
        <v>263</v>
      </c>
      <c r="C6950" s="44" t="s">
        <v>56</v>
      </c>
      <c r="D6950" s="44" t="s">
        <v>175</v>
      </c>
      <c r="E6950" s="3">
        <v>3</v>
      </c>
      <c r="F6950" s="3">
        <v>1</v>
      </c>
      <c r="G6950" s="3">
        <v>1</v>
      </c>
      <c r="H6950" s="3">
        <v>1</v>
      </c>
      <c r="I6950" s="3">
        <f t="shared" si="108"/>
        <v>2</v>
      </c>
    </row>
    <row r="6951" spans="1:9" x14ac:dyDescent="0.35">
      <c r="A6951" s="3" t="s">
        <v>7343</v>
      </c>
      <c r="B6951" s="44" t="s">
        <v>261</v>
      </c>
      <c r="C6951" s="44" t="s">
        <v>56</v>
      </c>
      <c r="D6951" s="44" t="s">
        <v>176</v>
      </c>
      <c r="E6951" s="3">
        <v>2</v>
      </c>
      <c r="F6951" s="3">
        <v>3</v>
      </c>
      <c r="G6951" s="3">
        <v>1</v>
      </c>
      <c r="H6951" s="3">
        <v>1</v>
      </c>
      <c r="I6951" s="3">
        <f t="shared" si="108"/>
        <v>2</v>
      </c>
    </row>
    <row r="6952" spans="1:9" x14ac:dyDescent="0.35">
      <c r="A6952" s="3" t="s">
        <v>7344</v>
      </c>
      <c r="B6952" s="44" t="s">
        <v>263</v>
      </c>
      <c r="C6952" s="44" t="s">
        <v>56</v>
      </c>
      <c r="D6952" s="44" t="s">
        <v>175</v>
      </c>
      <c r="E6952" s="3">
        <v>3</v>
      </c>
      <c r="F6952" s="3">
        <v>1</v>
      </c>
      <c r="G6952" s="3">
        <v>1</v>
      </c>
      <c r="H6952" s="3">
        <v>1</v>
      </c>
      <c r="I6952" s="3">
        <f t="shared" si="108"/>
        <v>2</v>
      </c>
    </row>
    <row r="6953" spans="1:9" x14ac:dyDescent="0.35">
      <c r="A6953" s="3" t="s">
        <v>7345</v>
      </c>
      <c r="B6953" s="44" t="s">
        <v>263</v>
      </c>
      <c r="C6953" s="44" t="s">
        <v>56</v>
      </c>
      <c r="D6953" s="44" t="s">
        <v>175</v>
      </c>
      <c r="E6953" s="3">
        <v>3</v>
      </c>
      <c r="F6953" s="3">
        <v>1</v>
      </c>
      <c r="G6953" s="3">
        <v>1</v>
      </c>
      <c r="H6953" s="3">
        <v>1</v>
      </c>
      <c r="I6953" s="3">
        <f t="shared" si="108"/>
        <v>2</v>
      </c>
    </row>
    <row r="6954" spans="1:9" x14ac:dyDescent="0.35">
      <c r="A6954" s="3" t="s">
        <v>7346</v>
      </c>
      <c r="B6954" s="44" t="s">
        <v>261</v>
      </c>
      <c r="C6954" s="44" t="s">
        <v>56</v>
      </c>
      <c r="D6954" s="44" t="s">
        <v>176</v>
      </c>
      <c r="E6954" s="3">
        <v>3</v>
      </c>
      <c r="F6954" s="3">
        <v>1</v>
      </c>
      <c r="G6954" s="3">
        <v>4</v>
      </c>
      <c r="H6954" s="3">
        <v>1</v>
      </c>
      <c r="I6954" s="3">
        <f t="shared" si="108"/>
        <v>2</v>
      </c>
    </row>
    <row r="6955" spans="1:9" x14ac:dyDescent="0.35">
      <c r="A6955" s="3" t="s">
        <v>7347</v>
      </c>
      <c r="B6955" s="44" t="s">
        <v>263</v>
      </c>
      <c r="C6955" s="44" t="s">
        <v>56</v>
      </c>
      <c r="D6955" s="44" t="s">
        <v>175</v>
      </c>
      <c r="E6955" s="3">
        <v>3</v>
      </c>
      <c r="F6955" s="3">
        <v>1</v>
      </c>
      <c r="G6955" s="3">
        <v>4</v>
      </c>
      <c r="H6955" s="3">
        <v>1</v>
      </c>
      <c r="I6955" s="3">
        <f t="shared" si="108"/>
        <v>2</v>
      </c>
    </row>
    <row r="6956" spans="1:9" x14ac:dyDescent="0.35">
      <c r="A6956" s="3" t="s">
        <v>7348</v>
      </c>
      <c r="B6956" s="44" t="s">
        <v>216</v>
      </c>
      <c r="C6956" s="44" t="s">
        <v>142</v>
      </c>
      <c r="D6956" s="44" t="s">
        <v>176</v>
      </c>
      <c r="E6956" s="3">
        <v>3</v>
      </c>
      <c r="F6956" s="3">
        <v>4</v>
      </c>
      <c r="G6956" s="3">
        <v>1</v>
      </c>
      <c r="H6956" s="3">
        <v>1</v>
      </c>
      <c r="I6956" s="3">
        <f t="shared" si="108"/>
        <v>2</v>
      </c>
    </row>
    <row r="6957" spans="1:9" x14ac:dyDescent="0.35">
      <c r="A6957" s="3" t="s">
        <v>7349</v>
      </c>
      <c r="B6957" s="44" t="s">
        <v>216</v>
      </c>
      <c r="C6957" s="44" t="s">
        <v>142</v>
      </c>
      <c r="D6957" s="44" t="s">
        <v>176</v>
      </c>
      <c r="E6957" s="3">
        <v>3</v>
      </c>
      <c r="F6957" s="3">
        <v>4</v>
      </c>
      <c r="G6957" s="3">
        <v>1</v>
      </c>
      <c r="H6957" s="3">
        <v>1</v>
      </c>
      <c r="I6957" s="3">
        <f t="shared" si="108"/>
        <v>2</v>
      </c>
    </row>
    <row r="6958" spans="1:9" x14ac:dyDescent="0.35">
      <c r="A6958" s="3" t="s">
        <v>7350</v>
      </c>
      <c r="B6958" s="44" t="s">
        <v>263</v>
      </c>
      <c r="C6958" s="44" t="s">
        <v>56</v>
      </c>
      <c r="D6958" s="44" t="s">
        <v>175</v>
      </c>
      <c r="E6958" s="3">
        <v>3</v>
      </c>
      <c r="F6958" s="3">
        <v>1</v>
      </c>
      <c r="G6958" s="3">
        <v>4</v>
      </c>
      <c r="H6958" s="3">
        <v>1</v>
      </c>
      <c r="I6958" s="3">
        <f t="shared" si="108"/>
        <v>2</v>
      </c>
    </row>
    <row r="6959" spans="1:9" x14ac:dyDescent="0.35">
      <c r="A6959" s="3" t="s">
        <v>7351</v>
      </c>
      <c r="B6959" s="44" t="s">
        <v>263</v>
      </c>
      <c r="C6959" s="44" t="s">
        <v>56</v>
      </c>
      <c r="D6959" s="44" t="s">
        <v>175</v>
      </c>
      <c r="E6959" s="3">
        <v>3</v>
      </c>
      <c r="F6959" s="3">
        <v>1</v>
      </c>
      <c r="G6959" s="3">
        <v>4</v>
      </c>
      <c r="H6959" s="3">
        <v>1</v>
      </c>
      <c r="I6959" s="3">
        <f t="shared" si="108"/>
        <v>2</v>
      </c>
    </row>
    <row r="6960" spans="1:9" x14ac:dyDescent="0.35">
      <c r="A6960" s="3" t="s">
        <v>7352</v>
      </c>
      <c r="B6960" s="44" t="s">
        <v>263</v>
      </c>
      <c r="C6960" s="44" t="s">
        <v>56</v>
      </c>
      <c r="D6960" s="44" t="s">
        <v>175</v>
      </c>
      <c r="E6960" s="3">
        <v>3</v>
      </c>
      <c r="F6960" s="3">
        <v>1</v>
      </c>
      <c r="G6960" s="3">
        <v>4</v>
      </c>
      <c r="H6960" s="3">
        <v>5</v>
      </c>
      <c r="I6960" s="3">
        <f t="shared" si="108"/>
        <v>3</v>
      </c>
    </row>
    <row r="6961" spans="1:9" x14ac:dyDescent="0.35">
      <c r="A6961" s="3" t="s">
        <v>7353</v>
      </c>
      <c r="B6961" s="44" t="s">
        <v>263</v>
      </c>
      <c r="C6961" s="44" t="s">
        <v>56</v>
      </c>
      <c r="D6961" s="44" t="s">
        <v>175</v>
      </c>
      <c r="E6961" s="3">
        <v>3</v>
      </c>
      <c r="F6961" s="3">
        <v>1</v>
      </c>
      <c r="G6961" s="3">
        <v>1</v>
      </c>
      <c r="H6961" s="3">
        <v>1</v>
      </c>
      <c r="I6961" s="3">
        <f t="shared" si="108"/>
        <v>2</v>
      </c>
    </row>
    <row r="6962" spans="1:9" x14ac:dyDescent="0.35">
      <c r="A6962" s="3" t="s">
        <v>7354</v>
      </c>
      <c r="B6962" s="44" t="s">
        <v>263</v>
      </c>
      <c r="C6962" s="44" t="s">
        <v>56</v>
      </c>
      <c r="D6962" s="44" t="s">
        <v>175</v>
      </c>
      <c r="E6962" s="3">
        <v>3</v>
      </c>
      <c r="F6962" s="3">
        <v>1</v>
      </c>
      <c r="G6962" s="3">
        <v>4</v>
      </c>
      <c r="H6962" s="3">
        <v>1</v>
      </c>
      <c r="I6962" s="3">
        <f t="shared" si="108"/>
        <v>2</v>
      </c>
    </row>
    <row r="6963" spans="1:9" x14ac:dyDescent="0.35">
      <c r="A6963" s="3" t="s">
        <v>7355</v>
      </c>
      <c r="B6963" s="44" t="s">
        <v>263</v>
      </c>
      <c r="C6963" s="44" t="s">
        <v>56</v>
      </c>
      <c r="D6963" s="44" t="s">
        <v>175</v>
      </c>
      <c r="E6963" s="3">
        <v>3</v>
      </c>
      <c r="F6963" s="3">
        <v>1</v>
      </c>
      <c r="G6963" s="3">
        <v>4</v>
      </c>
      <c r="H6963" s="3">
        <v>1</v>
      </c>
      <c r="I6963" s="3">
        <f t="shared" si="108"/>
        <v>2</v>
      </c>
    </row>
    <row r="6964" spans="1:9" x14ac:dyDescent="0.35">
      <c r="A6964" s="3" t="s">
        <v>7356</v>
      </c>
      <c r="B6964" s="44" t="s">
        <v>263</v>
      </c>
      <c r="C6964" s="44" t="s">
        <v>56</v>
      </c>
      <c r="D6964" s="44" t="s">
        <v>175</v>
      </c>
      <c r="E6964" s="3">
        <v>3</v>
      </c>
      <c r="F6964" s="3">
        <v>1</v>
      </c>
      <c r="G6964" s="3">
        <v>4</v>
      </c>
      <c r="H6964" s="3">
        <v>1</v>
      </c>
      <c r="I6964" s="3">
        <f t="shared" si="108"/>
        <v>2</v>
      </c>
    </row>
    <row r="6965" spans="1:9" x14ac:dyDescent="0.35">
      <c r="A6965" s="3" t="s">
        <v>7357</v>
      </c>
      <c r="B6965" s="44" t="s">
        <v>263</v>
      </c>
      <c r="C6965" s="44" t="s">
        <v>56</v>
      </c>
      <c r="D6965" s="44" t="s">
        <v>175</v>
      </c>
      <c r="E6965" s="3">
        <v>3</v>
      </c>
      <c r="F6965" s="3">
        <v>1</v>
      </c>
      <c r="G6965" s="3">
        <v>4</v>
      </c>
      <c r="H6965" s="3">
        <v>1</v>
      </c>
      <c r="I6965" s="3">
        <f t="shared" si="108"/>
        <v>2</v>
      </c>
    </row>
    <row r="6966" spans="1:9" x14ac:dyDescent="0.35">
      <c r="A6966" s="3" t="s">
        <v>7358</v>
      </c>
      <c r="B6966" s="44" t="s">
        <v>263</v>
      </c>
      <c r="C6966" s="44" t="s">
        <v>56</v>
      </c>
      <c r="D6966" s="44" t="s">
        <v>175</v>
      </c>
      <c r="E6966" s="3">
        <v>3</v>
      </c>
      <c r="F6966" s="3">
        <v>1</v>
      </c>
      <c r="G6966" s="3">
        <v>4</v>
      </c>
      <c r="H6966" s="3">
        <v>1</v>
      </c>
      <c r="I6966" s="3">
        <f t="shared" si="108"/>
        <v>2</v>
      </c>
    </row>
    <row r="6967" spans="1:9" x14ac:dyDescent="0.35">
      <c r="A6967" s="3" t="s">
        <v>7359</v>
      </c>
      <c r="B6967" s="44" t="s">
        <v>263</v>
      </c>
      <c r="C6967" s="44" t="s">
        <v>56</v>
      </c>
      <c r="D6967" s="44" t="s">
        <v>175</v>
      </c>
      <c r="E6967" s="3">
        <v>3</v>
      </c>
      <c r="F6967" s="3">
        <v>1</v>
      </c>
      <c r="G6967" s="3">
        <v>4</v>
      </c>
      <c r="H6967" s="3">
        <v>1</v>
      </c>
      <c r="I6967" s="3">
        <f t="shared" si="108"/>
        <v>2</v>
      </c>
    </row>
    <row r="6968" spans="1:9" x14ac:dyDescent="0.35">
      <c r="A6968" s="3" t="s">
        <v>7360</v>
      </c>
      <c r="B6968" s="44" t="s">
        <v>261</v>
      </c>
      <c r="C6968" s="44" t="s">
        <v>56</v>
      </c>
      <c r="D6968" s="44" t="s">
        <v>176</v>
      </c>
      <c r="E6968" s="3">
        <v>3</v>
      </c>
      <c r="F6968" s="3">
        <v>1</v>
      </c>
      <c r="G6968" s="3">
        <v>1</v>
      </c>
      <c r="H6968" s="3">
        <v>1</v>
      </c>
      <c r="I6968" s="3">
        <f t="shared" si="108"/>
        <v>2</v>
      </c>
    </row>
    <row r="6969" spans="1:9" x14ac:dyDescent="0.35">
      <c r="A6969" s="3" t="s">
        <v>7361</v>
      </c>
      <c r="B6969" s="44" t="s">
        <v>261</v>
      </c>
      <c r="C6969" s="44" t="s">
        <v>56</v>
      </c>
      <c r="D6969" s="44" t="s">
        <v>176</v>
      </c>
      <c r="E6969" s="3">
        <v>3</v>
      </c>
      <c r="F6969" s="3">
        <v>1</v>
      </c>
      <c r="G6969" s="3">
        <v>1</v>
      </c>
      <c r="H6969" s="3">
        <v>1</v>
      </c>
      <c r="I6969" s="3">
        <f t="shared" si="108"/>
        <v>2</v>
      </c>
    </row>
    <row r="6970" spans="1:9" x14ac:dyDescent="0.35">
      <c r="A6970" s="3" t="s">
        <v>7362</v>
      </c>
      <c r="B6970" s="44" t="s">
        <v>261</v>
      </c>
      <c r="C6970" s="44" t="s">
        <v>56</v>
      </c>
      <c r="D6970" s="44" t="s">
        <v>176</v>
      </c>
      <c r="E6970" s="3">
        <v>3</v>
      </c>
      <c r="F6970" s="3">
        <v>1</v>
      </c>
      <c r="G6970" s="3">
        <v>1</v>
      </c>
      <c r="H6970" s="3">
        <v>1</v>
      </c>
      <c r="I6970" s="3">
        <f t="shared" si="108"/>
        <v>2</v>
      </c>
    </row>
    <row r="6971" spans="1:9" x14ac:dyDescent="0.35">
      <c r="A6971" s="3" t="s">
        <v>7363</v>
      </c>
      <c r="B6971" s="44" t="s">
        <v>263</v>
      </c>
      <c r="C6971" s="44" t="s">
        <v>56</v>
      </c>
      <c r="D6971" s="44" t="s">
        <v>175</v>
      </c>
      <c r="E6971" s="3">
        <v>3</v>
      </c>
      <c r="F6971" s="3">
        <v>2</v>
      </c>
      <c r="G6971" s="3">
        <v>4</v>
      </c>
      <c r="H6971" s="3">
        <v>1</v>
      </c>
      <c r="I6971" s="3">
        <f t="shared" si="108"/>
        <v>3</v>
      </c>
    </row>
    <row r="6972" spans="1:9" x14ac:dyDescent="0.35">
      <c r="A6972" s="3" t="s">
        <v>7364</v>
      </c>
      <c r="B6972" s="44" t="s">
        <v>263</v>
      </c>
      <c r="C6972" s="44" t="s">
        <v>56</v>
      </c>
      <c r="D6972" s="44" t="s">
        <v>175</v>
      </c>
      <c r="E6972" s="3">
        <v>3</v>
      </c>
      <c r="F6972" s="3">
        <v>1</v>
      </c>
      <c r="G6972" s="3">
        <v>4</v>
      </c>
      <c r="H6972" s="3">
        <v>5</v>
      </c>
      <c r="I6972" s="3">
        <f t="shared" si="108"/>
        <v>3</v>
      </c>
    </row>
    <row r="6973" spans="1:9" x14ac:dyDescent="0.35">
      <c r="A6973" s="3" t="s">
        <v>7365</v>
      </c>
      <c r="B6973" s="44" t="s">
        <v>263</v>
      </c>
      <c r="C6973" s="44" t="s">
        <v>56</v>
      </c>
      <c r="D6973" s="44" t="s">
        <v>175</v>
      </c>
      <c r="E6973" s="3">
        <v>3</v>
      </c>
      <c r="F6973" s="3">
        <v>1</v>
      </c>
      <c r="G6973" s="3">
        <v>1</v>
      </c>
      <c r="H6973" s="3">
        <v>4</v>
      </c>
      <c r="I6973" s="3">
        <f t="shared" si="108"/>
        <v>2</v>
      </c>
    </row>
    <row r="6974" spans="1:9" x14ac:dyDescent="0.35">
      <c r="A6974" s="3" t="s">
        <v>7366</v>
      </c>
      <c r="B6974" s="44" t="s">
        <v>263</v>
      </c>
      <c r="C6974" s="44" t="s">
        <v>56</v>
      </c>
      <c r="D6974" s="44" t="s">
        <v>175</v>
      </c>
      <c r="E6974" s="3">
        <v>3</v>
      </c>
      <c r="F6974" s="3">
        <v>1</v>
      </c>
      <c r="G6974" s="3">
        <v>1</v>
      </c>
      <c r="H6974" s="3">
        <v>4</v>
      </c>
      <c r="I6974" s="3">
        <f t="shared" si="108"/>
        <v>2</v>
      </c>
    </row>
    <row r="6975" spans="1:9" x14ac:dyDescent="0.35">
      <c r="A6975" s="3" t="s">
        <v>7367</v>
      </c>
      <c r="B6975" s="44" t="s">
        <v>263</v>
      </c>
      <c r="C6975" s="44" t="s">
        <v>56</v>
      </c>
      <c r="D6975" s="44" t="s">
        <v>175</v>
      </c>
      <c r="E6975" s="3">
        <v>3</v>
      </c>
      <c r="F6975" s="3">
        <v>1</v>
      </c>
      <c r="G6975" s="3">
        <v>1</v>
      </c>
      <c r="H6975" s="3">
        <v>4</v>
      </c>
      <c r="I6975" s="3">
        <f t="shared" si="108"/>
        <v>2</v>
      </c>
    </row>
    <row r="6976" spans="1:9" x14ac:dyDescent="0.35">
      <c r="A6976" s="3" t="s">
        <v>7368</v>
      </c>
      <c r="B6976" s="44" t="s">
        <v>263</v>
      </c>
      <c r="C6976" s="44" t="s">
        <v>56</v>
      </c>
      <c r="D6976" s="44" t="s">
        <v>175</v>
      </c>
      <c r="E6976" s="3">
        <v>3</v>
      </c>
      <c r="F6976" s="3">
        <v>1</v>
      </c>
      <c r="G6976" s="3">
        <v>1</v>
      </c>
      <c r="H6976" s="3">
        <v>5</v>
      </c>
      <c r="I6976" s="3">
        <f t="shared" si="108"/>
        <v>3</v>
      </c>
    </row>
    <row r="6977" spans="1:9" x14ac:dyDescent="0.35">
      <c r="A6977" s="3" t="s">
        <v>7369</v>
      </c>
      <c r="B6977" s="44" t="s">
        <v>263</v>
      </c>
      <c r="C6977" s="44" t="s">
        <v>56</v>
      </c>
      <c r="D6977" s="44" t="s">
        <v>175</v>
      </c>
      <c r="E6977" s="3">
        <v>3</v>
      </c>
      <c r="F6977" s="3">
        <v>1</v>
      </c>
      <c r="G6977" s="3">
        <v>1</v>
      </c>
      <c r="H6977" s="3">
        <v>4</v>
      </c>
      <c r="I6977" s="3">
        <f t="shared" si="108"/>
        <v>2</v>
      </c>
    </row>
    <row r="6978" spans="1:9" x14ac:dyDescent="0.35">
      <c r="A6978" s="3" t="s">
        <v>7370</v>
      </c>
      <c r="B6978" s="44" t="s">
        <v>266</v>
      </c>
      <c r="C6978" s="44" t="s">
        <v>144</v>
      </c>
      <c r="D6978" s="44" t="s">
        <v>176</v>
      </c>
      <c r="E6978" s="3">
        <v>3</v>
      </c>
      <c r="F6978" s="3">
        <v>1</v>
      </c>
      <c r="G6978" s="3">
        <v>4</v>
      </c>
      <c r="H6978" s="3">
        <v>1</v>
      </c>
      <c r="I6978" s="3">
        <f t="shared" si="108"/>
        <v>2</v>
      </c>
    </row>
    <row r="6979" spans="1:9" x14ac:dyDescent="0.35">
      <c r="A6979" s="3" t="s">
        <v>7371</v>
      </c>
      <c r="B6979" s="44" t="s">
        <v>263</v>
      </c>
      <c r="C6979" s="44" t="s">
        <v>56</v>
      </c>
      <c r="D6979" s="44" t="s">
        <v>175</v>
      </c>
      <c r="E6979" s="3">
        <v>3</v>
      </c>
      <c r="F6979" s="3">
        <v>1</v>
      </c>
      <c r="G6979" s="3">
        <v>1</v>
      </c>
      <c r="H6979" s="3">
        <v>1</v>
      </c>
      <c r="I6979" s="3">
        <f t="shared" ref="I6979:I7042" si="109">ROUND(AVERAGE(E6979:H6979),0)</f>
        <v>2</v>
      </c>
    </row>
    <row r="6980" spans="1:9" x14ac:dyDescent="0.35">
      <c r="A6980" s="3" t="s">
        <v>7372</v>
      </c>
      <c r="B6980" s="44" t="s">
        <v>263</v>
      </c>
      <c r="C6980" s="44" t="s">
        <v>56</v>
      </c>
      <c r="D6980" s="44" t="s">
        <v>175</v>
      </c>
      <c r="E6980" s="3">
        <v>3</v>
      </c>
      <c r="F6980" s="3">
        <v>1</v>
      </c>
      <c r="G6980" s="3">
        <v>4</v>
      </c>
      <c r="H6980" s="3">
        <v>1</v>
      </c>
      <c r="I6980" s="3">
        <f t="shared" si="109"/>
        <v>2</v>
      </c>
    </row>
    <row r="6981" spans="1:9" x14ac:dyDescent="0.35">
      <c r="A6981" s="3" t="s">
        <v>7373</v>
      </c>
      <c r="B6981" s="44" t="s">
        <v>263</v>
      </c>
      <c r="C6981" s="44" t="s">
        <v>56</v>
      </c>
      <c r="D6981" s="44" t="s">
        <v>175</v>
      </c>
      <c r="E6981" s="3">
        <v>3</v>
      </c>
      <c r="F6981" s="3">
        <v>1</v>
      </c>
      <c r="G6981" s="3">
        <v>4</v>
      </c>
      <c r="H6981" s="3">
        <v>1</v>
      </c>
      <c r="I6981" s="3">
        <f t="shared" si="109"/>
        <v>2</v>
      </c>
    </row>
    <row r="6982" spans="1:9" x14ac:dyDescent="0.35">
      <c r="A6982" s="3" t="s">
        <v>7374</v>
      </c>
      <c r="B6982" s="44" t="s">
        <v>263</v>
      </c>
      <c r="C6982" s="44" t="s">
        <v>56</v>
      </c>
      <c r="D6982" s="44" t="s">
        <v>175</v>
      </c>
      <c r="E6982" s="3">
        <v>3</v>
      </c>
      <c r="F6982" s="3">
        <v>1</v>
      </c>
      <c r="G6982" s="3">
        <v>4</v>
      </c>
      <c r="H6982" s="3">
        <v>1</v>
      </c>
      <c r="I6982" s="3">
        <f t="shared" si="109"/>
        <v>2</v>
      </c>
    </row>
    <row r="6983" spans="1:9" x14ac:dyDescent="0.35">
      <c r="A6983" s="3" t="s">
        <v>7375</v>
      </c>
      <c r="B6983" s="44" t="s">
        <v>263</v>
      </c>
      <c r="C6983" s="44" t="s">
        <v>56</v>
      </c>
      <c r="D6983" s="44" t="s">
        <v>175</v>
      </c>
      <c r="E6983" s="3">
        <v>3</v>
      </c>
      <c r="F6983" s="3">
        <v>1</v>
      </c>
      <c r="G6983" s="3">
        <v>4</v>
      </c>
      <c r="H6983" s="3">
        <v>1</v>
      </c>
      <c r="I6983" s="3">
        <f t="shared" si="109"/>
        <v>2</v>
      </c>
    </row>
    <row r="6984" spans="1:9" x14ac:dyDescent="0.35">
      <c r="A6984" s="3" t="s">
        <v>7376</v>
      </c>
      <c r="B6984" s="44" t="s">
        <v>263</v>
      </c>
      <c r="C6984" s="44" t="s">
        <v>56</v>
      </c>
      <c r="D6984" s="44" t="s">
        <v>175</v>
      </c>
      <c r="E6984" s="3">
        <v>3</v>
      </c>
      <c r="F6984" s="3">
        <v>1</v>
      </c>
      <c r="G6984" s="3">
        <v>4</v>
      </c>
      <c r="H6984" s="3">
        <v>1</v>
      </c>
      <c r="I6984" s="3">
        <f t="shared" si="109"/>
        <v>2</v>
      </c>
    </row>
    <row r="6985" spans="1:9" x14ac:dyDescent="0.35">
      <c r="A6985" s="3" t="s">
        <v>7377</v>
      </c>
      <c r="B6985" s="44" t="s">
        <v>263</v>
      </c>
      <c r="C6985" s="44" t="s">
        <v>56</v>
      </c>
      <c r="D6985" s="44" t="s">
        <v>175</v>
      </c>
      <c r="E6985" s="3">
        <v>3</v>
      </c>
      <c r="F6985" s="3">
        <v>1</v>
      </c>
      <c r="G6985" s="3">
        <v>4</v>
      </c>
      <c r="H6985" s="3">
        <v>1</v>
      </c>
      <c r="I6985" s="3">
        <f t="shared" si="109"/>
        <v>2</v>
      </c>
    </row>
    <row r="6986" spans="1:9" x14ac:dyDescent="0.35">
      <c r="A6986" s="3" t="s">
        <v>7378</v>
      </c>
      <c r="B6986" s="44" t="s">
        <v>263</v>
      </c>
      <c r="C6986" s="44" t="s">
        <v>56</v>
      </c>
      <c r="D6986" s="44" t="s">
        <v>175</v>
      </c>
      <c r="E6986" s="3">
        <v>3</v>
      </c>
      <c r="F6986" s="3">
        <v>1</v>
      </c>
      <c r="G6986" s="3">
        <v>1</v>
      </c>
      <c r="H6986" s="3">
        <v>1</v>
      </c>
      <c r="I6986" s="3">
        <f t="shared" si="109"/>
        <v>2</v>
      </c>
    </row>
    <row r="6987" spans="1:9" x14ac:dyDescent="0.35">
      <c r="A6987" s="3" t="s">
        <v>7379</v>
      </c>
      <c r="B6987" s="44" t="s">
        <v>263</v>
      </c>
      <c r="C6987" s="44" t="s">
        <v>56</v>
      </c>
      <c r="D6987" s="44" t="s">
        <v>175</v>
      </c>
      <c r="E6987" s="3">
        <v>3</v>
      </c>
      <c r="F6987" s="3">
        <v>1</v>
      </c>
      <c r="G6987" s="3">
        <v>1</v>
      </c>
      <c r="H6987" s="3">
        <v>1</v>
      </c>
      <c r="I6987" s="3">
        <f t="shared" si="109"/>
        <v>2</v>
      </c>
    </row>
    <row r="6988" spans="1:9" x14ac:dyDescent="0.35">
      <c r="A6988" s="3" t="s">
        <v>7380</v>
      </c>
      <c r="B6988" s="44" t="s">
        <v>261</v>
      </c>
      <c r="C6988" s="44" t="s">
        <v>56</v>
      </c>
      <c r="D6988" s="44" t="s">
        <v>176</v>
      </c>
      <c r="E6988" s="3">
        <v>3</v>
      </c>
      <c r="F6988" s="3">
        <v>1</v>
      </c>
      <c r="G6988" s="3">
        <v>1</v>
      </c>
      <c r="H6988" s="3">
        <v>1</v>
      </c>
      <c r="I6988" s="3">
        <f t="shared" si="109"/>
        <v>2</v>
      </c>
    </row>
    <row r="6989" spans="1:9" x14ac:dyDescent="0.35">
      <c r="A6989" s="3" t="s">
        <v>7381</v>
      </c>
      <c r="B6989" s="44" t="s">
        <v>261</v>
      </c>
      <c r="C6989" s="44" t="s">
        <v>56</v>
      </c>
      <c r="D6989" s="44" t="s">
        <v>176</v>
      </c>
      <c r="E6989" s="3">
        <v>2</v>
      </c>
      <c r="F6989" s="3">
        <v>2</v>
      </c>
      <c r="G6989" s="3">
        <v>1</v>
      </c>
      <c r="H6989" s="3">
        <v>1</v>
      </c>
      <c r="I6989" s="3">
        <f t="shared" si="109"/>
        <v>2</v>
      </c>
    </row>
    <row r="6990" spans="1:9" x14ac:dyDescent="0.35">
      <c r="A6990" s="3" t="s">
        <v>7382</v>
      </c>
      <c r="B6990" s="44" t="s">
        <v>216</v>
      </c>
      <c r="C6990" s="44" t="s">
        <v>142</v>
      </c>
      <c r="D6990" s="44" t="s">
        <v>176</v>
      </c>
      <c r="E6990" s="3">
        <v>3</v>
      </c>
      <c r="F6990" s="3">
        <v>1</v>
      </c>
      <c r="G6990" s="3">
        <v>1</v>
      </c>
      <c r="H6990" s="3">
        <v>1</v>
      </c>
      <c r="I6990" s="3">
        <f t="shared" si="109"/>
        <v>2</v>
      </c>
    </row>
    <row r="6991" spans="1:9" x14ac:dyDescent="0.35">
      <c r="A6991" s="3" t="s">
        <v>7383</v>
      </c>
      <c r="B6991" s="44" t="s">
        <v>261</v>
      </c>
      <c r="C6991" s="44" t="s">
        <v>56</v>
      </c>
      <c r="D6991" s="44" t="s">
        <v>176</v>
      </c>
      <c r="E6991" s="3">
        <v>3</v>
      </c>
      <c r="F6991" s="3">
        <v>1</v>
      </c>
      <c r="G6991" s="3">
        <v>4</v>
      </c>
      <c r="H6991" s="3">
        <v>1</v>
      </c>
      <c r="I6991" s="3">
        <f t="shared" si="109"/>
        <v>2</v>
      </c>
    </row>
    <row r="6992" spans="1:9" x14ac:dyDescent="0.35">
      <c r="A6992" s="3" t="s">
        <v>7384</v>
      </c>
      <c r="B6992" s="44" t="s">
        <v>261</v>
      </c>
      <c r="C6992" s="44" t="s">
        <v>56</v>
      </c>
      <c r="D6992" s="44" t="s">
        <v>176</v>
      </c>
      <c r="E6992" s="3">
        <v>3</v>
      </c>
      <c r="F6992" s="3">
        <v>1</v>
      </c>
      <c r="G6992" s="3">
        <v>4</v>
      </c>
      <c r="H6992" s="3">
        <v>1</v>
      </c>
      <c r="I6992" s="3">
        <f t="shared" si="109"/>
        <v>2</v>
      </c>
    </row>
    <row r="6993" spans="1:9" x14ac:dyDescent="0.35">
      <c r="A6993" s="3" t="s">
        <v>7385</v>
      </c>
      <c r="B6993" s="44" t="s">
        <v>261</v>
      </c>
      <c r="C6993" s="44" t="s">
        <v>56</v>
      </c>
      <c r="D6993" s="44" t="s">
        <v>176</v>
      </c>
      <c r="E6993" s="3">
        <v>3</v>
      </c>
      <c r="F6993" s="3">
        <v>1</v>
      </c>
      <c r="G6993" s="3">
        <v>4</v>
      </c>
      <c r="H6993" s="3">
        <v>1</v>
      </c>
      <c r="I6993" s="3">
        <f t="shared" si="109"/>
        <v>2</v>
      </c>
    </row>
    <row r="6994" spans="1:9" x14ac:dyDescent="0.35">
      <c r="A6994" s="3" t="s">
        <v>7386</v>
      </c>
      <c r="B6994" s="44" t="s">
        <v>261</v>
      </c>
      <c r="C6994" s="44" t="s">
        <v>56</v>
      </c>
      <c r="D6994" s="44" t="s">
        <v>176</v>
      </c>
      <c r="E6994" s="3">
        <v>3</v>
      </c>
      <c r="F6994" s="3">
        <v>1</v>
      </c>
      <c r="G6994" s="3">
        <v>4</v>
      </c>
      <c r="H6994" s="3">
        <v>1</v>
      </c>
      <c r="I6994" s="3">
        <f t="shared" si="109"/>
        <v>2</v>
      </c>
    </row>
    <row r="6995" spans="1:9" x14ac:dyDescent="0.35">
      <c r="A6995" s="3" t="s">
        <v>7387</v>
      </c>
      <c r="B6995" s="44" t="s">
        <v>263</v>
      </c>
      <c r="C6995" s="44" t="s">
        <v>56</v>
      </c>
      <c r="D6995" s="44" t="s">
        <v>175</v>
      </c>
      <c r="E6995" s="3">
        <v>3</v>
      </c>
      <c r="F6995" s="3">
        <v>1</v>
      </c>
      <c r="G6995" s="3">
        <v>1</v>
      </c>
      <c r="H6995" s="3">
        <v>1</v>
      </c>
      <c r="I6995" s="3">
        <f t="shared" si="109"/>
        <v>2</v>
      </c>
    </row>
    <row r="6996" spans="1:9" x14ac:dyDescent="0.35">
      <c r="A6996" s="3" t="s">
        <v>7388</v>
      </c>
      <c r="B6996" s="44" t="s">
        <v>263</v>
      </c>
      <c r="C6996" s="44" t="s">
        <v>56</v>
      </c>
      <c r="D6996" s="44" t="s">
        <v>175</v>
      </c>
      <c r="E6996" s="3">
        <v>3</v>
      </c>
      <c r="F6996" s="3">
        <v>1</v>
      </c>
      <c r="G6996" s="3">
        <v>4</v>
      </c>
      <c r="H6996" s="3">
        <v>1</v>
      </c>
      <c r="I6996" s="3">
        <f t="shared" si="109"/>
        <v>2</v>
      </c>
    </row>
    <row r="6997" spans="1:9" x14ac:dyDescent="0.35">
      <c r="A6997" s="3" t="s">
        <v>7389</v>
      </c>
      <c r="B6997" s="44" t="s">
        <v>263</v>
      </c>
      <c r="C6997" s="44" t="s">
        <v>56</v>
      </c>
      <c r="D6997" s="44" t="s">
        <v>175</v>
      </c>
      <c r="E6997" s="3">
        <v>2</v>
      </c>
      <c r="F6997" s="3">
        <v>4</v>
      </c>
      <c r="G6997" s="3">
        <v>1</v>
      </c>
      <c r="H6997" s="3">
        <v>1</v>
      </c>
      <c r="I6997" s="3">
        <f t="shared" si="109"/>
        <v>2</v>
      </c>
    </row>
    <row r="6998" spans="1:9" x14ac:dyDescent="0.35">
      <c r="A6998" s="3" t="s">
        <v>7390</v>
      </c>
      <c r="B6998" s="44" t="s">
        <v>263</v>
      </c>
      <c r="C6998" s="44" t="s">
        <v>56</v>
      </c>
      <c r="D6998" s="44" t="s">
        <v>175</v>
      </c>
      <c r="E6998" s="3">
        <v>3</v>
      </c>
      <c r="F6998" s="3">
        <v>1</v>
      </c>
      <c r="G6998" s="3">
        <v>4</v>
      </c>
      <c r="H6998" s="3">
        <v>1</v>
      </c>
      <c r="I6998" s="3">
        <f t="shared" si="109"/>
        <v>2</v>
      </c>
    </row>
    <row r="6999" spans="1:9" x14ac:dyDescent="0.35">
      <c r="A6999" s="3" t="s">
        <v>7391</v>
      </c>
      <c r="B6999" s="44" t="s">
        <v>263</v>
      </c>
      <c r="C6999" s="44" t="s">
        <v>56</v>
      </c>
      <c r="D6999" s="44" t="s">
        <v>175</v>
      </c>
      <c r="E6999" s="3">
        <v>3</v>
      </c>
      <c r="F6999" s="3">
        <v>1</v>
      </c>
      <c r="G6999" s="3">
        <v>1</v>
      </c>
      <c r="H6999" s="3">
        <v>3</v>
      </c>
      <c r="I6999" s="3">
        <f t="shared" si="109"/>
        <v>2</v>
      </c>
    </row>
    <row r="7000" spans="1:9" x14ac:dyDescent="0.35">
      <c r="A7000" s="3" t="s">
        <v>7392</v>
      </c>
      <c r="B7000" s="44" t="s">
        <v>263</v>
      </c>
      <c r="C7000" s="44" t="s">
        <v>56</v>
      </c>
      <c r="D7000" s="44" t="s">
        <v>175</v>
      </c>
      <c r="E7000" s="3">
        <v>3</v>
      </c>
      <c r="F7000" s="3">
        <v>1</v>
      </c>
      <c r="G7000" s="3">
        <v>1</v>
      </c>
      <c r="H7000" s="3">
        <v>3</v>
      </c>
      <c r="I7000" s="3">
        <f t="shared" si="109"/>
        <v>2</v>
      </c>
    </row>
    <row r="7001" spans="1:9" x14ac:dyDescent="0.35">
      <c r="A7001" s="3" t="s">
        <v>7393</v>
      </c>
      <c r="B7001" s="44" t="s">
        <v>261</v>
      </c>
      <c r="C7001" s="44" t="s">
        <v>56</v>
      </c>
      <c r="D7001" s="44" t="s">
        <v>176</v>
      </c>
      <c r="E7001" s="3">
        <v>3</v>
      </c>
      <c r="F7001" s="3">
        <v>1</v>
      </c>
      <c r="G7001" s="3">
        <v>4</v>
      </c>
      <c r="H7001" s="3">
        <v>1</v>
      </c>
      <c r="I7001" s="3">
        <f t="shared" si="109"/>
        <v>2</v>
      </c>
    </row>
    <row r="7002" spans="1:9" x14ac:dyDescent="0.35">
      <c r="A7002" s="3" t="s">
        <v>7394</v>
      </c>
      <c r="B7002" s="44" t="s">
        <v>216</v>
      </c>
      <c r="C7002" s="44" t="s">
        <v>142</v>
      </c>
      <c r="D7002" s="44" t="s">
        <v>176</v>
      </c>
      <c r="E7002" s="3">
        <v>3</v>
      </c>
      <c r="F7002" s="3">
        <v>1</v>
      </c>
      <c r="G7002" s="3">
        <v>4</v>
      </c>
      <c r="H7002" s="3">
        <v>1</v>
      </c>
      <c r="I7002" s="3">
        <f t="shared" si="109"/>
        <v>2</v>
      </c>
    </row>
    <row r="7003" spans="1:9" x14ac:dyDescent="0.35">
      <c r="A7003" s="3" t="s">
        <v>7395</v>
      </c>
      <c r="B7003" s="44" t="s">
        <v>216</v>
      </c>
      <c r="C7003" s="44" t="s">
        <v>142</v>
      </c>
      <c r="D7003" s="44" t="s">
        <v>176</v>
      </c>
      <c r="E7003" s="3">
        <v>3</v>
      </c>
      <c r="F7003" s="3">
        <v>1</v>
      </c>
      <c r="G7003" s="3">
        <v>1</v>
      </c>
      <c r="H7003" s="3">
        <v>1</v>
      </c>
      <c r="I7003" s="3">
        <f t="shared" si="109"/>
        <v>2</v>
      </c>
    </row>
    <row r="7004" spans="1:9" x14ac:dyDescent="0.35">
      <c r="A7004" s="3" t="s">
        <v>7396</v>
      </c>
      <c r="B7004" s="44" t="s">
        <v>216</v>
      </c>
      <c r="C7004" s="44" t="s">
        <v>142</v>
      </c>
      <c r="D7004" s="44" t="s">
        <v>176</v>
      </c>
      <c r="E7004" s="3">
        <v>3</v>
      </c>
      <c r="F7004" s="3">
        <v>1</v>
      </c>
      <c r="G7004" s="3">
        <v>1</v>
      </c>
      <c r="H7004" s="3">
        <v>1</v>
      </c>
      <c r="I7004" s="3">
        <f t="shared" si="109"/>
        <v>2</v>
      </c>
    </row>
    <row r="7005" spans="1:9" x14ac:dyDescent="0.35">
      <c r="A7005" s="3" t="s">
        <v>7397</v>
      </c>
      <c r="B7005" s="44" t="s">
        <v>216</v>
      </c>
      <c r="C7005" s="44" t="s">
        <v>142</v>
      </c>
      <c r="D7005" s="44" t="s">
        <v>176</v>
      </c>
      <c r="E7005" s="3">
        <v>3</v>
      </c>
      <c r="F7005" s="3">
        <v>1</v>
      </c>
      <c r="G7005" s="3">
        <v>4</v>
      </c>
      <c r="H7005" s="3">
        <v>1</v>
      </c>
      <c r="I7005" s="3">
        <f t="shared" si="109"/>
        <v>2</v>
      </c>
    </row>
    <row r="7006" spans="1:9" x14ac:dyDescent="0.35">
      <c r="A7006" s="3" t="s">
        <v>7398</v>
      </c>
      <c r="B7006" s="44" t="s">
        <v>263</v>
      </c>
      <c r="C7006" s="44" t="s">
        <v>56</v>
      </c>
      <c r="D7006" s="44" t="s">
        <v>175</v>
      </c>
      <c r="E7006" s="3">
        <v>3</v>
      </c>
      <c r="F7006" s="3">
        <v>2</v>
      </c>
      <c r="G7006" s="3">
        <v>1</v>
      </c>
      <c r="H7006" s="3">
        <v>2</v>
      </c>
      <c r="I7006" s="3">
        <f t="shared" si="109"/>
        <v>2</v>
      </c>
    </row>
    <row r="7007" spans="1:9" x14ac:dyDescent="0.35">
      <c r="A7007" s="3" t="s">
        <v>7399</v>
      </c>
      <c r="B7007" s="44" t="s">
        <v>263</v>
      </c>
      <c r="C7007" s="44" t="s">
        <v>56</v>
      </c>
      <c r="D7007" s="44" t="s">
        <v>175</v>
      </c>
      <c r="E7007" s="3">
        <v>3</v>
      </c>
      <c r="F7007" s="3">
        <v>4</v>
      </c>
      <c r="G7007" s="3">
        <v>1</v>
      </c>
      <c r="H7007" s="3">
        <v>1</v>
      </c>
      <c r="I7007" s="3">
        <f t="shared" si="109"/>
        <v>2</v>
      </c>
    </row>
    <row r="7008" spans="1:9" x14ac:dyDescent="0.35">
      <c r="A7008" s="3" t="s">
        <v>7400</v>
      </c>
      <c r="B7008" s="44" t="s">
        <v>263</v>
      </c>
      <c r="C7008" s="44" t="s">
        <v>56</v>
      </c>
      <c r="D7008" s="44" t="s">
        <v>175</v>
      </c>
      <c r="E7008" s="3">
        <v>3</v>
      </c>
      <c r="F7008" s="3">
        <v>2</v>
      </c>
      <c r="G7008" s="3">
        <v>1</v>
      </c>
      <c r="H7008" s="3">
        <v>1</v>
      </c>
      <c r="I7008" s="3">
        <f t="shared" si="109"/>
        <v>2</v>
      </c>
    </row>
    <row r="7009" spans="1:9" x14ac:dyDescent="0.35">
      <c r="A7009" s="3" t="s">
        <v>7401</v>
      </c>
      <c r="B7009" s="44" t="s">
        <v>263</v>
      </c>
      <c r="C7009" s="44" t="s">
        <v>56</v>
      </c>
      <c r="D7009" s="44" t="s">
        <v>175</v>
      </c>
      <c r="E7009" s="3">
        <v>3</v>
      </c>
      <c r="F7009" s="3">
        <v>1</v>
      </c>
      <c r="G7009" s="3">
        <v>1</v>
      </c>
      <c r="H7009" s="3">
        <v>4</v>
      </c>
      <c r="I7009" s="3">
        <f t="shared" si="109"/>
        <v>2</v>
      </c>
    </row>
    <row r="7010" spans="1:9" x14ac:dyDescent="0.35">
      <c r="A7010" s="3" t="s">
        <v>7402</v>
      </c>
      <c r="B7010" s="44" t="s">
        <v>263</v>
      </c>
      <c r="C7010" s="44" t="s">
        <v>56</v>
      </c>
      <c r="D7010" s="44" t="s">
        <v>175</v>
      </c>
      <c r="E7010" s="3">
        <v>3</v>
      </c>
      <c r="F7010" s="3">
        <v>1</v>
      </c>
      <c r="G7010" s="3">
        <v>1</v>
      </c>
      <c r="H7010" s="3">
        <v>5</v>
      </c>
      <c r="I7010" s="3">
        <f t="shared" si="109"/>
        <v>3</v>
      </c>
    </row>
    <row r="7011" spans="1:9" x14ac:dyDescent="0.35">
      <c r="A7011" s="3" t="s">
        <v>7403</v>
      </c>
      <c r="B7011" s="44" t="s">
        <v>263</v>
      </c>
      <c r="C7011" s="44" t="s">
        <v>56</v>
      </c>
      <c r="D7011" s="44" t="s">
        <v>175</v>
      </c>
      <c r="E7011" s="3">
        <v>3</v>
      </c>
      <c r="F7011" s="3">
        <v>1</v>
      </c>
      <c r="G7011" s="3">
        <v>4</v>
      </c>
      <c r="H7011" s="3">
        <v>5</v>
      </c>
      <c r="I7011" s="3">
        <f t="shared" si="109"/>
        <v>3</v>
      </c>
    </row>
    <row r="7012" spans="1:9" x14ac:dyDescent="0.35">
      <c r="A7012" s="3" t="s">
        <v>7404</v>
      </c>
      <c r="B7012" s="44" t="s">
        <v>263</v>
      </c>
      <c r="C7012" s="44" t="s">
        <v>56</v>
      </c>
      <c r="D7012" s="44" t="s">
        <v>175</v>
      </c>
      <c r="E7012" s="3">
        <v>3</v>
      </c>
      <c r="F7012" s="3">
        <v>1</v>
      </c>
      <c r="G7012" s="3">
        <v>1</v>
      </c>
      <c r="H7012" s="3">
        <v>5</v>
      </c>
      <c r="I7012" s="3">
        <f t="shared" si="109"/>
        <v>3</v>
      </c>
    </row>
    <row r="7013" spans="1:9" x14ac:dyDescent="0.35">
      <c r="A7013" s="3" t="s">
        <v>7405</v>
      </c>
      <c r="B7013" s="44" t="s">
        <v>216</v>
      </c>
      <c r="C7013" s="44" t="s">
        <v>142</v>
      </c>
      <c r="D7013" s="44" t="s">
        <v>176</v>
      </c>
      <c r="E7013" s="3">
        <v>3</v>
      </c>
      <c r="F7013" s="3">
        <v>1</v>
      </c>
      <c r="G7013" s="3">
        <v>1</v>
      </c>
      <c r="H7013" s="3">
        <v>1</v>
      </c>
      <c r="I7013" s="3">
        <f t="shared" si="109"/>
        <v>2</v>
      </c>
    </row>
    <row r="7014" spans="1:9" x14ac:dyDescent="0.35">
      <c r="A7014" s="3" t="s">
        <v>7406</v>
      </c>
      <c r="B7014" s="44" t="s">
        <v>216</v>
      </c>
      <c r="C7014" s="44" t="s">
        <v>142</v>
      </c>
      <c r="D7014" s="44" t="s">
        <v>176</v>
      </c>
      <c r="E7014" s="3">
        <v>3</v>
      </c>
      <c r="F7014" s="3">
        <v>1</v>
      </c>
      <c r="G7014" s="3">
        <v>1</v>
      </c>
      <c r="H7014" s="3">
        <v>1</v>
      </c>
      <c r="I7014" s="3">
        <f t="shared" si="109"/>
        <v>2</v>
      </c>
    </row>
    <row r="7015" spans="1:9" x14ac:dyDescent="0.35">
      <c r="A7015" s="3" t="s">
        <v>7407</v>
      </c>
      <c r="B7015" s="44" t="s">
        <v>261</v>
      </c>
      <c r="C7015" s="44" t="s">
        <v>56</v>
      </c>
      <c r="D7015" s="44" t="s">
        <v>176</v>
      </c>
      <c r="E7015" s="3">
        <v>3</v>
      </c>
      <c r="F7015" s="3">
        <v>1</v>
      </c>
      <c r="G7015" s="3">
        <v>4</v>
      </c>
      <c r="H7015" s="3">
        <v>1</v>
      </c>
      <c r="I7015" s="3">
        <f t="shared" si="109"/>
        <v>2</v>
      </c>
    </row>
    <row r="7016" spans="1:9" x14ac:dyDescent="0.35">
      <c r="A7016" s="3" t="s">
        <v>7408</v>
      </c>
      <c r="B7016" s="44" t="s">
        <v>216</v>
      </c>
      <c r="C7016" s="44" t="s">
        <v>142</v>
      </c>
      <c r="D7016" s="44" t="s">
        <v>176</v>
      </c>
      <c r="E7016" s="3">
        <v>3</v>
      </c>
      <c r="F7016" s="3">
        <v>1</v>
      </c>
      <c r="G7016" s="3">
        <v>1</v>
      </c>
      <c r="H7016" s="3">
        <v>1</v>
      </c>
      <c r="I7016" s="3">
        <f t="shared" si="109"/>
        <v>2</v>
      </c>
    </row>
    <row r="7017" spans="1:9" x14ac:dyDescent="0.35">
      <c r="A7017" s="3" t="s">
        <v>7409</v>
      </c>
      <c r="B7017" s="44" t="s">
        <v>216</v>
      </c>
      <c r="C7017" s="44" t="s">
        <v>142</v>
      </c>
      <c r="D7017" s="44" t="s">
        <v>176</v>
      </c>
      <c r="E7017" s="3">
        <v>3</v>
      </c>
      <c r="F7017" s="3">
        <v>1</v>
      </c>
      <c r="G7017" s="3">
        <v>1</v>
      </c>
      <c r="H7017" s="3">
        <v>1</v>
      </c>
      <c r="I7017" s="3">
        <f t="shared" si="109"/>
        <v>2</v>
      </c>
    </row>
    <row r="7018" spans="1:9" x14ac:dyDescent="0.35">
      <c r="A7018" s="3" t="s">
        <v>7410</v>
      </c>
      <c r="B7018" s="44" t="s">
        <v>216</v>
      </c>
      <c r="C7018" s="44" t="s">
        <v>142</v>
      </c>
      <c r="D7018" s="44" t="s">
        <v>176</v>
      </c>
      <c r="E7018" s="3">
        <v>3</v>
      </c>
      <c r="F7018" s="3">
        <v>1</v>
      </c>
      <c r="G7018" s="3">
        <v>4</v>
      </c>
      <c r="H7018" s="3">
        <v>1</v>
      </c>
      <c r="I7018" s="3">
        <f t="shared" si="109"/>
        <v>2</v>
      </c>
    </row>
    <row r="7019" spans="1:9" x14ac:dyDescent="0.35">
      <c r="A7019" s="3" t="s">
        <v>7411</v>
      </c>
      <c r="B7019" s="44" t="s">
        <v>216</v>
      </c>
      <c r="C7019" s="44" t="s">
        <v>142</v>
      </c>
      <c r="D7019" s="44" t="s">
        <v>176</v>
      </c>
      <c r="E7019" s="3">
        <v>3</v>
      </c>
      <c r="F7019" s="3">
        <v>1</v>
      </c>
      <c r="G7019" s="3">
        <v>4</v>
      </c>
      <c r="H7019" s="3">
        <v>1</v>
      </c>
      <c r="I7019" s="3">
        <f t="shared" si="109"/>
        <v>2</v>
      </c>
    </row>
    <row r="7020" spans="1:9" x14ac:dyDescent="0.35">
      <c r="A7020" s="3" t="s">
        <v>7412</v>
      </c>
      <c r="B7020" s="44" t="s">
        <v>216</v>
      </c>
      <c r="C7020" s="44" t="s">
        <v>142</v>
      </c>
      <c r="D7020" s="44" t="s">
        <v>176</v>
      </c>
      <c r="E7020" s="3">
        <v>3</v>
      </c>
      <c r="F7020" s="3">
        <v>1</v>
      </c>
      <c r="G7020" s="3">
        <v>4</v>
      </c>
      <c r="H7020" s="3">
        <v>1</v>
      </c>
      <c r="I7020" s="3">
        <f t="shared" si="109"/>
        <v>2</v>
      </c>
    </row>
    <row r="7021" spans="1:9" x14ac:dyDescent="0.35">
      <c r="A7021" s="3" t="s">
        <v>7413</v>
      </c>
      <c r="B7021" s="44" t="s">
        <v>216</v>
      </c>
      <c r="C7021" s="44" t="s">
        <v>142</v>
      </c>
      <c r="D7021" s="44" t="s">
        <v>176</v>
      </c>
      <c r="E7021" s="3">
        <v>3</v>
      </c>
      <c r="F7021" s="3">
        <v>1</v>
      </c>
      <c r="G7021" s="3">
        <v>4</v>
      </c>
      <c r="H7021" s="3">
        <v>1</v>
      </c>
      <c r="I7021" s="3">
        <f t="shared" si="109"/>
        <v>2</v>
      </c>
    </row>
    <row r="7022" spans="1:9" x14ac:dyDescent="0.35">
      <c r="A7022" s="3" t="s">
        <v>7414</v>
      </c>
      <c r="B7022" s="44" t="s">
        <v>216</v>
      </c>
      <c r="C7022" s="44" t="s">
        <v>142</v>
      </c>
      <c r="D7022" s="44" t="s">
        <v>176</v>
      </c>
      <c r="E7022" s="3">
        <v>3</v>
      </c>
      <c r="F7022" s="3">
        <v>1</v>
      </c>
      <c r="G7022" s="3">
        <v>4</v>
      </c>
      <c r="H7022" s="3">
        <v>1</v>
      </c>
      <c r="I7022" s="3">
        <f t="shared" si="109"/>
        <v>2</v>
      </c>
    </row>
    <row r="7023" spans="1:9" x14ac:dyDescent="0.35">
      <c r="A7023" s="3" t="s">
        <v>7415</v>
      </c>
      <c r="B7023" s="44" t="s">
        <v>216</v>
      </c>
      <c r="C7023" s="44" t="s">
        <v>142</v>
      </c>
      <c r="D7023" s="44" t="s">
        <v>176</v>
      </c>
      <c r="E7023" s="3">
        <v>3</v>
      </c>
      <c r="F7023" s="3">
        <v>1</v>
      </c>
      <c r="G7023" s="3">
        <v>4</v>
      </c>
      <c r="H7023" s="3">
        <v>1</v>
      </c>
      <c r="I7023" s="3">
        <f t="shared" si="109"/>
        <v>2</v>
      </c>
    </row>
    <row r="7024" spans="1:9" x14ac:dyDescent="0.35">
      <c r="A7024" s="3" t="s">
        <v>7416</v>
      </c>
      <c r="B7024" s="44" t="s">
        <v>216</v>
      </c>
      <c r="C7024" s="44" t="s">
        <v>142</v>
      </c>
      <c r="D7024" s="44" t="s">
        <v>176</v>
      </c>
      <c r="E7024" s="3">
        <v>3</v>
      </c>
      <c r="F7024" s="3">
        <v>1</v>
      </c>
      <c r="G7024" s="3">
        <v>4</v>
      </c>
      <c r="H7024" s="3">
        <v>1</v>
      </c>
      <c r="I7024" s="3">
        <f t="shared" si="109"/>
        <v>2</v>
      </c>
    </row>
    <row r="7025" spans="1:9" x14ac:dyDescent="0.35">
      <c r="A7025" s="3" t="s">
        <v>7417</v>
      </c>
      <c r="B7025" s="44" t="s">
        <v>263</v>
      </c>
      <c r="C7025" s="44" t="s">
        <v>56</v>
      </c>
      <c r="D7025" s="44" t="s">
        <v>175</v>
      </c>
      <c r="E7025" s="3">
        <v>3</v>
      </c>
      <c r="F7025" s="3">
        <v>1</v>
      </c>
      <c r="G7025" s="3">
        <v>4</v>
      </c>
      <c r="H7025" s="3">
        <v>5</v>
      </c>
      <c r="I7025" s="3">
        <f t="shared" si="109"/>
        <v>3</v>
      </c>
    </row>
    <row r="7026" spans="1:9" x14ac:dyDescent="0.35">
      <c r="A7026" s="3" t="s">
        <v>7418</v>
      </c>
      <c r="B7026" s="44" t="s">
        <v>263</v>
      </c>
      <c r="C7026" s="44" t="s">
        <v>56</v>
      </c>
      <c r="D7026" s="44" t="s">
        <v>175</v>
      </c>
      <c r="E7026" s="3">
        <v>3</v>
      </c>
      <c r="F7026" s="3">
        <v>1</v>
      </c>
      <c r="G7026" s="3">
        <v>4</v>
      </c>
      <c r="H7026" s="3">
        <v>1</v>
      </c>
      <c r="I7026" s="3">
        <f t="shared" si="109"/>
        <v>2</v>
      </c>
    </row>
    <row r="7027" spans="1:9" x14ac:dyDescent="0.35">
      <c r="A7027" s="3" t="s">
        <v>7419</v>
      </c>
      <c r="B7027" s="44" t="s">
        <v>264</v>
      </c>
      <c r="C7027" s="44" t="s">
        <v>144</v>
      </c>
      <c r="D7027" s="44" t="s">
        <v>175</v>
      </c>
      <c r="E7027" s="3">
        <v>3</v>
      </c>
      <c r="F7027" s="3">
        <v>1</v>
      </c>
      <c r="G7027" s="3">
        <v>1</v>
      </c>
      <c r="H7027" s="3">
        <v>4</v>
      </c>
      <c r="I7027" s="3">
        <f t="shared" si="109"/>
        <v>2</v>
      </c>
    </row>
    <row r="7028" spans="1:9" x14ac:dyDescent="0.35">
      <c r="A7028" s="3" t="s">
        <v>7420</v>
      </c>
      <c r="B7028" s="44" t="s">
        <v>264</v>
      </c>
      <c r="C7028" s="44" t="s">
        <v>144</v>
      </c>
      <c r="D7028" s="44" t="s">
        <v>175</v>
      </c>
      <c r="E7028" s="3">
        <v>3</v>
      </c>
      <c r="F7028" s="3">
        <v>1</v>
      </c>
      <c r="G7028" s="3">
        <v>4</v>
      </c>
      <c r="H7028" s="3">
        <v>1</v>
      </c>
      <c r="I7028" s="3">
        <f t="shared" si="109"/>
        <v>2</v>
      </c>
    </row>
    <row r="7029" spans="1:9" x14ac:dyDescent="0.35">
      <c r="A7029" s="3" t="s">
        <v>7421</v>
      </c>
      <c r="B7029" s="44" t="s">
        <v>264</v>
      </c>
      <c r="C7029" s="44" t="s">
        <v>144</v>
      </c>
      <c r="D7029" s="44" t="s">
        <v>175</v>
      </c>
      <c r="E7029" s="3">
        <v>3</v>
      </c>
      <c r="F7029" s="3">
        <v>1</v>
      </c>
      <c r="G7029" s="3">
        <v>4</v>
      </c>
      <c r="H7029" s="3">
        <v>1</v>
      </c>
      <c r="I7029" s="3">
        <f t="shared" si="109"/>
        <v>2</v>
      </c>
    </row>
    <row r="7030" spans="1:9" x14ac:dyDescent="0.35">
      <c r="A7030" s="3" t="s">
        <v>7422</v>
      </c>
      <c r="B7030" s="44" t="s">
        <v>261</v>
      </c>
      <c r="C7030" s="44" t="s">
        <v>56</v>
      </c>
      <c r="D7030" s="44" t="s">
        <v>176</v>
      </c>
      <c r="E7030" s="3">
        <v>3</v>
      </c>
      <c r="F7030" s="3">
        <v>1</v>
      </c>
      <c r="G7030" s="3">
        <v>1</v>
      </c>
      <c r="H7030" s="3">
        <v>2</v>
      </c>
      <c r="I7030" s="3">
        <f t="shared" si="109"/>
        <v>2</v>
      </c>
    </row>
    <row r="7031" spans="1:9" x14ac:dyDescent="0.35">
      <c r="A7031" s="3" t="s">
        <v>7423</v>
      </c>
      <c r="B7031" s="44" t="s">
        <v>261</v>
      </c>
      <c r="C7031" s="44" t="s">
        <v>56</v>
      </c>
      <c r="D7031" s="44" t="s">
        <v>176</v>
      </c>
      <c r="E7031" s="3">
        <v>3</v>
      </c>
      <c r="F7031" s="3">
        <v>1</v>
      </c>
      <c r="G7031" s="3">
        <v>4</v>
      </c>
      <c r="H7031" s="3">
        <v>3</v>
      </c>
      <c r="I7031" s="3">
        <f t="shared" si="109"/>
        <v>3</v>
      </c>
    </row>
    <row r="7032" spans="1:9" x14ac:dyDescent="0.35">
      <c r="A7032" s="3" t="s">
        <v>7424</v>
      </c>
      <c r="B7032" s="44" t="s">
        <v>261</v>
      </c>
      <c r="C7032" s="44" t="s">
        <v>56</v>
      </c>
      <c r="D7032" s="44" t="s">
        <v>176</v>
      </c>
      <c r="E7032" s="3">
        <v>3</v>
      </c>
      <c r="F7032" s="3">
        <v>1</v>
      </c>
      <c r="G7032" s="3">
        <v>1</v>
      </c>
      <c r="H7032" s="3">
        <v>1</v>
      </c>
      <c r="I7032" s="3">
        <f t="shared" si="109"/>
        <v>2</v>
      </c>
    </row>
    <row r="7033" spans="1:9" x14ac:dyDescent="0.35">
      <c r="A7033" s="3" t="s">
        <v>7425</v>
      </c>
      <c r="B7033" s="44" t="s">
        <v>263</v>
      </c>
      <c r="C7033" s="44" t="s">
        <v>56</v>
      </c>
      <c r="D7033" s="44" t="s">
        <v>175</v>
      </c>
      <c r="E7033" s="3">
        <v>3</v>
      </c>
      <c r="F7033" s="3">
        <v>1</v>
      </c>
      <c r="G7033" s="3">
        <v>1</v>
      </c>
      <c r="H7033" s="3">
        <v>1</v>
      </c>
      <c r="I7033" s="3">
        <f t="shared" si="109"/>
        <v>2</v>
      </c>
    </row>
    <row r="7034" spans="1:9" x14ac:dyDescent="0.35">
      <c r="A7034" s="3" t="s">
        <v>7426</v>
      </c>
      <c r="B7034" s="44" t="s">
        <v>263</v>
      </c>
      <c r="C7034" s="44" t="s">
        <v>56</v>
      </c>
      <c r="D7034" s="44" t="s">
        <v>175</v>
      </c>
      <c r="E7034" s="3">
        <v>3</v>
      </c>
      <c r="F7034" s="3">
        <v>1</v>
      </c>
      <c r="G7034" s="3">
        <v>1</v>
      </c>
      <c r="H7034" s="3">
        <v>1</v>
      </c>
      <c r="I7034" s="3">
        <f t="shared" si="109"/>
        <v>2</v>
      </c>
    </row>
    <row r="7035" spans="1:9" x14ac:dyDescent="0.35">
      <c r="A7035" s="3" t="s">
        <v>7427</v>
      </c>
      <c r="B7035" s="44" t="s">
        <v>263</v>
      </c>
      <c r="C7035" s="44" t="s">
        <v>56</v>
      </c>
      <c r="D7035" s="44" t="s">
        <v>175</v>
      </c>
      <c r="E7035" s="3">
        <v>3</v>
      </c>
      <c r="F7035" s="3">
        <v>1</v>
      </c>
      <c r="G7035" s="3">
        <v>1</v>
      </c>
      <c r="H7035" s="3">
        <v>1</v>
      </c>
      <c r="I7035" s="3">
        <f t="shared" si="109"/>
        <v>2</v>
      </c>
    </row>
    <row r="7036" spans="1:9" x14ac:dyDescent="0.35">
      <c r="A7036" s="3" t="s">
        <v>7428</v>
      </c>
      <c r="B7036" s="44" t="s">
        <v>263</v>
      </c>
      <c r="C7036" s="44" t="s">
        <v>56</v>
      </c>
      <c r="D7036" s="44" t="s">
        <v>175</v>
      </c>
      <c r="E7036" s="3">
        <v>3</v>
      </c>
      <c r="F7036" s="3">
        <v>1</v>
      </c>
      <c r="G7036" s="3">
        <v>1</v>
      </c>
      <c r="H7036" s="3">
        <v>1</v>
      </c>
      <c r="I7036" s="3">
        <f t="shared" si="109"/>
        <v>2</v>
      </c>
    </row>
    <row r="7037" spans="1:9" x14ac:dyDescent="0.35">
      <c r="A7037" s="3" t="s">
        <v>7429</v>
      </c>
      <c r="B7037" s="44" t="s">
        <v>263</v>
      </c>
      <c r="C7037" s="44" t="s">
        <v>56</v>
      </c>
      <c r="D7037" s="44" t="s">
        <v>175</v>
      </c>
      <c r="E7037" s="3">
        <v>3</v>
      </c>
      <c r="F7037" s="3">
        <v>1</v>
      </c>
      <c r="G7037" s="3">
        <v>1</v>
      </c>
      <c r="H7037" s="3">
        <v>1</v>
      </c>
      <c r="I7037" s="3">
        <f t="shared" si="109"/>
        <v>2</v>
      </c>
    </row>
    <row r="7038" spans="1:9" x14ac:dyDescent="0.35">
      <c r="A7038" s="3" t="s">
        <v>7430</v>
      </c>
      <c r="B7038" s="44" t="s">
        <v>263</v>
      </c>
      <c r="C7038" s="44" t="s">
        <v>56</v>
      </c>
      <c r="D7038" s="44" t="s">
        <v>175</v>
      </c>
      <c r="E7038" s="3">
        <v>3</v>
      </c>
      <c r="F7038" s="3">
        <v>1</v>
      </c>
      <c r="G7038" s="3">
        <v>4</v>
      </c>
      <c r="H7038" s="3">
        <v>1</v>
      </c>
      <c r="I7038" s="3">
        <f t="shared" si="109"/>
        <v>2</v>
      </c>
    </row>
    <row r="7039" spans="1:9" x14ac:dyDescent="0.35">
      <c r="A7039" s="3" t="s">
        <v>7431</v>
      </c>
      <c r="B7039" s="44" t="s">
        <v>263</v>
      </c>
      <c r="C7039" s="44" t="s">
        <v>56</v>
      </c>
      <c r="D7039" s="44" t="s">
        <v>175</v>
      </c>
      <c r="E7039" s="3">
        <v>3</v>
      </c>
      <c r="F7039" s="3">
        <v>4</v>
      </c>
      <c r="G7039" s="3">
        <v>4</v>
      </c>
      <c r="H7039" s="3">
        <v>1</v>
      </c>
      <c r="I7039" s="3">
        <f t="shared" si="109"/>
        <v>3</v>
      </c>
    </row>
    <row r="7040" spans="1:9" x14ac:dyDescent="0.35">
      <c r="A7040" s="3" t="s">
        <v>7432</v>
      </c>
      <c r="B7040" s="44" t="s">
        <v>263</v>
      </c>
      <c r="C7040" s="44" t="s">
        <v>56</v>
      </c>
      <c r="D7040" s="44" t="s">
        <v>175</v>
      </c>
      <c r="E7040" s="3">
        <v>3</v>
      </c>
      <c r="F7040" s="3">
        <v>1</v>
      </c>
      <c r="G7040" s="3">
        <v>4</v>
      </c>
      <c r="H7040" s="3">
        <v>1</v>
      </c>
      <c r="I7040" s="3">
        <f t="shared" si="109"/>
        <v>2</v>
      </c>
    </row>
    <row r="7041" spans="1:9" x14ac:dyDescent="0.35">
      <c r="A7041" s="3" t="s">
        <v>7433</v>
      </c>
      <c r="B7041" s="44" t="s">
        <v>263</v>
      </c>
      <c r="C7041" s="44" t="s">
        <v>56</v>
      </c>
      <c r="D7041" s="44" t="s">
        <v>175</v>
      </c>
      <c r="E7041" s="3">
        <v>3</v>
      </c>
      <c r="F7041" s="3">
        <v>1</v>
      </c>
      <c r="G7041" s="3">
        <v>4</v>
      </c>
      <c r="H7041" s="3">
        <v>4</v>
      </c>
      <c r="I7041" s="3">
        <f t="shared" si="109"/>
        <v>3</v>
      </c>
    </row>
    <row r="7042" spans="1:9" x14ac:dyDescent="0.35">
      <c r="A7042" s="3" t="s">
        <v>7434</v>
      </c>
      <c r="B7042" s="44" t="s">
        <v>263</v>
      </c>
      <c r="C7042" s="44" t="s">
        <v>56</v>
      </c>
      <c r="D7042" s="44" t="s">
        <v>175</v>
      </c>
      <c r="E7042" s="3">
        <v>3</v>
      </c>
      <c r="F7042" s="3">
        <v>1</v>
      </c>
      <c r="G7042" s="3">
        <v>1</v>
      </c>
      <c r="H7042" s="3">
        <v>2</v>
      </c>
      <c r="I7042" s="3">
        <f t="shared" si="109"/>
        <v>2</v>
      </c>
    </row>
    <row r="7043" spans="1:9" x14ac:dyDescent="0.35">
      <c r="A7043" s="3" t="s">
        <v>7435</v>
      </c>
      <c r="B7043" s="44" t="s">
        <v>263</v>
      </c>
      <c r="C7043" s="44" t="s">
        <v>56</v>
      </c>
      <c r="D7043" s="44" t="s">
        <v>175</v>
      </c>
      <c r="E7043" s="3">
        <v>3</v>
      </c>
      <c r="F7043" s="3">
        <v>1</v>
      </c>
      <c r="G7043" s="3">
        <v>4</v>
      </c>
      <c r="H7043" s="3">
        <v>3</v>
      </c>
      <c r="I7043" s="3">
        <f t="shared" ref="I7043:I7106" si="110">ROUND(AVERAGE(E7043:H7043),0)</f>
        <v>3</v>
      </c>
    </row>
    <row r="7044" spans="1:9" x14ac:dyDescent="0.35">
      <c r="A7044" s="3" t="s">
        <v>7436</v>
      </c>
      <c r="B7044" s="44" t="s">
        <v>261</v>
      </c>
      <c r="C7044" s="44" t="s">
        <v>56</v>
      </c>
      <c r="D7044" s="44" t="s">
        <v>176</v>
      </c>
      <c r="E7044" s="3">
        <v>3</v>
      </c>
      <c r="F7044" s="3">
        <v>1</v>
      </c>
      <c r="G7044" s="3">
        <v>4</v>
      </c>
      <c r="H7044" s="3">
        <v>1</v>
      </c>
      <c r="I7044" s="3">
        <f t="shared" si="110"/>
        <v>2</v>
      </c>
    </row>
    <row r="7045" spans="1:9" x14ac:dyDescent="0.35">
      <c r="A7045" s="3" t="s">
        <v>7437</v>
      </c>
      <c r="B7045" s="44" t="s">
        <v>261</v>
      </c>
      <c r="C7045" s="44" t="s">
        <v>56</v>
      </c>
      <c r="D7045" s="44" t="s">
        <v>176</v>
      </c>
      <c r="E7045" s="3">
        <v>3</v>
      </c>
      <c r="F7045" s="3">
        <v>1</v>
      </c>
      <c r="G7045" s="3">
        <v>4</v>
      </c>
      <c r="H7045" s="3">
        <v>1</v>
      </c>
      <c r="I7045" s="3">
        <f t="shared" si="110"/>
        <v>2</v>
      </c>
    </row>
    <row r="7046" spans="1:9" x14ac:dyDescent="0.35">
      <c r="A7046" s="3" t="s">
        <v>7438</v>
      </c>
      <c r="B7046" s="44" t="s">
        <v>261</v>
      </c>
      <c r="C7046" s="44" t="s">
        <v>56</v>
      </c>
      <c r="D7046" s="44" t="s">
        <v>176</v>
      </c>
      <c r="E7046" s="3">
        <v>3</v>
      </c>
      <c r="F7046" s="3">
        <v>1</v>
      </c>
      <c r="G7046" s="3">
        <v>4</v>
      </c>
      <c r="H7046" s="3">
        <v>1</v>
      </c>
      <c r="I7046" s="3">
        <f t="shared" si="110"/>
        <v>2</v>
      </c>
    </row>
    <row r="7047" spans="1:9" x14ac:dyDescent="0.35">
      <c r="A7047" s="3" t="s">
        <v>7439</v>
      </c>
      <c r="B7047" s="44" t="s">
        <v>261</v>
      </c>
      <c r="C7047" s="44" t="s">
        <v>56</v>
      </c>
      <c r="D7047" s="44" t="s">
        <v>176</v>
      </c>
      <c r="E7047" s="3">
        <v>3</v>
      </c>
      <c r="F7047" s="3">
        <v>1</v>
      </c>
      <c r="G7047" s="3">
        <v>1</v>
      </c>
      <c r="H7047" s="3">
        <v>1</v>
      </c>
      <c r="I7047" s="3">
        <f t="shared" si="110"/>
        <v>2</v>
      </c>
    </row>
    <row r="7048" spans="1:9" x14ac:dyDescent="0.35">
      <c r="A7048" s="3" t="s">
        <v>7440</v>
      </c>
      <c r="B7048" s="44" t="s">
        <v>263</v>
      </c>
      <c r="C7048" s="44" t="s">
        <v>56</v>
      </c>
      <c r="D7048" s="44" t="s">
        <v>175</v>
      </c>
      <c r="E7048" s="3">
        <v>3</v>
      </c>
      <c r="F7048" s="3">
        <v>1</v>
      </c>
      <c r="G7048" s="3">
        <v>1</v>
      </c>
      <c r="H7048" s="3">
        <v>3</v>
      </c>
      <c r="I7048" s="3">
        <f t="shared" si="110"/>
        <v>2</v>
      </c>
    </row>
    <row r="7049" spans="1:9" x14ac:dyDescent="0.35">
      <c r="A7049" s="3" t="s">
        <v>7441</v>
      </c>
      <c r="B7049" s="44" t="s">
        <v>263</v>
      </c>
      <c r="C7049" s="44" t="s">
        <v>56</v>
      </c>
      <c r="D7049" s="44" t="s">
        <v>175</v>
      </c>
      <c r="E7049" s="3">
        <v>3</v>
      </c>
      <c r="F7049" s="3">
        <v>1</v>
      </c>
      <c r="G7049" s="3">
        <v>1</v>
      </c>
      <c r="H7049" s="3">
        <v>3</v>
      </c>
      <c r="I7049" s="3">
        <f t="shared" si="110"/>
        <v>2</v>
      </c>
    </row>
    <row r="7050" spans="1:9" x14ac:dyDescent="0.35">
      <c r="A7050" s="3" t="s">
        <v>7442</v>
      </c>
      <c r="B7050" s="44" t="s">
        <v>263</v>
      </c>
      <c r="C7050" s="44" t="s">
        <v>56</v>
      </c>
      <c r="D7050" s="44" t="s">
        <v>175</v>
      </c>
      <c r="E7050" s="3">
        <v>3</v>
      </c>
      <c r="F7050" s="3">
        <v>1</v>
      </c>
      <c r="G7050" s="3">
        <v>1</v>
      </c>
      <c r="H7050" s="3">
        <v>1</v>
      </c>
      <c r="I7050" s="3">
        <f t="shared" si="110"/>
        <v>2</v>
      </c>
    </row>
    <row r="7051" spans="1:9" x14ac:dyDescent="0.35">
      <c r="A7051" s="3" t="s">
        <v>7443</v>
      </c>
      <c r="B7051" s="44" t="s">
        <v>263</v>
      </c>
      <c r="C7051" s="44" t="s">
        <v>56</v>
      </c>
      <c r="D7051" s="44" t="s">
        <v>175</v>
      </c>
      <c r="E7051" s="3">
        <v>3</v>
      </c>
      <c r="F7051" s="3">
        <v>1</v>
      </c>
      <c r="G7051" s="3">
        <v>4</v>
      </c>
      <c r="H7051" s="3">
        <v>1</v>
      </c>
      <c r="I7051" s="3">
        <f t="shared" si="110"/>
        <v>2</v>
      </c>
    </row>
    <row r="7052" spans="1:9" x14ac:dyDescent="0.35">
      <c r="A7052" s="3" t="s">
        <v>7444</v>
      </c>
      <c r="B7052" s="44" t="s">
        <v>263</v>
      </c>
      <c r="C7052" s="44" t="s">
        <v>56</v>
      </c>
      <c r="D7052" s="44" t="s">
        <v>175</v>
      </c>
      <c r="E7052" s="3">
        <v>3</v>
      </c>
      <c r="F7052" s="3">
        <v>1</v>
      </c>
      <c r="G7052" s="3">
        <v>1</v>
      </c>
      <c r="H7052" s="3">
        <v>1</v>
      </c>
      <c r="I7052" s="3">
        <f t="shared" si="110"/>
        <v>2</v>
      </c>
    </row>
    <row r="7053" spans="1:9" x14ac:dyDescent="0.35">
      <c r="A7053" s="3" t="s">
        <v>7445</v>
      </c>
      <c r="B7053" s="44" t="s">
        <v>263</v>
      </c>
      <c r="C7053" s="44" t="s">
        <v>56</v>
      </c>
      <c r="D7053" s="44" t="s">
        <v>175</v>
      </c>
      <c r="E7053" s="3">
        <v>3</v>
      </c>
      <c r="F7053" s="3">
        <v>1</v>
      </c>
      <c r="G7053" s="3">
        <v>1</v>
      </c>
      <c r="H7053" s="3">
        <v>1</v>
      </c>
      <c r="I7053" s="3">
        <f t="shared" si="110"/>
        <v>2</v>
      </c>
    </row>
    <row r="7054" spans="1:9" x14ac:dyDescent="0.35">
      <c r="A7054" s="3" t="s">
        <v>7446</v>
      </c>
      <c r="B7054" s="44" t="s">
        <v>263</v>
      </c>
      <c r="C7054" s="44" t="s">
        <v>56</v>
      </c>
      <c r="D7054" s="44" t="s">
        <v>175</v>
      </c>
      <c r="E7054" s="3">
        <v>3</v>
      </c>
      <c r="F7054" s="3">
        <v>1</v>
      </c>
      <c r="G7054" s="3">
        <v>4</v>
      </c>
      <c r="H7054" s="3">
        <v>5</v>
      </c>
      <c r="I7054" s="3">
        <f t="shared" si="110"/>
        <v>3</v>
      </c>
    </row>
    <row r="7055" spans="1:9" x14ac:dyDescent="0.35">
      <c r="A7055" s="3" t="s">
        <v>7447</v>
      </c>
      <c r="B7055" s="44" t="s">
        <v>263</v>
      </c>
      <c r="C7055" s="44" t="s">
        <v>56</v>
      </c>
      <c r="D7055" s="44" t="s">
        <v>175</v>
      </c>
      <c r="E7055" s="3">
        <v>3</v>
      </c>
      <c r="F7055" s="3">
        <v>1</v>
      </c>
      <c r="G7055" s="3">
        <v>4</v>
      </c>
      <c r="H7055" s="3">
        <v>5</v>
      </c>
      <c r="I7055" s="3">
        <f t="shared" si="110"/>
        <v>3</v>
      </c>
    </row>
    <row r="7056" spans="1:9" x14ac:dyDescent="0.35">
      <c r="A7056" s="3" t="s">
        <v>7448</v>
      </c>
      <c r="B7056" s="44" t="s">
        <v>263</v>
      </c>
      <c r="C7056" s="44" t="s">
        <v>56</v>
      </c>
      <c r="D7056" s="44" t="s">
        <v>175</v>
      </c>
      <c r="E7056" s="3">
        <v>3</v>
      </c>
      <c r="F7056" s="3">
        <v>4</v>
      </c>
      <c r="G7056" s="3">
        <v>4</v>
      </c>
      <c r="H7056" s="3">
        <v>1</v>
      </c>
      <c r="I7056" s="3">
        <f t="shared" si="110"/>
        <v>3</v>
      </c>
    </row>
    <row r="7057" spans="1:9" x14ac:dyDescent="0.35">
      <c r="A7057" s="3" t="s">
        <v>7449</v>
      </c>
      <c r="B7057" s="44" t="s">
        <v>263</v>
      </c>
      <c r="C7057" s="44" t="s">
        <v>56</v>
      </c>
      <c r="D7057" s="44" t="s">
        <v>175</v>
      </c>
      <c r="E7057" s="3">
        <v>3</v>
      </c>
      <c r="F7057" s="3">
        <v>1</v>
      </c>
      <c r="G7057" s="3">
        <v>4</v>
      </c>
      <c r="H7057" s="3">
        <v>5</v>
      </c>
      <c r="I7057" s="3">
        <f t="shared" si="110"/>
        <v>3</v>
      </c>
    </row>
    <row r="7058" spans="1:9" x14ac:dyDescent="0.35">
      <c r="A7058" s="3" t="s">
        <v>7450</v>
      </c>
      <c r="B7058" s="44" t="s">
        <v>263</v>
      </c>
      <c r="C7058" s="44" t="s">
        <v>56</v>
      </c>
      <c r="D7058" s="44" t="s">
        <v>175</v>
      </c>
      <c r="E7058" s="3">
        <v>3</v>
      </c>
      <c r="F7058" s="3">
        <v>1</v>
      </c>
      <c r="G7058" s="3">
        <v>4</v>
      </c>
      <c r="H7058" s="3">
        <v>2</v>
      </c>
      <c r="I7058" s="3">
        <f t="shared" si="110"/>
        <v>3</v>
      </c>
    </row>
    <row r="7059" spans="1:9" x14ac:dyDescent="0.35">
      <c r="A7059" s="3" t="s">
        <v>7451</v>
      </c>
      <c r="B7059" s="44" t="s">
        <v>263</v>
      </c>
      <c r="C7059" s="44" t="s">
        <v>56</v>
      </c>
      <c r="D7059" s="44" t="s">
        <v>175</v>
      </c>
      <c r="E7059" s="3">
        <v>3</v>
      </c>
      <c r="F7059" s="3">
        <v>1</v>
      </c>
      <c r="G7059" s="3">
        <v>4</v>
      </c>
      <c r="H7059" s="3">
        <v>3</v>
      </c>
      <c r="I7059" s="3">
        <f t="shared" si="110"/>
        <v>3</v>
      </c>
    </row>
    <row r="7060" spans="1:9" x14ac:dyDescent="0.35">
      <c r="A7060" s="3" t="s">
        <v>7452</v>
      </c>
      <c r="B7060" s="44" t="s">
        <v>263</v>
      </c>
      <c r="C7060" s="44" t="s">
        <v>56</v>
      </c>
      <c r="D7060" s="44" t="s">
        <v>175</v>
      </c>
      <c r="E7060" s="3">
        <v>3</v>
      </c>
      <c r="F7060" s="3">
        <v>1</v>
      </c>
      <c r="G7060" s="3">
        <v>1</v>
      </c>
      <c r="H7060" s="3">
        <v>1</v>
      </c>
      <c r="I7060" s="3">
        <f t="shared" si="110"/>
        <v>2</v>
      </c>
    </row>
    <row r="7061" spans="1:9" x14ac:dyDescent="0.35">
      <c r="A7061" s="3" t="s">
        <v>7453</v>
      </c>
      <c r="B7061" s="44" t="s">
        <v>263</v>
      </c>
      <c r="C7061" s="44" t="s">
        <v>56</v>
      </c>
      <c r="D7061" s="44" t="s">
        <v>175</v>
      </c>
      <c r="E7061" s="3">
        <v>3</v>
      </c>
      <c r="F7061" s="3">
        <v>1</v>
      </c>
      <c r="G7061" s="3">
        <v>4</v>
      </c>
      <c r="H7061" s="3">
        <v>1</v>
      </c>
      <c r="I7061" s="3">
        <f t="shared" si="110"/>
        <v>2</v>
      </c>
    </row>
    <row r="7062" spans="1:9" x14ac:dyDescent="0.35">
      <c r="A7062" s="3" t="s">
        <v>7454</v>
      </c>
      <c r="B7062" s="44" t="s">
        <v>263</v>
      </c>
      <c r="C7062" s="44" t="s">
        <v>56</v>
      </c>
      <c r="D7062" s="44" t="s">
        <v>175</v>
      </c>
      <c r="E7062" s="3">
        <v>3</v>
      </c>
      <c r="F7062" s="3">
        <v>1</v>
      </c>
      <c r="G7062" s="3">
        <v>4</v>
      </c>
      <c r="H7062" s="3">
        <v>1</v>
      </c>
      <c r="I7062" s="3">
        <f t="shared" si="110"/>
        <v>2</v>
      </c>
    </row>
    <row r="7063" spans="1:9" x14ac:dyDescent="0.35">
      <c r="A7063" s="3" t="s">
        <v>7455</v>
      </c>
      <c r="B7063" s="44" t="s">
        <v>263</v>
      </c>
      <c r="C7063" s="44" t="s">
        <v>56</v>
      </c>
      <c r="D7063" s="44" t="s">
        <v>175</v>
      </c>
      <c r="E7063" s="3">
        <v>3</v>
      </c>
      <c r="F7063" s="3">
        <v>1</v>
      </c>
      <c r="G7063" s="3">
        <v>4</v>
      </c>
      <c r="H7063" s="3">
        <v>2</v>
      </c>
      <c r="I7063" s="3">
        <f t="shared" si="110"/>
        <v>3</v>
      </c>
    </row>
    <row r="7064" spans="1:9" x14ac:dyDescent="0.35">
      <c r="A7064" s="3" t="s">
        <v>7456</v>
      </c>
      <c r="B7064" s="44" t="s">
        <v>263</v>
      </c>
      <c r="C7064" s="44" t="s">
        <v>56</v>
      </c>
      <c r="D7064" s="44" t="s">
        <v>175</v>
      </c>
      <c r="E7064" s="3">
        <v>3</v>
      </c>
      <c r="F7064" s="3">
        <v>1</v>
      </c>
      <c r="G7064" s="3">
        <v>4</v>
      </c>
      <c r="H7064" s="3">
        <v>1</v>
      </c>
      <c r="I7064" s="3">
        <f t="shared" si="110"/>
        <v>2</v>
      </c>
    </row>
    <row r="7065" spans="1:9" x14ac:dyDescent="0.35">
      <c r="A7065" s="3" t="s">
        <v>7457</v>
      </c>
      <c r="B7065" s="44" t="s">
        <v>263</v>
      </c>
      <c r="C7065" s="44" t="s">
        <v>56</v>
      </c>
      <c r="D7065" s="44" t="s">
        <v>175</v>
      </c>
      <c r="E7065" s="3">
        <v>3</v>
      </c>
      <c r="F7065" s="3">
        <v>1</v>
      </c>
      <c r="G7065" s="3">
        <v>4</v>
      </c>
      <c r="H7065" s="3">
        <v>2</v>
      </c>
      <c r="I7065" s="3">
        <f t="shared" si="110"/>
        <v>3</v>
      </c>
    </row>
    <row r="7066" spans="1:9" x14ac:dyDescent="0.35">
      <c r="A7066" s="3" t="s">
        <v>7458</v>
      </c>
      <c r="B7066" s="44" t="s">
        <v>263</v>
      </c>
      <c r="C7066" s="44" t="s">
        <v>56</v>
      </c>
      <c r="D7066" s="44" t="s">
        <v>175</v>
      </c>
      <c r="E7066" s="3">
        <v>3</v>
      </c>
      <c r="F7066" s="3">
        <v>1</v>
      </c>
      <c r="G7066" s="3">
        <v>4</v>
      </c>
      <c r="H7066" s="3">
        <v>3</v>
      </c>
      <c r="I7066" s="3">
        <f t="shared" si="110"/>
        <v>3</v>
      </c>
    </row>
    <row r="7067" spans="1:9" x14ac:dyDescent="0.35">
      <c r="A7067" s="3" t="s">
        <v>7459</v>
      </c>
      <c r="B7067" s="44" t="s">
        <v>264</v>
      </c>
      <c r="C7067" s="44" t="s">
        <v>144</v>
      </c>
      <c r="D7067" s="44" t="s">
        <v>175</v>
      </c>
      <c r="E7067" s="3">
        <v>3</v>
      </c>
      <c r="F7067" s="3">
        <v>1</v>
      </c>
      <c r="G7067" s="3">
        <v>4</v>
      </c>
      <c r="H7067" s="3">
        <v>1</v>
      </c>
      <c r="I7067" s="3">
        <f t="shared" si="110"/>
        <v>2</v>
      </c>
    </row>
    <row r="7068" spans="1:9" x14ac:dyDescent="0.35">
      <c r="A7068" s="3" t="s">
        <v>7460</v>
      </c>
      <c r="B7068" s="44" t="s">
        <v>261</v>
      </c>
      <c r="C7068" s="44" t="s">
        <v>56</v>
      </c>
      <c r="D7068" s="44" t="s">
        <v>176</v>
      </c>
      <c r="E7068" s="3">
        <v>3</v>
      </c>
      <c r="F7068" s="3">
        <v>1</v>
      </c>
      <c r="G7068" s="3">
        <v>4</v>
      </c>
      <c r="H7068" s="3">
        <v>1</v>
      </c>
      <c r="I7068" s="3">
        <f t="shared" si="110"/>
        <v>2</v>
      </c>
    </row>
    <row r="7069" spans="1:9" x14ac:dyDescent="0.35">
      <c r="A7069" s="3" t="s">
        <v>7461</v>
      </c>
      <c r="B7069" s="44" t="s">
        <v>264</v>
      </c>
      <c r="C7069" s="44" t="s">
        <v>144</v>
      </c>
      <c r="D7069" s="44" t="s">
        <v>175</v>
      </c>
      <c r="E7069" s="3">
        <v>3</v>
      </c>
      <c r="F7069" s="3">
        <v>1</v>
      </c>
      <c r="G7069" s="3">
        <v>4</v>
      </c>
      <c r="H7069" s="3">
        <v>1</v>
      </c>
      <c r="I7069" s="3">
        <f t="shared" si="110"/>
        <v>2</v>
      </c>
    </row>
    <row r="7070" spans="1:9" x14ac:dyDescent="0.35">
      <c r="A7070" s="3" t="s">
        <v>7462</v>
      </c>
      <c r="B7070" s="44" t="s">
        <v>264</v>
      </c>
      <c r="C7070" s="44" t="s">
        <v>144</v>
      </c>
      <c r="D7070" s="44" t="s">
        <v>175</v>
      </c>
      <c r="E7070" s="3">
        <v>3</v>
      </c>
      <c r="F7070" s="3">
        <v>1</v>
      </c>
      <c r="G7070" s="3">
        <v>4</v>
      </c>
      <c r="H7070" s="3">
        <v>4</v>
      </c>
      <c r="I7070" s="3">
        <f t="shared" si="110"/>
        <v>3</v>
      </c>
    </row>
    <row r="7071" spans="1:9" x14ac:dyDescent="0.35">
      <c r="A7071" s="3" t="s">
        <v>7463</v>
      </c>
      <c r="B7071" s="44" t="s">
        <v>261</v>
      </c>
      <c r="C7071" s="44" t="s">
        <v>56</v>
      </c>
      <c r="D7071" s="44" t="s">
        <v>176</v>
      </c>
      <c r="E7071" s="3">
        <v>3</v>
      </c>
      <c r="F7071" s="3">
        <v>1</v>
      </c>
      <c r="G7071" s="3">
        <v>1</v>
      </c>
      <c r="H7071" s="3">
        <v>1</v>
      </c>
      <c r="I7071" s="3">
        <f t="shared" si="110"/>
        <v>2</v>
      </c>
    </row>
    <row r="7072" spans="1:9" x14ac:dyDescent="0.35">
      <c r="A7072" s="3" t="s">
        <v>7464</v>
      </c>
      <c r="B7072" s="44" t="s">
        <v>264</v>
      </c>
      <c r="C7072" s="44" t="s">
        <v>144</v>
      </c>
      <c r="D7072" s="44" t="s">
        <v>175</v>
      </c>
      <c r="E7072" s="3">
        <v>3</v>
      </c>
      <c r="F7072" s="3">
        <v>1</v>
      </c>
      <c r="G7072" s="3">
        <v>4</v>
      </c>
      <c r="H7072" s="3">
        <v>4</v>
      </c>
      <c r="I7072" s="3">
        <f t="shared" si="110"/>
        <v>3</v>
      </c>
    </row>
    <row r="7073" spans="1:9" x14ac:dyDescent="0.35">
      <c r="A7073" s="3" t="s">
        <v>7465</v>
      </c>
      <c r="B7073" s="44" t="s">
        <v>264</v>
      </c>
      <c r="C7073" s="44" t="s">
        <v>144</v>
      </c>
      <c r="D7073" s="44" t="s">
        <v>175</v>
      </c>
      <c r="E7073" s="3">
        <v>3</v>
      </c>
      <c r="F7073" s="3">
        <v>1</v>
      </c>
      <c r="G7073" s="3">
        <v>4</v>
      </c>
      <c r="H7073" s="3">
        <v>1</v>
      </c>
      <c r="I7073" s="3">
        <f t="shared" si="110"/>
        <v>2</v>
      </c>
    </row>
    <row r="7074" spans="1:9" x14ac:dyDescent="0.35">
      <c r="A7074" s="3" t="s">
        <v>7466</v>
      </c>
      <c r="B7074" s="44" t="s">
        <v>264</v>
      </c>
      <c r="C7074" s="44" t="s">
        <v>144</v>
      </c>
      <c r="D7074" s="44" t="s">
        <v>175</v>
      </c>
      <c r="E7074" s="3">
        <v>3</v>
      </c>
      <c r="F7074" s="3">
        <v>1</v>
      </c>
      <c r="G7074" s="3">
        <v>1</v>
      </c>
      <c r="H7074" s="3">
        <v>3</v>
      </c>
      <c r="I7074" s="3">
        <f t="shared" si="110"/>
        <v>2</v>
      </c>
    </row>
    <row r="7075" spans="1:9" x14ac:dyDescent="0.35">
      <c r="A7075" s="3" t="s">
        <v>7467</v>
      </c>
      <c r="B7075" s="44" t="s">
        <v>264</v>
      </c>
      <c r="C7075" s="44" t="s">
        <v>144</v>
      </c>
      <c r="D7075" s="44" t="s">
        <v>175</v>
      </c>
      <c r="E7075" s="3">
        <v>3</v>
      </c>
      <c r="F7075" s="3">
        <v>1</v>
      </c>
      <c r="G7075" s="3">
        <v>4</v>
      </c>
      <c r="H7075" s="3">
        <v>1</v>
      </c>
      <c r="I7075" s="3">
        <f t="shared" si="110"/>
        <v>2</v>
      </c>
    </row>
    <row r="7076" spans="1:9" x14ac:dyDescent="0.35">
      <c r="A7076" s="3" t="s">
        <v>7468</v>
      </c>
      <c r="B7076" s="44" t="s">
        <v>264</v>
      </c>
      <c r="C7076" s="44" t="s">
        <v>144</v>
      </c>
      <c r="D7076" s="44" t="s">
        <v>175</v>
      </c>
      <c r="E7076" s="3">
        <v>3</v>
      </c>
      <c r="F7076" s="3">
        <v>1</v>
      </c>
      <c r="G7076" s="3">
        <v>4</v>
      </c>
      <c r="H7076" s="3">
        <v>1</v>
      </c>
      <c r="I7076" s="3">
        <f t="shared" si="110"/>
        <v>2</v>
      </c>
    </row>
    <row r="7077" spans="1:9" x14ac:dyDescent="0.35">
      <c r="A7077" s="3" t="s">
        <v>7469</v>
      </c>
      <c r="B7077" s="44" t="s">
        <v>263</v>
      </c>
      <c r="C7077" s="44" t="s">
        <v>56</v>
      </c>
      <c r="D7077" s="44" t="s">
        <v>175</v>
      </c>
      <c r="E7077" s="3">
        <v>3</v>
      </c>
      <c r="F7077" s="3">
        <v>1</v>
      </c>
      <c r="G7077" s="3">
        <v>4</v>
      </c>
      <c r="H7077" s="3">
        <v>1</v>
      </c>
      <c r="I7077" s="3">
        <f t="shared" si="110"/>
        <v>2</v>
      </c>
    </row>
    <row r="7078" spans="1:9" x14ac:dyDescent="0.35">
      <c r="A7078" s="3" t="s">
        <v>7470</v>
      </c>
      <c r="B7078" s="44" t="s">
        <v>263</v>
      </c>
      <c r="C7078" s="44" t="s">
        <v>56</v>
      </c>
      <c r="D7078" s="44" t="s">
        <v>175</v>
      </c>
      <c r="E7078" s="3">
        <v>3</v>
      </c>
      <c r="F7078" s="3">
        <v>1</v>
      </c>
      <c r="G7078" s="3">
        <v>4</v>
      </c>
      <c r="H7078" s="3">
        <v>1</v>
      </c>
      <c r="I7078" s="3">
        <f t="shared" si="110"/>
        <v>2</v>
      </c>
    </row>
    <row r="7079" spans="1:9" x14ac:dyDescent="0.35">
      <c r="A7079" s="3" t="s">
        <v>7471</v>
      </c>
      <c r="B7079" s="44" t="s">
        <v>263</v>
      </c>
      <c r="C7079" s="44" t="s">
        <v>56</v>
      </c>
      <c r="D7079" s="44" t="s">
        <v>175</v>
      </c>
      <c r="E7079" s="3">
        <v>3</v>
      </c>
      <c r="F7079" s="3">
        <v>1</v>
      </c>
      <c r="G7079" s="3">
        <v>4</v>
      </c>
      <c r="H7079" s="3">
        <v>1</v>
      </c>
      <c r="I7079" s="3">
        <f t="shared" si="110"/>
        <v>2</v>
      </c>
    </row>
    <row r="7080" spans="1:9" x14ac:dyDescent="0.35">
      <c r="A7080" s="3" t="s">
        <v>7472</v>
      </c>
      <c r="B7080" s="44" t="s">
        <v>263</v>
      </c>
      <c r="C7080" s="44" t="s">
        <v>56</v>
      </c>
      <c r="D7080" s="44" t="s">
        <v>175</v>
      </c>
      <c r="E7080" s="3">
        <v>3</v>
      </c>
      <c r="F7080" s="3">
        <v>1</v>
      </c>
      <c r="G7080" s="3">
        <v>4</v>
      </c>
      <c r="H7080" s="3">
        <v>1</v>
      </c>
      <c r="I7080" s="3">
        <f t="shared" si="110"/>
        <v>2</v>
      </c>
    </row>
    <row r="7081" spans="1:9" x14ac:dyDescent="0.35">
      <c r="A7081" s="3" t="s">
        <v>7473</v>
      </c>
      <c r="B7081" s="44" t="s">
        <v>263</v>
      </c>
      <c r="C7081" s="44" t="s">
        <v>56</v>
      </c>
      <c r="D7081" s="44" t="s">
        <v>175</v>
      </c>
      <c r="E7081" s="3">
        <v>3</v>
      </c>
      <c r="F7081" s="3">
        <v>1</v>
      </c>
      <c r="G7081" s="3">
        <v>4</v>
      </c>
      <c r="H7081" s="3">
        <v>1</v>
      </c>
      <c r="I7081" s="3">
        <f t="shared" si="110"/>
        <v>2</v>
      </c>
    </row>
    <row r="7082" spans="1:9" x14ac:dyDescent="0.35">
      <c r="A7082" s="3" t="s">
        <v>7474</v>
      </c>
      <c r="B7082" s="44" t="s">
        <v>263</v>
      </c>
      <c r="C7082" s="44" t="s">
        <v>56</v>
      </c>
      <c r="D7082" s="44" t="s">
        <v>175</v>
      </c>
      <c r="E7082" s="3">
        <v>2</v>
      </c>
      <c r="F7082" s="3">
        <v>4</v>
      </c>
      <c r="G7082" s="3">
        <v>4</v>
      </c>
      <c r="H7082" s="3">
        <v>1</v>
      </c>
      <c r="I7082" s="3">
        <f t="shared" si="110"/>
        <v>3</v>
      </c>
    </row>
    <row r="7083" spans="1:9" x14ac:dyDescent="0.35">
      <c r="A7083" s="3" t="s">
        <v>7475</v>
      </c>
      <c r="B7083" s="44" t="s">
        <v>261</v>
      </c>
      <c r="C7083" s="44" t="s">
        <v>56</v>
      </c>
      <c r="D7083" s="44" t="s">
        <v>176</v>
      </c>
      <c r="E7083" s="3">
        <v>3</v>
      </c>
      <c r="F7083" s="3">
        <v>1</v>
      </c>
      <c r="G7083" s="3">
        <v>1</v>
      </c>
      <c r="H7083" s="3">
        <v>1</v>
      </c>
      <c r="I7083" s="3">
        <f t="shared" si="110"/>
        <v>2</v>
      </c>
    </row>
    <row r="7084" spans="1:9" x14ac:dyDescent="0.35">
      <c r="A7084" s="3" t="s">
        <v>7476</v>
      </c>
      <c r="B7084" s="44" t="s">
        <v>261</v>
      </c>
      <c r="C7084" s="44" t="s">
        <v>56</v>
      </c>
      <c r="D7084" s="44" t="s">
        <v>176</v>
      </c>
      <c r="E7084" s="3">
        <v>3</v>
      </c>
      <c r="F7084" s="3">
        <v>3</v>
      </c>
      <c r="G7084" s="3">
        <v>1</v>
      </c>
      <c r="H7084" s="3">
        <v>1</v>
      </c>
      <c r="I7084" s="3">
        <f t="shared" si="110"/>
        <v>2</v>
      </c>
    </row>
    <row r="7085" spans="1:9" x14ac:dyDescent="0.35">
      <c r="A7085" s="3" t="s">
        <v>7477</v>
      </c>
      <c r="B7085" s="44" t="s">
        <v>261</v>
      </c>
      <c r="C7085" s="44" t="s">
        <v>56</v>
      </c>
      <c r="D7085" s="44" t="s">
        <v>176</v>
      </c>
      <c r="E7085" s="3">
        <v>3</v>
      </c>
      <c r="F7085" s="3">
        <v>2</v>
      </c>
      <c r="G7085" s="3">
        <v>1</v>
      </c>
      <c r="H7085" s="3">
        <v>1</v>
      </c>
      <c r="I7085" s="3">
        <f t="shared" si="110"/>
        <v>2</v>
      </c>
    </row>
    <row r="7086" spans="1:9" x14ac:dyDescent="0.35">
      <c r="A7086" s="3" t="s">
        <v>7478</v>
      </c>
      <c r="B7086" s="44" t="s">
        <v>261</v>
      </c>
      <c r="C7086" s="44" t="s">
        <v>56</v>
      </c>
      <c r="D7086" s="44" t="s">
        <v>176</v>
      </c>
      <c r="E7086" s="3">
        <v>3</v>
      </c>
      <c r="F7086" s="3">
        <v>1</v>
      </c>
      <c r="G7086" s="3">
        <v>1</v>
      </c>
      <c r="H7086" s="3">
        <v>1</v>
      </c>
      <c r="I7086" s="3">
        <f t="shared" si="110"/>
        <v>2</v>
      </c>
    </row>
    <row r="7087" spans="1:9" x14ac:dyDescent="0.35">
      <c r="A7087" s="3" t="s">
        <v>7479</v>
      </c>
      <c r="B7087" s="44" t="s">
        <v>261</v>
      </c>
      <c r="C7087" s="44" t="s">
        <v>56</v>
      </c>
      <c r="D7087" s="44" t="s">
        <v>176</v>
      </c>
      <c r="E7087" s="3">
        <v>3</v>
      </c>
      <c r="F7087" s="3">
        <v>1</v>
      </c>
      <c r="G7087" s="3">
        <v>1</v>
      </c>
      <c r="H7087" s="3">
        <v>1</v>
      </c>
      <c r="I7087" s="3">
        <f t="shared" si="110"/>
        <v>2</v>
      </c>
    </row>
    <row r="7088" spans="1:9" x14ac:dyDescent="0.35">
      <c r="A7088" s="3" t="s">
        <v>7480</v>
      </c>
      <c r="B7088" s="44" t="s">
        <v>263</v>
      </c>
      <c r="C7088" s="44" t="s">
        <v>56</v>
      </c>
      <c r="D7088" s="44" t="s">
        <v>175</v>
      </c>
      <c r="E7088" s="3">
        <v>3</v>
      </c>
      <c r="F7088" s="3">
        <v>3</v>
      </c>
      <c r="G7088" s="3">
        <v>4</v>
      </c>
      <c r="H7088" s="3">
        <v>3</v>
      </c>
      <c r="I7088" s="3">
        <f t="shared" si="110"/>
        <v>3</v>
      </c>
    </row>
    <row r="7089" spans="1:9" x14ac:dyDescent="0.35">
      <c r="A7089" s="3" t="s">
        <v>7481</v>
      </c>
      <c r="B7089" s="44" t="s">
        <v>261</v>
      </c>
      <c r="C7089" s="44" t="s">
        <v>56</v>
      </c>
      <c r="D7089" s="44" t="s">
        <v>176</v>
      </c>
      <c r="E7089" s="3">
        <v>3</v>
      </c>
      <c r="F7089" s="3">
        <v>4</v>
      </c>
      <c r="G7089" s="3">
        <v>1</v>
      </c>
      <c r="H7089" s="3">
        <v>1</v>
      </c>
      <c r="I7089" s="3">
        <f t="shared" si="110"/>
        <v>2</v>
      </c>
    </row>
    <row r="7090" spans="1:9" x14ac:dyDescent="0.35">
      <c r="A7090" s="3" t="s">
        <v>7482</v>
      </c>
      <c r="B7090" s="44" t="s">
        <v>263</v>
      </c>
      <c r="C7090" s="44" t="s">
        <v>56</v>
      </c>
      <c r="D7090" s="44" t="s">
        <v>175</v>
      </c>
      <c r="E7090" s="3">
        <v>3</v>
      </c>
      <c r="F7090" s="3">
        <v>1</v>
      </c>
      <c r="G7090" s="3">
        <v>4</v>
      </c>
      <c r="H7090" s="3">
        <v>1</v>
      </c>
      <c r="I7090" s="3">
        <f t="shared" si="110"/>
        <v>2</v>
      </c>
    </row>
    <row r="7091" spans="1:9" x14ac:dyDescent="0.35">
      <c r="A7091" s="3" t="s">
        <v>7483</v>
      </c>
      <c r="B7091" s="44" t="s">
        <v>263</v>
      </c>
      <c r="C7091" s="44" t="s">
        <v>56</v>
      </c>
      <c r="D7091" s="44" t="s">
        <v>175</v>
      </c>
      <c r="E7091" s="3">
        <v>2</v>
      </c>
      <c r="F7091" s="3">
        <v>4</v>
      </c>
      <c r="G7091" s="3">
        <v>4</v>
      </c>
      <c r="H7091" s="3">
        <v>1</v>
      </c>
      <c r="I7091" s="3">
        <f t="shared" si="110"/>
        <v>3</v>
      </c>
    </row>
    <row r="7092" spans="1:9" x14ac:dyDescent="0.35">
      <c r="A7092" s="3" t="s">
        <v>7484</v>
      </c>
      <c r="B7092" s="44" t="s">
        <v>263</v>
      </c>
      <c r="C7092" s="44" t="s">
        <v>56</v>
      </c>
      <c r="D7092" s="44" t="s">
        <v>175</v>
      </c>
      <c r="E7092" s="3">
        <v>1</v>
      </c>
      <c r="F7092" s="3">
        <v>4</v>
      </c>
      <c r="G7092" s="3">
        <v>1</v>
      </c>
      <c r="H7092" s="3">
        <v>1</v>
      </c>
      <c r="I7092" s="3">
        <f t="shared" si="110"/>
        <v>2</v>
      </c>
    </row>
    <row r="7093" spans="1:9" x14ac:dyDescent="0.35">
      <c r="A7093" s="3" t="s">
        <v>7485</v>
      </c>
      <c r="B7093" s="44" t="s">
        <v>263</v>
      </c>
      <c r="C7093" s="44" t="s">
        <v>56</v>
      </c>
      <c r="D7093" s="44" t="s">
        <v>175</v>
      </c>
      <c r="E7093" s="3">
        <v>3</v>
      </c>
      <c r="F7093" s="3">
        <v>4</v>
      </c>
      <c r="G7093" s="3">
        <v>4</v>
      </c>
      <c r="H7093" s="3">
        <v>1</v>
      </c>
      <c r="I7093" s="3">
        <f t="shared" si="110"/>
        <v>3</v>
      </c>
    </row>
    <row r="7094" spans="1:9" x14ac:dyDescent="0.35">
      <c r="A7094" s="3" t="s">
        <v>7486</v>
      </c>
      <c r="B7094" s="44" t="s">
        <v>261</v>
      </c>
      <c r="C7094" s="44" t="s">
        <v>56</v>
      </c>
      <c r="D7094" s="44" t="s">
        <v>176</v>
      </c>
      <c r="E7094" s="3">
        <v>1</v>
      </c>
      <c r="F7094" s="3">
        <v>4</v>
      </c>
      <c r="G7094" s="3">
        <v>1</v>
      </c>
      <c r="H7094" s="3">
        <v>3</v>
      </c>
      <c r="I7094" s="3">
        <f t="shared" si="110"/>
        <v>2</v>
      </c>
    </row>
    <row r="7095" spans="1:9" x14ac:dyDescent="0.35">
      <c r="A7095" s="3" t="s">
        <v>7487</v>
      </c>
      <c r="B7095" s="44" t="s">
        <v>263</v>
      </c>
      <c r="C7095" s="44" t="s">
        <v>56</v>
      </c>
      <c r="D7095" s="44" t="s">
        <v>175</v>
      </c>
      <c r="E7095" s="3">
        <v>3</v>
      </c>
      <c r="F7095" s="3">
        <v>1</v>
      </c>
      <c r="G7095" s="3">
        <v>1</v>
      </c>
      <c r="H7095" s="3">
        <v>1</v>
      </c>
      <c r="I7095" s="3">
        <f t="shared" si="110"/>
        <v>2</v>
      </c>
    </row>
    <row r="7096" spans="1:9" x14ac:dyDescent="0.35">
      <c r="A7096" s="3" t="s">
        <v>7488</v>
      </c>
      <c r="B7096" s="44" t="s">
        <v>263</v>
      </c>
      <c r="C7096" s="44" t="s">
        <v>56</v>
      </c>
      <c r="D7096" s="44" t="s">
        <v>175</v>
      </c>
      <c r="E7096" s="3">
        <v>3</v>
      </c>
      <c r="F7096" s="3">
        <v>1</v>
      </c>
      <c r="G7096" s="3">
        <v>4</v>
      </c>
      <c r="H7096" s="3">
        <v>1</v>
      </c>
      <c r="I7096" s="3">
        <f t="shared" si="110"/>
        <v>2</v>
      </c>
    </row>
    <row r="7097" spans="1:9" x14ac:dyDescent="0.35">
      <c r="A7097" s="3" t="s">
        <v>7489</v>
      </c>
      <c r="B7097" s="44" t="s">
        <v>261</v>
      </c>
      <c r="C7097" s="44" t="s">
        <v>56</v>
      </c>
      <c r="D7097" s="44" t="s">
        <v>176</v>
      </c>
      <c r="E7097" s="3">
        <v>2</v>
      </c>
      <c r="F7097" s="3">
        <v>4</v>
      </c>
      <c r="G7097" s="3">
        <v>1</v>
      </c>
      <c r="H7097" s="3">
        <v>4</v>
      </c>
      <c r="I7097" s="3">
        <f t="shared" si="110"/>
        <v>3</v>
      </c>
    </row>
    <row r="7098" spans="1:9" x14ac:dyDescent="0.35">
      <c r="A7098" s="3" t="s">
        <v>7490</v>
      </c>
      <c r="B7098" s="44" t="s">
        <v>263</v>
      </c>
      <c r="C7098" s="44" t="s">
        <v>56</v>
      </c>
      <c r="D7098" s="44" t="s">
        <v>175</v>
      </c>
      <c r="E7098" s="3">
        <v>3</v>
      </c>
      <c r="F7098" s="3">
        <v>1</v>
      </c>
      <c r="G7098" s="3">
        <v>1</v>
      </c>
      <c r="H7098" s="3">
        <v>1</v>
      </c>
      <c r="I7098" s="3">
        <f t="shared" si="110"/>
        <v>2</v>
      </c>
    </row>
    <row r="7099" spans="1:9" x14ac:dyDescent="0.35">
      <c r="A7099" s="3" t="s">
        <v>7491</v>
      </c>
      <c r="B7099" s="44" t="s">
        <v>263</v>
      </c>
      <c r="C7099" s="44" t="s">
        <v>56</v>
      </c>
      <c r="D7099" s="44" t="s">
        <v>175</v>
      </c>
      <c r="E7099" s="3">
        <v>3</v>
      </c>
      <c r="F7099" s="3">
        <v>1</v>
      </c>
      <c r="G7099" s="3">
        <v>4</v>
      </c>
      <c r="H7099" s="3">
        <v>2</v>
      </c>
      <c r="I7099" s="3">
        <f t="shared" si="110"/>
        <v>3</v>
      </c>
    </row>
    <row r="7100" spans="1:9" x14ac:dyDescent="0.35">
      <c r="A7100" s="3" t="s">
        <v>7492</v>
      </c>
      <c r="B7100" s="44" t="s">
        <v>263</v>
      </c>
      <c r="C7100" s="44" t="s">
        <v>56</v>
      </c>
      <c r="D7100" s="44" t="s">
        <v>175</v>
      </c>
      <c r="E7100" s="3">
        <v>3</v>
      </c>
      <c r="F7100" s="3">
        <v>1</v>
      </c>
      <c r="G7100" s="3">
        <v>4</v>
      </c>
      <c r="H7100" s="3">
        <v>4</v>
      </c>
      <c r="I7100" s="3">
        <f t="shared" si="110"/>
        <v>3</v>
      </c>
    </row>
    <row r="7101" spans="1:9" x14ac:dyDescent="0.35">
      <c r="A7101" s="3" t="s">
        <v>7493</v>
      </c>
      <c r="B7101" s="44" t="s">
        <v>264</v>
      </c>
      <c r="C7101" s="44" t="s">
        <v>144</v>
      </c>
      <c r="D7101" s="44" t="s">
        <v>175</v>
      </c>
      <c r="E7101" s="3">
        <v>3</v>
      </c>
      <c r="F7101" s="3">
        <v>1</v>
      </c>
      <c r="G7101" s="3">
        <v>4</v>
      </c>
      <c r="H7101" s="3">
        <v>1</v>
      </c>
      <c r="I7101" s="3">
        <f t="shared" si="110"/>
        <v>2</v>
      </c>
    </row>
    <row r="7102" spans="1:9" x14ac:dyDescent="0.35">
      <c r="A7102" s="3" t="s">
        <v>7494</v>
      </c>
      <c r="B7102" s="44" t="s">
        <v>264</v>
      </c>
      <c r="C7102" s="44" t="s">
        <v>144</v>
      </c>
      <c r="D7102" s="44" t="s">
        <v>175</v>
      </c>
      <c r="E7102" s="3">
        <v>3</v>
      </c>
      <c r="F7102" s="3">
        <v>1</v>
      </c>
      <c r="G7102" s="3">
        <v>4</v>
      </c>
      <c r="H7102" s="3">
        <v>1</v>
      </c>
      <c r="I7102" s="3">
        <f t="shared" si="110"/>
        <v>2</v>
      </c>
    </row>
    <row r="7103" spans="1:9" x14ac:dyDescent="0.35">
      <c r="A7103" s="3" t="s">
        <v>7495</v>
      </c>
      <c r="B7103" s="44" t="s">
        <v>264</v>
      </c>
      <c r="C7103" s="44" t="s">
        <v>144</v>
      </c>
      <c r="D7103" s="44" t="s">
        <v>175</v>
      </c>
      <c r="E7103" s="3">
        <v>3</v>
      </c>
      <c r="F7103" s="3">
        <v>1</v>
      </c>
      <c r="G7103" s="3">
        <v>4</v>
      </c>
      <c r="H7103" s="3">
        <v>1</v>
      </c>
      <c r="I7103" s="3">
        <f t="shared" si="110"/>
        <v>2</v>
      </c>
    </row>
    <row r="7104" spans="1:9" x14ac:dyDescent="0.35">
      <c r="A7104" s="3" t="s">
        <v>7496</v>
      </c>
      <c r="B7104" s="44" t="s">
        <v>261</v>
      </c>
      <c r="C7104" s="44" t="s">
        <v>56</v>
      </c>
      <c r="D7104" s="44" t="s">
        <v>176</v>
      </c>
      <c r="E7104" s="3">
        <v>3</v>
      </c>
      <c r="F7104" s="3">
        <v>1</v>
      </c>
      <c r="G7104" s="3">
        <v>1</v>
      </c>
      <c r="H7104" s="3">
        <v>1</v>
      </c>
      <c r="I7104" s="3">
        <f t="shared" si="110"/>
        <v>2</v>
      </c>
    </row>
    <row r="7105" spans="1:9" x14ac:dyDescent="0.35">
      <c r="A7105" s="3" t="s">
        <v>7497</v>
      </c>
      <c r="B7105" s="44" t="s">
        <v>264</v>
      </c>
      <c r="C7105" s="44" t="s">
        <v>144</v>
      </c>
      <c r="D7105" s="44" t="s">
        <v>175</v>
      </c>
      <c r="E7105" s="3">
        <v>3</v>
      </c>
      <c r="F7105" s="3">
        <v>1</v>
      </c>
      <c r="G7105" s="3">
        <v>4</v>
      </c>
      <c r="H7105" s="3">
        <v>1</v>
      </c>
      <c r="I7105" s="3">
        <f t="shared" si="110"/>
        <v>2</v>
      </c>
    </row>
    <row r="7106" spans="1:9" x14ac:dyDescent="0.35">
      <c r="A7106" s="3" t="s">
        <v>7498</v>
      </c>
      <c r="B7106" s="44" t="s">
        <v>261</v>
      </c>
      <c r="C7106" s="44" t="s">
        <v>56</v>
      </c>
      <c r="D7106" s="44" t="s">
        <v>176</v>
      </c>
      <c r="E7106" s="3">
        <v>3</v>
      </c>
      <c r="F7106" s="3">
        <v>1</v>
      </c>
      <c r="G7106" s="3">
        <v>1</v>
      </c>
      <c r="H7106" s="3">
        <v>1</v>
      </c>
      <c r="I7106" s="3">
        <f t="shared" si="110"/>
        <v>2</v>
      </c>
    </row>
    <row r="7107" spans="1:9" x14ac:dyDescent="0.35">
      <c r="A7107" s="3" t="s">
        <v>7499</v>
      </c>
      <c r="B7107" s="44" t="s">
        <v>264</v>
      </c>
      <c r="C7107" s="44" t="s">
        <v>144</v>
      </c>
      <c r="D7107" s="44" t="s">
        <v>175</v>
      </c>
      <c r="E7107" s="3">
        <v>3</v>
      </c>
      <c r="F7107" s="3">
        <v>1</v>
      </c>
      <c r="G7107" s="3">
        <v>4</v>
      </c>
      <c r="H7107" s="3">
        <v>2</v>
      </c>
      <c r="I7107" s="3">
        <f t="shared" ref="I7107:I7170" si="111">ROUND(AVERAGE(E7107:H7107),0)</f>
        <v>3</v>
      </c>
    </row>
    <row r="7108" spans="1:9" x14ac:dyDescent="0.35">
      <c r="A7108" s="3" t="s">
        <v>7500</v>
      </c>
      <c r="B7108" s="44" t="s">
        <v>263</v>
      </c>
      <c r="C7108" s="44" t="s">
        <v>56</v>
      </c>
      <c r="D7108" s="44" t="s">
        <v>175</v>
      </c>
      <c r="E7108" s="3">
        <v>3</v>
      </c>
      <c r="F7108" s="3">
        <v>1</v>
      </c>
      <c r="G7108" s="3">
        <v>4</v>
      </c>
      <c r="H7108" s="3">
        <v>3</v>
      </c>
      <c r="I7108" s="3">
        <f t="shared" si="111"/>
        <v>3</v>
      </c>
    </row>
    <row r="7109" spans="1:9" x14ac:dyDescent="0.35">
      <c r="A7109" s="3" t="s">
        <v>7501</v>
      </c>
      <c r="B7109" s="44" t="s">
        <v>263</v>
      </c>
      <c r="C7109" s="44" t="s">
        <v>56</v>
      </c>
      <c r="D7109" s="44" t="s">
        <v>175</v>
      </c>
      <c r="E7109" s="3">
        <v>3</v>
      </c>
      <c r="F7109" s="3">
        <v>1</v>
      </c>
      <c r="G7109" s="3">
        <v>1</v>
      </c>
      <c r="H7109" s="3">
        <v>1</v>
      </c>
      <c r="I7109" s="3">
        <f t="shared" si="111"/>
        <v>2</v>
      </c>
    </row>
    <row r="7110" spans="1:9" x14ac:dyDescent="0.35">
      <c r="A7110" s="3" t="s">
        <v>7502</v>
      </c>
      <c r="B7110" s="44" t="s">
        <v>263</v>
      </c>
      <c r="C7110" s="44" t="s">
        <v>56</v>
      </c>
      <c r="D7110" s="44" t="s">
        <v>175</v>
      </c>
      <c r="E7110" s="3">
        <v>3</v>
      </c>
      <c r="F7110" s="3">
        <v>2</v>
      </c>
      <c r="G7110" s="3">
        <v>1</v>
      </c>
      <c r="H7110" s="3">
        <v>1</v>
      </c>
      <c r="I7110" s="3">
        <f t="shared" si="111"/>
        <v>2</v>
      </c>
    </row>
    <row r="7111" spans="1:9" x14ac:dyDescent="0.35">
      <c r="A7111" s="3" t="s">
        <v>7503</v>
      </c>
      <c r="B7111" s="44" t="s">
        <v>263</v>
      </c>
      <c r="C7111" s="44" t="s">
        <v>56</v>
      </c>
      <c r="D7111" s="44" t="s">
        <v>175</v>
      </c>
      <c r="E7111" s="3">
        <v>3</v>
      </c>
      <c r="F7111" s="3">
        <v>1</v>
      </c>
      <c r="G7111" s="3">
        <v>1</v>
      </c>
      <c r="H7111" s="3">
        <v>1</v>
      </c>
      <c r="I7111" s="3">
        <f t="shared" si="111"/>
        <v>2</v>
      </c>
    </row>
    <row r="7112" spans="1:9" x14ac:dyDescent="0.35">
      <c r="A7112" s="3" t="s">
        <v>7504</v>
      </c>
      <c r="B7112" s="44" t="s">
        <v>263</v>
      </c>
      <c r="C7112" s="44" t="s">
        <v>56</v>
      </c>
      <c r="D7112" s="44" t="s">
        <v>175</v>
      </c>
      <c r="E7112" s="3">
        <v>3</v>
      </c>
      <c r="F7112" s="3">
        <v>1</v>
      </c>
      <c r="G7112" s="3">
        <v>4</v>
      </c>
      <c r="H7112" s="3">
        <v>1</v>
      </c>
      <c r="I7112" s="3">
        <f t="shared" si="111"/>
        <v>2</v>
      </c>
    </row>
    <row r="7113" spans="1:9" x14ac:dyDescent="0.35">
      <c r="A7113" s="3" t="s">
        <v>7505</v>
      </c>
      <c r="B7113" s="44" t="s">
        <v>263</v>
      </c>
      <c r="C7113" s="44" t="s">
        <v>56</v>
      </c>
      <c r="D7113" s="44" t="s">
        <v>175</v>
      </c>
      <c r="E7113" s="3">
        <v>3</v>
      </c>
      <c r="F7113" s="3">
        <v>1</v>
      </c>
      <c r="G7113" s="3">
        <v>4</v>
      </c>
      <c r="H7113" s="3">
        <v>1</v>
      </c>
      <c r="I7113" s="3">
        <f t="shared" si="111"/>
        <v>2</v>
      </c>
    </row>
    <row r="7114" spans="1:9" x14ac:dyDescent="0.35">
      <c r="A7114" s="3" t="s">
        <v>7506</v>
      </c>
      <c r="B7114" s="44" t="s">
        <v>263</v>
      </c>
      <c r="C7114" s="44" t="s">
        <v>56</v>
      </c>
      <c r="D7114" s="44" t="s">
        <v>175</v>
      </c>
      <c r="E7114" s="3">
        <v>3</v>
      </c>
      <c r="F7114" s="3">
        <v>1</v>
      </c>
      <c r="G7114" s="3">
        <v>4</v>
      </c>
      <c r="H7114" s="3">
        <v>1</v>
      </c>
      <c r="I7114" s="3">
        <f t="shared" si="111"/>
        <v>2</v>
      </c>
    </row>
    <row r="7115" spans="1:9" x14ac:dyDescent="0.35">
      <c r="A7115" s="3" t="s">
        <v>7507</v>
      </c>
      <c r="B7115" s="44" t="s">
        <v>263</v>
      </c>
      <c r="C7115" s="44" t="s">
        <v>56</v>
      </c>
      <c r="D7115" s="44" t="s">
        <v>175</v>
      </c>
      <c r="E7115" s="3">
        <v>3</v>
      </c>
      <c r="F7115" s="3">
        <v>1</v>
      </c>
      <c r="G7115" s="3">
        <v>4</v>
      </c>
      <c r="H7115" s="3">
        <v>1</v>
      </c>
      <c r="I7115" s="3">
        <f t="shared" si="111"/>
        <v>2</v>
      </c>
    </row>
    <row r="7116" spans="1:9" x14ac:dyDescent="0.35">
      <c r="A7116" s="3" t="s">
        <v>7508</v>
      </c>
      <c r="B7116" s="44" t="s">
        <v>263</v>
      </c>
      <c r="C7116" s="44" t="s">
        <v>56</v>
      </c>
      <c r="D7116" s="44" t="s">
        <v>175</v>
      </c>
      <c r="E7116" s="3">
        <v>3</v>
      </c>
      <c r="F7116" s="3">
        <v>1</v>
      </c>
      <c r="G7116" s="3">
        <v>4</v>
      </c>
      <c r="H7116" s="3">
        <v>1</v>
      </c>
      <c r="I7116" s="3">
        <f t="shared" si="111"/>
        <v>2</v>
      </c>
    </row>
    <row r="7117" spans="1:9" x14ac:dyDescent="0.35">
      <c r="A7117" s="3" t="s">
        <v>7509</v>
      </c>
      <c r="B7117" s="44" t="s">
        <v>263</v>
      </c>
      <c r="C7117" s="44" t="s">
        <v>56</v>
      </c>
      <c r="D7117" s="44" t="s">
        <v>175</v>
      </c>
      <c r="E7117" s="3">
        <v>3</v>
      </c>
      <c r="F7117" s="3">
        <v>1</v>
      </c>
      <c r="G7117" s="3">
        <v>4</v>
      </c>
      <c r="H7117" s="3">
        <v>4</v>
      </c>
      <c r="I7117" s="3">
        <f t="shared" si="111"/>
        <v>3</v>
      </c>
    </row>
    <row r="7118" spans="1:9" x14ac:dyDescent="0.35">
      <c r="A7118" s="3" t="s">
        <v>7510</v>
      </c>
      <c r="B7118" s="44" t="s">
        <v>263</v>
      </c>
      <c r="C7118" s="44" t="s">
        <v>56</v>
      </c>
      <c r="D7118" s="44" t="s">
        <v>175</v>
      </c>
      <c r="E7118" s="3">
        <v>3</v>
      </c>
      <c r="F7118" s="3">
        <v>1</v>
      </c>
      <c r="G7118" s="3">
        <v>4</v>
      </c>
      <c r="H7118" s="3">
        <v>1</v>
      </c>
      <c r="I7118" s="3">
        <f t="shared" si="111"/>
        <v>2</v>
      </c>
    </row>
    <row r="7119" spans="1:9" x14ac:dyDescent="0.35">
      <c r="A7119" s="3" t="s">
        <v>7511</v>
      </c>
      <c r="B7119" s="44" t="s">
        <v>263</v>
      </c>
      <c r="C7119" s="44" t="s">
        <v>56</v>
      </c>
      <c r="D7119" s="44" t="s">
        <v>175</v>
      </c>
      <c r="E7119" s="3">
        <v>3</v>
      </c>
      <c r="F7119" s="3">
        <v>1</v>
      </c>
      <c r="G7119" s="3">
        <v>1</v>
      </c>
      <c r="H7119" s="3">
        <v>5</v>
      </c>
      <c r="I7119" s="3">
        <f t="shared" si="111"/>
        <v>3</v>
      </c>
    </row>
    <row r="7120" spans="1:9" x14ac:dyDescent="0.35">
      <c r="A7120" s="3" t="s">
        <v>7512</v>
      </c>
      <c r="B7120" s="44" t="s">
        <v>263</v>
      </c>
      <c r="C7120" s="44" t="s">
        <v>56</v>
      </c>
      <c r="D7120" s="44" t="s">
        <v>175</v>
      </c>
      <c r="E7120" s="3">
        <v>3</v>
      </c>
      <c r="F7120" s="3">
        <v>1</v>
      </c>
      <c r="G7120" s="3">
        <v>4</v>
      </c>
      <c r="H7120" s="3">
        <v>1</v>
      </c>
      <c r="I7120" s="3">
        <f t="shared" si="111"/>
        <v>2</v>
      </c>
    </row>
    <row r="7121" spans="1:9" x14ac:dyDescent="0.35">
      <c r="A7121" s="3" t="s">
        <v>7513</v>
      </c>
      <c r="B7121" s="44" t="s">
        <v>263</v>
      </c>
      <c r="C7121" s="44" t="s">
        <v>56</v>
      </c>
      <c r="D7121" s="44" t="s">
        <v>175</v>
      </c>
      <c r="E7121" s="3">
        <v>3</v>
      </c>
      <c r="F7121" s="3">
        <v>1</v>
      </c>
      <c r="G7121" s="3">
        <v>4</v>
      </c>
      <c r="H7121" s="3">
        <v>1</v>
      </c>
      <c r="I7121" s="3">
        <f t="shared" si="111"/>
        <v>2</v>
      </c>
    </row>
    <row r="7122" spans="1:9" x14ac:dyDescent="0.35">
      <c r="A7122" s="3" t="s">
        <v>7514</v>
      </c>
      <c r="B7122" s="44" t="s">
        <v>263</v>
      </c>
      <c r="C7122" s="44" t="s">
        <v>56</v>
      </c>
      <c r="D7122" s="44" t="s">
        <v>175</v>
      </c>
      <c r="E7122" s="3">
        <v>3</v>
      </c>
      <c r="F7122" s="3">
        <v>1</v>
      </c>
      <c r="G7122" s="3">
        <v>4</v>
      </c>
      <c r="H7122" s="3">
        <v>1</v>
      </c>
      <c r="I7122" s="3">
        <f t="shared" si="111"/>
        <v>2</v>
      </c>
    </row>
    <row r="7123" spans="1:9" x14ac:dyDescent="0.35">
      <c r="A7123" s="3" t="s">
        <v>7515</v>
      </c>
      <c r="B7123" s="44" t="s">
        <v>263</v>
      </c>
      <c r="C7123" s="44" t="s">
        <v>56</v>
      </c>
      <c r="D7123" s="44" t="s">
        <v>175</v>
      </c>
      <c r="E7123" s="3">
        <v>3</v>
      </c>
      <c r="F7123" s="3">
        <v>1</v>
      </c>
      <c r="G7123" s="3">
        <v>4</v>
      </c>
      <c r="H7123" s="3">
        <v>1</v>
      </c>
      <c r="I7123" s="3">
        <f t="shared" si="111"/>
        <v>2</v>
      </c>
    </row>
    <row r="7124" spans="1:9" x14ac:dyDescent="0.35">
      <c r="A7124" s="3" t="s">
        <v>7516</v>
      </c>
      <c r="B7124" s="44" t="s">
        <v>261</v>
      </c>
      <c r="C7124" s="44" t="s">
        <v>56</v>
      </c>
      <c r="D7124" s="44" t="s">
        <v>176</v>
      </c>
      <c r="E7124" s="3">
        <v>3</v>
      </c>
      <c r="F7124" s="3">
        <v>1</v>
      </c>
      <c r="G7124" s="3">
        <v>1</v>
      </c>
      <c r="H7124" s="3">
        <v>1</v>
      </c>
      <c r="I7124" s="3">
        <f t="shared" si="111"/>
        <v>2</v>
      </c>
    </row>
    <row r="7125" spans="1:9" x14ac:dyDescent="0.35">
      <c r="A7125" s="3" t="s">
        <v>7517</v>
      </c>
      <c r="B7125" s="44" t="s">
        <v>263</v>
      </c>
      <c r="C7125" s="44" t="s">
        <v>56</v>
      </c>
      <c r="D7125" s="44" t="s">
        <v>175</v>
      </c>
      <c r="E7125" s="3">
        <v>3</v>
      </c>
      <c r="F7125" s="3">
        <v>1</v>
      </c>
      <c r="G7125" s="3">
        <v>4</v>
      </c>
      <c r="H7125" s="3">
        <v>1</v>
      </c>
      <c r="I7125" s="3">
        <f t="shared" si="111"/>
        <v>2</v>
      </c>
    </row>
    <row r="7126" spans="1:9" x14ac:dyDescent="0.35">
      <c r="A7126" s="3" t="s">
        <v>7518</v>
      </c>
      <c r="B7126" s="44" t="s">
        <v>261</v>
      </c>
      <c r="C7126" s="44" t="s">
        <v>56</v>
      </c>
      <c r="D7126" s="44" t="s">
        <v>176</v>
      </c>
      <c r="E7126" s="3">
        <v>3</v>
      </c>
      <c r="F7126" s="3">
        <v>1</v>
      </c>
      <c r="G7126" s="3">
        <v>1</v>
      </c>
      <c r="H7126" s="3">
        <v>1</v>
      </c>
      <c r="I7126" s="3">
        <f t="shared" si="111"/>
        <v>2</v>
      </c>
    </row>
    <row r="7127" spans="1:9" x14ac:dyDescent="0.35">
      <c r="A7127" s="3" t="s">
        <v>7519</v>
      </c>
      <c r="B7127" s="44" t="s">
        <v>263</v>
      </c>
      <c r="C7127" s="44" t="s">
        <v>56</v>
      </c>
      <c r="D7127" s="44" t="s">
        <v>175</v>
      </c>
      <c r="E7127" s="3">
        <v>3</v>
      </c>
      <c r="F7127" s="3">
        <v>1</v>
      </c>
      <c r="G7127" s="3">
        <v>1</v>
      </c>
      <c r="H7127" s="3">
        <v>1</v>
      </c>
      <c r="I7127" s="3">
        <f t="shared" si="111"/>
        <v>2</v>
      </c>
    </row>
    <row r="7128" spans="1:9" x14ac:dyDescent="0.35">
      <c r="A7128" s="3" t="s">
        <v>7520</v>
      </c>
      <c r="B7128" s="44" t="s">
        <v>263</v>
      </c>
      <c r="C7128" s="44" t="s">
        <v>56</v>
      </c>
      <c r="D7128" s="44" t="s">
        <v>175</v>
      </c>
      <c r="E7128" s="3">
        <v>3</v>
      </c>
      <c r="F7128" s="3">
        <v>1</v>
      </c>
      <c r="G7128" s="3">
        <v>4</v>
      </c>
      <c r="H7128" s="3">
        <v>1</v>
      </c>
      <c r="I7128" s="3">
        <f t="shared" si="111"/>
        <v>2</v>
      </c>
    </row>
    <row r="7129" spans="1:9" x14ac:dyDescent="0.35">
      <c r="A7129" s="3" t="s">
        <v>7521</v>
      </c>
      <c r="B7129" s="44" t="s">
        <v>263</v>
      </c>
      <c r="C7129" s="44" t="s">
        <v>56</v>
      </c>
      <c r="D7129" s="44" t="s">
        <v>175</v>
      </c>
      <c r="E7129" s="3">
        <v>3</v>
      </c>
      <c r="F7129" s="3">
        <v>1</v>
      </c>
      <c r="G7129" s="3">
        <v>4</v>
      </c>
      <c r="H7129" s="3">
        <v>1</v>
      </c>
      <c r="I7129" s="3">
        <f t="shared" si="111"/>
        <v>2</v>
      </c>
    </row>
    <row r="7130" spans="1:9" x14ac:dyDescent="0.35">
      <c r="A7130" s="3" t="s">
        <v>7522</v>
      </c>
      <c r="B7130" s="44" t="s">
        <v>263</v>
      </c>
      <c r="C7130" s="44" t="s">
        <v>56</v>
      </c>
      <c r="D7130" s="44" t="s">
        <v>175</v>
      </c>
      <c r="E7130" s="3">
        <v>3</v>
      </c>
      <c r="F7130" s="3">
        <v>1</v>
      </c>
      <c r="G7130" s="3">
        <v>4</v>
      </c>
      <c r="H7130" s="3">
        <v>1</v>
      </c>
      <c r="I7130" s="3">
        <f t="shared" si="111"/>
        <v>2</v>
      </c>
    </row>
    <row r="7131" spans="1:9" x14ac:dyDescent="0.35">
      <c r="A7131" s="3" t="s">
        <v>7523</v>
      </c>
      <c r="B7131" s="44" t="s">
        <v>263</v>
      </c>
      <c r="C7131" s="44" t="s">
        <v>56</v>
      </c>
      <c r="D7131" s="44" t="s">
        <v>175</v>
      </c>
      <c r="E7131" s="3">
        <v>3</v>
      </c>
      <c r="F7131" s="3">
        <v>1</v>
      </c>
      <c r="G7131" s="3">
        <v>4</v>
      </c>
      <c r="H7131" s="3">
        <v>3</v>
      </c>
      <c r="I7131" s="3">
        <f t="shared" si="111"/>
        <v>3</v>
      </c>
    </row>
    <row r="7132" spans="1:9" x14ac:dyDescent="0.35">
      <c r="A7132" s="3" t="s">
        <v>7524</v>
      </c>
      <c r="B7132" s="44" t="s">
        <v>263</v>
      </c>
      <c r="C7132" s="44" t="s">
        <v>56</v>
      </c>
      <c r="D7132" s="44" t="s">
        <v>175</v>
      </c>
      <c r="E7132" s="3">
        <v>3</v>
      </c>
      <c r="F7132" s="3">
        <v>1</v>
      </c>
      <c r="G7132" s="3">
        <v>1</v>
      </c>
      <c r="H7132" s="3">
        <v>3</v>
      </c>
      <c r="I7132" s="3">
        <f t="shared" si="111"/>
        <v>2</v>
      </c>
    </row>
    <row r="7133" spans="1:9" x14ac:dyDescent="0.35">
      <c r="A7133" s="3" t="s">
        <v>7525</v>
      </c>
      <c r="B7133" s="44" t="s">
        <v>263</v>
      </c>
      <c r="C7133" s="44" t="s">
        <v>56</v>
      </c>
      <c r="D7133" s="44" t="s">
        <v>175</v>
      </c>
      <c r="E7133" s="3">
        <v>3</v>
      </c>
      <c r="F7133" s="3">
        <v>1</v>
      </c>
      <c r="G7133" s="3">
        <v>4</v>
      </c>
      <c r="H7133" s="3">
        <v>2</v>
      </c>
      <c r="I7133" s="3">
        <f t="shared" si="111"/>
        <v>3</v>
      </c>
    </row>
    <row r="7134" spans="1:9" x14ac:dyDescent="0.35">
      <c r="A7134" s="3" t="s">
        <v>7526</v>
      </c>
      <c r="B7134" s="44" t="s">
        <v>263</v>
      </c>
      <c r="C7134" s="44" t="s">
        <v>56</v>
      </c>
      <c r="D7134" s="44" t="s">
        <v>175</v>
      </c>
      <c r="E7134" s="3">
        <v>3</v>
      </c>
      <c r="F7134" s="3">
        <v>4</v>
      </c>
      <c r="G7134" s="3">
        <v>4</v>
      </c>
      <c r="H7134" s="3">
        <v>3</v>
      </c>
      <c r="I7134" s="3">
        <f t="shared" si="111"/>
        <v>4</v>
      </c>
    </row>
    <row r="7135" spans="1:9" x14ac:dyDescent="0.35">
      <c r="A7135" s="3" t="s">
        <v>7527</v>
      </c>
      <c r="B7135" s="44" t="s">
        <v>263</v>
      </c>
      <c r="C7135" s="44" t="s">
        <v>56</v>
      </c>
      <c r="D7135" s="44" t="s">
        <v>175</v>
      </c>
      <c r="E7135" s="3">
        <v>3</v>
      </c>
      <c r="F7135" s="3">
        <v>1</v>
      </c>
      <c r="G7135" s="3">
        <v>4</v>
      </c>
      <c r="H7135" s="3">
        <v>1</v>
      </c>
      <c r="I7135" s="3">
        <f t="shared" si="111"/>
        <v>2</v>
      </c>
    </row>
    <row r="7136" spans="1:9" x14ac:dyDescent="0.35">
      <c r="A7136" s="3" t="s">
        <v>7528</v>
      </c>
      <c r="B7136" s="44" t="s">
        <v>263</v>
      </c>
      <c r="C7136" s="44" t="s">
        <v>56</v>
      </c>
      <c r="D7136" s="44" t="s">
        <v>175</v>
      </c>
      <c r="E7136" s="3">
        <v>3</v>
      </c>
      <c r="F7136" s="3">
        <v>4</v>
      </c>
      <c r="G7136" s="3">
        <v>4</v>
      </c>
      <c r="H7136" s="3">
        <v>3</v>
      </c>
      <c r="I7136" s="3">
        <f t="shared" si="111"/>
        <v>4</v>
      </c>
    </row>
    <row r="7137" spans="1:9" x14ac:dyDescent="0.35">
      <c r="A7137" s="3" t="s">
        <v>7529</v>
      </c>
      <c r="B7137" s="44" t="s">
        <v>263</v>
      </c>
      <c r="C7137" s="44" t="s">
        <v>56</v>
      </c>
      <c r="D7137" s="44" t="s">
        <v>175</v>
      </c>
      <c r="E7137" s="3">
        <v>3</v>
      </c>
      <c r="F7137" s="3">
        <v>1</v>
      </c>
      <c r="G7137" s="3">
        <v>1</v>
      </c>
      <c r="H7137" s="3">
        <v>1</v>
      </c>
      <c r="I7137" s="3">
        <f t="shared" si="111"/>
        <v>2</v>
      </c>
    </row>
    <row r="7138" spans="1:9" x14ac:dyDescent="0.35">
      <c r="A7138" s="3" t="s">
        <v>7530</v>
      </c>
      <c r="B7138" s="44" t="s">
        <v>263</v>
      </c>
      <c r="C7138" s="44" t="s">
        <v>56</v>
      </c>
      <c r="D7138" s="44" t="s">
        <v>175</v>
      </c>
      <c r="E7138" s="3">
        <v>3</v>
      </c>
      <c r="F7138" s="3">
        <v>1</v>
      </c>
      <c r="G7138" s="3">
        <v>4</v>
      </c>
      <c r="H7138" s="3">
        <v>1</v>
      </c>
      <c r="I7138" s="3">
        <f t="shared" si="111"/>
        <v>2</v>
      </c>
    </row>
    <row r="7139" spans="1:9" x14ac:dyDescent="0.35">
      <c r="A7139" s="3" t="s">
        <v>7531</v>
      </c>
      <c r="B7139" s="44" t="s">
        <v>263</v>
      </c>
      <c r="C7139" s="44" t="s">
        <v>56</v>
      </c>
      <c r="D7139" s="44" t="s">
        <v>175</v>
      </c>
      <c r="E7139" s="3">
        <v>3</v>
      </c>
      <c r="F7139" s="3">
        <v>1</v>
      </c>
      <c r="G7139" s="3">
        <v>4</v>
      </c>
      <c r="H7139" s="3">
        <v>1</v>
      </c>
      <c r="I7139" s="3">
        <f t="shared" si="111"/>
        <v>2</v>
      </c>
    </row>
    <row r="7140" spans="1:9" x14ac:dyDescent="0.35">
      <c r="A7140" s="3" t="s">
        <v>7532</v>
      </c>
      <c r="B7140" s="44" t="s">
        <v>263</v>
      </c>
      <c r="C7140" s="44" t="s">
        <v>56</v>
      </c>
      <c r="D7140" s="44" t="s">
        <v>175</v>
      </c>
      <c r="E7140" s="3">
        <v>3</v>
      </c>
      <c r="F7140" s="3">
        <v>1</v>
      </c>
      <c r="G7140" s="3">
        <v>4</v>
      </c>
      <c r="H7140" s="3">
        <v>1</v>
      </c>
      <c r="I7140" s="3">
        <f t="shared" si="111"/>
        <v>2</v>
      </c>
    </row>
    <row r="7141" spans="1:9" x14ac:dyDescent="0.35">
      <c r="A7141" s="3" t="s">
        <v>7533</v>
      </c>
      <c r="B7141" s="44" t="s">
        <v>263</v>
      </c>
      <c r="C7141" s="44" t="s">
        <v>56</v>
      </c>
      <c r="D7141" s="44" t="s">
        <v>175</v>
      </c>
      <c r="E7141" s="3">
        <v>3</v>
      </c>
      <c r="F7141" s="3">
        <v>1</v>
      </c>
      <c r="G7141" s="3">
        <v>1</v>
      </c>
      <c r="H7141" s="3">
        <v>1</v>
      </c>
      <c r="I7141" s="3">
        <f t="shared" si="111"/>
        <v>2</v>
      </c>
    </row>
    <row r="7142" spans="1:9" x14ac:dyDescent="0.35">
      <c r="A7142" s="3" t="s">
        <v>7534</v>
      </c>
      <c r="B7142" s="44" t="s">
        <v>263</v>
      </c>
      <c r="C7142" s="44" t="s">
        <v>56</v>
      </c>
      <c r="D7142" s="44" t="s">
        <v>175</v>
      </c>
      <c r="E7142" s="3">
        <v>3</v>
      </c>
      <c r="F7142" s="3">
        <v>4</v>
      </c>
      <c r="G7142" s="3">
        <v>1</v>
      </c>
      <c r="H7142" s="3">
        <v>1</v>
      </c>
      <c r="I7142" s="3">
        <f t="shared" si="111"/>
        <v>2</v>
      </c>
    </row>
    <row r="7143" spans="1:9" x14ac:dyDescent="0.35">
      <c r="A7143" s="3" t="s">
        <v>7535</v>
      </c>
      <c r="B7143" s="44" t="s">
        <v>263</v>
      </c>
      <c r="C7143" s="44" t="s">
        <v>56</v>
      </c>
      <c r="D7143" s="44" t="s">
        <v>175</v>
      </c>
      <c r="E7143" s="3">
        <v>3</v>
      </c>
      <c r="F7143" s="3">
        <v>1</v>
      </c>
      <c r="G7143" s="3">
        <v>1</v>
      </c>
      <c r="H7143" s="3">
        <v>1</v>
      </c>
      <c r="I7143" s="3">
        <f t="shared" si="111"/>
        <v>2</v>
      </c>
    </row>
    <row r="7144" spans="1:9" x14ac:dyDescent="0.35">
      <c r="A7144" s="3" t="s">
        <v>7536</v>
      </c>
      <c r="B7144" s="44" t="s">
        <v>263</v>
      </c>
      <c r="C7144" s="44" t="s">
        <v>56</v>
      </c>
      <c r="D7144" s="44" t="s">
        <v>175</v>
      </c>
      <c r="E7144" s="3">
        <v>3</v>
      </c>
      <c r="F7144" s="3">
        <v>1</v>
      </c>
      <c r="G7144" s="3">
        <v>1</v>
      </c>
      <c r="H7144" s="3">
        <v>1</v>
      </c>
      <c r="I7144" s="3">
        <f t="shared" si="111"/>
        <v>2</v>
      </c>
    </row>
    <row r="7145" spans="1:9" x14ac:dyDescent="0.35">
      <c r="A7145" s="3" t="s">
        <v>7537</v>
      </c>
      <c r="B7145" s="44" t="s">
        <v>261</v>
      </c>
      <c r="C7145" s="44" t="s">
        <v>56</v>
      </c>
      <c r="D7145" s="44" t="s">
        <v>176</v>
      </c>
      <c r="E7145" s="3">
        <v>3</v>
      </c>
      <c r="F7145" s="3">
        <v>1</v>
      </c>
      <c r="G7145" s="3">
        <v>1</v>
      </c>
      <c r="H7145" s="3">
        <v>1</v>
      </c>
      <c r="I7145" s="3">
        <f t="shared" si="111"/>
        <v>2</v>
      </c>
    </row>
    <row r="7146" spans="1:9" x14ac:dyDescent="0.35">
      <c r="A7146" s="3" t="s">
        <v>7538</v>
      </c>
      <c r="B7146" s="44" t="s">
        <v>263</v>
      </c>
      <c r="C7146" s="44" t="s">
        <v>56</v>
      </c>
      <c r="D7146" s="44" t="s">
        <v>175</v>
      </c>
      <c r="E7146" s="3">
        <v>3</v>
      </c>
      <c r="F7146" s="3">
        <v>4</v>
      </c>
      <c r="G7146" s="3">
        <v>4</v>
      </c>
      <c r="H7146" s="3">
        <v>4</v>
      </c>
      <c r="I7146" s="3">
        <f t="shared" si="111"/>
        <v>4</v>
      </c>
    </row>
    <row r="7147" spans="1:9" x14ac:dyDescent="0.35">
      <c r="A7147" s="3" t="s">
        <v>7539</v>
      </c>
      <c r="B7147" s="44" t="s">
        <v>264</v>
      </c>
      <c r="C7147" s="44" t="s">
        <v>144</v>
      </c>
      <c r="D7147" s="44" t="s">
        <v>175</v>
      </c>
      <c r="E7147" s="3">
        <v>3</v>
      </c>
      <c r="F7147" s="3">
        <v>1</v>
      </c>
      <c r="G7147" s="3">
        <v>1</v>
      </c>
      <c r="H7147" s="3">
        <v>3</v>
      </c>
      <c r="I7147" s="3">
        <f t="shared" si="111"/>
        <v>2</v>
      </c>
    </row>
    <row r="7148" spans="1:9" x14ac:dyDescent="0.35">
      <c r="A7148" s="3" t="s">
        <v>7540</v>
      </c>
      <c r="B7148" s="44" t="s">
        <v>264</v>
      </c>
      <c r="C7148" s="44" t="s">
        <v>144</v>
      </c>
      <c r="D7148" s="44" t="s">
        <v>175</v>
      </c>
      <c r="E7148" s="3">
        <v>3</v>
      </c>
      <c r="F7148" s="3">
        <v>1</v>
      </c>
      <c r="G7148" s="3">
        <v>4</v>
      </c>
      <c r="H7148" s="3">
        <v>3</v>
      </c>
      <c r="I7148" s="3">
        <f t="shared" si="111"/>
        <v>3</v>
      </c>
    </row>
    <row r="7149" spans="1:9" x14ac:dyDescent="0.35">
      <c r="A7149" s="3" t="s">
        <v>7541</v>
      </c>
      <c r="B7149" s="44" t="s">
        <v>264</v>
      </c>
      <c r="C7149" s="44" t="s">
        <v>144</v>
      </c>
      <c r="D7149" s="44" t="s">
        <v>175</v>
      </c>
      <c r="E7149" s="3">
        <v>3</v>
      </c>
      <c r="F7149" s="3">
        <v>1</v>
      </c>
      <c r="G7149" s="3">
        <v>4</v>
      </c>
      <c r="H7149" s="3">
        <v>2</v>
      </c>
      <c r="I7149" s="3">
        <f t="shared" si="111"/>
        <v>3</v>
      </c>
    </row>
    <row r="7150" spans="1:9" x14ac:dyDescent="0.35">
      <c r="A7150" s="3" t="s">
        <v>7542</v>
      </c>
      <c r="B7150" s="44" t="s">
        <v>261</v>
      </c>
      <c r="C7150" s="44" t="s">
        <v>56</v>
      </c>
      <c r="D7150" s="44" t="s">
        <v>176</v>
      </c>
      <c r="E7150" s="3">
        <v>3</v>
      </c>
      <c r="F7150" s="3">
        <v>1</v>
      </c>
      <c r="G7150" s="3">
        <v>1</v>
      </c>
      <c r="H7150" s="3">
        <v>1</v>
      </c>
      <c r="I7150" s="3">
        <f t="shared" si="111"/>
        <v>2</v>
      </c>
    </row>
    <row r="7151" spans="1:9" x14ac:dyDescent="0.35">
      <c r="A7151" s="3" t="s">
        <v>7543</v>
      </c>
      <c r="B7151" s="44" t="s">
        <v>264</v>
      </c>
      <c r="C7151" s="44" t="s">
        <v>144</v>
      </c>
      <c r="D7151" s="44" t="s">
        <v>175</v>
      </c>
      <c r="E7151" s="3">
        <v>3</v>
      </c>
      <c r="F7151" s="3">
        <v>1</v>
      </c>
      <c r="G7151" s="3">
        <v>4</v>
      </c>
      <c r="H7151" s="3">
        <v>3</v>
      </c>
      <c r="I7151" s="3">
        <f t="shared" si="111"/>
        <v>3</v>
      </c>
    </row>
    <row r="7152" spans="1:9" x14ac:dyDescent="0.35">
      <c r="A7152" s="3" t="s">
        <v>7544</v>
      </c>
      <c r="B7152" s="44" t="s">
        <v>264</v>
      </c>
      <c r="C7152" s="44" t="s">
        <v>144</v>
      </c>
      <c r="D7152" s="44" t="s">
        <v>175</v>
      </c>
      <c r="E7152" s="3">
        <v>3</v>
      </c>
      <c r="F7152" s="3">
        <v>1</v>
      </c>
      <c r="G7152" s="3">
        <v>4</v>
      </c>
      <c r="H7152" s="3">
        <v>1</v>
      </c>
      <c r="I7152" s="3">
        <f t="shared" si="111"/>
        <v>2</v>
      </c>
    </row>
    <row r="7153" spans="1:9" x14ac:dyDescent="0.35">
      <c r="A7153" s="3" t="s">
        <v>7545</v>
      </c>
      <c r="B7153" s="44" t="s">
        <v>264</v>
      </c>
      <c r="C7153" s="44" t="s">
        <v>144</v>
      </c>
      <c r="D7153" s="44" t="s">
        <v>175</v>
      </c>
      <c r="E7153" s="3">
        <v>3</v>
      </c>
      <c r="F7153" s="3">
        <v>1</v>
      </c>
      <c r="G7153" s="3">
        <v>4</v>
      </c>
      <c r="H7153" s="3">
        <v>1</v>
      </c>
      <c r="I7153" s="3">
        <f t="shared" si="111"/>
        <v>2</v>
      </c>
    </row>
    <row r="7154" spans="1:9" x14ac:dyDescent="0.35">
      <c r="A7154" s="3" t="s">
        <v>7546</v>
      </c>
      <c r="B7154" s="44" t="s">
        <v>263</v>
      </c>
      <c r="C7154" s="44" t="s">
        <v>56</v>
      </c>
      <c r="D7154" s="44" t="s">
        <v>175</v>
      </c>
      <c r="E7154" s="3">
        <v>3</v>
      </c>
      <c r="F7154" s="3">
        <v>1</v>
      </c>
      <c r="G7154" s="3">
        <v>4</v>
      </c>
      <c r="H7154" s="3">
        <v>1</v>
      </c>
      <c r="I7154" s="3">
        <f t="shared" si="111"/>
        <v>2</v>
      </c>
    </row>
    <row r="7155" spans="1:9" x14ac:dyDescent="0.35">
      <c r="A7155" s="3" t="s">
        <v>7547</v>
      </c>
      <c r="B7155" s="44" t="s">
        <v>263</v>
      </c>
      <c r="C7155" s="44" t="s">
        <v>56</v>
      </c>
      <c r="D7155" s="44" t="s">
        <v>175</v>
      </c>
      <c r="E7155" s="3">
        <v>3</v>
      </c>
      <c r="F7155" s="3">
        <v>1</v>
      </c>
      <c r="G7155" s="3">
        <v>1</v>
      </c>
      <c r="H7155" s="3">
        <v>1</v>
      </c>
      <c r="I7155" s="3">
        <f t="shared" si="111"/>
        <v>2</v>
      </c>
    </row>
    <row r="7156" spans="1:9" x14ac:dyDescent="0.35">
      <c r="A7156" s="3" t="s">
        <v>7548</v>
      </c>
      <c r="B7156" s="44" t="s">
        <v>263</v>
      </c>
      <c r="C7156" s="44" t="s">
        <v>56</v>
      </c>
      <c r="D7156" s="44" t="s">
        <v>175</v>
      </c>
      <c r="E7156" s="3">
        <v>3</v>
      </c>
      <c r="F7156" s="3">
        <v>4</v>
      </c>
      <c r="G7156" s="3">
        <v>4</v>
      </c>
      <c r="H7156" s="3">
        <v>1</v>
      </c>
      <c r="I7156" s="3">
        <f t="shared" si="111"/>
        <v>3</v>
      </c>
    </row>
    <row r="7157" spans="1:9" x14ac:dyDescent="0.35">
      <c r="A7157" s="3" t="s">
        <v>7549</v>
      </c>
      <c r="B7157" s="44" t="s">
        <v>263</v>
      </c>
      <c r="C7157" s="44" t="s">
        <v>56</v>
      </c>
      <c r="D7157" s="44" t="s">
        <v>175</v>
      </c>
      <c r="E7157" s="3">
        <v>3</v>
      </c>
      <c r="F7157" s="3">
        <v>1</v>
      </c>
      <c r="G7157" s="3">
        <v>4</v>
      </c>
      <c r="H7157" s="3">
        <v>1</v>
      </c>
      <c r="I7157" s="3">
        <f t="shared" si="111"/>
        <v>2</v>
      </c>
    </row>
    <row r="7158" spans="1:9" x14ac:dyDescent="0.35">
      <c r="A7158" s="3" t="s">
        <v>7550</v>
      </c>
      <c r="B7158" s="44" t="s">
        <v>263</v>
      </c>
      <c r="C7158" s="44" t="s">
        <v>56</v>
      </c>
      <c r="D7158" s="44" t="s">
        <v>175</v>
      </c>
      <c r="E7158" s="3">
        <v>3</v>
      </c>
      <c r="F7158" s="3">
        <v>1</v>
      </c>
      <c r="G7158" s="3">
        <v>4</v>
      </c>
      <c r="H7158" s="3">
        <v>1</v>
      </c>
      <c r="I7158" s="3">
        <f t="shared" si="111"/>
        <v>2</v>
      </c>
    </row>
    <row r="7159" spans="1:9" x14ac:dyDescent="0.35">
      <c r="A7159" s="3" t="s">
        <v>7551</v>
      </c>
      <c r="B7159" s="44" t="s">
        <v>263</v>
      </c>
      <c r="C7159" s="44" t="s">
        <v>56</v>
      </c>
      <c r="D7159" s="44" t="s">
        <v>175</v>
      </c>
      <c r="E7159" s="3">
        <v>3</v>
      </c>
      <c r="F7159" s="3">
        <v>1</v>
      </c>
      <c r="G7159" s="3">
        <v>4</v>
      </c>
      <c r="H7159" s="3">
        <v>1</v>
      </c>
      <c r="I7159" s="3">
        <f t="shared" si="111"/>
        <v>2</v>
      </c>
    </row>
    <row r="7160" spans="1:9" x14ac:dyDescent="0.35">
      <c r="A7160" s="3" t="s">
        <v>7552</v>
      </c>
      <c r="B7160" s="44" t="s">
        <v>263</v>
      </c>
      <c r="C7160" s="44" t="s">
        <v>56</v>
      </c>
      <c r="D7160" s="44" t="s">
        <v>175</v>
      </c>
      <c r="E7160" s="3">
        <v>3</v>
      </c>
      <c r="F7160" s="3">
        <v>3</v>
      </c>
      <c r="G7160" s="3">
        <v>1</v>
      </c>
      <c r="H7160" s="3">
        <v>1</v>
      </c>
      <c r="I7160" s="3">
        <f t="shared" si="111"/>
        <v>2</v>
      </c>
    </row>
    <row r="7161" spans="1:9" x14ac:dyDescent="0.35">
      <c r="A7161" s="3" t="s">
        <v>7553</v>
      </c>
      <c r="B7161" s="44" t="s">
        <v>263</v>
      </c>
      <c r="C7161" s="44" t="s">
        <v>56</v>
      </c>
      <c r="D7161" s="44" t="s">
        <v>175</v>
      </c>
      <c r="E7161" s="3">
        <v>2</v>
      </c>
      <c r="F7161" s="3">
        <v>4</v>
      </c>
      <c r="G7161" s="3">
        <v>1</v>
      </c>
      <c r="H7161" s="3">
        <v>1</v>
      </c>
      <c r="I7161" s="3">
        <f t="shared" si="111"/>
        <v>2</v>
      </c>
    </row>
    <row r="7162" spans="1:9" x14ac:dyDescent="0.35">
      <c r="A7162" s="3" t="s">
        <v>7554</v>
      </c>
      <c r="B7162" s="44" t="s">
        <v>263</v>
      </c>
      <c r="C7162" s="44" t="s">
        <v>56</v>
      </c>
      <c r="D7162" s="44" t="s">
        <v>175</v>
      </c>
      <c r="E7162" s="3">
        <v>3</v>
      </c>
      <c r="F7162" s="3">
        <v>1</v>
      </c>
      <c r="G7162" s="3">
        <v>4</v>
      </c>
      <c r="H7162" s="3">
        <v>1</v>
      </c>
      <c r="I7162" s="3">
        <f t="shared" si="111"/>
        <v>2</v>
      </c>
    </row>
    <row r="7163" spans="1:9" x14ac:dyDescent="0.35">
      <c r="A7163" s="3" t="s">
        <v>7555</v>
      </c>
      <c r="B7163" s="44" t="s">
        <v>263</v>
      </c>
      <c r="C7163" s="44" t="s">
        <v>56</v>
      </c>
      <c r="D7163" s="44" t="s">
        <v>175</v>
      </c>
      <c r="E7163" s="3">
        <v>3</v>
      </c>
      <c r="F7163" s="3">
        <v>1</v>
      </c>
      <c r="G7163" s="3">
        <v>4</v>
      </c>
      <c r="H7163" s="3">
        <v>1</v>
      </c>
      <c r="I7163" s="3">
        <f t="shared" si="111"/>
        <v>2</v>
      </c>
    </row>
    <row r="7164" spans="1:9" x14ac:dyDescent="0.35">
      <c r="A7164" s="3" t="s">
        <v>7556</v>
      </c>
      <c r="B7164" s="44" t="s">
        <v>263</v>
      </c>
      <c r="C7164" s="44" t="s">
        <v>56</v>
      </c>
      <c r="D7164" s="44" t="s">
        <v>175</v>
      </c>
      <c r="E7164" s="3">
        <v>3</v>
      </c>
      <c r="F7164" s="3">
        <v>1</v>
      </c>
      <c r="G7164" s="3">
        <v>4</v>
      </c>
      <c r="H7164" s="3">
        <v>1</v>
      </c>
      <c r="I7164" s="3">
        <f t="shared" si="111"/>
        <v>2</v>
      </c>
    </row>
    <row r="7165" spans="1:9" x14ac:dyDescent="0.35">
      <c r="A7165" s="3" t="s">
        <v>7557</v>
      </c>
      <c r="B7165" s="44" t="s">
        <v>263</v>
      </c>
      <c r="C7165" s="44" t="s">
        <v>56</v>
      </c>
      <c r="D7165" s="44" t="s">
        <v>175</v>
      </c>
      <c r="E7165" s="3">
        <v>3</v>
      </c>
      <c r="F7165" s="3">
        <v>1</v>
      </c>
      <c r="G7165" s="3">
        <v>4</v>
      </c>
      <c r="H7165" s="3">
        <v>1</v>
      </c>
      <c r="I7165" s="3">
        <f t="shared" si="111"/>
        <v>2</v>
      </c>
    </row>
    <row r="7166" spans="1:9" x14ac:dyDescent="0.35">
      <c r="A7166" s="3" t="s">
        <v>7558</v>
      </c>
      <c r="B7166" s="44" t="s">
        <v>261</v>
      </c>
      <c r="C7166" s="44" t="s">
        <v>56</v>
      </c>
      <c r="D7166" s="44" t="s">
        <v>176</v>
      </c>
      <c r="E7166" s="3">
        <v>3</v>
      </c>
      <c r="F7166" s="3">
        <v>2</v>
      </c>
      <c r="G7166" s="3">
        <v>1</v>
      </c>
      <c r="H7166" s="3">
        <v>1</v>
      </c>
      <c r="I7166" s="3">
        <f t="shared" si="111"/>
        <v>2</v>
      </c>
    </row>
    <row r="7167" spans="1:9" x14ac:dyDescent="0.35">
      <c r="A7167" s="3" t="s">
        <v>7559</v>
      </c>
      <c r="B7167" s="44" t="s">
        <v>261</v>
      </c>
      <c r="C7167" s="44" t="s">
        <v>56</v>
      </c>
      <c r="D7167" s="44" t="s">
        <v>176</v>
      </c>
      <c r="E7167" s="3">
        <v>3</v>
      </c>
      <c r="F7167" s="3">
        <v>4</v>
      </c>
      <c r="G7167" s="3">
        <v>1</v>
      </c>
      <c r="H7167" s="3">
        <v>1</v>
      </c>
      <c r="I7167" s="3">
        <f t="shared" si="111"/>
        <v>2</v>
      </c>
    </row>
    <row r="7168" spans="1:9" x14ac:dyDescent="0.35">
      <c r="A7168" s="3" t="s">
        <v>7560</v>
      </c>
      <c r="B7168" s="44" t="s">
        <v>263</v>
      </c>
      <c r="C7168" s="44" t="s">
        <v>56</v>
      </c>
      <c r="D7168" s="44" t="s">
        <v>175</v>
      </c>
      <c r="E7168" s="3">
        <v>3</v>
      </c>
      <c r="F7168" s="3">
        <v>1</v>
      </c>
      <c r="G7168" s="3">
        <v>4</v>
      </c>
      <c r="H7168" s="3">
        <v>1</v>
      </c>
      <c r="I7168" s="3">
        <f t="shared" si="111"/>
        <v>2</v>
      </c>
    </row>
    <row r="7169" spans="1:9" x14ac:dyDescent="0.35">
      <c r="A7169" s="3" t="s">
        <v>7561</v>
      </c>
      <c r="B7169" s="44" t="s">
        <v>263</v>
      </c>
      <c r="C7169" s="44" t="s">
        <v>56</v>
      </c>
      <c r="D7169" s="44" t="s">
        <v>175</v>
      </c>
      <c r="E7169" s="3">
        <v>3</v>
      </c>
      <c r="F7169" s="3">
        <v>1</v>
      </c>
      <c r="G7169" s="3">
        <v>1</v>
      </c>
      <c r="H7169" s="3">
        <v>1</v>
      </c>
      <c r="I7169" s="3">
        <f t="shared" si="111"/>
        <v>2</v>
      </c>
    </row>
    <row r="7170" spans="1:9" x14ac:dyDescent="0.35">
      <c r="A7170" s="3" t="s">
        <v>7562</v>
      </c>
      <c r="B7170" s="44" t="s">
        <v>263</v>
      </c>
      <c r="C7170" s="44" t="s">
        <v>56</v>
      </c>
      <c r="D7170" s="44" t="s">
        <v>175</v>
      </c>
      <c r="E7170" s="3">
        <v>3</v>
      </c>
      <c r="F7170" s="3">
        <v>3</v>
      </c>
      <c r="G7170" s="3">
        <v>1</v>
      </c>
      <c r="H7170" s="3">
        <v>1</v>
      </c>
      <c r="I7170" s="3">
        <f t="shared" si="111"/>
        <v>2</v>
      </c>
    </row>
    <row r="7171" spans="1:9" x14ac:dyDescent="0.35">
      <c r="A7171" s="3" t="s">
        <v>7563</v>
      </c>
      <c r="B7171" s="44" t="s">
        <v>263</v>
      </c>
      <c r="C7171" s="44" t="s">
        <v>56</v>
      </c>
      <c r="D7171" s="44" t="s">
        <v>175</v>
      </c>
      <c r="E7171" s="3">
        <v>3</v>
      </c>
      <c r="F7171" s="3">
        <v>1</v>
      </c>
      <c r="G7171" s="3">
        <v>1</v>
      </c>
      <c r="H7171" s="3">
        <v>1</v>
      </c>
      <c r="I7171" s="3">
        <f t="shared" ref="I7171:I7234" si="112">ROUND(AVERAGE(E7171:H7171),0)</f>
        <v>2</v>
      </c>
    </row>
    <row r="7172" spans="1:9" x14ac:dyDescent="0.35">
      <c r="A7172" s="3" t="s">
        <v>7564</v>
      </c>
      <c r="B7172" s="44" t="s">
        <v>263</v>
      </c>
      <c r="C7172" s="44" t="s">
        <v>56</v>
      </c>
      <c r="D7172" s="44" t="s">
        <v>175</v>
      </c>
      <c r="E7172" s="3">
        <v>3</v>
      </c>
      <c r="F7172" s="3">
        <v>1</v>
      </c>
      <c r="G7172" s="3">
        <v>1</v>
      </c>
      <c r="H7172" s="3">
        <v>1</v>
      </c>
      <c r="I7172" s="3">
        <f t="shared" si="112"/>
        <v>2</v>
      </c>
    </row>
    <row r="7173" spans="1:9" x14ac:dyDescent="0.35">
      <c r="A7173" s="3" t="s">
        <v>7565</v>
      </c>
      <c r="B7173" s="44" t="s">
        <v>263</v>
      </c>
      <c r="C7173" s="44" t="s">
        <v>56</v>
      </c>
      <c r="D7173" s="44" t="s">
        <v>175</v>
      </c>
      <c r="E7173" s="3">
        <v>3</v>
      </c>
      <c r="F7173" s="3">
        <v>1</v>
      </c>
      <c r="G7173" s="3">
        <v>1</v>
      </c>
      <c r="H7173" s="3">
        <v>1</v>
      </c>
      <c r="I7173" s="3">
        <f t="shared" si="112"/>
        <v>2</v>
      </c>
    </row>
    <row r="7174" spans="1:9" x14ac:dyDescent="0.35">
      <c r="A7174" s="3" t="s">
        <v>7566</v>
      </c>
      <c r="B7174" s="44" t="s">
        <v>263</v>
      </c>
      <c r="C7174" s="44" t="s">
        <v>56</v>
      </c>
      <c r="D7174" s="44" t="s">
        <v>175</v>
      </c>
      <c r="E7174" s="3">
        <v>3</v>
      </c>
      <c r="F7174" s="3">
        <v>1</v>
      </c>
      <c r="G7174" s="3">
        <v>1</v>
      </c>
      <c r="H7174" s="3">
        <v>1</v>
      </c>
      <c r="I7174" s="3">
        <f t="shared" si="112"/>
        <v>2</v>
      </c>
    </row>
    <row r="7175" spans="1:9" x14ac:dyDescent="0.35">
      <c r="A7175" s="3" t="s">
        <v>7567</v>
      </c>
      <c r="B7175" s="44" t="s">
        <v>263</v>
      </c>
      <c r="C7175" s="44" t="s">
        <v>56</v>
      </c>
      <c r="D7175" s="44" t="s">
        <v>175</v>
      </c>
      <c r="E7175" s="3">
        <v>3</v>
      </c>
      <c r="F7175" s="3">
        <v>1</v>
      </c>
      <c r="G7175" s="3">
        <v>4</v>
      </c>
      <c r="H7175" s="3">
        <v>3</v>
      </c>
      <c r="I7175" s="3">
        <f t="shared" si="112"/>
        <v>3</v>
      </c>
    </row>
    <row r="7176" spans="1:9" x14ac:dyDescent="0.35">
      <c r="A7176" s="3" t="s">
        <v>7568</v>
      </c>
      <c r="B7176" s="44" t="s">
        <v>261</v>
      </c>
      <c r="C7176" s="44" t="s">
        <v>56</v>
      </c>
      <c r="D7176" s="44" t="s">
        <v>176</v>
      </c>
      <c r="E7176" s="3">
        <v>3</v>
      </c>
      <c r="F7176" s="3">
        <v>1</v>
      </c>
      <c r="G7176" s="3">
        <v>4</v>
      </c>
      <c r="H7176" s="3">
        <v>1</v>
      </c>
      <c r="I7176" s="3">
        <f t="shared" si="112"/>
        <v>2</v>
      </c>
    </row>
    <row r="7177" spans="1:9" x14ac:dyDescent="0.35">
      <c r="A7177" s="3" t="s">
        <v>7569</v>
      </c>
      <c r="B7177" s="44" t="s">
        <v>263</v>
      </c>
      <c r="C7177" s="44" t="s">
        <v>56</v>
      </c>
      <c r="D7177" s="44" t="s">
        <v>175</v>
      </c>
      <c r="E7177" s="3">
        <v>3</v>
      </c>
      <c r="F7177" s="3">
        <v>1</v>
      </c>
      <c r="G7177" s="3">
        <v>4</v>
      </c>
      <c r="H7177" s="3">
        <v>1</v>
      </c>
      <c r="I7177" s="3">
        <f t="shared" si="112"/>
        <v>2</v>
      </c>
    </row>
    <row r="7178" spans="1:9" x14ac:dyDescent="0.35">
      <c r="A7178" s="3" t="s">
        <v>7570</v>
      </c>
      <c r="B7178" s="44" t="s">
        <v>263</v>
      </c>
      <c r="C7178" s="44" t="s">
        <v>56</v>
      </c>
      <c r="D7178" s="44" t="s">
        <v>175</v>
      </c>
      <c r="E7178" s="3">
        <v>3</v>
      </c>
      <c r="F7178" s="3">
        <v>3</v>
      </c>
      <c r="G7178" s="3">
        <v>1</v>
      </c>
      <c r="H7178" s="3">
        <v>1</v>
      </c>
      <c r="I7178" s="3">
        <f t="shared" si="112"/>
        <v>2</v>
      </c>
    </row>
    <row r="7179" spans="1:9" x14ac:dyDescent="0.35">
      <c r="A7179" s="3" t="s">
        <v>7571</v>
      </c>
      <c r="B7179" s="44" t="s">
        <v>263</v>
      </c>
      <c r="C7179" s="44" t="s">
        <v>56</v>
      </c>
      <c r="D7179" s="44" t="s">
        <v>175</v>
      </c>
      <c r="E7179" s="3">
        <v>2</v>
      </c>
      <c r="F7179" s="3">
        <v>4</v>
      </c>
      <c r="G7179" s="3">
        <v>4</v>
      </c>
      <c r="H7179" s="3">
        <v>1</v>
      </c>
      <c r="I7179" s="3">
        <f t="shared" si="112"/>
        <v>3</v>
      </c>
    </row>
    <row r="7180" spans="1:9" x14ac:dyDescent="0.35">
      <c r="A7180" s="3" t="s">
        <v>7572</v>
      </c>
      <c r="B7180" s="44" t="s">
        <v>261</v>
      </c>
      <c r="C7180" s="44" t="s">
        <v>56</v>
      </c>
      <c r="D7180" s="44" t="s">
        <v>176</v>
      </c>
      <c r="E7180" s="3">
        <v>3</v>
      </c>
      <c r="F7180" s="3">
        <v>4</v>
      </c>
      <c r="G7180" s="3">
        <v>1</v>
      </c>
      <c r="H7180" s="3">
        <v>1</v>
      </c>
      <c r="I7180" s="3">
        <f t="shared" si="112"/>
        <v>2</v>
      </c>
    </row>
    <row r="7181" spans="1:9" x14ac:dyDescent="0.35">
      <c r="A7181" s="3" t="s">
        <v>7573</v>
      </c>
      <c r="B7181" s="44" t="s">
        <v>261</v>
      </c>
      <c r="C7181" s="44" t="s">
        <v>56</v>
      </c>
      <c r="D7181" s="44" t="s">
        <v>176</v>
      </c>
      <c r="E7181" s="3">
        <v>2</v>
      </c>
      <c r="F7181" s="3">
        <v>4</v>
      </c>
      <c r="G7181" s="3">
        <v>4</v>
      </c>
      <c r="H7181" s="3">
        <v>1</v>
      </c>
      <c r="I7181" s="3">
        <f t="shared" si="112"/>
        <v>3</v>
      </c>
    </row>
    <row r="7182" spans="1:9" x14ac:dyDescent="0.35">
      <c r="A7182" s="3" t="s">
        <v>7574</v>
      </c>
      <c r="B7182" s="44" t="s">
        <v>261</v>
      </c>
      <c r="C7182" s="44" t="s">
        <v>56</v>
      </c>
      <c r="D7182" s="44" t="s">
        <v>176</v>
      </c>
      <c r="E7182" s="3">
        <v>2</v>
      </c>
      <c r="F7182" s="3">
        <v>4</v>
      </c>
      <c r="G7182" s="3">
        <v>4</v>
      </c>
      <c r="H7182" s="3">
        <v>1</v>
      </c>
      <c r="I7182" s="3">
        <f t="shared" si="112"/>
        <v>3</v>
      </c>
    </row>
    <row r="7183" spans="1:9" x14ac:dyDescent="0.35">
      <c r="A7183" s="3" t="s">
        <v>7575</v>
      </c>
      <c r="B7183" s="44" t="s">
        <v>261</v>
      </c>
      <c r="C7183" s="44" t="s">
        <v>56</v>
      </c>
      <c r="D7183" s="44" t="s">
        <v>176</v>
      </c>
      <c r="E7183" s="3">
        <v>3</v>
      </c>
      <c r="F7183" s="3">
        <v>1</v>
      </c>
      <c r="G7183" s="3">
        <v>1</v>
      </c>
      <c r="H7183" s="3">
        <v>3</v>
      </c>
      <c r="I7183" s="3">
        <f t="shared" si="112"/>
        <v>2</v>
      </c>
    </row>
    <row r="7184" spans="1:9" x14ac:dyDescent="0.35">
      <c r="A7184" s="3" t="s">
        <v>7576</v>
      </c>
      <c r="B7184" s="44" t="s">
        <v>261</v>
      </c>
      <c r="C7184" s="44" t="s">
        <v>56</v>
      </c>
      <c r="D7184" s="44" t="s">
        <v>176</v>
      </c>
      <c r="E7184" s="3">
        <v>3</v>
      </c>
      <c r="F7184" s="3">
        <v>2</v>
      </c>
      <c r="G7184" s="3">
        <v>1</v>
      </c>
      <c r="H7184" s="3">
        <v>1</v>
      </c>
      <c r="I7184" s="3">
        <f t="shared" si="112"/>
        <v>2</v>
      </c>
    </row>
    <row r="7185" spans="1:9" x14ac:dyDescent="0.35">
      <c r="A7185" s="3" t="s">
        <v>7577</v>
      </c>
      <c r="B7185" s="44" t="s">
        <v>263</v>
      </c>
      <c r="C7185" s="44" t="s">
        <v>56</v>
      </c>
      <c r="D7185" s="44" t="s">
        <v>175</v>
      </c>
      <c r="E7185" s="3">
        <v>3</v>
      </c>
      <c r="F7185" s="3">
        <v>1</v>
      </c>
      <c r="G7185" s="3">
        <v>1</v>
      </c>
      <c r="H7185" s="3">
        <v>5</v>
      </c>
      <c r="I7185" s="3">
        <f t="shared" si="112"/>
        <v>3</v>
      </c>
    </row>
    <row r="7186" spans="1:9" x14ac:dyDescent="0.35">
      <c r="A7186" s="3" t="s">
        <v>7578</v>
      </c>
      <c r="B7186" s="44" t="s">
        <v>263</v>
      </c>
      <c r="C7186" s="44" t="s">
        <v>56</v>
      </c>
      <c r="D7186" s="44" t="s">
        <v>175</v>
      </c>
      <c r="E7186" s="3">
        <v>3</v>
      </c>
      <c r="F7186" s="3">
        <v>1</v>
      </c>
      <c r="G7186" s="3">
        <v>4</v>
      </c>
      <c r="H7186" s="3">
        <v>4</v>
      </c>
      <c r="I7186" s="3">
        <f t="shared" si="112"/>
        <v>3</v>
      </c>
    </row>
    <row r="7187" spans="1:9" x14ac:dyDescent="0.35">
      <c r="A7187" s="3" t="s">
        <v>7579</v>
      </c>
      <c r="B7187" s="44" t="s">
        <v>263</v>
      </c>
      <c r="C7187" s="44" t="s">
        <v>56</v>
      </c>
      <c r="D7187" s="44" t="s">
        <v>175</v>
      </c>
      <c r="E7187" s="3">
        <v>3</v>
      </c>
      <c r="F7187" s="3">
        <v>1</v>
      </c>
      <c r="G7187" s="3">
        <v>4</v>
      </c>
      <c r="H7187" s="3">
        <v>4</v>
      </c>
      <c r="I7187" s="3">
        <f t="shared" si="112"/>
        <v>3</v>
      </c>
    </row>
    <row r="7188" spans="1:9" x14ac:dyDescent="0.35">
      <c r="A7188" s="3" t="s">
        <v>7580</v>
      </c>
      <c r="B7188" s="44" t="s">
        <v>216</v>
      </c>
      <c r="C7188" s="44" t="s">
        <v>142</v>
      </c>
      <c r="D7188" s="44" t="s">
        <v>176</v>
      </c>
      <c r="E7188" s="3">
        <v>3</v>
      </c>
      <c r="F7188" s="3">
        <v>3</v>
      </c>
      <c r="G7188" s="3">
        <v>1</v>
      </c>
      <c r="H7188" s="3">
        <v>2</v>
      </c>
      <c r="I7188" s="3">
        <f t="shared" si="112"/>
        <v>2</v>
      </c>
    </row>
    <row r="7189" spans="1:9" x14ac:dyDescent="0.35">
      <c r="A7189" s="3" t="s">
        <v>7581</v>
      </c>
      <c r="B7189" s="44" t="s">
        <v>261</v>
      </c>
      <c r="C7189" s="44" t="s">
        <v>56</v>
      </c>
      <c r="D7189" s="44" t="s">
        <v>176</v>
      </c>
      <c r="E7189" s="3">
        <v>3</v>
      </c>
      <c r="F7189" s="3">
        <v>1</v>
      </c>
      <c r="G7189" s="3">
        <v>4</v>
      </c>
      <c r="H7189" s="3">
        <v>1</v>
      </c>
      <c r="I7189" s="3">
        <f t="shared" si="112"/>
        <v>2</v>
      </c>
    </row>
    <row r="7190" spans="1:9" x14ac:dyDescent="0.35">
      <c r="A7190" s="3" t="s">
        <v>7582</v>
      </c>
      <c r="B7190" s="44" t="s">
        <v>261</v>
      </c>
      <c r="C7190" s="44" t="s">
        <v>56</v>
      </c>
      <c r="D7190" s="44" t="s">
        <v>176</v>
      </c>
      <c r="E7190" s="3">
        <v>3</v>
      </c>
      <c r="F7190" s="3">
        <v>4</v>
      </c>
      <c r="G7190" s="3">
        <v>1</v>
      </c>
      <c r="H7190" s="3">
        <v>3</v>
      </c>
      <c r="I7190" s="3">
        <f t="shared" si="112"/>
        <v>3</v>
      </c>
    </row>
    <row r="7191" spans="1:9" x14ac:dyDescent="0.35">
      <c r="A7191" s="3" t="s">
        <v>7583</v>
      </c>
      <c r="B7191" s="44" t="s">
        <v>263</v>
      </c>
      <c r="C7191" s="44" t="s">
        <v>56</v>
      </c>
      <c r="D7191" s="44" t="s">
        <v>175</v>
      </c>
      <c r="E7191" s="3">
        <v>3</v>
      </c>
      <c r="F7191" s="3">
        <v>1</v>
      </c>
      <c r="G7191" s="3">
        <v>4</v>
      </c>
      <c r="H7191" s="3">
        <v>4</v>
      </c>
      <c r="I7191" s="3">
        <f t="shared" si="112"/>
        <v>3</v>
      </c>
    </row>
    <row r="7192" spans="1:9" x14ac:dyDescent="0.35">
      <c r="A7192" s="3" t="s">
        <v>7584</v>
      </c>
      <c r="B7192" s="44" t="s">
        <v>263</v>
      </c>
      <c r="C7192" s="44" t="s">
        <v>56</v>
      </c>
      <c r="D7192" s="44" t="s">
        <v>175</v>
      </c>
      <c r="E7192" s="3">
        <v>3</v>
      </c>
      <c r="F7192" s="3">
        <v>1</v>
      </c>
      <c r="G7192" s="3">
        <v>4</v>
      </c>
      <c r="H7192" s="3">
        <v>4</v>
      </c>
      <c r="I7192" s="3">
        <f t="shared" si="112"/>
        <v>3</v>
      </c>
    </row>
    <row r="7193" spans="1:9" x14ac:dyDescent="0.35">
      <c r="A7193" s="3" t="s">
        <v>7585</v>
      </c>
      <c r="B7193" s="44" t="s">
        <v>263</v>
      </c>
      <c r="C7193" s="44" t="s">
        <v>56</v>
      </c>
      <c r="D7193" s="44" t="s">
        <v>175</v>
      </c>
      <c r="E7193" s="3">
        <v>3</v>
      </c>
      <c r="F7193" s="3">
        <v>1</v>
      </c>
      <c r="G7193" s="3">
        <v>4</v>
      </c>
      <c r="H7193" s="3">
        <v>3</v>
      </c>
      <c r="I7193" s="3">
        <f t="shared" si="112"/>
        <v>3</v>
      </c>
    </row>
    <row r="7194" spans="1:9" x14ac:dyDescent="0.35">
      <c r="A7194" s="3" t="s">
        <v>7586</v>
      </c>
      <c r="B7194" s="44" t="s">
        <v>263</v>
      </c>
      <c r="C7194" s="44" t="s">
        <v>56</v>
      </c>
      <c r="D7194" s="44" t="s">
        <v>175</v>
      </c>
      <c r="E7194" s="3">
        <v>3</v>
      </c>
      <c r="F7194" s="3">
        <v>1</v>
      </c>
      <c r="G7194" s="3">
        <v>4</v>
      </c>
      <c r="H7194" s="3">
        <v>1</v>
      </c>
      <c r="I7194" s="3">
        <f t="shared" si="112"/>
        <v>2</v>
      </c>
    </row>
    <row r="7195" spans="1:9" x14ac:dyDescent="0.35">
      <c r="A7195" s="3" t="s">
        <v>7587</v>
      </c>
      <c r="B7195" s="44" t="s">
        <v>260</v>
      </c>
      <c r="C7195" s="44" t="s">
        <v>89</v>
      </c>
      <c r="D7195" s="44" t="s">
        <v>176</v>
      </c>
      <c r="E7195" s="3">
        <v>3</v>
      </c>
      <c r="F7195" s="3">
        <v>1</v>
      </c>
      <c r="G7195" s="3">
        <v>4</v>
      </c>
      <c r="H7195" s="3">
        <v>3</v>
      </c>
      <c r="I7195" s="3">
        <f t="shared" si="112"/>
        <v>3</v>
      </c>
    </row>
    <row r="7196" spans="1:9" x14ac:dyDescent="0.35">
      <c r="A7196" s="3" t="s">
        <v>7588</v>
      </c>
      <c r="B7196" s="44" t="s">
        <v>261</v>
      </c>
      <c r="C7196" s="44" t="s">
        <v>56</v>
      </c>
      <c r="D7196" s="44" t="s">
        <v>176</v>
      </c>
      <c r="E7196" s="3">
        <v>3</v>
      </c>
      <c r="F7196" s="3">
        <v>1</v>
      </c>
      <c r="G7196" s="3">
        <v>4</v>
      </c>
      <c r="H7196" s="3">
        <v>1</v>
      </c>
      <c r="I7196" s="3">
        <f t="shared" si="112"/>
        <v>2</v>
      </c>
    </row>
    <row r="7197" spans="1:9" x14ac:dyDescent="0.35">
      <c r="A7197" s="3" t="s">
        <v>7589</v>
      </c>
      <c r="B7197" s="44" t="s">
        <v>261</v>
      </c>
      <c r="C7197" s="44" t="s">
        <v>56</v>
      </c>
      <c r="D7197" s="44" t="s">
        <v>176</v>
      </c>
      <c r="E7197" s="3">
        <v>3</v>
      </c>
      <c r="F7197" s="3">
        <v>1</v>
      </c>
      <c r="G7197" s="3">
        <v>4</v>
      </c>
      <c r="H7197" s="3">
        <v>2</v>
      </c>
      <c r="I7197" s="3">
        <f t="shared" si="112"/>
        <v>3</v>
      </c>
    </row>
    <row r="7198" spans="1:9" x14ac:dyDescent="0.35">
      <c r="A7198" s="3" t="s">
        <v>7590</v>
      </c>
      <c r="B7198" s="44" t="s">
        <v>261</v>
      </c>
      <c r="C7198" s="44" t="s">
        <v>56</v>
      </c>
      <c r="D7198" s="44" t="s">
        <v>176</v>
      </c>
      <c r="E7198" s="3">
        <v>3</v>
      </c>
      <c r="F7198" s="3">
        <v>1</v>
      </c>
      <c r="G7198" s="3">
        <v>1</v>
      </c>
      <c r="H7198" s="3">
        <v>1</v>
      </c>
      <c r="I7198" s="3">
        <f t="shared" si="112"/>
        <v>2</v>
      </c>
    </row>
    <row r="7199" spans="1:9" x14ac:dyDescent="0.35">
      <c r="A7199" s="3" t="s">
        <v>7591</v>
      </c>
      <c r="B7199" s="44" t="s">
        <v>261</v>
      </c>
      <c r="C7199" s="44" t="s">
        <v>56</v>
      </c>
      <c r="D7199" s="44" t="s">
        <v>176</v>
      </c>
      <c r="E7199" s="3">
        <v>3</v>
      </c>
      <c r="F7199" s="3">
        <v>1</v>
      </c>
      <c r="G7199" s="3">
        <v>1</v>
      </c>
      <c r="H7199" s="3">
        <v>1</v>
      </c>
      <c r="I7199" s="3">
        <f t="shared" si="112"/>
        <v>2</v>
      </c>
    </row>
    <row r="7200" spans="1:9" x14ac:dyDescent="0.35">
      <c r="A7200" s="3" t="s">
        <v>7592</v>
      </c>
      <c r="B7200" s="44" t="s">
        <v>260</v>
      </c>
      <c r="C7200" s="44" t="s">
        <v>89</v>
      </c>
      <c r="D7200" s="44" t="s">
        <v>176</v>
      </c>
      <c r="E7200" s="3">
        <v>3</v>
      </c>
      <c r="F7200" s="3">
        <v>1</v>
      </c>
      <c r="G7200" s="3">
        <v>4</v>
      </c>
      <c r="H7200" s="3">
        <v>1</v>
      </c>
      <c r="I7200" s="3">
        <f t="shared" si="112"/>
        <v>2</v>
      </c>
    </row>
    <row r="7201" spans="1:9" x14ac:dyDescent="0.35">
      <c r="A7201" s="3" t="s">
        <v>7593</v>
      </c>
      <c r="B7201" s="44" t="s">
        <v>260</v>
      </c>
      <c r="C7201" s="44" t="s">
        <v>89</v>
      </c>
      <c r="D7201" s="44" t="s">
        <v>176</v>
      </c>
      <c r="E7201" s="3">
        <v>3</v>
      </c>
      <c r="F7201" s="3">
        <v>1</v>
      </c>
      <c r="G7201" s="3">
        <v>4</v>
      </c>
      <c r="H7201" s="3">
        <v>2</v>
      </c>
      <c r="I7201" s="3">
        <f t="shared" si="112"/>
        <v>3</v>
      </c>
    </row>
    <row r="7202" spans="1:9" x14ac:dyDescent="0.35">
      <c r="A7202" s="3" t="s">
        <v>7594</v>
      </c>
      <c r="B7202" s="44" t="s">
        <v>261</v>
      </c>
      <c r="C7202" s="44" t="s">
        <v>56</v>
      </c>
      <c r="D7202" s="44" t="s">
        <v>176</v>
      </c>
      <c r="E7202" s="3">
        <v>3</v>
      </c>
      <c r="F7202" s="3">
        <v>1</v>
      </c>
      <c r="G7202" s="3">
        <v>1</v>
      </c>
      <c r="H7202" s="3">
        <v>1</v>
      </c>
      <c r="I7202" s="3">
        <f t="shared" si="112"/>
        <v>2</v>
      </c>
    </row>
    <row r="7203" spans="1:9" x14ac:dyDescent="0.35">
      <c r="A7203" s="3" t="s">
        <v>7595</v>
      </c>
      <c r="B7203" s="44" t="s">
        <v>261</v>
      </c>
      <c r="C7203" s="44" t="s">
        <v>56</v>
      </c>
      <c r="D7203" s="44" t="s">
        <v>176</v>
      </c>
      <c r="E7203" s="3">
        <v>3</v>
      </c>
      <c r="F7203" s="3">
        <v>1</v>
      </c>
      <c r="G7203" s="3">
        <v>4</v>
      </c>
      <c r="H7203" s="3">
        <v>1</v>
      </c>
      <c r="I7203" s="3">
        <f t="shared" si="112"/>
        <v>2</v>
      </c>
    </row>
    <row r="7204" spans="1:9" x14ac:dyDescent="0.35">
      <c r="A7204" s="3" t="s">
        <v>7596</v>
      </c>
      <c r="B7204" s="44" t="s">
        <v>261</v>
      </c>
      <c r="C7204" s="44" t="s">
        <v>56</v>
      </c>
      <c r="D7204" s="44" t="s">
        <v>176</v>
      </c>
      <c r="E7204" s="3">
        <v>3</v>
      </c>
      <c r="F7204" s="3">
        <v>1</v>
      </c>
      <c r="G7204" s="3">
        <v>1</v>
      </c>
      <c r="H7204" s="3">
        <v>1</v>
      </c>
      <c r="I7204" s="3">
        <f t="shared" si="112"/>
        <v>2</v>
      </c>
    </row>
    <row r="7205" spans="1:9" x14ac:dyDescent="0.35">
      <c r="A7205" s="3" t="s">
        <v>7597</v>
      </c>
      <c r="B7205" s="44" t="s">
        <v>261</v>
      </c>
      <c r="C7205" s="44" t="s">
        <v>56</v>
      </c>
      <c r="D7205" s="44" t="s">
        <v>176</v>
      </c>
      <c r="E7205" s="3">
        <v>3</v>
      </c>
      <c r="F7205" s="3">
        <v>4</v>
      </c>
      <c r="G7205" s="3">
        <v>4</v>
      </c>
      <c r="H7205" s="3">
        <v>1</v>
      </c>
      <c r="I7205" s="3">
        <f t="shared" si="112"/>
        <v>3</v>
      </c>
    </row>
    <row r="7206" spans="1:9" x14ac:dyDescent="0.35">
      <c r="A7206" s="3" t="s">
        <v>7598</v>
      </c>
      <c r="B7206" s="44" t="s">
        <v>263</v>
      </c>
      <c r="C7206" s="44" t="s">
        <v>56</v>
      </c>
      <c r="D7206" s="44" t="s">
        <v>175</v>
      </c>
      <c r="E7206" s="3">
        <v>3</v>
      </c>
      <c r="F7206" s="3">
        <v>1</v>
      </c>
      <c r="G7206" s="3">
        <v>1</v>
      </c>
      <c r="H7206" s="3">
        <v>1</v>
      </c>
      <c r="I7206" s="3">
        <f t="shared" si="112"/>
        <v>2</v>
      </c>
    </row>
    <row r="7207" spans="1:9" x14ac:dyDescent="0.35">
      <c r="A7207" s="3" t="s">
        <v>7599</v>
      </c>
      <c r="B7207" s="44" t="s">
        <v>261</v>
      </c>
      <c r="C7207" s="44" t="s">
        <v>56</v>
      </c>
      <c r="D7207" s="44" t="s">
        <v>176</v>
      </c>
      <c r="E7207" s="3">
        <v>3</v>
      </c>
      <c r="F7207" s="3">
        <v>1</v>
      </c>
      <c r="G7207" s="3">
        <v>4</v>
      </c>
      <c r="H7207" s="3">
        <v>1</v>
      </c>
      <c r="I7207" s="3">
        <f t="shared" si="112"/>
        <v>2</v>
      </c>
    </row>
    <row r="7208" spans="1:9" x14ac:dyDescent="0.35">
      <c r="A7208" s="3" t="s">
        <v>7600</v>
      </c>
      <c r="B7208" s="44" t="s">
        <v>261</v>
      </c>
      <c r="C7208" s="44" t="s">
        <v>56</v>
      </c>
      <c r="D7208" s="44" t="s">
        <v>176</v>
      </c>
      <c r="E7208" s="3">
        <v>3</v>
      </c>
      <c r="F7208" s="3">
        <v>1</v>
      </c>
      <c r="G7208" s="3">
        <v>1</v>
      </c>
      <c r="H7208" s="3">
        <v>1</v>
      </c>
      <c r="I7208" s="3">
        <f t="shared" si="112"/>
        <v>2</v>
      </c>
    </row>
    <row r="7209" spans="1:9" x14ac:dyDescent="0.35">
      <c r="A7209" s="3" t="s">
        <v>7601</v>
      </c>
      <c r="B7209" s="44" t="s">
        <v>261</v>
      </c>
      <c r="C7209" s="44" t="s">
        <v>56</v>
      </c>
      <c r="D7209" s="44" t="s">
        <v>176</v>
      </c>
      <c r="E7209" s="3">
        <v>3</v>
      </c>
      <c r="F7209" s="3">
        <v>1</v>
      </c>
      <c r="G7209" s="3">
        <v>1</v>
      </c>
      <c r="H7209" s="3">
        <v>1</v>
      </c>
      <c r="I7209" s="3">
        <f t="shared" si="112"/>
        <v>2</v>
      </c>
    </row>
    <row r="7210" spans="1:9" x14ac:dyDescent="0.35">
      <c r="A7210" s="3" t="s">
        <v>7602</v>
      </c>
      <c r="B7210" s="44" t="s">
        <v>268</v>
      </c>
      <c r="C7210" s="44" t="s">
        <v>101</v>
      </c>
      <c r="D7210" s="44" t="s">
        <v>176</v>
      </c>
      <c r="E7210" s="3">
        <v>3</v>
      </c>
      <c r="F7210" s="3">
        <v>1</v>
      </c>
      <c r="G7210" s="3">
        <v>4</v>
      </c>
      <c r="H7210" s="3">
        <v>1</v>
      </c>
      <c r="I7210" s="3">
        <f t="shared" si="112"/>
        <v>2</v>
      </c>
    </row>
    <row r="7211" spans="1:9" x14ac:dyDescent="0.35">
      <c r="A7211" s="3" t="s">
        <v>7603</v>
      </c>
      <c r="B7211" s="44" t="s">
        <v>263</v>
      </c>
      <c r="C7211" s="44" t="s">
        <v>56</v>
      </c>
      <c r="D7211" s="44" t="s">
        <v>175</v>
      </c>
      <c r="E7211" s="3">
        <v>3</v>
      </c>
      <c r="F7211" s="3">
        <v>1</v>
      </c>
      <c r="G7211" s="3">
        <v>4</v>
      </c>
      <c r="H7211" s="3">
        <v>5</v>
      </c>
      <c r="I7211" s="3">
        <f t="shared" si="112"/>
        <v>3</v>
      </c>
    </row>
    <row r="7212" spans="1:9" x14ac:dyDescent="0.35">
      <c r="A7212" s="3" t="s">
        <v>7604</v>
      </c>
      <c r="B7212" s="44" t="s">
        <v>263</v>
      </c>
      <c r="C7212" s="44" t="s">
        <v>56</v>
      </c>
      <c r="D7212" s="44" t="s">
        <v>175</v>
      </c>
      <c r="E7212" s="3">
        <v>3</v>
      </c>
      <c r="F7212" s="3">
        <v>1</v>
      </c>
      <c r="G7212" s="3">
        <v>4</v>
      </c>
      <c r="H7212" s="3">
        <v>4</v>
      </c>
      <c r="I7212" s="3">
        <f t="shared" si="112"/>
        <v>3</v>
      </c>
    </row>
    <row r="7213" spans="1:9" x14ac:dyDescent="0.35">
      <c r="A7213" s="3" t="s">
        <v>7605</v>
      </c>
      <c r="B7213" s="44" t="s">
        <v>263</v>
      </c>
      <c r="C7213" s="44" t="s">
        <v>56</v>
      </c>
      <c r="D7213" s="44" t="s">
        <v>175</v>
      </c>
      <c r="E7213" s="3">
        <v>3</v>
      </c>
      <c r="F7213" s="3">
        <v>1</v>
      </c>
      <c r="G7213" s="3">
        <v>4</v>
      </c>
      <c r="H7213" s="3">
        <v>1</v>
      </c>
      <c r="I7213" s="3">
        <f t="shared" si="112"/>
        <v>2</v>
      </c>
    </row>
    <row r="7214" spans="1:9" x14ac:dyDescent="0.35">
      <c r="A7214" s="3" t="s">
        <v>7606</v>
      </c>
      <c r="B7214" s="44" t="s">
        <v>263</v>
      </c>
      <c r="C7214" s="44" t="s">
        <v>56</v>
      </c>
      <c r="D7214" s="44" t="s">
        <v>175</v>
      </c>
      <c r="E7214" s="3">
        <v>3</v>
      </c>
      <c r="F7214" s="3">
        <v>1</v>
      </c>
      <c r="G7214" s="3">
        <v>1</v>
      </c>
      <c r="H7214" s="3">
        <v>1</v>
      </c>
      <c r="I7214" s="3">
        <f t="shared" si="112"/>
        <v>2</v>
      </c>
    </row>
    <row r="7215" spans="1:9" x14ac:dyDescent="0.35">
      <c r="A7215" s="3" t="s">
        <v>7607</v>
      </c>
      <c r="B7215" s="44" t="s">
        <v>263</v>
      </c>
      <c r="C7215" s="44" t="s">
        <v>56</v>
      </c>
      <c r="D7215" s="44" t="s">
        <v>175</v>
      </c>
      <c r="E7215" s="3">
        <v>3</v>
      </c>
      <c r="F7215" s="3">
        <v>2</v>
      </c>
      <c r="G7215" s="3">
        <v>1</v>
      </c>
      <c r="H7215" s="3">
        <v>1</v>
      </c>
      <c r="I7215" s="3">
        <f t="shared" si="112"/>
        <v>2</v>
      </c>
    </row>
    <row r="7216" spans="1:9" x14ac:dyDescent="0.35">
      <c r="A7216" s="3" t="s">
        <v>7608</v>
      </c>
      <c r="B7216" s="44" t="s">
        <v>268</v>
      </c>
      <c r="C7216" s="44" t="s">
        <v>101</v>
      </c>
      <c r="D7216" s="44" t="s">
        <v>176</v>
      </c>
      <c r="E7216" s="3">
        <v>3</v>
      </c>
      <c r="F7216" s="3">
        <v>1</v>
      </c>
      <c r="G7216" s="3">
        <v>1</v>
      </c>
      <c r="H7216" s="3">
        <v>1</v>
      </c>
      <c r="I7216" s="3">
        <f t="shared" si="112"/>
        <v>2</v>
      </c>
    </row>
    <row r="7217" spans="1:9" x14ac:dyDescent="0.35">
      <c r="A7217" s="3" t="s">
        <v>7609</v>
      </c>
      <c r="B7217" s="44" t="s">
        <v>180</v>
      </c>
      <c r="C7217" s="44" t="s">
        <v>105</v>
      </c>
      <c r="D7217" s="44" t="s">
        <v>176</v>
      </c>
      <c r="E7217" s="3">
        <v>3</v>
      </c>
      <c r="F7217" s="3">
        <v>1</v>
      </c>
      <c r="G7217" s="3">
        <v>4</v>
      </c>
      <c r="H7217" s="3">
        <v>1</v>
      </c>
      <c r="I7217" s="3">
        <f t="shared" si="112"/>
        <v>2</v>
      </c>
    </row>
    <row r="7218" spans="1:9" x14ac:dyDescent="0.35">
      <c r="A7218" s="3" t="s">
        <v>7610</v>
      </c>
      <c r="B7218" s="44" t="s">
        <v>263</v>
      </c>
      <c r="C7218" s="44" t="s">
        <v>56</v>
      </c>
      <c r="D7218" s="44" t="s">
        <v>175</v>
      </c>
      <c r="E7218" s="3">
        <v>3</v>
      </c>
      <c r="F7218" s="3">
        <v>2</v>
      </c>
      <c r="G7218" s="3">
        <v>1</v>
      </c>
      <c r="H7218" s="3">
        <v>1</v>
      </c>
      <c r="I7218" s="3">
        <f t="shared" si="112"/>
        <v>2</v>
      </c>
    </row>
    <row r="7219" spans="1:9" x14ac:dyDescent="0.35">
      <c r="A7219" s="3" t="s">
        <v>7611</v>
      </c>
      <c r="B7219" s="44" t="s">
        <v>197</v>
      </c>
      <c r="C7219" s="44" t="s">
        <v>80</v>
      </c>
      <c r="D7219" s="44" t="s">
        <v>176</v>
      </c>
      <c r="E7219" s="3">
        <v>3</v>
      </c>
      <c r="F7219" s="3">
        <v>1</v>
      </c>
      <c r="G7219" s="3">
        <v>4</v>
      </c>
      <c r="H7219" s="3">
        <v>1</v>
      </c>
      <c r="I7219" s="3">
        <f t="shared" si="112"/>
        <v>2</v>
      </c>
    </row>
    <row r="7220" spans="1:9" x14ac:dyDescent="0.35">
      <c r="A7220" s="3" t="s">
        <v>7612</v>
      </c>
      <c r="B7220" s="44" t="s">
        <v>234</v>
      </c>
      <c r="C7220" s="44" t="s">
        <v>235</v>
      </c>
      <c r="D7220" s="44" t="s">
        <v>176</v>
      </c>
      <c r="E7220" s="3">
        <v>3</v>
      </c>
      <c r="F7220" s="3">
        <v>1</v>
      </c>
      <c r="G7220" s="3">
        <v>1</v>
      </c>
      <c r="H7220" s="3">
        <v>1</v>
      </c>
      <c r="I7220" s="3">
        <f t="shared" si="112"/>
        <v>2</v>
      </c>
    </row>
    <row r="7221" spans="1:9" x14ac:dyDescent="0.35">
      <c r="A7221" s="3" t="s">
        <v>7613</v>
      </c>
      <c r="B7221" s="44" t="s">
        <v>197</v>
      </c>
      <c r="C7221" s="44" t="s">
        <v>80</v>
      </c>
      <c r="D7221" s="44" t="s">
        <v>176</v>
      </c>
      <c r="E7221" s="3">
        <v>3</v>
      </c>
      <c r="F7221" s="3">
        <v>1</v>
      </c>
      <c r="G7221" s="3">
        <v>1</v>
      </c>
      <c r="H7221" s="3">
        <v>1</v>
      </c>
      <c r="I7221" s="3">
        <f t="shared" si="112"/>
        <v>2</v>
      </c>
    </row>
    <row r="7222" spans="1:9" x14ac:dyDescent="0.35">
      <c r="A7222" s="3" t="s">
        <v>7614</v>
      </c>
      <c r="B7222" s="44" t="s">
        <v>263</v>
      </c>
      <c r="C7222" s="44" t="s">
        <v>56</v>
      </c>
      <c r="D7222" s="44" t="s">
        <v>175</v>
      </c>
      <c r="E7222" s="3">
        <v>3</v>
      </c>
      <c r="F7222" s="3">
        <v>1</v>
      </c>
      <c r="G7222" s="3">
        <v>4</v>
      </c>
      <c r="H7222" s="3">
        <v>1</v>
      </c>
      <c r="I7222" s="3">
        <f t="shared" si="112"/>
        <v>2</v>
      </c>
    </row>
    <row r="7223" spans="1:9" x14ac:dyDescent="0.35">
      <c r="A7223" s="3" t="s">
        <v>7615</v>
      </c>
      <c r="B7223" s="44" t="s">
        <v>263</v>
      </c>
      <c r="C7223" s="44" t="s">
        <v>56</v>
      </c>
      <c r="D7223" s="44" t="s">
        <v>175</v>
      </c>
      <c r="E7223" s="3">
        <v>3</v>
      </c>
      <c r="F7223" s="3">
        <v>1</v>
      </c>
      <c r="G7223" s="3">
        <v>1</v>
      </c>
      <c r="H7223" s="3">
        <v>1</v>
      </c>
      <c r="I7223" s="3">
        <f t="shared" si="112"/>
        <v>2</v>
      </c>
    </row>
    <row r="7224" spans="1:9" x14ac:dyDescent="0.35">
      <c r="A7224" s="3" t="s">
        <v>7616</v>
      </c>
      <c r="B7224" s="44" t="s">
        <v>263</v>
      </c>
      <c r="C7224" s="44" t="s">
        <v>56</v>
      </c>
      <c r="D7224" s="44" t="s">
        <v>175</v>
      </c>
      <c r="E7224" s="3">
        <v>3</v>
      </c>
      <c r="F7224" s="3">
        <v>1</v>
      </c>
      <c r="G7224" s="3">
        <v>4</v>
      </c>
      <c r="H7224" s="3">
        <v>1</v>
      </c>
      <c r="I7224" s="3">
        <f t="shared" si="112"/>
        <v>2</v>
      </c>
    </row>
    <row r="7225" spans="1:9" x14ac:dyDescent="0.35">
      <c r="A7225" s="3" t="s">
        <v>7617</v>
      </c>
      <c r="B7225" s="44" t="s">
        <v>263</v>
      </c>
      <c r="C7225" s="44" t="s">
        <v>56</v>
      </c>
      <c r="D7225" s="44" t="s">
        <v>175</v>
      </c>
      <c r="E7225" s="3">
        <v>3</v>
      </c>
      <c r="F7225" s="3">
        <v>3</v>
      </c>
      <c r="G7225" s="3">
        <v>4</v>
      </c>
      <c r="H7225" s="3">
        <v>1</v>
      </c>
      <c r="I7225" s="3">
        <f t="shared" si="112"/>
        <v>3</v>
      </c>
    </row>
    <row r="7226" spans="1:9" x14ac:dyDescent="0.35">
      <c r="A7226" s="3" t="s">
        <v>7618</v>
      </c>
      <c r="B7226" s="44" t="s">
        <v>263</v>
      </c>
      <c r="C7226" s="44" t="s">
        <v>56</v>
      </c>
      <c r="D7226" s="44" t="s">
        <v>175</v>
      </c>
      <c r="E7226" s="3">
        <v>3</v>
      </c>
      <c r="F7226" s="3">
        <v>3</v>
      </c>
      <c r="G7226" s="3">
        <v>4</v>
      </c>
      <c r="H7226" s="3">
        <v>4</v>
      </c>
      <c r="I7226" s="3">
        <f t="shared" si="112"/>
        <v>4</v>
      </c>
    </row>
    <row r="7227" spans="1:9" x14ac:dyDescent="0.35">
      <c r="A7227" s="3" t="s">
        <v>7619</v>
      </c>
      <c r="B7227" s="44" t="s">
        <v>263</v>
      </c>
      <c r="C7227" s="44" t="s">
        <v>56</v>
      </c>
      <c r="D7227" s="44" t="s">
        <v>175</v>
      </c>
      <c r="E7227" s="3">
        <v>3</v>
      </c>
      <c r="F7227" s="3">
        <v>3</v>
      </c>
      <c r="G7227" s="3">
        <v>4</v>
      </c>
      <c r="H7227" s="3">
        <v>1</v>
      </c>
      <c r="I7227" s="3">
        <f t="shared" si="112"/>
        <v>3</v>
      </c>
    </row>
    <row r="7228" spans="1:9" x14ac:dyDescent="0.35">
      <c r="A7228" s="3" t="s">
        <v>7620</v>
      </c>
      <c r="B7228" s="44" t="s">
        <v>224</v>
      </c>
      <c r="C7228" s="44" t="s">
        <v>183</v>
      </c>
      <c r="D7228" s="44" t="s">
        <v>176</v>
      </c>
      <c r="E7228" s="3">
        <v>3</v>
      </c>
      <c r="F7228" s="3">
        <v>1</v>
      </c>
      <c r="G7228" s="3">
        <v>1</v>
      </c>
      <c r="H7228" s="3">
        <v>1</v>
      </c>
      <c r="I7228" s="3">
        <f t="shared" si="112"/>
        <v>2</v>
      </c>
    </row>
    <row r="7229" spans="1:9" x14ac:dyDescent="0.35">
      <c r="A7229" s="3" t="s">
        <v>7621</v>
      </c>
      <c r="B7229" s="44" t="s">
        <v>224</v>
      </c>
      <c r="C7229" s="44" t="s">
        <v>183</v>
      </c>
      <c r="D7229" s="44" t="s">
        <v>176</v>
      </c>
      <c r="E7229" s="3">
        <v>3</v>
      </c>
      <c r="F7229" s="3">
        <v>1</v>
      </c>
      <c r="G7229" s="3">
        <v>1</v>
      </c>
      <c r="H7229" s="3">
        <v>1</v>
      </c>
      <c r="I7229" s="3">
        <f t="shared" si="112"/>
        <v>2</v>
      </c>
    </row>
    <row r="7230" spans="1:9" x14ac:dyDescent="0.35">
      <c r="A7230" s="3" t="s">
        <v>7622</v>
      </c>
      <c r="B7230" s="44" t="s">
        <v>224</v>
      </c>
      <c r="C7230" s="44" t="s">
        <v>183</v>
      </c>
      <c r="D7230" s="44" t="s">
        <v>176</v>
      </c>
      <c r="E7230" s="3">
        <v>3</v>
      </c>
      <c r="F7230" s="3">
        <v>1</v>
      </c>
      <c r="G7230" s="3">
        <v>1</v>
      </c>
      <c r="H7230" s="3">
        <v>1</v>
      </c>
      <c r="I7230" s="3">
        <f t="shared" si="112"/>
        <v>2</v>
      </c>
    </row>
    <row r="7231" spans="1:9" x14ac:dyDescent="0.35">
      <c r="A7231" s="3" t="s">
        <v>7623</v>
      </c>
      <c r="B7231" s="44" t="s">
        <v>267</v>
      </c>
      <c r="C7231" s="44" t="s">
        <v>110</v>
      </c>
      <c r="D7231" s="44" t="s">
        <v>176</v>
      </c>
      <c r="E7231" s="3">
        <v>3</v>
      </c>
      <c r="F7231" s="3">
        <v>1</v>
      </c>
      <c r="G7231" s="3">
        <v>1</v>
      </c>
      <c r="H7231" s="3">
        <v>1</v>
      </c>
      <c r="I7231" s="3">
        <f t="shared" si="112"/>
        <v>2</v>
      </c>
    </row>
    <row r="7232" spans="1:9" x14ac:dyDescent="0.35">
      <c r="A7232" s="3" t="s">
        <v>7624</v>
      </c>
      <c r="B7232" s="44" t="s">
        <v>267</v>
      </c>
      <c r="C7232" s="44" t="s">
        <v>110</v>
      </c>
      <c r="D7232" s="44" t="s">
        <v>176</v>
      </c>
      <c r="E7232" s="3">
        <v>3</v>
      </c>
      <c r="F7232" s="3">
        <v>1</v>
      </c>
      <c r="G7232" s="3">
        <v>1</v>
      </c>
      <c r="H7232" s="3">
        <v>1</v>
      </c>
      <c r="I7232" s="3">
        <f t="shared" si="112"/>
        <v>2</v>
      </c>
    </row>
    <row r="7233" spans="1:9" x14ac:dyDescent="0.35">
      <c r="A7233" s="3" t="s">
        <v>7625</v>
      </c>
      <c r="B7233" s="44" t="s">
        <v>267</v>
      </c>
      <c r="C7233" s="44" t="s">
        <v>110</v>
      </c>
      <c r="D7233" s="44" t="s">
        <v>176</v>
      </c>
      <c r="E7233" s="3">
        <v>3</v>
      </c>
      <c r="F7233" s="3">
        <v>1</v>
      </c>
      <c r="G7233" s="3">
        <v>1</v>
      </c>
      <c r="H7233" s="3">
        <v>1</v>
      </c>
      <c r="I7233" s="3">
        <f t="shared" si="112"/>
        <v>2</v>
      </c>
    </row>
    <row r="7234" spans="1:9" x14ac:dyDescent="0.35">
      <c r="A7234" s="3" t="s">
        <v>7626</v>
      </c>
      <c r="B7234" s="44" t="s">
        <v>224</v>
      </c>
      <c r="C7234" s="44" t="s">
        <v>183</v>
      </c>
      <c r="D7234" s="44" t="s">
        <v>176</v>
      </c>
      <c r="E7234" s="3">
        <v>3</v>
      </c>
      <c r="F7234" s="3">
        <v>1</v>
      </c>
      <c r="G7234" s="3">
        <v>1</v>
      </c>
      <c r="H7234" s="3">
        <v>1</v>
      </c>
      <c r="I7234" s="3">
        <f t="shared" si="112"/>
        <v>2</v>
      </c>
    </row>
    <row r="7235" spans="1:9" x14ac:dyDescent="0.35">
      <c r="A7235" s="3" t="s">
        <v>7627</v>
      </c>
      <c r="B7235" s="44" t="s">
        <v>263</v>
      </c>
      <c r="C7235" s="44" t="s">
        <v>56</v>
      </c>
      <c r="D7235" s="44" t="s">
        <v>175</v>
      </c>
      <c r="E7235" s="3">
        <v>3</v>
      </c>
      <c r="F7235" s="3">
        <v>1</v>
      </c>
      <c r="G7235" s="3">
        <v>4</v>
      </c>
      <c r="H7235" s="3">
        <v>1</v>
      </c>
      <c r="I7235" s="3">
        <f t="shared" ref="I7235:I7298" si="113">ROUND(AVERAGE(E7235:H7235),0)</f>
        <v>2</v>
      </c>
    </row>
    <row r="7236" spans="1:9" x14ac:dyDescent="0.35">
      <c r="A7236" s="3" t="s">
        <v>7628</v>
      </c>
      <c r="B7236" s="44" t="s">
        <v>232</v>
      </c>
      <c r="C7236" s="44" t="s">
        <v>99</v>
      </c>
      <c r="D7236" s="44" t="s">
        <v>176</v>
      </c>
      <c r="E7236" s="3">
        <v>3</v>
      </c>
      <c r="F7236" s="3">
        <v>1</v>
      </c>
      <c r="G7236" s="3">
        <v>1</v>
      </c>
      <c r="H7236" s="3">
        <v>1</v>
      </c>
      <c r="I7236" s="3">
        <f t="shared" si="113"/>
        <v>2</v>
      </c>
    </row>
    <row r="7237" spans="1:9" x14ac:dyDescent="0.35">
      <c r="A7237" s="3" t="s">
        <v>7629</v>
      </c>
      <c r="B7237" s="44" t="s">
        <v>234</v>
      </c>
      <c r="C7237" s="44" t="s">
        <v>235</v>
      </c>
      <c r="D7237" s="44" t="s">
        <v>176</v>
      </c>
      <c r="E7237" s="3">
        <v>3</v>
      </c>
      <c r="F7237" s="3">
        <v>1</v>
      </c>
      <c r="G7237" s="3">
        <v>4</v>
      </c>
      <c r="H7237" s="3">
        <v>1</v>
      </c>
      <c r="I7237" s="3">
        <f t="shared" si="113"/>
        <v>2</v>
      </c>
    </row>
    <row r="7238" spans="1:9" x14ac:dyDescent="0.35">
      <c r="A7238" s="3" t="s">
        <v>7630</v>
      </c>
      <c r="B7238" s="44" t="s">
        <v>263</v>
      </c>
      <c r="C7238" s="44" t="s">
        <v>56</v>
      </c>
      <c r="D7238" s="44" t="s">
        <v>175</v>
      </c>
      <c r="E7238" s="3">
        <v>3</v>
      </c>
      <c r="F7238" s="3">
        <v>1</v>
      </c>
      <c r="G7238" s="3">
        <v>4</v>
      </c>
      <c r="H7238" s="3">
        <v>1</v>
      </c>
      <c r="I7238" s="3">
        <f t="shared" si="113"/>
        <v>2</v>
      </c>
    </row>
    <row r="7239" spans="1:9" x14ac:dyDescent="0.35">
      <c r="A7239" s="3" t="s">
        <v>7631</v>
      </c>
      <c r="B7239" s="44" t="s">
        <v>185</v>
      </c>
      <c r="C7239" s="44" t="s">
        <v>63</v>
      </c>
      <c r="D7239" s="44" t="s">
        <v>176</v>
      </c>
      <c r="E7239" s="3">
        <v>3</v>
      </c>
      <c r="F7239" s="3">
        <v>1</v>
      </c>
      <c r="G7239" s="3">
        <v>1</v>
      </c>
      <c r="H7239" s="3">
        <v>1</v>
      </c>
      <c r="I7239" s="3">
        <f t="shared" si="113"/>
        <v>2</v>
      </c>
    </row>
    <row r="7240" spans="1:9" x14ac:dyDescent="0.35">
      <c r="A7240" s="3" t="s">
        <v>7632</v>
      </c>
      <c r="B7240" s="44" t="s">
        <v>255</v>
      </c>
      <c r="C7240" s="44" t="s">
        <v>87</v>
      </c>
      <c r="D7240" s="44" t="s">
        <v>176</v>
      </c>
      <c r="E7240" s="3">
        <v>3</v>
      </c>
      <c r="F7240" s="3">
        <v>1</v>
      </c>
      <c r="G7240" s="3">
        <v>4</v>
      </c>
      <c r="H7240" s="3">
        <v>1</v>
      </c>
      <c r="I7240" s="3">
        <f t="shared" si="113"/>
        <v>2</v>
      </c>
    </row>
    <row r="7241" spans="1:9" x14ac:dyDescent="0.35">
      <c r="A7241" s="3" t="s">
        <v>7633</v>
      </c>
      <c r="B7241" s="44" t="s">
        <v>212</v>
      </c>
      <c r="C7241" s="44" t="s">
        <v>86</v>
      </c>
      <c r="D7241" s="44" t="s">
        <v>176</v>
      </c>
      <c r="E7241" s="3">
        <v>3</v>
      </c>
      <c r="F7241" s="3">
        <v>1</v>
      </c>
      <c r="G7241" s="3">
        <v>1</v>
      </c>
      <c r="H7241" s="3">
        <v>1</v>
      </c>
      <c r="I7241" s="3">
        <f t="shared" si="113"/>
        <v>2</v>
      </c>
    </row>
    <row r="7242" spans="1:9" x14ac:dyDescent="0.35">
      <c r="A7242" s="3" t="s">
        <v>7634</v>
      </c>
      <c r="B7242" s="44" t="s">
        <v>263</v>
      </c>
      <c r="C7242" s="44" t="s">
        <v>56</v>
      </c>
      <c r="D7242" s="44" t="s">
        <v>175</v>
      </c>
      <c r="E7242" s="3">
        <v>3</v>
      </c>
      <c r="F7242" s="3">
        <v>1</v>
      </c>
      <c r="G7242" s="3">
        <v>4</v>
      </c>
      <c r="H7242" s="3">
        <v>1</v>
      </c>
      <c r="I7242" s="3">
        <f t="shared" si="113"/>
        <v>2</v>
      </c>
    </row>
    <row r="7243" spans="1:9" x14ac:dyDescent="0.35">
      <c r="A7243" s="3" t="s">
        <v>7635</v>
      </c>
      <c r="B7243" s="44" t="s">
        <v>255</v>
      </c>
      <c r="C7243" s="44" t="s">
        <v>87</v>
      </c>
      <c r="D7243" s="44" t="s">
        <v>176</v>
      </c>
      <c r="E7243" s="3">
        <v>3</v>
      </c>
      <c r="F7243" s="3">
        <v>1</v>
      </c>
      <c r="G7243" s="3">
        <v>1</v>
      </c>
      <c r="H7243" s="3">
        <v>1</v>
      </c>
      <c r="I7243" s="3">
        <f t="shared" si="113"/>
        <v>2</v>
      </c>
    </row>
    <row r="7244" spans="1:9" x14ac:dyDescent="0.35">
      <c r="A7244" s="3" t="s">
        <v>7636</v>
      </c>
      <c r="B7244" s="44" t="s">
        <v>263</v>
      </c>
      <c r="C7244" s="44" t="s">
        <v>56</v>
      </c>
      <c r="D7244" s="44" t="s">
        <v>175</v>
      </c>
      <c r="E7244" s="3">
        <v>3</v>
      </c>
      <c r="F7244" s="3">
        <v>1</v>
      </c>
      <c r="G7244" s="3">
        <v>4</v>
      </c>
      <c r="H7244" s="3">
        <v>1</v>
      </c>
      <c r="I7244" s="3">
        <f t="shared" si="113"/>
        <v>2</v>
      </c>
    </row>
    <row r="7245" spans="1:9" x14ac:dyDescent="0.35">
      <c r="A7245" s="3" t="s">
        <v>7637</v>
      </c>
      <c r="B7245" s="44" t="s">
        <v>220</v>
      </c>
      <c r="C7245" s="44" t="s">
        <v>96</v>
      </c>
      <c r="D7245" s="44" t="s">
        <v>176</v>
      </c>
      <c r="E7245" s="3">
        <v>3</v>
      </c>
      <c r="F7245" s="3">
        <v>1</v>
      </c>
      <c r="G7245" s="3">
        <v>1</v>
      </c>
      <c r="H7245" s="3">
        <v>1</v>
      </c>
      <c r="I7245" s="3">
        <f t="shared" si="113"/>
        <v>2</v>
      </c>
    </row>
    <row r="7246" spans="1:9" x14ac:dyDescent="0.35">
      <c r="A7246" s="3" t="s">
        <v>7638</v>
      </c>
      <c r="B7246" s="44" t="s">
        <v>267</v>
      </c>
      <c r="C7246" s="44" t="s">
        <v>110</v>
      </c>
      <c r="D7246" s="44" t="s">
        <v>176</v>
      </c>
      <c r="E7246" s="3">
        <v>3</v>
      </c>
      <c r="F7246" s="3">
        <v>1</v>
      </c>
      <c r="G7246" s="3">
        <v>1</v>
      </c>
      <c r="H7246" s="3">
        <v>1</v>
      </c>
      <c r="I7246" s="3">
        <f t="shared" si="113"/>
        <v>2</v>
      </c>
    </row>
    <row r="7247" spans="1:9" x14ac:dyDescent="0.35">
      <c r="A7247" s="3" t="s">
        <v>7639</v>
      </c>
      <c r="B7247" s="44" t="s">
        <v>212</v>
      </c>
      <c r="C7247" s="44" t="s">
        <v>86</v>
      </c>
      <c r="D7247" s="44" t="s">
        <v>176</v>
      </c>
      <c r="E7247" s="3">
        <v>3</v>
      </c>
      <c r="F7247" s="3">
        <v>1</v>
      </c>
      <c r="G7247" s="3">
        <v>4</v>
      </c>
      <c r="H7247" s="3">
        <v>1</v>
      </c>
      <c r="I7247" s="3">
        <f t="shared" si="113"/>
        <v>2</v>
      </c>
    </row>
    <row r="7248" spans="1:9" x14ac:dyDescent="0.35">
      <c r="A7248" s="3" t="s">
        <v>7640</v>
      </c>
      <c r="B7248" s="44" t="s">
        <v>185</v>
      </c>
      <c r="C7248" s="44" t="s">
        <v>63</v>
      </c>
      <c r="D7248" s="44" t="s">
        <v>176</v>
      </c>
      <c r="E7248" s="3">
        <v>3</v>
      </c>
      <c r="F7248" s="3">
        <v>1</v>
      </c>
      <c r="G7248" s="3">
        <v>1</v>
      </c>
      <c r="H7248" s="3">
        <v>1</v>
      </c>
      <c r="I7248" s="3">
        <f t="shared" si="113"/>
        <v>2</v>
      </c>
    </row>
    <row r="7249" spans="1:9" x14ac:dyDescent="0.35">
      <c r="A7249" s="3" t="s">
        <v>7641</v>
      </c>
      <c r="B7249" s="44" t="s">
        <v>263</v>
      </c>
      <c r="C7249" s="44" t="s">
        <v>56</v>
      </c>
      <c r="D7249" s="44" t="s">
        <v>175</v>
      </c>
      <c r="E7249" s="3">
        <v>3</v>
      </c>
      <c r="F7249" s="3">
        <v>4</v>
      </c>
      <c r="G7249" s="3">
        <v>4</v>
      </c>
      <c r="H7249" s="3">
        <v>3</v>
      </c>
      <c r="I7249" s="3">
        <f t="shared" si="113"/>
        <v>4</v>
      </c>
    </row>
    <row r="7250" spans="1:9" x14ac:dyDescent="0.35">
      <c r="A7250" s="3" t="s">
        <v>7642</v>
      </c>
      <c r="B7250" s="44" t="s">
        <v>234</v>
      </c>
      <c r="C7250" s="44" t="s">
        <v>235</v>
      </c>
      <c r="D7250" s="44" t="s">
        <v>176</v>
      </c>
      <c r="E7250" s="3">
        <v>3</v>
      </c>
      <c r="F7250" s="3">
        <v>1</v>
      </c>
      <c r="G7250" s="3">
        <v>1</v>
      </c>
      <c r="H7250" s="3">
        <v>1</v>
      </c>
      <c r="I7250" s="3">
        <f t="shared" si="113"/>
        <v>2</v>
      </c>
    </row>
    <row r="7251" spans="1:9" x14ac:dyDescent="0.35">
      <c r="A7251" s="3" t="s">
        <v>7643</v>
      </c>
      <c r="B7251" s="44" t="s">
        <v>234</v>
      </c>
      <c r="C7251" s="44" t="s">
        <v>235</v>
      </c>
      <c r="D7251" s="44" t="s">
        <v>176</v>
      </c>
      <c r="E7251" s="3">
        <v>3</v>
      </c>
      <c r="F7251" s="3">
        <v>1</v>
      </c>
      <c r="G7251" s="3">
        <v>4</v>
      </c>
      <c r="H7251" s="3">
        <v>1</v>
      </c>
      <c r="I7251" s="3">
        <f t="shared" si="113"/>
        <v>2</v>
      </c>
    </row>
    <row r="7252" spans="1:9" x14ac:dyDescent="0.35">
      <c r="A7252" s="3" t="s">
        <v>7644</v>
      </c>
      <c r="B7252" s="44" t="s">
        <v>212</v>
      </c>
      <c r="C7252" s="44" t="s">
        <v>86</v>
      </c>
      <c r="D7252" s="44" t="s">
        <v>176</v>
      </c>
      <c r="E7252" s="3">
        <v>1</v>
      </c>
      <c r="F7252" s="3">
        <v>1</v>
      </c>
      <c r="G7252" s="3">
        <v>1</v>
      </c>
      <c r="H7252" s="3">
        <v>1</v>
      </c>
      <c r="I7252" s="3">
        <f t="shared" si="113"/>
        <v>1</v>
      </c>
    </row>
    <row r="7253" spans="1:9" x14ac:dyDescent="0.35">
      <c r="A7253" s="3" t="s">
        <v>7645</v>
      </c>
      <c r="B7253" s="44" t="s">
        <v>224</v>
      </c>
      <c r="C7253" s="44" t="s">
        <v>183</v>
      </c>
      <c r="D7253" s="44" t="s">
        <v>176</v>
      </c>
      <c r="E7253" s="3">
        <v>3</v>
      </c>
      <c r="F7253" s="3">
        <v>1</v>
      </c>
      <c r="G7253" s="3">
        <v>4</v>
      </c>
      <c r="H7253" s="3">
        <v>1</v>
      </c>
      <c r="I7253" s="3">
        <f t="shared" si="113"/>
        <v>2</v>
      </c>
    </row>
    <row r="7254" spans="1:9" x14ac:dyDescent="0.35">
      <c r="A7254" s="3" t="s">
        <v>7646</v>
      </c>
      <c r="B7254" s="44" t="s">
        <v>224</v>
      </c>
      <c r="C7254" s="44" t="s">
        <v>183</v>
      </c>
      <c r="D7254" s="44" t="s">
        <v>176</v>
      </c>
      <c r="E7254" s="3">
        <v>3</v>
      </c>
      <c r="F7254" s="3">
        <v>1</v>
      </c>
      <c r="G7254" s="3">
        <v>1</v>
      </c>
      <c r="H7254" s="3">
        <v>3</v>
      </c>
      <c r="I7254" s="3">
        <f t="shared" si="113"/>
        <v>2</v>
      </c>
    </row>
    <row r="7255" spans="1:9" x14ac:dyDescent="0.35">
      <c r="A7255" s="3" t="s">
        <v>7647</v>
      </c>
      <c r="B7255" s="44" t="s">
        <v>198</v>
      </c>
      <c r="C7255" s="44" t="s">
        <v>54</v>
      </c>
      <c r="D7255" s="44" t="s">
        <v>176</v>
      </c>
      <c r="E7255" s="3">
        <v>2</v>
      </c>
      <c r="F7255" s="3">
        <v>1</v>
      </c>
      <c r="G7255" s="3">
        <v>1</v>
      </c>
      <c r="H7255" s="3">
        <v>1</v>
      </c>
      <c r="I7255" s="3">
        <f t="shared" si="113"/>
        <v>1</v>
      </c>
    </row>
    <row r="7256" spans="1:9" x14ac:dyDescent="0.35">
      <c r="A7256" s="3" t="s">
        <v>7648</v>
      </c>
      <c r="B7256" s="44" t="s">
        <v>263</v>
      </c>
      <c r="C7256" s="44" t="s">
        <v>56</v>
      </c>
      <c r="D7256" s="44" t="s">
        <v>175</v>
      </c>
      <c r="E7256" s="3">
        <v>3</v>
      </c>
      <c r="F7256" s="3">
        <v>1</v>
      </c>
      <c r="G7256" s="3">
        <v>1</v>
      </c>
      <c r="H7256" s="3">
        <v>1</v>
      </c>
      <c r="I7256" s="3">
        <f t="shared" si="113"/>
        <v>2</v>
      </c>
    </row>
    <row r="7257" spans="1:9" x14ac:dyDescent="0.35">
      <c r="A7257" s="3" t="s">
        <v>7649</v>
      </c>
      <c r="B7257" s="44" t="s">
        <v>263</v>
      </c>
      <c r="C7257" s="44" t="s">
        <v>56</v>
      </c>
      <c r="D7257" s="44" t="s">
        <v>175</v>
      </c>
      <c r="E7257" s="3">
        <v>3</v>
      </c>
      <c r="F7257" s="3">
        <v>1</v>
      </c>
      <c r="G7257" s="3">
        <v>1</v>
      </c>
      <c r="H7257" s="3">
        <v>1</v>
      </c>
      <c r="I7257" s="3">
        <f t="shared" si="113"/>
        <v>2</v>
      </c>
    </row>
    <row r="7258" spans="1:9" x14ac:dyDescent="0.35">
      <c r="A7258" s="3" t="s">
        <v>7650</v>
      </c>
      <c r="B7258" s="44" t="s">
        <v>263</v>
      </c>
      <c r="C7258" s="44" t="s">
        <v>56</v>
      </c>
      <c r="D7258" s="44" t="s">
        <v>175</v>
      </c>
      <c r="E7258" s="3">
        <v>3</v>
      </c>
      <c r="F7258" s="3">
        <v>1</v>
      </c>
      <c r="G7258" s="3">
        <v>1</v>
      </c>
      <c r="H7258" s="3">
        <v>1</v>
      </c>
      <c r="I7258" s="3">
        <f t="shared" si="113"/>
        <v>2</v>
      </c>
    </row>
    <row r="7259" spans="1:9" x14ac:dyDescent="0.35">
      <c r="A7259" s="3" t="s">
        <v>7651</v>
      </c>
      <c r="B7259" s="44" t="s">
        <v>215</v>
      </c>
      <c r="C7259" s="44" t="s">
        <v>38</v>
      </c>
      <c r="D7259" s="44" t="s">
        <v>176</v>
      </c>
      <c r="E7259" s="3">
        <v>3</v>
      </c>
      <c r="F7259" s="3">
        <v>1</v>
      </c>
      <c r="G7259" s="3">
        <v>4</v>
      </c>
      <c r="H7259" s="3">
        <v>1</v>
      </c>
      <c r="I7259" s="3">
        <f t="shared" si="113"/>
        <v>2</v>
      </c>
    </row>
    <row r="7260" spans="1:9" x14ac:dyDescent="0.35">
      <c r="A7260" s="3" t="s">
        <v>7652</v>
      </c>
      <c r="B7260" s="44" t="s">
        <v>215</v>
      </c>
      <c r="C7260" s="44" t="s">
        <v>38</v>
      </c>
      <c r="D7260" s="44" t="s">
        <v>176</v>
      </c>
      <c r="E7260" s="3">
        <v>3</v>
      </c>
      <c r="F7260" s="3">
        <v>1</v>
      </c>
      <c r="G7260" s="3">
        <v>4</v>
      </c>
      <c r="H7260" s="3">
        <v>1</v>
      </c>
      <c r="I7260" s="3">
        <f t="shared" si="113"/>
        <v>2</v>
      </c>
    </row>
    <row r="7261" spans="1:9" x14ac:dyDescent="0.35">
      <c r="A7261" s="3" t="s">
        <v>7653</v>
      </c>
      <c r="B7261" s="44" t="s">
        <v>215</v>
      </c>
      <c r="C7261" s="44" t="s">
        <v>38</v>
      </c>
      <c r="D7261" s="44" t="s">
        <v>176</v>
      </c>
      <c r="E7261" s="3">
        <v>3</v>
      </c>
      <c r="F7261" s="3">
        <v>1</v>
      </c>
      <c r="G7261" s="3">
        <v>4</v>
      </c>
      <c r="H7261" s="3">
        <v>1</v>
      </c>
      <c r="I7261" s="3">
        <f t="shared" si="113"/>
        <v>2</v>
      </c>
    </row>
    <row r="7262" spans="1:9" x14ac:dyDescent="0.35">
      <c r="A7262" s="3" t="s">
        <v>7654</v>
      </c>
      <c r="B7262" s="44" t="s">
        <v>220</v>
      </c>
      <c r="C7262" s="44" t="s">
        <v>96</v>
      </c>
      <c r="D7262" s="44" t="s">
        <v>176</v>
      </c>
      <c r="E7262" s="3">
        <v>2</v>
      </c>
      <c r="F7262" s="3">
        <v>1</v>
      </c>
      <c r="G7262" s="3">
        <v>1</v>
      </c>
      <c r="H7262" s="3">
        <v>1</v>
      </c>
      <c r="I7262" s="3">
        <f t="shared" si="113"/>
        <v>1</v>
      </c>
    </row>
    <row r="7263" spans="1:9" x14ac:dyDescent="0.35">
      <c r="A7263" s="3" t="s">
        <v>7655</v>
      </c>
      <c r="B7263" s="44" t="s">
        <v>263</v>
      </c>
      <c r="C7263" s="44" t="s">
        <v>56</v>
      </c>
      <c r="D7263" s="44" t="s">
        <v>175</v>
      </c>
      <c r="E7263" s="3">
        <v>3</v>
      </c>
      <c r="F7263" s="3">
        <v>4</v>
      </c>
      <c r="G7263" s="3">
        <v>1</v>
      </c>
      <c r="H7263" s="3">
        <v>1</v>
      </c>
      <c r="I7263" s="3">
        <f t="shared" si="113"/>
        <v>2</v>
      </c>
    </row>
    <row r="7264" spans="1:9" x14ac:dyDescent="0.35">
      <c r="A7264" s="3" t="s">
        <v>7656</v>
      </c>
      <c r="B7264" s="44" t="s">
        <v>225</v>
      </c>
      <c r="C7264" s="44" t="s">
        <v>52</v>
      </c>
      <c r="D7264" s="44" t="s">
        <v>176</v>
      </c>
      <c r="E7264" s="3">
        <v>3</v>
      </c>
      <c r="F7264" s="3">
        <v>2</v>
      </c>
      <c r="G7264" s="3">
        <v>1</v>
      </c>
      <c r="H7264" s="3">
        <v>1</v>
      </c>
      <c r="I7264" s="3">
        <f t="shared" si="113"/>
        <v>2</v>
      </c>
    </row>
    <row r="7265" spans="1:9" x14ac:dyDescent="0.35">
      <c r="A7265" s="3" t="s">
        <v>7657</v>
      </c>
      <c r="B7265" s="44" t="s">
        <v>263</v>
      </c>
      <c r="C7265" s="44" t="s">
        <v>56</v>
      </c>
      <c r="D7265" s="44" t="s">
        <v>175</v>
      </c>
      <c r="E7265" s="3">
        <v>2</v>
      </c>
      <c r="F7265" s="3">
        <v>4</v>
      </c>
      <c r="G7265" s="3">
        <v>1</v>
      </c>
      <c r="H7265" s="3">
        <v>1</v>
      </c>
      <c r="I7265" s="3">
        <f t="shared" si="113"/>
        <v>2</v>
      </c>
    </row>
    <row r="7266" spans="1:9" x14ac:dyDescent="0.35">
      <c r="A7266" s="3" t="s">
        <v>7658</v>
      </c>
      <c r="B7266" s="44" t="s">
        <v>263</v>
      </c>
      <c r="C7266" s="44" t="s">
        <v>56</v>
      </c>
      <c r="D7266" s="44" t="s">
        <v>175</v>
      </c>
      <c r="E7266" s="3">
        <v>3</v>
      </c>
      <c r="F7266" s="3">
        <v>1</v>
      </c>
      <c r="G7266" s="3">
        <v>1</v>
      </c>
      <c r="H7266" s="3">
        <v>1</v>
      </c>
      <c r="I7266" s="3">
        <f t="shared" si="113"/>
        <v>2</v>
      </c>
    </row>
    <row r="7267" spans="1:9" x14ac:dyDescent="0.35">
      <c r="A7267" s="3" t="s">
        <v>7659</v>
      </c>
      <c r="B7267" s="44" t="s">
        <v>212</v>
      </c>
      <c r="C7267" s="44" t="s">
        <v>86</v>
      </c>
      <c r="D7267" s="44" t="s">
        <v>176</v>
      </c>
      <c r="E7267" s="3">
        <v>2</v>
      </c>
      <c r="F7267" s="3">
        <v>1</v>
      </c>
      <c r="G7267" s="3">
        <v>1</v>
      </c>
      <c r="H7267" s="3">
        <v>1</v>
      </c>
      <c r="I7267" s="3">
        <f t="shared" si="113"/>
        <v>1</v>
      </c>
    </row>
    <row r="7268" spans="1:9" x14ac:dyDescent="0.35">
      <c r="A7268" s="3" t="s">
        <v>7660</v>
      </c>
      <c r="B7268" s="44" t="s">
        <v>212</v>
      </c>
      <c r="C7268" s="44" t="s">
        <v>86</v>
      </c>
      <c r="D7268" s="44" t="s">
        <v>176</v>
      </c>
      <c r="E7268" s="3">
        <v>3</v>
      </c>
      <c r="F7268" s="3">
        <v>1</v>
      </c>
      <c r="G7268" s="3">
        <v>4</v>
      </c>
      <c r="H7268" s="3">
        <v>1</v>
      </c>
      <c r="I7268" s="3">
        <f t="shared" si="113"/>
        <v>2</v>
      </c>
    </row>
    <row r="7269" spans="1:9" x14ac:dyDescent="0.35">
      <c r="A7269" s="3" t="s">
        <v>7661</v>
      </c>
      <c r="B7269" s="44" t="s">
        <v>255</v>
      </c>
      <c r="C7269" s="44" t="s">
        <v>87</v>
      </c>
      <c r="D7269" s="44" t="s">
        <v>176</v>
      </c>
      <c r="E7269" s="3">
        <v>1</v>
      </c>
      <c r="F7269" s="3">
        <v>4</v>
      </c>
      <c r="G7269" s="3">
        <v>1</v>
      </c>
      <c r="H7269" s="3">
        <v>1</v>
      </c>
      <c r="I7269" s="3">
        <f t="shared" si="113"/>
        <v>2</v>
      </c>
    </row>
    <row r="7270" spans="1:9" x14ac:dyDescent="0.35">
      <c r="A7270" s="3" t="s">
        <v>7662</v>
      </c>
      <c r="B7270" s="44" t="s">
        <v>225</v>
      </c>
      <c r="C7270" s="44" t="s">
        <v>52</v>
      </c>
      <c r="D7270" s="44" t="s">
        <v>176</v>
      </c>
      <c r="E7270" s="3">
        <v>3</v>
      </c>
      <c r="F7270" s="3">
        <v>1</v>
      </c>
      <c r="G7270" s="3">
        <v>4</v>
      </c>
      <c r="H7270" s="3">
        <v>1</v>
      </c>
      <c r="I7270" s="3">
        <f t="shared" si="113"/>
        <v>2</v>
      </c>
    </row>
    <row r="7271" spans="1:9" x14ac:dyDescent="0.35">
      <c r="A7271" s="3" t="s">
        <v>7663</v>
      </c>
      <c r="B7271" s="44" t="s">
        <v>192</v>
      </c>
      <c r="C7271" s="44" t="s">
        <v>111</v>
      </c>
      <c r="D7271" s="44" t="s">
        <v>176</v>
      </c>
      <c r="E7271" s="3">
        <v>3</v>
      </c>
      <c r="F7271" s="3">
        <v>1</v>
      </c>
      <c r="G7271" s="3">
        <v>1</v>
      </c>
      <c r="H7271" s="3">
        <v>1</v>
      </c>
      <c r="I7271" s="3">
        <f t="shared" si="113"/>
        <v>2</v>
      </c>
    </row>
    <row r="7272" spans="1:9" x14ac:dyDescent="0.35">
      <c r="A7272" s="3" t="s">
        <v>7664</v>
      </c>
      <c r="B7272" s="44" t="s">
        <v>263</v>
      </c>
      <c r="C7272" s="44" t="s">
        <v>56</v>
      </c>
      <c r="D7272" s="44" t="s">
        <v>175</v>
      </c>
      <c r="E7272" s="3">
        <v>3</v>
      </c>
      <c r="F7272" s="3">
        <v>4</v>
      </c>
      <c r="G7272" s="3">
        <v>1</v>
      </c>
      <c r="H7272" s="3">
        <v>1</v>
      </c>
      <c r="I7272" s="3">
        <f t="shared" si="113"/>
        <v>2</v>
      </c>
    </row>
    <row r="7273" spans="1:9" x14ac:dyDescent="0.35">
      <c r="A7273" s="3" t="s">
        <v>7665</v>
      </c>
      <c r="B7273" s="44" t="s">
        <v>212</v>
      </c>
      <c r="C7273" s="44" t="s">
        <v>86</v>
      </c>
      <c r="D7273" s="44" t="s">
        <v>176</v>
      </c>
      <c r="E7273" s="3">
        <v>3</v>
      </c>
      <c r="F7273" s="3">
        <v>1</v>
      </c>
      <c r="G7273" s="3">
        <v>1</v>
      </c>
      <c r="H7273" s="3">
        <v>1</v>
      </c>
      <c r="I7273" s="3">
        <f t="shared" si="113"/>
        <v>2</v>
      </c>
    </row>
    <row r="7274" spans="1:9" x14ac:dyDescent="0.35">
      <c r="A7274" s="3" t="s">
        <v>7666</v>
      </c>
      <c r="B7274" s="44" t="s">
        <v>234</v>
      </c>
      <c r="C7274" s="44" t="s">
        <v>235</v>
      </c>
      <c r="D7274" s="44" t="s">
        <v>176</v>
      </c>
      <c r="E7274" s="3">
        <v>3</v>
      </c>
      <c r="F7274" s="3">
        <v>1</v>
      </c>
      <c r="G7274" s="3">
        <v>1</v>
      </c>
      <c r="H7274" s="3">
        <v>1</v>
      </c>
      <c r="I7274" s="3">
        <f t="shared" si="113"/>
        <v>2</v>
      </c>
    </row>
    <row r="7275" spans="1:9" x14ac:dyDescent="0.35">
      <c r="A7275" s="3" t="s">
        <v>7667</v>
      </c>
      <c r="B7275" s="44" t="s">
        <v>192</v>
      </c>
      <c r="C7275" s="44" t="s">
        <v>111</v>
      </c>
      <c r="D7275" s="44" t="s">
        <v>176</v>
      </c>
      <c r="E7275" s="3">
        <v>3</v>
      </c>
      <c r="F7275" s="3">
        <v>1</v>
      </c>
      <c r="G7275" s="3">
        <v>1</v>
      </c>
      <c r="H7275" s="3">
        <v>1</v>
      </c>
      <c r="I7275" s="3">
        <f t="shared" si="113"/>
        <v>2</v>
      </c>
    </row>
    <row r="7276" spans="1:9" x14ac:dyDescent="0.35">
      <c r="A7276" s="3" t="s">
        <v>7668</v>
      </c>
      <c r="B7276" s="44" t="s">
        <v>263</v>
      </c>
      <c r="C7276" s="44" t="s">
        <v>56</v>
      </c>
      <c r="D7276" s="44" t="s">
        <v>175</v>
      </c>
      <c r="E7276" s="3">
        <v>3</v>
      </c>
      <c r="F7276" s="3">
        <v>1</v>
      </c>
      <c r="G7276" s="3">
        <v>4</v>
      </c>
      <c r="H7276" s="3">
        <v>1</v>
      </c>
      <c r="I7276" s="3">
        <f t="shared" si="113"/>
        <v>2</v>
      </c>
    </row>
    <row r="7277" spans="1:9" x14ac:dyDescent="0.35">
      <c r="A7277" s="3" t="s">
        <v>7669</v>
      </c>
      <c r="B7277" s="44" t="s">
        <v>255</v>
      </c>
      <c r="C7277" s="44" t="s">
        <v>87</v>
      </c>
      <c r="D7277" s="44" t="s">
        <v>176</v>
      </c>
      <c r="E7277" s="3">
        <v>3</v>
      </c>
      <c r="F7277" s="3">
        <v>1</v>
      </c>
      <c r="G7277" s="3">
        <v>4</v>
      </c>
      <c r="H7277" s="3">
        <v>1</v>
      </c>
      <c r="I7277" s="3">
        <f t="shared" si="113"/>
        <v>2</v>
      </c>
    </row>
    <row r="7278" spans="1:9" x14ac:dyDescent="0.35">
      <c r="A7278" s="3" t="s">
        <v>7670</v>
      </c>
      <c r="B7278" s="44" t="s">
        <v>192</v>
      </c>
      <c r="C7278" s="44" t="s">
        <v>111</v>
      </c>
      <c r="D7278" s="44" t="s">
        <v>176</v>
      </c>
      <c r="E7278" s="3">
        <v>3</v>
      </c>
      <c r="F7278" s="3">
        <v>1</v>
      </c>
      <c r="G7278" s="3">
        <v>4</v>
      </c>
      <c r="H7278" s="3">
        <v>1</v>
      </c>
      <c r="I7278" s="3">
        <f t="shared" si="113"/>
        <v>2</v>
      </c>
    </row>
    <row r="7279" spans="1:9" x14ac:dyDescent="0.35">
      <c r="A7279" s="3" t="s">
        <v>7671</v>
      </c>
      <c r="B7279" s="44" t="s">
        <v>192</v>
      </c>
      <c r="C7279" s="44" t="s">
        <v>111</v>
      </c>
      <c r="D7279" s="44" t="s">
        <v>176</v>
      </c>
      <c r="E7279" s="3">
        <v>3</v>
      </c>
      <c r="F7279" s="3">
        <v>1</v>
      </c>
      <c r="G7279" s="3">
        <v>4</v>
      </c>
      <c r="H7279" s="3">
        <v>1</v>
      </c>
      <c r="I7279" s="3">
        <f t="shared" si="113"/>
        <v>2</v>
      </c>
    </row>
    <row r="7280" spans="1:9" x14ac:dyDescent="0.35">
      <c r="A7280" s="3" t="s">
        <v>7672</v>
      </c>
      <c r="B7280" s="44" t="s">
        <v>263</v>
      </c>
      <c r="C7280" s="44" t="s">
        <v>56</v>
      </c>
      <c r="D7280" s="44" t="s">
        <v>175</v>
      </c>
      <c r="E7280" s="3">
        <v>3</v>
      </c>
      <c r="F7280" s="3">
        <v>1</v>
      </c>
      <c r="G7280" s="3">
        <v>1</v>
      </c>
      <c r="H7280" s="3">
        <v>1</v>
      </c>
      <c r="I7280" s="3">
        <f t="shared" si="113"/>
        <v>2</v>
      </c>
    </row>
    <row r="7281" spans="1:9" x14ac:dyDescent="0.35">
      <c r="A7281" s="3" t="s">
        <v>7673</v>
      </c>
      <c r="B7281" s="44" t="s">
        <v>263</v>
      </c>
      <c r="C7281" s="44" t="s">
        <v>56</v>
      </c>
      <c r="D7281" s="44" t="s">
        <v>175</v>
      </c>
      <c r="E7281" s="3">
        <v>3</v>
      </c>
      <c r="F7281" s="3">
        <v>3</v>
      </c>
      <c r="G7281" s="3">
        <v>1</v>
      </c>
      <c r="H7281" s="3">
        <v>1</v>
      </c>
      <c r="I7281" s="3">
        <f t="shared" si="113"/>
        <v>2</v>
      </c>
    </row>
    <row r="7282" spans="1:9" x14ac:dyDescent="0.35">
      <c r="A7282" s="3" t="s">
        <v>7674</v>
      </c>
      <c r="B7282" s="44" t="s">
        <v>198</v>
      </c>
      <c r="C7282" s="44" t="s">
        <v>54</v>
      </c>
      <c r="D7282" s="44" t="s">
        <v>176</v>
      </c>
      <c r="E7282" s="3">
        <v>3</v>
      </c>
      <c r="F7282" s="3">
        <v>1</v>
      </c>
      <c r="G7282" s="3">
        <v>4</v>
      </c>
      <c r="H7282" s="3">
        <v>1</v>
      </c>
      <c r="I7282" s="3">
        <f t="shared" si="113"/>
        <v>2</v>
      </c>
    </row>
    <row r="7283" spans="1:9" x14ac:dyDescent="0.35">
      <c r="A7283" s="3" t="s">
        <v>7675</v>
      </c>
      <c r="B7283" s="44" t="s">
        <v>198</v>
      </c>
      <c r="C7283" s="44" t="s">
        <v>54</v>
      </c>
      <c r="D7283" s="44" t="s">
        <v>176</v>
      </c>
      <c r="E7283" s="3">
        <v>3</v>
      </c>
      <c r="F7283" s="3">
        <v>2</v>
      </c>
      <c r="G7283" s="3">
        <v>1</v>
      </c>
      <c r="H7283" s="3">
        <v>1</v>
      </c>
      <c r="I7283" s="3">
        <f t="shared" si="113"/>
        <v>2</v>
      </c>
    </row>
    <row r="7284" spans="1:9" x14ac:dyDescent="0.35">
      <c r="A7284" s="3" t="s">
        <v>7676</v>
      </c>
      <c r="B7284" s="44" t="s">
        <v>220</v>
      </c>
      <c r="C7284" s="44" t="s">
        <v>96</v>
      </c>
      <c r="D7284" s="44" t="s">
        <v>176</v>
      </c>
      <c r="E7284" s="3">
        <v>3</v>
      </c>
      <c r="F7284" s="3">
        <v>1</v>
      </c>
      <c r="G7284" s="3">
        <v>4</v>
      </c>
      <c r="H7284" s="3">
        <v>1</v>
      </c>
      <c r="I7284" s="3">
        <f t="shared" si="113"/>
        <v>2</v>
      </c>
    </row>
    <row r="7285" spans="1:9" x14ac:dyDescent="0.35">
      <c r="A7285" s="3" t="s">
        <v>7677</v>
      </c>
      <c r="B7285" s="44" t="s">
        <v>220</v>
      </c>
      <c r="C7285" s="44" t="s">
        <v>96</v>
      </c>
      <c r="D7285" s="44" t="s">
        <v>176</v>
      </c>
      <c r="E7285" s="3">
        <v>3</v>
      </c>
      <c r="F7285" s="3">
        <v>1</v>
      </c>
      <c r="G7285" s="3">
        <v>1</v>
      </c>
      <c r="H7285" s="3">
        <v>1</v>
      </c>
      <c r="I7285" s="3">
        <f t="shared" si="113"/>
        <v>2</v>
      </c>
    </row>
    <row r="7286" spans="1:9" x14ac:dyDescent="0.35">
      <c r="A7286" s="3" t="s">
        <v>7678</v>
      </c>
      <c r="B7286" s="44" t="s">
        <v>263</v>
      </c>
      <c r="C7286" s="44" t="s">
        <v>56</v>
      </c>
      <c r="D7286" s="44" t="s">
        <v>175</v>
      </c>
      <c r="E7286" s="3">
        <v>3</v>
      </c>
      <c r="F7286" s="3">
        <v>1</v>
      </c>
      <c r="G7286" s="3">
        <v>1</v>
      </c>
      <c r="H7286" s="3">
        <v>1</v>
      </c>
      <c r="I7286" s="3">
        <f t="shared" si="113"/>
        <v>2</v>
      </c>
    </row>
    <row r="7287" spans="1:9" x14ac:dyDescent="0.35">
      <c r="A7287" s="3" t="s">
        <v>7679</v>
      </c>
      <c r="B7287" s="44" t="s">
        <v>185</v>
      </c>
      <c r="C7287" s="44" t="s">
        <v>63</v>
      </c>
      <c r="D7287" s="44" t="s">
        <v>176</v>
      </c>
      <c r="E7287" s="3">
        <v>3</v>
      </c>
      <c r="F7287" s="3">
        <v>1</v>
      </c>
      <c r="G7287" s="3">
        <v>1</v>
      </c>
      <c r="H7287" s="3">
        <v>1</v>
      </c>
      <c r="I7287" s="3">
        <f t="shared" si="113"/>
        <v>2</v>
      </c>
    </row>
    <row r="7288" spans="1:9" x14ac:dyDescent="0.35">
      <c r="A7288" s="3" t="s">
        <v>7680</v>
      </c>
      <c r="B7288" s="44" t="s">
        <v>192</v>
      </c>
      <c r="C7288" s="44" t="s">
        <v>111</v>
      </c>
      <c r="D7288" s="44" t="s">
        <v>176</v>
      </c>
      <c r="E7288" s="3">
        <v>3</v>
      </c>
      <c r="F7288" s="3">
        <v>1</v>
      </c>
      <c r="G7288" s="3">
        <v>4</v>
      </c>
      <c r="H7288" s="3">
        <v>1</v>
      </c>
      <c r="I7288" s="3">
        <f t="shared" si="113"/>
        <v>2</v>
      </c>
    </row>
    <row r="7289" spans="1:9" x14ac:dyDescent="0.35">
      <c r="A7289" s="3" t="s">
        <v>7681</v>
      </c>
      <c r="B7289" s="44" t="s">
        <v>234</v>
      </c>
      <c r="C7289" s="44" t="s">
        <v>235</v>
      </c>
      <c r="D7289" s="44" t="s">
        <v>176</v>
      </c>
      <c r="E7289" s="3">
        <v>3</v>
      </c>
      <c r="F7289" s="3">
        <v>1</v>
      </c>
      <c r="G7289" s="3">
        <v>4</v>
      </c>
      <c r="H7289" s="3">
        <v>1</v>
      </c>
      <c r="I7289" s="3">
        <f t="shared" si="113"/>
        <v>2</v>
      </c>
    </row>
    <row r="7290" spans="1:9" x14ac:dyDescent="0.35">
      <c r="A7290" s="3" t="s">
        <v>7682</v>
      </c>
      <c r="B7290" s="44" t="s">
        <v>198</v>
      </c>
      <c r="C7290" s="44" t="s">
        <v>54</v>
      </c>
      <c r="D7290" s="44" t="s">
        <v>176</v>
      </c>
      <c r="E7290" s="3">
        <v>3</v>
      </c>
      <c r="F7290" s="3">
        <v>4</v>
      </c>
      <c r="G7290" s="3">
        <v>1</v>
      </c>
      <c r="H7290" s="3">
        <v>1</v>
      </c>
      <c r="I7290" s="3">
        <f t="shared" si="113"/>
        <v>2</v>
      </c>
    </row>
    <row r="7291" spans="1:9" x14ac:dyDescent="0.35">
      <c r="A7291" s="3" t="s">
        <v>7683</v>
      </c>
      <c r="B7291" s="44" t="s">
        <v>184</v>
      </c>
      <c r="C7291" s="44" t="s">
        <v>79</v>
      </c>
      <c r="D7291" s="44" t="s">
        <v>176</v>
      </c>
      <c r="E7291" s="3">
        <v>3</v>
      </c>
      <c r="F7291" s="3">
        <v>1</v>
      </c>
      <c r="G7291" s="3">
        <v>1</v>
      </c>
      <c r="H7291" s="3">
        <v>1</v>
      </c>
      <c r="I7291" s="3">
        <f t="shared" si="113"/>
        <v>2</v>
      </c>
    </row>
    <row r="7292" spans="1:9" x14ac:dyDescent="0.35">
      <c r="A7292" s="3" t="s">
        <v>7684</v>
      </c>
      <c r="B7292" s="44" t="s">
        <v>255</v>
      </c>
      <c r="C7292" s="44" t="s">
        <v>87</v>
      </c>
      <c r="D7292" s="44" t="s">
        <v>176</v>
      </c>
      <c r="E7292" s="3">
        <v>3</v>
      </c>
      <c r="F7292" s="3">
        <v>1</v>
      </c>
      <c r="G7292" s="3">
        <v>4</v>
      </c>
      <c r="H7292" s="3">
        <v>1</v>
      </c>
      <c r="I7292" s="3">
        <f t="shared" si="113"/>
        <v>2</v>
      </c>
    </row>
    <row r="7293" spans="1:9" x14ac:dyDescent="0.35">
      <c r="A7293" s="3" t="s">
        <v>7685</v>
      </c>
      <c r="B7293" s="44" t="s">
        <v>198</v>
      </c>
      <c r="C7293" s="44" t="s">
        <v>54</v>
      </c>
      <c r="D7293" s="44" t="s">
        <v>176</v>
      </c>
      <c r="E7293" s="3">
        <v>3</v>
      </c>
      <c r="F7293" s="3">
        <v>1</v>
      </c>
      <c r="G7293" s="3">
        <v>4</v>
      </c>
      <c r="H7293" s="3">
        <v>1</v>
      </c>
      <c r="I7293" s="3">
        <f t="shared" si="113"/>
        <v>2</v>
      </c>
    </row>
    <row r="7294" spans="1:9" x14ac:dyDescent="0.35">
      <c r="A7294" s="3" t="s">
        <v>7686</v>
      </c>
      <c r="B7294" s="44" t="s">
        <v>263</v>
      </c>
      <c r="C7294" s="44" t="s">
        <v>56</v>
      </c>
      <c r="D7294" s="44" t="s">
        <v>175</v>
      </c>
      <c r="E7294" s="3">
        <v>3</v>
      </c>
      <c r="F7294" s="3">
        <v>1</v>
      </c>
      <c r="G7294" s="3">
        <v>4</v>
      </c>
      <c r="H7294" s="3">
        <v>1</v>
      </c>
      <c r="I7294" s="3">
        <f t="shared" si="113"/>
        <v>2</v>
      </c>
    </row>
    <row r="7295" spans="1:9" x14ac:dyDescent="0.35">
      <c r="A7295" s="3" t="s">
        <v>7687</v>
      </c>
      <c r="B7295" s="44" t="s">
        <v>184</v>
      </c>
      <c r="C7295" s="44" t="s">
        <v>79</v>
      </c>
      <c r="D7295" s="44" t="s">
        <v>176</v>
      </c>
      <c r="E7295" s="3">
        <v>3</v>
      </c>
      <c r="F7295" s="3">
        <v>1</v>
      </c>
      <c r="G7295" s="3">
        <v>1</v>
      </c>
      <c r="H7295" s="3">
        <v>1</v>
      </c>
      <c r="I7295" s="3">
        <f t="shared" si="113"/>
        <v>2</v>
      </c>
    </row>
    <row r="7296" spans="1:9" x14ac:dyDescent="0.35">
      <c r="A7296" s="3" t="s">
        <v>7688</v>
      </c>
      <c r="B7296" s="44" t="s">
        <v>220</v>
      </c>
      <c r="C7296" s="44" t="s">
        <v>96</v>
      </c>
      <c r="D7296" s="44" t="s">
        <v>176</v>
      </c>
      <c r="E7296" s="3">
        <v>3</v>
      </c>
      <c r="F7296" s="3">
        <v>1</v>
      </c>
      <c r="G7296" s="3">
        <v>1</v>
      </c>
      <c r="H7296" s="3">
        <v>1</v>
      </c>
      <c r="I7296" s="3">
        <f t="shared" si="113"/>
        <v>2</v>
      </c>
    </row>
    <row r="7297" spans="1:9" x14ac:dyDescent="0.35">
      <c r="A7297" s="3" t="s">
        <v>7689</v>
      </c>
      <c r="B7297" s="44" t="s">
        <v>198</v>
      </c>
      <c r="C7297" s="44" t="s">
        <v>54</v>
      </c>
      <c r="D7297" s="44" t="s">
        <v>176</v>
      </c>
      <c r="E7297" s="3">
        <v>3</v>
      </c>
      <c r="F7297" s="3">
        <v>1</v>
      </c>
      <c r="G7297" s="3">
        <v>1</v>
      </c>
      <c r="H7297" s="3">
        <v>1</v>
      </c>
      <c r="I7297" s="3">
        <f t="shared" si="113"/>
        <v>2</v>
      </c>
    </row>
    <row r="7298" spans="1:9" x14ac:dyDescent="0.35">
      <c r="A7298" s="3" t="s">
        <v>7690</v>
      </c>
      <c r="B7298" s="44" t="s">
        <v>192</v>
      </c>
      <c r="C7298" s="44" t="s">
        <v>111</v>
      </c>
      <c r="D7298" s="44" t="s">
        <v>176</v>
      </c>
      <c r="E7298" s="3">
        <v>3</v>
      </c>
      <c r="F7298" s="3">
        <v>1</v>
      </c>
      <c r="G7298" s="3">
        <v>4</v>
      </c>
      <c r="H7298" s="3">
        <v>1</v>
      </c>
      <c r="I7298" s="3">
        <f t="shared" si="113"/>
        <v>2</v>
      </c>
    </row>
    <row r="7299" spans="1:9" x14ac:dyDescent="0.35">
      <c r="A7299" s="3" t="s">
        <v>7691</v>
      </c>
      <c r="B7299" s="44" t="s">
        <v>180</v>
      </c>
      <c r="C7299" s="44" t="s">
        <v>105</v>
      </c>
      <c r="D7299" s="44" t="s">
        <v>176</v>
      </c>
      <c r="E7299" s="3">
        <v>3</v>
      </c>
      <c r="F7299" s="3">
        <v>1</v>
      </c>
      <c r="G7299" s="3">
        <v>4</v>
      </c>
      <c r="H7299" s="3">
        <v>1</v>
      </c>
      <c r="I7299" s="3">
        <f t="shared" ref="I7299:I7362" si="114">ROUND(AVERAGE(E7299:H7299),0)</f>
        <v>2</v>
      </c>
    </row>
    <row r="7300" spans="1:9" x14ac:dyDescent="0.35">
      <c r="A7300" s="3" t="s">
        <v>7692</v>
      </c>
      <c r="B7300" s="44" t="s">
        <v>264</v>
      </c>
      <c r="C7300" s="44" t="s">
        <v>144</v>
      </c>
      <c r="D7300" s="44" t="s">
        <v>175</v>
      </c>
      <c r="E7300" s="3">
        <v>3</v>
      </c>
      <c r="F7300" s="3">
        <v>1</v>
      </c>
      <c r="G7300" s="3">
        <v>4</v>
      </c>
      <c r="H7300" s="3">
        <v>1</v>
      </c>
      <c r="I7300" s="3">
        <f t="shared" si="114"/>
        <v>2</v>
      </c>
    </row>
    <row r="7301" spans="1:9" x14ac:dyDescent="0.35">
      <c r="A7301" s="3" t="s">
        <v>7693</v>
      </c>
      <c r="B7301" s="44" t="s">
        <v>232</v>
      </c>
      <c r="C7301" s="44" t="s">
        <v>99</v>
      </c>
      <c r="D7301" s="44" t="s">
        <v>176</v>
      </c>
      <c r="E7301" s="3">
        <v>3</v>
      </c>
      <c r="F7301" s="3">
        <v>1</v>
      </c>
      <c r="G7301" s="3">
        <v>4</v>
      </c>
      <c r="H7301" s="3">
        <v>1</v>
      </c>
      <c r="I7301" s="3">
        <f t="shared" si="114"/>
        <v>2</v>
      </c>
    </row>
    <row r="7302" spans="1:9" x14ac:dyDescent="0.35">
      <c r="A7302" s="3" t="s">
        <v>7694</v>
      </c>
      <c r="B7302" s="44" t="s">
        <v>263</v>
      </c>
      <c r="C7302" s="44" t="s">
        <v>56</v>
      </c>
      <c r="D7302" s="44" t="s">
        <v>175</v>
      </c>
      <c r="E7302" s="3">
        <v>3</v>
      </c>
      <c r="F7302" s="3">
        <v>1</v>
      </c>
      <c r="G7302" s="3">
        <v>4</v>
      </c>
      <c r="H7302" s="3">
        <v>3</v>
      </c>
      <c r="I7302" s="3">
        <f t="shared" si="114"/>
        <v>3</v>
      </c>
    </row>
    <row r="7303" spans="1:9" x14ac:dyDescent="0.35">
      <c r="A7303" s="3" t="s">
        <v>7695</v>
      </c>
      <c r="B7303" s="44" t="s">
        <v>255</v>
      </c>
      <c r="C7303" s="44" t="s">
        <v>87</v>
      </c>
      <c r="D7303" s="44" t="s">
        <v>176</v>
      </c>
      <c r="E7303" s="3">
        <v>3</v>
      </c>
      <c r="F7303" s="3">
        <v>4</v>
      </c>
      <c r="G7303" s="3">
        <v>1</v>
      </c>
      <c r="H7303" s="3">
        <v>1</v>
      </c>
      <c r="I7303" s="3">
        <f t="shared" si="114"/>
        <v>2</v>
      </c>
    </row>
    <row r="7304" spans="1:9" x14ac:dyDescent="0.35">
      <c r="A7304" s="3" t="s">
        <v>7696</v>
      </c>
      <c r="B7304" s="44" t="s">
        <v>263</v>
      </c>
      <c r="C7304" s="44" t="s">
        <v>56</v>
      </c>
      <c r="D7304" s="44" t="s">
        <v>175</v>
      </c>
      <c r="E7304" s="3">
        <v>3</v>
      </c>
      <c r="F7304" s="3">
        <v>1</v>
      </c>
      <c r="G7304" s="3">
        <v>4</v>
      </c>
      <c r="H7304" s="3">
        <v>3</v>
      </c>
      <c r="I7304" s="3">
        <f t="shared" si="114"/>
        <v>3</v>
      </c>
    </row>
    <row r="7305" spans="1:9" x14ac:dyDescent="0.35">
      <c r="A7305" s="3" t="s">
        <v>7697</v>
      </c>
      <c r="B7305" s="44" t="s">
        <v>212</v>
      </c>
      <c r="C7305" s="44" t="s">
        <v>86</v>
      </c>
      <c r="D7305" s="44" t="s">
        <v>176</v>
      </c>
      <c r="E7305" s="3">
        <v>3</v>
      </c>
      <c r="F7305" s="3">
        <v>1</v>
      </c>
      <c r="G7305" s="3">
        <v>1</v>
      </c>
      <c r="H7305" s="3">
        <v>1</v>
      </c>
      <c r="I7305" s="3">
        <f t="shared" si="114"/>
        <v>2</v>
      </c>
    </row>
    <row r="7306" spans="1:9" x14ac:dyDescent="0.35">
      <c r="A7306" s="3" t="s">
        <v>7698</v>
      </c>
      <c r="B7306" s="44" t="s">
        <v>263</v>
      </c>
      <c r="C7306" s="44" t="s">
        <v>56</v>
      </c>
      <c r="D7306" s="44" t="s">
        <v>175</v>
      </c>
      <c r="E7306" s="3">
        <v>3</v>
      </c>
      <c r="F7306" s="3">
        <v>1</v>
      </c>
      <c r="G7306" s="3">
        <v>4</v>
      </c>
      <c r="H7306" s="3">
        <v>3</v>
      </c>
      <c r="I7306" s="3">
        <f t="shared" si="114"/>
        <v>3</v>
      </c>
    </row>
    <row r="7307" spans="1:9" x14ac:dyDescent="0.35">
      <c r="A7307" s="3" t="s">
        <v>7699</v>
      </c>
      <c r="B7307" s="44" t="s">
        <v>192</v>
      </c>
      <c r="C7307" s="44" t="s">
        <v>111</v>
      </c>
      <c r="D7307" s="44" t="s">
        <v>176</v>
      </c>
      <c r="E7307" s="3">
        <v>3</v>
      </c>
      <c r="F7307" s="3">
        <v>1</v>
      </c>
      <c r="G7307" s="3">
        <v>1</v>
      </c>
      <c r="H7307" s="3">
        <v>1</v>
      </c>
      <c r="I7307" s="3">
        <f t="shared" si="114"/>
        <v>2</v>
      </c>
    </row>
    <row r="7308" spans="1:9" x14ac:dyDescent="0.35">
      <c r="A7308" s="3" t="s">
        <v>7700</v>
      </c>
      <c r="B7308" s="44" t="s">
        <v>263</v>
      </c>
      <c r="C7308" s="44" t="s">
        <v>56</v>
      </c>
      <c r="D7308" s="44" t="s">
        <v>175</v>
      </c>
      <c r="E7308" s="3">
        <v>3</v>
      </c>
      <c r="F7308" s="3">
        <v>1</v>
      </c>
      <c r="G7308" s="3">
        <v>4</v>
      </c>
      <c r="H7308" s="3">
        <v>3</v>
      </c>
      <c r="I7308" s="3">
        <f t="shared" si="114"/>
        <v>3</v>
      </c>
    </row>
    <row r="7309" spans="1:9" x14ac:dyDescent="0.35">
      <c r="A7309" s="3" t="s">
        <v>7701</v>
      </c>
      <c r="B7309" s="44" t="s">
        <v>192</v>
      </c>
      <c r="C7309" s="44" t="s">
        <v>111</v>
      </c>
      <c r="D7309" s="44" t="s">
        <v>176</v>
      </c>
      <c r="E7309" s="3">
        <v>3</v>
      </c>
      <c r="F7309" s="3">
        <v>1</v>
      </c>
      <c r="G7309" s="3">
        <v>1</v>
      </c>
      <c r="H7309" s="3">
        <v>1</v>
      </c>
      <c r="I7309" s="3">
        <f t="shared" si="114"/>
        <v>2</v>
      </c>
    </row>
    <row r="7310" spans="1:9" x14ac:dyDescent="0.35">
      <c r="A7310" s="3" t="s">
        <v>7702</v>
      </c>
      <c r="B7310" s="44" t="s">
        <v>215</v>
      </c>
      <c r="C7310" s="44" t="s">
        <v>38</v>
      </c>
      <c r="D7310" s="44" t="s">
        <v>176</v>
      </c>
      <c r="E7310" s="3">
        <v>3</v>
      </c>
      <c r="F7310" s="3">
        <v>1</v>
      </c>
      <c r="G7310" s="3">
        <v>1</v>
      </c>
      <c r="H7310" s="3">
        <v>1</v>
      </c>
      <c r="I7310" s="3">
        <f t="shared" si="114"/>
        <v>2</v>
      </c>
    </row>
    <row r="7311" spans="1:9" x14ac:dyDescent="0.35">
      <c r="A7311" s="3" t="s">
        <v>7703</v>
      </c>
      <c r="B7311" s="44" t="s">
        <v>215</v>
      </c>
      <c r="C7311" s="44" t="s">
        <v>38</v>
      </c>
      <c r="D7311" s="44" t="s">
        <v>176</v>
      </c>
      <c r="E7311" s="3">
        <v>3</v>
      </c>
      <c r="F7311" s="3">
        <v>1</v>
      </c>
      <c r="G7311" s="3">
        <v>1</v>
      </c>
      <c r="H7311" s="3">
        <v>1</v>
      </c>
      <c r="I7311" s="3">
        <f t="shared" si="114"/>
        <v>2</v>
      </c>
    </row>
    <row r="7312" spans="1:9" x14ac:dyDescent="0.35">
      <c r="A7312" s="3" t="s">
        <v>7704</v>
      </c>
      <c r="B7312" s="44" t="s">
        <v>215</v>
      </c>
      <c r="C7312" s="44" t="s">
        <v>38</v>
      </c>
      <c r="D7312" s="44" t="s">
        <v>176</v>
      </c>
      <c r="E7312" s="3">
        <v>3</v>
      </c>
      <c r="F7312" s="3">
        <v>1</v>
      </c>
      <c r="G7312" s="3">
        <v>1</v>
      </c>
      <c r="H7312" s="3">
        <v>1</v>
      </c>
      <c r="I7312" s="3">
        <f t="shared" si="114"/>
        <v>2</v>
      </c>
    </row>
    <row r="7313" spans="1:9" x14ac:dyDescent="0.35">
      <c r="A7313" s="3" t="s">
        <v>7705</v>
      </c>
      <c r="B7313" s="44" t="s">
        <v>255</v>
      </c>
      <c r="C7313" s="44" t="s">
        <v>87</v>
      </c>
      <c r="D7313" s="44" t="s">
        <v>176</v>
      </c>
      <c r="E7313" s="3">
        <v>3</v>
      </c>
      <c r="F7313" s="3">
        <v>1</v>
      </c>
      <c r="G7313" s="3">
        <v>4</v>
      </c>
      <c r="H7313" s="3">
        <v>1</v>
      </c>
      <c r="I7313" s="3">
        <f t="shared" si="114"/>
        <v>2</v>
      </c>
    </row>
    <row r="7314" spans="1:9" x14ac:dyDescent="0.35">
      <c r="A7314" s="3" t="s">
        <v>7706</v>
      </c>
      <c r="B7314" s="44" t="s">
        <v>263</v>
      </c>
      <c r="C7314" s="44" t="s">
        <v>56</v>
      </c>
      <c r="D7314" s="44" t="s">
        <v>175</v>
      </c>
      <c r="E7314" s="3">
        <v>3</v>
      </c>
      <c r="F7314" s="3">
        <v>1</v>
      </c>
      <c r="G7314" s="3">
        <v>1</v>
      </c>
      <c r="H7314" s="3">
        <v>1</v>
      </c>
      <c r="I7314" s="3">
        <f t="shared" si="114"/>
        <v>2</v>
      </c>
    </row>
    <row r="7315" spans="1:9" x14ac:dyDescent="0.35">
      <c r="A7315" s="3" t="s">
        <v>7707</v>
      </c>
      <c r="B7315" s="44" t="s">
        <v>263</v>
      </c>
      <c r="C7315" s="44" t="s">
        <v>56</v>
      </c>
      <c r="D7315" s="44" t="s">
        <v>175</v>
      </c>
      <c r="E7315" s="3">
        <v>3</v>
      </c>
      <c r="F7315" s="3">
        <v>1</v>
      </c>
      <c r="G7315" s="3">
        <v>1</v>
      </c>
      <c r="H7315" s="3">
        <v>1</v>
      </c>
      <c r="I7315" s="3">
        <f t="shared" si="114"/>
        <v>2</v>
      </c>
    </row>
    <row r="7316" spans="1:9" x14ac:dyDescent="0.35">
      <c r="A7316" s="3" t="s">
        <v>7708</v>
      </c>
      <c r="B7316" s="44" t="s">
        <v>263</v>
      </c>
      <c r="C7316" s="44" t="s">
        <v>56</v>
      </c>
      <c r="D7316" s="44" t="s">
        <v>175</v>
      </c>
      <c r="E7316" s="3">
        <v>3</v>
      </c>
      <c r="F7316" s="3">
        <v>1</v>
      </c>
      <c r="G7316" s="3">
        <v>4</v>
      </c>
      <c r="H7316" s="3">
        <v>1</v>
      </c>
      <c r="I7316" s="3">
        <f t="shared" si="114"/>
        <v>2</v>
      </c>
    </row>
    <row r="7317" spans="1:9" x14ac:dyDescent="0.35">
      <c r="A7317" s="3" t="s">
        <v>7709</v>
      </c>
      <c r="B7317" s="44" t="s">
        <v>255</v>
      </c>
      <c r="C7317" s="44" t="s">
        <v>87</v>
      </c>
      <c r="D7317" s="44" t="s">
        <v>176</v>
      </c>
      <c r="E7317" s="3">
        <v>3</v>
      </c>
      <c r="F7317" s="3">
        <v>2</v>
      </c>
      <c r="G7317" s="3">
        <v>1</v>
      </c>
      <c r="H7317" s="3">
        <v>1</v>
      </c>
      <c r="I7317" s="3">
        <f t="shared" si="114"/>
        <v>2</v>
      </c>
    </row>
    <row r="7318" spans="1:9" x14ac:dyDescent="0.35">
      <c r="A7318" s="3" t="s">
        <v>7710</v>
      </c>
      <c r="B7318" s="44" t="s">
        <v>263</v>
      </c>
      <c r="C7318" s="44" t="s">
        <v>56</v>
      </c>
      <c r="D7318" s="44" t="s">
        <v>175</v>
      </c>
      <c r="E7318" s="3">
        <v>3</v>
      </c>
      <c r="F7318" s="3">
        <v>1</v>
      </c>
      <c r="G7318" s="3">
        <v>1</v>
      </c>
      <c r="H7318" s="3">
        <v>1</v>
      </c>
      <c r="I7318" s="3">
        <f t="shared" si="114"/>
        <v>2</v>
      </c>
    </row>
    <row r="7319" spans="1:9" x14ac:dyDescent="0.35">
      <c r="A7319" s="3" t="s">
        <v>7711</v>
      </c>
      <c r="B7319" s="44" t="s">
        <v>263</v>
      </c>
      <c r="C7319" s="44" t="s">
        <v>56</v>
      </c>
      <c r="D7319" s="44" t="s">
        <v>175</v>
      </c>
      <c r="E7319" s="3">
        <v>3</v>
      </c>
      <c r="F7319" s="3">
        <v>1</v>
      </c>
      <c r="G7319" s="3">
        <v>1</v>
      </c>
      <c r="H7319" s="3">
        <v>1</v>
      </c>
      <c r="I7319" s="3">
        <f t="shared" si="114"/>
        <v>2</v>
      </c>
    </row>
    <row r="7320" spans="1:9" x14ac:dyDescent="0.35">
      <c r="A7320" s="3" t="s">
        <v>7712</v>
      </c>
      <c r="B7320" s="44" t="s">
        <v>192</v>
      </c>
      <c r="C7320" s="44" t="s">
        <v>111</v>
      </c>
      <c r="D7320" s="44" t="s">
        <v>176</v>
      </c>
      <c r="E7320" s="3">
        <v>3</v>
      </c>
      <c r="F7320" s="3">
        <v>1</v>
      </c>
      <c r="G7320" s="3">
        <v>1</v>
      </c>
      <c r="H7320" s="3">
        <v>1</v>
      </c>
      <c r="I7320" s="3">
        <f t="shared" si="114"/>
        <v>2</v>
      </c>
    </row>
    <row r="7321" spans="1:9" x14ac:dyDescent="0.35">
      <c r="A7321" s="3" t="s">
        <v>7713</v>
      </c>
      <c r="B7321" s="44" t="s">
        <v>192</v>
      </c>
      <c r="C7321" s="44" t="s">
        <v>111</v>
      </c>
      <c r="D7321" s="44" t="s">
        <v>176</v>
      </c>
      <c r="E7321" s="3">
        <v>3</v>
      </c>
      <c r="F7321" s="3">
        <v>1</v>
      </c>
      <c r="G7321" s="3">
        <v>1</v>
      </c>
      <c r="H7321" s="3">
        <v>1</v>
      </c>
      <c r="I7321" s="3">
        <f t="shared" si="114"/>
        <v>2</v>
      </c>
    </row>
    <row r="7322" spans="1:9" x14ac:dyDescent="0.35">
      <c r="A7322" s="3" t="s">
        <v>7714</v>
      </c>
      <c r="B7322" s="44" t="s">
        <v>263</v>
      </c>
      <c r="C7322" s="44" t="s">
        <v>56</v>
      </c>
      <c r="D7322" s="44" t="s">
        <v>175</v>
      </c>
      <c r="E7322" s="3">
        <v>3</v>
      </c>
      <c r="F7322" s="3">
        <v>1</v>
      </c>
      <c r="G7322" s="3">
        <v>1</v>
      </c>
      <c r="H7322" s="3">
        <v>1</v>
      </c>
      <c r="I7322" s="3">
        <f t="shared" si="114"/>
        <v>2</v>
      </c>
    </row>
    <row r="7323" spans="1:9" x14ac:dyDescent="0.35">
      <c r="A7323" s="3" t="s">
        <v>7715</v>
      </c>
      <c r="B7323" s="44" t="s">
        <v>197</v>
      </c>
      <c r="C7323" s="44" t="s">
        <v>80</v>
      </c>
      <c r="D7323" s="44" t="s">
        <v>176</v>
      </c>
      <c r="E7323" s="3">
        <v>3</v>
      </c>
      <c r="F7323" s="3">
        <v>1</v>
      </c>
      <c r="G7323" s="3">
        <v>4</v>
      </c>
      <c r="H7323" s="3">
        <v>1</v>
      </c>
      <c r="I7323" s="3">
        <f t="shared" si="114"/>
        <v>2</v>
      </c>
    </row>
    <row r="7324" spans="1:9" x14ac:dyDescent="0.35">
      <c r="A7324" s="3" t="s">
        <v>7716</v>
      </c>
      <c r="B7324" s="44" t="s">
        <v>232</v>
      </c>
      <c r="C7324" s="44" t="s">
        <v>99</v>
      </c>
      <c r="D7324" s="44" t="s">
        <v>176</v>
      </c>
      <c r="E7324" s="3">
        <v>3</v>
      </c>
      <c r="F7324" s="3">
        <v>1</v>
      </c>
      <c r="G7324" s="3">
        <v>1</v>
      </c>
      <c r="H7324" s="3">
        <v>1</v>
      </c>
      <c r="I7324" s="3">
        <f t="shared" si="114"/>
        <v>2</v>
      </c>
    </row>
    <row r="7325" spans="1:9" x14ac:dyDescent="0.35">
      <c r="A7325" s="3" t="s">
        <v>7717</v>
      </c>
      <c r="B7325" s="44" t="s">
        <v>186</v>
      </c>
      <c r="C7325" s="44" t="s">
        <v>95</v>
      </c>
      <c r="D7325" s="44" t="s">
        <v>176</v>
      </c>
      <c r="E7325" s="3">
        <v>3</v>
      </c>
      <c r="F7325" s="3">
        <v>1</v>
      </c>
      <c r="G7325" s="3">
        <v>4</v>
      </c>
      <c r="H7325" s="3">
        <v>1</v>
      </c>
      <c r="I7325" s="3">
        <f t="shared" si="114"/>
        <v>2</v>
      </c>
    </row>
    <row r="7326" spans="1:9" x14ac:dyDescent="0.35">
      <c r="A7326" s="3" t="s">
        <v>7718</v>
      </c>
      <c r="B7326" s="44" t="s">
        <v>255</v>
      </c>
      <c r="C7326" s="44" t="s">
        <v>87</v>
      </c>
      <c r="D7326" s="44" t="s">
        <v>176</v>
      </c>
      <c r="E7326" s="3">
        <v>3</v>
      </c>
      <c r="F7326" s="3">
        <v>1</v>
      </c>
      <c r="G7326" s="3">
        <v>1</v>
      </c>
      <c r="H7326" s="3">
        <v>1</v>
      </c>
      <c r="I7326" s="3">
        <f t="shared" si="114"/>
        <v>2</v>
      </c>
    </row>
    <row r="7327" spans="1:9" x14ac:dyDescent="0.35">
      <c r="A7327" s="3" t="s">
        <v>7719</v>
      </c>
      <c r="B7327" s="44" t="s">
        <v>263</v>
      </c>
      <c r="C7327" s="44" t="s">
        <v>56</v>
      </c>
      <c r="D7327" s="44" t="s">
        <v>175</v>
      </c>
      <c r="E7327" s="3">
        <v>3</v>
      </c>
      <c r="F7327" s="3">
        <v>1</v>
      </c>
      <c r="G7327" s="3">
        <v>1</v>
      </c>
      <c r="H7327" s="3">
        <v>1</v>
      </c>
      <c r="I7327" s="3">
        <f t="shared" si="114"/>
        <v>2</v>
      </c>
    </row>
    <row r="7328" spans="1:9" x14ac:dyDescent="0.35">
      <c r="A7328" s="3" t="s">
        <v>7720</v>
      </c>
      <c r="B7328" s="44" t="s">
        <v>263</v>
      </c>
      <c r="C7328" s="44" t="s">
        <v>56</v>
      </c>
      <c r="D7328" s="44" t="s">
        <v>175</v>
      </c>
      <c r="E7328" s="3">
        <v>3</v>
      </c>
      <c r="F7328" s="3">
        <v>1</v>
      </c>
      <c r="G7328" s="3">
        <v>4</v>
      </c>
      <c r="H7328" s="3">
        <v>1</v>
      </c>
      <c r="I7328" s="3">
        <f t="shared" si="114"/>
        <v>2</v>
      </c>
    </row>
    <row r="7329" spans="1:9" x14ac:dyDescent="0.35">
      <c r="A7329" s="3" t="s">
        <v>7721</v>
      </c>
      <c r="B7329" s="44" t="s">
        <v>185</v>
      </c>
      <c r="C7329" s="44" t="s">
        <v>63</v>
      </c>
      <c r="D7329" s="44" t="s">
        <v>176</v>
      </c>
      <c r="E7329" s="3">
        <v>3</v>
      </c>
      <c r="F7329" s="3">
        <v>1</v>
      </c>
      <c r="G7329" s="3">
        <v>4</v>
      </c>
      <c r="H7329" s="3">
        <v>1</v>
      </c>
      <c r="I7329" s="3">
        <f t="shared" si="114"/>
        <v>2</v>
      </c>
    </row>
    <row r="7330" spans="1:9" x14ac:dyDescent="0.35">
      <c r="A7330" s="3" t="s">
        <v>7722</v>
      </c>
      <c r="B7330" s="44" t="s">
        <v>263</v>
      </c>
      <c r="C7330" s="44" t="s">
        <v>56</v>
      </c>
      <c r="D7330" s="44" t="s">
        <v>175</v>
      </c>
      <c r="E7330" s="3">
        <v>3</v>
      </c>
      <c r="F7330" s="3">
        <v>1</v>
      </c>
      <c r="G7330" s="3">
        <v>4</v>
      </c>
      <c r="H7330" s="3">
        <v>1</v>
      </c>
      <c r="I7330" s="3">
        <f t="shared" si="114"/>
        <v>2</v>
      </c>
    </row>
    <row r="7331" spans="1:9" x14ac:dyDescent="0.35">
      <c r="A7331" s="3" t="s">
        <v>7723</v>
      </c>
      <c r="B7331" s="44" t="s">
        <v>263</v>
      </c>
      <c r="C7331" s="44" t="s">
        <v>56</v>
      </c>
      <c r="D7331" s="44" t="s">
        <v>175</v>
      </c>
      <c r="E7331" s="3">
        <v>3</v>
      </c>
      <c r="F7331" s="3">
        <v>1</v>
      </c>
      <c r="G7331" s="3">
        <v>1</v>
      </c>
      <c r="H7331" s="3">
        <v>1</v>
      </c>
      <c r="I7331" s="3">
        <f t="shared" si="114"/>
        <v>2</v>
      </c>
    </row>
    <row r="7332" spans="1:9" x14ac:dyDescent="0.35">
      <c r="A7332" s="3" t="s">
        <v>7724</v>
      </c>
      <c r="B7332" s="44" t="s">
        <v>263</v>
      </c>
      <c r="C7332" s="44" t="s">
        <v>56</v>
      </c>
      <c r="D7332" s="44" t="s">
        <v>175</v>
      </c>
      <c r="E7332" s="3">
        <v>3</v>
      </c>
      <c r="F7332" s="3">
        <v>1</v>
      </c>
      <c r="G7332" s="3">
        <v>4</v>
      </c>
      <c r="H7332" s="3">
        <v>1</v>
      </c>
      <c r="I7332" s="3">
        <f t="shared" si="114"/>
        <v>2</v>
      </c>
    </row>
    <row r="7333" spans="1:9" x14ac:dyDescent="0.35">
      <c r="A7333" s="3" t="s">
        <v>7725</v>
      </c>
      <c r="B7333" s="44" t="s">
        <v>234</v>
      </c>
      <c r="C7333" s="44" t="s">
        <v>235</v>
      </c>
      <c r="D7333" s="44" t="s">
        <v>176</v>
      </c>
      <c r="E7333" s="3">
        <v>3</v>
      </c>
      <c r="F7333" s="3">
        <v>1</v>
      </c>
      <c r="G7333" s="3">
        <v>1</v>
      </c>
      <c r="H7333" s="3">
        <v>1</v>
      </c>
      <c r="I7333" s="3">
        <f t="shared" si="114"/>
        <v>2</v>
      </c>
    </row>
    <row r="7334" spans="1:9" x14ac:dyDescent="0.35">
      <c r="A7334" s="3" t="s">
        <v>7726</v>
      </c>
      <c r="B7334" s="44" t="s">
        <v>263</v>
      </c>
      <c r="C7334" s="44" t="s">
        <v>56</v>
      </c>
      <c r="D7334" s="44" t="s">
        <v>175</v>
      </c>
      <c r="E7334" s="3">
        <v>3</v>
      </c>
      <c r="F7334" s="3">
        <v>1</v>
      </c>
      <c r="G7334" s="3">
        <v>1</v>
      </c>
      <c r="H7334" s="3">
        <v>1</v>
      </c>
      <c r="I7334" s="3">
        <f t="shared" si="114"/>
        <v>2</v>
      </c>
    </row>
    <row r="7335" spans="1:9" x14ac:dyDescent="0.35">
      <c r="A7335" s="3" t="s">
        <v>7727</v>
      </c>
      <c r="B7335" s="44" t="s">
        <v>192</v>
      </c>
      <c r="C7335" s="44" t="s">
        <v>111</v>
      </c>
      <c r="D7335" s="44" t="s">
        <v>176</v>
      </c>
      <c r="E7335" s="3">
        <v>3</v>
      </c>
      <c r="F7335" s="3">
        <v>1</v>
      </c>
      <c r="G7335" s="3">
        <v>4</v>
      </c>
      <c r="H7335" s="3">
        <v>1</v>
      </c>
      <c r="I7335" s="3">
        <f t="shared" si="114"/>
        <v>2</v>
      </c>
    </row>
    <row r="7336" spans="1:9" x14ac:dyDescent="0.35">
      <c r="A7336" s="3" t="s">
        <v>7728</v>
      </c>
      <c r="B7336" s="44" t="s">
        <v>254</v>
      </c>
      <c r="C7336" s="44" t="s">
        <v>68</v>
      </c>
      <c r="D7336" s="44" t="s">
        <v>176</v>
      </c>
      <c r="E7336" s="3">
        <v>3</v>
      </c>
      <c r="F7336" s="3">
        <v>1</v>
      </c>
      <c r="G7336" s="3">
        <v>4</v>
      </c>
      <c r="H7336" s="3">
        <v>1</v>
      </c>
      <c r="I7336" s="3">
        <f t="shared" si="114"/>
        <v>2</v>
      </c>
    </row>
    <row r="7337" spans="1:9" x14ac:dyDescent="0.35">
      <c r="A7337" s="3" t="s">
        <v>7729</v>
      </c>
      <c r="B7337" s="44" t="s">
        <v>263</v>
      </c>
      <c r="C7337" s="44" t="s">
        <v>56</v>
      </c>
      <c r="D7337" s="44" t="s">
        <v>175</v>
      </c>
      <c r="E7337" s="3">
        <v>3</v>
      </c>
      <c r="F7337" s="3">
        <v>1</v>
      </c>
      <c r="G7337" s="3">
        <v>1</v>
      </c>
      <c r="H7337" s="3">
        <v>1</v>
      </c>
      <c r="I7337" s="3">
        <f t="shared" si="114"/>
        <v>2</v>
      </c>
    </row>
    <row r="7338" spans="1:9" x14ac:dyDescent="0.35">
      <c r="A7338" s="3" t="s">
        <v>7730</v>
      </c>
      <c r="B7338" s="44" t="s">
        <v>192</v>
      </c>
      <c r="C7338" s="44" t="s">
        <v>111</v>
      </c>
      <c r="D7338" s="44" t="s">
        <v>176</v>
      </c>
      <c r="E7338" s="3">
        <v>3</v>
      </c>
      <c r="F7338" s="3">
        <v>1</v>
      </c>
      <c r="G7338" s="3">
        <v>1</v>
      </c>
      <c r="H7338" s="3">
        <v>1</v>
      </c>
      <c r="I7338" s="3">
        <f t="shared" si="114"/>
        <v>2</v>
      </c>
    </row>
    <row r="7339" spans="1:9" x14ac:dyDescent="0.35">
      <c r="A7339" s="3" t="s">
        <v>7731</v>
      </c>
      <c r="B7339" s="44" t="s">
        <v>232</v>
      </c>
      <c r="C7339" s="44" t="s">
        <v>99</v>
      </c>
      <c r="D7339" s="44" t="s">
        <v>176</v>
      </c>
      <c r="E7339" s="3">
        <v>3</v>
      </c>
      <c r="F7339" s="3">
        <v>1</v>
      </c>
      <c r="G7339" s="3">
        <v>1</v>
      </c>
      <c r="H7339" s="3">
        <v>1</v>
      </c>
      <c r="I7339" s="3">
        <f t="shared" si="114"/>
        <v>2</v>
      </c>
    </row>
    <row r="7340" spans="1:9" x14ac:dyDescent="0.35">
      <c r="A7340" s="3" t="s">
        <v>7732</v>
      </c>
      <c r="B7340" s="44" t="s">
        <v>232</v>
      </c>
      <c r="C7340" s="44" t="s">
        <v>99</v>
      </c>
      <c r="D7340" s="44" t="s">
        <v>176</v>
      </c>
      <c r="E7340" s="3">
        <v>3</v>
      </c>
      <c r="F7340" s="3">
        <v>1</v>
      </c>
      <c r="G7340" s="3">
        <v>1</v>
      </c>
      <c r="H7340" s="3">
        <v>1</v>
      </c>
      <c r="I7340" s="3">
        <f t="shared" si="114"/>
        <v>2</v>
      </c>
    </row>
    <row r="7341" spans="1:9" x14ac:dyDescent="0.35">
      <c r="A7341" s="3" t="s">
        <v>7733</v>
      </c>
      <c r="B7341" s="44" t="s">
        <v>192</v>
      </c>
      <c r="C7341" s="44" t="s">
        <v>111</v>
      </c>
      <c r="D7341" s="44" t="s">
        <v>176</v>
      </c>
      <c r="E7341" s="3">
        <v>3</v>
      </c>
      <c r="F7341" s="3">
        <v>1</v>
      </c>
      <c r="G7341" s="3">
        <v>1</v>
      </c>
      <c r="H7341" s="3">
        <v>1</v>
      </c>
      <c r="I7341" s="3">
        <f t="shared" si="114"/>
        <v>2</v>
      </c>
    </row>
    <row r="7342" spans="1:9" x14ac:dyDescent="0.35">
      <c r="A7342" s="3" t="s">
        <v>7734</v>
      </c>
      <c r="B7342" s="44" t="s">
        <v>192</v>
      </c>
      <c r="C7342" s="44" t="s">
        <v>111</v>
      </c>
      <c r="D7342" s="44" t="s">
        <v>176</v>
      </c>
      <c r="E7342" s="3">
        <v>3</v>
      </c>
      <c r="F7342" s="3">
        <v>1</v>
      </c>
      <c r="G7342" s="3">
        <v>1</v>
      </c>
      <c r="H7342" s="3">
        <v>1</v>
      </c>
      <c r="I7342" s="3">
        <f t="shared" si="114"/>
        <v>2</v>
      </c>
    </row>
    <row r="7343" spans="1:9" x14ac:dyDescent="0.35">
      <c r="A7343" s="3" t="s">
        <v>7735</v>
      </c>
      <c r="B7343" s="44" t="s">
        <v>263</v>
      </c>
      <c r="C7343" s="44" t="s">
        <v>56</v>
      </c>
      <c r="D7343" s="44" t="s">
        <v>175</v>
      </c>
      <c r="E7343" s="3">
        <v>3</v>
      </c>
      <c r="F7343" s="3">
        <v>2</v>
      </c>
      <c r="G7343" s="3">
        <v>4</v>
      </c>
      <c r="H7343" s="3">
        <v>2</v>
      </c>
      <c r="I7343" s="3">
        <f t="shared" si="114"/>
        <v>3</v>
      </c>
    </row>
    <row r="7344" spans="1:9" x14ac:dyDescent="0.35">
      <c r="A7344" s="3" t="s">
        <v>7736</v>
      </c>
      <c r="B7344" s="44" t="s">
        <v>192</v>
      </c>
      <c r="C7344" s="44" t="s">
        <v>111</v>
      </c>
      <c r="D7344" s="44" t="s">
        <v>176</v>
      </c>
      <c r="E7344" s="3">
        <v>3</v>
      </c>
      <c r="F7344" s="3">
        <v>1</v>
      </c>
      <c r="G7344" s="3">
        <v>1</v>
      </c>
      <c r="H7344" s="3">
        <v>1</v>
      </c>
      <c r="I7344" s="3">
        <f t="shared" si="114"/>
        <v>2</v>
      </c>
    </row>
    <row r="7345" spans="1:9" x14ac:dyDescent="0.35">
      <c r="A7345" s="3" t="s">
        <v>7737</v>
      </c>
      <c r="B7345" s="44" t="s">
        <v>192</v>
      </c>
      <c r="C7345" s="44" t="s">
        <v>111</v>
      </c>
      <c r="D7345" s="44" t="s">
        <v>176</v>
      </c>
      <c r="E7345" s="3">
        <v>3</v>
      </c>
      <c r="F7345" s="3">
        <v>1</v>
      </c>
      <c r="G7345" s="3">
        <v>1</v>
      </c>
      <c r="H7345" s="3">
        <v>1</v>
      </c>
      <c r="I7345" s="3">
        <f t="shared" si="114"/>
        <v>2</v>
      </c>
    </row>
    <row r="7346" spans="1:9" x14ac:dyDescent="0.35">
      <c r="A7346" s="3" t="s">
        <v>7738</v>
      </c>
      <c r="B7346" s="44" t="s">
        <v>192</v>
      </c>
      <c r="C7346" s="44" t="s">
        <v>111</v>
      </c>
      <c r="D7346" s="44" t="s">
        <v>176</v>
      </c>
      <c r="E7346" s="3">
        <v>3</v>
      </c>
      <c r="F7346" s="3">
        <v>1</v>
      </c>
      <c r="G7346" s="3">
        <v>1</v>
      </c>
      <c r="H7346" s="3">
        <v>1</v>
      </c>
      <c r="I7346" s="3">
        <f t="shared" si="114"/>
        <v>2</v>
      </c>
    </row>
    <row r="7347" spans="1:9" x14ac:dyDescent="0.35">
      <c r="A7347" s="3" t="s">
        <v>7739</v>
      </c>
      <c r="B7347" s="44" t="s">
        <v>263</v>
      </c>
      <c r="C7347" s="44" t="s">
        <v>56</v>
      </c>
      <c r="D7347" s="44" t="s">
        <v>175</v>
      </c>
      <c r="E7347" s="3">
        <v>3</v>
      </c>
      <c r="F7347" s="3">
        <v>1</v>
      </c>
      <c r="G7347" s="3">
        <v>4</v>
      </c>
      <c r="H7347" s="3">
        <v>2</v>
      </c>
      <c r="I7347" s="3">
        <f t="shared" si="114"/>
        <v>3</v>
      </c>
    </row>
    <row r="7348" spans="1:9" x14ac:dyDescent="0.35">
      <c r="A7348" s="3" t="s">
        <v>7740</v>
      </c>
      <c r="B7348" s="44" t="s">
        <v>192</v>
      </c>
      <c r="C7348" s="44" t="s">
        <v>111</v>
      </c>
      <c r="D7348" s="44" t="s">
        <v>176</v>
      </c>
      <c r="E7348" s="3">
        <v>3</v>
      </c>
      <c r="F7348" s="3">
        <v>1</v>
      </c>
      <c r="G7348" s="3">
        <v>4</v>
      </c>
      <c r="H7348" s="3">
        <v>1</v>
      </c>
      <c r="I7348" s="3">
        <f t="shared" si="114"/>
        <v>2</v>
      </c>
    </row>
    <row r="7349" spans="1:9" x14ac:dyDescent="0.35">
      <c r="A7349" s="3" t="s">
        <v>7741</v>
      </c>
      <c r="B7349" s="44" t="s">
        <v>192</v>
      </c>
      <c r="C7349" s="44" t="s">
        <v>111</v>
      </c>
      <c r="D7349" s="44" t="s">
        <v>176</v>
      </c>
      <c r="E7349" s="3">
        <v>3</v>
      </c>
      <c r="F7349" s="3">
        <v>1</v>
      </c>
      <c r="G7349" s="3">
        <v>1</v>
      </c>
      <c r="H7349" s="3">
        <v>1</v>
      </c>
      <c r="I7349" s="3">
        <f t="shared" si="114"/>
        <v>2</v>
      </c>
    </row>
    <row r="7350" spans="1:9" x14ac:dyDescent="0.35">
      <c r="A7350" s="3" t="s">
        <v>7742</v>
      </c>
      <c r="B7350" s="44" t="s">
        <v>198</v>
      </c>
      <c r="C7350" s="44" t="s">
        <v>54</v>
      </c>
      <c r="D7350" s="44" t="s">
        <v>176</v>
      </c>
      <c r="E7350" s="3">
        <v>3</v>
      </c>
      <c r="F7350" s="3">
        <v>1</v>
      </c>
      <c r="G7350" s="3">
        <v>4</v>
      </c>
      <c r="H7350" s="3">
        <v>1</v>
      </c>
      <c r="I7350" s="3">
        <f t="shared" si="114"/>
        <v>2</v>
      </c>
    </row>
    <row r="7351" spans="1:9" x14ac:dyDescent="0.35">
      <c r="A7351" s="3" t="s">
        <v>7743</v>
      </c>
      <c r="B7351" s="44" t="s">
        <v>192</v>
      </c>
      <c r="C7351" s="44" t="s">
        <v>111</v>
      </c>
      <c r="D7351" s="44" t="s">
        <v>176</v>
      </c>
      <c r="E7351" s="3">
        <v>3</v>
      </c>
      <c r="F7351" s="3">
        <v>1</v>
      </c>
      <c r="G7351" s="3">
        <v>1</v>
      </c>
      <c r="H7351" s="3">
        <v>1</v>
      </c>
      <c r="I7351" s="3">
        <f t="shared" si="114"/>
        <v>2</v>
      </c>
    </row>
    <row r="7352" spans="1:9" x14ac:dyDescent="0.35">
      <c r="A7352" s="3" t="s">
        <v>7744</v>
      </c>
      <c r="B7352" s="44" t="s">
        <v>263</v>
      </c>
      <c r="C7352" s="44" t="s">
        <v>56</v>
      </c>
      <c r="D7352" s="44" t="s">
        <v>175</v>
      </c>
      <c r="E7352" s="3">
        <v>3</v>
      </c>
      <c r="F7352" s="3">
        <v>4</v>
      </c>
      <c r="G7352" s="3">
        <v>4</v>
      </c>
      <c r="H7352" s="3">
        <v>3</v>
      </c>
      <c r="I7352" s="3">
        <f t="shared" si="114"/>
        <v>4</v>
      </c>
    </row>
    <row r="7353" spans="1:9" x14ac:dyDescent="0.35">
      <c r="A7353" s="3" t="s">
        <v>7745</v>
      </c>
      <c r="B7353" s="44" t="s">
        <v>263</v>
      </c>
      <c r="C7353" s="44" t="s">
        <v>56</v>
      </c>
      <c r="D7353" s="44" t="s">
        <v>175</v>
      </c>
      <c r="E7353" s="3">
        <v>3</v>
      </c>
      <c r="F7353" s="3">
        <v>1</v>
      </c>
      <c r="G7353" s="3">
        <v>4</v>
      </c>
      <c r="H7353" s="3">
        <v>1</v>
      </c>
      <c r="I7353" s="3">
        <f t="shared" si="114"/>
        <v>2</v>
      </c>
    </row>
    <row r="7354" spans="1:9" x14ac:dyDescent="0.35">
      <c r="A7354" s="3" t="s">
        <v>7746</v>
      </c>
      <c r="B7354" s="44" t="s">
        <v>220</v>
      </c>
      <c r="C7354" s="44" t="s">
        <v>96</v>
      </c>
      <c r="D7354" s="44" t="s">
        <v>176</v>
      </c>
      <c r="E7354" s="3">
        <v>3</v>
      </c>
      <c r="F7354" s="3">
        <v>1</v>
      </c>
      <c r="G7354" s="3">
        <v>4</v>
      </c>
      <c r="H7354" s="3">
        <v>1</v>
      </c>
      <c r="I7354" s="3">
        <f t="shared" si="114"/>
        <v>2</v>
      </c>
    </row>
    <row r="7355" spans="1:9" x14ac:dyDescent="0.35">
      <c r="A7355" s="3" t="s">
        <v>7747</v>
      </c>
      <c r="B7355" s="44" t="s">
        <v>263</v>
      </c>
      <c r="C7355" s="44" t="s">
        <v>56</v>
      </c>
      <c r="D7355" s="44" t="s">
        <v>175</v>
      </c>
      <c r="E7355" s="3">
        <v>3</v>
      </c>
      <c r="F7355" s="3">
        <v>1</v>
      </c>
      <c r="G7355" s="3">
        <v>1</v>
      </c>
      <c r="H7355" s="3">
        <v>3</v>
      </c>
      <c r="I7355" s="3">
        <f t="shared" si="114"/>
        <v>2</v>
      </c>
    </row>
    <row r="7356" spans="1:9" x14ac:dyDescent="0.35">
      <c r="A7356" s="3" t="s">
        <v>7748</v>
      </c>
      <c r="B7356" s="44" t="s">
        <v>225</v>
      </c>
      <c r="C7356" s="44" t="s">
        <v>52</v>
      </c>
      <c r="D7356" s="44" t="s">
        <v>176</v>
      </c>
      <c r="E7356" s="3">
        <v>3</v>
      </c>
      <c r="F7356" s="3">
        <v>1</v>
      </c>
      <c r="G7356" s="3">
        <v>4</v>
      </c>
      <c r="H7356" s="3">
        <v>1</v>
      </c>
      <c r="I7356" s="3">
        <f t="shared" si="114"/>
        <v>2</v>
      </c>
    </row>
    <row r="7357" spans="1:9" x14ac:dyDescent="0.35">
      <c r="A7357" s="3" t="s">
        <v>7749</v>
      </c>
      <c r="B7357" s="44" t="s">
        <v>198</v>
      </c>
      <c r="C7357" s="44" t="s">
        <v>54</v>
      </c>
      <c r="D7357" s="44" t="s">
        <v>176</v>
      </c>
      <c r="E7357" s="3">
        <v>3</v>
      </c>
      <c r="F7357" s="3">
        <v>1</v>
      </c>
      <c r="G7357" s="3">
        <v>4</v>
      </c>
      <c r="H7357" s="3">
        <v>1</v>
      </c>
      <c r="I7357" s="3">
        <f t="shared" si="114"/>
        <v>2</v>
      </c>
    </row>
    <row r="7358" spans="1:9" x14ac:dyDescent="0.35">
      <c r="A7358" s="3" t="s">
        <v>7750</v>
      </c>
      <c r="B7358" s="44" t="s">
        <v>185</v>
      </c>
      <c r="C7358" s="44" t="s">
        <v>63</v>
      </c>
      <c r="D7358" s="44" t="s">
        <v>176</v>
      </c>
      <c r="E7358" s="3">
        <v>3</v>
      </c>
      <c r="F7358" s="3">
        <v>1</v>
      </c>
      <c r="G7358" s="3">
        <v>1</v>
      </c>
      <c r="H7358" s="3">
        <v>1</v>
      </c>
      <c r="I7358" s="3">
        <f t="shared" si="114"/>
        <v>2</v>
      </c>
    </row>
    <row r="7359" spans="1:9" x14ac:dyDescent="0.35">
      <c r="A7359" s="3" t="s">
        <v>7751</v>
      </c>
      <c r="B7359" s="44" t="s">
        <v>263</v>
      </c>
      <c r="C7359" s="44" t="s">
        <v>56</v>
      </c>
      <c r="D7359" s="44" t="s">
        <v>175</v>
      </c>
      <c r="E7359" s="3">
        <v>2</v>
      </c>
      <c r="F7359" s="3">
        <v>1</v>
      </c>
      <c r="G7359" s="3">
        <v>1</v>
      </c>
      <c r="H7359" s="3">
        <v>1</v>
      </c>
      <c r="I7359" s="3">
        <f t="shared" si="114"/>
        <v>1</v>
      </c>
    </row>
    <row r="7360" spans="1:9" x14ac:dyDescent="0.35">
      <c r="A7360" s="3" t="s">
        <v>7752</v>
      </c>
      <c r="B7360" s="44" t="s">
        <v>263</v>
      </c>
      <c r="C7360" s="44" t="s">
        <v>56</v>
      </c>
      <c r="D7360" s="44" t="s">
        <v>175</v>
      </c>
      <c r="E7360" s="3">
        <v>3</v>
      </c>
      <c r="F7360" s="3">
        <v>1</v>
      </c>
      <c r="G7360" s="3">
        <v>1</v>
      </c>
      <c r="H7360" s="3">
        <v>1</v>
      </c>
      <c r="I7360" s="3">
        <f t="shared" si="114"/>
        <v>2</v>
      </c>
    </row>
    <row r="7361" spans="1:9" x14ac:dyDescent="0.35">
      <c r="A7361" s="3" t="s">
        <v>7753</v>
      </c>
      <c r="B7361" s="44" t="s">
        <v>197</v>
      </c>
      <c r="C7361" s="44" t="s">
        <v>80</v>
      </c>
      <c r="D7361" s="44" t="s">
        <v>176</v>
      </c>
      <c r="E7361" s="3">
        <v>3</v>
      </c>
      <c r="F7361" s="3">
        <v>4</v>
      </c>
      <c r="G7361" s="3">
        <v>1</v>
      </c>
      <c r="H7361" s="3">
        <v>2</v>
      </c>
      <c r="I7361" s="3">
        <f t="shared" si="114"/>
        <v>3</v>
      </c>
    </row>
    <row r="7362" spans="1:9" x14ac:dyDescent="0.35">
      <c r="A7362" s="3" t="s">
        <v>7754</v>
      </c>
      <c r="B7362" s="44" t="s">
        <v>232</v>
      </c>
      <c r="C7362" s="44" t="s">
        <v>99</v>
      </c>
      <c r="D7362" s="44" t="s">
        <v>176</v>
      </c>
      <c r="E7362" s="3">
        <v>3</v>
      </c>
      <c r="F7362" s="3">
        <v>1</v>
      </c>
      <c r="G7362" s="3">
        <v>1</v>
      </c>
      <c r="H7362" s="3">
        <v>1</v>
      </c>
      <c r="I7362" s="3">
        <f t="shared" si="114"/>
        <v>2</v>
      </c>
    </row>
    <row r="7363" spans="1:9" x14ac:dyDescent="0.35">
      <c r="A7363" s="3" t="s">
        <v>7755</v>
      </c>
      <c r="B7363" s="44" t="s">
        <v>225</v>
      </c>
      <c r="C7363" s="44" t="s">
        <v>52</v>
      </c>
      <c r="D7363" s="44" t="s">
        <v>176</v>
      </c>
      <c r="E7363" s="3">
        <v>3</v>
      </c>
      <c r="F7363" s="3">
        <v>1</v>
      </c>
      <c r="G7363" s="3">
        <v>1</v>
      </c>
      <c r="H7363" s="3">
        <v>1</v>
      </c>
      <c r="I7363" s="3">
        <f t="shared" ref="I7363:I7426" si="115">ROUND(AVERAGE(E7363:H7363),0)</f>
        <v>2</v>
      </c>
    </row>
    <row r="7364" spans="1:9" x14ac:dyDescent="0.35">
      <c r="A7364" s="3" t="s">
        <v>7756</v>
      </c>
      <c r="B7364" s="44" t="s">
        <v>197</v>
      </c>
      <c r="C7364" s="44" t="s">
        <v>80</v>
      </c>
      <c r="D7364" s="44" t="s">
        <v>176</v>
      </c>
      <c r="E7364" s="3">
        <v>3</v>
      </c>
      <c r="F7364" s="3">
        <v>1</v>
      </c>
      <c r="G7364" s="3">
        <v>4</v>
      </c>
      <c r="H7364" s="3">
        <v>1</v>
      </c>
      <c r="I7364" s="3">
        <f t="shared" si="115"/>
        <v>2</v>
      </c>
    </row>
    <row r="7365" spans="1:9" x14ac:dyDescent="0.35">
      <c r="A7365" s="3" t="s">
        <v>7757</v>
      </c>
      <c r="B7365" s="44" t="s">
        <v>263</v>
      </c>
      <c r="C7365" s="44" t="s">
        <v>56</v>
      </c>
      <c r="D7365" s="44" t="s">
        <v>175</v>
      </c>
      <c r="E7365" s="3">
        <v>3</v>
      </c>
      <c r="F7365" s="3">
        <v>1</v>
      </c>
      <c r="G7365" s="3">
        <v>1</v>
      </c>
      <c r="H7365" s="3">
        <v>1</v>
      </c>
      <c r="I7365" s="3">
        <f t="shared" si="115"/>
        <v>2</v>
      </c>
    </row>
    <row r="7366" spans="1:9" x14ac:dyDescent="0.35">
      <c r="A7366" s="3" t="s">
        <v>7758</v>
      </c>
      <c r="B7366" s="44" t="s">
        <v>263</v>
      </c>
      <c r="C7366" s="44" t="s">
        <v>56</v>
      </c>
      <c r="D7366" s="44" t="s">
        <v>175</v>
      </c>
      <c r="E7366" s="3">
        <v>3</v>
      </c>
      <c r="F7366" s="3">
        <v>1</v>
      </c>
      <c r="G7366" s="3">
        <v>4</v>
      </c>
      <c r="H7366" s="3">
        <v>1</v>
      </c>
      <c r="I7366" s="3">
        <f t="shared" si="115"/>
        <v>2</v>
      </c>
    </row>
    <row r="7367" spans="1:9" x14ac:dyDescent="0.35">
      <c r="A7367" s="3" t="s">
        <v>7759</v>
      </c>
      <c r="B7367" s="44" t="s">
        <v>192</v>
      </c>
      <c r="C7367" s="44" t="s">
        <v>111</v>
      </c>
      <c r="D7367" s="44" t="s">
        <v>176</v>
      </c>
      <c r="E7367" s="3">
        <v>3</v>
      </c>
      <c r="F7367" s="3">
        <v>1</v>
      </c>
      <c r="G7367" s="3">
        <v>1</v>
      </c>
      <c r="H7367" s="3">
        <v>1</v>
      </c>
      <c r="I7367" s="3">
        <f t="shared" si="115"/>
        <v>2</v>
      </c>
    </row>
    <row r="7368" spans="1:9" x14ac:dyDescent="0.35">
      <c r="A7368" s="3" t="s">
        <v>7760</v>
      </c>
      <c r="B7368" s="44" t="s">
        <v>212</v>
      </c>
      <c r="C7368" s="44" t="s">
        <v>86</v>
      </c>
      <c r="D7368" s="44" t="s">
        <v>176</v>
      </c>
      <c r="E7368" s="3">
        <v>1</v>
      </c>
      <c r="F7368" s="3">
        <v>3</v>
      </c>
      <c r="G7368" s="3">
        <v>1</v>
      </c>
      <c r="H7368" s="3">
        <v>1</v>
      </c>
      <c r="I7368" s="3">
        <f t="shared" si="115"/>
        <v>2</v>
      </c>
    </row>
    <row r="7369" spans="1:9" x14ac:dyDescent="0.35">
      <c r="A7369" s="3" t="s">
        <v>7761</v>
      </c>
      <c r="B7369" s="44" t="s">
        <v>220</v>
      </c>
      <c r="C7369" s="44" t="s">
        <v>96</v>
      </c>
      <c r="D7369" s="44" t="s">
        <v>176</v>
      </c>
      <c r="E7369" s="3">
        <v>3</v>
      </c>
      <c r="F7369" s="3">
        <v>2</v>
      </c>
      <c r="G7369" s="3">
        <v>1</v>
      </c>
      <c r="H7369" s="3">
        <v>1</v>
      </c>
      <c r="I7369" s="3">
        <f t="shared" si="115"/>
        <v>2</v>
      </c>
    </row>
    <row r="7370" spans="1:9" x14ac:dyDescent="0.35">
      <c r="A7370" s="3" t="s">
        <v>7762</v>
      </c>
      <c r="B7370" s="44" t="s">
        <v>212</v>
      </c>
      <c r="C7370" s="44" t="s">
        <v>86</v>
      </c>
      <c r="D7370" s="44" t="s">
        <v>176</v>
      </c>
      <c r="E7370" s="3">
        <v>3</v>
      </c>
      <c r="F7370" s="3">
        <v>1</v>
      </c>
      <c r="G7370" s="3">
        <v>1</v>
      </c>
      <c r="H7370" s="3">
        <v>1</v>
      </c>
      <c r="I7370" s="3">
        <f t="shared" si="115"/>
        <v>2</v>
      </c>
    </row>
    <row r="7371" spans="1:9" x14ac:dyDescent="0.35">
      <c r="A7371" s="3" t="s">
        <v>7763</v>
      </c>
      <c r="B7371" s="44" t="s">
        <v>263</v>
      </c>
      <c r="C7371" s="44" t="s">
        <v>56</v>
      </c>
      <c r="D7371" s="44" t="s">
        <v>175</v>
      </c>
      <c r="E7371" s="3">
        <v>3</v>
      </c>
      <c r="F7371" s="3">
        <v>4</v>
      </c>
      <c r="G7371" s="3">
        <v>1</v>
      </c>
      <c r="H7371" s="3">
        <v>1</v>
      </c>
      <c r="I7371" s="3">
        <f t="shared" si="115"/>
        <v>2</v>
      </c>
    </row>
    <row r="7372" spans="1:9" x14ac:dyDescent="0.35">
      <c r="A7372" s="3" t="s">
        <v>7764</v>
      </c>
      <c r="B7372" s="44" t="s">
        <v>263</v>
      </c>
      <c r="C7372" s="44" t="s">
        <v>56</v>
      </c>
      <c r="D7372" s="44" t="s">
        <v>175</v>
      </c>
      <c r="E7372" s="3">
        <v>3</v>
      </c>
      <c r="F7372" s="3">
        <v>1</v>
      </c>
      <c r="G7372" s="3">
        <v>1</v>
      </c>
      <c r="H7372" s="3">
        <v>1</v>
      </c>
      <c r="I7372" s="3">
        <f t="shared" si="115"/>
        <v>2</v>
      </c>
    </row>
    <row r="7373" spans="1:9" x14ac:dyDescent="0.35">
      <c r="A7373" s="3" t="s">
        <v>7765</v>
      </c>
      <c r="B7373" s="44" t="s">
        <v>199</v>
      </c>
      <c r="C7373" s="44" t="s">
        <v>101</v>
      </c>
      <c r="D7373" s="44" t="s">
        <v>175</v>
      </c>
      <c r="E7373" s="3">
        <v>3</v>
      </c>
      <c r="F7373" s="3">
        <v>4</v>
      </c>
      <c r="G7373" s="3">
        <v>4</v>
      </c>
      <c r="H7373" s="3">
        <v>1</v>
      </c>
      <c r="I7373" s="3">
        <f t="shared" si="115"/>
        <v>3</v>
      </c>
    </row>
    <row r="7374" spans="1:9" x14ac:dyDescent="0.35">
      <c r="A7374" s="3" t="s">
        <v>7766</v>
      </c>
      <c r="B7374" s="44" t="s">
        <v>234</v>
      </c>
      <c r="C7374" s="44" t="s">
        <v>235</v>
      </c>
      <c r="D7374" s="44" t="s">
        <v>176</v>
      </c>
      <c r="E7374" s="3">
        <v>3</v>
      </c>
      <c r="F7374" s="3">
        <v>1</v>
      </c>
      <c r="G7374" s="3">
        <v>1</v>
      </c>
      <c r="H7374" s="3">
        <v>1</v>
      </c>
      <c r="I7374" s="3">
        <f t="shared" si="115"/>
        <v>2</v>
      </c>
    </row>
    <row r="7375" spans="1:9" x14ac:dyDescent="0.35">
      <c r="A7375" s="3" t="s">
        <v>7767</v>
      </c>
      <c r="B7375" s="44" t="s">
        <v>263</v>
      </c>
      <c r="C7375" s="44" t="s">
        <v>56</v>
      </c>
      <c r="D7375" s="44" t="s">
        <v>175</v>
      </c>
      <c r="E7375" s="3">
        <v>3</v>
      </c>
      <c r="F7375" s="3">
        <v>1</v>
      </c>
      <c r="G7375" s="3">
        <v>4</v>
      </c>
      <c r="H7375" s="3">
        <v>1</v>
      </c>
      <c r="I7375" s="3">
        <f t="shared" si="115"/>
        <v>2</v>
      </c>
    </row>
    <row r="7376" spans="1:9" x14ac:dyDescent="0.35">
      <c r="A7376" s="3" t="s">
        <v>7768</v>
      </c>
      <c r="B7376" s="44" t="s">
        <v>263</v>
      </c>
      <c r="C7376" s="44" t="s">
        <v>56</v>
      </c>
      <c r="D7376" s="44" t="s">
        <v>175</v>
      </c>
      <c r="E7376" s="3">
        <v>3</v>
      </c>
      <c r="F7376" s="3">
        <v>1</v>
      </c>
      <c r="G7376" s="3">
        <v>1</v>
      </c>
      <c r="H7376" s="3">
        <v>2</v>
      </c>
      <c r="I7376" s="3">
        <f t="shared" si="115"/>
        <v>2</v>
      </c>
    </row>
    <row r="7377" spans="1:9" x14ac:dyDescent="0.35">
      <c r="A7377" s="3" t="s">
        <v>7769</v>
      </c>
      <c r="B7377" s="44" t="s">
        <v>263</v>
      </c>
      <c r="C7377" s="44" t="s">
        <v>56</v>
      </c>
      <c r="D7377" s="44" t="s">
        <v>175</v>
      </c>
      <c r="E7377" s="3">
        <v>3</v>
      </c>
      <c r="F7377" s="3">
        <v>1</v>
      </c>
      <c r="G7377" s="3">
        <v>1</v>
      </c>
      <c r="H7377" s="3">
        <v>1</v>
      </c>
      <c r="I7377" s="3">
        <f t="shared" si="115"/>
        <v>2</v>
      </c>
    </row>
    <row r="7378" spans="1:9" x14ac:dyDescent="0.35">
      <c r="A7378" s="3" t="s">
        <v>7770</v>
      </c>
      <c r="B7378" s="44" t="s">
        <v>263</v>
      </c>
      <c r="C7378" s="44" t="s">
        <v>56</v>
      </c>
      <c r="D7378" s="44" t="s">
        <v>175</v>
      </c>
      <c r="E7378" s="3">
        <v>3</v>
      </c>
      <c r="F7378" s="3">
        <v>1</v>
      </c>
      <c r="G7378" s="3">
        <v>1</v>
      </c>
      <c r="H7378" s="3">
        <v>2</v>
      </c>
      <c r="I7378" s="3">
        <f t="shared" si="115"/>
        <v>2</v>
      </c>
    </row>
    <row r="7379" spans="1:9" x14ac:dyDescent="0.35">
      <c r="A7379" s="3" t="s">
        <v>7771</v>
      </c>
      <c r="B7379" s="44" t="s">
        <v>253</v>
      </c>
      <c r="C7379" s="44" t="s">
        <v>235</v>
      </c>
      <c r="D7379" s="44" t="s">
        <v>175</v>
      </c>
      <c r="E7379" s="3">
        <v>3</v>
      </c>
      <c r="F7379" s="3">
        <v>1</v>
      </c>
      <c r="G7379" s="3">
        <v>1</v>
      </c>
      <c r="H7379" s="3">
        <v>1</v>
      </c>
      <c r="I7379" s="3">
        <f t="shared" si="115"/>
        <v>2</v>
      </c>
    </row>
    <row r="7380" spans="1:9" x14ac:dyDescent="0.35">
      <c r="A7380" s="3" t="s">
        <v>7772</v>
      </c>
      <c r="B7380" s="44" t="s">
        <v>234</v>
      </c>
      <c r="C7380" s="44" t="s">
        <v>235</v>
      </c>
      <c r="D7380" s="44" t="s">
        <v>176</v>
      </c>
      <c r="E7380" s="3">
        <v>3</v>
      </c>
      <c r="F7380" s="3">
        <v>1</v>
      </c>
      <c r="G7380" s="3">
        <v>1</v>
      </c>
      <c r="H7380" s="3">
        <v>1</v>
      </c>
      <c r="I7380" s="3">
        <f t="shared" si="115"/>
        <v>2</v>
      </c>
    </row>
    <row r="7381" spans="1:9" x14ac:dyDescent="0.35">
      <c r="A7381" s="3" t="s">
        <v>7773</v>
      </c>
      <c r="B7381" s="44" t="s">
        <v>212</v>
      </c>
      <c r="C7381" s="44" t="s">
        <v>86</v>
      </c>
      <c r="D7381" s="44" t="s">
        <v>176</v>
      </c>
      <c r="E7381" s="3">
        <v>3</v>
      </c>
      <c r="F7381" s="3">
        <v>1</v>
      </c>
      <c r="G7381" s="3">
        <v>1</v>
      </c>
      <c r="H7381" s="3">
        <v>1</v>
      </c>
      <c r="I7381" s="3">
        <f t="shared" si="115"/>
        <v>2</v>
      </c>
    </row>
    <row r="7382" spans="1:9" x14ac:dyDescent="0.35">
      <c r="A7382" s="3" t="s">
        <v>7774</v>
      </c>
      <c r="B7382" s="44" t="s">
        <v>185</v>
      </c>
      <c r="C7382" s="44" t="s">
        <v>63</v>
      </c>
      <c r="D7382" s="44" t="s">
        <v>176</v>
      </c>
      <c r="E7382" s="3">
        <v>1</v>
      </c>
      <c r="F7382" s="3">
        <v>2</v>
      </c>
      <c r="G7382" s="3">
        <v>1</v>
      </c>
      <c r="H7382" s="3">
        <v>1</v>
      </c>
      <c r="I7382" s="3">
        <f t="shared" si="115"/>
        <v>1</v>
      </c>
    </row>
    <row r="7383" spans="1:9" x14ac:dyDescent="0.35">
      <c r="A7383" s="3" t="s">
        <v>7775</v>
      </c>
      <c r="B7383" s="44" t="s">
        <v>212</v>
      </c>
      <c r="C7383" s="44" t="s">
        <v>86</v>
      </c>
      <c r="D7383" s="44" t="s">
        <v>176</v>
      </c>
      <c r="E7383" s="3">
        <v>3</v>
      </c>
      <c r="F7383" s="3">
        <v>1</v>
      </c>
      <c r="G7383" s="3">
        <v>1</v>
      </c>
      <c r="H7383" s="3">
        <v>1</v>
      </c>
      <c r="I7383" s="3">
        <f t="shared" si="115"/>
        <v>2</v>
      </c>
    </row>
    <row r="7384" spans="1:9" x14ac:dyDescent="0.35">
      <c r="A7384" s="3" t="s">
        <v>7776</v>
      </c>
      <c r="B7384" s="44" t="s">
        <v>192</v>
      </c>
      <c r="C7384" s="44" t="s">
        <v>111</v>
      </c>
      <c r="D7384" s="44" t="s">
        <v>176</v>
      </c>
      <c r="E7384" s="3">
        <v>3</v>
      </c>
      <c r="F7384" s="3">
        <v>1</v>
      </c>
      <c r="G7384" s="3">
        <v>1</v>
      </c>
      <c r="H7384" s="3">
        <v>1</v>
      </c>
      <c r="I7384" s="3">
        <f t="shared" si="115"/>
        <v>2</v>
      </c>
    </row>
    <row r="7385" spans="1:9" x14ac:dyDescent="0.35">
      <c r="A7385" s="3" t="s">
        <v>7777</v>
      </c>
      <c r="B7385" s="44" t="s">
        <v>255</v>
      </c>
      <c r="C7385" s="44" t="s">
        <v>87</v>
      </c>
      <c r="D7385" s="44" t="s">
        <v>176</v>
      </c>
      <c r="E7385" s="3">
        <v>2</v>
      </c>
      <c r="F7385" s="3">
        <v>4</v>
      </c>
      <c r="G7385" s="3">
        <v>1</v>
      </c>
      <c r="H7385" s="3">
        <v>1</v>
      </c>
      <c r="I7385" s="3">
        <f t="shared" si="115"/>
        <v>2</v>
      </c>
    </row>
    <row r="7386" spans="1:9" x14ac:dyDescent="0.35">
      <c r="A7386" s="3" t="s">
        <v>7778</v>
      </c>
      <c r="B7386" s="44" t="s">
        <v>237</v>
      </c>
      <c r="C7386" s="44" t="s">
        <v>63</v>
      </c>
      <c r="D7386" s="44" t="s">
        <v>175</v>
      </c>
      <c r="E7386" s="3">
        <v>3</v>
      </c>
      <c r="F7386" s="3">
        <v>1</v>
      </c>
      <c r="G7386" s="3">
        <v>1</v>
      </c>
      <c r="H7386" s="3">
        <v>1</v>
      </c>
      <c r="I7386" s="3">
        <f t="shared" si="115"/>
        <v>2</v>
      </c>
    </row>
    <row r="7387" spans="1:9" x14ac:dyDescent="0.35">
      <c r="A7387" s="3" t="s">
        <v>7779</v>
      </c>
      <c r="B7387" s="44" t="s">
        <v>237</v>
      </c>
      <c r="C7387" s="44" t="s">
        <v>63</v>
      </c>
      <c r="D7387" s="44" t="s">
        <v>175</v>
      </c>
      <c r="E7387" s="3">
        <v>3</v>
      </c>
      <c r="F7387" s="3">
        <v>1</v>
      </c>
      <c r="G7387" s="3">
        <v>1</v>
      </c>
      <c r="H7387" s="3">
        <v>1</v>
      </c>
      <c r="I7387" s="3">
        <f t="shared" si="115"/>
        <v>2</v>
      </c>
    </row>
    <row r="7388" spans="1:9" x14ac:dyDescent="0.35">
      <c r="A7388" s="3" t="s">
        <v>7780</v>
      </c>
      <c r="B7388" s="44" t="s">
        <v>248</v>
      </c>
      <c r="C7388" s="44" t="s">
        <v>80</v>
      </c>
      <c r="D7388" s="44" t="s">
        <v>175</v>
      </c>
      <c r="E7388" s="3">
        <v>3</v>
      </c>
      <c r="F7388" s="3">
        <v>1</v>
      </c>
      <c r="G7388" s="3">
        <v>4</v>
      </c>
      <c r="H7388" s="3">
        <v>1</v>
      </c>
      <c r="I7388" s="3">
        <f t="shared" si="115"/>
        <v>2</v>
      </c>
    </row>
    <row r="7389" spans="1:9" x14ac:dyDescent="0.35">
      <c r="A7389" s="3" t="s">
        <v>7781</v>
      </c>
      <c r="B7389" s="44" t="s">
        <v>212</v>
      </c>
      <c r="C7389" s="44" t="s">
        <v>86</v>
      </c>
      <c r="D7389" s="44" t="s">
        <v>176</v>
      </c>
      <c r="E7389" s="3">
        <v>3</v>
      </c>
      <c r="F7389" s="3">
        <v>1</v>
      </c>
      <c r="G7389" s="3">
        <v>1</v>
      </c>
      <c r="H7389" s="3">
        <v>1</v>
      </c>
      <c r="I7389" s="3">
        <f t="shared" si="115"/>
        <v>2</v>
      </c>
    </row>
    <row r="7390" spans="1:9" x14ac:dyDescent="0.35">
      <c r="A7390" s="3" t="s">
        <v>7782</v>
      </c>
      <c r="B7390" s="44" t="s">
        <v>198</v>
      </c>
      <c r="C7390" s="44" t="s">
        <v>54</v>
      </c>
      <c r="D7390" s="44" t="s">
        <v>176</v>
      </c>
      <c r="E7390" s="3">
        <v>3</v>
      </c>
      <c r="F7390" s="3">
        <v>1</v>
      </c>
      <c r="G7390" s="3">
        <v>4</v>
      </c>
      <c r="H7390" s="3">
        <v>1</v>
      </c>
      <c r="I7390" s="3">
        <f t="shared" si="115"/>
        <v>2</v>
      </c>
    </row>
    <row r="7391" spans="1:9" x14ac:dyDescent="0.35">
      <c r="A7391" s="3" t="s">
        <v>7783</v>
      </c>
      <c r="B7391" s="44" t="s">
        <v>215</v>
      </c>
      <c r="C7391" s="44" t="s">
        <v>38</v>
      </c>
      <c r="D7391" s="44" t="s">
        <v>176</v>
      </c>
      <c r="E7391" s="3">
        <v>3</v>
      </c>
      <c r="F7391" s="3">
        <v>1</v>
      </c>
      <c r="G7391" s="3">
        <v>1</v>
      </c>
      <c r="H7391" s="3">
        <v>1</v>
      </c>
      <c r="I7391" s="3">
        <f t="shared" si="115"/>
        <v>2</v>
      </c>
    </row>
    <row r="7392" spans="1:9" x14ac:dyDescent="0.35">
      <c r="A7392" s="3" t="s">
        <v>7784</v>
      </c>
      <c r="B7392" s="44" t="s">
        <v>198</v>
      </c>
      <c r="C7392" s="44" t="s">
        <v>54</v>
      </c>
      <c r="D7392" s="44" t="s">
        <v>176</v>
      </c>
      <c r="E7392" s="3">
        <v>1</v>
      </c>
      <c r="F7392" s="3">
        <v>1</v>
      </c>
      <c r="G7392" s="3">
        <v>1</v>
      </c>
      <c r="H7392" s="3">
        <v>1</v>
      </c>
      <c r="I7392" s="3">
        <f t="shared" si="115"/>
        <v>1</v>
      </c>
    </row>
    <row r="7393" spans="1:9" x14ac:dyDescent="0.35">
      <c r="A7393" s="3" t="s">
        <v>7785</v>
      </c>
      <c r="B7393" s="44" t="s">
        <v>224</v>
      </c>
      <c r="C7393" s="44" t="s">
        <v>183</v>
      </c>
      <c r="D7393" s="44" t="s">
        <v>176</v>
      </c>
      <c r="E7393" s="3">
        <v>3</v>
      </c>
      <c r="F7393" s="3">
        <v>1</v>
      </c>
      <c r="G7393" s="3">
        <v>1</v>
      </c>
      <c r="H7393" s="3">
        <v>1</v>
      </c>
      <c r="I7393" s="3">
        <f t="shared" si="115"/>
        <v>2</v>
      </c>
    </row>
    <row r="7394" spans="1:9" x14ac:dyDescent="0.35">
      <c r="A7394" s="3" t="s">
        <v>7786</v>
      </c>
      <c r="B7394" s="44" t="s">
        <v>184</v>
      </c>
      <c r="C7394" s="44" t="s">
        <v>79</v>
      </c>
      <c r="D7394" s="44" t="s">
        <v>176</v>
      </c>
      <c r="E7394" s="3">
        <v>3</v>
      </c>
      <c r="F7394" s="3">
        <v>1</v>
      </c>
      <c r="G7394" s="3">
        <v>4</v>
      </c>
      <c r="H7394" s="3">
        <v>2</v>
      </c>
      <c r="I7394" s="3">
        <f t="shared" si="115"/>
        <v>3</v>
      </c>
    </row>
    <row r="7395" spans="1:9" x14ac:dyDescent="0.35">
      <c r="A7395" s="3" t="s">
        <v>7787</v>
      </c>
      <c r="B7395" s="44" t="s">
        <v>197</v>
      </c>
      <c r="C7395" s="44" t="s">
        <v>80</v>
      </c>
      <c r="D7395" s="44" t="s">
        <v>176</v>
      </c>
      <c r="E7395" s="3">
        <v>3</v>
      </c>
      <c r="F7395" s="3">
        <v>1</v>
      </c>
      <c r="G7395" s="3">
        <v>4</v>
      </c>
      <c r="H7395" s="3">
        <v>1</v>
      </c>
      <c r="I7395" s="3">
        <f t="shared" si="115"/>
        <v>2</v>
      </c>
    </row>
    <row r="7396" spans="1:9" x14ac:dyDescent="0.35">
      <c r="A7396" s="3" t="s">
        <v>7788</v>
      </c>
      <c r="B7396" s="44" t="s">
        <v>249</v>
      </c>
      <c r="C7396" s="44" t="s">
        <v>68</v>
      </c>
      <c r="D7396" s="44" t="s">
        <v>175</v>
      </c>
      <c r="E7396" s="3">
        <v>3</v>
      </c>
      <c r="F7396" s="3">
        <v>1</v>
      </c>
      <c r="G7396" s="3">
        <v>1</v>
      </c>
      <c r="H7396" s="3">
        <v>1</v>
      </c>
      <c r="I7396" s="3">
        <f t="shared" si="115"/>
        <v>2</v>
      </c>
    </row>
    <row r="7397" spans="1:9" x14ac:dyDescent="0.35">
      <c r="A7397" s="3" t="s">
        <v>7789</v>
      </c>
      <c r="B7397" s="44" t="s">
        <v>192</v>
      </c>
      <c r="C7397" s="44" t="s">
        <v>111</v>
      </c>
      <c r="D7397" s="44" t="s">
        <v>176</v>
      </c>
      <c r="E7397" s="3">
        <v>3</v>
      </c>
      <c r="F7397" s="3">
        <v>1</v>
      </c>
      <c r="G7397" s="3">
        <v>4</v>
      </c>
      <c r="H7397" s="3">
        <v>1</v>
      </c>
      <c r="I7397" s="3">
        <f t="shared" si="115"/>
        <v>2</v>
      </c>
    </row>
    <row r="7398" spans="1:9" x14ac:dyDescent="0.35">
      <c r="A7398" s="3" t="s">
        <v>7790</v>
      </c>
      <c r="B7398" s="44" t="s">
        <v>220</v>
      </c>
      <c r="C7398" s="44" t="s">
        <v>96</v>
      </c>
      <c r="D7398" s="44" t="s">
        <v>176</v>
      </c>
      <c r="E7398" s="3">
        <v>3</v>
      </c>
      <c r="F7398" s="3">
        <v>1</v>
      </c>
      <c r="G7398" s="3">
        <v>4</v>
      </c>
      <c r="H7398" s="3">
        <v>1</v>
      </c>
      <c r="I7398" s="3">
        <f t="shared" si="115"/>
        <v>2</v>
      </c>
    </row>
    <row r="7399" spans="1:9" x14ac:dyDescent="0.35">
      <c r="A7399" s="3" t="s">
        <v>7791</v>
      </c>
      <c r="B7399" s="44" t="s">
        <v>220</v>
      </c>
      <c r="C7399" s="44" t="s">
        <v>96</v>
      </c>
      <c r="D7399" s="44" t="s">
        <v>176</v>
      </c>
      <c r="E7399" s="3">
        <v>3</v>
      </c>
      <c r="F7399" s="3">
        <v>1</v>
      </c>
      <c r="G7399" s="3">
        <v>4</v>
      </c>
      <c r="H7399" s="3">
        <v>1</v>
      </c>
      <c r="I7399" s="3">
        <f t="shared" si="115"/>
        <v>2</v>
      </c>
    </row>
    <row r="7400" spans="1:9" x14ac:dyDescent="0.35">
      <c r="A7400" s="3" t="s">
        <v>7792</v>
      </c>
      <c r="B7400" s="44" t="s">
        <v>198</v>
      </c>
      <c r="C7400" s="44" t="s">
        <v>54</v>
      </c>
      <c r="D7400" s="44" t="s">
        <v>176</v>
      </c>
      <c r="E7400" s="3">
        <v>3</v>
      </c>
      <c r="F7400" s="3">
        <v>2</v>
      </c>
      <c r="G7400" s="3">
        <v>1</v>
      </c>
      <c r="H7400" s="3">
        <v>1</v>
      </c>
      <c r="I7400" s="3">
        <f t="shared" si="115"/>
        <v>2</v>
      </c>
    </row>
    <row r="7401" spans="1:9" x14ac:dyDescent="0.35">
      <c r="A7401" s="3" t="s">
        <v>7793</v>
      </c>
      <c r="B7401" s="44" t="s">
        <v>247</v>
      </c>
      <c r="C7401" s="44" t="s">
        <v>110</v>
      </c>
      <c r="D7401" s="44" t="s">
        <v>175</v>
      </c>
      <c r="E7401" s="3">
        <v>3</v>
      </c>
      <c r="F7401" s="3">
        <v>2</v>
      </c>
      <c r="G7401" s="3">
        <v>1</v>
      </c>
      <c r="H7401" s="3">
        <v>1</v>
      </c>
      <c r="I7401" s="3">
        <f t="shared" si="115"/>
        <v>2</v>
      </c>
    </row>
    <row r="7402" spans="1:9" x14ac:dyDescent="0.35">
      <c r="A7402" s="3" t="s">
        <v>7794</v>
      </c>
      <c r="B7402" s="44" t="s">
        <v>253</v>
      </c>
      <c r="C7402" s="44" t="s">
        <v>235</v>
      </c>
      <c r="D7402" s="44" t="s">
        <v>175</v>
      </c>
      <c r="E7402" s="3">
        <v>3</v>
      </c>
      <c r="F7402" s="3">
        <v>1</v>
      </c>
      <c r="G7402" s="3">
        <v>1</v>
      </c>
      <c r="H7402" s="3">
        <v>1</v>
      </c>
      <c r="I7402" s="3">
        <f t="shared" si="115"/>
        <v>2</v>
      </c>
    </row>
    <row r="7403" spans="1:9" x14ac:dyDescent="0.35">
      <c r="A7403" s="3" t="s">
        <v>7795</v>
      </c>
      <c r="B7403" s="44" t="s">
        <v>220</v>
      </c>
      <c r="C7403" s="44" t="s">
        <v>96</v>
      </c>
      <c r="D7403" s="44" t="s">
        <v>176</v>
      </c>
      <c r="E7403" s="3">
        <v>3</v>
      </c>
      <c r="F7403" s="3">
        <v>1</v>
      </c>
      <c r="G7403" s="3">
        <v>4</v>
      </c>
      <c r="H7403" s="3">
        <v>1</v>
      </c>
      <c r="I7403" s="3">
        <f t="shared" si="115"/>
        <v>2</v>
      </c>
    </row>
    <row r="7404" spans="1:9" x14ac:dyDescent="0.35">
      <c r="A7404" s="3" t="s">
        <v>7796</v>
      </c>
      <c r="B7404" s="44" t="s">
        <v>232</v>
      </c>
      <c r="C7404" s="44" t="s">
        <v>99</v>
      </c>
      <c r="D7404" s="44" t="s">
        <v>176</v>
      </c>
      <c r="E7404" s="3">
        <v>3</v>
      </c>
      <c r="F7404" s="3">
        <v>1</v>
      </c>
      <c r="G7404" s="3">
        <v>1</v>
      </c>
      <c r="H7404" s="3">
        <v>1</v>
      </c>
      <c r="I7404" s="3">
        <f t="shared" si="115"/>
        <v>2</v>
      </c>
    </row>
    <row r="7405" spans="1:9" x14ac:dyDescent="0.35">
      <c r="A7405" s="3" t="s">
        <v>7797</v>
      </c>
      <c r="B7405" s="44" t="s">
        <v>181</v>
      </c>
      <c r="C7405" s="44" t="s">
        <v>79</v>
      </c>
      <c r="D7405" s="44" t="s">
        <v>175</v>
      </c>
      <c r="E7405" s="3">
        <v>3</v>
      </c>
      <c r="F7405" s="3">
        <v>1</v>
      </c>
      <c r="G7405" s="3">
        <v>4</v>
      </c>
      <c r="H7405" s="3">
        <v>3</v>
      </c>
      <c r="I7405" s="3">
        <f t="shared" si="115"/>
        <v>3</v>
      </c>
    </row>
    <row r="7406" spans="1:9" x14ac:dyDescent="0.35">
      <c r="A7406" s="3" t="s">
        <v>7798</v>
      </c>
      <c r="B7406" s="44" t="s">
        <v>197</v>
      </c>
      <c r="C7406" s="44" t="s">
        <v>80</v>
      </c>
      <c r="D7406" s="44" t="s">
        <v>176</v>
      </c>
      <c r="E7406" s="3">
        <v>3</v>
      </c>
      <c r="F7406" s="3">
        <v>1</v>
      </c>
      <c r="G7406" s="3">
        <v>1</v>
      </c>
      <c r="H7406" s="3">
        <v>2</v>
      </c>
      <c r="I7406" s="3">
        <f t="shared" si="115"/>
        <v>2</v>
      </c>
    </row>
    <row r="7407" spans="1:9" x14ac:dyDescent="0.35">
      <c r="A7407" s="3" t="s">
        <v>7799</v>
      </c>
      <c r="B7407" s="44" t="s">
        <v>234</v>
      </c>
      <c r="C7407" s="44" t="s">
        <v>235</v>
      </c>
      <c r="D7407" s="44" t="s">
        <v>176</v>
      </c>
      <c r="E7407" s="3">
        <v>3</v>
      </c>
      <c r="F7407" s="3">
        <v>1</v>
      </c>
      <c r="G7407" s="3">
        <v>4</v>
      </c>
      <c r="H7407" s="3">
        <v>1</v>
      </c>
      <c r="I7407" s="3">
        <f t="shared" si="115"/>
        <v>2</v>
      </c>
    </row>
    <row r="7408" spans="1:9" x14ac:dyDescent="0.35">
      <c r="A7408" s="3" t="s">
        <v>7800</v>
      </c>
      <c r="B7408" s="44" t="s">
        <v>253</v>
      </c>
      <c r="C7408" s="44" t="s">
        <v>235</v>
      </c>
      <c r="D7408" s="44" t="s">
        <v>175</v>
      </c>
      <c r="E7408" s="3">
        <v>3</v>
      </c>
      <c r="F7408" s="3">
        <v>1</v>
      </c>
      <c r="G7408" s="3">
        <v>1</v>
      </c>
      <c r="H7408" s="3">
        <v>1</v>
      </c>
      <c r="I7408" s="3">
        <f t="shared" si="115"/>
        <v>2</v>
      </c>
    </row>
    <row r="7409" spans="1:9" x14ac:dyDescent="0.35">
      <c r="A7409" s="3" t="s">
        <v>7801</v>
      </c>
      <c r="B7409" s="44" t="s">
        <v>187</v>
      </c>
      <c r="C7409" s="44" t="s">
        <v>86</v>
      </c>
      <c r="D7409" s="44" t="s">
        <v>175</v>
      </c>
      <c r="E7409" s="3">
        <v>3</v>
      </c>
      <c r="F7409" s="3">
        <v>1</v>
      </c>
      <c r="G7409" s="3">
        <v>1</v>
      </c>
      <c r="H7409" s="3">
        <v>1</v>
      </c>
      <c r="I7409" s="3">
        <f t="shared" si="115"/>
        <v>2</v>
      </c>
    </row>
    <row r="7410" spans="1:9" x14ac:dyDescent="0.35">
      <c r="A7410" s="3" t="s">
        <v>7802</v>
      </c>
      <c r="B7410" s="44" t="s">
        <v>212</v>
      </c>
      <c r="C7410" s="44" t="s">
        <v>86</v>
      </c>
      <c r="D7410" s="44" t="s">
        <v>176</v>
      </c>
      <c r="E7410" s="3">
        <v>2</v>
      </c>
      <c r="F7410" s="3">
        <v>2</v>
      </c>
      <c r="G7410" s="3">
        <v>1</v>
      </c>
      <c r="H7410" s="3">
        <v>1</v>
      </c>
      <c r="I7410" s="3">
        <f t="shared" si="115"/>
        <v>2</v>
      </c>
    </row>
    <row r="7411" spans="1:9" x14ac:dyDescent="0.35">
      <c r="A7411" s="3" t="s">
        <v>7803</v>
      </c>
      <c r="B7411" s="44" t="s">
        <v>232</v>
      </c>
      <c r="C7411" s="44" t="s">
        <v>99</v>
      </c>
      <c r="D7411" s="44" t="s">
        <v>176</v>
      </c>
      <c r="E7411" s="3">
        <v>3</v>
      </c>
      <c r="F7411" s="3">
        <v>1</v>
      </c>
      <c r="G7411" s="3">
        <v>1</v>
      </c>
      <c r="H7411" s="3">
        <v>1</v>
      </c>
      <c r="I7411" s="3">
        <f t="shared" si="115"/>
        <v>2</v>
      </c>
    </row>
    <row r="7412" spans="1:9" x14ac:dyDescent="0.35">
      <c r="A7412" s="3" t="s">
        <v>7804</v>
      </c>
      <c r="B7412" s="44" t="s">
        <v>252</v>
      </c>
      <c r="C7412" s="44" t="s">
        <v>54</v>
      </c>
      <c r="D7412" s="44" t="s">
        <v>175</v>
      </c>
      <c r="E7412" s="3">
        <v>3</v>
      </c>
      <c r="F7412" s="3">
        <v>1</v>
      </c>
      <c r="G7412" s="3">
        <v>1</v>
      </c>
      <c r="H7412" s="3">
        <v>1</v>
      </c>
      <c r="I7412" s="3">
        <f t="shared" si="115"/>
        <v>2</v>
      </c>
    </row>
    <row r="7413" spans="1:9" x14ac:dyDescent="0.35">
      <c r="A7413" s="3" t="s">
        <v>7805</v>
      </c>
      <c r="B7413" s="44" t="s">
        <v>234</v>
      </c>
      <c r="C7413" s="44" t="s">
        <v>235</v>
      </c>
      <c r="D7413" s="44" t="s">
        <v>176</v>
      </c>
      <c r="E7413" s="3">
        <v>1</v>
      </c>
      <c r="F7413" s="3">
        <v>2</v>
      </c>
      <c r="G7413" s="3">
        <v>1</v>
      </c>
      <c r="H7413" s="3">
        <v>1</v>
      </c>
      <c r="I7413" s="3">
        <f t="shared" si="115"/>
        <v>1</v>
      </c>
    </row>
    <row r="7414" spans="1:9" x14ac:dyDescent="0.35">
      <c r="A7414" s="3" t="s">
        <v>7806</v>
      </c>
      <c r="B7414" s="44" t="s">
        <v>267</v>
      </c>
      <c r="C7414" s="44" t="s">
        <v>110</v>
      </c>
      <c r="D7414" s="44" t="s">
        <v>176</v>
      </c>
      <c r="E7414" s="3">
        <v>3</v>
      </c>
      <c r="F7414" s="3">
        <v>1</v>
      </c>
      <c r="G7414" s="3">
        <v>4</v>
      </c>
      <c r="H7414" s="3">
        <v>2</v>
      </c>
      <c r="I7414" s="3">
        <f t="shared" si="115"/>
        <v>3</v>
      </c>
    </row>
    <row r="7415" spans="1:9" x14ac:dyDescent="0.35">
      <c r="A7415" s="3" t="s">
        <v>7807</v>
      </c>
      <c r="B7415" s="44" t="s">
        <v>224</v>
      </c>
      <c r="C7415" s="44" t="s">
        <v>183</v>
      </c>
      <c r="D7415" s="44" t="s">
        <v>176</v>
      </c>
      <c r="E7415" s="3">
        <v>3</v>
      </c>
      <c r="F7415" s="3">
        <v>1</v>
      </c>
      <c r="G7415" s="3">
        <v>1</v>
      </c>
      <c r="H7415" s="3">
        <v>1</v>
      </c>
      <c r="I7415" s="3">
        <f t="shared" si="115"/>
        <v>2</v>
      </c>
    </row>
    <row r="7416" spans="1:9" x14ac:dyDescent="0.35">
      <c r="A7416" s="3" t="s">
        <v>7808</v>
      </c>
      <c r="B7416" s="44" t="s">
        <v>232</v>
      </c>
      <c r="C7416" s="44" t="s">
        <v>99</v>
      </c>
      <c r="D7416" s="44" t="s">
        <v>176</v>
      </c>
      <c r="E7416" s="3">
        <v>3</v>
      </c>
      <c r="F7416" s="3">
        <v>1</v>
      </c>
      <c r="G7416" s="3">
        <v>1</v>
      </c>
      <c r="H7416" s="3">
        <v>1</v>
      </c>
      <c r="I7416" s="3">
        <f t="shared" si="115"/>
        <v>2</v>
      </c>
    </row>
    <row r="7417" spans="1:9" x14ac:dyDescent="0.35">
      <c r="A7417" s="3" t="s">
        <v>7809</v>
      </c>
      <c r="B7417" s="44" t="s">
        <v>253</v>
      </c>
      <c r="C7417" s="44" t="s">
        <v>235</v>
      </c>
      <c r="D7417" s="44" t="s">
        <v>175</v>
      </c>
      <c r="E7417" s="3">
        <v>3</v>
      </c>
      <c r="F7417" s="3">
        <v>1</v>
      </c>
      <c r="G7417" s="3">
        <v>1</v>
      </c>
      <c r="H7417" s="3">
        <v>1</v>
      </c>
      <c r="I7417" s="3">
        <f t="shared" si="115"/>
        <v>2</v>
      </c>
    </row>
    <row r="7418" spans="1:9" x14ac:dyDescent="0.35">
      <c r="A7418" s="3" t="s">
        <v>7810</v>
      </c>
      <c r="B7418" s="44" t="s">
        <v>255</v>
      </c>
      <c r="C7418" s="44" t="s">
        <v>87</v>
      </c>
      <c r="D7418" s="44" t="s">
        <v>176</v>
      </c>
      <c r="E7418" s="3">
        <v>3</v>
      </c>
      <c r="F7418" s="3">
        <v>1</v>
      </c>
      <c r="G7418" s="3">
        <v>4</v>
      </c>
      <c r="H7418" s="3">
        <v>1</v>
      </c>
      <c r="I7418" s="3">
        <f t="shared" si="115"/>
        <v>2</v>
      </c>
    </row>
    <row r="7419" spans="1:9" x14ac:dyDescent="0.35">
      <c r="A7419" s="3" t="s">
        <v>7811</v>
      </c>
      <c r="B7419" s="44" t="s">
        <v>184</v>
      </c>
      <c r="C7419" s="44" t="s">
        <v>79</v>
      </c>
      <c r="D7419" s="44" t="s">
        <v>176</v>
      </c>
      <c r="E7419" s="3">
        <v>3</v>
      </c>
      <c r="F7419" s="3">
        <v>1</v>
      </c>
      <c r="G7419" s="3">
        <v>1</v>
      </c>
      <c r="H7419" s="3">
        <v>1</v>
      </c>
      <c r="I7419" s="3">
        <f t="shared" si="115"/>
        <v>2</v>
      </c>
    </row>
    <row r="7420" spans="1:9" x14ac:dyDescent="0.35">
      <c r="A7420" s="3" t="s">
        <v>7812</v>
      </c>
      <c r="B7420" s="44" t="s">
        <v>237</v>
      </c>
      <c r="C7420" s="44" t="s">
        <v>63</v>
      </c>
      <c r="D7420" s="44" t="s">
        <v>175</v>
      </c>
      <c r="E7420" s="3">
        <v>3</v>
      </c>
      <c r="F7420" s="3">
        <v>1</v>
      </c>
      <c r="G7420" s="3">
        <v>1</v>
      </c>
      <c r="H7420" s="3">
        <v>1</v>
      </c>
      <c r="I7420" s="3">
        <f t="shared" si="115"/>
        <v>2</v>
      </c>
    </row>
    <row r="7421" spans="1:9" x14ac:dyDescent="0.35">
      <c r="A7421" s="3" t="s">
        <v>7813</v>
      </c>
      <c r="B7421" s="44" t="s">
        <v>215</v>
      </c>
      <c r="C7421" s="44" t="s">
        <v>38</v>
      </c>
      <c r="D7421" s="44" t="s">
        <v>176</v>
      </c>
      <c r="E7421" s="3">
        <v>3</v>
      </c>
      <c r="F7421" s="3">
        <v>1</v>
      </c>
      <c r="G7421" s="3">
        <v>1</v>
      </c>
      <c r="H7421" s="3">
        <v>1</v>
      </c>
      <c r="I7421" s="3">
        <f t="shared" si="115"/>
        <v>2</v>
      </c>
    </row>
    <row r="7422" spans="1:9" x14ac:dyDescent="0.35">
      <c r="A7422" s="3" t="s">
        <v>7814</v>
      </c>
      <c r="B7422" s="44" t="s">
        <v>182</v>
      </c>
      <c r="C7422" s="44" t="s">
        <v>183</v>
      </c>
      <c r="D7422" s="44" t="s">
        <v>175</v>
      </c>
      <c r="E7422" s="3">
        <v>3</v>
      </c>
      <c r="F7422" s="3">
        <v>1</v>
      </c>
      <c r="G7422" s="3">
        <v>1</v>
      </c>
      <c r="H7422" s="3">
        <v>1</v>
      </c>
      <c r="I7422" s="3">
        <f t="shared" si="115"/>
        <v>2</v>
      </c>
    </row>
    <row r="7423" spans="1:9" x14ac:dyDescent="0.35">
      <c r="A7423" s="3" t="s">
        <v>7815</v>
      </c>
      <c r="B7423" s="44" t="s">
        <v>248</v>
      </c>
      <c r="C7423" s="44" t="s">
        <v>80</v>
      </c>
      <c r="D7423" s="44" t="s">
        <v>175</v>
      </c>
      <c r="E7423" s="3">
        <v>3</v>
      </c>
      <c r="F7423" s="3">
        <v>1</v>
      </c>
      <c r="G7423" s="3">
        <v>1</v>
      </c>
      <c r="H7423" s="3">
        <v>1</v>
      </c>
      <c r="I7423" s="3">
        <f t="shared" si="115"/>
        <v>2</v>
      </c>
    </row>
    <row r="7424" spans="1:9" x14ac:dyDescent="0.35">
      <c r="A7424" s="3" t="s">
        <v>7816</v>
      </c>
      <c r="B7424" s="44" t="s">
        <v>253</v>
      </c>
      <c r="C7424" s="44" t="s">
        <v>235</v>
      </c>
      <c r="D7424" s="44" t="s">
        <v>175</v>
      </c>
      <c r="E7424" s="3">
        <v>3</v>
      </c>
      <c r="F7424" s="3">
        <v>1</v>
      </c>
      <c r="G7424" s="3">
        <v>1</v>
      </c>
      <c r="H7424" s="3">
        <v>1</v>
      </c>
      <c r="I7424" s="3">
        <f t="shared" si="115"/>
        <v>2</v>
      </c>
    </row>
    <row r="7425" spans="1:9" x14ac:dyDescent="0.35">
      <c r="A7425" s="3" t="s">
        <v>7817</v>
      </c>
      <c r="B7425" s="44" t="s">
        <v>232</v>
      </c>
      <c r="C7425" s="44" t="s">
        <v>99</v>
      </c>
      <c r="D7425" s="44" t="s">
        <v>176</v>
      </c>
      <c r="E7425" s="3">
        <v>3</v>
      </c>
      <c r="F7425" s="3">
        <v>1</v>
      </c>
      <c r="G7425" s="3">
        <v>4</v>
      </c>
      <c r="H7425" s="3">
        <v>1</v>
      </c>
      <c r="I7425" s="3">
        <f t="shared" si="115"/>
        <v>2</v>
      </c>
    </row>
    <row r="7426" spans="1:9" x14ac:dyDescent="0.35">
      <c r="A7426" s="3" t="s">
        <v>7818</v>
      </c>
      <c r="B7426" s="44" t="s">
        <v>197</v>
      </c>
      <c r="C7426" s="44" t="s">
        <v>80</v>
      </c>
      <c r="D7426" s="44" t="s">
        <v>176</v>
      </c>
      <c r="E7426" s="3">
        <v>3</v>
      </c>
      <c r="F7426" s="3">
        <v>1</v>
      </c>
      <c r="G7426" s="3">
        <v>1</v>
      </c>
      <c r="H7426" s="3">
        <v>1</v>
      </c>
      <c r="I7426" s="3">
        <f t="shared" si="115"/>
        <v>2</v>
      </c>
    </row>
    <row r="7427" spans="1:9" x14ac:dyDescent="0.35">
      <c r="A7427" s="3" t="s">
        <v>7819</v>
      </c>
      <c r="B7427" s="44" t="s">
        <v>215</v>
      </c>
      <c r="C7427" s="44" t="s">
        <v>38</v>
      </c>
      <c r="D7427" s="44" t="s">
        <v>176</v>
      </c>
      <c r="E7427" s="3">
        <v>3</v>
      </c>
      <c r="F7427" s="3">
        <v>1</v>
      </c>
      <c r="G7427" s="3">
        <v>1</v>
      </c>
      <c r="H7427" s="3">
        <v>1</v>
      </c>
      <c r="I7427" s="3">
        <f t="shared" ref="I7427:I7490" si="116">ROUND(AVERAGE(E7427:H7427),0)</f>
        <v>2</v>
      </c>
    </row>
    <row r="7428" spans="1:9" x14ac:dyDescent="0.35">
      <c r="A7428" s="3" t="s">
        <v>7820</v>
      </c>
      <c r="B7428" s="44" t="s">
        <v>232</v>
      </c>
      <c r="C7428" s="44" t="s">
        <v>99</v>
      </c>
      <c r="D7428" s="44" t="s">
        <v>176</v>
      </c>
      <c r="E7428" s="3">
        <v>3</v>
      </c>
      <c r="F7428" s="3">
        <v>1</v>
      </c>
      <c r="G7428" s="3">
        <v>4</v>
      </c>
      <c r="H7428" s="3">
        <v>1</v>
      </c>
      <c r="I7428" s="3">
        <f t="shared" si="116"/>
        <v>2</v>
      </c>
    </row>
    <row r="7429" spans="1:9" x14ac:dyDescent="0.35">
      <c r="A7429" s="3" t="s">
        <v>7821</v>
      </c>
      <c r="B7429" s="44" t="s">
        <v>192</v>
      </c>
      <c r="C7429" s="44" t="s">
        <v>111</v>
      </c>
      <c r="D7429" s="44" t="s">
        <v>176</v>
      </c>
      <c r="E7429" s="3">
        <v>3</v>
      </c>
      <c r="F7429" s="3">
        <v>1</v>
      </c>
      <c r="G7429" s="3">
        <v>4</v>
      </c>
      <c r="H7429" s="3">
        <v>1</v>
      </c>
      <c r="I7429" s="3">
        <f t="shared" si="116"/>
        <v>2</v>
      </c>
    </row>
    <row r="7430" spans="1:9" x14ac:dyDescent="0.35">
      <c r="A7430" s="3" t="s">
        <v>7822</v>
      </c>
      <c r="B7430" s="44" t="s">
        <v>180</v>
      </c>
      <c r="C7430" s="44" t="s">
        <v>105</v>
      </c>
      <c r="D7430" s="44" t="s">
        <v>176</v>
      </c>
      <c r="E7430" s="3">
        <v>3</v>
      </c>
      <c r="F7430" s="3">
        <v>1</v>
      </c>
      <c r="G7430" s="3">
        <v>4</v>
      </c>
      <c r="H7430" s="3">
        <v>1</v>
      </c>
      <c r="I7430" s="3">
        <f t="shared" si="116"/>
        <v>2</v>
      </c>
    </row>
    <row r="7431" spans="1:9" x14ac:dyDescent="0.35">
      <c r="A7431" s="3" t="s">
        <v>7823</v>
      </c>
      <c r="B7431" s="44" t="s">
        <v>185</v>
      </c>
      <c r="C7431" s="44" t="s">
        <v>63</v>
      </c>
      <c r="D7431" s="44" t="s">
        <v>176</v>
      </c>
      <c r="E7431" s="3">
        <v>3</v>
      </c>
      <c r="F7431" s="3">
        <v>1</v>
      </c>
      <c r="G7431" s="3">
        <v>4</v>
      </c>
      <c r="H7431" s="3">
        <v>1</v>
      </c>
      <c r="I7431" s="3">
        <f t="shared" si="116"/>
        <v>2</v>
      </c>
    </row>
    <row r="7432" spans="1:9" x14ac:dyDescent="0.35">
      <c r="A7432" s="3" t="s">
        <v>7824</v>
      </c>
      <c r="B7432" s="44" t="s">
        <v>187</v>
      </c>
      <c r="C7432" s="44" t="s">
        <v>86</v>
      </c>
      <c r="D7432" s="44" t="s">
        <v>175</v>
      </c>
      <c r="E7432" s="3">
        <v>3</v>
      </c>
      <c r="F7432" s="3">
        <v>1</v>
      </c>
      <c r="G7432" s="3">
        <v>4</v>
      </c>
      <c r="H7432" s="3">
        <v>1</v>
      </c>
      <c r="I7432" s="3">
        <f t="shared" si="116"/>
        <v>2</v>
      </c>
    </row>
    <row r="7433" spans="1:9" x14ac:dyDescent="0.35">
      <c r="A7433" s="3" t="s">
        <v>7825</v>
      </c>
      <c r="B7433" s="44" t="s">
        <v>253</v>
      </c>
      <c r="C7433" s="44" t="s">
        <v>235</v>
      </c>
      <c r="D7433" s="44" t="s">
        <v>175</v>
      </c>
      <c r="E7433" s="3">
        <v>3</v>
      </c>
      <c r="F7433" s="3">
        <v>1</v>
      </c>
      <c r="G7433" s="3">
        <v>1</v>
      </c>
      <c r="H7433" s="3">
        <v>1</v>
      </c>
      <c r="I7433" s="3">
        <f t="shared" si="116"/>
        <v>2</v>
      </c>
    </row>
    <row r="7434" spans="1:9" x14ac:dyDescent="0.35">
      <c r="A7434" s="3" t="s">
        <v>7826</v>
      </c>
      <c r="B7434" s="44" t="s">
        <v>198</v>
      </c>
      <c r="C7434" s="44" t="s">
        <v>54</v>
      </c>
      <c r="D7434" s="44" t="s">
        <v>176</v>
      </c>
      <c r="E7434" s="3">
        <v>1</v>
      </c>
      <c r="F7434" s="3">
        <v>1</v>
      </c>
      <c r="G7434" s="3">
        <v>1</v>
      </c>
      <c r="H7434" s="3">
        <v>1</v>
      </c>
      <c r="I7434" s="3">
        <f t="shared" si="116"/>
        <v>1</v>
      </c>
    </row>
    <row r="7435" spans="1:9" x14ac:dyDescent="0.35">
      <c r="A7435" s="3" t="s">
        <v>7827</v>
      </c>
      <c r="B7435" s="44" t="s">
        <v>220</v>
      </c>
      <c r="C7435" s="44" t="s">
        <v>96</v>
      </c>
      <c r="D7435" s="44" t="s">
        <v>176</v>
      </c>
      <c r="E7435" s="3">
        <v>3</v>
      </c>
      <c r="F7435" s="3">
        <v>1</v>
      </c>
      <c r="G7435" s="3">
        <v>1</v>
      </c>
      <c r="H7435" s="3">
        <v>1</v>
      </c>
      <c r="I7435" s="3">
        <f t="shared" si="116"/>
        <v>2</v>
      </c>
    </row>
    <row r="7436" spans="1:9" x14ac:dyDescent="0.35">
      <c r="A7436" s="3" t="s">
        <v>7828</v>
      </c>
      <c r="B7436" s="44" t="s">
        <v>211</v>
      </c>
      <c r="C7436" s="44" t="s">
        <v>87</v>
      </c>
      <c r="D7436" s="44" t="s">
        <v>175</v>
      </c>
      <c r="E7436" s="3">
        <v>3</v>
      </c>
      <c r="F7436" s="3">
        <v>1</v>
      </c>
      <c r="G7436" s="3">
        <v>1</v>
      </c>
      <c r="H7436" s="3">
        <v>1</v>
      </c>
      <c r="I7436" s="3">
        <f t="shared" si="116"/>
        <v>2</v>
      </c>
    </row>
    <row r="7437" spans="1:9" x14ac:dyDescent="0.35">
      <c r="A7437" s="3" t="s">
        <v>7829</v>
      </c>
      <c r="B7437" s="44" t="s">
        <v>197</v>
      </c>
      <c r="C7437" s="44" t="s">
        <v>80</v>
      </c>
      <c r="D7437" s="44" t="s">
        <v>176</v>
      </c>
      <c r="E7437" s="3">
        <v>3</v>
      </c>
      <c r="F7437" s="3">
        <v>1</v>
      </c>
      <c r="G7437" s="3">
        <v>1</v>
      </c>
      <c r="H7437" s="3">
        <v>1</v>
      </c>
      <c r="I7437" s="3">
        <f t="shared" si="116"/>
        <v>2</v>
      </c>
    </row>
    <row r="7438" spans="1:9" x14ac:dyDescent="0.35">
      <c r="A7438" s="3" t="s">
        <v>7830</v>
      </c>
      <c r="B7438" s="44" t="s">
        <v>253</v>
      </c>
      <c r="C7438" s="44" t="s">
        <v>235</v>
      </c>
      <c r="D7438" s="44" t="s">
        <v>175</v>
      </c>
      <c r="E7438" s="3">
        <v>3</v>
      </c>
      <c r="F7438" s="3">
        <v>1</v>
      </c>
      <c r="G7438" s="3">
        <v>1</v>
      </c>
      <c r="H7438" s="3">
        <v>1</v>
      </c>
      <c r="I7438" s="3">
        <f t="shared" si="116"/>
        <v>2</v>
      </c>
    </row>
    <row r="7439" spans="1:9" x14ac:dyDescent="0.35">
      <c r="A7439" s="3" t="s">
        <v>7831</v>
      </c>
      <c r="B7439" s="44" t="s">
        <v>253</v>
      </c>
      <c r="C7439" s="44" t="s">
        <v>235</v>
      </c>
      <c r="D7439" s="44" t="s">
        <v>175</v>
      </c>
      <c r="E7439" s="3">
        <v>3</v>
      </c>
      <c r="F7439" s="3">
        <v>1</v>
      </c>
      <c r="G7439" s="3">
        <v>1</v>
      </c>
      <c r="H7439" s="3">
        <v>1</v>
      </c>
      <c r="I7439" s="3">
        <f t="shared" si="116"/>
        <v>2</v>
      </c>
    </row>
    <row r="7440" spans="1:9" x14ac:dyDescent="0.35">
      <c r="A7440" s="3" t="s">
        <v>7832</v>
      </c>
      <c r="B7440" s="44" t="s">
        <v>265</v>
      </c>
      <c r="C7440" s="44" t="s">
        <v>96</v>
      </c>
      <c r="D7440" s="44" t="s">
        <v>175</v>
      </c>
      <c r="E7440" s="3">
        <v>3</v>
      </c>
      <c r="F7440" s="3">
        <v>1</v>
      </c>
      <c r="G7440" s="3">
        <v>4</v>
      </c>
      <c r="H7440" s="3">
        <v>1</v>
      </c>
      <c r="I7440" s="3">
        <f t="shared" si="116"/>
        <v>2</v>
      </c>
    </row>
    <row r="7441" spans="1:9" x14ac:dyDescent="0.35">
      <c r="A7441" s="3" t="s">
        <v>7833</v>
      </c>
      <c r="B7441" s="44" t="s">
        <v>267</v>
      </c>
      <c r="C7441" s="44" t="s">
        <v>110</v>
      </c>
      <c r="D7441" s="44" t="s">
        <v>176</v>
      </c>
      <c r="E7441" s="3">
        <v>3</v>
      </c>
      <c r="F7441" s="3">
        <v>1</v>
      </c>
      <c r="G7441" s="3">
        <v>1</v>
      </c>
      <c r="H7441" s="3">
        <v>1</v>
      </c>
      <c r="I7441" s="3">
        <f t="shared" si="116"/>
        <v>2</v>
      </c>
    </row>
    <row r="7442" spans="1:9" x14ac:dyDescent="0.35">
      <c r="A7442" s="3" t="s">
        <v>7834</v>
      </c>
      <c r="B7442" s="44" t="s">
        <v>220</v>
      </c>
      <c r="C7442" s="44" t="s">
        <v>96</v>
      </c>
      <c r="D7442" s="44" t="s">
        <v>176</v>
      </c>
      <c r="E7442" s="3">
        <v>3</v>
      </c>
      <c r="F7442" s="3">
        <v>1</v>
      </c>
      <c r="G7442" s="3">
        <v>4</v>
      </c>
      <c r="H7442" s="3">
        <v>1</v>
      </c>
      <c r="I7442" s="3">
        <f t="shared" si="116"/>
        <v>2</v>
      </c>
    </row>
    <row r="7443" spans="1:9" x14ac:dyDescent="0.35">
      <c r="A7443" s="3" t="s">
        <v>7835</v>
      </c>
      <c r="B7443" s="44" t="s">
        <v>215</v>
      </c>
      <c r="C7443" s="44" t="s">
        <v>38</v>
      </c>
      <c r="D7443" s="44" t="s">
        <v>176</v>
      </c>
      <c r="E7443" s="3">
        <v>3</v>
      </c>
      <c r="F7443" s="3">
        <v>1</v>
      </c>
      <c r="G7443" s="3">
        <v>1</v>
      </c>
      <c r="H7443" s="3">
        <v>1</v>
      </c>
      <c r="I7443" s="3">
        <f t="shared" si="116"/>
        <v>2</v>
      </c>
    </row>
    <row r="7444" spans="1:9" x14ac:dyDescent="0.35">
      <c r="A7444" s="3" t="s">
        <v>7836</v>
      </c>
      <c r="B7444" s="44" t="s">
        <v>282</v>
      </c>
      <c r="C7444" s="44" t="s">
        <v>111</v>
      </c>
      <c r="D7444" s="44" t="s">
        <v>175</v>
      </c>
      <c r="E7444" s="3">
        <v>3</v>
      </c>
      <c r="F7444" s="3">
        <v>1</v>
      </c>
      <c r="G7444" s="3">
        <v>1</v>
      </c>
      <c r="H7444" s="3">
        <v>1</v>
      </c>
      <c r="I7444" s="3">
        <f t="shared" si="116"/>
        <v>2</v>
      </c>
    </row>
    <row r="7445" spans="1:9" x14ac:dyDescent="0.35">
      <c r="A7445" s="3" t="s">
        <v>7837</v>
      </c>
      <c r="B7445" s="44" t="s">
        <v>255</v>
      </c>
      <c r="C7445" s="44" t="s">
        <v>87</v>
      </c>
      <c r="D7445" s="44" t="s">
        <v>176</v>
      </c>
      <c r="E7445" s="3">
        <v>3</v>
      </c>
      <c r="F7445" s="3">
        <v>1</v>
      </c>
      <c r="G7445" s="3">
        <v>4</v>
      </c>
      <c r="H7445" s="3">
        <v>1</v>
      </c>
      <c r="I7445" s="3">
        <f t="shared" si="116"/>
        <v>2</v>
      </c>
    </row>
    <row r="7446" spans="1:9" x14ac:dyDescent="0.35">
      <c r="A7446" s="3" t="s">
        <v>7838</v>
      </c>
      <c r="B7446" s="44" t="s">
        <v>232</v>
      </c>
      <c r="C7446" s="44" t="s">
        <v>99</v>
      </c>
      <c r="D7446" s="44" t="s">
        <v>176</v>
      </c>
      <c r="E7446" s="3">
        <v>3</v>
      </c>
      <c r="F7446" s="3">
        <v>1</v>
      </c>
      <c r="G7446" s="3">
        <v>4</v>
      </c>
      <c r="H7446" s="3">
        <v>1</v>
      </c>
      <c r="I7446" s="3">
        <f t="shared" si="116"/>
        <v>2</v>
      </c>
    </row>
    <row r="7447" spans="1:9" x14ac:dyDescent="0.35">
      <c r="A7447" s="3" t="s">
        <v>7839</v>
      </c>
      <c r="B7447" s="44" t="s">
        <v>198</v>
      </c>
      <c r="C7447" s="44" t="s">
        <v>54</v>
      </c>
      <c r="D7447" s="44" t="s">
        <v>176</v>
      </c>
      <c r="E7447" s="3">
        <v>3</v>
      </c>
      <c r="F7447" s="3">
        <v>1</v>
      </c>
      <c r="G7447" s="3">
        <v>4</v>
      </c>
      <c r="H7447" s="3">
        <v>1</v>
      </c>
      <c r="I7447" s="3">
        <f t="shared" si="116"/>
        <v>2</v>
      </c>
    </row>
    <row r="7448" spans="1:9" x14ac:dyDescent="0.35">
      <c r="A7448" s="3" t="s">
        <v>7840</v>
      </c>
      <c r="B7448" s="44" t="s">
        <v>282</v>
      </c>
      <c r="C7448" s="44" t="s">
        <v>111</v>
      </c>
      <c r="D7448" s="44" t="s">
        <v>175</v>
      </c>
      <c r="E7448" s="3">
        <v>3</v>
      </c>
      <c r="F7448" s="3">
        <v>1</v>
      </c>
      <c r="G7448" s="3">
        <v>1</v>
      </c>
      <c r="H7448" s="3">
        <v>1</v>
      </c>
      <c r="I7448" s="3">
        <f t="shared" si="116"/>
        <v>2</v>
      </c>
    </row>
    <row r="7449" spans="1:9" x14ac:dyDescent="0.35">
      <c r="A7449" s="3" t="s">
        <v>7841</v>
      </c>
      <c r="B7449" s="44" t="s">
        <v>225</v>
      </c>
      <c r="C7449" s="44" t="s">
        <v>52</v>
      </c>
      <c r="D7449" s="44" t="s">
        <v>176</v>
      </c>
      <c r="E7449" s="3">
        <v>3</v>
      </c>
      <c r="F7449" s="3">
        <v>1</v>
      </c>
      <c r="G7449" s="3">
        <v>1</v>
      </c>
      <c r="H7449" s="3">
        <v>1</v>
      </c>
      <c r="I7449" s="3">
        <f t="shared" si="116"/>
        <v>2</v>
      </c>
    </row>
    <row r="7450" spans="1:9" x14ac:dyDescent="0.35">
      <c r="A7450" s="3" t="s">
        <v>7842</v>
      </c>
      <c r="B7450" s="44" t="s">
        <v>184</v>
      </c>
      <c r="C7450" s="44" t="s">
        <v>79</v>
      </c>
      <c r="D7450" s="44" t="s">
        <v>176</v>
      </c>
      <c r="E7450" s="3">
        <v>3</v>
      </c>
      <c r="F7450" s="3">
        <v>1</v>
      </c>
      <c r="G7450" s="3">
        <v>1</v>
      </c>
      <c r="H7450" s="3">
        <v>1</v>
      </c>
      <c r="I7450" s="3">
        <f t="shared" si="116"/>
        <v>2</v>
      </c>
    </row>
    <row r="7451" spans="1:9" x14ac:dyDescent="0.35">
      <c r="A7451" s="3" t="s">
        <v>7843</v>
      </c>
      <c r="B7451" s="44" t="s">
        <v>232</v>
      </c>
      <c r="C7451" s="44" t="s">
        <v>99</v>
      </c>
      <c r="D7451" s="44" t="s">
        <v>176</v>
      </c>
      <c r="E7451" s="3">
        <v>3</v>
      </c>
      <c r="F7451" s="3">
        <v>1</v>
      </c>
      <c r="G7451" s="3">
        <v>4</v>
      </c>
      <c r="H7451" s="3">
        <v>1</v>
      </c>
      <c r="I7451" s="3">
        <f t="shared" si="116"/>
        <v>2</v>
      </c>
    </row>
    <row r="7452" spans="1:9" x14ac:dyDescent="0.35">
      <c r="A7452" s="3" t="s">
        <v>7844</v>
      </c>
      <c r="B7452" s="44" t="s">
        <v>198</v>
      </c>
      <c r="C7452" s="44" t="s">
        <v>54</v>
      </c>
      <c r="D7452" s="44" t="s">
        <v>176</v>
      </c>
      <c r="E7452" s="3">
        <v>3</v>
      </c>
      <c r="F7452" s="3">
        <v>1</v>
      </c>
      <c r="G7452" s="3">
        <v>4</v>
      </c>
      <c r="H7452" s="3">
        <v>1</v>
      </c>
      <c r="I7452" s="3">
        <f t="shared" si="116"/>
        <v>2</v>
      </c>
    </row>
    <row r="7453" spans="1:9" x14ac:dyDescent="0.35">
      <c r="A7453" s="3" t="s">
        <v>7845</v>
      </c>
      <c r="B7453" s="44" t="s">
        <v>211</v>
      </c>
      <c r="C7453" s="44" t="s">
        <v>87</v>
      </c>
      <c r="D7453" s="44" t="s">
        <v>175</v>
      </c>
      <c r="E7453" s="3">
        <v>3</v>
      </c>
      <c r="F7453" s="3">
        <v>1</v>
      </c>
      <c r="G7453" s="3">
        <v>4</v>
      </c>
      <c r="H7453" s="3">
        <v>1</v>
      </c>
      <c r="I7453" s="3">
        <f t="shared" si="116"/>
        <v>2</v>
      </c>
    </row>
    <row r="7454" spans="1:9" x14ac:dyDescent="0.35">
      <c r="A7454" s="3" t="s">
        <v>7846</v>
      </c>
      <c r="B7454" s="44" t="s">
        <v>232</v>
      </c>
      <c r="C7454" s="44" t="s">
        <v>99</v>
      </c>
      <c r="D7454" s="44" t="s">
        <v>176</v>
      </c>
      <c r="E7454" s="3">
        <v>3</v>
      </c>
      <c r="F7454" s="3">
        <v>1</v>
      </c>
      <c r="G7454" s="3">
        <v>1</v>
      </c>
      <c r="H7454" s="3">
        <v>1</v>
      </c>
      <c r="I7454" s="3">
        <f t="shared" si="116"/>
        <v>2</v>
      </c>
    </row>
    <row r="7455" spans="1:9" x14ac:dyDescent="0.35">
      <c r="A7455" s="3" t="s">
        <v>7847</v>
      </c>
      <c r="B7455" s="44" t="s">
        <v>215</v>
      </c>
      <c r="C7455" s="44" t="s">
        <v>38</v>
      </c>
      <c r="D7455" s="44" t="s">
        <v>176</v>
      </c>
      <c r="E7455" s="3">
        <v>3</v>
      </c>
      <c r="F7455" s="3">
        <v>1</v>
      </c>
      <c r="G7455" s="3">
        <v>1</v>
      </c>
      <c r="H7455" s="3">
        <v>1</v>
      </c>
      <c r="I7455" s="3">
        <f t="shared" si="116"/>
        <v>2</v>
      </c>
    </row>
    <row r="7456" spans="1:9" x14ac:dyDescent="0.35">
      <c r="A7456" s="3" t="s">
        <v>7848</v>
      </c>
      <c r="B7456" s="44" t="s">
        <v>211</v>
      </c>
      <c r="C7456" s="44" t="s">
        <v>87</v>
      </c>
      <c r="D7456" s="44" t="s">
        <v>175</v>
      </c>
      <c r="E7456" s="3">
        <v>3</v>
      </c>
      <c r="F7456" s="3">
        <v>1</v>
      </c>
      <c r="G7456" s="3">
        <v>4</v>
      </c>
      <c r="H7456" s="3">
        <v>1</v>
      </c>
      <c r="I7456" s="3">
        <f t="shared" si="116"/>
        <v>2</v>
      </c>
    </row>
    <row r="7457" spans="1:9" x14ac:dyDescent="0.35">
      <c r="A7457" s="3" t="s">
        <v>7849</v>
      </c>
      <c r="B7457" s="44" t="s">
        <v>187</v>
      </c>
      <c r="C7457" s="44" t="s">
        <v>86</v>
      </c>
      <c r="D7457" s="44" t="s">
        <v>175</v>
      </c>
      <c r="E7457" s="3">
        <v>3</v>
      </c>
      <c r="F7457" s="3">
        <v>1</v>
      </c>
      <c r="G7457" s="3">
        <v>4</v>
      </c>
      <c r="H7457" s="3">
        <v>1</v>
      </c>
      <c r="I7457" s="3">
        <f t="shared" si="116"/>
        <v>2</v>
      </c>
    </row>
    <row r="7458" spans="1:9" x14ac:dyDescent="0.35">
      <c r="A7458" s="3" t="s">
        <v>7850</v>
      </c>
      <c r="B7458" s="44" t="s">
        <v>254</v>
      </c>
      <c r="C7458" s="44" t="s">
        <v>68</v>
      </c>
      <c r="D7458" s="44" t="s">
        <v>176</v>
      </c>
      <c r="E7458" s="3">
        <v>3</v>
      </c>
      <c r="F7458" s="3">
        <v>1</v>
      </c>
      <c r="G7458" s="3">
        <v>1</v>
      </c>
      <c r="H7458" s="3">
        <v>1</v>
      </c>
      <c r="I7458" s="3">
        <f t="shared" si="116"/>
        <v>2</v>
      </c>
    </row>
    <row r="7459" spans="1:9" x14ac:dyDescent="0.35">
      <c r="A7459" s="3" t="s">
        <v>7851</v>
      </c>
      <c r="B7459" s="44" t="s">
        <v>255</v>
      </c>
      <c r="C7459" s="44" t="s">
        <v>87</v>
      </c>
      <c r="D7459" s="44" t="s">
        <v>176</v>
      </c>
      <c r="E7459" s="3">
        <v>3</v>
      </c>
      <c r="F7459" s="3">
        <v>1</v>
      </c>
      <c r="G7459" s="3">
        <v>1</v>
      </c>
      <c r="H7459" s="3">
        <v>1</v>
      </c>
      <c r="I7459" s="3">
        <f t="shared" si="116"/>
        <v>2</v>
      </c>
    </row>
    <row r="7460" spans="1:9" x14ac:dyDescent="0.35">
      <c r="A7460" s="3" t="s">
        <v>7852</v>
      </c>
      <c r="B7460" s="44" t="s">
        <v>182</v>
      </c>
      <c r="C7460" s="44" t="s">
        <v>183</v>
      </c>
      <c r="D7460" s="44" t="s">
        <v>175</v>
      </c>
      <c r="E7460" s="3">
        <v>3</v>
      </c>
      <c r="F7460" s="3">
        <v>1</v>
      </c>
      <c r="G7460" s="3">
        <v>1</v>
      </c>
      <c r="H7460" s="3">
        <v>3</v>
      </c>
      <c r="I7460" s="3">
        <f t="shared" si="116"/>
        <v>2</v>
      </c>
    </row>
    <row r="7461" spans="1:9" x14ac:dyDescent="0.35">
      <c r="A7461" s="3" t="s">
        <v>7853</v>
      </c>
      <c r="B7461" s="44" t="s">
        <v>192</v>
      </c>
      <c r="C7461" s="44" t="s">
        <v>111</v>
      </c>
      <c r="D7461" s="44" t="s">
        <v>176</v>
      </c>
      <c r="E7461" s="3">
        <v>3</v>
      </c>
      <c r="F7461" s="3">
        <v>1</v>
      </c>
      <c r="G7461" s="3">
        <v>1</v>
      </c>
      <c r="H7461" s="3">
        <v>1</v>
      </c>
      <c r="I7461" s="3">
        <f t="shared" si="116"/>
        <v>2</v>
      </c>
    </row>
    <row r="7462" spans="1:9" x14ac:dyDescent="0.35">
      <c r="A7462" s="3" t="s">
        <v>7854</v>
      </c>
      <c r="B7462" s="44" t="s">
        <v>234</v>
      </c>
      <c r="C7462" s="44" t="s">
        <v>235</v>
      </c>
      <c r="D7462" s="44" t="s">
        <v>176</v>
      </c>
      <c r="E7462" s="3">
        <v>3</v>
      </c>
      <c r="F7462" s="3">
        <v>2</v>
      </c>
      <c r="G7462" s="3">
        <v>1</v>
      </c>
      <c r="H7462" s="3">
        <v>1</v>
      </c>
      <c r="I7462" s="3">
        <f t="shared" si="116"/>
        <v>2</v>
      </c>
    </row>
    <row r="7463" spans="1:9" x14ac:dyDescent="0.35">
      <c r="A7463" s="3" t="s">
        <v>7855</v>
      </c>
      <c r="B7463" s="44" t="s">
        <v>220</v>
      </c>
      <c r="C7463" s="44" t="s">
        <v>96</v>
      </c>
      <c r="D7463" s="44" t="s">
        <v>176</v>
      </c>
      <c r="E7463" s="3">
        <v>3</v>
      </c>
      <c r="F7463" s="3">
        <v>1</v>
      </c>
      <c r="G7463" s="3">
        <v>4</v>
      </c>
      <c r="H7463" s="3">
        <v>1</v>
      </c>
      <c r="I7463" s="3">
        <f t="shared" si="116"/>
        <v>2</v>
      </c>
    </row>
    <row r="7464" spans="1:9" x14ac:dyDescent="0.35">
      <c r="A7464" s="3" t="s">
        <v>7856</v>
      </c>
      <c r="B7464" s="44" t="s">
        <v>220</v>
      </c>
      <c r="C7464" s="44" t="s">
        <v>96</v>
      </c>
      <c r="D7464" s="44" t="s">
        <v>176</v>
      </c>
      <c r="E7464" s="3">
        <v>3</v>
      </c>
      <c r="F7464" s="3">
        <v>1</v>
      </c>
      <c r="G7464" s="3">
        <v>4</v>
      </c>
      <c r="H7464" s="3">
        <v>1</v>
      </c>
      <c r="I7464" s="3">
        <f t="shared" si="116"/>
        <v>2</v>
      </c>
    </row>
    <row r="7465" spans="1:9" x14ac:dyDescent="0.35">
      <c r="A7465" s="3" t="s">
        <v>7857</v>
      </c>
      <c r="B7465" s="44" t="s">
        <v>274</v>
      </c>
      <c r="C7465" s="44" t="s">
        <v>99</v>
      </c>
      <c r="D7465" s="44" t="s">
        <v>175</v>
      </c>
      <c r="E7465" s="3">
        <v>3</v>
      </c>
      <c r="F7465" s="3">
        <v>1</v>
      </c>
      <c r="G7465" s="3">
        <v>1</v>
      </c>
      <c r="H7465" s="3">
        <v>1</v>
      </c>
      <c r="I7465" s="3">
        <f t="shared" si="116"/>
        <v>2</v>
      </c>
    </row>
    <row r="7466" spans="1:9" x14ac:dyDescent="0.35">
      <c r="A7466" s="3" t="s">
        <v>7858</v>
      </c>
      <c r="B7466" s="44" t="s">
        <v>265</v>
      </c>
      <c r="C7466" s="44" t="s">
        <v>96</v>
      </c>
      <c r="D7466" s="44" t="s">
        <v>175</v>
      </c>
      <c r="E7466" s="3">
        <v>3</v>
      </c>
      <c r="F7466" s="3">
        <v>1</v>
      </c>
      <c r="G7466" s="3">
        <v>1</v>
      </c>
      <c r="H7466" s="3">
        <v>1</v>
      </c>
      <c r="I7466" s="3">
        <f t="shared" si="116"/>
        <v>2</v>
      </c>
    </row>
    <row r="7467" spans="1:9" x14ac:dyDescent="0.35">
      <c r="A7467" s="3" t="s">
        <v>7859</v>
      </c>
      <c r="B7467" s="44" t="s">
        <v>185</v>
      </c>
      <c r="C7467" s="44" t="s">
        <v>63</v>
      </c>
      <c r="D7467" s="44" t="s">
        <v>176</v>
      </c>
      <c r="E7467" s="3">
        <v>3</v>
      </c>
      <c r="F7467" s="3">
        <v>1</v>
      </c>
      <c r="G7467" s="3">
        <v>4</v>
      </c>
      <c r="H7467" s="3">
        <v>1</v>
      </c>
      <c r="I7467" s="3">
        <f t="shared" si="116"/>
        <v>2</v>
      </c>
    </row>
    <row r="7468" spans="1:9" x14ac:dyDescent="0.35">
      <c r="A7468" s="3" t="s">
        <v>7860</v>
      </c>
      <c r="B7468" s="44" t="s">
        <v>237</v>
      </c>
      <c r="C7468" s="44" t="s">
        <v>63</v>
      </c>
      <c r="D7468" s="44" t="s">
        <v>175</v>
      </c>
      <c r="E7468" s="3">
        <v>3</v>
      </c>
      <c r="F7468" s="3">
        <v>1</v>
      </c>
      <c r="G7468" s="3">
        <v>1</v>
      </c>
      <c r="H7468" s="3">
        <v>1</v>
      </c>
      <c r="I7468" s="3">
        <f t="shared" si="116"/>
        <v>2</v>
      </c>
    </row>
    <row r="7469" spans="1:9" x14ac:dyDescent="0.35">
      <c r="A7469" s="3" t="s">
        <v>7861</v>
      </c>
      <c r="B7469" s="44" t="s">
        <v>180</v>
      </c>
      <c r="C7469" s="44" t="s">
        <v>105</v>
      </c>
      <c r="D7469" s="44" t="s">
        <v>176</v>
      </c>
      <c r="E7469" s="3">
        <v>3</v>
      </c>
      <c r="F7469" s="3">
        <v>3</v>
      </c>
      <c r="G7469" s="3">
        <v>4</v>
      </c>
      <c r="H7469" s="3">
        <v>1</v>
      </c>
      <c r="I7469" s="3">
        <f t="shared" si="116"/>
        <v>3</v>
      </c>
    </row>
    <row r="7470" spans="1:9" x14ac:dyDescent="0.35">
      <c r="A7470" s="3" t="s">
        <v>7862</v>
      </c>
      <c r="B7470" s="44" t="s">
        <v>276</v>
      </c>
      <c r="C7470" s="44" t="s">
        <v>105</v>
      </c>
      <c r="D7470" s="44" t="s">
        <v>175</v>
      </c>
      <c r="E7470" s="3">
        <v>3</v>
      </c>
      <c r="F7470" s="3">
        <v>1</v>
      </c>
      <c r="G7470" s="3">
        <v>1</v>
      </c>
      <c r="H7470" s="3">
        <v>1</v>
      </c>
      <c r="I7470" s="3">
        <f t="shared" si="116"/>
        <v>2</v>
      </c>
    </row>
    <row r="7471" spans="1:9" x14ac:dyDescent="0.35">
      <c r="A7471" s="3" t="s">
        <v>7863</v>
      </c>
      <c r="B7471" s="44" t="s">
        <v>220</v>
      </c>
      <c r="C7471" s="44" t="s">
        <v>96</v>
      </c>
      <c r="D7471" s="44" t="s">
        <v>176</v>
      </c>
      <c r="E7471" s="3">
        <v>3</v>
      </c>
      <c r="F7471" s="3">
        <v>1</v>
      </c>
      <c r="G7471" s="3">
        <v>1</v>
      </c>
      <c r="H7471" s="3">
        <v>1</v>
      </c>
      <c r="I7471" s="3">
        <f t="shared" si="116"/>
        <v>2</v>
      </c>
    </row>
    <row r="7472" spans="1:9" x14ac:dyDescent="0.35">
      <c r="A7472" s="3" t="s">
        <v>7864</v>
      </c>
      <c r="B7472" s="44" t="s">
        <v>234</v>
      </c>
      <c r="C7472" s="44" t="s">
        <v>235</v>
      </c>
      <c r="D7472" s="44" t="s">
        <v>176</v>
      </c>
      <c r="E7472" s="3">
        <v>3</v>
      </c>
      <c r="F7472" s="3">
        <v>1</v>
      </c>
      <c r="G7472" s="3">
        <v>1</v>
      </c>
      <c r="H7472" s="3">
        <v>1</v>
      </c>
      <c r="I7472" s="3">
        <f t="shared" si="116"/>
        <v>2</v>
      </c>
    </row>
    <row r="7473" spans="1:9" x14ac:dyDescent="0.35">
      <c r="A7473" s="3" t="s">
        <v>7865</v>
      </c>
      <c r="B7473" s="44" t="s">
        <v>206</v>
      </c>
      <c r="C7473" s="44" t="s">
        <v>52</v>
      </c>
      <c r="D7473" s="44" t="s">
        <v>175</v>
      </c>
      <c r="E7473" s="3">
        <v>3</v>
      </c>
      <c r="F7473" s="3">
        <v>2</v>
      </c>
      <c r="G7473" s="3">
        <v>1</v>
      </c>
      <c r="H7473" s="3">
        <v>1</v>
      </c>
      <c r="I7473" s="3">
        <f t="shared" si="116"/>
        <v>2</v>
      </c>
    </row>
    <row r="7474" spans="1:9" x14ac:dyDescent="0.35">
      <c r="A7474" s="3" t="s">
        <v>7866</v>
      </c>
      <c r="B7474" s="44" t="s">
        <v>212</v>
      </c>
      <c r="C7474" s="44" t="s">
        <v>86</v>
      </c>
      <c r="D7474" s="44" t="s">
        <v>176</v>
      </c>
      <c r="E7474" s="3">
        <v>3</v>
      </c>
      <c r="F7474" s="3">
        <v>2</v>
      </c>
      <c r="G7474" s="3">
        <v>1</v>
      </c>
      <c r="H7474" s="3">
        <v>1</v>
      </c>
      <c r="I7474" s="3">
        <f t="shared" si="116"/>
        <v>2</v>
      </c>
    </row>
    <row r="7475" spans="1:9" x14ac:dyDescent="0.35">
      <c r="A7475" s="3" t="s">
        <v>7867</v>
      </c>
      <c r="B7475" s="44" t="s">
        <v>220</v>
      </c>
      <c r="C7475" s="44" t="s">
        <v>96</v>
      </c>
      <c r="D7475" s="44" t="s">
        <v>176</v>
      </c>
      <c r="E7475" s="3">
        <v>3</v>
      </c>
      <c r="F7475" s="3">
        <v>1</v>
      </c>
      <c r="G7475" s="3">
        <v>1</v>
      </c>
      <c r="H7475" s="3">
        <v>1</v>
      </c>
      <c r="I7475" s="3">
        <f t="shared" si="116"/>
        <v>2</v>
      </c>
    </row>
    <row r="7476" spans="1:9" x14ac:dyDescent="0.35">
      <c r="A7476" s="3" t="s">
        <v>7868</v>
      </c>
      <c r="B7476" s="44" t="s">
        <v>224</v>
      </c>
      <c r="C7476" s="44" t="s">
        <v>183</v>
      </c>
      <c r="D7476" s="44" t="s">
        <v>176</v>
      </c>
      <c r="E7476" s="3">
        <v>3</v>
      </c>
      <c r="F7476" s="3">
        <v>1</v>
      </c>
      <c r="G7476" s="3">
        <v>4</v>
      </c>
      <c r="H7476" s="3">
        <v>1</v>
      </c>
      <c r="I7476" s="3">
        <f t="shared" si="116"/>
        <v>2</v>
      </c>
    </row>
    <row r="7477" spans="1:9" x14ac:dyDescent="0.35">
      <c r="A7477" s="3" t="s">
        <v>7869</v>
      </c>
      <c r="B7477" s="44" t="s">
        <v>187</v>
      </c>
      <c r="C7477" s="44" t="s">
        <v>86</v>
      </c>
      <c r="D7477" s="44" t="s">
        <v>175</v>
      </c>
      <c r="E7477" s="3">
        <v>3</v>
      </c>
      <c r="F7477" s="3">
        <v>1</v>
      </c>
      <c r="G7477" s="3">
        <v>1</v>
      </c>
      <c r="H7477" s="3">
        <v>1</v>
      </c>
      <c r="I7477" s="3">
        <f t="shared" si="116"/>
        <v>2</v>
      </c>
    </row>
    <row r="7478" spans="1:9" x14ac:dyDescent="0.35">
      <c r="A7478" s="3" t="s">
        <v>7870</v>
      </c>
      <c r="B7478" s="44" t="s">
        <v>275</v>
      </c>
      <c r="C7478" s="44" t="s">
        <v>38</v>
      </c>
      <c r="D7478" s="44" t="s">
        <v>175</v>
      </c>
      <c r="E7478" s="3">
        <v>3</v>
      </c>
      <c r="F7478" s="3">
        <v>1</v>
      </c>
      <c r="G7478" s="3">
        <v>1</v>
      </c>
      <c r="H7478" s="3">
        <v>1</v>
      </c>
      <c r="I7478" s="3">
        <f t="shared" si="116"/>
        <v>2</v>
      </c>
    </row>
    <row r="7479" spans="1:9" x14ac:dyDescent="0.35">
      <c r="A7479" s="3" t="s">
        <v>7871</v>
      </c>
      <c r="B7479" s="44" t="s">
        <v>211</v>
      </c>
      <c r="C7479" s="44" t="s">
        <v>87</v>
      </c>
      <c r="D7479" s="44" t="s">
        <v>175</v>
      </c>
      <c r="E7479" s="3">
        <v>3</v>
      </c>
      <c r="F7479" s="3">
        <v>4</v>
      </c>
      <c r="G7479" s="3">
        <v>1</v>
      </c>
      <c r="H7479" s="3">
        <v>1</v>
      </c>
      <c r="I7479" s="3">
        <f t="shared" si="116"/>
        <v>2</v>
      </c>
    </row>
    <row r="7480" spans="1:9" x14ac:dyDescent="0.35">
      <c r="A7480" s="3" t="s">
        <v>7872</v>
      </c>
      <c r="B7480" s="44" t="s">
        <v>197</v>
      </c>
      <c r="C7480" s="44" t="s">
        <v>80</v>
      </c>
      <c r="D7480" s="44" t="s">
        <v>176</v>
      </c>
      <c r="E7480" s="3">
        <v>1</v>
      </c>
      <c r="F7480" s="3">
        <v>2</v>
      </c>
      <c r="G7480" s="3">
        <v>1</v>
      </c>
      <c r="H7480" s="3">
        <v>1</v>
      </c>
      <c r="I7480" s="3">
        <f t="shared" si="116"/>
        <v>1</v>
      </c>
    </row>
    <row r="7481" spans="1:9" x14ac:dyDescent="0.35">
      <c r="A7481" s="3" t="s">
        <v>7873</v>
      </c>
      <c r="B7481" s="44" t="s">
        <v>192</v>
      </c>
      <c r="C7481" s="44" t="s">
        <v>111</v>
      </c>
      <c r="D7481" s="44" t="s">
        <v>176</v>
      </c>
      <c r="E7481" s="3">
        <v>3</v>
      </c>
      <c r="F7481" s="3">
        <v>2</v>
      </c>
      <c r="G7481" s="3">
        <v>1</v>
      </c>
      <c r="H7481" s="3">
        <v>1</v>
      </c>
      <c r="I7481" s="3">
        <f t="shared" si="116"/>
        <v>2</v>
      </c>
    </row>
    <row r="7482" spans="1:9" x14ac:dyDescent="0.35">
      <c r="A7482" s="3" t="s">
        <v>7874</v>
      </c>
      <c r="B7482" s="44" t="s">
        <v>253</v>
      </c>
      <c r="C7482" s="44" t="s">
        <v>235</v>
      </c>
      <c r="D7482" s="44" t="s">
        <v>175</v>
      </c>
      <c r="E7482" s="3">
        <v>3</v>
      </c>
      <c r="F7482" s="3">
        <v>2</v>
      </c>
      <c r="G7482" s="3">
        <v>1</v>
      </c>
      <c r="H7482" s="3">
        <v>1</v>
      </c>
      <c r="I7482" s="3">
        <f t="shared" si="116"/>
        <v>2</v>
      </c>
    </row>
    <row r="7483" spans="1:9" x14ac:dyDescent="0.35">
      <c r="A7483" s="3" t="s">
        <v>7875</v>
      </c>
      <c r="B7483" s="44" t="s">
        <v>225</v>
      </c>
      <c r="C7483" s="44" t="s">
        <v>52</v>
      </c>
      <c r="D7483" s="44" t="s">
        <v>176</v>
      </c>
      <c r="E7483" s="3">
        <v>3</v>
      </c>
      <c r="F7483" s="3">
        <v>1</v>
      </c>
      <c r="G7483" s="3">
        <v>4</v>
      </c>
      <c r="H7483" s="3">
        <v>1</v>
      </c>
      <c r="I7483" s="3">
        <f t="shared" si="116"/>
        <v>2</v>
      </c>
    </row>
    <row r="7484" spans="1:9" x14ac:dyDescent="0.35">
      <c r="A7484" s="3" t="s">
        <v>7876</v>
      </c>
      <c r="B7484" s="44" t="s">
        <v>187</v>
      </c>
      <c r="C7484" s="44" t="s">
        <v>86</v>
      </c>
      <c r="D7484" s="44" t="s">
        <v>175</v>
      </c>
      <c r="E7484" s="3">
        <v>3</v>
      </c>
      <c r="F7484" s="3">
        <v>1</v>
      </c>
      <c r="G7484" s="3">
        <v>4</v>
      </c>
      <c r="H7484" s="3">
        <v>1</v>
      </c>
      <c r="I7484" s="3">
        <f t="shared" si="116"/>
        <v>2</v>
      </c>
    </row>
    <row r="7485" spans="1:9" x14ac:dyDescent="0.35">
      <c r="A7485" s="3" t="s">
        <v>7877</v>
      </c>
      <c r="B7485" s="44" t="s">
        <v>225</v>
      </c>
      <c r="C7485" s="44" t="s">
        <v>52</v>
      </c>
      <c r="D7485" s="44" t="s">
        <v>176</v>
      </c>
      <c r="E7485" s="3">
        <v>1</v>
      </c>
      <c r="F7485" s="3">
        <v>3</v>
      </c>
      <c r="G7485" s="3">
        <v>1</v>
      </c>
      <c r="H7485" s="3">
        <v>1</v>
      </c>
      <c r="I7485" s="3">
        <f t="shared" si="116"/>
        <v>2</v>
      </c>
    </row>
    <row r="7486" spans="1:9" x14ac:dyDescent="0.35">
      <c r="A7486" s="3" t="s">
        <v>7878</v>
      </c>
      <c r="B7486" s="44" t="s">
        <v>215</v>
      </c>
      <c r="C7486" s="44" t="s">
        <v>38</v>
      </c>
      <c r="D7486" s="44" t="s">
        <v>176</v>
      </c>
      <c r="E7486" s="3">
        <v>3</v>
      </c>
      <c r="F7486" s="3">
        <v>2</v>
      </c>
      <c r="G7486" s="3">
        <v>1</v>
      </c>
      <c r="H7486" s="3">
        <v>1</v>
      </c>
      <c r="I7486" s="3">
        <f t="shared" si="116"/>
        <v>2</v>
      </c>
    </row>
    <row r="7487" spans="1:9" x14ac:dyDescent="0.35">
      <c r="A7487" s="3" t="s">
        <v>7879</v>
      </c>
      <c r="B7487" s="44" t="s">
        <v>275</v>
      </c>
      <c r="C7487" s="44" t="s">
        <v>38</v>
      </c>
      <c r="D7487" s="44" t="s">
        <v>175</v>
      </c>
      <c r="E7487" s="3">
        <v>3</v>
      </c>
      <c r="F7487" s="3">
        <v>1</v>
      </c>
      <c r="G7487" s="3">
        <v>1</v>
      </c>
      <c r="H7487" s="3">
        <v>1</v>
      </c>
      <c r="I7487" s="3">
        <f t="shared" si="116"/>
        <v>2</v>
      </c>
    </row>
    <row r="7488" spans="1:9" x14ac:dyDescent="0.35">
      <c r="A7488" s="3" t="s">
        <v>7880</v>
      </c>
      <c r="B7488" s="44" t="s">
        <v>234</v>
      </c>
      <c r="C7488" s="44" t="s">
        <v>235</v>
      </c>
      <c r="D7488" s="44" t="s">
        <v>176</v>
      </c>
      <c r="E7488" s="3">
        <v>3</v>
      </c>
      <c r="F7488" s="3">
        <v>1</v>
      </c>
      <c r="G7488" s="3">
        <v>1</v>
      </c>
      <c r="H7488" s="3">
        <v>1</v>
      </c>
      <c r="I7488" s="3">
        <f t="shared" si="116"/>
        <v>2</v>
      </c>
    </row>
    <row r="7489" spans="1:9" x14ac:dyDescent="0.35">
      <c r="A7489" s="3" t="s">
        <v>7881</v>
      </c>
      <c r="B7489" s="44" t="s">
        <v>237</v>
      </c>
      <c r="C7489" s="44" t="s">
        <v>63</v>
      </c>
      <c r="D7489" s="44" t="s">
        <v>175</v>
      </c>
      <c r="E7489" s="3">
        <v>3</v>
      </c>
      <c r="F7489" s="3">
        <v>1</v>
      </c>
      <c r="G7489" s="3">
        <v>1</v>
      </c>
      <c r="H7489" s="3">
        <v>1</v>
      </c>
      <c r="I7489" s="3">
        <f t="shared" si="116"/>
        <v>2</v>
      </c>
    </row>
    <row r="7490" spans="1:9" x14ac:dyDescent="0.35">
      <c r="A7490" s="3" t="s">
        <v>7882</v>
      </c>
      <c r="B7490" s="44" t="s">
        <v>237</v>
      </c>
      <c r="C7490" s="44" t="s">
        <v>63</v>
      </c>
      <c r="D7490" s="44" t="s">
        <v>175</v>
      </c>
      <c r="E7490" s="3">
        <v>3</v>
      </c>
      <c r="F7490" s="3">
        <v>1</v>
      </c>
      <c r="G7490" s="3">
        <v>1</v>
      </c>
      <c r="H7490" s="3">
        <v>1</v>
      </c>
      <c r="I7490" s="3">
        <f t="shared" si="116"/>
        <v>2</v>
      </c>
    </row>
    <row r="7491" spans="1:9" x14ac:dyDescent="0.35">
      <c r="A7491" s="3" t="s">
        <v>7883</v>
      </c>
      <c r="B7491" s="44" t="s">
        <v>255</v>
      </c>
      <c r="C7491" s="44" t="s">
        <v>87</v>
      </c>
      <c r="D7491" s="44" t="s">
        <v>176</v>
      </c>
      <c r="E7491" s="3">
        <v>3</v>
      </c>
      <c r="F7491" s="3">
        <v>1</v>
      </c>
      <c r="G7491" s="3">
        <v>1</v>
      </c>
      <c r="H7491" s="3">
        <v>1</v>
      </c>
      <c r="I7491" s="3">
        <f t="shared" ref="I7491:I7554" si="117">ROUND(AVERAGE(E7491:H7491),0)</f>
        <v>2</v>
      </c>
    </row>
    <row r="7492" spans="1:9" x14ac:dyDescent="0.35">
      <c r="A7492" s="3" t="s">
        <v>7884</v>
      </c>
      <c r="B7492" s="44" t="s">
        <v>282</v>
      </c>
      <c r="C7492" s="44" t="s">
        <v>111</v>
      </c>
      <c r="D7492" s="44" t="s">
        <v>175</v>
      </c>
      <c r="E7492" s="3">
        <v>3</v>
      </c>
      <c r="F7492" s="3">
        <v>1</v>
      </c>
      <c r="G7492" s="3">
        <v>1</v>
      </c>
      <c r="H7492" s="3">
        <v>1</v>
      </c>
      <c r="I7492" s="3">
        <f t="shared" si="117"/>
        <v>2</v>
      </c>
    </row>
    <row r="7493" spans="1:9" x14ac:dyDescent="0.35">
      <c r="A7493" s="3" t="s">
        <v>7885</v>
      </c>
      <c r="B7493" s="44" t="s">
        <v>206</v>
      </c>
      <c r="C7493" s="44" t="s">
        <v>52</v>
      </c>
      <c r="D7493" s="44" t="s">
        <v>175</v>
      </c>
      <c r="E7493" s="3">
        <v>3</v>
      </c>
      <c r="F7493" s="3">
        <v>2</v>
      </c>
      <c r="G7493" s="3">
        <v>1</v>
      </c>
      <c r="H7493" s="3">
        <v>1</v>
      </c>
      <c r="I7493" s="3">
        <f t="shared" si="117"/>
        <v>2</v>
      </c>
    </row>
    <row r="7494" spans="1:9" x14ac:dyDescent="0.35">
      <c r="A7494" s="3" t="s">
        <v>7886</v>
      </c>
      <c r="B7494" s="44" t="s">
        <v>182</v>
      </c>
      <c r="C7494" s="44" t="s">
        <v>183</v>
      </c>
      <c r="D7494" s="44" t="s">
        <v>175</v>
      </c>
      <c r="E7494" s="3">
        <v>3</v>
      </c>
      <c r="F7494" s="3">
        <v>1</v>
      </c>
      <c r="G7494" s="3">
        <v>1</v>
      </c>
      <c r="H7494" s="3">
        <v>1</v>
      </c>
      <c r="I7494" s="3">
        <f t="shared" si="117"/>
        <v>2</v>
      </c>
    </row>
    <row r="7495" spans="1:9" x14ac:dyDescent="0.35">
      <c r="A7495" s="3" t="s">
        <v>7887</v>
      </c>
      <c r="B7495" s="44" t="s">
        <v>255</v>
      </c>
      <c r="C7495" s="44" t="s">
        <v>87</v>
      </c>
      <c r="D7495" s="44" t="s">
        <v>176</v>
      </c>
      <c r="E7495" s="3">
        <v>3</v>
      </c>
      <c r="F7495" s="3">
        <v>1</v>
      </c>
      <c r="G7495" s="3">
        <v>1</v>
      </c>
      <c r="H7495" s="3">
        <v>1</v>
      </c>
      <c r="I7495" s="3">
        <f t="shared" si="117"/>
        <v>2</v>
      </c>
    </row>
    <row r="7496" spans="1:9" x14ac:dyDescent="0.35">
      <c r="A7496" s="3" t="s">
        <v>7888</v>
      </c>
      <c r="B7496" s="44" t="s">
        <v>197</v>
      </c>
      <c r="C7496" s="44" t="s">
        <v>80</v>
      </c>
      <c r="D7496" s="44" t="s">
        <v>176</v>
      </c>
      <c r="E7496" s="3">
        <v>3</v>
      </c>
      <c r="F7496" s="3">
        <v>1</v>
      </c>
      <c r="G7496" s="3">
        <v>1</v>
      </c>
      <c r="H7496" s="3">
        <v>1</v>
      </c>
      <c r="I7496" s="3">
        <f t="shared" si="117"/>
        <v>2</v>
      </c>
    </row>
    <row r="7497" spans="1:9" x14ac:dyDescent="0.35">
      <c r="A7497" s="3" t="s">
        <v>7889</v>
      </c>
      <c r="B7497" s="44" t="s">
        <v>198</v>
      </c>
      <c r="C7497" s="44" t="s">
        <v>54</v>
      </c>
      <c r="D7497" s="44" t="s">
        <v>176</v>
      </c>
      <c r="E7497" s="3">
        <v>3</v>
      </c>
      <c r="F7497" s="3">
        <v>1</v>
      </c>
      <c r="G7497" s="3">
        <v>4</v>
      </c>
      <c r="H7497" s="3">
        <v>1</v>
      </c>
      <c r="I7497" s="3">
        <f t="shared" si="117"/>
        <v>2</v>
      </c>
    </row>
    <row r="7498" spans="1:9" x14ac:dyDescent="0.35">
      <c r="A7498" s="3" t="s">
        <v>7890</v>
      </c>
      <c r="B7498" s="44" t="s">
        <v>237</v>
      </c>
      <c r="C7498" s="44" t="s">
        <v>63</v>
      </c>
      <c r="D7498" s="44" t="s">
        <v>175</v>
      </c>
      <c r="E7498" s="3">
        <v>3</v>
      </c>
      <c r="F7498" s="3">
        <v>1</v>
      </c>
      <c r="G7498" s="3">
        <v>1</v>
      </c>
      <c r="H7498" s="3">
        <v>1</v>
      </c>
      <c r="I7498" s="3">
        <f t="shared" si="117"/>
        <v>2</v>
      </c>
    </row>
    <row r="7499" spans="1:9" x14ac:dyDescent="0.35">
      <c r="A7499" s="3" t="s">
        <v>7891</v>
      </c>
      <c r="B7499" s="44" t="s">
        <v>192</v>
      </c>
      <c r="C7499" s="44" t="s">
        <v>111</v>
      </c>
      <c r="D7499" s="44" t="s">
        <v>176</v>
      </c>
      <c r="E7499" s="3">
        <v>3</v>
      </c>
      <c r="F7499" s="3">
        <v>1</v>
      </c>
      <c r="G7499" s="3">
        <v>4</v>
      </c>
      <c r="H7499" s="3">
        <v>1</v>
      </c>
      <c r="I7499" s="3">
        <f t="shared" si="117"/>
        <v>2</v>
      </c>
    </row>
    <row r="7500" spans="1:9" x14ac:dyDescent="0.35">
      <c r="A7500" s="3" t="s">
        <v>7892</v>
      </c>
      <c r="B7500" s="44" t="s">
        <v>192</v>
      </c>
      <c r="C7500" s="44" t="s">
        <v>111</v>
      </c>
      <c r="D7500" s="44" t="s">
        <v>176</v>
      </c>
      <c r="E7500" s="3">
        <v>3</v>
      </c>
      <c r="F7500" s="3">
        <v>1</v>
      </c>
      <c r="G7500" s="3">
        <v>4</v>
      </c>
      <c r="H7500" s="3">
        <v>1</v>
      </c>
      <c r="I7500" s="3">
        <f t="shared" si="117"/>
        <v>2</v>
      </c>
    </row>
    <row r="7501" spans="1:9" x14ac:dyDescent="0.35">
      <c r="A7501" s="3" t="s">
        <v>7893</v>
      </c>
      <c r="B7501" s="44" t="s">
        <v>211</v>
      </c>
      <c r="C7501" s="44" t="s">
        <v>87</v>
      </c>
      <c r="D7501" s="44" t="s">
        <v>175</v>
      </c>
      <c r="E7501" s="3">
        <v>3</v>
      </c>
      <c r="F7501" s="3">
        <v>1</v>
      </c>
      <c r="G7501" s="3">
        <v>4</v>
      </c>
      <c r="H7501" s="3">
        <v>1</v>
      </c>
      <c r="I7501" s="3">
        <f t="shared" si="117"/>
        <v>2</v>
      </c>
    </row>
    <row r="7502" spans="1:9" x14ac:dyDescent="0.35">
      <c r="A7502" s="3" t="s">
        <v>7894</v>
      </c>
      <c r="B7502" s="44" t="s">
        <v>252</v>
      </c>
      <c r="C7502" s="44" t="s">
        <v>54</v>
      </c>
      <c r="D7502" s="44" t="s">
        <v>175</v>
      </c>
      <c r="E7502" s="3">
        <v>3</v>
      </c>
      <c r="F7502" s="3">
        <v>1</v>
      </c>
      <c r="G7502" s="3">
        <v>4</v>
      </c>
      <c r="H7502" s="3">
        <v>1</v>
      </c>
      <c r="I7502" s="3">
        <f t="shared" si="117"/>
        <v>2</v>
      </c>
    </row>
    <row r="7503" spans="1:9" x14ac:dyDescent="0.35">
      <c r="A7503" s="3" t="s">
        <v>7895</v>
      </c>
      <c r="B7503" s="44" t="s">
        <v>197</v>
      </c>
      <c r="C7503" s="44" t="s">
        <v>80</v>
      </c>
      <c r="D7503" s="44" t="s">
        <v>176</v>
      </c>
      <c r="E7503" s="3">
        <v>3</v>
      </c>
      <c r="F7503" s="3">
        <v>1</v>
      </c>
      <c r="G7503" s="3">
        <v>1</v>
      </c>
      <c r="H7503" s="3">
        <v>1</v>
      </c>
      <c r="I7503" s="3">
        <f t="shared" si="117"/>
        <v>2</v>
      </c>
    </row>
    <row r="7504" spans="1:9" x14ac:dyDescent="0.35">
      <c r="A7504" s="3" t="s">
        <v>7896</v>
      </c>
      <c r="B7504" s="44" t="s">
        <v>180</v>
      </c>
      <c r="C7504" s="44" t="s">
        <v>105</v>
      </c>
      <c r="D7504" s="44" t="s">
        <v>176</v>
      </c>
      <c r="E7504" s="3">
        <v>3</v>
      </c>
      <c r="F7504" s="3">
        <v>1</v>
      </c>
      <c r="G7504" s="3">
        <v>1</v>
      </c>
      <c r="H7504" s="3">
        <v>1</v>
      </c>
      <c r="I7504" s="3">
        <f t="shared" si="117"/>
        <v>2</v>
      </c>
    </row>
    <row r="7505" spans="1:9" x14ac:dyDescent="0.35">
      <c r="A7505" s="3" t="s">
        <v>7897</v>
      </c>
      <c r="B7505" s="44" t="s">
        <v>212</v>
      </c>
      <c r="C7505" s="44" t="s">
        <v>86</v>
      </c>
      <c r="D7505" s="44" t="s">
        <v>176</v>
      </c>
      <c r="E7505" s="3">
        <v>3</v>
      </c>
      <c r="F7505" s="3">
        <v>1</v>
      </c>
      <c r="G7505" s="3">
        <v>4</v>
      </c>
      <c r="H7505" s="3">
        <v>1</v>
      </c>
      <c r="I7505" s="3">
        <f t="shared" si="117"/>
        <v>2</v>
      </c>
    </row>
    <row r="7506" spans="1:9" x14ac:dyDescent="0.35">
      <c r="A7506" s="3" t="s">
        <v>7898</v>
      </c>
      <c r="B7506" s="44" t="s">
        <v>234</v>
      </c>
      <c r="C7506" s="44" t="s">
        <v>235</v>
      </c>
      <c r="D7506" s="44" t="s">
        <v>176</v>
      </c>
      <c r="E7506" s="3">
        <v>3</v>
      </c>
      <c r="F7506" s="3">
        <v>1</v>
      </c>
      <c r="G7506" s="3">
        <v>4</v>
      </c>
      <c r="H7506" s="3">
        <v>1</v>
      </c>
      <c r="I7506" s="3">
        <f t="shared" si="117"/>
        <v>2</v>
      </c>
    </row>
    <row r="7507" spans="1:9" x14ac:dyDescent="0.35">
      <c r="A7507" s="3" t="s">
        <v>7899</v>
      </c>
      <c r="B7507" s="44" t="s">
        <v>220</v>
      </c>
      <c r="C7507" s="44" t="s">
        <v>96</v>
      </c>
      <c r="D7507" s="44" t="s">
        <v>176</v>
      </c>
      <c r="E7507" s="3">
        <v>3</v>
      </c>
      <c r="F7507" s="3">
        <v>1</v>
      </c>
      <c r="G7507" s="3">
        <v>4</v>
      </c>
      <c r="H7507" s="3">
        <v>1</v>
      </c>
      <c r="I7507" s="3">
        <f t="shared" si="117"/>
        <v>2</v>
      </c>
    </row>
    <row r="7508" spans="1:9" x14ac:dyDescent="0.35">
      <c r="A7508" s="3" t="s">
        <v>7900</v>
      </c>
      <c r="B7508" s="44" t="s">
        <v>185</v>
      </c>
      <c r="C7508" s="44" t="s">
        <v>63</v>
      </c>
      <c r="D7508" s="44" t="s">
        <v>176</v>
      </c>
      <c r="E7508" s="3">
        <v>3</v>
      </c>
      <c r="F7508" s="3">
        <v>1</v>
      </c>
      <c r="G7508" s="3">
        <v>1</v>
      </c>
      <c r="H7508" s="3">
        <v>1</v>
      </c>
      <c r="I7508" s="3">
        <f t="shared" si="117"/>
        <v>2</v>
      </c>
    </row>
    <row r="7509" spans="1:9" x14ac:dyDescent="0.35">
      <c r="A7509" s="3" t="s">
        <v>7901</v>
      </c>
      <c r="B7509" s="44" t="s">
        <v>185</v>
      </c>
      <c r="C7509" s="44" t="s">
        <v>63</v>
      </c>
      <c r="D7509" s="44" t="s">
        <v>176</v>
      </c>
      <c r="E7509" s="3">
        <v>1</v>
      </c>
      <c r="F7509" s="3">
        <v>2</v>
      </c>
      <c r="G7509" s="3">
        <v>1</v>
      </c>
      <c r="H7509" s="3">
        <v>1</v>
      </c>
      <c r="I7509" s="3">
        <f t="shared" si="117"/>
        <v>1</v>
      </c>
    </row>
    <row r="7510" spans="1:9" x14ac:dyDescent="0.35">
      <c r="A7510" s="3" t="s">
        <v>7902</v>
      </c>
      <c r="B7510" s="44" t="s">
        <v>220</v>
      </c>
      <c r="C7510" s="44" t="s">
        <v>96</v>
      </c>
      <c r="D7510" s="44" t="s">
        <v>176</v>
      </c>
      <c r="E7510" s="3">
        <v>1</v>
      </c>
      <c r="F7510" s="3">
        <v>2</v>
      </c>
      <c r="G7510" s="3">
        <v>1</v>
      </c>
      <c r="H7510" s="3">
        <v>1</v>
      </c>
      <c r="I7510" s="3">
        <f t="shared" si="117"/>
        <v>1</v>
      </c>
    </row>
    <row r="7511" spans="1:9" x14ac:dyDescent="0.35">
      <c r="A7511" s="3" t="s">
        <v>7903</v>
      </c>
      <c r="B7511" s="44" t="s">
        <v>181</v>
      </c>
      <c r="C7511" s="44" t="s">
        <v>79</v>
      </c>
      <c r="D7511" s="44" t="s">
        <v>175</v>
      </c>
      <c r="E7511" s="3">
        <v>3</v>
      </c>
      <c r="F7511" s="3">
        <v>2</v>
      </c>
      <c r="G7511" s="3">
        <v>1</v>
      </c>
      <c r="H7511" s="3">
        <v>1</v>
      </c>
      <c r="I7511" s="3">
        <f t="shared" si="117"/>
        <v>2</v>
      </c>
    </row>
    <row r="7512" spans="1:9" x14ac:dyDescent="0.35">
      <c r="A7512" s="3" t="s">
        <v>7904</v>
      </c>
      <c r="B7512" s="44" t="s">
        <v>225</v>
      </c>
      <c r="C7512" s="44" t="s">
        <v>52</v>
      </c>
      <c r="D7512" s="44" t="s">
        <v>176</v>
      </c>
      <c r="E7512" s="3">
        <v>3</v>
      </c>
      <c r="F7512" s="3">
        <v>4</v>
      </c>
      <c r="G7512" s="3">
        <v>1</v>
      </c>
      <c r="H7512" s="3">
        <v>1</v>
      </c>
      <c r="I7512" s="3">
        <f t="shared" si="117"/>
        <v>2</v>
      </c>
    </row>
    <row r="7513" spans="1:9" x14ac:dyDescent="0.35">
      <c r="A7513" s="3" t="s">
        <v>7905</v>
      </c>
      <c r="B7513" s="44" t="s">
        <v>253</v>
      </c>
      <c r="C7513" s="44" t="s">
        <v>235</v>
      </c>
      <c r="D7513" s="44" t="s">
        <v>175</v>
      </c>
      <c r="E7513" s="3">
        <v>3</v>
      </c>
      <c r="F7513" s="3">
        <v>1</v>
      </c>
      <c r="G7513" s="3">
        <v>1</v>
      </c>
      <c r="H7513" s="3">
        <v>1</v>
      </c>
      <c r="I7513" s="3">
        <f t="shared" si="117"/>
        <v>2</v>
      </c>
    </row>
    <row r="7514" spans="1:9" x14ac:dyDescent="0.35">
      <c r="A7514" s="3" t="s">
        <v>7906</v>
      </c>
      <c r="B7514" s="44" t="s">
        <v>255</v>
      </c>
      <c r="C7514" s="44" t="s">
        <v>87</v>
      </c>
      <c r="D7514" s="44" t="s">
        <v>176</v>
      </c>
      <c r="E7514" s="3">
        <v>3</v>
      </c>
      <c r="F7514" s="3">
        <v>1</v>
      </c>
      <c r="G7514" s="3">
        <v>1</v>
      </c>
      <c r="H7514" s="3">
        <v>1</v>
      </c>
      <c r="I7514" s="3">
        <f t="shared" si="117"/>
        <v>2</v>
      </c>
    </row>
    <row r="7515" spans="1:9" x14ac:dyDescent="0.35">
      <c r="A7515" s="3" t="s">
        <v>7907</v>
      </c>
      <c r="B7515" s="44" t="s">
        <v>225</v>
      </c>
      <c r="C7515" s="44" t="s">
        <v>52</v>
      </c>
      <c r="D7515" s="44" t="s">
        <v>176</v>
      </c>
      <c r="E7515" s="3">
        <v>3</v>
      </c>
      <c r="F7515" s="3">
        <v>3</v>
      </c>
      <c r="G7515" s="3">
        <v>4</v>
      </c>
      <c r="H7515" s="3">
        <v>1</v>
      </c>
      <c r="I7515" s="3">
        <f t="shared" si="117"/>
        <v>3</v>
      </c>
    </row>
    <row r="7516" spans="1:9" x14ac:dyDescent="0.35">
      <c r="A7516" s="3" t="s">
        <v>7908</v>
      </c>
      <c r="B7516" s="44" t="s">
        <v>225</v>
      </c>
      <c r="C7516" s="44" t="s">
        <v>52</v>
      </c>
      <c r="D7516" s="44" t="s">
        <v>176</v>
      </c>
      <c r="E7516" s="3">
        <v>3</v>
      </c>
      <c r="F7516" s="3">
        <v>1</v>
      </c>
      <c r="G7516" s="3">
        <v>4</v>
      </c>
      <c r="H7516" s="3">
        <v>1</v>
      </c>
      <c r="I7516" s="3">
        <f t="shared" si="117"/>
        <v>2</v>
      </c>
    </row>
    <row r="7517" spans="1:9" x14ac:dyDescent="0.35">
      <c r="A7517" s="3" t="s">
        <v>7909</v>
      </c>
      <c r="B7517" s="44" t="s">
        <v>185</v>
      </c>
      <c r="C7517" s="44" t="s">
        <v>63</v>
      </c>
      <c r="D7517" s="44" t="s">
        <v>176</v>
      </c>
      <c r="E7517" s="3">
        <v>3</v>
      </c>
      <c r="F7517" s="3">
        <v>1</v>
      </c>
      <c r="G7517" s="3">
        <v>1</v>
      </c>
      <c r="H7517" s="3">
        <v>1</v>
      </c>
      <c r="I7517" s="3">
        <f t="shared" si="117"/>
        <v>2</v>
      </c>
    </row>
    <row r="7518" spans="1:9" x14ac:dyDescent="0.35">
      <c r="A7518" s="3" t="s">
        <v>7910</v>
      </c>
      <c r="B7518" s="44" t="s">
        <v>212</v>
      </c>
      <c r="C7518" s="44" t="s">
        <v>86</v>
      </c>
      <c r="D7518" s="44" t="s">
        <v>176</v>
      </c>
      <c r="E7518" s="3">
        <v>3</v>
      </c>
      <c r="F7518" s="3">
        <v>1</v>
      </c>
      <c r="G7518" s="3">
        <v>1</v>
      </c>
      <c r="H7518" s="3">
        <v>1</v>
      </c>
      <c r="I7518" s="3">
        <f t="shared" si="117"/>
        <v>2</v>
      </c>
    </row>
    <row r="7519" spans="1:9" x14ac:dyDescent="0.35">
      <c r="A7519" s="3" t="s">
        <v>7911</v>
      </c>
      <c r="B7519" s="44" t="s">
        <v>192</v>
      </c>
      <c r="C7519" s="44" t="s">
        <v>111</v>
      </c>
      <c r="D7519" s="44" t="s">
        <v>176</v>
      </c>
      <c r="E7519" s="3">
        <v>3</v>
      </c>
      <c r="F7519" s="3">
        <v>1</v>
      </c>
      <c r="G7519" s="3">
        <v>4</v>
      </c>
      <c r="H7519" s="3">
        <v>1</v>
      </c>
      <c r="I7519" s="3">
        <f t="shared" si="117"/>
        <v>2</v>
      </c>
    </row>
    <row r="7520" spans="1:9" x14ac:dyDescent="0.35">
      <c r="A7520" s="3" t="s">
        <v>7912</v>
      </c>
      <c r="B7520" s="44" t="s">
        <v>255</v>
      </c>
      <c r="C7520" s="44" t="s">
        <v>87</v>
      </c>
      <c r="D7520" s="44" t="s">
        <v>176</v>
      </c>
      <c r="E7520" s="3">
        <v>3</v>
      </c>
      <c r="F7520" s="3">
        <v>1</v>
      </c>
      <c r="G7520" s="3">
        <v>4</v>
      </c>
      <c r="H7520" s="3">
        <v>1</v>
      </c>
      <c r="I7520" s="3">
        <f t="shared" si="117"/>
        <v>2</v>
      </c>
    </row>
    <row r="7521" spans="1:9" x14ac:dyDescent="0.35">
      <c r="A7521" s="3" t="s">
        <v>7913</v>
      </c>
      <c r="B7521" s="44" t="s">
        <v>275</v>
      </c>
      <c r="C7521" s="44" t="s">
        <v>38</v>
      </c>
      <c r="D7521" s="44" t="s">
        <v>175</v>
      </c>
      <c r="E7521" s="3">
        <v>3</v>
      </c>
      <c r="F7521" s="3">
        <v>1</v>
      </c>
      <c r="G7521" s="3">
        <v>1</v>
      </c>
      <c r="H7521" s="3">
        <v>1</v>
      </c>
      <c r="I7521" s="3">
        <f t="shared" si="117"/>
        <v>2</v>
      </c>
    </row>
    <row r="7522" spans="1:9" x14ac:dyDescent="0.35">
      <c r="A7522" s="3" t="s">
        <v>7914</v>
      </c>
      <c r="B7522" s="44" t="s">
        <v>212</v>
      </c>
      <c r="C7522" s="44" t="s">
        <v>86</v>
      </c>
      <c r="D7522" s="44" t="s">
        <v>176</v>
      </c>
      <c r="E7522" s="3">
        <v>3</v>
      </c>
      <c r="F7522" s="3">
        <v>1</v>
      </c>
      <c r="G7522" s="3">
        <v>1</v>
      </c>
      <c r="H7522" s="3">
        <v>1</v>
      </c>
      <c r="I7522" s="3">
        <f t="shared" si="117"/>
        <v>2</v>
      </c>
    </row>
    <row r="7523" spans="1:9" x14ac:dyDescent="0.35">
      <c r="A7523" s="3" t="s">
        <v>7915</v>
      </c>
      <c r="B7523" s="44" t="s">
        <v>215</v>
      </c>
      <c r="C7523" s="44" t="s">
        <v>38</v>
      </c>
      <c r="D7523" s="44" t="s">
        <v>176</v>
      </c>
      <c r="E7523" s="3">
        <v>3</v>
      </c>
      <c r="F7523" s="3">
        <v>1</v>
      </c>
      <c r="G7523" s="3">
        <v>1</v>
      </c>
      <c r="H7523" s="3">
        <v>1</v>
      </c>
      <c r="I7523" s="3">
        <f t="shared" si="117"/>
        <v>2</v>
      </c>
    </row>
    <row r="7524" spans="1:9" x14ac:dyDescent="0.35">
      <c r="A7524" s="3" t="s">
        <v>7916</v>
      </c>
      <c r="B7524" s="44" t="s">
        <v>220</v>
      </c>
      <c r="C7524" s="44" t="s">
        <v>96</v>
      </c>
      <c r="D7524" s="44" t="s">
        <v>176</v>
      </c>
      <c r="E7524" s="3">
        <v>3</v>
      </c>
      <c r="F7524" s="3">
        <v>1</v>
      </c>
      <c r="G7524" s="3">
        <v>4</v>
      </c>
      <c r="H7524" s="3">
        <v>1</v>
      </c>
      <c r="I7524" s="3">
        <f t="shared" si="117"/>
        <v>2</v>
      </c>
    </row>
    <row r="7525" spans="1:9" x14ac:dyDescent="0.35">
      <c r="A7525" s="3" t="s">
        <v>7917</v>
      </c>
      <c r="B7525" s="44" t="s">
        <v>265</v>
      </c>
      <c r="C7525" s="44" t="s">
        <v>96</v>
      </c>
      <c r="D7525" s="44" t="s">
        <v>175</v>
      </c>
      <c r="E7525" s="3">
        <v>3</v>
      </c>
      <c r="F7525" s="3">
        <v>1</v>
      </c>
      <c r="G7525" s="3">
        <v>1</v>
      </c>
      <c r="H7525" s="3">
        <v>1</v>
      </c>
      <c r="I7525" s="3">
        <f t="shared" si="117"/>
        <v>2</v>
      </c>
    </row>
    <row r="7526" spans="1:9" x14ac:dyDescent="0.35">
      <c r="A7526" s="3" t="s">
        <v>7918</v>
      </c>
      <c r="B7526" s="44" t="s">
        <v>282</v>
      </c>
      <c r="C7526" s="44" t="s">
        <v>111</v>
      </c>
      <c r="D7526" s="44" t="s">
        <v>175</v>
      </c>
      <c r="E7526" s="3">
        <v>3</v>
      </c>
      <c r="F7526" s="3">
        <v>1</v>
      </c>
      <c r="G7526" s="3">
        <v>1</v>
      </c>
      <c r="H7526" s="3">
        <v>1</v>
      </c>
      <c r="I7526" s="3">
        <f t="shared" si="117"/>
        <v>2</v>
      </c>
    </row>
    <row r="7527" spans="1:9" x14ac:dyDescent="0.35">
      <c r="A7527" s="3" t="s">
        <v>7919</v>
      </c>
      <c r="B7527" s="44" t="s">
        <v>192</v>
      </c>
      <c r="C7527" s="44" t="s">
        <v>111</v>
      </c>
      <c r="D7527" s="44" t="s">
        <v>176</v>
      </c>
      <c r="E7527" s="3">
        <v>3</v>
      </c>
      <c r="F7527" s="3">
        <v>1</v>
      </c>
      <c r="G7527" s="3">
        <v>4</v>
      </c>
      <c r="H7527" s="3">
        <v>1</v>
      </c>
      <c r="I7527" s="3">
        <f t="shared" si="117"/>
        <v>2</v>
      </c>
    </row>
    <row r="7528" spans="1:9" x14ac:dyDescent="0.35">
      <c r="A7528" s="3" t="s">
        <v>7920</v>
      </c>
      <c r="B7528" s="44" t="s">
        <v>255</v>
      </c>
      <c r="C7528" s="44" t="s">
        <v>87</v>
      </c>
      <c r="D7528" s="44" t="s">
        <v>176</v>
      </c>
      <c r="E7528" s="3">
        <v>3</v>
      </c>
      <c r="F7528" s="3">
        <v>2</v>
      </c>
      <c r="G7528" s="3">
        <v>1</v>
      </c>
      <c r="H7528" s="3">
        <v>1</v>
      </c>
      <c r="I7528" s="3">
        <f t="shared" si="117"/>
        <v>2</v>
      </c>
    </row>
    <row r="7529" spans="1:9" x14ac:dyDescent="0.35">
      <c r="A7529" s="3" t="s">
        <v>7921</v>
      </c>
      <c r="B7529" s="44" t="s">
        <v>282</v>
      </c>
      <c r="C7529" s="44" t="s">
        <v>111</v>
      </c>
      <c r="D7529" s="44" t="s">
        <v>175</v>
      </c>
      <c r="E7529" s="3">
        <v>3</v>
      </c>
      <c r="F7529" s="3">
        <v>1</v>
      </c>
      <c r="G7529" s="3">
        <v>1</v>
      </c>
      <c r="H7529" s="3">
        <v>1</v>
      </c>
      <c r="I7529" s="3">
        <f t="shared" si="117"/>
        <v>2</v>
      </c>
    </row>
    <row r="7530" spans="1:9" x14ac:dyDescent="0.35">
      <c r="A7530" s="3" t="s">
        <v>7922</v>
      </c>
      <c r="B7530" s="44" t="s">
        <v>282</v>
      </c>
      <c r="C7530" s="44" t="s">
        <v>111</v>
      </c>
      <c r="D7530" s="44" t="s">
        <v>175</v>
      </c>
      <c r="E7530" s="3">
        <v>3</v>
      </c>
      <c r="F7530" s="3">
        <v>1</v>
      </c>
      <c r="G7530" s="3">
        <v>1</v>
      </c>
      <c r="H7530" s="3">
        <v>1</v>
      </c>
      <c r="I7530" s="3">
        <f t="shared" si="117"/>
        <v>2</v>
      </c>
    </row>
    <row r="7531" spans="1:9" x14ac:dyDescent="0.35">
      <c r="A7531" s="3" t="s">
        <v>7923</v>
      </c>
      <c r="B7531" s="44" t="s">
        <v>181</v>
      </c>
      <c r="C7531" s="44" t="s">
        <v>79</v>
      </c>
      <c r="D7531" s="44" t="s">
        <v>175</v>
      </c>
      <c r="E7531" s="3">
        <v>3</v>
      </c>
      <c r="F7531" s="3">
        <v>1</v>
      </c>
      <c r="G7531" s="3">
        <v>4</v>
      </c>
      <c r="H7531" s="3">
        <v>1</v>
      </c>
      <c r="I7531" s="3">
        <f t="shared" si="117"/>
        <v>2</v>
      </c>
    </row>
    <row r="7532" spans="1:9" x14ac:dyDescent="0.35">
      <c r="A7532" s="3" t="s">
        <v>7924</v>
      </c>
      <c r="B7532" s="44" t="s">
        <v>253</v>
      </c>
      <c r="C7532" s="44" t="s">
        <v>235</v>
      </c>
      <c r="D7532" s="44" t="s">
        <v>175</v>
      </c>
      <c r="E7532" s="3">
        <v>3</v>
      </c>
      <c r="F7532" s="3">
        <v>1</v>
      </c>
      <c r="G7532" s="3">
        <v>4</v>
      </c>
      <c r="H7532" s="3">
        <v>1</v>
      </c>
      <c r="I7532" s="3">
        <f t="shared" si="117"/>
        <v>2</v>
      </c>
    </row>
    <row r="7533" spans="1:9" x14ac:dyDescent="0.35">
      <c r="A7533" s="3" t="s">
        <v>7925</v>
      </c>
      <c r="B7533" s="44" t="s">
        <v>220</v>
      </c>
      <c r="C7533" s="44" t="s">
        <v>96</v>
      </c>
      <c r="D7533" s="44" t="s">
        <v>176</v>
      </c>
      <c r="E7533" s="3">
        <v>3</v>
      </c>
      <c r="F7533" s="3">
        <v>1</v>
      </c>
      <c r="G7533" s="3">
        <v>1</v>
      </c>
      <c r="H7533" s="3">
        <v>1</v>
      </c>
      <c r="I7533" s="3">
        <f t="shared" si="117"/>
        <v>2</v>
      </c>
    </row>
    <row r="7534" spans="1:9" x14ac:dyDescent="0.35">
      <c r="A7534" s="3" t="s">
        <v>7926</v>
      </c>
      <c r="B7534" s="44" t="s">
        <v>192</v>
      </c>
      <c r="C7534" s="44" t="s">
        <v>111</v>
      </c>
      <c r="D7534" s="44" t="s">
        <v>176</v>
      </c>
      <c r="E7534" s="3">
        <v>3</v>
      </c>
      <c r="F7534" s="3">
        <v>1</v>
      </c>
      <c r="G7534" s="3">
        <v>1</v>
      </c>
      <c r="H7534" s="3">
        <v>1</v>
      </c>
      <c r="I7534" s="3">
        <f t="shared" si="117"/>
        <v>2</v>
      </c>
    </row>
    <row r="7535" spans="1:9" x14ac:dyDescent="0.35">
      <c r="A7535" s="3" t="s">
        <v>7927</v>
      </c>
      <c r="B7535" s="44" t="s">
        <v>180</v>
      </c>
      <c r="C7535" s="44" t="s">
        <v>105</v>
      </c>
      <c r="D7535" s="44" t="s">
        <v>176</v>
      </c>
      <c r="E7535" s="3">
        <v>3</v>
      </c>
      <c r="F7535" s="3">
        <v>1</v>
      </c>
      <c r="G7535" s="3">
        <v>1</v>
      </c>
      <c r="H7535" s="3">
        <v>1</v>
      </c>
      <c r="I7535" s="3">
        <f t="shared" si="117"/>
        <v>2</v>
      </c>
    </row>
    <row r="7536" spans="1:9" x14ac:dyDescent="0.35">
      <c r="A7536" s="3" t="s">
        <v>7928</v>
      </c>
      <c r="B7536" s="44" t="s">
        <v>274</v>
      </c>
      <c r="C7536" s="44" t="s">
        <v>99</v>
      </c>
      <c r="D7536" s="44" t="s">
        <v>175</v>
      </c>
      <c r="E7536" s="3">
        <v>3</v>
      </c>
      <c r="F7536" s="3">
        <v>1</v>
      </c>
      <c r="G7536" s="3">
        <v>4</v>
      </c>
      <c r="H7536" s="3">
        <v>1</v>
      </c>
      <c r="I7536" s="3">
        <f t="shared" si="117"/>
        <v>2</v>
      </c>
    </row>
    <row r="7537" spans="1:9" x14ac:dyDescent="0.35">
      <c r="A7537" s="3" t="s">
        <v>7929</v>
      </c>
      <c r="B7537" s="44" t="s">
        <v>253</v>
      </c>
      <c r="C7537" s="44" t="s">
        <v>235</v>
      </c>
      <c r="D7537" s="44" t="s">
        <v>175</v>
      </c>
      <c r="E7537" s="3">
        <v>3</v>
      </c>
      <c r="F7537" s="3">
        <v>1</v>
      </c>
      <c r="G7537" s="3">
        <v>4</v>
      </c>
      <c r="H7537" s="3">
        <v>1</v>
      </c>
      <c r="I7537" s="3">
        <f t="shared" si="117"/>
        <v>2</v>
      </c>
    </row>
    <row r="7538" spans="1:9" x14ac:dyDescent="0.35">
      <c r="A7538" s="3" t="s">
        <v>7930</v>
      </c>
      <c r="B7538" s="44" t="s">
        <v>225</v>
      </c>
      <c r="C7538" s="44" t="s">
        <v>52</v>
      </c>
      <c r="D7538" s="44" t="s">
        <v>176</v>
      </c>
      <c r="E7538" s="3">
        <v>3</v>
      </c>
      <c r="F7538" s="3">
        <v>2</v>
      </c>
      <c r="G7538" s="3">
        <v>1</v>
      </c>
      <c r="H7538" s="3">
        <v>1</v>
      </c>
      <c r="I7538" s="3">
        <f t="shared" si="117"/>
        <v>2</v>
      </c>
    </row>
    <row r="7539" spans="1:9" x14ac:dyDescent="0.35">
      <c r="A7539" s="3" t="s">
        <v>7931</v>
      </c>
      <c r="B7539" s="44" t="s">
        <v>197</v>
      </c>
      <c r="C7539" s="44" t="s">
        <v>80</v>
      </c>
      <c r="D7539" s="44" t="s">
        <v>176</v>
      </c>
      <c r="E7539" s="3">
        <v>3</v>
      </c>
      <c r="F7539" s="3">
        <v>1</v>
      </c>
      <c r="G7539" s="3">
        <v>1</v>
      </c>
      <c r="H7539" s="3">
        <v>1</v>
      </c>
      <c r="I7539" s="3">
        <f t="shared" si="117"/>
        <v>2</v>
      </c>
    </row>
    <row r="7540" spans="1:9" x14ac:dyDescent="0.35">
      <c r="A7540" s="3" t="s">
        <v>7932</v>
      </c>
      <c r="B7540" s="44" t="s">
        <v>192</v>
      </c>
      <c r="C7540" s="44" t="s">
        <v>111</v>
      </c>
      <c r="D7540" s="44" t="s">
        <v>176</v>
      </c>
      <c r="E7540" s="3">
        <v>3</v>
      </c>
      <c r="F7540" s="3">
        <v>1</v>
      </c>
      <c r="G7540" s="3">
        <v>4</v>
      </c>
      <c r="H7540" s="3">
        <v>1</v>
      </c>
      <c r="I7540" s="3">
        <f t="shared" si="117"/>
        <v>2</v>
      </c>
    </row>
    <row r="7541" spans="1:9" x14ac:dyDescent="0.35">
      <c r="A7541" s="3" t="s">
        <v>7933</v>
      </c>
      <c r="B7541" s="44" t="s">
        <v>253</v>
      </c>
      <c r="C7541" s="44" t="s">
        <v>235</v>
      </c>
      <c r="D7541" s="44" t="s">
        <v>175</v>
      </c>
      <c r="E7541" s="3">
        <v>3</v>
      </c>
      <c r="F7541" s="3">
        <v>1</v>
      </c>
      <c r="G7541" s="3">
        <v>1</v>
      </c>
      <c r="H7541" s="3">
        <v>1</v>
      </c>
      <c r="I7541" s="3">
        <f t="shared" si="117"/>
        <v>2</v>
      </c>
    </row>
    <row r="7542" spans="1:9" x14ac:dyDescent="0.35">
      <c r="A7542" s="3" t="s">
        <v>7934</v>
      </c>
      <c r="B7542" s="44" t="s">
        <v>253</v>
      </c>
      <c r="C7542" s="44" t="s">
        <v>235</v>
      </c>
      <c r="D7542" s="44" t="s">
        <v>175</v>
      </c>
      <c r="E7542" s="3">
        <v>3</v>
      </c>
      <c r="F7542" s="3">
        <v>2</v>
      </c>
      <c r="G7542" s="3">
        <v>1</v>
      </c>
      <c r="H7542" s="3">
        <v>1</v>
      </c>
      <c r="I7542" s="3">
        <f t="shared" si="117"/>
        <v>2</v>
      </c>
    </row>
    <row r="7543" spans="1:9" x14ac:dyDescent="0.35">
      <c r="A7543" s="3" t="s">
        <v>7935</v>
      </c>
      <c r="B7543" s="44" t="s">
        <v>211</v>
      </c>
      <c r="C7543" s="44" t="s">
        <v>87</v>
      </c>
      <c r="D7543" s="44" t="s">
        <v>175</v>
      </c>
      <c r="E7543" s="3">
        <v>3</v>
      </c>
      <c r="F7543" s="3">
        <v>2</v>
      </c>
      <c r="G7543" s="3">
        <v>1</v>
      </c>
      <c r="H7543" s="3">
        <v>1</v>
      </c>
      <c r="I7543" s="3">
        <f t="shared" si="117"/>
        <v>2</v>
      </c>
    </row>
    <row r="7544" spans="1:9" x14ac:dyDescent="0.35">
      <c r="A7544" s="3" t="s">
        <v>7936</v>
      </c>
      <c r="B7544" s="44" t="s">
        <v>212</v>
      </c>
      <c r="C7544" s="44" t="s">
        <v>86</v>
      </c>
      <c r="D7544" s="44" t="s">
        <v>176</v>
      </c>
      <c r="E7544" s="3">
        <v>3</v>
      </c>
      <c r="F7544" s="3">
        <v>2</v>
      </c>
      <c r="G7544" s="3">
        <v>1</v>
      </c>
      <c r="H7544" s="3">
        <v>1</v>
      </c>
      <c r="I7544" s="3">
        <f t="shared" si="117"/>
        <v>2</v>
      </c>
    </row>
    <row r="7545" spans="1:9" x14ac:dyDescent="0.35">
      <c r="A7545" s="3" t="s">
        <v>7937</v>
      </c>
      <c r="B7545" s="44" t="s">
        <v>212</v>
      </c>
      <c r="C7545" s="44" t="s">
        <v>86</v>
      </c>
      <c r="D7545" s="44" t="s">
        <v>176</v>
      </c>
      <c r="E7545" s="3">
        <v>3</v>
      </c>
      <c r="F7545" s="3">
        <v>3</v>
      </c>
      <c r="G7545" s="3">
        <v>1</v>
      </c>
      <c r="H7545" s="3">
        <v>1</v>
      </c>
      <c r="I7545" s="3">
        <f t="shared" si="117"/>
        <v>2</v>
      </c>
    </row>
    <row r="7546" spans="1:9" x14ac:dyDescent="0.35">
      <c r="A7546" s="3" t="s">
        <v>7938</v>
      </c>
      <c r="B7546" s="44" t="s">
        <v>237</v>
      </c>
      <c r="C7546" s="44" t="s">
        <v>63</v>
      </c>
      <c r="D7546" s="44" t="s">
        <v>175</v>
      </c>
      <c r="E7546" s="3">
        <v>3</v>
      </c>
      <c r="F7546" s="3">
        <v>1</v>
      </c>
      <c r="G7546" s="3">
        <v>1</v>
      </c>
      <c r="H7546" s="3">
        <v>1</v>
      </c>
      <c r="I7546" s="3">
        <f t="shared" si="117"/>
        <v>2</v>
      </c>
    </row>
    <row r="7547" spans="1:9" x14ac:dyDescent="0.35">
      <c r="A7547" s="3" t="s">
        <v>7939</v>
      </c>
      <c r="B7547" s="44" t="s">
        <v>255</v>
      </c>
      <c r="C7547" s="44" t="s">
        <v>87</v>
      </c>
      <c r="D7547" s="44" t="s">
        <v>176</v>
      </c>
      <c r="E7547" s="3">
        <v>3</v>
      </c>
      <c r="F7547" s="3">
        <v>1</v>
      </c>
      <c r="G7547" s="3">
        <v>1</v>
      </c>
      <c r="H7547" s="3">
        <v>1</v>
      </c>
      <c r="I7547" s="3">
        <f t="shared" si="117"/>
        <v>2</v>
      </c>
    </row>
    <row r="7548" spans="1:9" x14ac:dyDescent="0.35">
      <c r="A7548" s="3" t="s">
        <v>7940</v>
      </c>
      <c r="B7548" s="44" t="s">
        <v>185</v>
      </c>
      <c r="C7548" s="44" t="s">
        <v>63</v>
      </c>
      <c r="D7548" s="44" t="s">
        <v>176</v>
      </c>
      <c r="E7548" s="3">
        <v>3</v>
      </c>
      <c r="F7548" s="3">
        <v>1</v>
      </c>
      <c r="G7548" s="3">
        <v>4</v>
      </c>
      <c r="H7548" s="3">
        <v>1</v>
      </c>
      <c r="I7548" s="3">
        <f t="shared" si="117"/>
        <v>2</v>
      </c>
    </row>
    <row r="7549" spans="1:9" x14ac:dyDescent="0.35">
      <c r="A7549" s="3" t="s">
        <v>7941</v>
      </c>
      <c r="B7549" s="44" t="s">
        <v>224</v>
      </c>
      <c r="C7549" s="44" t="s">
        <v>183</v>
      </c>
      <c r="D7549" s="44" t="s">
        <v>176</v>
      </c>
      <c r="E7549" s="3">
        <v>3</v>
      </c>
      <c r="F7549" s="3">
        <v>1</v>
      </c>
      <c r="G7549" s="3">
        <v>4</v>
      </c>
      <c r="H7549" s="3">
        <v>1</v>
      </c>
      <c r="I7549" s="3">
        <f t="shared" si="117"/>
        <v>2</v>
      </c>
    </row>
    <row r="7550" spans="1:9" x14ac:dyDescent="0.35">
      <c r="A7550" s="3" t="s">
        <v>7942</v>
      </c>
      <c r="B7550" s="44" t="s">
        <v>282</v>
      </c>
      <c r="C7550" s="44" t="s">
        <v>111</v>
      </c>
      <c r="D7550" s="44" t="s">
        <v>175</v>
      </c>
      <c r="E7550" s="3">
        <v>3</v>
      </c>
      <c r="F7550" s="3">
        <v>1</v>
      </c>
      <c r="G7550" s="3">
        <v>1</v>
      </c>
      <c r="H7550" s="3">
        <v>1</v>
      </c>
      <c r="I7550" s="3">
        <f t="shared" si="117"/>
        <v>2</v>
      </c>
    </row>
    <row r="7551" spans="1:9" x14ac:dyDescent="0.35">
      <c r="A7551" s="3" t="s">
        <v>7943</v>
      </c>
      <c r="B7551" s="44" t="s">
        <v>224</v>
      </c>
      <c r="C7551" s="44" t="s">
        <v>183</v>
      </c>
      <c r="D7551" s="44" t="s">
        <v>176</v>
      </c>
      <c r="E7551" s="3">
        <v>3</v>
      </c>
      <c r="F7551" s="3">
        <v>1</v>
      </c>
      <c r="G7551" s="3">
        <v>4</v>
      </c>
      <c r="H7551" s="3">
        <v>1</v>
      </c>
      <c r="I7551" s="3">
        <f t="shared" si="117"/>
        <v>2</v>
      </c>
    </row>
    <row r="7552" spans="1:9" x14ac:dyDescent="0.35">
      <c r="A7552" s="3" t="s">
        <v>7944</v>
      </c>
      <c r="B7552" s="44" t="s">
        <v>275</v>
      </c>
      <c r="C7552" s="44" t="s">
        <v>38</v>
      </c>
      <c r="D7552" s="44" t="s">
        <v>175</v>
      </c>
      <c r="E7552" s="3">
        <v>3</v>
      </c>
      <c r="F7552" s="3">
        <v>1</v>
      </c>
      <c r="G7552" s="3">
        <v>1</v>
      </c>
      <c r="H7552" s="3">
        <v>1</v>
      </c>
      <c r="I7552" s="3">
        <f t="shared" si="117"/>
        <v>2</v>
      </c>
    </row>
    <row r="7553" spans="1:9" x14ac:dyDescent="0.35">
      <c r="A7553" s="3" t="s">
        <v>7945</v>
      </c>
      <c r="B7553" s="44" t="s">
        <v>232</v>
      </c>
      <c r="C7553" s="44" t="s">
        <v>99</v>
      </c>
      <c r="D7553" s="44" t="s">
        <v>176</v>
      </c>
      <c r="E7553" s="3">
        <v>3</v>
      </c>
      <c r="F7553" s="3">
        <v>1</v>
      </c>
      <c r="G7553" s="3">
        <v>1</v>
      </c>
      <c r="H7553" s="3">
        <v>1</v>
      </c>
      <c r="I7553" s="3">
        <f t="shared" si="117"/>
        <v>2</v>
      </c>
    </row>
    <row r="7554" spans="1:9" x14ac:dyDescent="0.35">
      <c r="A7554" s="3" t="s">
        <v>7946</v>
      </c>
      <c r="B7554" s="44" t="s">
        <v>211</v>
      </c>
      <c r="C7554" s="44" t="s">
        <v>87</v>
      </c>
      <c r="D7554" s="44" t="s">
        <v>175</v>
      </c>
      <c r="E7554" s="3">
        <v>1</v>
      </c>
      <c r="F7554" s="3">
        <v>3</v>
      </c>
      <c r="G7554" s="3">
        <v>1</v>
      </c>
      <c r="H7554" s="3">
        <v>1</v>
      </c>
      <c r="I7554" s="3">
        <f t="shared" si="117"/>
        <v>2</v>
      </c>
    </row>
    <row r="7555" spans="1:9" x14ac:dyDescent="0.35">
      <c r="A7555" s="3" t="s">
        <v>7947</v>
      </c>
      <c r="B7555" s="44" t="s">
        <v>211</v>
      </c>
      <c r="C7555" s="44" t="s">
        <v>87</v>
      </c>
      <c r="D7555" s="44" t="s">
        <v>175</v>
      </c>
      <c r="E7555" s="3">
        <v>3</v>
      </c>
      <c r="F7555" s="3">
        <v>1</v>
      </c>
      <c r="G7555" s="3">
        <v>1</v>
      </c>
      <c r="H7555" s="3">
        <v>1</v>
      </c>
      <c r="I7555" s="3">
        <f t="shared" ref="I7555:I7618" si="118">ROUND(AVERAGE(E7555:H7555),0)</f>
        <v>2</v>
      </c>
    </row>
    <row r="7556" spans="1:9" x14ac:dyDescent="0.35">
      <c r="A7556" s="3" t="s">
        <v>7948</v>
      </c>
      <c r="B7556" s="44" t="s">
        <v>197</v>
      </c>
      <c r="C7556" s="44" t="s">
        <v>80</v>
      </c>
      <c r="D7556" s="44" t="s">
        <v>176</v>
      </c>
      <c r="E7556" s="3">
        <v>3</v>
      </c>
      <c r="F7556" s="3">
        <v>1</v>
      </c>
      <c r="G7556" s="3">
        <v>4</v>
      </c>
      <c r="H7556" s="3">
        <v>1</v>
      </c>
      <c r="I7556" s="3">
        <f t="shared" si="118"/>
        <v>2</v>
      </c>
    </row>
    <row r="7557" spans="1:9" x14ac:dyDescent="0.35">
      <c r="A7557" s="3" t="s">
        <v>7949</v>
      </c>
      <c r="B7557" s="44" t="s">
        <v>197</v>
      </c>
      <c r="C7557" s="44" t="s">
        <v>80</v>
      </c>
      <c r="D7557" s="44" t="s">
        <v>176</v>
      </c>
      <c r="E7557" s="3">
        <v>3</v>
      </c>
      <c r="F7557" s="3">
        <v>1</v>
      </c>
      <c r="G7557" s="3">
        <v>1</v>
      </c>
      <c r="H7557" s="3">
        <v>1</v>
      </c>
      <c r="I7557" s="3">
        <f t="shared" si="118"/>
        <v>2</v>
      </c>
    </row>
    <row r="7558" spans="1:9" x14ac:dyDescent="0.35">
      <c r="A7558" s="3" t="s">
        <v>7950</v>
      </c>
      <c r="B7558" s="44" t="s">
        <v>192</v>
      </c>
      <c r="C7558" s="44" t="s">
        <v>111</v>
      </c>
      <c r="D7558" s="44" t="s">
        <v>176</v>
      </c>
      <c r="E7558" s="3">
        <v>3</v>
      </c>
      <c r="F7558" s="3">
        <v>1</v>
      </c>
      <c r="G7558" s="3">
        <v>1</v>
      </c>
      <c r="H7558" s="3">
        <v>1</v>
      </c>
      <c r="I7558" s="3">
        <f t="shared" si="118"/>
        <v>2</v>
      </c>
    </row>
    <row r="7559" spans="1:9" x14ac:dyDescent="0.35">
      <c r="A7559" s="3" t="s">
        <v>7951</v>
      </c>
      <c r="B7559" s="44" t="s">
        <v>215</v>
      </c>
      <c r="C7559" s="44" t="s">
        <v>38</v>
      </c>
      <c r="D7559" s="44" t="s">
        <v>176</v>
      </c>
      <c r="E7559" s="3">
        <v>3</v>
      </c>
      <c r="F7559" s="3">
        <v>2</v>
      </c>
      <c r="G7559" s="3">
        <v>4</v>
      </c>
      <c r="H7559" s="3">
        <v>1</v>
      </c>
      <c r="I7559" s="3">
        <f t="shared" si="118"/>
        <v>3</v>
      </c>
    </row>
    <row r="7560" spans="1:9" x14ac:dyDescent="0.35">
      <c r="A7560" s="3" t="s">
        <v>7952</v>
      </c>
      <c r="B7560" s="44" t="s">
        <v>206</v>
      </c>
      <c r="C7560" s="44" t="s">
        <v>52</v>
      </c>
      <c r="D7560" s="44" t="s">
        <v>175</v>
      </c>
      <c r="E7560" s="3">
        <v>3</v>
      </c>
      <c r="F7560" s="3">
        <v>1</v>
      </c>
      <c r="G7560" s="3">
        <v>1</v>
      </c>
      <c r="H7560" s="3">
        <v>1</v>
      </c>
      <c r="I7560" s="3">
        <f t="shared" si="118"/>
        <v>2</v>
      </c>
    </row>
    <row r="7561" spans="1:9" x14ac:dyDescent="0.35">
      <c r="A7561" s="3" t="s">
        <v>7953</v>
      </c>
      <c r="B7561" s="44" t="s">
        <v>276</v>
      </c>
      <c r="C7561" s="44" t="s">
        <v>105</v>
      </c>
      <c r="D7561" s="44" t="s">
        <v>175</v>
      </c>
      <c r="E7561" s="3">
        <v>1</v>
      </c>
      <c r="F7561" s="3">
        <v>4</v>
      </c>
      <c r="G7561" s="3">
        <v>1</v>
      </c>
      <c r="H7561" s="3">
        <v>1</v>
      </c>
      <c r="I7561" s="3">
        <f t="shared" si="118"/>
        <v>2</v>
      </c>
    </row>
    <row r="7562" spans="1:9" x14ac:dyDescent="0.35">
      <c r="A7562" s="3" t="s">
        <v>7954</v>
      </c>
      <c r="B7562" s="44" t="s">
        <v>237</v>
      </c>
      <c r="C7562" s="44" t="s">
        <v>63</v>
      </c>
      <c r="D7562" s="44" t="s">
        <v>175</v>
      </c>
      <c r="E7562" s="3">
        <v>3</v>
      </c>
      <c r="F7562" s="3">
        <v>1</v>
      </c>
      <c r="G7562" s="3">
        <v>4</v>
      </c>
      <c r="H7562" s="3">
        <v>1</v>
      </c>
      <c r="I7562" s="3">
        <f t="shared" si="118"/>
        <v>2</v>
      </c>
    </row>
    <row r="7563" spans="1:9" x14ac:dyDescent="0.35">
      <c r="A7563" s="3" t="s">
        <v>7955</v>
      </c>
      <c r="B7563" s="44" t="s">
        <v>211</v>
      </c>
      <c r="C7563" s="44" t="s">
        <v>87</v>
      </c>
      <c r="D7563" s="44" t="s">
        <v>175</v>
      </c>
      <c r="E7563" s="3">
        <v>3</v>
      </c>
      <c r="F7563" s="3">
        <v>1</v>
      </c>
      <c r="G7563" s="3">
        <v>4</v>
      </c>
      <c r="H7563" s="3">
        <v>1</v>
      </c>
      <c r="I7563" s="3">
        <f t="shared" si="118"/>
        <v>2</v>
      </c>
    </row>
    <row r="7564" spans="1:9" x14ac:dyDescent="0.35">
      <c r="A7564" s="3" t="s">
        <v>7956</v>
      </c>
      <c r="B7564" s="44" t="s">
        <v>253</v>
      </c>
      <c r="C7564" s="44" t="s">
        <v>235</v>
      </c>
      <c r="D7564" s="44" t="s">
        <v>175</v>
      </c>
      <c r="E7564" s="3">
        <v>3</v>
      </c>
      <c r="F7564" s="3">
        <v>1</v>
      </c>
      <c r="G7564" s="3">
        <v>1</v>
      </c>
      <c r="H7564" s="3">
        <v>1</v>
      </c>
      <c r="I7564" s="3">
        <f t="shared" si="118"/>
        <v>2</v>
      </c>
    </row>
    <row r="7565" spans="1:9" x14ac:dyDescent="0.35">
      <c r="A7565" s="3" t="s">
        <v>7957</v>
      </c>
      <c r="B7565" s="44" t="s">
        <v>234</v>
      </c>
      <c r="C7565" s="44" t="s">
        <v>235</v>
      </c>
      <c r="D7565" s="44" t="s">
        <v>176</v>
      </c>
      <c r="E7565" s="3">
        <v>2</v>
      </c>
      <c r="F7565" s="3">
        <v>2</v>
      </c>
      <c r="G7565" s="3">
        <v>1</v>
      </c>
      <c r="H7565" s="3">
        <v>2</v>
      </c>
      <c r="I7565" s="3">
        <f t="shared" si="118"/>
        <v>2</v>
      </c>
    </row>
    <row r="7566" spans="1:9" x14ac:dyDescent="0.35">
      <c r="A7566" s="3" t="s">
        <v>7958</v>
      </c>
      <c r="B7566" s="44" t="s">
        <v>255</v>
      </c>
      <c r="C7566" s="44" t="s">
        <v>87</v>
      </c>
      <c r="D7566" s="44" t="s">
        <v>176</v>
      </c>
      <c r="E7566" s="3">
        <v>3</v>
      </c>
      <c r="F7566" s="3">
        <v>1</v>
      </c>
      <c r="G7566" s="3">
        <v>1</v>
      </c>
      <c r="H7566" s="3">
        <v>1</v>
      </c>
      <c r="I7566" s="3">
        <f t="shared" si="118"/>
        <v>2</v>
      </c>
    </row>
    <row r="7567" spans="1:9" x14ac:dyDescent="0.35">
      <c r="A7567" s="3" t="s">
        <v>7959</v>
      </c>
      <c r="B7567" s="44" t="s">
        <v>220</v>
      </c>
      <c r="C7567" s="44" t="s">
        <v>96</v>
      </c>
      <c r="D7567" s="44" t="s">
        <v>176</v>
      </c>
      <c r="E7567" s="3">
        <v>3</v>
      </c>
      <c r="F7567" s="3">
        <v>2</v>
      </c>
      <c r="G7567" s="3">
        <v>1</v>
      </c>
      <c r="H7567" s="3">
        <v>1</v>
      </c>
      <c r="I7567" s="3">
        <f t="shared" si="118"/>
        <v>2</v>
      </c>
    </row>
    <row r="7568" spans="1:9" x14ac:dyDescent="0.35">
      <c r="A7568" s="3" t="s">
        <v>7960</v>
      </c>
      <c r="B7568" s="44" t="s">
        <v>181</v>
      </c>
      <c r="C7568" s="44" t="s">
        <v>79</v>
      </c>
      <c r="D7568" s="44" t="s">
        <v>175</v>
      </c>
      <c r="E7568" s="3">
        <v>3</v>
      </c>
      <c r="F7568" s="3">
        <v>1</v>
      </c>
      <c r="G7568" s="3">
        <v>1</v>
      </c>
      <c r="H7568" s="3">
        <v>1</v>
      </c>
      <c r="I7568" s="3">
        <f t="shared" si="118"/>
        <v>2</v>
      </c>
    </row>
    <row r="7569" spans="1:9" x14ac:dyDescent="0.35">
      <c r="A7569" s="3" t="s">
        <v>7961</v>
      </c>
      <c r="B7569" s="44" t="s">
        <v>237</v>
      </c>
      <c r="C7569" s="44" t="s">
        <v>63</v>
      </c>
      <c r="D7569" s="44" t="s">
        <v>175</v>
      </c>
      <c r="E7569" s="3">
        <v>3</v>
      </c>
      <c r="F7569" s="3">
        <v>1</v>
      </c>
      <c r="G7569" s="3">
        <v>1</v>
      </c>
      <c r="H7569" s="3">
        <v>1</v>
      </c>
      <c r="I7569" s="3">
        <f t="shared" si="118"/>
        <v>2</v>
      </c>
    </row>
    <row r="7570" spans="1:9" x14ac:dyDescent="0.35">
      <c r="A7570" s="3" t="s">
        <v>7962</v>
      </c>
      <c r="B7570" s="44" t="s">
        <v>225</v>
      </c>
      <c r="C7570" s="44" t="s">
        <v>52</v>
      </c>
      <c r="D7570" s="44" t="s">
        <v>176</v>
      </c>
      <c r="E7570" s="3">
        <v>3</v>
      </c>
      <c r="F7570" s="3">
        <v>1</v>
      </c>
      <c r="G7570" s="3">
        <v>4</v>
      </c>
      <c r="H7570" s="3">
        <v>1</v>
      </c>
      <c r="I7570" s="3">
        <f t="shared" si="118"/>
        <v>2</v>
      </c>
    </row>
    <row r="7571" spans="1:9" x14ac:dyDescent="0.35">
      <c r="A7571" s="3" t="s">
        <v>7963</v>
      </c>
      <c r="B7571" s="44" t="s">
        <v>220</v>
      </c>
      <c r="C7571" s="44" t="s">
        <v>96</v>
      </c>
      <c r="D7571" s="44" t="s">
        <v>176</v>
      </c>
      <c r="E7571" s="3">
        <v>3</v>
      </c>
      <c r="F7571" s="3">
        <v>1</v>
      </c>
      <c r="G7571" s="3">
        <v>4</v>
      </c>
      <c r="H7571" s="3">
        <v>1</v>
      </c>
      <c r="I7571" s="3">
        <f t="shared" si="118"/>
        <v>2</v>
      </c>
    </row>
    <row r="7572" spans="1:9" x14ac:dyDescent="0.35">
      <c r="A7572" s="3" t="s">
        <v>7964</v>
      </c>
      <c r="B7572" s="44" t="s">
        <v>198</v>
      </c>
      <c r="C7572" s="44" t="s">
        <v>54</v>
      </c>
      <c r="D7572" s="44" t="s">
        <v>176</v>
      </c>
      <c r="E7572" s="3">
        <v>3</v>
      </c>
      <c r="F7572" s="3">
        <v>1</v>
      </c>
      <c r="G7572" s="3">
        <v>1</v>
      </c>
      <c r="H7572" s="3">
        <v>1</v>
      </c>
      <c r="I7572" s="3">
        <f t="shared" si="118"/>
        <v>2</v>
      </c>
    </row>
    <row r="7573" spans="1:9" x14ac:dyDescent="0.35">
      <c r="A7573" s="3" t="s">
        <v>7965</v>
      </c>
      <c r="B7573" s="44" t="s">
        <v>255</v>
      </c>
      <c r="C7573" s="44" t="s">
        <v>87</v>
      </c>
      <c r="D7573" s="44" t="s">
        <v>176</v>
      </c>
      <c r="E7573" s="3">
        <v>1</v>
      </c>
      <c r="F7573" s="3">
        <v>2</v>
      </c>
      <c r="G7573" s="3">
        <v>1</v>
      </c>
      <c r="H7573" s="3">
        <v>1</v>
      </c>
      <c r="I7573" s="3">
        <f t="shared" si="118"/>
        <v>1</v>
      </c>
    </row>
    <row r="7574" spans="1:9" x14ac:dyDescent="0.35">
      <c r="A7574" s="3" t="s">
        <v>7966</v>
      </c>
      <c r="B7574" s="44" t="s">
        <v>255</v>
      </c>
      <c r="C7574" s="44" t="s">
        <v>87</v>
      </c>
      <c r="D7574" s="44" t="s">
        <v>176</v>
      </c>
      <c r="E7574" s="3">
        <v>2</v>
      </c>
      <c r="F7574" s="3">
        <v>3</v>
      </c>
      <c r="G7574" s="3">
        <v>1</v>
      </c>
      <c r="H7574" s="3">
        <v>1</v>
      </c>
      <c r="I7574" s="3">
        <f t="shared" si="118"/>
        <v>2</v>
      </c>
    </row>
    <row r="7575" spans="1:9" x14ac:dyDescent="0.35">
      <c r="A7575" s="3" t="s">
        <v>7967</v>
      </c>
      <c r="B7575" s="44" t="s">
        <v>212</v>
      </c>
      <c r="C7575" s="44" t="s">
        <v>86</v>
      </c>
      <c r="D7575" s="44" t="s">
        <v>176</v>
      </c>
      <c r="E7575" s="3">
        <v>3</v>
      </c>
      <c r="F7575" s="3">
        <v>3</v>
      </c>
      <c r="G7575" s="3">
        <v>1</v>
      </c>
      <c r="H7575" s="3">
        <v>1</v>
      </c>
      <c r="I7575" s="3">
        <f t="shared" si="118"/>
        <v>2</v>
      </c>
    </row>
    <row r="7576" spans="1:9" x14ac:dyDescent="0.35">
      <c r="A7576" s="3" t="s">
        <v>7968</v>
      </c>
      <c r="B7576" s="44" t="s">
        <v>234</v>
      </c>
      <c r="C7576" s="44" t="s">
        <v>235</v>
      </c>
      <c r="D7576" s="44" t="s">
        <v>176</v>
      </c>
      <c r="E7576" s="3">
        <v>2</v>
      </c>
      <c r="F7576" s="3">
        <v>4</v>
      </c>
      <c r="G7576" s="3">
        <v>1</v>
      </c>
      <c r="H7576" s="3">
        <v>1</v>
      </c>
      <c r="I7576" s="3">
        <f t="shared" si="118"/>
        <v>2</v>
      </c>
    </row>
    <row r="7577" spans="1:9" x14ac:dyDescent="0.35">
      <c r="A7577" s="3" t="s">
        <v>7969</v>
      </c>
      <c r="B7577" s="44" t="s">
        <v>215</v>
      </c>
      <c r="C7577" s="44" t="s">
        <v>38</v>
      </c>
      <c r="D7577" s="44" t="s">
        <v>176</v>
      </c>
      <c r="E7577" s="3">
        <v>3</v>
      </c>
      <c r="F7577" s="3">
        <v>2</v>
      </c>
      <c r="G7577" s="3">
        <v>1</v>
      </c>
      <c r="H7577" s="3">
        <v>1</v>
      </c>
      <c r="I7577" s="3">
        <f t="shared" si="118"/>
        <v>2</v>
      </c>
    </row>
    <row r="7578" spans="1:9" x14ac:dyDescent="0.35">
      <c r="A7578" s="3" t="s">
        <v>7970</v>
      </c>
      <c r="B7578" s="44" t="s">
        <v>248</v>
      </c>
      <c r="C7578" s="44" t="s">
        <v>80</v>
      </c>
      <c r="D7578" s="44" t="s">
        <v>175</v>
      </c>
      <c r="E7578" s="3">
        <v>3</v>
      </c>
      <c r="F7578" s="3">
        <v>1</v>
      </c>
      <c r="G7578" s="3">
        <v>1</v>
      </c>
      <c r="H7578" s="3">
        <v>1</v>
      </c>
      <c r="I7578" s="3">
        <f t="shared" si="118"/>
        <v>2</v>
      </c>
    </row>
    <row r="7579" spans="1:9" x14ac:dyDescent="0.35">
      <c r="A7579" s="3" t="s">
        <v>7971</v>
      </c>
      <c r="B7579" s="44" t="s">
        <v>234</v>
      </c>
      <c r="C7579" s="44" t="s">
        <v>235</v>
      </c>
      <c r="D7579" s="44" t="s">
        <v>176</v>
      </c>
      <c r="E7579" s="3">
        <v>3</v>
      </c>
      <c r="F7579" s="3">
        <v>2</v>
      </c>
      <c r="G7579" s="3">
        <v>1</v>
      </c>
      <c r="H7579" s="3">
        <v>1</v>
      </c>
      <c r="I7579" s="3">
        <f t="shared" si="118"/>
        <v>2</v>
      </c>
    </row>
    <row r="7580" spans="1:9" x14ac:dyDescent="0.35">
      <c r="A7580" s="3" t="s">
        <v>7972</v>
      </c>
      <c r="B7580" s="44" t="s">
        <v>255</v>
      </c>
      <c r="C7580" s="44" t="s">
        <v>87</v>
      </c>
      <c r="D7580" s="44" t="s">
        <v>176</v>
      </c>
      <c r="E7580" s="3">
        <v>3</v>
      </c>
      <c r="F7580" s="3">
        <v>1</v>
      </c>
      <c r="G7580" s="3">
        <v>4</v>
      </c>
      <c r="H7580" s="3">
        <v>1</v>
      </c>
      <c r="I7580" s="3">
        <f t="shared" si="118"/>
        <v>2</v>
      </c>
    </row>
    <row r="7581" spans="1:9" x14ac:dyDescent="0.35">
      <c r="A7581" s="3" t="s">
        <v>7973</v>
      </c>
      <c r="B7581" s="44" t="s">
        <v>192</v>
      </c>
      <c r="C7581" s="44" t="s">
        <v>111</v>
      </c>
      <c r="D7581" s="44" t="s">
        <v>176</v>
      </c>
      <c r="E7581" s="3">
        <v>3</v>
      </c>
      <c r="F7581" s="3">
        <v>4</v>
      </c>
      <c r="G7581" s="3">
        <v>1</v>
      </c>
      <c r="H7581" s="3">
        <v>1</v>
      </c>
      <c r="I7581" s="3">
        <f t="shared" si="118"/>
        <v>2</v>
      </c>
    </row>
    <row r="7582" spans="1:9" x14ac:dyDescent="0.35">
      <c r="A7582" s="3" t="s">
        <v>7974</v>
      </c>
      <c r="B7582" s="44" t="s">
        <v>180</v>
      </c>
      <c r="C7582" s="44" t="s">
        <v>105</v>
      </c>
      <c r="D7582" s="44" t="s">
        <v>176</v>
      </c>
      <c r="E7582" s="3">
        <v>3</v>
      </c>
      <c r="F7582" s="3">
        <v>1</v>
      </c>
      <c r="G7582" s="3">
        <v>1</v>
      </c>
      <c r="H7582" s="3">
        <v>1</v>
      </c>
      <c r="I7582" s="3">
        <f t="shared" si="118"/>
        <v>2</v>
      </c>
    </row>
    <row r="7583" spans="1:9" x14ac:dyDescent="0.35">
      <c r="A7583" s="3" t="s">
        <v>7975</v>
      </c>
      <c r="B7583" s="44" t="s">
        <v>253</v>
      </c>
      <c r="C7583" s="44" t="s">
        <v>235</v>
      </c>
      <c r="D7583" s="44" t="s">
        <v>175</v>
      </c>
      <c r="E7583" s="3">
        <v>3</v>
      </c>
      <c r="F7583" s="3">
        <v>1</v>
      </c>
      <c r="G7583" s="3">
        <v>4</v>
      </c>
      <c r="H7583" s="3">
        <v>1</v>
      </c>
      <c r="I7583" s="3">
        <f t="shared" si="118"/>
        <v>2</v>
      </c>
    </row>
    <row r="7584" spans="1:9" x14ac:dyDescent="0.35">
      <c r="A7584" s="3" t="s">
        <v>7976</v>
      </c>
      <c r="B7584" s="44" t="s">
        <v>192</v>
      </c>
      <c r="C7584" s="44" t="s">
        <v>111</v>
      </c>
      <c r="D7584" s="44" t="s">
        <v>176</v>
      </c>
      <c r="E7584" s="3">
        <v>3</v>
      </c>
      <c r="F7584" s="3">
        <v>1</v>
      </c>
      <c r="G7584" s="3">
        <v>4</v>
      </c>
      <c r="H7584" s="3">
        <v>1</v>
      </c>
      <c r="I7584" s="3">
        <f t="shared" si="118"/>
        <v>2</v>
      </c>
    </row>
    <row r="7585" spans="1:9" x14ac:dyDescent="0.35">
      <c r="A7585" s="3" t="s">
        <v>7977</v>
      </c>
      <c r="B7585" s="44" t="s">
        <v>267</v>
      </c>
      <c r="C7585" s="44" t="s">
        <v>110</v>
      </c>
      <c r="D7585" s="44" t="s">
        <v>176</v>
      </c>
      <c r="E7585" s="3">
        <v>3</v>
      </c>
      <c r="F7585" s="3">
        <v>2</v>
      </c>
      <c r="G7585" s="3">
        <v>1</v>
      </c>
      <c r="H7585" s="3">
        <v>1</v>
      </c>
      <c r="I7585" s="3">
        <f t="shared" si="118"/>
        <v>2</v>
      </c>
    </row>
    <row r="7586" spans="1:9" x14ac:dyDescent="0.35">
      <c r="A7586" s="3" t="s">
        <v>7978</v>
      </c>
      <c r="B7586" s="44" t="s">
        <v>234</v>
      </c>
      <c r="C7586" s="44" t="s">
        <v>235</v>
      </c>
      <c r="D7586" s="44" t="s">
        <v>176</v>
      </c>
      <c r="E7586" s="3">
        <v>3</v>
      </c>
      <c r="F7586" s="3">
        <v>4</v>
      </c>
      <c r="G7586" s="3">
        <v>1</v>
      </c>
      <c r="H7586" s="3">
        <v>1</v>
      </c>
      <c r="I7586" s="3">
        <f t="shared" si="118"/>
        <v>2</v>
      </c>
    </row>
    <row r="7587" spans="1:9" x14ac:dyDescent="0.35">
      <c r="A7587" s="3" t="s">
        <v>7979</v>
      </c>
      <c r="B7587" s="44" t="s">
        <v>215</v>
      </c>
      <c r="C7587" s="44" t="s">
        <v>38</v>
      </c>
      <c r="D7587" s="44" t="s">
        <v>176</v>
      </c>
      <c r="E7587" s="3">
        <v>2</v>
      </c>
      <c r="F7587" s="3">
        <v>2</v>
      </c>
      <c r="G7587" s="3">
        <v>1</v>
      </c>
      <c r="H7587" s="3">
        <v>1</v>
      </c>
      <c r="I7587" s="3">
        <f t="shared" si="118"/>
        <v>2</v>
      </c>
    </row>
    <row r="7588" spans="1:9" x14ac:dyDescent="0.35">
      <c r="A7588" s="3" t="s">
        <v>7980</v>
      </c>
      <c r="B7588" s="44" t="s">
        <v>187</v>
      </c>
      <c r="C7588" s="44" t="s">
        <v>86</v>
      </c>
      <c r="D7588" s="44" t="s">
        <v>175</v>
      </c>
      <c r="E7588" s="3">
        <v>3</v>
      </c>
      <c r="F7588" s="3">
        <v>1</v>
      </c>
      <c r="G7588" s="3">
        <v>4</v>
      </c>
      <c r="H7588" s="3">
        <v>1</v>
      </c>
      <c r="I7588" s="3">
        <f t="shared" si="118"/>
        <v>2</v>
      </c>
    </row>
    <row r="7589" spans="1:9" x14ac:dyDescent="0.35">
      <c r="A7589" s="3" t="s">
        <v>7981</v>
      </c>
      <c r="B7589" s="44" t="s">
        <v>248</v>
      </c>
      <c r="C7589" s="44" t="s">
        <v>80</v>
      </c>
      <c r="D7589" s="44" t="s">
        <v>175</v>
      </c>
      <c r="E7589" s="3">
        <v>3</v>
      </c>
      <c r="F7589" s="3">
        <v>1</v>
      </c>
      <c r="G7589" s="3">
        <v>1</v>
      </c>
      <c r="H7589" s="3">
        <v>1</v>
      </c>
      <c r="I7589" s="3">
        <f t="shared" si="118"/>
        <v>2</v>
      </c>
    </row>
    <row r="7590" spans="1:9" x14ac:dyDescent="0.35">
      <c r="A7590" s="3" t="s">
        <v>7982</v>
      </c>
      <c r="B7590" s="44" t="s">
        <v>182</v>
      </c>
      <c r="C7590" s="44" t="s">
        <v>183</v>
      </c>
      <c r="D7590" s="44" t="s">
        <v>175</v>
      </c>
      <c r="E7590" s="3">
        <v>2</v>
      </c>
      <c r="F7590" s="3">
        <v>2</v>
      </c>
      <c r="G7590" s="3">
        <v>1</v>
      </c>
      <c r="H7590" s="3">
        <v>2</v>
      </c>
      <c r="I7590" s="3">
        <f t="shared" si="118"/>
        <v>2</v>
      </c>
    </row>
    <row r="7591" spans="1:9" x14ac:dyDescent="0.35">
      <c r="A7591" s="3" t="s">
        <v>7983</v>
      </c>
      <c r="B7591" s="44" t="s">
        <v>212</v>
      </c>
      <c r="C7591" s="44" t="s">
        <v>86</v>
      </c>
      <c r="D7591" s="44" t="s">
        <v>176</v>
      </c>
      <c r="E7591" s="3">
        <v>2</v>
      </c>
      <c r="F7591" s="3">
        <v>2</v>
      </c>
      <c r="G7591" s="3">
        <v>1</v>
      </c>
      <c r="H7591" s="3">
        <v>1</v>
      </c>
      <c r="I7591" s="3">
        <f t="shared" si="118"/>
        <v>2</v>
      </c>
    </row>
    <row r="7592" spans="1:9" x14ac:dyDescent="0.35">
      <c r="A7592" s="3" t="s">
        <v>7984</v>
      </c>
      <c r="B7592" s="44" t="s">
        <v>212</v>
      </c>
      <c r="C7592" s="44" t="s">
        <v>86</v>
      </c>
      <c r="D7592" s="44" t="s">
        <v>176</v>
      </c>
      <c r="E7592" s="3">
        <v>3</v>
      </c>
      <c r="F7592" s="3">
        <v>1</v>
      </c>
      <c r="G7592" s="3">
        <v>4</v>
      </c>
      <c r="H7592" s="3">
        <v>1</v>
      </c>
      <c r="I7592" s="3">
        <f t="shared" si="118"/>
        <v>2</v>
      </c>
    </row>
    <row r="7593" spans="1:9" x14ac:dyDescent="0.35">
      <c r="A7593" s="3" t="s">
        <v>7985</v>
      </c>
      <c r="B7593" s="44" t="s">
        <v>234</v>
      </c>
      <c r="C7593" s="44" t="s">
        <v>235</v>
      </c>
      <c r="D7593" s="44" t="s">
        <v>176</v>
      </c>
      <c r="E7593" s="3">
        <v>3</v>
      </c>
      <c r="F7593" s="3">
        <v>2</v>
      </c>
      <c r="G7593" s="3">
        <v>1</v>
      </c>
      <c r="H7593" s="3">
        <v>1</v>
      </c>
      <c r="I7593" s="3">
        <f t="shared" si="118"/>
        <v>2</v>
      </c>
    </row>
    <row r="7594" spans="1:9" x14ac:dyDescent="0.35">
      <c r="A7594" s="3" t="s">
        <v>7986</v>
      </c>
      <c r="B7594" s="44" t="s">
        <v>212</v>
      </c>
      <c r="C7594" s="44" t="s">
        <v>86</v>
      </c>
      <c r="D7594" s="44" t="s">
        <v>176</v>
      </c>
      <c r="E7594" s="3">
        <v>3</v>
      </c>
      <c r="F7594" s="3">
        <v>1</v>
      </c>
      <c r="G7594" s="3">
        <v>1</v>
      </c>
      <c r="H7594" s="3">
        <v>1</v>
      </c>
      <c r="I7594" s="3">
        <f t="shared" si="118"/>
        <v>2</v>
      </c>
    </row>
    <row r="7595" spans="1:9" x14ac:dyDescent="0.35">
      <c r="A7595" s="3" t="s">
        <v>7987</v>
      </c>
      <c r="B7595" s="44" t="s">
        <v>237</v>
      </c>
      <c r="C7595" s="44" t="s">
        <v>63</v>
      </c>
      <c r="D7595" s="44" t="s">
        <v>175</v>
      </c>
      <c r="E7595" s="3">
        <v>3</v>
      </c>
      <c r="F7595" s="3">
        <v>1</v>
      </c>
      <c r="G7595" s="3">
        <v>1</v>
      </c>
      <c r="H7595" s="3">
        <v>2</v>
      </c>
      <c r="I7595" s="3">
        <f t="shared" si="118"/>
        <v>2</v>
      </c>
    </row>
    <row r="7596" spans="1:9" x14ac:dyDescent="0.35">
      <c r="A7596" s="3" t="s">
        <v>7988</v>
      </c>
      <c r="B7596" s="44" t="s">
        <v>185</v>
      </c>
      <c r="C7596" s="44" t="s">
        <v>63</v>
      </c>
      <c r="D7596" s="44" t="s">
        <v>176</v>
      </c>
      <c r="E7596" s="3">
        <v>3</v>
      </c>
      <c r="F7596" s="3">
        <v>1</v>
      </c>
      <c r="G7596" s="3">
        <v>1</v>
      </c>
      <c r="H7596" s="3">
        <v>1</v>
      </c>
      <c r="I7596" s="3">
        <f t="shared" si="118"/>
        <v>2</v>
      </c>
    </row>
    <row r="7597" spans="1:9" x14ac:dyDescent="0.35">
      <c r="A7597" s="3" t="s">
        <v>7989</v>
      </c>
      <c r="B7597" s="44" t="s">
        <v>232</v>
      </c>
      <c r="C7597" s="44" t="s">
        <v>99</v>
      </c>
      <c r="D7597" s="44" t="s">
        <v>176</v>
      </c>
      <c r="E7597" s="3">
        <v>3</v>
      </c>
      <c r="F7597" s="3">
        <v>1</v>
      </c>
      <c r="G7597" s="3">
        <v>4</v>
      </c>
      <c r="H7597" s="3">
        <v>1</v>
      </c>
      <c r="I7597" s="3">
        <f t="shared" si="118"/>
        <v>2</v>
      </c>
    </row>
    <row r="7598" spans="1:9" x14ac:dyDescent="0.35">
      <c r="A7598" s="3" t="s">
        <v>7990</v>
      </c>
      <c r="B7598" s="44" t="s">
        <v>181</v>
      </c>
      <c r="C7598" s="44" t="s">
        <v>79</v>
      </c>
      <c r="D7598" s="44" t="s">
        <v>175</v>
      </c>
      <c r="E7598" s="3">
        <v>3</v>
      </c>
      <c r="F7598" s="3">
        <v>1</v>
      </c>
      <c r="G7598" s="3">
        <v>1</v>
      </c>
      <c r="H7598" s="3">
        <v>1</v>
      </c>
      <c r="I7598" s="3">
        <f t="shared" si="118"/>
        <v>2</v>
      </c>
    </row>
    <row r="7599" spans="1:9" x14ac:dyDescent="0.35">
      <c r="A7599" s="3" t="s">
        <v>7991</v>
      </c>
      <c r="B7599" s="44" t="s">
        <v>211</v>
      </c>
      <c r="C7599" s="44" t="s">
        <v>87</v>
      </c>
      <c r="D7599" s="44" t="s">
        <v>175</v>
      </c>
      <c r="E7599" s="3">
        <v>1</v>
      </c>
      <c r="F7599" s="3">
        <v>1</v>
      </c>
      <c r="G7599" s="3">
        <v>1</v>
      </c>
      <c r="H7599" s="3">
        <v>1</v>
      </c>
      <c r="I7599" s="3">
        <f t="shared" si="118"/>
        <v>1</v>
      </c>
    </row>
    <row r="7600" spans="1:9" x14ac:dyDescent="0.35">
      <c r="A7600" s="3" t="s">
        <v>7992</v>
      </c>
      <c r="B7600" s="44" t="s">
        <v>192</v>
      </c>
      <c r="C7600" s="44" t="s">
        <v>111</v>
      </c>
      <c r="D7600" s="44" t="s">
        <v>176</v>
      </c>
      <c r="E7600" s="3">
        <v>3</v>
      </c>
      <c r="F7600" s="3">
        <v>1</v>
      </c>
      <c r="G7600" s="3">
        <v>1</v>
      </c>
      <c r="H7600" s="3">
        <v>1</v>
      </c>
      <c r="I7600" s="3">
        <f t="shared" si="118"/>
        <v>2</v>
      </c>
    </row>
    <row r="7601" spans="1:9" x14ac:dyDescent="0.35">
      <c r="A7601" s="3" t="s">
        <v>7993</v>
      </c>
      <c r="B7601" s="44" t="s">
        <v>197</v>
      </c>
      <c r="C7601" s="44" t="s">
        <v>80</v>
      </c>
      <c r="D7601" s="44" t="s">
        <v>176</v>
      </c>
      <c r="E7601" s="3">
        <v>3</v>
      </c>
      <c r="F7601" s="3">
        <v>1</v>
      </c>
      <c r="G7601" s="3">
        <v>4</v>
      </c>
      <c r="H7601" s="3">
        <v>1</v>
      </c>
      <c r="I7601" s="3">
        <f t="shared" si="118"/>
        <v>2</v>
      </c>
    </row>
    <row r="7602" spans="1:9" x14ac:dyDescent="0.35">
      <c r="A7602" s="3" t="s">
        <v>7994</v>
      </c>
      <c r="B7602" s="44" t="s">
        <v>211</v>
      </c>
      <c r="C7602" s="44" t="s">
        <v>87</v>
      </c>
      <c r="D7602" s="44" t="s">
        <v>175</v>
      </c>
      <c r="E7602" s="3">
        <v>3</v>
      </c>
      <c r="F7602" s="3">
        <v>1</v>
      </c>
      <c r="G7602" s="3">
        <v>1</v>
      </c>
      <c r="H7602" s="3">
        <v>1</v>
      </c>
      <c r="I7602" s="3">
        <f t="shared" si="118"/>
        <v>2</v>
      </c>
    </row>
    <row r="7603" spans="1:9" x14ac:dyDescent="0.35">
      <c r="A7603" s="3" t="s">
        <v>7995</v>
      </c>
      <c r="B7603" s="44" t="s">
        <v>212</v>
      </c>
      <c r="C7603" s="44" t="s">
        <v>86</v>
      </c>
      <c r="D7603" s="44" t="s">
        <v>176</v>
      </c>
      <c r="E7603" s="3">
        <v>1</v>
      </c>
      <c r="F7603" s="3">
        <v>2</v>
      </c>
      <c r="G7603" s="3">
        <v>1</v>
      </c>
      <c r="H7603" s="3">
        <v>1</v>
      </c>
      <c r="I7603" s="3">
        <f t="shared" si="118"/>
        <v>1</v>
      </c>
    </row>
    <row r="7604" spans="1:9" x14ac:dyDescent="0.35">
      <c r="A7604" s="3" t="s">
        <v>7996</v>
      </c>
      <c r="B7604" s="44" t="s">
        <v>215</v>
      </c>
      <c r="C7604" s="44" t="s">
        <v>38</v>
      </c>
      <c r="D7604" s="44" t="s">
        <v>176</v>
      </c>
      <c r="E7604" s="3">
        <v>3</v>
      </c>
      <c r="F7604" s="3">
        <v>1</v>
      </c>
      <c r="G7604" s="3">
        <v>1</v>
      </c>
      <c r="H7604" s="3">
        <v>1</v>
      </c>
      <c r="I7604" s="3">
        <f t="shared" si="118"/>
        <v>2</v>
      </c>
    </row>
    <row r="7605" spans="1:9" x14ac:dyDescent="0.35">
      <c r="A7605" s="3" t="s">
        <v>7997</v>
      </c>
      <c r="B7605" s="44" t="s">
        <v>255</v>
      </c>
      <c r="C7605" s="44" t="s">
        <v>87</v>
      </c>
      <c r="D7605" s="44" t="s">
        <v>176</v>
      </c>
      <c r="E7605" s="3">
        <v>3</v>
      </c>
      <c r="F7605" s="3">
        <v>1</v>
      </c>
      <c r="G7605" s="3">
        <v>1</v>
      </c>
      <c r="H7605" s="3">
        <v>1</v>
      </c>
      <c r="I7605" s="3">
        <f t="shared" si="118"/>
        <v>2</v>
      </c>
    </row>
    <row r="7606" spans="1:9" x14ac:dyDescent="0.35">
      <c r="A7606" s="3" t="s">
        <v>7998</v>
      </c>
      <c r="B7606" s="44" t="s">
        <v>225</v>
      </c>
      <c r="C7606" s="44" t="s">
        <v>52</v>
      </c>
      <c r="D7606" s="44" t="s">
        <v>176</v>
      </c>
      <c r="E7606" s="3">
        <v>3</v>
      </c>
      <c r="F7606" s="3">
        <v>1</v>
      </c>
      <c r="G7606" s="3">
        <v>4</v>
      </c>
      <c r="H7606" s="3">
        <v>1</v>
      </c>
      <c r="I7606" s="3">
        <f t="shared" si="118"/>
        <v>2</v>
      </c>
    </row>
    <row r="7607" spans="1:9" x14ac:dyDescent="0.35">
      <c r="A7607" s="3" t="s">
        <v>7999</v>
      </c>
      <c r="B7607" s="44" t="s">
        <v>255</v>
      </c>
      <c r="C7607" s="44" t="s">
        <v>87</v>
      </c>
      <c r="D7607" s="44" t="s">
        <v>176</v>
      </c>
      <c r="E7607" s="3">
        <v>1</v>
      </c>
      <c r="F7607" s="3">
        <v>3</v>
      </c>
      <c r="G7607" s="3">
        <v>4</v>
      </c>
      <c r="H7607" s="3">
        <v>1</v>
      </c>
      <c r="I7607" s="3">
        <f t="shared" si="118"/>
        <v>2</v>
      </c>
    </row>
    <row r="7608" spans="1:9" x14ac:dyDescent="0.35">
      <c r="A7608" s="3" t="s">
        <v>8000</v>
      </c>
      <c r="B7608" s="44" t="s">
        <v>198</v>
      </c>
      <c r="C7608" s="44" t="s">
        <v>54</v>
      </c>
      <c r="D7608" s="44" t="s">
        <v>176</v>
      </c>
      <c r="E7608" s="3">
        <v>2</v>
      </c>
      <c r="F7608" s="3">
        <v>2</v>
      </c>
      <c r="G7608" s="3">
        <v>1</v>
      </c>
      <c r="H7608" s="3">
        <v>1</v>
      </c>
      <c r="I7608" s="3">
        <f t="shared" si="118"/>
        <v>2</v>
      </c>
    </row>
    <row r="7609" spans="1:9" x14ac:dyDescent="0.35">
      <c r="A7609" s="3" t="s">
        <v>8001</v>
      </c>
      <c r="B7609" s="44" t="s">
        <v>192</v>
      </c>
      <c r="C7609" s="44" t="s">
        <v>111</v>
      </c>
      <c r="D7609" s="44" t="s">
        <v>176</v>
      </c>
      <c r="E7609" s="3">
        <v>3</v>
      </c>
      <c r="F7609" s="3">
        <v>1</v>
      </c>
      <c r="G7609" s="3">
        <v>1</v>
      </c>
      <c r="H7609" s="3">
        <v>1</v>
      </c>
      <c r="I7609" s="3">
        <f t="shared" si="118"/>
        <v>2</v>
      </c>
    </row>
    <row r="7610" spans="1:9" x14ac:dyDescent="0.35">
      <c r="A7610" s="3" t="s">
        <v>8002</v>
      </c>
      <c r="B7610" s="44" t="s">
        <v>197</v>
      </c>
      <c r="C7610" s="44" t="s">
        <v>80</v>
      </c>
      <c r="D7610" s="44" t="s">
        <v>176</v>
      </c>
      <c r="E7610" s="3">
        <v>3</v>
      </c>
      <c r="F7610" s="3">
        <v>1</v>
      </c>
      <c r="G7610" s="3">
        <v>1</v>
      </c>
      <c r="H7610" s="3">
        <v>1</v>
      </c>
      <c r="I7610" s="3">
        <f t="shared" si="118"/>
        <v>2</v>
      </c>
    </row>
    <row r="7611" spans="1:9" x14ac:dyDescent="0.35">
      <c r="A7611" s="3" t="s">
        <v>8003</v>
      </c>
      <c r="B7611" s="44" t="s">
        <v>192</v>
      </c>
      <c r="C7611" s="44" t="s">
        <v>111</v>
      </c>
      <c r="D7611" s="44" t="s">
        <v>176</v>
      </c>
      <c r="E7611" s="3">
        <v>3</v>
      </c>
      <c r="F7611" s="3">
        <v>2</v>
      </c>
      <c r="G7611" s="3">
        <v>1</v>
      </c>
      <c r="H7611" s="3">
        <v>1</v>
      </c>
      <c r="I7611" s="3">
        <f t="shared" si="118"/>
        <v>2</v>
      </c>
    </row>
    <row r="7612" spans="1:9" x14ac:dyDescent="0.35">
      <c r="A7612" s="3" t="s">
        <v>8004</v>
      </c>
      <c r="B7612" s="44" t="s">
        <v>276</v>
      </c>
      <c r="C7612" s="44" t="s">
        <v>105</v>
      </c>
      <c r="D7612" s="44" t="s">
        <v>175</v>
      </c>
      <c r="E7612" s="3">
        <v>1</v>
      </c>
      <c r="F7612" s="3">
        <v>1</v>
      </c>
      <c r="G7612" s="3">
        <v>1</v>
      </c>
      <c r="H7612" s="3">
        <v>1</v>
      </c>
      <c r="I7612" s="3">
        <f t="shared" si="118"/>
        <v>1</v>
      </c>
    </row>
    <row r="7613" spans="1:9" x14ac:dyDescent="0.35">
      <c r="A7613" s="3" t="s">
        <v>8005</v>
      </c>
      <c r="B7613" s="44" t="s">
        <v>180</v>
      </c>
      <c r="C7613" s="44" t="s">
        <v>105</v>
      </c>
      <c r="D7613" s="44" t="s">
        <v>176</v>
      </c>
      <c r="E7613" s="3">
        <v>3</v>
      </c>
      <c r="F7613" s="3">
        <v>1</v>
      </c>
      <c r="G7613" s="3">
        <v>1</v>
      </c>
      <c r="H7613" s="3">
        <v>1</v>
      </c>
      <c r="I7613" s="3">
        <f t="shared" si="118"/>
        <v>2</v>
      </c>
    </row>
    <row r="7614" spans="1:9" x14ac:dyDescent="0.35">
      <c r="A7614" s="3" t="s">
        <v>8006</v>
      </c>
      <c r="B7614" s="44" t="s">
        <v>265</v>
      </c>
      <c r="C7614" s="44" t="s">
        <v>96</v>
      </c>
      <c r="D7614" s="44" t="s">
        <v>175</v>
      </c>
      <c r="E7614" s="3">
        <v>3</v>
      </c>
      <c r="F7614" s="3">
        <v>1</v>
      </c>
      <c r="G7614" s="3">
        <v>4</v>
      </c>
      <c r="H7614" s="3">
        <v>1</v>
      </c>
      <c r="I7614" s="3">
        <f t="shared" si="118"/>
        <v>2</v>
      </c>
    </row>
    <row r="7615" spans="1:9" x14ac:dyDescent="0.35">
      <c r="A7615" s="3" t="s">
        <v>8007</v>
      </c>
      <c r="B7615" s="44" t="s">
        <v>248</v>
      </c>
      <c r="C7615" s="44" t="s">
        <v>80</v>
      </c>
      <c r="D7615" s="44" t="s">
        <v>175</v>
      </c>
      <c r="E7615" s="3">
        <v>3</v>
      </c>
      <c r="F7615" s="3">
        <v>1</v>
      </c>
      <c r="G7615" s="3">
        <v>4</v>
      </c>
      <c r="H7615" s="3">
        <v>1</v>
      </c>
      <c r="I7615" s="3">
        <f t="shared" si="118"/>
        <v>2</v>
      </c>
    </row>
    <row r="7616" spans="1:9" x14ac:dyDescent="0.35">
      <c r="A7616" s="3" t="s">
        <v>8008</v>
      </c>
      <c r="B7616" s="44" t="s">
        <v>254</v>
      </c>
      <c r="C7616" s="44" t="s">
        <v>68</v>
      </c>
      <c r="D7616" s="44" t="s">
        <v>176</v>
      </c>
      <c r="E7616" s="3">
        <v>3</v>
      </c>
      <c r="F7616" s="3">
        <v>1</v>
      </c>
      <c r="G7616" s="3">
        <v>1</v>
      </c>
      <c r="H7616" s="3">
        <v>1</v>
      </c>
      <c r="I7616" s="3">
        <f t="shared" si="118"/>
        <v>2</v>
      </c>
    </row>
    <row r="7617" spans="1:9" x14ac:dyDescent="0.35">
      <c r="A7617" s="3" t="s">
        <v>8009</v>
      </c>
      <c r="B7617" s="44" t="s">
        <v>254</v>
      </c>
      <c r="C7617" s="44" t="s">
        <v>68</v>
      </c>
      <c r="D7617" s="44" t="s">
        <v>176</v>
      </c>
      <c r="E7617" s="3">
        <v>3</v>
      </c>
      <c r="F7617" s="3">
        <v>1</v>
      </c>
      <c r="G7617" s="3">
        <v>4</v>
      </c>
      <c r="H7617" s="3">
        <v>1</v>
      </c>
      <c r="I7617" s="3">
        <f t="shared" si="118"/>
        <v>2</v>
      </c>
    </row>
    <row r="7618" spans="1:9" x14ac:dyDescent="0.35">
      <c r="A7618" s="3" t="s">
        <v>8010</v>
      </c>
      <c r="B7618" s="44" t="s">
        <v>181</v>
      </c>
      <c r="C7618" s="44" t="s">
        <v>79</v>
      </c>
      <c r="D7618" s="44" t="s">
        <v>175</v>
      </c>
      <c r="E7618" s="3">
        <v>3</v>
      </c>
      <c r="F7618" s="3">
        <v>1</v>
      </c>
      <c r="G7618" s="3">
        <v>1</v>
      </c>
      <c r="H7618" s="3">
        <v>1</v>
      </c>
      <c r="I7618" s="3">
        <f t="shared" si="118"/>
        <v>2</v>
      </c>
    </row>
    <row r="7619" spans="1:9" x14ac:dyDescent="0.35">
      <c r="A7619" s="3" t="s">
        <v>8011</v>
      </c>
      <c r="B7619" s="44" t="s">
        <v>248</v>
      </c>
      <c r="C7619" s="44" t="s">
        <v>80</v>
      </c>
      <c r="D7619" s="44" t="s">
        <v>175</v>
      </c>
      <c r="E7619" s="3">
        <v>3</v>
      </c>
      <c r="F7619" s="3">
        <v>1</v>
      </c>
      <c r="G7619" s="3">
        <v>1</v>
      </c>
      <c r="H7619" s="3">
        <v>1</v>
      </c>
      <c r="I7619" s="3">
        <f t="shared" ref="I7619:I7682" si="119">ROUND(AVERAGE(E7619:H7619),0)</f>
        <v>2</v>
      </c>
    </row>
    <row r="7620" spans="1:9" x14ac:dyDescent="0.35">
      <c r="A7620" s="3" t="s">
        <v>8012</v>
      </c>
      <c r="B7620" s="44" t="s">
        <v>237</v>
      </c>
      <c r="C7620" s="44" t="s">
        <v>63</v>
      </c>
      <c r="D7620" s="44" t="s">
        <v>175</v>
      </c>
      <c r="E7620" s="3">
        <v>3</v>
      </c>
      <c r="F7620" s="3">
        <v>1</v>
      </c>
      <c r="G7620" s="3">
        <v>4</v>
      </c>
      <c r="H7620" s="3">
        <v>1</v>
      </c>
      <c r="I7620" s="3">
        <f t="shared" si="119"/>
        <v>2</v>
      </c>
    </row>
    <row r="7621" spans="1:9" x14ac:dyDescent="0.35">
      <c r="A7621" s="3" t="s">
        <v>8013</v>
      </c>
      <c r="B7621" s="44" t="s">
        <v>225</v>
      </c>
      <c r="C7621" s="44" t="s">
        <v>52</v>
      </c>
      <c r="D7621" s="44" t="s">
        <v>176</v>
      </c>
      <c r="E7621" s="3">
        <v>3</v>
      </c>
      <c r="F7621" s="3">
        <v>1</v>
      </c>
      <c r="G7621" s="3">
        <v>4</v>
      </c>
      <c r="H7621" s="3">
        <v>1</v>
      </c>
      <c r="I7621" s="3">
        <f t="shared" si="119"/>
        <v>2</v>
      </c>
    </row>
    <row r="7622" spans="1:9" x14ac:dyDescent="0.35">
      <c r="A7622" s="3" t="s">
        <v>8014</v>
      </c>
      <c r="B7622" s="44" t="s">
        <v>237</v>
      </c>
      <c r="C7622" s="44" t="s">
        <v>63</v>
      </c>
      <c r="D7622" s="44" t="s">
        <v>175</v>
      </c>
      <c r="E7622" s="3">
        <v>3</v>
      </c>
      <c r="F7622" s="3">
        <v>1</v>
      </c>
      <c r="G7622" s="3">
        <v>1</v>
      </c>
      <c r="H7622" s="3">
        <v>1</v>
      </c>
      <c r="I7622" s="3">
        <f t="shared" si="119"/>
        <v>2</v>
      </c>
    </row>
    <row r="7623" spans="1:9" x14ac:dyDescent="0.35">
      <c r="A7623" s="3" t="s">
        <v>8015</v>
      </c>
      <c r="B7623" s="44" t="s">
        <v>225</v>
      </c>
      <c r="C7623" s="44" t="s">
        <v>52</v>
      </c>
      <c r="D7623" s="44" t="s">
        <v>176</v>
      </c>
      <c r="E7623" s="3">
        <v>3</v>
      </c>
      <c r="F7623" s="3">
        <v>2</v>
      </c>
      <c r="G7623" s="3">
        <v>1</v>
      </c>
      <c r="H7623" s="3">
        <v>1</v>
      </c>
      <c r="I7623" s="3">
        <f t="shared" si="119"/>
        <v>2</v>
      </c>
    </row>
    <row r="7624" spans="1:9" x14ac:dyDescent="0.35">
      <c r="A7624" s="3" t="s">
        <v>8016</v>
      </c>
      <c r="B7624" s="44" t="s">
        <v>282</v>
      </c>
      <c r="C7624" s="44" t="s">
        <v>111</v>
      </c>
      <c r="D7624" s="44" t="s">
        <v>175</v>
      </c>
      <c r="E7624" s="3">
        <v>3</v>
      </c>
      <c r="F7624" s="3">
        <v>1</v>
      </c>
      <c r="G7624" s="3">
        <v>1</v>
      </c>
      <c r="H7624" s="3">
        <v>1</v>
      </c>
      <c r="I7624" s="3">
        <f t="shared" si="119"/>
        <v>2</v>
      </c>
    </row>
    <row r="7625" spans="1:9" x14ac:dyDescent="0.35">
      <c r="A7625" s="3" t="s">
        <v>8017</v>
      </c>
      <c r="B7625" s="44" t="s">
        <v>187</v>
      </c>
      <c r="C7625" s="44" t="s">
        <v>86</v>
      </c>
      <c r="D7625" s="44" t="s">
        <v>175</v>
      </c>
      <c r="E7625" s="3">
        <v>3</v>
      </c>
      <c r="F7625" s="3">
        <v>2</v>
      </c>
      <c r="G7625" s="3">
        <v>1</v>
      </c>
      <c r="H7625" s="3">
        <v>1</v>
      </c>
      <c r="I7625" s="3">
        <f t="shared" si="119"/>
        <v>2</v>
      </c>
    </row>
    <row r="7626" spans="1:9" x14ac:dyDescent="0.35">
      <c r="A7626" s="3" t="s">
        <v>8018</v>
      </c>
      <c r="B7626" s="44" t="s">
        <v>182</v>
      </c>
      <c r="C7626" s="44" t="s">
        <v>183</v>
      </c>
      <c r="D7626" s="44" t="s">
        <v>175</v>
      </c>
      <c r="E7626" s="3">
        <v>3</v>
      </c>
      <c r="F7626" s="3">
        <v>1</v>
      </c>
      <c r="G7626" s="3">
        <v>1</v>
      </c>
      <c r="H7626" s="3">
        <v>1</v>
      </c>
      <c r="I7626" s="3">
        <f t="shared" si="119"/>
        <v>2</v>
      </c>
    </row>
    <row r="7627" spans="1:9" x14ac:dyDescent="0.35">
      <c r="A7627" s="3" t="s">
        <v>8019</v>
      </c>
      <c r="B7627" s="44" t="s">
        <v>185</v>
      </c>
      <c r="C7627" s="44" t="s">
        <v>63</v>
      </c>
      <c r="D7627" s="44" t="s">
        <v>176</v>
      </c>
      <c r="E7627" s="3">
        <v>3</v>
      </c>
      <c r="F7627" s="3">
        <v>1</v>
      </c>
      <c r="G7627" s="3">
        <v>1</v>
      </c>
      <c r="H7627" s="3">
        <v>1</v>
      </c>
      <c r="I7627" s="3">
        <f t="shared" si="119"/>
        <v>2</v>
      </c>
    </row>
    <row r="7628" spans="1:9" x14ac:dyDescent="0.35">
      <c r="A7628" s="3" t="s">
        <v>8020</v>
      </c>
      <c r="B7628" s="44" t="s">
        <v>220</v>
      </c>
      <c r="C7628" s="44" t="s">
        <v>96</v>
      </c>
      <c r="D7628" s="44" t="s">
        <v>176</v>
      </c>
      <c r="E7628" s="3">
        <v>3</v>
      </c>
      <c r="F7628" s="3">
        <v>1</v>
      </c>
      <c r="G7628" s="3">
        <v>1</v>
      </c>
      <c r="H7628" s="3">
        <v>1</v>
      </c>
      <c r="I7628" s="3">
        <f t="shared" si="119"/>
        <v>2</v>
      </c>
    </row>
    <row r="7629" spans="1:9" x14ac:dyDescent="0.35">
      <c r="A7629" s="3" t="s">
        <v>8021</v>
      </c>
      <c r="B7629" s="44" t="s">
        <v>248</v>
      </c>
      <c r="C7629" s="44" t="s">
        <v>80</v>
      </c>
      <c r="D7629" s="44" t="s">
        <v>175</v>
      </c>
      <c r="E7629" s="3">
        <v>3</v>
      </c>
      <c r="F7629" s="3">
        <v>1</v>
      </c>
      <c r="G7629" s="3">
        <v>4</v>
      </c>
      <c r="H7629" s="3">
        <v>1</v>
      </c>
      <c r="I7629" s="3">
        <f t="shared" si="119"/>
        <v>2</v>
      </c>
    </row>
    <row r="7630" spans="1:9" x14ac:dyDescent="0.35">
      <c r="A7630" s="3" t="s">
        <v>8022</v>
      </c>
      <c r="B7630" s="44" t="s">
        <v>185</v>
      </c>
      <c r="C7630" s="44" t="s">
        <v>63</v>
      </c>
      <c r="D7630" s="44" t="s">
        <v>176</v>
      </c>
      <c r="E7630" s="3">
        <v>3</v>
      </c>
      <c r="F7630" s="3">
        <v>1</v>
      </c>
      <c r="G7630" s="3">
        <v>1</v>
      </c>
      <c r="H7630" s="3">
        <v>1</v>
      </c>
      <c r="I7630" s="3">
        <f t="shared" si="119"/>
        <v>2</v>
      </c>
    </row>
    <row r="7631" spans="1:9" x14ac:dyDescent="0.35">
      <c r="A7631" s="3" t="s">
        <v>8023</v>
      </c>
      <c r="B7631" s="44" t="s">
        <v>247</v>
      </c>
      <c r="C7631" s="44" t="s">
        <v>110</v>
      </c>
      <c r="D7631" s="44" t="s">
        <v>175</v>
      </c>
      <c r="E7631" s="3">
        <v>3</v>
      </c>
      <c r="F7631" s="3">
        <v>1</v>
      </c>
      <c r="G7631" s="3">
        <v>1</v>
      </c>
      <c r="H7631" s="3">
        <v>1</v>
      </c>
      <c r="I7631" s="3">
        <f t="shared" si="119"/>
        <v>2</v>
      </c>
    </row>
    <row r="7632" spans="1:9" x14ac:dyDescent="0.35">
      <c r="A7632" s="3" t="s">
        <v>8024</v>
      </c>
      <c r="B7632" s="44" t="s">
        <v>206</v>
      </c>
      <c r="C7632" s="44" t="s">
        <v>52</v>
      </c>
      <c r="D7632" s="44" t="s">
        <v>175</v>
      </c>
      <c r="E7632" s="3">
        <v>3</v>
      </c>
      <c r="F7632" s="3">
        <v>1</v>
      </c>
      <c r="G7632" s="3">
        <v>1</v>
      </c>
      <c r="H7632" s="3">
        <v>1</v>
      </c>
      <c r="I7632" s="3">
        <f t="shared" si="119"/>
        <v>2</v>
      </c>
    </row>
    <row r="7633" spans="1:9" x14ac:dyDescent="0.35">
      <c r="A7633" s="3" t="s">
        <v>8025</v>
      </c>
      <c r="B7633" s="44" t="s">
        <v>220</v>
      </c>
      <c r="C7633" s="44" t="s">
        <v>96</v>
      </c>
      <c r="D7633" s="44" t="s">
        <v>176</v>
      </c>
      <c r="E7633" s="3">
        <v>2</v>
      </c>
      <c r="F7633" s="3">
        <v>2</v>
      </c>
      <c r="G7633" s="3">
        <v>1</v>
      </c>
      <c r="H7633" s="3">
        <v>1</v>
      </c>
      <c r="I7633" s="3">
        <f t="shared" si="119"/>
        <v>2</v>
      </c>
    </row>
    <row r="7634" spans="1:9" x14ac:dyDescent="0.35">
      <c r="A7634" s="3" t="s">
        <v>8026</v>
      </c>
      <c r="B7634" s="44" t="s">
        <v>206</v>
      </c>
      <c r="C7634" s="44" t="s">
        <v>52</v>
      </c>
      <c r="D7634" s="44" t="s">
        <v>175</v>
      </c>
      <c r="E7634" s="3">
        <v>3</v>
      </c>
      <c r="F7634" s="3">
        <v>1</v>
      </c>
      <c r="G7634" s="3">
        <v>1</v>
      </c>
      <c r="H7634" s="3">
        <v>1</v>
      </c>
      <c r="I7634" s="3">
        <f t="shared" si="119"/>
        <v>2</v>
      </c>
    </row>
    <row r="7635" spans="1:9" x14ac:dyDescent="0.35">
      <c r="A7635" s="3" t="s">
        <v>8027</v>
      </c>
      <c r="B7635" s="44" t="s">
        <v>225</v>
      </c>
      <c r="C7635" s="44" t="s">
        <v>52</v>
      </c>
      <c r="D7635" s="44" t="s">
        <v>176</v>
      </c>
      <c r="E7635" s="3">
        <v>1</v>
      </c>
      <c r="F7635" s="3">
        <v>4</v>
      </c>
      <c r="G7635" s="3">
        <v>1</v>
      </c>
      <c r="H7635" s="3">
        <v>1</v>
      </c>
      <c r="I7635" s="3">
        <f t="shared" si="119"/>
        <v>2</v>
      </c>
    </row>
    <row r="7636" spans="1:9" x14ac:dyDescent="0.35">
      <c r="A7636" s="3" t="s">
        <v>8028</v>
      </c>
      <c r="B7636" s="44" t="s">
        <v>182</v>
      </c>
      <c r="C7636" s="44" t="s">
        <v>183</v>
      </c>
      <c r="D7636" s="44" t="s">
        <v>175</v>
      </c>
      <c r="E7636" s="3">
        <v>3</v>
      </c>
      <c r="F7636" s="3">
        <v>2</v>
      </c>
      <c r="G7636" s="3">
        <v>1</v>
      </c>
      <c r="H7636" s="3">
        <v>1</v>
      </c>
      <c r="I7636" s="3">
        <f t="shared" si="119"/>
        <v>2</v>
      </c>
    </row>
    <row r="7637" spans="1:9" x14ac:dyDescent="0.35">
      <c r="A7637" s="3" t="s">
        <v>8029</v>
      </c>
      <c r="B7637" s="44" t="s">
        <v>215</v>
      </c>
      <c r="C7637" s="44" t="s">
        <v>38</v>
      </c>
      <c r="D7637" s="44" t="s">
        <v>176</v>
      </c>
      <c r="E7637" s="3">
        <v>3</v>
      </c>
      <c r="F7637" s="3">
        <v>1</v>
      </c>
      <c r="G7637" s="3">
        <v>4</v>
      </c>
      <c r="H7637" s="3">
        <v>1</v>
      </c>
      <c r="I7637" s="3">
        <f t="shared" si="119"/>
        <v>2</v>
      </c>
    </row>
    <row r="7638" spans="1:9" x14ac:dyDescent="0.35">
      <c r="A7638" s="3" t="s">
        <v>8030</v>
      </c>
      <c r="B7638" s="44" t="s">
        <v>212</v>
      </c>
      <c r="C7638" s="44" t="s">
        <v>86</v>
      </c>
      <c r="D7638" s="44" t="s">
        <v>176</v>
      </c>
      <c r="E7638" s="3">
        <v>3</v>
      </c>
      <c r="F7638" s="3">
        <v>1</v>
      </c>
      <c r="G7638" s="3">
        <v>1</v>
      </c>
      <c r="H7638" s="3">
        <v>1</v>
      </c>
      <c r="I7638" s="3">
        <f t="shared" si="119"/>
        <v>2</v>
      </c>
    </row>
    <row r="7639" spans="1:9" x14ac:dyDescent="0.35">
      <c r="A7639" s="3" t="s">
        <v>8031</v>
      </c>
      <c r="B7639" s="44" t="s">
        <v>197</v>
      </c>
      <c r="C7639" s="44" t="s">
        <v>80</v>
      </c>
      <c r="D7639" s="44" t="s">
        <v>176</v>
      </c>
      <c r="E7639" s="3">
        <v>3</v>
      </c>
      <c r="F7639" s="3">
        <v>1</v>
      </c>
      <c r="G7639" s="3">
        <v>1</v>
      </c>
      <c r="H7639" s="3">
        <v>1</v>
      </c>
      <c r="I7639" s="3">
        <f t="shared" si="119"/>
        <v>2</v>
      </c>
    </row>
    <row r="7640" spans="1:9" x14ac:dyDescent="0.35">
      <c r="A7640" s="3" t="s">
        <v>8032</v>
      </c>
      <c r="B7640" s="44" t="s">
        <v>282</v>
      </c>
      <c r="C7640" s="44" t="s">
        <v>111</v>
      </c>
      <c r="D7640" s="44" t="s">
        <v>175</v>
      </c>
      <c r="E7640" s="3">
        <v>3</v>
      </c>
      <c r="F7640" s="3">
        <v>1</v>
      </c>
      <c r="G7640" s="3">
        <v>1</v>
      </c>
      <c r="H7640" s="3">
        <v>1</v>
      </c>
      <c r="I7640" s="3">
        <f t="shared" si="119"/>
        <v>2</v>
      </c>
    </row>
    <row r="7641" spans="1:9" x14ac:dyDescent="0.35">
      <c r="A7641" s="3" t="s">
        <v>8033</v>
      </c>
      <c r="B7641" s="44" t="s">
        <v>215</v>
      </c>
      <c r="C7641" s="44" t="s">
        <v>38</v>
      </c>
      <c r="D7641" s="44" t="s">
        <v>176</v>
      </c>
      <c r="E7641" s="3">
        <v>3</v>
      </c>
      <c r="F7641" s="3">
        <v>1</v>
      </c>
      <c r="G7641" s="3">
        <v>1</v>
      </c>
      <c r="H7641" s="3">
        <v>1</v>
      </c>
      <c r="I7641" s="3">
        <f t="shared" si="119"/>
        <v>2</v>
      </c>
    </row>
    <row r="7642" spans="1:9" x14ac:dyDescent="0.35">
      <c r="A7642" s="3" t="s">
        <v>8034</v>
      </c>
      <c r="B7642" s="44" t="s">
        <v>192</v>
      </c>
      <c r="C7642" s="44" t="s">
        <v>111</v>
      </c>
      <c r="D7642" s="44" t="s">
        <v>176</v>
      </c>
      <c r="E7642" s="3">
        <v>3</v>
      </c>
      <c r="F7642" s="3">
        <v>1</v>
      </c>
      <c r="G7642" s="3">
        <v>1</v>
      </c>
      <c r="H7642" s="3">
        <v>1</v>
      </c>
      <c r="I7642" s="3">
        <f t="shared" si="119"/>
        <v>2</v>
      </c>
    </row>
    <row r="7643" spans="1:9" x14ac:dyDescent="0.35">
      <c r="A7643" s="3" t="s">
        <v>8035</v>
      </c>
      <c r="B7643" s="44" t="s">
        <v>253</v>
      </c>
      <c r="C7643" s="44" t="s">
        <v>235</v>
      </c>
      <c r="D7643" s="44" t="s">
        <v>175</v>
      </c>
      <c r="E7643" s="3">
        <v>3</v>
      </c>
      <c r="F7643" s="3">
        <v>1</v>
      </c>
      <c r="G7643" s="3">
        <v>4</v>
      </c>
      <c r="H7643" s="3">
        <v>1</v>
      </c>
      <c r="I7643" s="3">
        <f t="shared" si="119"/>
        <v>2</v>
      </c>
    </row>
    <row r="7644" spans="1:9" x14ac:dyDescent="0.35">
      <c r="A7644" s="3" t="s">
        <v>8036</v>
      </c>
      <c r="B7644" s="44" t="s">
        <v>211</v>
      </c>
      <c r="C7644" s="44" t="s">
        <v>87</v>
      </c>
      <c r="D7644" s="44" t="s">
        <v>175</v>
      </c>
      <c r="E7644" s="3">
        <v>3</v>
      </c>
      <c r="F7644" s="3">
        <v>1</v>
      </c>
      <c r="G7644" s="3">
        <v>4</v>
      </c>
      <c r="H7644" s="3">
        <v>3</v>
      </c>
      <c r="I7644" s="3">
        <f t="shared" si="119"/>
        <v>3</v>
      </c>
    </row>
    <row r="7645" spans="1:9" x14ac:dyDescent="0.35">
      <c r="A7645" s="3" t="s">
        <v>8037</v>
      </c>
      <c r="B7645" s="44" t="s">
        <v>274</v>
      </c>
      <c r="C7645" s="44" t="s">
        <v>99</v>
      </c>
      <c r="D7645" s="44" t="s">
        <v>175</v>
      </c>
      <c r="E7645" s="3">
        <v>3</v>
      </c>
      <c r="F7645" s="3">
        <v>1</v>
      </c>
      <c r="G7645" s="3">
        <v>1</v>
      </c>
      <c r="H7645" s="3">
        <v>1</v>
      </c>
      <c r="I7645" s="3">
        <f t="shared" si="119"/>
        <v>2</v>
      </c>
    </row>
    <row r="7646" spans="1:9" x14ac:dyDescent="0.35">
      <c r="A7646" s="3" t="s">
        <v>8038</v>
      </c>
      <c r="B7646" s="44" t="s">
        <v>225</v>
      </c>
      <c r="C7646" s="44" t="s">
        <v>52</v>
      </c>
      <c r="D7646" s="44" t="s">
        <v>176</v>
      </c>
      <c r="E7646" s="3">
        <v>3</v>
      </c>
      <c r="F7646" s="3">
        <v>2</v>
      </c>
      <c r="G7646" s="3">
        <v>1</v>
      </c>
      <c r="H7646" s="3">
        <v>1</v>
      </c>
      <c r="I7646" s="3">
        <f t="shared" si="119"/>
        <v>2</v>
      </c>
    </row>
    <row r="7647" spans="1:9" x14ac:dyDescent="0.35">
      <c r="A7647" s="3" t="s">
        <v>8039</v>
      </c>
      <c r="B7647" s="44" t="s">
        <v>255</v>
      </c>
      <c r="C7647" s="44" t="s">
        <v>87</v>
      </c>
      <c r="D7647" s="44" t="s">
        <v>176</v>
      </c>
      <c r="E7647" s="3">
        <v>3</v>
      </c>
      <c r="F7647" s="3">
        <v>1</v>
      </c>
      <c r="G7647" s="3">
        <v>1</v>
      </c>
      <c r="H7647" s="3">
        <v>1</v>
      </c>
      <c r="I7647" s="3">
        <f t="shared" si="119"/>
        <v>2</v>
      </c>
    </row>
    <row r="7648" spans="1:9" x14ac:dyDescent="0.35">
      <c r="A7648" s="3" t="s">
        <v>8040</v>
      </c>
      <c r="B7648" s="44" t="s">
        <v>252</v>
      </c>
      <c r="C7648" s="44" t="s">
        <v>54</v>
      </c>
      <c r="D7648" s="44" t="s">
        <v>175</v>
      </c>
      <c r="E7648" s="3">
        <v>3</v>
      </c>
      <c r="F7648" s="3">
        <v>1</v>
      </c>
      <c r="G7648" s="3">
        <v>4</v>
      </c>
      <c r="H7648" s="3">
        <v>1</v>
      </c>
      <c r="I7648" s="3">
        <f t="shared" si="119"/>
        <v>2</v>
      </c>
    </row>
    <row r="7649" spans="1:9" x14ac:dyDescent="0.35">
      <c r="A7649" s="3" t="s">
        <v>8041</v>
      </c>
      <c r="B7649" s="44" t="s">
        <v>212</v>
      </c>
      <c r="C7649" s="44" t="s">
        <v>86</v>
      </c>
      <c r="D7649" s="44" t="s">
        <v>176</v>
      </c>
      <c r="E7649" s="3">
        <v>3</v>
      </c>
      <c r="F7649" s="3">
        <v>1</v>
      </c>
      <c r="G7649" s="3">
        <v>1</v>
      </c>
      <c r="H7649" s="3">
        <v>1</v>
      </c>
      <c r="I7649" s="3">
        <f t="shared" si="119"/>
        <v>2</v>
      </c>
    </row>
    <row r="7650" spans="1:9" x14ac:dyDescent="0.35">
      <c r="A7650" s="3" t="s">
        <v>8042</v>
      </c>
      <c r="B7650" s="44" t="s">
        <v>212</v>
      </c>
      <c r="C7650" s="44" t="s">
        <v>86</v>
      </c>
      <c r="D7650" s="44" t="s">
        <v>176</v>
      </c>
      <c r="E7650" s="3">
        <v>3</v>
      </c>
      <c r="F7650" s="3">
        <v>1</v>
      </c>
      <c r="G7650" s="3">
        <v>1</v>
      </c>
      <c r="H7650" s="3">
        <v>1</v>
      </c>
      <c r="I7650" s="3">
        <f t="shared" si="119"/>
        <v>2</v>
      </c>
    </row>
    <row r="7651" spans="1:9" x14ac:dyDescent="0.35">
      <c r="A7651" s="3" t="s">
        <v>8043</v>
      </c>
      <c r="B7651" s="44" t="s">
        <v>215</v>
      </c>
      <c r="C7651" s="44" t="s">
        <v>38</v>
      </c>
      <c r="D7651" s="44" t="s">
        <v>176</v>
      </c>
      <c r="E7651" s="3">
        <v>3</v>
      </c>
      <c r="F7651" s="3">
        <v>1</v>
      </c>
      <c r="G7651" s="3">
        <v>1</v>
      </c>
      <c r="H7651" s="3">
        <v>1</v>
      </c>
      <c r="I7651" s="3">
        <f t="shared" si="119"/>
        <v>2</v>
      </c>
    </row>
    <row r="7652" spans="1:9" x14ac:dyDescent="0.35">
      <c r="A7652" s="3" t="s">
        <v>8044</v>
      </c>
      <c r="B7652" s="44" t="s">
        <v>255</v>
      </c>
      <c r="C7652" s="44" t="s">
        <v>87</v>
      </c>
      <c r="D7652" s="44" t="s">
        <v>176</v>
      </c>
      <c r="E7652" s="3">
        <v>3</v>
      </c>
      <c r="F7652" s="3">
        <v>1</v>
      </c>
      <c r="G7652" s="3">
        <v>4</v>
      </c>
      <c r="H7652" s="3">
        <v>1</v>
      </c>
      <c r="I7652" s="3">
        <f t="shared" si="119"/>
        <v>2</v>
      </c>
    </row>
    <row r="7653" spans="1:9" x14ac:dyDescent="0.35">
      <c r="A7653" s="3" t="s">
        <v>8045</v>
      </c>
      <c r="B7653" s="44" t="s">
        <v>282</v>
      </c>
      <c r="C7653" s="44" t="s">
        <v>111</v>
      </c>
      <c r="D7653" s="44" t="s">
        <v>175</v>
      </c>
      <c r="E7653" s="3">
        <v>3</v>
      </c>
      <c r="F7653" s="3">
        <v>1</v>
      </c>
      <c r="G7653" s="3">
        <v>1</v>
      </c>
      <c r="H7653" s="3">
        <v>1</v>
      </c>
      <c r="I7653" s="3">
        <f t="shared" si="119"/>
        <v>2</v>
      </c>
    </row>
    <row r="7654" spans="1:9" x14ac:dyDescent="0.35">
      <c r="A7654" s="3" t="s">
        <v>8046</v>
      </c>
      <c r="B7654" s="44" t="s">
        <v>234</v>
      </c>
      <c r="C7654" s="44" t="s">
        <v>235</v>
      </c>
      <c r="D7654" s="44" t="s">
        <v>176</v>
      </c>
      <c r="E7654" s="3">
        <v>3</v>
      </c>
      <c r="F7654" s="3">
        <v>1</v>
      </c>
      <c r="G7654" s="3">
        <v>1</v>
      </c>
      <c r="H7654" s="3">
        <v>1</v>
      </c>
      <c r="I7654" s="3">
        <f t="shared" si="119"/>
        <v>2</v>
      </c>
    </row>
    <row r="7655" spans="1:9" x14ac:dyDescent="0.35">
      <c r="A7655" s="3" t="s">
        <v>8047</v>
      </c>
      <c r="B7655" s="44" t="s">
        <v>212</v>
      </c>
      <c r="C7655" s="44" t="s">
        <v>86</v>
      </c>
      <c r="D7655" s="44" t="s">
        <v>176</v>
      </c>
      <c r="E7655" s="3">
        <v>3</v>
      </c>
      <c r="F7655" s="3">
        <v>1</v>
      </c>
      <c r="G7655" s="3">
        <v>4</v>
      </c>
      <c r="H7655" s="3">
        <v>1</v>
      </c>
      <c r="I7655" s="3">
        <f t="shared" si="119"/>
        <v>2</v>
      </c>
    </row>
    <row r="7656" spans="1:9" x14ac:dyDescent="0.35">
      <c r="A7656" s="3" t="s">
        <v>8048</v>
      </c>
      <c r="B7656" s="44" t="s">
        <v>225</v>
      </c>
      <c r="C7656" s="44" t="s">
        <v>52</v>
      </c>
      <c r="D7656" s="44" t="s">
        <v>176</v>
      </c>
      <c r="E7656" s="3">
        <v>3</v>
      </c>
      <c r="F7656" s="3">
        <v>1</v>
      </c>
      <c r="G7656" s="3">
        <v>1</v>
      </c>
      <c r="H7656" s="3">
        <v>1</v>
      </c>
      <c r="I7656" s="3">
        <f t="shared" si="119"/>
        <v>2</v>
      </c>
    </row>
    <row r="7657" spans="1:9" x14ac:dyDescent="0.35">
      <c r="A7657" s="3" t="s">
        <v>8049</v>
      </c>
      <c r="B7657" s="44" t="s">
        <v>252</v>
      </c>
      <c r="C7657" s="44" t="s">
        <v>54</v>
      </c>
      <c r="D7657" s="44" t="s">
        <v>175</v>
      </c>
      <c r="E7657" s="3">
        <v>3</v>
      </c>
      <c r="F7657" s="3">
        <v>1</v>
      </c>
      <c r="G7657" s="3">
        <v>4</v>
      </c>
      <c r="H7657" s="3">
        <v>1</v>
      </c>
      <c r="I7657" s="3">
        <f t="shared" si="119"/>
        <v>2</v>
      </c>
    </row>
    <row r="7658" spans="1:9" x14ac:dyDescent="0.35">
      <c r="A7658" s="3" t="s">
        <v>8050</v>
      </c>
      <c r="B7658" s="44" t="s">
        <v>215</v>
      </c>
      <c r="C7658" s="44" t="s">
        <v>38</v>
      </c>
      <c r="D7658" s="44" t="s">
        <v>176</v>
      </c>
      <c r="E7658" s="3">
        <v>3</v>
      </c>
      <c r="F7658" s="3">
        <v>1</v>
      </c>
      <c r="G7658" s="3">
        <v>1</v>
      </c>
      <c r="H7658" s="3">
        <v>1</v>
      </c>
      <c r="I7658" s="3">
        <f t="shared" si="119"/>
        <v>2</v>
      </c>
    </row>
    <row r="7659" spans="1:9" x14ac:dyDescent="0.35">
      <c r="A7659" s="3" t="s">
        <v>8051</v>
      </c>
      <c r="B7659" s="44" t="s">
        <v>249</v>
      </c>
      <c r="C7659" s="44" t="s">
        <v>68</v>
      </c>
      <c r="D7659" s="44" t="s">
        <v>175</v>
      </c>
      <c r="E7659" s="3">
        <v>3</v>
      </c>
      <c r="F7659" s="3">
        <v>1</v>
      </c>
      <c r="G7659" s="3">
        <v>4</v>
      </c>
      <c r="H7659" s="3">
        <v>1</v>
      </c>
      <c r="I7659" s="3">
        <f t="shared" si="119"/>
        <v>2</v>
      </c>
    </row>
    <row r="7660" spans="1:9" x14ac:dyDescent="0.35">
      <c r="A7660" s="3" t="s">
        <v>8052</v>
      </c>
      <c r="B7660" s="44" t="s">
        <v>212</v>
      </c>
      <c r="C7660" s="44" t="s">
        <v>86</v>
      </c>
      <c r="D7660" s="44" t="s">
        <v>176</v>
      </c>
      <c r="E7660" s="3">
        <v>3</v>
      </c>
      <c r="F7660" s="3">
        <v>2</v>
      </c>
      <c r="G7660" s="3">
        <v>1</v>
      </c>
      <c r="H7660" s="3">
        <v>1</v>
      </c>
      <c r="I7660" s="3">
        <f t="shared" si="119"/>
        <v>2</v>
      </c>
    </row>
    <row r="7661" spans="1:9" x14ac:dyDescent="0.35">
      <c r="A7661" s="3" t="s">
        <v>8053</v>
      </c>
      <c r="B7661" s="44" t="s">
        <v>192</v>
      </c>
      <c r="C7661" s="44" t="s">
        <v>111</v>
      </c>
      <c r="D7661" s="44" t="s">
        <v>176</v>
      </c>
      <c r="E7661" s="3">
        <v>3</v>
      </c>
      <c r="F7661" s="3">
        <v>1</v>
      </c>
      <c r="G7661" s="3">
        <v>4</v>
      </c>
      <c r="H7661" s="3">
        <v>1</v>
      </c>
      <c r="I7661" s="3">
        <f t="shared" si="119"/>
        <v>2</v>
      </c>
    </row>
    <row r="7662" spans="1:9" x14ac:dyDescent="0.35">
      <c r="A7662" s="3" t="s">
        <v>8054</v>
      </c>
      <c r="B7662" s="44" t="s">
        <v>249</v>
      </c>
      <c r="C7662" s="44" t="s">
        <v>68</v>
      </c>
      <c r="D7662" s="44" t="s">
        <v>175</v>
      </c>
      <c r="E7662" s="3">
        <v>3</v>
      </c>
      <c r="F7662" s="3">
        <v>1</v>
      </c>
      <c r="G7662" s="3">
        <v>1</v>
      </c>
      <c r="H7662" s="3">
        <v>1</v>
      </c>
      <c r="I7662" s="3">
        <f t="shared" si="119"/>
        <v>2</v>
      </c>
    </row>
    <row r="7663" spans="1:9" x14ac:dyDescent="0.35">
      <c r="A7663" s="3" t="s">
        <v>8055</v>
      </c>
      <c r="B7663" s="44" t="s">
        <v>275</v>
      </c>
      <c r="C7663" s="44" t="s">
        <v>38</v>
      </c>
      <c r="D7663" s="44" t="s">
        <v>175</v>
      </c>
      <c r="E7663" s="3">
        <v>3</v>
      </c>
      <c r="F7663" s="3">
        <v>1</v>
      </c>
      <c r="G7663" s="3">
        <v>1</v>
      </c>
      <c r="H7663" s="3">
        <v>1</v>
      </c>
      <c r="I7663" s="3">
        <f t="shared" si="119"/>
        <v>2</v>
      </c>
    </row>
    <row r="7664" spans="1:9" x14ac:dyDescent="0.35">
      <c r="A7664" s="3" t="s">
        <v>8056</v>
      </c>
      <c r="B7664" s="44" t="s">
        <v>252</v>
      </c>
      <c r="C7664" s="44" t="s">
        <v>54</v>
      </c>
      <c r="D7664" s="44" t="s">
        <v>175</v>
      </c>
      <c r="E7664" s="3">
        <v>3</v>
      </c>
      <c r="F7664" s="3">
        <v>1</v>
      </c>
      <c r="G7664" s="3">
        <v>4</v>
      </c>
      <c r="H7664" s="3">
        <v>1</v>
      </c>
      <c r="I7664" s="3">
        <f t="shared" si="119"/>
        <v>2</v>
      </c>
    </row>
    <row r="7665" spans="1:9" x14ac:dyDescent="0.35">
      <c r="A7665" s="3" t="s">
        <v>8057</v>
      </c>
      <c r="B7665" s="44" t="s">
        <v>275</v>
      </c>
      <c r="C7665" s="44" t="s">
        <v>38</v>
      </c>
      <c r="D7665" s="44" t="s">
        <v>175</v>
      </c>
      <c r="E7665" s="3">
        <v>3</v>
      </c>
      <c r="F7665" s="3">
        <v>1</v>
      </c>
      <c r="G7665" s="3">
        <v>1</v>
      </c>
      <c r="H7665" s="3">
        <v>1</v>
      </c>
      <c r="I7665" s="3">
        <f t="shared" si="119"/>
        <v>2</v>
      </c>
    </row>
    <row r="7666" spans="1:9" x14ac:dyDescent="0.35">
      <c r="A7666" s="3" t="s">
        <v>8058</v>
      </c>
      <c r="B7666" s="44" t="s">
        <v>211</v>
      </c>
      <c r="C7666" s="44" t="s">
        <v>87</v>
      </c>
      <c r="D7666" s="44" t="s">
        <v>175</v>
      </c>
      <c r="E7666" s="3">
        <v>3</v>
      </c>
      <c r="F7666" s="3">
        <v>1</v>
      </c>
      <c r="G7666" s="3">
        <v>1</v>
      </c>
      <c r="H7666" s="3">
        <v>1</v>
      </c>
      <c r="I7666" s="3">
        <f t="shared" si="119"/>
        <v>2</v>
      </c>
    </row>
    <row r="7667" spans="1:9" x14ac:dyDescent="0.35">
      <c r="A7667" s="3" t="s">
        <v>8059</v>
      </c>
      <c r="B7667" s="44" t="s">
        <v>211</v>
      </c>
      <c r="C7667" s="44" t="s">
        <v>87</v>
      </c>
      <c r="D7667" s="44" t="s">
        <v>175</v>
      </c>
      <c r="E7667" s="3">
        <v>1</v>
      </c>
      <c r="F7667" s="3">
        <v>3</v>
      </c>
      <c r="G7667" s="3">
        <v>1</v>
      </c>
      <c r="H7667" s="3">
        <v>1</v>
      </c>
      <c r="I7667" s="3">
        <f t="shared" si="119"/>
        <v>2</v>
      </c>
    </row>
    <row r="7668" spans="1:9" x14ac:dyDescent="0.35">
      <c r="A7668" s="3" t="s">
        <v>8060</v>
      </c>
      <c r="B7668" s="44" t="s">
        <v>255</v>
      </c>
      <c r="C7668" s="44" t="s">
        <v>87</v>
      </c>
      <c r="D7668" s="44" t="s">
        <v>176</v>
      </c>
      <c r="E7668" s="3">
        <v>1</v>
      </c>
      <c r="F7668" s="3">
        <v>3</v>
      </c>
      <c r="G7668" s="3">
        <v>1</v>
      </c>
      <c r="H7668" s="3">
        <v>1</v>
      </c>
      <c r="I7668" s="3">
        <f t="shared" si="119"/>
        <v>2</v>
      </c>
    </row>
    <row r="7669" spans="1:9" x14ac:dyDescent="0.35">
      <c r="A7669" s="3" t="s">
        <v>8061</v>
      </c>
      <c r="B7669" s="44" t="s">
        <v>255</v>
      </c>
      <c r="C7669" s="44" t="s">
        <v>87</v>
      </c>
      <c r="D7669" s="44" t="s">
        <v>176</v>
      </c>
      <c r="E7669" s="3">
        <v>2</v>
      </c>
      <c r="F7669" s="3">
        <v>2</v>
      </c>
      <c r="G7669" s="3">
        <v>1</v>
      </c>
      <c r="H7669" s="3">
        <v>1</v>
      </c>
      <c r="I7669" s="3">
        <f t="shared" si="119"/>
        <v>2</v>
      </c>
    </row>
    <row r="7670" spans="1:9" x14ac:dyDescent="0.35">
      <c r="A7670" s="3" t="s">
        <v>8062</v>
      </c>
      <c r="B7670" s="44" t="s">
        <v>211</v>
      </c>
      <c r="C7670" s="44" t="s">
        <v>87</v>
      </c>
      <c r="D7670" s="44" t="s">
        <v>175</v>
      </c>
      <c r="E7670" s="3">
        <v>3</v>
      </c>
      <c r="F7670" s="3">
        <v>1</v>
      </c>
      <c r="G7670" s="3">
        <v>1</v>
      </c>
      <c r="H7670" s="3">
        <v>1</v>
      </c>
      <c r="I7670" s="3">
        <f t="shared" si="119"/>
        <v>2</v>
      </c>
    </row>
    <row r="7671" spans="1:9" x14ac:dyDescent="0.35">
      <c r="A7671" s="3" t="s">
        <v>8063</v>
      </c>
      <c r="B7671" s="44" t="s">
        <v>180</v>
      </c>
      <c r="C7671" s="44" t="s">
        <v>105</v>
      </c>
      <c r="D7671" s="44" t="s">
        <v>176</v>
      </c>
      <c r="E7671" s="3">
        <v>3</v>
      </c>
      <c r="F7671" s="3">
        <v>1</v>
      </c>
      <c r="G7671" s="3">
        <v>4</v>
      </c>
      <c r="H7671" s="3">
        <v>1</v>
      </c>
      <c r="I7671" s="3">
        <f t="shared" si="119"/>
        <v>2</v>
      </c>
    </row>
    <row r="7672" spans="1:9" x14ac:dyDescent="0.35">
      <c r="A7672" s="3" t="s">
        <v>8064</v>
      </c>
      <c r="B7672" s="44" t="s">
        <v>255</v>
      </c>
      <c r="C7672" s="44" t="s">
        <v>87</v>
      </c>
      <c r="D7672" s="44" t="s">
        <v>176</v>
      </c>
      <c r="E7672" s="3">
        <v>3</v>
      </c>
      <c r="F7672" s="3">
        <v>1</v>
      </c>
      <c r="G7672" s="3">
        <v>1</v>
      </c>
      <c r="H7672" s="3">
        <v>1</v>
      </c>
      <c r="I7672" s="3">
        <f t="shared" si="119"/>
        <v>2</v>
      </c>
    </row>
    <row r="7673" spans="1:9" x14ac:dyDescent="0.35">
      <c r="A7673" s="3" t="s">
        <v>8065</v>
      </c>
      <c r="B7673" s="44" t="s">
        <v>275</v>
      </c>
      <c r="C7673" s="44" t="s">
        <v>38</v>
      </c>
      <c r="D7673" s="44" t="s">
        <v>175</v>
      </c>
      <c r="E7673" s="3">
        <v>3</v>
      </c>
      <c r="F7673" s="3">
        <v>1</v>
      </c>
      <c r="G7673" s="3">
        <v>4</v>
      </c>
      <c r="H7673" s="3">
        <v>1</v>
      </c>
      <c r="I7673" s="3">
        <f t="shared" si="119"/>
        <v>2</v>
      </c>
    </row>
    <row r="7674" spans="1:9" x14ac:dyDescent="0.35">
      <c r="A7674" s="3" t="s">
        <v>8066</v>
      </c>
      <c r="B7674" s="44" t="s">
        <v>234</v>
      </c>
      <c r="C7674" s="44" t="s">
        <v>235</v>
      </c>
      <c r="D7674" s="44" t="s">
        <v>176</v>
      </c>
      <c r="E7674" s="3">
        <v>3</v>
      </c>
      <c r="F7674" s="3">
        <v>1</v>
      </c>
      <c r="G7674" s="3">
        <v>4</v>
      </c>
      <c r="H7674" s="3">
        <v>1</v>
      </c>
      <c r="I7674" s="3">
        <f t="shared" si="119"/>
        <v>2</v>
      </c>
    </row>
    <row r="7675" spans="1:9" x14ac:dyDescent="0.35">
      <c r="A7675" s="3" t="s">
        <v>8067</v>
      </c>
      <c r="B7675" s="44" t="s">
        <v>275</v>
      </c>
      <c r="C7675" s="44" t="s">
        <v>38</v>
      </c>
      <c r="D7675" s="44" t="s">
        <v>175</v>
      </c>
      <c r="E7675" s="3">
        <v>3</v>
      </c>
      <c r="F7675" s="3">
        <v>1</v>
      </c>
      <c r="G7675" s="3">
        <v>1</v>
      </c>
      <c r="H7675" s="3">
        <v>1</v>
      </c>
      <c r="I7675" s="3">
        <f t="shared" si="119"/>
        <v>2</v>
      </c>
    </row>
    <row r="7676" spans="1:9" x14ac:dyDescent="0.35">
      <c r="A7676" s="3" t="s">
        <v>8068</v>
      </c>
      <c r="B7676" s="44" t="s">
        <v>180</v>
      </c>
      <c r="C7676" s="44" t="s">
        <v>105</v>
      </c>
      <c r="D7676" s="44" t="s">
        <v>176</v>
      </c>
      <c r="E7676" s="3">
        <v>3</v>
      </c>
      <c r="F7676" s="3">
        <v>1</v>
      </c>
      <c r="G7676" s="3">
        <v>1</v>
      </c>
      <c r="H7676" s="3">
        <v>1</v>
      </c>
      <c r="I7676" s="3">
        <f t="shared" si="119"/>
        <v>2</v>
      </c>
    </row>
    <row r="7677" spans="1:9" x14ac:dyDescent="0.35">
      <c r="A7677" s="3" t="s">
        <v>8069</v>
      </c>
      <c r="B7677" s="44" t="s">
        <v>220</v>
      </c>
      <c r="C7677" s="44" t="s">
        <v>96</v>
      </c>
      <c r="D7677" s="44" t="s">
        <v>176</v>
      </c>
      <c r="E7677" s="3">
        <v>3</v>
      </c>
      <c r="F7677" s="3">
        <v>1</v>
      </c>
      <c r="G7677" s="3">
        <v>4</v>
      </c>
      <c r="H7677" s="3">
        <v>1</v>
      </c>
      <c r="I7677" s="3">
        <f t="shared" si="119"/>
        <v>2</v>
      </c>
    </row>
    <row r="7678" spans="1:9" x14ac:dyDescent="0.35">
      <c r="A7678" s="3" t="s">
        <v>8070</v>
      </c>
      <c r="B7678" s="44" t="s">
        <v>275</v>
      </c>
      <c r="C7678" s="44" t="s">
        <v>38</v>
      </c>
      <c r="D7678" s="44" t="s">
        <v>175</v>
      </c>
      <c r="E7678" s="3">
        <v>3</v>
      </c>
      <c r="F7678" s="3">
        <v>1</v>
      </c>
      <c r="G7678" s="3">
        <v>1</v>
      </c>
      <c r="H7678" s="3">
        <v>1</v>
      </c>
      <c r="I7678" s="3">
        <f t="shared" si="119"/>
        <v>2</v>
      </c>
    </row>
    <row r="7679" spans="1:9" x14ac:dyDescent="0.35">
      <c r="A7679" s="3" t="s">
        <v>8071</v>
      </c>
      <c r="B7679" s="44" t="s">
        <v>206</v>
      </c>
      <c r="C7679" s="44" t="s">
        <v>52</v>
      </c>
      <c r="D7679" s="44" t="s">
        <v>175</v>
      </c>
      <c r="E7679" s="3">
        <v>3</v>
      </c>
      <c r="F7679" s="3">
        <v>1</v>
      </c>
      <c r="G7679" s="3">
        <v>1</v>
      </c>
      <c r="H7679" s="3">
        <v>3</v>
      </c>
      <c r="I7679" s="3">
        <f t="shared" si="119"/>
        <v>2</v>
      </c>
    </row>
    <row r="7680" spans="1:9" x14ac:dyDescent="0.35">
      <c r="A7680" s="3" t="s">
        <v>8072</v>
      </c>
      <c r="B7680" s="44" t="s">
        <v>255</v>
      </c>
      <c r="C7680" s="44" t="s">
        <v>87</v>
      </c>
      <c r="D7680" s="44" t="s">
        <v>176</v>
      </c>
      <c r="E7680" s="3">
        <v>1</v>
      </c>
      <c r="F7680" s="3">
        <v>4</v>
      </c>
      <c r="G7680" s="3">
        <v>1</v>
      </c>
      <c r="H7680" s="3">
        <v>1</v>
      </c>
      <c r="I7680" s="3">
        <f t="shared" si="119"/>
        <v>2</v>
      </c>
    </row>
    <row r="7681" spans="1:9" x14ac:dyDescent="0.35">
      <c r="A7681" s="3" t="s">
        <v>8073</v>
      </c>
      <c r="B7681" s="44" t="s">
        <v>282</v>
      </c>
      <c r="C7681" s="44" t="s">
        <v>111</v>
      </c>
      <c r="D7681" s="44" t="s">
        <v>175</v>
      </c>
      <c r="E7681" s="3">
        <v>3</v>
      </c>
      <c r="F7681" s="3">
        <v>1</v>
      </c>
      <c r="G7681" s="3">
        <v>1</v>
      </c>
      <c r="H7681" s="3">
        <v>1</v>
      </c>
      <c r="I7681" s="3">
        <f t="shared" si="119"/>
        <v>2</v>
      </c>
    </row>
    <row r="7682" spans="1:9" x14ac:dyDescent="0.35">
      <c r="A7682" s="3" t="s">
        <v>8074</v>
      </c>
      <c r="B7682" s="44" t="s">
        <v>252</v>
      </c>
      <c r="C7682" s="44" t="s">
        <v>54</v>
      </c>
      <c r="D7682" s="44" t="s">
        <v>175</v>
      </c>
      <c r="E7682" s="3">
        <v>3</v>
      </c>
      <c r="F7682" s="3">
        <v>1</v>
      </c>
      <c r="G7682" s="3">
        <v>4</v>
      </c>
      <c r="H7682" s="3">
        <v>1</v>
      </c>
      <c r="I7682" s="3">
        <f t="shared" si="119"/>
        <v>2</v>
      </c>
    </row>
    <row r="7683" spans="1:9" x14ac:dyDescent="0.35">
      <c r="A7683" s="3" t="s">
        <v>8075</v>
      </c>
      <c r="B7683" s="44" t="s">
        <v>185</v>
      </c>
      <c r="C7683" s="44" t="s">
        <v>63</v>
      </c>
      <c r="D7683" s="44" t="s">
        <v>176</v>
      </c>
      <c r="E7683" s="3">
        <v>3</v>
      </c>
      <c r="F7683" s="3">
        <v>2</v>
      </c>
      <c r="G7683" s="3">
        <v>1</v>
      </c>
      <c r="H7683" s="3">
        <v>1</v>
      </c>
      <c r="I7683" s="3">
        <f t="shared" ref="I7683:I7746" si="120">ROUND(AVERAGE(E7683:H7683),0)</f>
        <v>2</v>
      </c>
    </row>
    <row r="7684" spans="1:9" x14ac:dyDescent="0.35">
      <c r="A7684" s="3" t="s">
        <v>8076</v>
      </c>
      <c r="B7684" s="44" t="s">
        <v>212</v>
      </c>
      <c r="C7684" s="44" t="s">
        <v>86</v>
      </c>
      <c r="D7684" s="44" t="s">
        <v>176</v>
      </c>
      <c r="E7684" s="3">
        <v>3</v>
      </c>
      <c r="F7684" s="3">
        <v>1</v>
      </c>
      <c r="G7684" s="3">
        <v>1</v>
      </c>
      <c r="H7684" s="3">
        <v>1</v>
      </c>
      <c r="I7684" s="3">
        <f t="shared" si="120"/>
        <v>2</v>
      </c>
    </row>
    <row r="7685" spans="1:9" x14ac:dyDescent="0.35">
      <c r="A7685" s="3" t="s">
        <v>8077</v>
      </c>
      <c r="B7685" s="44" t="s">
        <v>185</v>
      </c>
      <c r="C7685" s="44" t="s">
        <v>63</v>
      </c>
      <c r="D7685" s="44" t="s">
        <v>176</v>
      </c>
      <c r="E7685" s="3">
        <v>3</v>
      </c>
      <c r="F7685" s="3">
        <v>1</v>
      </c>
      <c r="G7685" s="3">
        <v>4</v>
      </c>
      <c r="H7685" s="3">
        <v>4</v>
      </c>
      <c r="I7685" s="3">
        <f t="shared" si="120"/>
        <v>3</v>
      </c>
    </row>
    <row r="7686" spans="1:9" x14ac:dyDescent="0.35">
      <c r="A7686" s="3" t="s">
        <v>8078</v>
      </c>
      <c r="B7686" s="44" t="s">
        <v>265</v>
      </c>
      <c r="C7686" s="44" t="s">
        <v>96</v>
      </c>
      <c r="D7686" s="44" t="s">
        <v>175</v>
      </c>
      <c r="E7686" s="3">
        <v>3</v>
      </c>
      <c r="F7686" s="3">
        <v>1</v>
      </c>
      <c r="G7686" s="3">
        <v>1</v>
      </c>
      <c r="H7686" s="3">
        <v>1</v>
      </c>
      <c r="I7686" s="3">
        <f t="shared" si="120"/>
        <v>2</v>
      </c>
    </row>
    <row r="7687" spans="1:9" x14ac:dyDescent="0.35">
      <c r="A7687" s="3" t="s">
        <v>8079</v>
      </c>
      <c r="B7687" s="44" t="s">
        <v>237</v>
      </c>
      <c r="C7687" s="44" t="s">
        <v>63</v>
      </c>
      <c r="D7687" s="44" t="s">
        <v>175</v>
      </c>
      <c r="E7687" s="3">
        <v>3</v>
      </c>
      <c r="F7687" s="3">
        <v>1</v>
      </c>
      <c r="G7687" s="3">
        <v>1</v>
      </c>
      <c r="H7687" s="3">
        <v>1</v>
      </c>
      <c r="I7687" s="3">
        <f t="shared" si="120"/>
        <v>2</v>
      </c>
    </row>
    <row r="7688" spans="1:9" x14ac:dyDescent="0.35">
      <c r="A7688" s="3" t="s">
        <v>8080</v>
      </c>
      <c r="B7688" s="44" t="s">
        <v>237</v>
      </c>
      <c r="C7688" s="44" t="s">
        <v>63</v>
      </c>
      <c r="D7688" s="44" t="s">
        <v>175</v>
      </c>
      <c r="E7688" s="3">
        <v>1</v>
      </c>
      <c r="F7688" s="3">
        <v>1</v>
      </c>
      <c r="G7688" s="3">
        <v>1</v>
      </c>
      <c r="H7688" s="3">
        <v>1</v>
      </c>
      <c r="I7688" s="3">
        <f t="shared" si="120"/>
        <v>1</v>
      </c>
    </row>
    <row r="7689" spans="1:9" x14ac:dyDescent="0.35">
      <c r="A7689" s="3" t="s">
        <v>8081</v>
      </c>
      <c r="B7689" s="44" t="s">
        <v>237</v>
      </c>
      <c r="C7689" s="44" t="s">
        <v>63</v>
      </c>
      <c r="D7689" s="44" t="s">
        <v>175</v>
      </c>
      <c r="E7689" s="3">
        <v>3</v>
      </c>
      <c r="F7689" s="3">
        <v>1</v>
      </c>
      <c r="G7689" s="3">
        <v>1</v>
      </c>
      <c r="H7689" s="3">
        <v>1</v>
      </c>
      <c r="I7689" s="3">
        <f t="shared" si="120"/>
        <v>2</v>
      </c>
    </row>
    <row r="7690" spans="1:9" x14ac:dyDescent="0.35">
      <c r="A7690" s="3" t="s">
        <v>8082</v>
      </c>
      <c r="B7690" s="44" t="s">
        <v>232</v>
      </c>
      <c r="C7690" s="44" t="s">
        <v>99</v>
      </c>
      <c r="D7690" s="44" t="s">
        <v>176</v>
      </c>
      <c r="E7690" s="3">
        <v>3</v>
      </c>
      <c r="F7690" s="3">
        <v>1</v>
      </c>
      <c r="G7690" s="3">
        <v>1</v>
      </c>
      <c r="H7690" s="3">
        <v>1</v>
      </c>
      <c r="I7690" s="3">
        <f t="shared" si="120"/>
        <v>2</v>
      </c>
    </row>
    <row r="7691" spans="1:9" x14ac:dyDescent="0.35">
      <c r="A7691" s="3" t="s">
        <v>8083</v>
      </c>
      <c r="B7691" s="44" t="s">
        <v>185</v>
      </c>
      <c r="C7691" s="44" t="s">
        <v>63</v>
      </c>
      <c r="D7691" s="44" t="s">
        <v>176</v>
      </c>
      <c r="E7691" s="3">
        <v>3</v>
      </c>
      <c r="F7691" s="3">
        <v>2</v>
      </c>
      <c r="G7691" s="3">
        <v>1</v>
      </c>
      <c r="H7691" s="3">
        <v>1</v>
      </c>
      <c r="I7691" s="3">
        <f t="shared" si="120"/>
        <v>2</v>
      </c>
    </row>
    <row r="7692" spans="1:9" x14ac:dyDescent="0.35">
      <c r="A7692" s="3" t="s">
        <v>8084</v>
      </c>
      <c r="B7692" s="44" t="s">
        <v>185</v>
      </c>
      <c r="C7692" s="44" t="s">
        <v>63</v>
      </c>
      <c r="D7692" s="44" t="s">
        <v>176</v>
      </c>
      <c r="E7692" s="3">
        <v>3</v>
      </c>
      <c r="F7692" s="3">
        <v>1</v>
      </c>
      <c r="G7692" s="3">
        <v>1</v>
      </c>
      <c r="H7692" s="3">
        <v>3</v>
      </c>
      <c r="I7692" s="3">
        <f t="shared" si="120"/>
        <v>2</v>
      </c>
    </row>
    <row r="7693" spans="1:9" x14ac:dyDescent="0.35">
      <c r="A7693" s="3" t="s">
        <v>8085</v>
      </c>
      <c r="B7693" s="44" t="s">
        <v>282</v>
      </c>
      <c r="C7693" s="44" t="s">
        <v>111</v>
      </c>
      <c r="D7693" s="44" t="s">
        <v>175</v>
      </c>
      <c r="E7693" s="3">
        <v>3</v>
      </c>
      <c r="F7693" s="3">
        <v>1</v>
      </c>
      <c r="G7693" s="3">
        <v>1</v>
      </c>
      <c r="H7693" s="3">
        <v>1</v>
      </c>
      <c r="I7693" s="3">
        <f t="shared" si="120"/>
        <v>2</v>
      </c>
    </row>
    <row r="7694" spans="1:9" x14ac:dyDescent="0.35">
      <c r="A7694" s="3" t="s">
        <v>8086</v>
      </c>
      <c r="B7694" s="44" t="s">
        <v>225</v>
      </c>
      <c r="C7694" s="44" t="s">
        <v>52</v>
      </c>
      <c r="D7694" s="44" t="s">
        <v>176</v>
      </c>
      <c r="E7694" s="3">
        <v>3</v>
      </c>
      <c r="F7694" s="3">
        <v>3</v>
      </c>
      <c r="G7694" s="3">
        <v>1</v>
      </c>
      <c r="H7694" s="3">
        <v>1</v>
      </c>
      <c r="I7694" s="3">
        <f t="shared" si="120"/>
        <v>2</v>
      </c>
    </row>
    <row r="7695" spans="1:9" x14ac:dyDescent="0.35">
      <c r="A7695" s="3" t="s">
        <v>8087</v>
      </c>
      <c r="B7695" s="44" t="s">
        <v>185</v>
      </c>
      <c r="C7695" s="44" t="s">
        <v>63</v>
      </c>
      <c r="D7695" s="44" t="s">
        <v>176</v>
      </c>
      <c r="E7695" s="3">
        <v>3</v>
      </c>
      <c r="F7695" s="3">
        <v>1</v>
      </c>
      <c r="G7695" s="3">
        <v>4</v>
      </c>
      <c r="H7695" s="3">
        <v>1</v>
      </c>
      <c r="I7695" s="3">
        <f t="shared" si="120"/>
        <v>2</v>
      </c>
    </row>
    <row r="7696" spans="1:9" x14ac:dyDescent="0.35">
      <c r="A7696" s="3" t="s">
        <v>8088</v>
      </c>
      <c r="B7696" s="44" t="s">
        <v>225</v>
      </c>
      <c r="C7696" s="44" t="s">
        <v>52</v>
      </c>
      <c r="D7696" s="44" t="s">
        <v>176</v>
      </c>
      <c r="E7696" s="3">
        <v>3</v>
      </c>
      <c r="F7696" s="3">
        <v>1</v>
      </c>
      <c r="G7696" s="3">
        <v>4</v>
      </c>
      <c r="H7696" s="3">
        <v>1</v>
      </c>
      <c r="I7696" s="3">
        <f t="shared" si="120"/>
        <v>2</v>
      </c>
    </row>
    <row r="7697" spans="1:9" x14ac:dyDescent="0.35">
      <c r="A7697" s="3" t="s">
        <v>8089</v>
      </c>
      <c r="B7697" s="44" t="s">
        <v>255</v>
      </c>
      <c r="C7697" s="44" t="s">
        <v>87</v>
      </c>
      <c r="D7697" s="44" t="s">
        <v>176</v>
      </c>
      <c r="E7697" s="3">
        <v>1</v>
      </c>
      <c r="F7697" s="3">
        <v>2</v>
      </c>
      <c r="G7697" s="3">
        <v>1</v>
      </c>
      <c r="H7697" s="3">
        <v>1</v>
      </c>
      <c r="I7697" s="3">
        <f t="shared" si="120"/>
        <v>1</v>
      </c>
    </row>
    <row r="7698" spans="1:9" x14ac:dyDescent="0.35">
      <c r="A7698" s="3" t="s">
        <v>8090</v>
      </c>
      <c r="B7698" s="44" t="s">
        <v>282</v>
      </c>
      <c r="C7698" s="44" t="s">
        <v>111</v>
      </c>
      <c r="D7698" s="44" t="s">
        <v>175</v>
      </c>
      <c r="E7698" s="3">
        <v>3</v>
      </c>
      <c r="F7698" s="3">
        <v>1</v>
      </c>
      <c r="G7698" s="3">
        <v>1</v>
      </c>
      <c r="H7698" s="3">
        <v>1</v>
      </c>
      <c r="I7698" s="3">
        <f t="shared" si="120"/>
        <v>2</v>
      </c>
    </row>
    <row r="7699" spans="1:9" x14ac:dyDescent="0.35">
      <c r="A7699" s="3" t="s">
        <v>8091</v>
      </c>
      <c r="B7699" s="44" t="s">
        <v>186</v>
      </c>
      <c r="C7699" s="44" t="s">
        <v>95</v>
      </c>
      <c r="D7699" s="44" t="s">
        <v>176</v>
      </c>
      <c r="E7699" s="3">
        <v>3</v>
      </c>
      <c r="F7699" s="3">
        <v>1</v>
      </c>
      <c r="G7699" s="3">
        <v>4</v>
      </c>
      <c r="H7699" s="3">
        <v>1</v>
      </c>
      <c r="I7699" s="3">
        <f t="shared" si="120"/>
        <v>2</v>
      </c>
    </row>
    <row r="7700" spans="1:9" x14ac:dyDescent="0.35">
      <c r="A7700" s="3" t="s">
        <v>8092</v>
      </c>
      <c r="B7700" s="44" t="s">
        <v>215</v>
      </c>
      <c r="C7700" s="44" t="s">
        <v>38</v>
      </c>
      <c r="D7700" s="44" t="s">
        <v>176</v>
      </c>
      <c r="E7700" s="3">
        <v>3</v>
      </c>
      <c r="F7700" s="3">
        <v>1</v>
      </c>
      <c r="G7700" s="3">
        <v>4</v>
      </c>
      <c r="H7700" s="3">
        <v>1</v>
      </c>
      <c r="I7700" s="3">
        <f t="shared" si="120"/>
        <v>2</v>
      </c>
    </row>
    <row r="7701" spans="1:9" x14ac:dyDescent="0.35">
      <c r="A7701" s="3" t="s">
        <v>8093</v>
      </c>
      <c r="B7701" s="44" t="s">
        <v>212</v>
      </c>
      <c r="C7701" s="44" t="s">
        <v>86</v>
      </c>
      <c r="D7701" s="44" t="s">
        <v>176</v>
      </c>
      <c r="E7701" s="3">
        <v>1</v>
      </c>
      <c r="F7701" s="3">
        <v>3</v>
      </c>
      <c r="G7701" s="3">
        <v>1</v>
      </c>
      <c r="H7701" s="3">
        <v>1</v>
      </c>
      <c r="I7701" s="3">
        <f t="shared" si="120"/>
        <v>2</v>
      </c>
    </row>
    <row r="7702" spans="1:9" x14ac:dyDescent="0.35">
      <c r="A7702" s="3" t="s">
        <v>8094</v>
      </c>
      <c r="B7702" s="44" t="s">
        <v>248</v>
      </c>
      <c r="C7702" s="44" t="s">
        <v>80</v>
      </c>
      <c r="D7702" s="44" t="s">
        <v>175</v>
      </c>
      <c r="E7702" s="3">
        <v>3</v>
      </c>
      <c r="F7702" s="3">
        <v>1</v>
      </c>
      <c r="G7702" s="3">
        <v>1</v>
      </c>
      <c r="H7702" s="3">
        <v>1</v>
      </c>
      <c r="I7702" s="3">
        <f t="shared" si="120"/>
        <v>2</v>
      </c>
    </row>
    <row r="7703" spans="1:9" x14ac:dyDescent="0.35">
      <c r="A7703" s="3" t="s">
        <v>8095</v>
      </c>
      <c r="B7703" s="44" t="s">
        <v>255</v>
      </c>
      <c r="C7703" s="44" t="s">
        <v>87</v>
      </c>
      <c r="D7703" s="44" t="s">
        <v>176</v>
      </c>
      <c r="E7703" s="3">
        <v>3</v>
      </c>
      <c r="F7703" s="3">
        <v>1</v>
      </c>
      <c r="G7703" s="3">
        <v>1</v>
      </c>
      <c r="H7703" s="3">
        <v>4</v>
      </c>
      <c r="I7703" s="3">
        <f t="shared" si="120"/>
        <v>2</v>
      </c>
    </row>
    <row r="7704" spans="1:9" x14ac:dyDescent="0.35">
      <c r="A7704" s="3" t="s">
        <v>8096</v>
      </c>
      <c r="B7704" s="44" t="s">
        <v>212</v>
      </c>
      <c r="C7704" s="44" t="s">
        <v>86</v>
      </c>
      <c r="D7704" s="44" t="s">
        <v>176</v>
      </c>
      <c r="E7704" s="3">
        <v>3</v>
      </c>
      <c r="F7704" s="3">
        <v>1</v>
      </c>
      <c r="G7704" s="3">
        <v>4</v>
      </c>
      <c r="H7704" s="3">
        <v>1</v>
      </c>
      <c r="I7704" s="3">
        <f t="shared" si="120"/>
        <v>2</v>
      </c>
    </row>
    <row r="7705" spans="1:9" x14ac:dyDescent="0.35">
      <c r="A7705" s="3" t="s">
        <v>8097</v>
      </c>
      <c r="B7705" s="44" t="s">
        <v>224</v>
      </c>
      <c r="C7705" s="44" t="s">
        <v>183</v>
      </c>
      <c r="D7705" s="44" t="s">
        <v>176</v>
      </c>
      <c r="E7705" s="3">
        <v>3</v>
      </c>
      <c r="F7705" s="3">
        <v>4</v>
      </c>
      <c r="G7705" s="3">
        <v>1</v>
      </c>
      <c r="H7705" s="3">
        <v>2</v>
      </c>
      <c r="I7705" s="3">
        <f t="shared" si="120"/>
        <v>3</v>
      </c>
    </row>
    <row r="7706" spans="1:9" x14ac:dyDescent="0.35">
      <c r="A7706" s="3" t="s">
        <v>8098</v>
      </c>
      <c r="B7706" s="44" t="s">
        <v>212</v>
      </c>
      <c r="C7706" s="44" t="s">
        <v>86</v>
      </c>
      <c r="D7706" s="44" t="s">
        <v>176</v>
      </c>
      <c r="E7706" s="3">
        <v>3</v>
      </c>
      <c r="F7706" s="3">
        <v>1</v>
      </c>
      <c r="G7706" s="3">
        <v>1</v>
      </c>
      <c r="H7706" s="3">
        <v>1</v>
      </c>
      <c r="I7706" s="3">
        <f t="shared" si="120"/>
        <v>2</v>
      </c>
    </row>
    <row r="7707" spans="1:9" x14ac:dyDescent="0.35">
      <c r="A7707" s="3" t="s">
        <v>8099</v>
      </c>
      <c r="B7707" s="44" t="s">
        <v>255</v>
      </c>
      <c r="C7707" s="44" t="s">
        <v>87</v>
      </c>
      <c r="D7707" s="44" t="s">
        <v>176</v>
      </c>
      <c r="E7707" s="3">
        <v>3</v>
      </c>
      <c r="F7707" s="3">
        <v>1</v>
      </c>
      <c r="G7707" s="3">
        <v>4</v>
      </c>
      <c r="H7707" s="3">
        <v>1</v>
      </c>
      <c r="I7707" s="3">
        <f t="shared" si="120"/>
        <v>2</v>
      </c>
    </row>
    <row r="7708" spans="1:9" x14ac:dyDescent="0.35">
      <c r="A7708" s="3" t="s">
        <v>8100</v>
      </c>
      <c r="B7708" s="44" t="s">
        <v>197</v>
      </c>
      <c r="C7708" s="44" t="s">
        <v>80</v>
      </c>
      <c r="D7708" s="44" t="s">
        <v>176</v>
      </c>
      <c r="E7708" s="3">
        <v>3</v>
      </c>
      <c r="F7708" s="3">
        <v>1</v>
      </c>
      <c r="G7708" s="3">
        <v>1</v>
      </c>
      <c r="H7708" s="3">
        <v>1</v>
      </c>
      <c r="I7708" s="3">
        <f t="shared" si="120"/>
        <v>2</v>
      </c>
    </row>
    <row r="7709" spans="1:9" x14ac:dyDescent="0.35">
      <c r="A7709" s="3" t="s">
        <v>8101</v>
      </c>
      <c r="B7709" s="44" t="s">
        <v>198</v>
      </c>
      <c r="C7709" s="44" t="s">
        <v>54</v>
      </c>
      <c r="D7709" s="44" t="s">
        <v>176</v>
      </c>
      <c r="E7709" s="3">
        <v>3</v>
      </c>
      <c r="F7709" s="3">
        <v>1</v>
      </c>
      <c r="G7709" s="3">
        <v>4</v>
      </c>
      <c r="H7709" s="3">
        <v>1</v>
      </c>
      <c r="I7709" s="3">
        <f t="shared" si="120"/>
        <v>2</v>
      </c>
    </row>
    <row r="7710" spans="1:9" x14ac:dyDescent="0.35">
      <c r="A7710" s="3" t="s">
        <v>8102</v>
      </c>
      <c r="B7710" s="44" t="s">
        <v>220</v>
      </c>
      <c r="C7710" s="44" t="s">
        <v>96</v>
      </c>
      <c r="D7710" s="44" t="s">
        <v>176</v>
      </c>
      <c r="E7710" s="3">
        <v>3</v>
      </c>
      <c r="F7710" s="3">
        <v>1</v>
      </c>
      <c r="G7710" s="3">
        <v>4</v>
      </c>
      <c r="H7710" s="3">
        <v>1</v>
      </c>
      <c r="I7710" s="3">
        <f t="shared" si="120"/>
        <v>2</v>
      </c>
    </row>
    <row r="7711" spans="1:9" x14ac:dyDescent="0.35">
      <c r="A7711" s="3" t="s">
        <v>8103</v>
      </c>
      <c r="B7711" s="44" t="s">
        <v>265</v>
      </c>
      <c r="C7711" s="44" t="s">
        <v>96</v>
      </c>
      <c r="D7711" s="44" t="s">
        <v>175</v>
      </c>
      <c r="E7711" s="3">
        <v>3</v>
      </c>
      <c r="F7711" s="3">
        <v>2</v>
      </c>
      <c r="G7711" s="3">
        <v>1</v>
      </c>
      <c r="H7711" s="3">
        <v>1</v>
      </c>
      <c r="I7711" s="3">
        <f t="shared" si="120"/>
        <v>2</v>
      </c>
    </row>
    <row r="7712" spans="1:9" x14ac:dyDescent="0.35">
      <c r="A7712" s="3" t="s">
        <v>8104</v>
      </c>
      <c r="B7712" s="44" t="s">
        <v>212</v>
      </c>
      <c r="C7712" s="44" t="s">
        <v>86</v>
      </c>
      <c r="D7712" s="44" t="s">
        <v>176</v>
      </c>
      <c r="E7712" s="3">
        <v>3</v>
      </c>
      <c r="F7712" s="3">
        <v>1</v>
      </c>
      <c r="G7712" s="3">
        <v>4</v>
      </c>
      <c r="H7712" s="3">
        <v>1</v>
      </c>
      <c r="I7712" s="3">
        <f t="shared" si="120"/>
        <v>2</v>
      </c>
    </row>
    <row r="7713" spans="1:9" x14ac:dyDescent="0.35">
      <c r="A7713" s="3" t="s">
        <v>8105</v>
      </c>
      <c r="B7713" s="44" t="s">
        <v>265</v>
      </c>
      <c r="C7713" s="44" t="s">
        <v>96</v>
      </c>
      <c r="D7713" s="44" t="s">
        <v>175</v>
      </c>
      <c r="E7713" s="3">
        <v>3</v>
      </c>
      <c r="F7713" s="3">
        <v>2</v>
      </c>
      <c r="G7713" s="3">
        <v>1</v>
      </c>
      <c r="H7713" s="3">
        <v>1</v>
      </c>
      <c r="I7713" s="3">
        <f t="shared" si="120"/>
        <v>2</v>
      </c>
    </row>
    <row r="7714" spans="1:9" x14ac:dyDescent="0.35">
      <c r="A7714" s="3" t="s">
        <v>8106</v>
      </c>
      <c r="B7714" s="44" t="s">
        <v>265</v>
      </c>
      <c r="C7714" s="44" t="s">
        <v>96</v>
      </c>
      <c r="D7714" s="44" t="s">
        <v>175</v>
      </c>
      <c r="E7714" s="3">
        <v>3</v>
      </c>
      <c r="F7714" s="3">
        <v>1</v>
      </c>
      <c r="G7714" s="3">
        <v>1</v>
      </c>
      <c r="H7714" s="3">
        <v>1</v>
      </c>
      <c r="I7714" s="3">
        <f t="shared" si="120"/>
        <v>2</v>
      </c>
    </row>
    <row r="7715" spans="1:9" x14ac:dyDescent="0.35">
      <c r="A7715" s="3" t="s">
        <v>8107</v>
      </c>
      <c r="B7715" s="44" t="s">
        <v>255</v>
      </c>
      <c r="C7715" s="44" t="s">
        <v>87</v>
      </c>
      <c r="D7715" s="44" t="s">
        <v>176</v>
      </c>
      <c r="E7715" s="3">
        <v>1</v>
      </c>
      <c r="F7715" s="3">
        <v>4</v>
      </c>
      <c r="G7715" s="3">
        <v>1</v>
      </c>
      <c r="H7715" s="3">
        <v>1</v>
      </c>
      <c r="I7715" s="3">
        <f t="shared" si="120"/>
        <v>2</v>
      </c>
    </row>
    <row r="7716" spans="1:9" x14ac:dyDescent="0.35">
      <c r="A7716" s="3" t="s">
        <v>8108</v>
      </c>
      <c r="B7716" s="44" t="s">
        <v>265</v>
      </c>
      <c r="C7716" s="44" t="s">
        <v>96</v>
      </c>
      <c r="D7716" s="44" t="s">
        <v>175</v>
      </c>
      <c r="E7716" s="3">
        <v>3</v>
      </c>
      <c r="F7716" s="3">
        <v>1</v>
      </c>
      <c r="G7716" s="3">
        <v>1</v>
      </c>
      <c r="H7716" s="3">
        <v>1</v>
      </c>
      <c r="I7716" s="3">
        <f t="shared" si="120"/>
        <v>2</v>
      </c>
    </row>
    <row r="7717" spans="1:9" x14ac:dyDescent="0.35">
      <c r="A7717" s="3" t="s">
        <v>8109</v>
      </c>
      <c r="B7717" s="44" t="s">
        <v>232</v>
      </c>
      <c r="C7717" s="44" t="s">
        <v>99</v>
      </c>
      <c r="D7717" s="44" t="s">
        <v>176</v>
      </c>
      <c r="E7717" s="3">
        <v>3</v>
      </c>
      <c r="F7717" s="3">
        <v>2</v>
      </c>
      <c r="G7717" s="3">
        <v>1</v>
      </c>
      <c r="H7717" s="3">
        <v>1</v>
      </c>
      <c r="I7717" s="3">
        <f t="shared" si="120"/>
        <v>2</v>
      </c>
    </row>
    <row r="7718" spans="1:9" x14ac:dyDescent="0.35">
      <c r="A7718" s="3" t="s">
        <v>8110</v>
      </c>
      <c r="B7718" s="44" t="s">
        <v>252</v>
      </c>
      <c r="C7718" s="44" t="s">
        <v>54</v>
      </c>
      <c r="D7718" s="44" t="s">
        <v>175</v>
      </c>
      <c r="E7718" s="3">
        <v>3</v>
      </c>
      <c r="F7718" s="3">
        <v>1</v>
      </c>
      <c r="G7718" s="3">
        <v>1</v>
      </c>
      <c r="H7718" s="3">
        <v>1</v>
      </c>
      <c r="I7718" s="3">
        <f t="shared" si="120"/>
        <v>2</v>
      </c>
    </row>
    <row r="7719" spans="1:9" x14ac:dyDescent="0.35">
      <c r="A7719" s="3" t="s">
        <v>8111</v>
      </c>
      <c r="B7719" s="44" t="s">
        <v>232</v>
      </c>
      <c r="C7719" s="44" t="s">
        <v>99</v>
      </c>
      <c r="D7719" s="44" t="s">
        <v>176</v>
      </c>
      <c r="E7719" s="3">
        <v>3</v>
      </c>
      <c r="F7719" s="3">
        <v>1</v>
      </c>
      <c r="G7719" s="3">
        <v>4</v>
      </c>
      <c r="H7719" s="3">
        <v>1</v>
      </c>
      <c r="I7719" s="3">
        <f t="shared" si="120"/>
        <v>2</v>
      </c>
    </row>
    <row r="7720" spans="1:9" x14ac:dyDescent="0.35">
      <c r="A7720" s="3" t="s">
        <v>8112</v>
      </c>
      <c r="B7720" s="44" t="s">
        <v>215</v>
      </c>
      <c r="C7720" s="44" t="s">
        <v>38</v>
      </c>
      <c r="D7720" s="44" t="s">
        <v>176</v>
      </c>
      <c r="E7720" s="3">
        <v>3</v>
      </c>
      <c r="F7720" s="3">
        <v>4</v>
      </c>
      <c r="G7720" s="3">
        <v>1</v>
      </c>
      <c r="H7720" s="3">
        <v>1</v>
      </c>
      <c r="I7720" s="3">
        <f t="shared" si="120"/>
        <v>2</v>
      </c>
    </row>
    <row r="7721" spans="1:9" x14ac:dyDescent="0.35">
      <c r="A7721" s="3" t="s">
        <v>8113</v>
      </c>
      <c r="B7721" s="44" t="s">
        <v>232</v>
      </c>
      <c r="C7721" s="44" t="s">
        <v>99</v>
      </c>
      <c r="D7721" s="44" t="s">
        <v>176</v>
      </c>
      <c r="E7721" s="3">
        <v>3</v>
      </c>
      <c r="F7721" s="3">
        <v>1</v>
      </c>
      <c r="G7721" s="3">
        <v>4</v>
      </c>
      <c r="H7721" s="3">
        <v>1</v>
      </c>
      <c r="I7721" s="3">
        <f t="shared" si="120"/>
        <v>2</v>
      </c>
    </row>
    <row r="7722" spans="1:9" x14ac:dyDescent="0.35">
      <c r="A7722" s="3" t="s">
        <v>8114</v>
      </c>
      <c r="B7722" s="44" t="s">
        <v>197</v>
      </c>
      <c r="C7722" s="44" t="s">
        <v>80</v>
      </c>
      <c r="D7722" s="44" t="s">
        <v>176</v>
      </c>
      <c r="E7722" s="3">
        <v>3</v>
      </c>
      <c r="F7722" s="3">
        <v>1</v>
      </c>
      <c r="G7722" s="3">
        <v>1</v>
      </c>
      <c r="H7722" s="3">
        <v>1</v>
      </c>
      <c r="I7722" s="3">
        <f t="shared" si="120"/>
        <v>2</v>
      </c>
    </row>
    <row r="7723" spans="1:9" x14ac:dyDescent="0.35">
      <c r="A7723" s="3" t="s">
        <v>8115</v>
      </c>
      <c r="B7723" s="44" t="s">
        <v>211</v>
      </c>
      <c r="C7723" s="44" t="s">
        <v>87</v>
      </c>
      <c r="D7723" s="44" t="s">
        <v>175</v>
      </c>
      <c r="E7723" s="3">
        <v>3</v>
      </c>
      <c r="F7723" s="3">
        <v>2</v>
      </c>
      <c r="G7723" s="3">
        <v>1</v>
      </c>
      <c r="H7723" s="3">
        <v>1</v>
      </c>
      <c r="I7723" s="3">
        <f t="shared" si="120"/>
        <v>2</v>
      </c>
    </row>
    <row r="7724" spans="1:9" x14ac:dyDescent="0.35">
      <c r="A7724" s="3" t="s">
        <v>8116</v>
      </c>
      <c r="B7724" s="44" t="s">
        <v>211</v>
      </c>
      <c r="C7724" s="44" t="s">
        <v>87</v>
      </c>
      <c r="D7724" s="44" t="s">
        <v>175</v>
      </c>
      <c r="E7724" s="3">
        <v>3</v>
      </c>
      <c r="F7724" s="3">
        <v>1</v>
      </c>
      <c r="G7724" s="3">
        <v>4</v>
      </c>
      <c r="H7724" s="3">
        <v>1</v>
      </c>
      <c r="I7724" s="3">
        <f t="shared" si="120"/>
        <v>2</v>
      </c>
    </row>
    <row r="7725" spans="1:9" x14ac:dyDescent="0.35">
      <c r="A7725" s="3" t="s">
        <v>8117</v>
      </c>
      <c r="B7725" s="44" t="s">
        <v>211</v>
      </c>
      <c r="C7725" s="44" t="s">
        <v>87</v>
      </c>
      <c r="D7725" s="44" t="s">
        <v>175</v>
      </c>
      <c r="E7725" s="3">
        <v>3</v>
      </c>
      <c r="F7725" s="3">
        <v>1</v>
      </c>
      <c r="G7725" s="3">
        <v>1</v>
      </c>
      <c r="H7725" s="3">
        <v>1</v>
      </c>
      <c r="I7725" s="3">
        <f t="shared" si="120"/>
        <v>2</v>
      </c>
    </row>
    <row r="7726" spans="1:9" x14ac:dyDescent="0.35">
      <c r="A7726" s="3" t="s">
        <v>8118</v>
      </c>
      <c r="B7726" s="44" t="s">
        <v>212</v>
      </c>
      <c r="C7726" s="44" t="s">
        <v>86</v>
      </c>
      <c r="D7726" s="44" t="s">
        <v>176</v>
      </c>
      <c r="E7726" s="3">
        <v>3</v>
      </c>
      <c r="F7726" s="3">
        <v>3</v>
      </c>
      <c r="G7726" s="3">
        <v>1</v>
      </c>
      <c r="H7726" s="3">
        <v>1</v>
      </c>
      <c r="I7726" s="3">
        <f t="shared" si="120"/>
        <v>2</v>
      </c>
    </row>
    <row r="7727" spans="1:9" x14ac:dyDescent="0.35">
      <c r="A7727" s="3" t="s">
        <v>8119</v>
      </c>
      <c r="B7727" s="44" t="s">
        <v>255</v>
      </c>
      <c r="C7727" s="44" t="s">
        <v>87</v>
      </c>
      <c r="D7727" s="44" t="s">
        <v>176</v>
      </c>
      <c r="E7727" s="3">
        <v>3</v>
      </c>
      <c r="F7727" s="3">
        <v>1</v>
      </c>
      <c r="G7727" s="3">
        <v>1</v>
      </c>
      <c r="H7727" s="3">
        <v>1</v>
      </c>
      <c r="I7727" s="3">
        <f t="shared" si="120"/>
        <v>2</v>
      </c>
    </row>
    <row r="7728" spans="1:9" x14ac:dyDescent="0.35">
      <c r="A7728" s="3" t="s">
        <v>8120</v>
      </c>
      <c r="B7728" s="44" t="s">
        <v>198</v>
      </c>
      <c r="C7728" s="44" t="s">
        <v>54</v>
      </c>
      <c r="D7728" s="44" t="s">
        <v>176</v>
      </c>
      <c r="E7728" s="3">
        <v>2</v>
      </c>
      <c r="F7728" s="3">
        <v>4</v>
      </c>
      <c r="G7728" s="3">
        <v>1</v>
      </c>
      <c r="H7728" s="3">
        <v>1</v>
      </c>
      <c r="I7728" s="3">
        <f t="shared" si="120"/>
        <v>2</v>
      </c>
    </row>
    <row r="7729" spans="1:9" x14ac:dyDescent="0.35">
      <c r="A7729" s="3" t="s">
        <v>8121</v>
      </c>
      <c r="B7729" s="44" t="s">
        <v>197</v>
      </c>
      <c r="C7729" s="44" t="s">
        <v>80</v>
      </c>
      <c r="D7729" s="44" t="s">
        <v>176</v>
      </c>
      <c r="E7729" s="3">
        <v>3</v>
      </c>
      <c r="F7729" s="3">
        <v>1</v>
      </c>
      <c r="G7729" s="3">
        <v>1</v>
      </c>
      <c r="H7729" s="3">
        <v>1</v>
      </c>
      <c r="I7729" s="3">
        <f t="shared" si="120"/>
        <v>2</v>
      </c>
    </row>
    <row r="7730" spans="1:9" x14ac:dyDescent="0.35">
      <c r="A7730" s="3" t="s">
        <v>8122</v>
      </c>
      <c r="B7730" s="44" t="s">
        <v>215</v>
      </c>
      <c r="C7730" s="44" t="s">
        <v>38</v>
      </c>
      <c r="D7730" s="44" t="s">
        <v>176</v>
      </c>
      <c r="E7730" s="3">
        <v>3</v>
      </c>
      <c r="F7730" s="3">
        <v>2</v>
      </c>
      <c r="G7730" s="3">
        <v>1</v>
      </c>
      <c r="H7730" s="3">
        <v>1</v>
      </c>
      <c r="I7730" s="3">
        <f t="shared" si="120"/>
        <v>2</v>
      </c>
    </row>
    <row r="7731" spans="1:9" x14ac:dyDescent="0.35">
      <c r="A7731" s="3" t="s">
        <v>8123</v>
      </c>
      <c r="B7731" s="44" t="s">
        <v>211</v>
      </c>
      <c r="C7731" s="44" t="s">
        <v>87</v>
      </c>
      <c r="D7731" s="44" t="s">
        <v>175</v>
      </c>
      <c r="E7731" s="3">
        <v>3</v>
      </c>
      <c r="F7731" s="3">
        <v>1</v>
      </c>
      <c r="G7731" s="3">
        <v>4</v>
      </c>
      <c r="H7731" s="3">
        <v>1</v>
      </c>
      <c r="I7731" s="3">
        <f t="shared" si="120"/>
        <v>2</v>
      </c>
    </row>
    <row r="7732" spans="1:9" x14ac:dyDescent="0.35">
      <c r="A7732" s="3" t="s">
        <v>8124</v>
      </c>
      <c r="B7732" s="44" t="s">
        <v>255</v>
      </c>
      <c r="C7732" s="44" t="s">
        <v>87</v>
      </c>
      <c r="D7732" s="44" t="s">
        <v>176</v>
      </c>
      <c r="E7732" s="3">
        <v>3</v>
      </c>
      <c r="F7732" s="3">
        <v>1</v>
      </c>
      <c r="G7732" s="3">
        <v>4</v>
      </c>
      <c r="H7732" s="3">
        <v>1</v>
      </c>
      <c r="I7732" s="3">
        <f t="shared" si="120"/>
        <v>2</v>
      </c>
    </row>
    <row r="7733" spans="1:9" x14ac:dyDescent="0.35">
      <c r="A7733" s="3" t="s">
        <v>8125</v>
      </c>
      <c r="B7733" s="44" t="s">
        <v>211</v>
      </c>
      <c r="C7733" s="44" t="s">
        <v>87</v>
      </c>
      <c r="D7733" s="44" t="s">
        <v>175</v>
      </c>
      <c r="E7733" s="3">
        <v>3</v>
      </c>
      <c r="F7733" s="3">
        <v>1</v>
      </c>
      <c r="G7733" s="3">
        <v>4</v>
      </c>
      <c r="H7733" s="3">
        <v>1</v>
      </c>
      <c r="I7733" s="3">
        <f t="shared" si="120"/>
        <v>2</v>
      </c>
    </row>
    <row r="7734" spans="1:9" x14ac:dyDescent="0.35">
      <c r="A7734" s="3" t="s">
        <v>8126</v>
      </c>
      <c r="B7734" s="44" t="s">
        <v>252</v>
      </c>
      <c r="C7734" s="44" t="s">
        <v>54</v>
      </c>
      <c r="D7734" s="44" t="s">
        <v>175</v>
      </c>
      <c r="E7734" s="3">
        <v>3</v>
      </c>
      <c r="F7734" s="3">
        <v>1</v>
      </c>
      <c r="G7734" s="3">
        <v>4</v>
      </c>
      <c r="H7734" s="3">
        <v>4</v>
      </c>
      <c r="I7734" s="3">
        <f t="shared" si="120"/>
        <v>3</v>
      </c>
    </row>
    <row r="7735" spans="1:9" x14ac:dyDescent="0.35">
      <c r="A7735" s="3" t="s">
        <v>8127</v>
      </c>
      <c r="B7735" s="44" t="s">
        <v>197</v>
      </c>
      <c r="C7735" s="44" t="s">
        <v>80</v>
      </c>
      <c r="D7735" s="44" t="s">
        <v>176</v>
      </c>
      <c r="E7735" s="3">
        <v>3</v>
      </c>
      <c r="F7735" s="3">
        <v>2</v>
      </c>
      <c r="G7735" s="3">
        <v>1</v>
      </c>
      <c r="H7735" s="3">
        <v>1</v>
      </c>
      <c r="I7735" s="3">
        <f t="shared" si="120"/>
        <v>2</v>
      </c>
    </row>
    <row r="7736" spans="1:9" x14ac:dyDescent="0.35">
      <c r="A7736" s="3" t="s">
        <v>8128</v>
      </c>
      <c r="B7736" s="44" t="s">
        <v>197</v>
      </c>
      <c r="C7736" s="44" t="s">
        <v>80</v>
      </c>
      <c r="D7736" s="44" t="s">
        <v>176</v>
      </c>
      <c r="E7736" s="3">
        <v>3</v>
      </c>
      <c r="F7736" s="3">
        <v>2</v>
      </c>
      <c r="G7736" s="3">
        <v>1</v>
      </c>
      <c r="H7736" s="3">
        <v>1</v>
      </c>
      <c r="I7736" s="3">
        <f t="shared" si="120"/>
        <v>2</v>
      </c>
    </row>
    <row r="7737" spans="1:9" x14ac:dyDescent="0.35">
      <c r="A7737" s="3" t="s">
        <v>8129</v>
      </c>
      <c r="B7737" s="44" t="s">
        <v>180</v>
      </c>
      <c r="C7737" s="44" t="s">
        <v>105</v>
      </c>
      <c r="D7737" s="44" t="s">
        <v>176</v>
      </c>
      <c r="E7737" s="3">
        <v>3</v>
      </c>
      <c r="F7737" s="3">
        <v>1</v>
      </c>
      <c r="G7737" s="3">
        <v>1</v>
      </c>
      <c r="H7737" s="3">
        <v>1</v>
      </c>
      <c r="I7737" s="3">
        <f t="shared" si="120"/>
        <v>2</v>
      </c>
    </row>
    <row r="7738" spans="1:9" x14ac:dyDescent="0.35">
      <c r="A7738" s="3" t="s">
        <v>8130</v>
      </c>
      <c r="B7738" s="44" t="s">
        <v>274</v>
      </c>
      <c r="C7738" s="44" t="s">
        <v>99</v>
      </c>
      <c r="D7738" s="44" t="s">
        <v>175</v>
      </c>
      <c r="E7738" s="3">
        <v>3</v>
      </c>
      <c r="F7738" s="3">
        <v>1</v>
      </c>
      <c r="G7738" s="3">
        <v>1</v>
      </c>
      <c r="H7738" s="3">
        <v>1</v>
      </c>
      <c r="I7738" s="3">
        <f t="shared" si="120"/>
        <v>2</v>
      </c>
    </row>
    <row r="7739" spans="1:9" x14ac:dyDescent="0.35">
      <c r="A7739" s="3" t="s">
        <v>8131</v>
      </c>
      <c r="B7739" s="44" t="s">
        <v>267</v>
      </c>
      <c r="C7739" s="44" t="s">
        <v>110</v>
      </c>
      <c r="D7739" s="44" t="s">
        <v>176</v>
      </c>
      <c r="E7739" s="3">
        <v>3</v>
      </c>
      <c r="F7739" s="3">
        <v>1</v>
      </c>
      <c r="G7739" s="3">
        <v>1</v>
      </c>
      <c r="H7739" s="3">
        <v>1</v>
      </c>
      <c r="I7739" s="3">
        <f t="shared" si="120"/>
        <v>2</v>
      </c>
    </row>
    <row r="7740" spans="1:9" x14ac:dyDescent="0.35">
      <c r="A7740" s="3" t="s">
        <v>8132</v>
      </c>
      <c r="B7740" s="44" t="s">
        <v>206</v>
      </c>
      <c r="C7740" s="44" t="s">
        <v>52</v>
      </c>
      <c r="D7740" s="44" t="s">
        <v>175</v>
      </c>
      <c r="E7740" s="3">
        <v>3</v>
      </c>
      <c r="F7740" s="3">
        <v>1</v>
      </c>
      <c r="G7740" s="3">
        <v>1</v>
      </c>
      <c r="H7740" s="3">
        <v>1</v>
      </c>
      <c r="I7740" s="3">
        <f t="shared" si="120"/>
        <v>2</v>
      </c>
    </row>
    <row r="7741" spans="1:9" x14ac:dyDescent="0.35">
      <c r="A7741" s="3" t="s">
        <v>8133</v>
      </c>
      <c r="B7741" s="44" t="s">
        <v>211</v>
      </c>
      <c r="C7741" s="44" t="s">
        <v>87</v>
      </c>
      <c r="D7741" s="44" t="s">
        <v>175</v>
      </c>
      <c r="E7741" s="3">
        <v>3</v>
      </c>
      <c r="F7741" s="3">
        <v>2</v>
      </c>
      <c r="G7741" s="3">
        <v>1</v>
      </c>
      <c r="H7741" s="3">
        <v>1</v>
      </c>
      <c r="I7741" s="3">
        <f t="shared" si="120"/>
        <v>2</v>
      </c>
    </row>
    <row r="7742" spans="1:9" x14ac:dyDescent="0.35">
      <c r="A7742" s="3" t="s">
        <v>8134</v>
      </c>
      <c r="B7742" s="44" t="s">
        <v>211</v>
      </c>
      <c r="C7742" s="44" t="s">
        <v>87</v>
      </c>
      <c r="D7742" s="44" t="s">
        <v>175</v>
      </c>
      <c r="E7742" s="3">
        <v>3</v>
      </c>
      <c r="F7742" s="3">
        <v>1</v>
      </c>
      <c r="G7742" s="3">
        <v>1</v>
      </c>
      <c r="H7742" s="3">
        <v>1</v>
      </c>
      <c r="I7742" s="3">
        <f t="shared" si="120"/>
        <v>2</v>
      </c>
    </row>
    <row r="7743" spans="1:9" x14ac:dyDescent="0.35">
      <c r="A7743" s="3" t="s">
        <v>8135</v>
      </c>
      <c r="B7743" s="44" t="s">
        <v>234</v>
      </c>
      <c r="C7743" s="44" t="s">
        <v>235</v>
      </c>
      <c r="D7743" s="44" t="s">
        <v>176</v>
      </c>
      <c r="E7743" s="3">
        <v>2</v>
      </c>
      <c r="F7743" s="3">
        <v>2</v>
      </c>
      <c r="G7743" s="3">
        <v>1</v>
      </c>
      <c r="H7743" s="3">
        <v>2</v>
      </c>
      <c r="I7743" s="3">
        <f t="shared" si="120"/>
        <v>2</v>
      </c>
    </row>
    <row r="7744" spans="1:9" x14ac:dyDescent="0.35">
      <c r="A7744" s="3" t="s">
        <v>8136</v>
      </c>
      <c r="B7744" s="44" t="s">
        <v>211</v>
      </c>
      <c r="C7744" s="44" t="s">
        <v>87</v>
      </c>
      <c r="D7744" s="44" t="s">
        <v>175</v>
      </c>
      <c r="E7744" s="3">
        <v>3</v>
      </c>
      <c r="F7744" s="3">
        <v>2</v>
      </c>
      <c r="G7744" s="3">
        <v>1</v>
      </c>
      <c r="H7744" s="3">
        <v>1</v>
      </c>
      <c r="I7744" s="3">
        <f t="shared" si="120"/>
        <v>2</v>
      </c>
    </row>
    <row r="7745" spans="1:9" x14ac:dyDescent="0.35">
      <c r="A7745" s="3" t="s">
        <v>8137</v>
      </c>
      <c r="B7745" s="44" t="s">
        <v>197</v>
      </c>
      <c r="C7745" s="44" t="s">
        <v>80</v>
      </c>
      <c r="D7745" s="44" t="s">
        <v>176</v>
      </c>
      <c r="E7745" s="3">
        <v>3</v>
      </c>
      <c r="F7745" s="3">
        <v>1</v>
      </c>
      <c r="G7745" s="3">
        <v>4</v>
      </c>
      <c r="H7745" s="3">
        <v>1</v>
      </c>
      <c r="I7745" s="3">
        <f t="shared" si="120"/>
        <v>2</v>
      </c>
    </row>
    <row r="7746" spans="1:9" x14ac:dyDescent="0.35">
      <c r="A7746" s="3" t="s">
        <v>8138</v>
      </c>
      <c r="B7746" s="44" t="s">
        <v>184</v>
      </c>
      <c r="C7746" s="44" t="s">
        <v>79</v>
      </c>
      <c r="D7746" s="44" t="s">
        <v>176</v>
      </c>
      <c r="E7746" s="3">
        <v>3</v>
      </c>
      <c r="F7746" s="3">
        <v>1</v>
      </c>
      <c r="G7746" s="3">
        <v>1</v>
      </c>
      <c r="H7746" s="3">
        <v>1</v>
      </c>
      <c r="I7746" s="3">
        <f t="shared" si="120"/>
        <v>2</v>
      </c>
    </row>
    <row r="7747" spans="1:9" x14ac:dyDescent="0.35">
      <c r="A7747" s="3" t="s">
        <v>8139</v>
      </c>
      <c r="B7747" s="44" t="s">
        <v>234</v>
      </c>
      <c r="C7747" s="44" t="s">
        <v>235</v>
      </c>
      <c r="D7747" s="44" t="s">
        <v>176</v>
      </c>
      <c r="E7747" s="3">
        <v>1</v>
      </c>
      <c r="F7747" s="3">
        <v>4</v>
      </c>
      <c r="G7747" s="3">
        <v>1</v>
      </c>
      <c r="H7747" s="3">
        <v>1</v>
      </c>
      <c r="I7747" s="3">
        <f t="shared" ref="I7747:I7810" si="121">ROUND(AVERAGE(E7747:H7747),0)</f>
        <v>2</v>
      </c>
    </row>
    <row r="7748" spans="1:9" x14ac:dyDescent="0.35">
      <c r="A7748" s="3" t="s">
        <v>8140</v>
      </c>
      <c r="B7748" s="44" t="s">
        <v>211</v>
      </c>
      <c r="C7748" s="44" t="s">
        <v>87</v>
      </c>
      <c r="D7748" s="44" t="s">
        <v>175</v>
      </c>
      <c r="E7748" s="3">
        <v>1</v>
      </c>
      <c r="F7748" s="3">
        <v>2</v>
      </c>
      <c r="G7748" s="3">
        <v>1</v>
      </c>
      <c r="H7748" s="3">
        <v>2</v>
      </c>
      <c r="I7748" s="3">
        <f t="shared" si="121"/>
        <v>2</v>
      </c>
    </row>
    <row r="7749" spans="1:9" x14ac:dyDescent="0.35">
      <c r="A7749" s="3" t="s">
        <v>8141</v>
      </c>
      <c r="B7749" s="44" t="s">
        <v>206</v>
      </c>
      <c r="C7749" s="44" t="s">
        <v>52</v>
      </c>
      <c r="D7749" s="44" t="s">
        <v>175</v>
      </c>
      <c r="E7749" s="3">
        <v>3</v>
      </c>
      <c r="F7749" s="3">
        <v>1</v>
      </c>
      <c r="G7749" s="3">
        <v>4</v>
      </c>
      <c r="H7749" s="3">
        <v>1</v>
      </c>
      <c r="I7749" s="3">
        <f t="shared" si="121"/>
        <v>2</v>
      </c>
    </row>
    <row r="7750" spans="1:9" x14ac:dyDescent="0.35">
      <c r="A7750" s="3" t="s">
        <v>8142</v>
      </c>
      <c r="B7750" s="44" t="s">
        <v>211</v>
      </c>
      <c r="C7750" s="44" t="s">
        <v>87</v>
      </c>
      <c r="D7750" s="44" t="s">
        <v>175</v>
      </c>
      <c r="E7750" s="3">
        <v>3</v>
      </c>
      <c r="F7750" s="3">
        <v>1</v>
      </c>
      <c r="G7750" s="3">
        <v>1</v>
      </c>
      <c r="H7750" s="3">
        <v>1</v>
      </c>
      <c r="I7750" s="3">
        <f t="shared" si="121"/>
        <v>2</v>
      </c>
    </row>
    <row r="7751" spans="1:9" x14ac:dyDescent="0.35">
      <c r="A7751" s="3" t="s">
        <v>8143</v>
      </c>
      <c r="B7751" s="44" t="s">
        <v>265</v>
      </c>
      <c r="C7751" s="44" t="s">
        <v>96</v>
      </c>
      <c r="D7751" s="44" t="s">
        <v>175</v>
      </c>
      <c r="E7751" s="3">
        <v>3</v>
      </c>
      <c r="F7751" s="3">
        <v>1</v>
      </c>
      <c r="G7751" s="3">
        <v>1</v>
      </c>
      <c r="H7751" s="3">
        <v>1</v>
      </c>
      <c r="I7751" s="3">
        <f t="shared" si="121"/>
        <v>2</v>
      </c>
    </row>
    <row r="7752" spans="1:9" x14ac:dyDescent="0.35">
      <c r="A7752" s="3" t="s">
        <v>8144</v>
      </c>
      <c r="B7752" s="44" t="s">
        <v>187</v>
      </c>
      <c r="C7752" s="44" t="s">
        <v>86</v>
      </c>
      <c r="D7752" s="44" t="s">
        <v>175</v>
      </c>
      <c r="E7752" s="3">
        <v>3</v>
      </c>
      <c r="F7752" s="3">
        <v>1</v>
      </c>
      <c r="G7752" s="3">
        <v>4</v>
      </c>
      <c r="H7752" s="3">
        <v>1</v>
      </c>
      <c r="I7752" s="3">
        <f t="shared" si="121"/>
        <v>2</v>
      </c>
    </row>
    <row r="7753" spans="1:9" x14ac:dyDescent="0.35">
      <c r="A7753" s="3" t="s">
        <v>8145</v>
      </c>
      <c r="B7753" s="44" t="s">
        <v>197</v>
      </c>
      <c r="C7753" s="44" t="s">
        <v>80</v>
      </c>
      <c r="D7753" s="44" t="s">
        <v>176</v>
      </c>
      <c r="E7753" s="3">
        <v>3</v>
      </c>
      <c r="F7753" s="3">
        <v>1</v>
      </c>
      <c r="G7753" s="3">
        <v>4</v>
      </c>
      <c r="H7753" s="3">
        <v>1</v>
      </c>
      <c r="I7753" s="3">
        <f t="shared" si="121"/>
        <v>2</v>
      </c>
    </row>
    <row r="7754" spans="1:9" x14ac:dyDescent="0.35">
      <c r="A7754" s="3" t="s">
        <v>8146</v>
      </c>
      <c r="B7754" s="44" t="s">
        <v>225</v>
      </c>
      <c r="C7754" s="44" t="s">
        <v>52</v>
      </c>
      <c r="D7754" s="44" t="s">
        <v>176</v>
      </c>
      <c r="E7754" s="3">
        <v>3</v>
      </c>
      <c r="F7754" s="3">
        <v>1</v>
      </c>
      <c r="G7754" s="3">
        <v>1</v>
      </c>
      <c r="H7754" s="3">
        <v>1</v>
      </c>
      <c r="I7754" s="3">
        <f t="shared" si="121"/>
        <v>2</v>
      </c>
    </row>
    <row r="7755" spans="1:9" x14ac:dyDescent="0.35">
      <c r="A7755" s="3" t="s">
        <v>8147</v>
      </c>
      <c r="B7755" s="44" t="s">
        <v>225</v>
      </c>
      <c r="C7755" s="44" t="s">
        <v>52</v>
      </c>
      <c r="D7755" s="44" t="s">
        <v>176</v>
      </c>
      <c r="E7755" s="3">
        <v>1</v>
      </c>
      <c r="F7755" s="3">
        <v>2</v>
      </c>
      <c r="G7755" s="3">
        <v>1</v>
      </c>
      <c r="H7755" s="3">
        <v>1</v>
      </c>
      <c r="I7755" s="3">
        <f t="shared" si="121"/>
        <v>1</v>
      </c>
    </row>
    <row r="7756" spans="1:9" x14ac:dyDescent="0.35">
      <c r="A7756" s="3" t="s">
        <v>8148</v>
      </c>
      <c r="B7756" s="44" t="s">
        <v>211</v>
      </c>
      <c r="C7756" s="44" t="s">
        <v>87</v>
      </c>
      <c r="D7756" s="44" t="s">
        <v>175</v>
      </c>
      <c r="E7756" s="3">
        <v>3</v>
      </c>
      <c r="F7756" s="3">
        <v>1</v>
      </c>
      <c r="G7756" s="3">
        <v>1</v>
      </c>
      <c r="H7756" s="3">
        <v>1</v>
      </c>
      <c r="I7756" s="3">
        <f t="shared" si="121"/>
        <v>2</v>
      </c>
    </row>
    <row r="7757" spans="1:9" x14ac:dyDescent="0.35">
      <c r="A7757" s="3" t="s">
        <v>8149</v>
      </c>
      <c r="B7757" s="44" t="s">
        <v>206</v>
      </c>
      <c r="C7757" s="44" t="s">
        <v>52</v>
      </c>
      <c r="D7757" s="44" t="s">
        <v>175</v>
      </c>
      <c r="E7757" s="3">
        <v>3</v>
      </c>
      <c r="F7757" s="3">
        <v>1</v>
      </c>
      <c r="G7757" s="3">
        <v>1</v>
      </c>
      <c r="H7757" s="3">
        <v>1</v>
      </c>
      <c r="I7757" s="3">
        <f t="shared" si="121"/>
        <v>2</v>
      </c>
    </row>
    <row r="7758" spans="1:9" x14ac:dyDescent="0.35">
      <c r="A7758" s="3" t="s">
        <v>8150</v>
      </c>
      <c r="B7758" s="44" t="s">
        <v>234</v>
      </c>
      <c r="C7758" s="44" t="s">
        <v>235</v>
      </c>
      <c r="D7758" s="44" t="s">
        <v>176</v>
      </c>
      <c r="E7758" s="3">
        <v>3</v>
      </c>
      <c r="F7758" s="3">
        <v>1</v>
      </c>
      <c r="G7758" s="3">
        <v>1</v>
      </c>
      <c r="H7758" s="3">
        <v>1</v>
      </c>
      <c r="I7758" s="3">
        <f t="shared" si="121"/>
        <v>2</v>
      </c>
    </row>
    <row r="7759" spans="1:9" x14ac:dyDescent="0.35">
      <c r="A7759" s="3" t="s">
        <v>8151</v>
      </c>
      <c r="B7759" s="44" t="s">
        <v>211</v>
      </c>
      <c r="C7759" s="44" t="s">
        <v>87</v>
      </c>
      <c r="D7759" s="44" t="s">
        <v>175</v>
      </c>
      <c r="E7759" s="3">
        <v>3</v>
      </c>
      <c r="F7759" s="3">
        <v>1</v>
      </c>
      <c r="G7759" s="3">
        <v>1</v>
      </c>
      <c r="H7759" s="3">
        <v>1</v>
      </c>
      <c r="I7759" s="3">
        <f t="shared" si="121"/>
        <v>2</v>
      </c>
    </row>
    <row r="7760" spans="1:9" x14ac:dyDescent="0.35">
      <c r="A7760" s="3" t="s">
        <v>8152</v>
      </c>
      <c r="B7760" s="44" t="s">
        <v>253</v>
      </c>
      <c r="C7760" s="44" t="s">
        <v>235</v>
      </c>
      <c r="D7760" s="44" t="s">
        <v>175</v>
      </c>
      <c r="E7760" s="3">
        <v>3</v>
      </c>
      <c r="F7760" s="3">
        <v>2</v>
      </c>
      <c r="G7760" s="3">
        <v>1</v>
      </c>
      <c r="H7760" s="3">
        <v>1</v>
      </c>
      <c r="I7760" s="3">
        <f t="shared" si="121"/>
        <v>2</v>
      </c>
    </row>
    <row r="7761" spans="1:9" x14ac:dyDescent="0.35">
      <c r="A7761" s="3" t="s">
        <v>8153</v>
      </c>
      <c r="B7761" s="44" t="s">
        <v>184</v>
      </c>
      <c r="C7761" s="44" t="s">
        <v>79</v>
      </c>
      <c r="D7761" s="44" t="s">
        <v>176</v>
      </c>
      <c r="E7761" s="3">
        <v>3</v>
      </c>
      <c r="F7761" s="3">
        <v>1</v>
      </c>
      <c r="G7761" s="3">
        <v>1</v>
      </c>
      <c r="H7761" s="3">
        <v>1</v>
      </c>
      <c r="I7761" s="3">
        <f t="shared" si="121"/>
        <v>2</v>
      </c>
    </row>
    <row r="7762" spans="1:9" x14ac:dyDescent="0.35">
      <c r="A7762" s="3" t="s">
        <v>8154</v>
      </c>
      <c r="B7762" s="44" t="s">
        <v>212</v>
      </c>
      <c r="C7762" s="44" t="s">
        <v>86</v>
      </c>
      <c r="D7762" s="44" t="s">
        <v>176</v>
      </c>
      <c r="E7762" s="3">
        <v>3</v>
      </c>
      <c r="F7762" s="3">
        <v>1</v>
      </c>
      <c r="G7762" s="3">
        <v>4</v>
      </c>
      <c r="H7762" s="3">
        <v>1</v>
      </c>
      <c r="I7762" s="3">
        <f t="shared" si="121"/>
        <v>2</v>
      </c>
    </row>
    <row r="7763" spans="1:9" x14ac:dyDescent="0.35">
      <c r="A7763" s="3" t="s">
        <v>8155</v>
      </c>
      <c r="B7763" s="44" t="s">
        <v>234</v>
      </c>
      <c r="C7763" s="44" t="s">
        <v>235</v>
      </c>
      <c r="D7763" s="44" t="s">
        <v>176</v>
      </c>
      <c r="E7763" s="3">
        <v>3</v>
      </c>
      <c r="F7763" s="3">
        <v>1</v>
      </c>
      <c r="G7763" s="3">
        <v>1</v>
      </c>
      <c r="H7763" s="3">
        <v>1</v>
      </c>
      <c r="I7763" s="3">
        <f t="shared" si="121"/>
        <v>2</v>
      </c>
    </row>
    <row r="7764" spans="1:9" x14ac:dyDescent="0.35">
      <c r="A7764" s="3" t="s">
        <v>8156</v>
      </c>
      <c r="B7764" s="44" t="s">
        <v>206</v>
      </c>
      <c r="C7764" s="44" t="s">
        <v>52</v>
      </c>
      <c r="D7764" s="44" t="s">
        <v>175</v>
      </c>
      <c r="E7764" s="3">
        <v>1</v>
      </c>
      <c r="F7764" s="3">
        <v>2</v>
      </c>
      <c r="G7764" s="3">
        <v>1</v>
      </c>
      <c r="H7764" s="3">
        <v>1</v>
      </c>
      <c r="I7764" s="3">
        <f t="shared" si="121"/>
        <v>1</v>
      </c>
    </row>
    <row r="7765" spans="1:9" x14ac:dyDescent="0.35">
      <c r="A7765" s="3" t="s">
        <v>8157</v>
      </c>
      <c r="B7765" s="44" t="s">
        <v>220</v>
      </c>
      <c r="C7765" s="44" t="s">
        <v>96</v>
      </c>
      <c r="D7765" s="44" t="s">
        <v>176</v>
      </c>
      <c r="E7765" s="3">
        <v>3</v>
      </c>
      <c r="F7765" s="3">
        <v>1</v>
      </c>
      <c r="G7765" s="3">
        <v>4</v>
      </c>
      <c r="H7765" s="3">
        <v>1</v>
      </c>
      <c r="I7765" s="3">
        <f t="shared" si="121"/>
        <v>2</v>
      </c>
    </row>
    <row r="7766" spans="1:9" x14ac:dyDescent="0.35">
      <c r="A7766" s="3" t="s">
        <v>8158</v>
      </c>
      <c r="B7766" s="44" t="s">
        <v>180</v>
      </c>
      <c r="C7766" s="44" t="s">
        <v>105</v>
      </c>
      <c r="D7766" s="44" t="s">
        <v>176</v>
      </c>
      <c r="E7766" s="3">
        <v>1</v>
      </c>
      <c r="F7766" s="3">
        <v>1</v>
      </c>
      <c r="G7766" s="3">
        <v>1</v>
      </c>
      <c r="H7766" s="3">
        <v>1</v>
      </c>
      <c r="I7766" s="3">
        <f t="shared" si="121"/>
        <v>1</v>
      </c>
    </row>
    <row r="7767" spans="1:9" x14ac:dyDescent="0.35">
      <c r="A7767" s="3" t="s">
        <v>8159</v>
      </c>
      <c r="B7767" s="44" t="s">
        <v>220</v>
      </c>
      <c r="C7767" s="44" t="s">
        <v>96</v>
      </c>
      <c r="D7767" s="44" t="s">
        <v>176</v>
      </c>
      <c r="E7767" s="3">
        <v>3</v>
      </c>
      <c r="F7767" s="3">
        <v>3</v>
      </c>
      <c r="G7767" s="3">
        <v>4</v>
      </c>
      <c r="H7767" s="3">
        <v>1</v>
      </c>
      <c r="I7767" s="3">
        <f t="shared" si="121"/>
        <v>3</v>
      </c>
    </row>
    <row r="7768" spans="1:9" x14ac:dyDescent="0.35">
      <c r="A7768" s="3" t="s">
        <v>8160</v>
      </c>
      <c r="B7768" s="44" t="s">
        <v>206</v>
      </c>
      <c r="C7768" s="44" t="s">
        <v>52</v>
      </c>
      <c r="D7768" s="44" t="s">
        <v>175</v>
      </c>
      <c r="E7768" s="3">
        <v>3</v>
      </c>
      <c r="F7768" s="3">
        <v>2</v>
      </c>
      <c r="G7768" s="3">
        <v>1</v>
      </c>
      <c r="H7768" s="3">
        <v>1</v>
      </c>
      <c r="I7768" s="3">
        <f t="shared" si="121"/>
        <v>2</v>
      </c>
    </row>
    <row r="7769" spans="1:9" x14ac:dyDescent="0.35">
      <c r="A7769" s="3" t="s">
        <v>8161</v>
      </c>
      <c r="B7769" s="44" t="s">
        <v>197</v>
      </c>
      <c r="C7769" s="44" t="s">
        <v>80</v>
      </c>
      <c r="D7769" s="44" t="s">
        <v>176</v>
      </c>
      <c r="E7769" s="3">
        <v>3</v>
      </c>
      <c r="F7769" s="3">
        <v>1</v>
      </c>
      <c r="G7769" s="3">
        <v>4</v>
      </c>
      <c r="H7769" s="3">
        <v>1</v>
      </c>
      <c r="I7769" s="3">
        <f t="shared" si="121"/>
        <v>2</v>
      </c>
    </row>
    <row r="7770" spans="1:9" x14ac:dyDescent="0.35">
      <c r="A7770" s="3" t="s">
        <v>8162</v>
      </c>
      <c r="B7770" s="44" t="s">
        <v>211</v>
      </c>
      <c r="C7770" s="44" t="s">
        <v>87</v>
      </c>
      <c r="D7770" s="44" t="s">
        <v>175</v>
      </c>
      <c r="E7770" s="3">
        <v>3</v>
      </c>
      <c r="F7770" s="3">
        <v>1</v>
      </c>
      <c r="G7770" s="3">
        <v>1</v>
      </c>
      <c r="H7770" s="3">
        <v>1</v>
      </c>
      <c r="I7770" s="3">
        <f t="shared" si="121"/>
        <v>2</v>
      </c>
    </row>
    <row r="7771" spans="1:9" x14ac:dyDescent="0.35">
      <c r="A7771" s="3" t="s">
        <v>8163</v>
      </c>
      <c r="B7771" s="44" t="s">
        <v>211</v>
      </c>
      <c r="C7771" s="44" t="s">
        <v>87</v>
      </c>
      <c r="D7771" s="44" t="s">
        <v>175</v>
      </c>
      <c r="E7771" s="3">
        <v>3</v>
      </c>
      <c r="F7771" s="3">
        <v>2</v>
      </c>
      <c r="G7771" s="3">
        <v>1</v>
      </c>
      <c r="H7771" s="3">
        <v>1</v>
      </c>
      <c r="I7771" s="3">
        <f t="shared" si="121"/>
        <v>2</v>
      </c>
    </row>
    <row r="7772" spans="1:9" x14ac:dyDescent="0.35">
      <c r="A7772" s="3" t="s">
        <v>8164</v>
      </c>
      <c r="B7772" s="44" t="s">
        <v>211</v>
      </c>
      <c r="C7772" s="44" t="s">
        <v>87</v>
      </c>
      <c r="D7772" s="44" t="s">
        <v>175</v>
      </c>
      <c r="E7772" s="3">
        <v>3</v>
      </c>
      <c r="F7772" s="3">
        <v>1</v>
      </c>
      <c r="G7772" s="3">
        <v>4</v>
      </c>
      <c r="H7772" s="3">
        <v>1</v>
      </c>
      <c r="I7772" s="3">
        <f t="shared" si="121"/>
        <v>2</v>
      </c>
    </row>
    <row r="7773" spans="1:9" x14ac:dyDescent="0.35">
      <c r="A7773" s="3" t="s">
        <v>8165</v>
      </c>
      <c r="B7773" s="44" t="s">
        <v>265</v>
      </c>
      <c r="C7773" s="44" t="s">
        <v>96</v>
      </c>
      <c r="D7773" s="44" t="s">
        <v>175</v>
      </c>
      <c r="E7773" s="3">
        <v>3</v>
      </c>
      <c r="F7773" s="3">
        <v>1</v>
      </c>
      <c r="G7773" s="3">
        <v>1</v>
      </c>
      <c r="H7773" s="3">
        <v>1</v>
      </c>
      <c r="I7773" s="3">
        <f t="shared" si="121"/>
        <v>2</v>
      </c>
    </row>
    <row r="7774" spans="1:9" x14ac:dyDescent="0.35">
      <c r="A7774" s="3" t="s">
        <v>8166</v>
      </c>
      <c r="B7774" s="44" t="s">
        <v>265</v>
      </c>
      <c r="C7774" s="44" t="s">
        <v>96</v>
      </c>
      <c r="D7774" s="44" t="s">
        <v>175</v>
      </c>
      <c r="E7774" s="3">
        <v>3</v>
      </c>
      <c r="F7774" s="3">
        <v>1</v>
      </c>
      <c r="G7774" s="3">
        <v>4</v>
      </c>
      <c r="H7774" s="3">
        <v>1</v>
      </c>
      <c r="I7774" s="3">
        <f t="shared" si="121"/>
        <v>2</v>
      </c>
    </row>
    <row r="7775" spans="1:9" x14ac:dyDescent="0.35">
      <c r="A7775" s="3" t="s">
        <v>8167</v>
      </c>
      <c r="B7775" s="44" t="s">
        <v>237</v>
      </c>
      <c r="C7775" s="44" t="s">
        <v>63</v>
      </c>
      <c r="D7775" s="44" t="s">
        <v>175</v>
      </c>
      <c r="E7775" s="3">
        <v>3</v>
      </c>
      <c r="F7775" s="3">
        <v>1</v>
      </c>
      <c r="G7775" s="3">
        <v>1</v>
      </c>
      <c r="H7775" s="3">
        <v>1</v>
      </c>
      <c r="I7775" s="3">
        <f t="shared" si="121"/>
        <v>2</v>
      </c>
    </row>
    <row r="7776" spans="1:9" x14ac:dyDescent="0.35">
      <c r="A7776" s="3" t="s">
        <v>8168</v>
      </c>
      <c r="B7776" s="44" t="s">
        <v>234</v>
      </c>
      <c r="C7776" s="44" t="s">
        <v>235</v>
      </c>
      <c r="D7776" s="44" t="s">
        <v>176</v>
      </c>
      <c r="E7776" s="3">
        <v>3</v>
      </c>
      <c r="F7776" s="3">
        <v>1</v>
      </c>
      <c r="G7776" s="3">
        <v>4</v>
      </c>
      <c r="H7776" s="3">
        <v>1</v>
      </c>
      <c r="I7776" s="3">
        <f t="shared" si="121"/>
        <v>2</v>
      </c>
    </row>
    <row r="7777" spans="1:9" x14ac:dyDescent="0.35">
      <c r="A7777" s="3" t="s">
        <v>8169</v>
      </c>
      <c r="B7777" s="44" t="s">
        <v>220</v>
      </c>
      <c r="C7777" s="44" t="s">
        <v>96</v>
      </c>
      <c r="D7777" s="44" t="s">
        <v>176</v>
      </c>
      <c r="E7777" s="3">
        <v>3</v>
      </c>
      <c r="F7777" s="3">
        <v>2</v>
      </c>
      <c r="G7777" s="3">
        <v>1</v>
      </c>
      <c r="H7777" s="3">
        <v>1</v>
      </c>
      <c r="I7777" s="3">
        <f t="shared" si="121"/>
        <v>2</v>
      </c>
    </row>
    <row r="7778" spans="1:9" x14ac:dyDescent="0.35">
      <c r="A7778" s="3" t="s">
        <v>8170</v>
      </c>
      <c r="B7778" s="44" t="s">
        <v>211</v>
      </c>
      <c r="C7778" s="44" t="s">
        <v>87</v>
      </c>
      <c r="D7778" s="44" t="s">
        <v>175</v>
      </c>
      <c r="E7778" s="3">
        <v>3</v>
      </c>
      <c r="F7778" s="3">
        <v>1</v>
      </c>
      <c r="G7778" s="3">
        <v>1</v>
      </c>
      <c r="H7778" s="3">
        <v>1</v>
      </c>
      <c r="I7778" s="3">
        <f t="shared" si="121"/>
        <v>2</v>
      </c>
    </row>
    <row r="7779" spans="1:9" x14ac:dyDescent="0.35">
      <c r="A7779" s="3" t="s">
        <v>8171</v>
      </c>
      <c r="B7779" s="44" t="s">
        <v>212</v>
      </c>
      <c r="C7779" s="44" t="s">
        <v>86</v>
      </c>
      <c r="D7779" s="44" t="s">
        <v>176</v>
      </c>
      <c r="E7779" s="3">
        <v>3</v>
      </c>
      <c r="F7779" s="3">
        <v>3</v>
      </c>
      <c r="G7779" s="3">
        <v>1</v>
      </c>
      <c r="H7779" s="3">
        <v>1</v>
      </c>
      <c r="I7779" s="3">
        <f t="shared" si="121"/>
        <v>2</v>
      </c>
    </row>
    <row r="7780" spans="1:9" x14ac:dyDescent="0.35">
      <c r="A7780" s="3" t="s">
        <v>8172</v>
      </c>
      <c r="B7780" s="44" t="s">
        <v>220</v>
      </c>
      <c r="C7780" s="44" t="s">
        <v>96</v>
      </c>
      <c r="D7780" s="44" t="s">
        <v>176</v>
      </c>
      <c r="E7780" s="3">
        <v>3</v>
      </c>
      <c r="F7780" s="3">
        <v>1</v>
      </c>
      <c r="G7780" s="3">
        <v>4</v>
      </c>
      <c r="H7780" s="3">
        <v>1</v>
      </c>
      <c r="I7780" s="3">
        <f t="shared" si="121"/>
        <v>2</v>
      </c>
    </row>
    <row r="7781" spans="1:9" x14ac:dyDescent="0.35">
      <c r="A7781" s="3" t="s">
        <v>8173</v>
      </c>
      <c r="B7781" s="44" t="s">
        <v>211</v>
      </c>
      <c r="C7781" s="44" t="s">
        <v>87</v>
      </c>
      <c r="D7781" s="44" t="s">
        <v>175</v>
      </c>
      <c r="E7781" s="3">
        <v>3</v>
      </c>
      <c r="F7781" s="3">
        <v>1</v>
      </c>
      <c r="G7781" s="3">
        <v>4</v>
      </c>
      <c r="H7781" s="3">
        <v>1</v>
      </c>
      <c r="I7781" s="3">
        <f t="shared" si="121"/>
        <v>2</v>
      </c>
    </row>
    <row r="7782" spans="1:9" x14ac:dyDescent="0.35">
      <c r="A7782" s="3" t="s">
        <v>8174</v>
      </c>
      <c r="B7782" s="44" t="s">
        <v>212</v>
      </c>
      <c r="C7782" s="44" t="s">
        <v>86</v>
      </c>
      <c r="D7782" s="44" t="s">
        <v>176</v>
      </c>
      <c r="E7782" s="3">
        <v>3</v>
      </c>
      <c r="F7782" s="3">
        <v>1</v>
      </c>
      <c r="G7782" s="3">
        <v>1</v>
      </c>
      <c r="H7782" s="3">
        <v>1</v>
      </c>
      <c r="I7782" s="3">
        <f t="shared" si="121"/>
        <v>2</v>
      </c>
    </row>
    <row r="7783" spans="1:9" x14ac:dyDescent="0.35">
      <c r="A7783" s="3" t="s">
        <v>8175</v>
      </c>
      <c r="B7783" s="44" t="s">
        <v>225</v>
      </c>
      <c r="C7783" s="44" t="s">
        <v>52</v>
      </c>
      <c r="D7783" s="44" t="s">
        <v>176</v>
      </c>
      <c r="E7783" s="3">
        <v>3</v>
      </c>
      <c r="F7783" s="3">
        <v>1</v>
      </c>
      <c r="G7783" s="3">
        <v>1</v>
      </c>
      <c r="H7783" s="3">
        <v>1</v>
      </c>
      <c r="I7783" s="3">
        <f t="shared" si="121"/>
        <v>2</v>
      </c>
    </row>
    <row r="7784" spans="1:9" x14ac:dyDescent="0.35">
      <c r="A7784" s="3" t="s">
        <v>8176</v>
      </c>
      <c r="B7784" s="44" t="s">
        <v>267</v>
      </c>
      <c r="C7784" s="44" t="s">
        <v>110</v>
      </c>
      <c r="D7784" s="44" t="s">
        <v>176</v>
      </c>
      <c r="E7784" s="3">
        <v>3</v>
      </c>
      <c r="F7784" s="3">
        <v>1</v>
      </c>
      <c r="G7784" s="3">
        <v>1</v>
      </c>
      <c r="H7784" s="3">
        <v>1</v>
      </c>
      <c r="I7784" s="3">
        <f t="shared" si="121"/>
        <v>2</v>
      </c>
    </row>
    <row r="7785" spans="1:9" x14ac:dyDescent="0.35">
      <c r="A7785" s="3" t="s">
        <v>8177</v>
      </c>
      <c r="B7785" s="44" t="s">
        <v>255</v>
      </c>
      <c r="C7785" s="44" t="s">
        <v>87</v>
      </c>
      <c r="D7785" s="44" t="s">
        <v>176</v>
      </c>
      <c r="E7785" s="3">
        <v>3</v>
      </c>
      <c r="F7785" s="3">
        <v>1</v>
      </c>
      <c r="G7785" s="3">
        <v>4</v>
      </c>
      <c r="H7785" s="3">
        <v>1</v>
      </c>
      <c r="I7785" s="3">
        <f t="shared" si="121"/>
        <v>2</v>
      </c>
    </row>
    <row r="7786" spans="1:9" x14ac:dyDescent="0.35">
      <c r="A7786" s="3" t="s">
        <v>8178</v>
      </c>
      <c r="B7786" s="44" t="s">
        <v>276</v>
      </c>
      <c r="C7786" s="44" t="s">
        <v>105</v>
      </c>
      <c r="D7786" s="44" t="s">
        <v>175</v>
      </c>
      <c r="E7786" s="3">
        <v>3</v>
      </c>
      <c r="F7786" s="3">
        <v>1</v>
      </c>
      <c r="G7786" s="3">
        <v>1</v>
      </c>
      <c r="H7786" s="3">
        <v>1</v>
      </c>
      <c r="I7786" s="3">
        <f t="shared" si="121"/>
        <v>2</v>
      </c>
    </row>
    <row r="7787" spans="1:9" x14ac:dyDescent="0.35">
      <c r="A7787" s="3" t="s">
        <v>8179</v>
      </c>
      <c r="B7787" s="44" t="s">
        <v>197</v>
      </c>
      <c r="C7787" s="44" t="s">
        <v>80</v>
      </c>
      <c r="D7787" s="44" t="s">
        <v>176</v>
      </c>
      <c r="E7787" s="3">
        <v>3</v>
      </c>
      <c r="F7787" s="3">
        <v>1</v>
      </c>
      <c r="G7787" s="3">
        <v>4</v>
      </c>
      <c r="H7787" s="3">
        <v>1</v>
      </c>
      <c r="I7787" s="3">
        <f t="shared" si="121"/>
        <v>2</v>
      </c>
    </row>
    <row r="7788" spans="1:9" x14ac:dyDescent="0.35">
      <c r="A7788" s="3" t="s">
        <v>8180</v>
      </c>
      <c r="B7788" s="44" t="s">
        <v>255</v>
      </c>
      <c r="C7788" s="44" t="s">
        <v>87</v>
      </c>
      <c r="D7788" s="44" t="s">
        <v>176</v>
      </c>
      <c r="E7788" s="3">
        <v>3</v>
      </c>
      <c r="F7788" s="3">
        <v>1</v>
      </c>
      <c r="G7788" s="3">
        <v>4</v>
      </c>
      <c r="H7788" s="3">
        <v>1</v>
      </c>
      <c r="I7788" s="3">
        <f t="shared" si="121"/>
        <v>2</v>
      </c>
    </row>
    <row r="7789" spans="1:9" x14ac:dyDescent="0.35">
      <c r="A7789" s="3" t="s">
        <v>8181</v>
      </c>
      <c r="B7789" s="44" t="s">
        <v>237</v>
      </c>
      <c r="C7789" s="44" t="s">
        <v>63</v>
      </c>
      <c r="D7789" s="44" t="s">
        <v>175</v>
      </c>
      <c r="E7789" s="3">
        <v>3</v>
      </c>
      <c r="F7789" s="3">
        <v>1</v>
      </c>
      <c r="G7789" s="3">
        <v>1</v>
      </c>
      <c r="H7789" s="3">
        <v>1</v>
      </c>
      <c r="I7789" s="3">
        <f t="shared" si="121"/>
        <v>2</v>
      </c>
    </row>
    <row r="7790" spans="1:9" x14ac:dyDescent="0.35">
      <c r="A7790" s="3" t="s">
        <v>8182</v>
      </c>
      <c r="B7790" s="44" t="s">
        <v>187</v>
      </c>
      <c r="C7790" s="44" t="s">
        <v>86</v>
      </c>
      <c r="D7790" s="44" t="s">
        <v>175</v>
      </c>
      <c r="E7790" s="3">
        <v>3</v>
      </c>
      <c r="F7790" s="3">
        <v>1</v>
      </c>
      <c r="G7790" s="3">
        <v>1</v>
      </c>
      <c r="H7790" s="3">
        <v>1</v>
      </c>
      <c r="I7790" s="3">
        <f t="shared" si="121"/>
        <v>2</v>
      </c>
    </row>
    <row r="7791" spans="1:9" x14ac:dyDescent="0.35">
      <c r="A7791" s="3" t="s">
        <v>8183</v>
      </c>
      <c r="B7791" s="44" t="s">
        <v>215</v>
      </c>
      <c r="C7791" s="44" t="s">
        <v>38</v>
      </c>
      <c r="D7791" s="44" t="s">
        <v>176</v>
      </c>
      <c r="E7791" s="3">
        <v>3</v>
      </c>
      <c r="F7791" s="3">
        <v>1</v>
      </c>
      <c r="G7791" s="3">
        <v>1</v>
      </c>
      <c r="H7791" s="3">
        <v>1</v>
      </c>
      <c r="I7791" s="3">
        <f t="shared" si="121"/>
        <v>2</v>
      </c>
    </row>
    <row r="7792" spans="1:9" x14ac:dyDescent="0.35">
      <c r="A7792" s="3" t="s">
        <v>8184</v>
      </c>
      <c r="B7792" s="44" t="s">
        <v>274</v>
      </c>
      <c r="C7792" s="44" t="s">
        <v>99</v>
      </c>
      <c r="D7792" s="44" t="s">
        <v>175</v>
      </c>
      <c r="E7792" s="3">
        <v>3</v>
      </c>
      <c r="F7792" s="3">
        <v>2</v>
      </c>
      <c r="G7792" s="3">
        <v>1</v>
      </c>
      <c r="H7792" s="3">
        <v>1</v>
      </c>
      <c r="I7792" s="3">
        <f t="shared" si="121"/>
        <v>2</v>
      </c>
    </row>
    <row r="7793" spans="1:9" x14ac:dyDescent="0.35">
      <c r="A7793" s="3" t="s">
        <v>8185</v>
      </c>
      <c r="B7793" s="44" t="s">
        <v>211</v>
      </c>
      <c r="C7793" s="44" t="s">
        <v>87</v>
      </c>
      <c r="D7793" s="44" t="s">
        <v>175</v>
      </c>
      <c r="E7793" s="3">
        <v>3</v>
      </c>
      <c r="F7793" s="3">
        <v>1</v>
      </c>
      <c r="G7793" s="3">
        <v>1</v>
      </c>
      <c r="H7793" s="3">
        <v>1</v>
      </c>
      <c r="I7793" s="3">
        <f t="shared" si="121"/>
        <v>2</v>
      </c>
    </row>
    <row r="7794" spans="1:9" x14ac:dyDescent="0.35">
      <c r="A7794" s="3" t="s">
        <v>8186</v>
      </c>
      <c r="B7794" s="44" t="s">
        <v>274</v>
      </c>
      <c r="C7794" s="44" t="s">
        <v>99</v>
      </c>
      <c r="D7794" s="44" t="s">
        <v>175</v>
      </c>
      <c r="E7794" s="3">
        <v>3</v>
      </c>
      <c r="F7794" s="3">
        <v>2</v>
      </c>
      <c r="G7794" s="3">
        <v>1</v>
      </c>
      <c r="H7794" s="3">
        <v>1</v>
      </c>
      <c r="I7794" s="3">
        <f t="shared" si="121"/>
        <v>2</v>
      </c>
    </row>
    <row r="7795" spans="1:9" x14ac:dyDescent="0.35">
      <c r="A7795" s="3" t="s">
        <v>8187</v>
      </c>
      <c r="B7795" s="44" t="s">
        <v>185</v>
      </c>
      <c r="C7795" s="44" t="s">
        <v>63</v>
      </c>
      <c r="D7795" s="44" t="s">
        <v>176</v>
      </c>
      <c r="E7795" s="3">
        <v>3</v>
      </c>
      <c r="F7795" s="3">
        <v>1</v>
      </c>
      <c r="G7795" s="3">
        <v>1</v>
      </c>
      <c r="H7795" s="3">
        <v>1</v>
      </c>
      <c r="I7795" s="3">
        <f t="shared" si="121"/>
        <v>2</v>
      </c>
    </row>
    <row r="7796" spans="1:9" x14ac:dyDescent="0.35">
      <c r="A7796" s="3" t="s">
        <v>8188</v>
      </c>
      <c r="B7796" s="44" t="s">
        <v>225</v>
      </c>
      <c r="C7796" s="44" t="s">
        <v>52</v>
      </c>
      <c r="D7796" s="44" t="s">
        <v>176</v>
      </c>
      <c r="E7796" s="3">
        <v>2</v>
      </c>
      <c r="F7796" s="3">
        <v>2</v>
      </c>
      <c r="G7796" s="3">
        <v>1</v>
      </c>
      <c r="H7796" s="3">
        <v>1</v>
      </c>
      <c r="I7796" s="3">
        <f t="shared" si="121"/>
        <v>2</v>
      </c>
    </row>
    <row r="7797" spans="1:9" x14ac:dyDescent="0.35">
      <c r="A7797" s="3" t="s">
        <v>8189</v>
      </c>
      <c r="B7797" s="44" t="s">
        <v>215</v>
      </c>
      <c r="C7797" s="44" t="s">
        <v>38</v>
      </c>
      <c r="D7797" s="44" t="s">
        <v>176</v>
      </c>
      <c r="E7797" s="3">
        <v>3</v>
      </c>
      <c r="F7797" s="3">
        <v>2</v>
      </c>
      <c r="G7797" s="3">
        <v>1</v>
      </c>
      <c r="H7797" s="3">
        <v>1</v>
      </c>
      <c r="I7797" s="3">
        <f t="shared" si="121"/>
        <v>2</v>
      </c>
    </row>
    <row r="7798" spans="1:9" x14ac:dyDescent="0.35">
      <c r="A7798" s="3" t="s">
        <v>8190</v>
      </c>
      <c r="B7798" s="44" t="s">
        <v>247</v>
      </c>
      <c r="C7798" s="44" t="s">
        <v>110</v>
      </c>
      <c r="D7798" s="44" t="s">
        <v>175</v>
      </c>
      <c r="E7798" s="3">
        <v>3</v>
      </c>
      <c r="F7798" s="3">
        <v>2</v>
      </c>
      <c r="G7798" s="3">
        <v>1</v>
      </c>
      <c r="H7798" s="3">
        <v>1</v>
      </c>
      <c r="I7798" s="3">
        <f t="shared" si="121"/>
        <v>2</v>
      </c>
    </row>
    <row r="7799" spans="1:9" x14ac:dyDescent="0.35">
      <c r="A7799" s="3" t="s">
        <v>8191</v>
      </c>
      <c r="B7799" s="44" t="s">
        <v>225</v>
      </c>
      <c r="C7799" s="44" t="s">
        <v>52</v>
      </c>
      <c r="D7799" s="44" t="s">
        <v>176</v>
      </c>
      <c r="E7799" s="3">
        <v>2</v>
      </c>
      <c r="F7799" s="3">
        <v>2</v>
      </c>
      <c r="G7799" s="3">
        <v>1</v>
      </c>
      <c r="H7799" s="3">
        <v>1</v>
      </c>
      <c r="I7799" s="3">
        <f t="shared" si="121"/>
        <v>2</v>
      </c>
    </row>
    <row r="7800" spans="1:9" x14ac:dyDescent="0.35">
      <c r="A7800" s="3" t="s">
        <v>8192</v>
      </c>
      <c r="B7800" s="44" t="s">
        <v>215</v>
      </c>
      <c r="C7800" s="44" t="s">
        <v>38</v>
      </c>
      <c r="D7800" s="44" t="s">
        <v>176</v>
      </c>
      <c r="E7800" s="3">
        <v>2</v>
      </c>
      <c r="F7800" s="3">
        <v>2</v>
      </c>
      <c r="G7800" s="3">
        <v>1</v>
      </c>
      <c r="H7800" s="3">
        <v>2</v>
      </c>
      <c r="I7800" s="3">
        <f t="shared" si="121"/>
        <v>2</v>
      </c>
    </row>
    <row r="7801" spans="1:9" x14ac:dyDescent="0.35">
      <c r="A7801" s="3" t="s">
        <v>8193</v>
      </c>
      <c r="B7801" s="44" t="s">
        <v>180</v>
      </c>
      <c r="C7801" s="44" t="s">
        <v>105</v>
      </c>
      <c r="D7801" s="44" t="s">
        <v>176</v>
      </c>
      <c r="E7801" s="3">
        <v>3</v>
      </c>
      <c r="F7801" s="3">
        <v>1</v>
      </c>
      <c r="G7801" s="3">
        <v>1</v>
      </c>
      <c r="H7801" s="3">
        <v>1</v>
      </c>
      <c r="I7801" s="3">
        <f t="shared" si="121"/>
        <v>2</v>
      </c>
    </row>
    <row r="7802" spans="1:9" x14ac:dyDescent="0.35">
      <c r="A7802" s="3" t="s">
        <v>8194</v>
      </c>
      <c r="B7802" s="44" t="s">
        <v>225</v>
      </c>
      <c r="C7802" s="44" t="s">
        <v>52</v>
      </c>
      <c r="D7802" s="44" t="s">
        <v>176</v>
      </c>
      <c r="E7802" s="3">
        <v>3</v>
      </c>
      <c r="F7802" s="3">
        <v>1</v>
      </c>
      <c r="G7802" s="3">
        <v>1</v>
      </c>
      <c r="H7802" s="3">
        <v>3</v>
      </c>
      <c r="I7802" s="3">
        <f t="shared" si="121"/>
        <v>2</v>
      </c>
    </row>
    <row r="7803" spans="1:9" x14ac:dyDescent="0.35">
      <c r="A7803" s="3" t="s">
        <v>8195</v>
      </c>
      <c r="B7803" s="44" t="s">
        <v>237</v>
      </c>
      <c r="C7803" s="44" t="s">
        <v>63</v>
      </c>
      <c r="D7803" s="44" t="s">
        <v>175</v>
      </c>
      <c r="E7803" s="3">
        <v>3</v>
      </c>
      <c r="F7803" s="3">
        <v>1</v>
      </c>
      <c r="G7803" s="3">
        <v>1</v>
      </c>
      <c r="H7803" s="3">
        <v>1</v>
      </c>
      <c r="I7803" s="3">
        <f t="shared" si="121"/>
        <v>2</v>
      </c>
    </row>
    <row r="7804" spans="1:9" x14ac:dyDescent="0.35">
      <c r="A7804" s="3" t="s">
        <v>8196</v>
      </c>
      <c r="B7804" s="44" t="s">
        <v>206</v>
      </c>
      <c r="C7804" s="44" t="s">
        <v>52</v>
      </c>
      <c r="D7804" s="44" t="s">
        <v>175</v>
      </c>
      <c r="E7804" s="3">
        <v>2</v>
      </c>
      <c r="F7804" s="3">
        <v>2</v>
      </c>
      <c r="G7804" s="3">
        <v>1</v>
      </c>
      <c r="H7804" s="3">
        <v>1</v>
      </c>
      <c r="I7804" s="3">
        <f t="shared" si="121"/>
        <v>2</v>
      </c>
    </row>
    <row r="7805" spans="1:9" x14ac:dyDescent="0.35">
      <c r="A7805" s="3" t="s">
        <v>8197</v>
      </c>
      <c r="B7805" s="44" t="s">
        <v>255</v>
      </c>
      <c r="C7805" s="44" t="s">
        <v>87</v>
      </c>
      <c r="D7805" s="44" t="s">
        <v>176</v>
      </c>
      <c r="E7805" s="3">
        <v>1</v>
      </c>
      <c r="F7805" s="3">
        <v>2</v>
      </c>
      <c r="G7805" s="3">
        <v>1</v>
      </c>
      <c r="H7805" s="3">
        <v>1</v>
      </c>
      <c r="I7805" s="3">
        <f t="shared" si="121"/>
        <v>1</v>
      </c>
    </row>
    <row r="7806" spans="1:9" x14ac:dyDescent="0.35">
      <c r="A7806" s="3" t="s">
        <v>8198</v>
      </c>
      <c r="B7806" s="44" t="s">
        <v>237</v>
      </c>
      <c r="C7806" s="44" t="s">
        <v>63</v>
      </c>
      <c r="D7806" s="44" t="s">
        <v>175</v>
      </c>
      <c r="E7806" s="3">
        <v>3</v>
      </c>
      <c r="F7806" s="3">
        <v>1</v>
      </c>
      <c r="G7806" s="3">
        <v>1</v>
      </c>
      <c r="H7806" s="3">
        <v>1</v>
      </c>
      <c r="I7806" s="3">
        <f t="shared" si="121"/>
        <v>2</v>
      </c>
    </row>
    <row r="7807" spans="1:9" x14ac:dyDescent="0.35">
      <c r="A7807" s="3" t="s">
        <v>8199</v>
      </c>
      <c r="B7807" s="44" t="s">
        <v>211</v>
      </c>
      <c r="C7807" s="44" t="s">
        <v>87</v>
      </c>
      <c r="D7807" s="44" t="s">
        <v>175</v>
      </c>
      <c r="E7807" s="3">
        <v>3</v>
      </c>
      <c r="F7807" s="3">
        <v>2</v>
      </c>
      <c r="G7807" s="3">
        <v>1</v>
      </c>
      <c r="H7807" s="3">
        <v>1</v>
      </c>
      <c r="I7807" s="3">
        <f t="shared" si="121"/>
        <v>2</v>
      </c>
    </row>
    <row r="7808" spans="1:9" x14ac:dyDescent="0.35">
      <c r="A7808" s="3" t="s">
        <v>8200</v>
      </c>
      <c r="B7808" s="44" t="s">
        <v>234</v>
      </c>
      <c r="C7808" s="44" t="s">
        <v>235</v>
      </c>
      <c r="D7808" s="44" t="s">
        <v>176</v>
      </c>
      <c r="E7808" s="3">
        <v>1</v>
      </c>
      <c r="F7808" s="3">
        <v>2</v>
      </c>
      <c r="G7808" s="3">
        <v>1</v>
      </c>
      <c r="H7808" s="3">
        <v>2</v>
      </c>
      <c r="I7808" s="3">
        <f t="shared" si="121"/>
        <v>2</v>
      </c>
    </row>
    <row r="7809" spans="1:9" x14ac:dyDescent="0.35">
      <c r="A7809" s="3" t="s">
        <v>8201</v>
      </c>
      <c r="B7809" s="44" t="s">
        <v>225</v>
      </c>
      <c r="C7809" s="44" t="s">
        <v>52</v>
      </c>
      <c r="D7809" s="44" t="s">
        <v>176</v>
      </c>
      <c r="E7809" s="3">
        <v>3</v>
      </c>
      <c r="F7809" s="3">
        <v>1</v>
      </c>
      <c r="G7809" s="3">
        <v>1</v>
      </c>
      <c r="H7809" s="3">
        <v>1</v>
      </c>
      <c r="I7809" s="3">
        <f t="shared" si="121"/>
        <v>2</v>
      </c>
    </row>
    <row r="7810" spans="1:9" x14ac:dyDescent="0.35">
      <c r="A7810" s="3" t="s">
        <v>8202</v>
      </c>
      <c r="B7810" s="44" t="s">
        <v>206</v>
      </c>
      <c r="C7810" s="44" t="s">
        <v>52</v>
      </c>
      <c r="D7810" s="44" t="s">
        <v>175</v>
      </c>
      <c r="E7810" s="3">
        <v>1</v>
      </c>
      <c r="F7810" s="3">
        <v>2</v>
      </c>
      <c r="G7810" s="3">
        <v>1</v>
      </c>
      <c r="H7810" s="3">
        <v>1</v>
      </c>
      <c r="I7810" s="3">
        <f t="shared" si="121"/>
        <v>1</v>
      </c>
    </row>
    <row r="7811" spans="1:9" x14ac:dyDescent="0.35">
      <c r="A7811" s="3" t="s">
        <v>8203</v>
      </c>
      <c r="B7811" s="44" t="s">
        <v>249</v>
      </c>
      <c r="C7811" s="44" t="s">
        <v>68</v>
      </c>
      <c r="D7811" s="44" t="s">
        <v>175</v>
      </c>
      <c r="E7811" s="3">
        <v>3</v>
      </c>
      <c r="F7811" s="3">
        <v>1</v>
      </c>
      <c r="G7811" s="3">
        <v>1</v>
      </c>
      <c r="H7811" s="3">
        <v>1</v>
      </c>
      <c r="I7811" s="3">
        <f t="shared" ref="I7811:I7874" si="122">ROUND(AVERAGE(E7811:H7811),0)</f>
        <v>2</v>
      </c>
    </row>
    <row r="7812" spans="1:9" x14ac:dyDescent="0.35">
      <c r="A7812" s="3" t="s">
        <v>8204</v>
      </c>
      <c r="B7812" s="44" t="s">
        <v>180</v>
      </c>
      <c r="C7812" s="44" t="s">
        <v>105</v>
      </c>
      <c r="D7812" s="44" t="s">
        <v>176</v>
      </c>
      <c r="E7812" s="3">
        <v>3</v>
      </c>
      <c r="F7812" s="3">
        <v>1</v>
      </c>
      <c r="G7812" s="3">
        <v>1</v>
      </c>
      <c r="H7812" s="3">
        <v>1</v>
      </c>
      <c r="I7812" s="3">
        <f t="shared" si="122"/>
        <v>2</v>
      </c>
    </row>
    <row r="7813" spans="1:9" x14ac:dyDescent="0.35">
      <c r="A7813" s="3" t="s">
        <v>8205</v>
      </c>
      <c r="B7813" s="44" t="s">
        <v>225</v>
      </c>
      <c r="C7813" s="44" t="s">
        <v>52</v>
      </c>
      <c r="D7813" s="44" t="s">
        <v>176</v>
      </c>
      <c r="E7813" s="3">
        <v>3</v>
      </c>
      <c r="F7813" s="3">
        <v>1</v>
      </c>
      <c r="G7813" s="3">
        <v>1</v>
      </c>
      <c r="H7813" s="3">
        <v>1</v>
      </c>
      <c r="I7813" s="3">
        <f t="shared" si="122"/>
        <v>2</v>
      </c>
    </row>
    <row r="7814" spans="1:9" x14ac:dyDescent="0.35">
      <c r="A7814" s="3" t="s">
        <v>8206</v>
      </c>
      <c r="B7814" s="44" t="s">
        <v>185</v>
      </c>
      <c r="C7814" s="44" t="s">
        <v>63</v>
      </c>
      <c r="D7814" s="44" t="s">
        <v>176</v>
      </c>
      <c r="E7814" s="3">
        <v>3</v>
      </c>
      <c r="F7814" s="3">
        <v>1</v>
      </c>
      <c r="G7814" s="3">
        <v>1</v>
      </c>
      <c r="H7814" s="3">
        <v>1</v>
      </c>
      <c r="I7814" s="3">
        <f t="shared" si="122"/>
        <v>2</v>
      </c>
    </row>
    <row r="7815" spans="1:9" x14ac:dyDescent="0.35">
      <c r="A7815" s="3" t="s">
        <v>8207</v>
      </c>
      <c r="B7815" s="44" t="s">
        <v>206</v>
      </c>
      <c r="C7815" s="44" t="s">
        <v>52</v>
      </c>
      <c r="D7815" s="44" t="s">
        <v>175</v>
      </c>
      <c r="E7815" s="3">
        <v>1</v>
      </c>
      <c r="F7815" s="3">
        <v>4</v>
      </c>
      <c r="G7815" s="3">
        <v>1</v>
      </c>
      <c r="H7815" s="3">
        <v>1</v>
      </c>
      <c r="I7815" s="3">
        <f t="shared" si="122"/>
        <v>2</v>
      </c>
    </row>
    <row r="7816" spans="1:9" x14ac:dyDescent="0.35">
      <c r="A7816" s="3" t="s">
        <v>8208</v>
      </c>
      <c r="B7816" s="44" t="s">
        <v>225</v>
      </c>
      <c r="C7816" s="44" t="s">
        <v>52</v>
      </c>
      <c r="D7816" s="44" t="s">
        <v>176</v>
      </c>
      <c r="E7816" s="3">
        <v>3</v>
      </c>
      <c r="F7816" s="3">
        <v>1</v>
      </c>
      <c r="G7816" s="3">
        <v>4</v>
      </c>
      <c r="H7816" s="3">
        <v>1</v>
      </c>
      <c r="I7816" s="3">
        <f t="shared" si="122"/>
        <v>2</v>
      </c>
    </row>
    <row r="7817" spans="1:9" x14ac:dyDescent="0.35">
      <c r="A7817" s="3" t="s">
        <v>8209</v>
      </c>
      <c r="B7817" s="44" t="s">
        <v>185</v>
      </c>
      <c r="C7817" s="44" t="s">
        <v>63</v>
      </c>
      <c r="D7817" s="44" t="s">
        <v>176</v>
      </c>
      <c r="E7817" s="3">
        <v>3</v>
      </c>
      <c r="F7817" s="3">
        <v>1</v>
      </c>
      <c r="G7817" s="3">
        <v>1</v>
      </c>
      <c r="H7817" s="3">
        <v>1</v>
      </c>
      <c r="I7817" s="3">
        <f t="shared" si="122"/>
        <v>2</v>
      </c>
    </row>
    <row r="7818" spans="1:9" x14ac:dyDescent="0.35">
      <c r="A7818" s="3" t="s">
        <v>8210</v>
      </c>
      <c r="B7818" s="44" t="s">
        <v>232</v>
      </c>
      <c r="C7818" s="44" t="s">
        <v>99</v>
      </c>
      <c r="D7818" s="44" t="s">
        <v>176</v>
      </c>
      <c r="E7818" s="3">
        <v>3</v>
      </c>
      <c r="F7818" s="3">
        <v>1</v>
      </c>
      <c r="G7818" s="3">
        <v>1</v>
      </c>
      <c r="H7818" s="3">
        <v>1</v>
      </c>
      <c r="I7818" s="3">
        <f t="shared" si="122"/>
        <v>2</v>
      </c>
    </row>
    <row r="7819" spans="1:9" x14ac:dyDescent="0.35">
      <c r="A7819" s="3" t="s">
        <v>8211</v>
      </c>
      <c r="B7819" s="44" t="s">
        <v>225</v>
      </c>
      <c r="C7819" s="44" t="s">
        <v>52</v>
      </c>
      <c r="D7819" s="44" t="s">
        <v>176</v>
      </c>
      <c r="E7819" s="3">
        <v>3</v>
      </c>
      <c r="F7819" s="3">
        <v>2</v>
      </c>
      <c r="G7819" s="3">
        <v>1</v>
      </c>
      <c r="H7819" s="3">
        <v>1</v>
      </c>
      <c r="I7819" s="3">
        <f t="shared" si="122"/>
        <v>2</v>
      </c>
    </row>
    <row r="7820" spans="1:9" x14ac:dyDescent="0.35">
      <c r="A7820" s="3" t="s">
        <v>8212</v>
      </c>
      <c r="B7820" s="44" t="s">
        <v>211</v>
      </c>
      <c r="C7820" s="44" t="s">
        <v>87</v>
      </c>
      <c r="D7820" s="44" t="s">
        <v>175</v>
      </c>
      <c r="E7820" s="3">
        <v>3</v>
      </c>
      <c r="F7820" s="3">
        <v>1</v>
      </c>
      <c r="G7820" s="3">
        <v>1</v>
      </c>
      <c r="H7820" s="3">
        <v>2</v>
      </c>
      <c r="I7820" s="3">
        <f t="shared" si="122"/>
        <v>2</v>
      </c>
    </row>
    <row r="7821" spans="1:9" x14ac:dyDescent="0.35">
      <c r="A7821" s="3" t="s">
        <v>8213</v>
      </c>
      <c r="B7821" s="44" t="s">
        <v>211</v>
      </c>
      <c r="C7821" s="44" t="s">
        <v>87</v>
      </c>
      <c r="D7821" s="44" t="s">
        <v>175</v>
      </c>
      <c r="E7821" s="3">
        <v>3</v>
      </c>
      <c r="F7821" s="3">
        <v>1</v>
      </c>
      <c r="G7821" s="3">
        <v>1</v>
      </c>
      <c r="H7821" s="3">
        <v>1</v>
      </c>
      <c r="I7821" s="3">
        <f t="shared" si="122"/>
        <v>2</v>
      </c>
    </row>
    <row r="7822" spans="1:9" x14ac:dyDescent="0.35">
      <c r="A7822" s="3" t="s">
        <v>8214</v>
      </c>
      <c r="B7822" s="44" t="s">
        <v>249</v>
      </c>
      <c r="C7822" s="44" t="s">
        <v>68</v>
      </c>
      <c r="D7822" s="44" t="s">
        <v>175</v>
      </c>
      <c r="E7822" s="3">
        <v>3</v>
      </c>
      <c r="F7822" s="3">
        <v>1</v>
      </c>
      <c r="G7822" s="3">
        <v>1</v>
      </c>
      <c r="H7822" s="3">
        <v>1</v>
      </c>
      <c r="I7822" s="3">
        <f t="shared" si="122"/>
        <v>2</v>
      </c>
    </row>
    <row r="7823" spans="1:9" x14ac:dyDescent="0.35">
      <c r="A7823" s="3" t="s">
        <v>8215</v>
      </c>
      <c r="B7823" s="44" t="s">
        <v>225</v>
      </c>
      <c r="C7823" s="44" t="s">
        <v>52</v>
      </c>
      <c r="D7823" s="44" t="s">
        <v>176</v>
      </c>
      <c r="E7823" s="3">
        <v>3</v>
      </c>
      <c r="F7823" s="3">
        <v>1</v>
      </c>
      <c r="G7823" s="3">
        <v>1</v>
      </c>
      <c r="H7823" s="3">
        <v>1</v>
      </c>
      <c r="I7823" s="3">
        <f t="shared" si="122"/>
        <v>2</v>
      </c>
    </row>
    <row r="7824" spans="1:9" x14ac:dyDescent="0.35">
      <c r="A7824" s="3" t="s">
        <v>8216</v>
      </c>
      <c r="B7824" s="44" t="s">
        <v>225</v>
      </c>
      <c r="C7824" s="44" t="s">
        <v>52</v>
      </c>
      <c r="D7824" s="44" t="s">
        <v>176</v>
      </c>
      <c r="E7824" s="3">
        <v>3</v>
      </c>
      <c r="F7824" s="3">
        <v>1</v>
      </c>
      <c r="G7824" s="3">
        <v>1</v>
      </c>
      <c r="H7824" s="3">
        <v>1</v>
      </c>
      <c r="I7824" s="3">
        <f t="shared" si="122"/>
        <v>2</v>
      </c>
    </row>
    <row r="7825" spans="1:9" x14ac:dyDescent="0.35">
      <c r="A7825" s="3" t="s">
        <v>8217</v>
      </c>
      <c r="B7825" s="44" t="s">
        <v>187</v>
      </c>
      <c r="C7825" s="44" t="s">
        <v>86</v>
      </c>
      <c r="D7825" s="44" t="s">
        <v>175</v>
      </c>
      <c r="E7825" s="3">
        <v>3</v>
      </c>
      <c r="F7825" s="3">
        <v>1</v>
      </c>
      <c r="G7825" s="3">
        <v>1</v>
      </c>
      <c r="H7825" s="3">
        <v>1</v>
      </c>
      <c r="I7825" s="3">
        <f t="shared" si="122"/>
        <v>2</v>
      </c>
    </row>
    <row r="7826" spans="1:9" x14ac:dyDescent="0.35">
      <c r="A7826" s="3" t="s">
        <v>8218</v>
      </c>
      <c r="B7826" s="44" t="s">
        <v>184</v>
      </c>
      <c r="C7826" s="44" t="s">
        <v>79</v>
      </c>
      <c r="D7826" s="44" t="s">
        <v>176</v>
      </c>
      <c r="E7826" s="3">
        <v>3</v>
      </c>
      <c r="F7826" s="3">
        <v>1</v>
      </c>
      <c r="G7826" s="3">
        <v>1</v>
      </c>
      <c r="H7826" s="3">
        <v>1</v>
      </c>
      <c r="I7826" s="3">
        <f t="shared" si="122"/>
        <v>2</v>
      </c>
    </row>
    <row r="7827" spans="1:9" x14ac:dyDescent="0.35">
      <c r="A7827" s="3" t="s">
        <v>8219</v>
      </c>
      <c r="B7827" s="44" t="s">
        <v>211</v>
      </c>
      <c r="C7827" s="44" t="s">
        <v>87</v>
      </c>
      <c r="D7827" s="44" t="s">
        <v>175</v>
      </c>
      <c r="E7827" s="3">
        <v>3</v>
      </c>
      <c r="F7827" s="3">
        <v>2</v>
      </c>
      <c r="G7827" s="3">
        <v>1</v>
      </c>
      <c r="H7827" s="3">
        <v>1</v>
      </c>
      <c r="I7827" s="3">
        <f t="shared" si="122"/>
        <v>2</v>
      </c>
    </row>
    <row r="7828" spans="1:9" x14ac:dyDescent="0.35">
      <c r="A7828" s="3" t="s">
        <v>8220</v>
      </c>
      <c r="B7828" s="44" t="s">
        <v>254</v>
      </c>
      <c r="C7828" s="44" t="s">
        <v>68</v>
      </c>
      <c r="D7828" s="44" t="s">
        <v>176</v>
      </c>
      <c r="E7828" s="3">
        <v>3</v>
      </c>
      <c r="F7828" s="3">
        <v>1</v>
      </c>
      <c r="G7828" s="3">
        <v>1</v>
      </c>
      <c r="H7828" s="3">
        <v>1</v>
      </c>
      <c r="I7828" s="3">
        <f t="shared" si="122"/>
        <v>2</v>
      </c>
    </row>
    <row r="7829" spans="1:9" x14ac:dyDescent="0.35">
      <c r="A7829" s="3" t="s">
        <v>8221</v>
      </c>
      <c r="B7829" s="44" t="s">
        <v>211</v>
      </c>
      <c r="C7829" s="44" t="s">
        <v>87</v>
      </c>
      <c r="D7829" s="44" t="s">
        <v>175</v>
      </c>
      <c r="E7829" s="3">
        <v>3</v>
      </c>
      <c r="F7829" s="3">
        <v>1</v>
      </c>
      <c r="G7829" s="3">
        <v>1</v>
      </c>
      <c r="H7829" s="3">
        <v>1</v>
      </c>
      <c r="I7829" s="3">
        <f t="shared" si="122"/>
        <v>2</v>
      </c>
    </row>
    <row r="7830" spans="1:9" x14ac:dyDescent="0.35">
      <c r="A7830" s="3" t="s">
        <v>8222</v>
      </c>
      <c r="B7830" s="44" t="s">
        <v>198</v>
      </c>
      <c r="C7830" s="44" t="s">
        <v>54</v>
      </c>
      <c r="D7830" s="44" t="s">
        <v>176</v>
      </c>
      <c r="E7830" s="3">
        <v>1</v>
      </c>
      <c r="F7830" s="3">
        <v>4</v>
      </c>
      <c r="G7830" s="3">
        <v>1</v>
      </c>
      <c r="H7830" s="3">
        <v>1</v>
      </c>
      <c r="I7830" s="3">
        <f t="shared" si="122"/>
        <v>2</v>
      </c>
    </row>
    <row r="7831" spans="1:9" x14ac:dyDescent="0.35">
      <c r="A7831" s="3" t="s">
        <v>8223</v>
      </c>
      <c r="B7831" s="44" t="s">
        <v>220</v>
      </c>
      <c r="C7831" s="44" t="s">
        <v>96</v>
      </c>
      <c r="D7831" s="44" t="s">
        <v>176</v>
      </c>
      <c r="E7831" s="3">
        <v>3</v>
      </c>
      <c r="F7831" s="3">
        <v>1</v>
      </c>
      <c r="G7831" s="3">
        <v>1</v>
      </c>
      <c r="H7831" s="3">
        <v>1</v>
      </c>
      <c r="I7831" s="3">
        <f t="shared" si="122"/>
        <v>2</v>
      </c>
    </row>
    <row r="7832" spans="1:9" x14ac:dyDescent="0.35">
      <c r="A7832" s="3" t="s">
        <v>8224</v>
      </c>
      <c r="B7832" s="44" t="s">
        <v>232</v>
      </c>
      <c r="C7832" s="44" t="s">
        <v>99</v>
      </c>
      <c r="D7832" s="44" t="s">
        <v>176</v>
      </c>
      <c r="E7832" s="3">
        <v>3</v>
      </c>
      <c r="F7832" s="3">
        <v>1</v>
      </c>
      <c r="G7832" s="3">
        <v>1</v>
      </c>
      <c r="H7832" s="3">
        <v>1</v>
      </c>
      <c r="I7832" s="3">
        <f t="shared" si="122"/>
        <v>2</v>
      </c>
    </row>
    <row r="7833" spans="1:9" x14ac:dyDescent="0.35">
      <c r="A7833" s="3" t="s">
        <v>8225</v>
      </c>
      <c r="B7833" s="44" t="s">
        <v>192</v>
      </c>
      <c r="C7833" s="44" t="s">
        <v>111</v>
      </c>
      <c r="D7833" s="44" t="s">
        <v>176</v>
      </c>
      <c r="E7833" s="3">
        <v>3</v>
      </c>
      <c r="F7833" s="3">
        <v>1</v>
      </c>
      <c r="G7833" s="3">
        <v>4</v>
      </c>
      <c r="H7833" s="3">
        <v>1</v>
      </c>
      <c r="I7833" s="3">
        <f t="shared" si="122"/>
        <v>2</v>
      </c>
    </row>
    <row r="7834" spans="1:9" x14ac:dyDescent="0.35">
      <c r="A7834" s="3" t="s">
        <v>8226</v>
      </c>
      <c r="B7834" s="44" t="s">
        <v>185</v>
      </c>
      <c r="C7834" s="44" t="s">
        <v>63</v>
      </c>
      <c r="D7834" s="44" t="s">
        <v>176</v>
      </c>
      <c r="E7834" s="3">
        <v>3</v>
      </c>
      <c r="F7834" s="3">
        <v>1</v>
      </c>
      <c r="G7834" s="3">
        <v>1</v>
      </c>
      <c r="H7834" s="3">
        <v>1</v>
      </c>
      <c r="I7834" s="3">
        <f t="shared" si="122"/>
        <v>2</v>
      </c>
    </row>
    <row r="7835" spans="1:9" x14ac:dyDescent="0.35">
      <c r="A7835" s="3" t="s">
        <v>8227</v>
      </c>
      <c r="B7835" s="44" t="s">
        <v>215</v>
      </c>
      <c r="C7835" s="44" t="s">
        <v>38</v>
      </c>
      <c r="D7835" s="44" t="s">
        <v>176</v>
      </c>
      <c r="E7835" s="3">
        <v>3</v>
      </c>
      <c r="F7835" s="3">
        <v>4</v>
      </c>
      <c r="G7835" s="3">
        <v>1</v>
      </c>
      <c r="H7835" s="3">
        <v>1</v>
      </c>
      <c r="I7835" s="3">
        <f t="shared" si="122"/>
        <v>2</v>
      </c>
    </row>
    <row r="7836" spans="1:9" x14ac:dyDescent="0.35">
      <c r="A7836" s="3" t="s">
        <v>8228</v>
      </c>
      <c r="B7836" s="44" t="s">
        <v>180</v>
      </c>
      <c r="C7836" s="44" t="s">
        <v>105</v>
      </c>
      <c r="D7836" s="44" t="s">
        <v>176</v>
      </c>
      <c r="E7836" s="3">
        <v>3</v>
      </c>
      <c r="F7836" s="3">
        <v>1</v>
      </c>
      <c r="G7836" s="3">
        <v>1</v>
      </c>
      <c r="H7836" s="3">
        <v>1</v>
      </c>
      <c r="I7836" s="3">
        <f t="shared" si="122"/>
        <v>2</v>
      </c>
    </row>
    <row r="7837" spans="1:9" x14ac:dyDescent="0.35">
      <c r="A7837" s="3" t="s">
        <v>8229</v>
      </c>
      <c r="B7837" s="44" t="s">
        <v>185</v>
      </c>
      <c r="C7837" s="44" t="s">
        <v>63</v>
      </c>
      <c r="D7837" s="44" t="s">
        <v>176</v>
      </c>
      <c r="E7837" s="3">
        <v>3</v>
      </c>
      <c r="F7837" s="3">
        <v>1</v>
      </c>
      <c r="G7837" s="3">
        <v>4</v>
      </c>
      <c r="H7837" s="3">
        <v>1</v>
      </c>
      <c r="I7837" s="3">
        <f t="shared" si="122"/>
        <v>2</v>
      </c>
    </row>
    <row r="7838" spans="1:9" x14ac:dyDescent="0.35">
      <c r="A7838" s="3" t="s">
        <v>8230</v>
      </c>
      <c r="B7838" s="44" t="s">
        <v>225</v>
      </c>
      <c r="C7838" s="44" t="s">
        <v>52</v>
      </c>
      <c r="D7838" s="44" t="s">
        <v>176</v>
      </c>
      <c r="E7838" s="3">
        <v>3</v>
      </c>
      <c r="F7838" s="3">
        <v>1</v>
      </c>
      <c r="G7838" s="3">
        <v>1</v>
      </c>
      <c r="H7838" s="3">
        <v>1</v>
      </c>
      <c r="I7838" s="3">
        <f t="shared" si="122"/>
        <v>2</v>
      </c>
    </row>
    <row r="7839" spans="1:9" x14ac:dyDescent="0.35">
      <c r="A7839" s="3" t="s">
        <v>8231</v>
      </c>
      <c r="B7839" s="44" t="s">
        <v>237</v>
      </c>
      <c r="C7839" s="44" t="s">
        <v>63</v>
      </c>
      <c r="D7839" s="44" t="s">
        <v>175</v>
      </c>
      <c r="E7839" s="3">
        <v>3</v>
      </c>
      <c r="F7839" s="3">
        <v>1</v>
      </c>
      <c r="G7839" s="3">
        <v>1</v>
      </c>
      <c r="H7839" s="3">
        <v>1</v>
      </c>
      <c r="I7839" s="3">
        <f t="shared" si="122"/>
        <v>2</v>
      </c>
    </row>
    <row r="7840" spans="1:9" x14ac:dyDescent="0.35">
      <c r="A7840" s="3" t="s">
        <v>8232</v>
      </c>
      <c r="B7840" s="44" t="s">
        <v>184</v>
      </c>
      <c r="C7840" s="44" t="s">
        <v>79</v>
      </c>
      <c r="D7840" s="44" t="s">
        <v>176</v>
      </c>
      <c r="E7840" s="3">
        <v>3</v>
      </c>
      <c r="F7840" s="3">
        <v>1</v>
      </c>
      <c r="G7840" s="3">
        <v>4</v>
      </c>
      <c r="H7840" s="3">
        <v>1</v>
      </c>
      <c r="I7840" s="3">
        <f t="shared" si="122"/>
        <v>2</v>
      </c>
    </row>
    <row r="7841" spans="1:9" x14ac:dyDescent="0.35">
      <c r="A7841" s="3" t="s">
        <v>8233</v>
      </c>
      <c r="B7841" s="44" t="s">
        <v>197</v>
      </c>
      <c r="C7841" s="44" t="s">
        <v>80</v>
      </c>
      <c r="D7841" s="44" t="s">
        <v>176</v>
      </c>
      <c r="E7841" s="3">
        <v>3</v>
      </c>
      <c r="F7841" s="3">
        <v>1</v>
      </c>
      <c r="G7841" s="3">
        <v>1</v>
      </c>
      <c r="H7841" s="3">
        <v>1</v>
      </c>
      <c r="I7841" s="3">
        <f t="shared" si="122"/>
        <v>2</v>
      </c>
    </row>
    <row r="7842" spans="1:9" x14ac:dyDescent="0.35">
      <c r="A7842" s="3" t="s">
        <v>8234</v>
      </c>
      <c r="B7842" s="44" t="s">
        <v>197</v>
      </c>
      <c r="C7842" s="44" t="s">
        <v>80</v>
      </c>
      <c r="D7842" s="44" t="s">
        <v>176</v>
      </c>
      <c r="E7842" s="3">
        <v>3</v>
      </c>
      <c r="F7842" s="3">
        <v>1</v>
      </c>
      <c r="G7842" s="3">
        <v>1</v>
      </c>
      <c r="H7842" s="3">
        <v>1</v>
      </c>
      <c r="I7842" s="3">
        <f t="shared" si="122"/>
        <v>2</v>
      </c>
    </row>
    <row r="7843" spans="1:9" x14ac:dyDescent="0.35">
      <c r="A7843" s="3" t="s">
        <v>8235</v>
      </c>
      <c r="B7843" s="44" t="s">
        <v>225</v>
      </c>
      <c r="C7843" s="44" t="s">
        <v>52</v>
      </c>
      <c r="D7843" s="44" t="s">
        <v>176</v>
      </c>
      <c r="E7843" s="3">
        <v>1</v>
      </c>
      <c r="F7843" s="3">
        <v>2</v>
      </c>
      <c r="G7843" s="3">
        <v>1</v>
      </c>
      <c r="H7843" s="3">
        <v>1</v>
      </c>
      <c r="I7843" s="3">
        <f t="shared" si="122"/>
        <v>1</v>
      </c>
    </row>
    <row r="7844" spans="1:9" x14ac:dyDescent="0.35">
      <c r="A7844" s="3" t="s">
        <v>8236</v>
      </c>
      <c r="B7844" s="44" t="s">
        <v>253</v>
      </c>
      <c r="C7844" s="44" t="s">
        <v>235</v>
      </c>
      <c r="D7844" s="44" t="s">
        <v>175</v>
      </c>
      <c r="E7844" s="3">
        <v>3</v>
      </c>
      <c r="F7844" s="3">
        <v>1</v>
      </c>
      <c r="G7844" s="3">
        <v>1</v>
      </c>
      <c r="H7844" s="3">
        <v>1</v>
      </c>
      <c r="I7844" s="3">
        <f t="shared" si="122"/>
        <v>2</v>
      </c>
    </row>
    <row r="7845" spans="1:9" x14ac:dyDescent="0.35">
      <c r="A7845" s="3" t="s">
        <v>8237</v>
      </c>
      <c r="B7845" s="44" t="s">
        <v>197</v>
      </c>
      <c r="C7845" s="44" t="s">
        <v>80</v>
      </c>
      <c r="D7845" s="44" t="s">
        <v>176</v>
      </c>
      <c r="E7845" s="3">
        <v>3</v>
      </c>
      <c r="F7845" s="3">
        <v>1</v>
      </c>
      <c r="G7845" s="3">
        <v>1</v>
      </c>
      <c r="H7845" s="3">
        <v>1</v>
      </c>
      <c r="I7845" s="3">
        <f t="shared" si="122"/>
        <v>2</v>
      </c>
    </row>
    <row r="7846" spans="1:9" x14ac:dyDescent="0.35">
      <c r="A7846" s="3" t="s">
        <v>8238</v>
      </c>
      <c r="B7846" s="44" t="s">
        <v>198</v>
      </c>
      <c r="C7846" s="44" t="s">
        <v>54</v>
      </c>
      <c r="D7846" s="44" t="s">
        <v>176</v>
      </c>
      <c r="E7846" s="3">
        <v>3</v>
      </c>
      <c r="F7846" s="3">
        <v>1</v>
      </c>
      <c r="G7846" s="3">
        <v>1</v>
      </c>
      <c r="H7846" s="3">
        <v>2</v>
      </c>
      <c r="I7846" s="3">
        <f t="shared" si="122"/>
        <v>2</v>
      </c>
    </row>
    <row r="7847" spans="1:9" x14ac:dyDescent="0.35">
      <c r="A7847" s="3" t="s">
        <v>8239</v>
      </c>
      <c r="B7847" s="44" t="s">
        <v>198</v>
      </c>
      <c r="C7847" s="44" t="s">
        <v>54</v>
      </c>
      <c r="D7847" s="44" t="s">
        <v>176</v>
      </c>
      <c r="E7847" s="3">
        <v>3</v>
      </c>
      <c r="F7847" s="3">
        <v>1</v>
      </c>
      <c r="G7847" s="3">
        <v>4</v>
      </c>
      <c r="H7847" s="3">
        <v>1</v>
      </c>
      <c r="I7847" s="3">
        <f t="shared" si="122"/>
        <v>2</v>
      </c>
    </row>
    <row r="7848" spans="1:9" x14ac:dyDescent="0.35">
      <c r="A7848" s="3" t="s">
        <v>8240</v>
      </c>
      <c r="B7848" s="44" t="s">
        <v>187</v>
      </c>
      <c r="C7848" s="44" t="s">
        <v>86</v>
      </c>
      <c r="D7848" s="44" t="s">
        <v>175</v>
      </c>
      <c r="E7848" s="3">
        <v>3</v>
      </c>
      <c r="F7848" s="3">
        <v>1</v>
      </c>
      <c r="G7848" s="3">
        <v>4</v>
      </c>
      <c r="H7848" s="3">
        <v>1</v>
      </c>
      <c r="I7848" s="3">
        <f t="shared" si="122"/>
        <v>2</v>
      </c>
    </row>
    <row r="7849" spans="1:9" x14ac:dyDescent="0.35">
      <c r="A7849" s="3" t="s">
        <v>8241</v>
      </c>
      <c r="B7849" s="44" t="s">
        <v>197</v>
      </c>
      <c r="C7849" s="44" t="s">
        <v>80</v>
      </c>
      <c r="D7849" s="44" t="s">
        <v>176</v>
      </c>
      <c r="E7849" s="3">
        <v>3</v>
      </c>
      <c r="F7849" s="3">
        <v>4</v>
      </c>
      <c r="G7849" s="3">
        <v>1</v>
      </c>
      <c r="H7849" s="3">
        <v>2</v>
      </c>
      <c r="I7849" s="3">
        <f t="shared" si="122"/>
        <v>3</v>
      </c>
    </row>
    <row r="7850" spans="1:9" x14ac:dyDescent="0.35">
      <c r="A7850" s="3" t="s">
        <v>8242</v>
      </c>
      <c r="B7850" s="44" t="s">
        <v>182</v>
      </c>
      <c r="C7850" s="44" t="s">
        <v>183</v>
      </c>
      <c r="D7850" s="44" t="s">
        <v>175</v>
      </c>
      <c r="E7850" s="3">
        <v>3</v>
      </c>
      <c r="F7850" s="3">
        <v>1</v>
      </c>
      <c r="G7850" s="3">
        <v>1</v>
      </c>
      <c r="H7850" s="3">
        <v>1</v>
      </c>
      <c r="I7850" s="3">
        <f t="shared" si="122"/>
        <v>2</v>
      </c>
    </row>
    <row r="7851" spans="1:9" x14ac:dyDescent="0.35">
      <c r="A7851" s="3" t="s">
        <v>8243</v>
      </c>
      <c r="B7851" s="44" t="s">
        <v>212</v>
      </c>
      <c r="C7851" s="44" t="s">
        <v>86</v>
      </c>
      <c r="D7851" s="44" t="s">
        <v>176</v>
      </c>
      <c r="E7851" s="3">
        <v>3</v>
      </c>
      <c r="F7851" s="3">
        <v>1</v>
      </c>
      <c r="G7851" s="3">
        <v>1</v>
      </c>
      <c r="H7851" s="3">
        <v>1</v>
      </c>
      <c r="I7851" s="3">
        <f t="shared" si="122"/>
        <v>2</v>
      </c>
    </row>
    <row r="7852" spans="1:9" x14ac:dyDescent="0.35">
      <c r="A7852" s="3" t="s">
        <v>8244</v>
      </c>
      <c r="B7852" s="44" t="s">
        <v>187</v>
      </c>
      <c r="C7852" s="44" t="s">
        <v>86</v>
      </c>
      <c r="D7852" s="44" t="s">
        <v>175</v>
      </c>
      <c r="E7852" s="3">
        <v>3</v>
      </c>
      <c r="F7852" s="3">
        <v>1</v>
      </c>
      <c r="G7852" s="3">
        <v>4</v>
      </c>
      <c r="H7852" s="3">
        <v>1</v>
      </c>
      <c r="I7852" s="3">
        <f t="shared" si="122"/>
        <v>2</v>
      </c>
    </row>
    <row r="7853" spans="1:9" x14ac:dyDescent="0.35">
      <c r="A7853" s="3" t="s">
        <v>8245</v>
      </c>
      <c r="B7853" s="44" t="s">
        <v>184</v>
      </c>
      <c r="C7853" s="44" t="s">
        <v>79</v>
      </c>
      <c r="D7853" s="44" t="s">
        <v>176</v>
      </c>
      <c r="E7853" s="3">
        <v>3</v>
      </c>
      <c r="F7853" s="3">
        <v>1</v>
      </c>
      <c r="G7853" s="3">
        <v>1</v>
      </c>
      <c r="H7853" s="3">
        <v>1</v>
      </c>
      <c r="I7853" s="3">
        <f t="shared" si="122"/>
        <v>2</v>
      </c>
    </row>
    <row r="7854" spans="1:9" x14ac:dyDescent="0.35">
      <c r="A7854" s="3" t="s">
        <v>8246</v>
      </c>
      <c r="B7854" s="44" t="s">
        <v>212</v>
      </c>
      <c r="C7854" s="44" t="s">
        <v>86</v>
      </c>
      <c r="D7854" s="44" t="s">
        <v>176</v>
      </c>
      <c r="E7854" s="3">
        <v>3</v>
      </c>
      <c r="F7854" s="3">
        <v>1</v>
      </c>
      <c r="G7854" s="3">
        <v>1</v>
      </c>
      <c r="H7854" s="3">
        <v>1</v>
      </c>
      <c r="I7854" s="3">
        <f t="shared" si="122"/>
        <v>2</v>
      </c>
    </row>
    <row r="7855" spans="1:9" x14ac:dyDescent="0.35">
      <c r="A7855" s="3" t="s">
        <v>8247</v>
      </c>
      <c r="B7855" s="44" t="s">
        <v>220</v>
      </c>
      <c r="C7855" s="44" t="s">
        <v>96</v>
      </c>
      <c r="D7855" s="44" t="s">
        <v>176</v>
      </c>
      <c r="E7855" s="3">
        <v>3</v>
      </c>
      <c r="F7855" s="3">
        <v>1</v>
      </c>
      <c r="G7855" s="3">
        <v>4</v>
      </c>
      <c r="H7855" s="3">
        <v>1</v>
      </c>
      <c r="I7855" s="3">
        <f t="shared" si="122"/>
        <v>2</v>
      </c>
    </row>
    <row r="7856" spans="1:9" x14ac:dyDescent="0.35">
      <c r="A7856" s="3" t="s">
        <v>8248</v>
      </c>
      <c r="B7856" s="44" t="s">
        <v>255</v>
      </c>
      <c r="C7856" s="44" t="s">
        <v>87</v>
      </c>
      <c r="D7856" s="44" t="s">
        <v>176</v>
      </c>
      <c r="E7856" s="3">
        <v>3</v>
      </c>
      <c r="F7856" s="3">
        <v>1</v>
      </c>
      <c r="G7856" s="3">
        <v>1</v>
      </c>
      <c r="H7856" s="3">
        <v>1</v>
      </c>
      <c r="I7856" s="3">
        <f t="shared" si="122"/>
        <v>2</v>
      </c>
    </row>
    <row r="7857" spans="1:9" x14ac:dyDescent="0.35">
      <c r="A7857" s="3" t="s">
        <v>8249</v>
      </c>
      <c r="B7857" s="44" t="s">
        <v>255</v>
      </c>
      <c r="C7857" s="44" t="s">
        <v>87</v>
      </c>
      <c r="D7857" s="44" t="s">
        <v>176</v>
      </c>
      <c r="E7857" s="3">
        <v>3</v>
      </c>
      <c r="F7857" s="3">
        <v>1</v>
      </c>
      <c r="G7857" s="3">
        <v>1</v>
      </c>
      <c r="H7857" s="3">
        <v>1</v>
      </c>
      <c r="I7857" s="3">
        <f t="shared" si="122"/>
        <v>2</v>
      </c>
    </row>
    <row r="7858" spans="1:9" x14ac:dyDescent="0.35">
      <c r="A7858" s="3" t="s">
        <v>8250</v>
      </c>
      <c r="B7858" s="44" t="s">
        <v>225</v>
      </c>
      <c r="C7858" s="44" t="s">
        <v>52</v>
      </c>
      <c r="D7858" s="44" t="s">
        <v>176</v>
      </c>
      <c r="E7858" s="3">
        <v>3</v>
      </c>
      <c r="F7858" s="3">
        <v>3</v>
      </c>
      <c r="G7858" s="3">
        <v>4</v>
      </c>
      <c r="H7858" s="3">
        <v>1</v>
      </c>
      <c r="I7858" s="3">
        <f t="shared" si="122"/>
        <v>3</v>
      </c>
    </row>
    <row r="7859" spans="1:9" x14ac:dyDescent="0.35">
      <c r="A7859" s="3" t="s">
        <v>8251</v>
      </c>
      <c r="B7859" s="44" t="s">
        <v>211</v>
      </c>
      <c r="C7859" s="44" t="s">
        <v>87</v>
      </c>
      <c r="D7859" s="44" t="s">
        <v>175</v>
      </c>
      <c r="E7859" s="3">
        <v>3</v>
      </c>
      <c r="F7859" s="3">
        <v>3</v>
      </c>
      <c r="G7859" s="3">
        <v>1</v>
      </c>
      <c r="H7859" s="3">
        <v>1</v>
      </c>
      <c r="I7859" s="3">
        <f t="shared" si="122"/>
        <v>2</v>
      </c>
    </row>
    <row r="7860" spans="1:9" x14ac:dyDescent="0.35">
      <c r="A7860" s="3" t="s">
        <v>8252</v>
      </c>
      <c r="B7860" s="44" t="s">
        <v>225</v>
      </c>
      <c r="C7860" s="44" t="s">
        <v>52</v>
      </c>
      <c r="D7860" s="44" t="s">
        <v>176</v>
      </c>
      <c r="E7860" s="3">
        <v>3</v>
      </c>
      <c r="F7860" s="3">
        <v>1</v>
      </c>
      <c r="G7860" s="3">
        <v>1</v>
      </c>
      <c r="H7860" s="3">
        <v>1</v>
      </c>
      <c r="I7860" s="3">
        <f t="shared" si="122"/>
        <v>2</v>
      </c>
    </row>
    <row r="7861" spans="1:9" x14ac:dyDescent="0.35">
      <c r="A7861" s="3" t="s">
        <v>8253</v>
      </c>
      <c r="B7861" s="44" t="s">
        <v>211</v>
      </c>
      <c r="C7861" s="44" t="s">
        <v>87</v>
      </c>
      <c r="D7861" s="44" t="s">
        <v>175</v>
      </c>
      <c r="E7861" s="3">
        <v>3</v>
      </c>
      <c r="F7861" s="3">
        <v>1</v>
      </c>
      <c r="G7861" s="3">
        <v>4</v>
      </c>
      <c r="H7861" s="3">
        <v>1</v>
      </c>
      <c r="I7861" s="3">
        <f t="shared" si="122"/>
        <v>2</v>
      </c>
    </row>
    <row r="7862" spans="1:9" x14ac:dyDescent="0.35">
      <c r="A7862" s="3" t="s">
        <v>8254</v>
      </c>
      <c r="B7862" s="44" t="s">
        <v>225</v>
      </c>
      <c r="C7862" s="44" t="s">
        <v>52</v>
      </c>
      <c r="D7862" s="44" t="s">
        <v>176</v>
      </c>
      <c r="E7862" s="3">
        <v>3</v>
      </c>
      <c r="F7862" s="3">
        <v>1</v>
      </c>
      <c r="G7862" s="3">
        <v>4</v>
      </c>
      <c r="H7862" s="3">
        <v>1</v>
      </c>
      <c r="I7862" s="3">
        <f t="shared" si="122"/>
        <v>2</v>
      </c>
    </row>
    <row r="7863" spans="1:9" x14ac:dyDescent="0.35">
      <c r="A7863" s="3" t="s">
        <v>8255</v>
      </c>
      <c r="B7863" s="44" t="s">
        <v>211</v>
      </c>
      <c r="C7863" s="44" t="s">
        <v>87</v>
      </c>
      <c r="D7863" s="44" t="s">
        <v>175</v>
      </c>
      <c r="E7863" s="3">
        <v>3</v>
      </c>
      <c r="F7863" s="3">
        <v>2</v>
      </c>
      <c r="G7863" s="3">
        <v>1</v>
      </c>
      <c r="H7863" s="3">
        <v>1</v>
      </c>
      <c r="I7863" s="3">
        <f t="shared" si="122"/>
        <v>2</v>
      </c>
    </row>
    <row r="7864" spans="1:9" x14ac:dyDescent="0.35">
      <c r="A7864" s="3" t="s">
        <v>8256</v>
      </c>
      <c r="B7864" s="44" t="s">
        <v>253</v>
      </c>
      <c r="C7864" s="44" t="s">
        <v>235</v>
      </c>
      <c r="D7864" s="44" t="s">
        <v>175</v>
      </c>
      <c r="E7864" s="3">
        <v>3</v>
      </c>
      <c r="F7864" s="3">
        <v>1</v>
      </c>
      <c r="G7864" s="3">
        <v>1</v>
      </c>
      <c r="H7864" s="3">
        <v>1</v>
      </c>
      <c r="I7864" s="3">
        <f t="shared" si="122"/>
        <v>2</v>
      </c>
    </row>
    <row r="7865" spans="1:9" x14ac:dyDescent="0.35">
      <c r="A7865" s="3" t="s">
        <v>8257</v>
      </c>
      <c r="B7865" s="44" t="s">
        <v>211</v>
      </c>
      <c r="C7865" s="44" t="s">
        <v>87</v>
      </c>
      <c r="D7865" s="44" t="s">
        <v>175</v>
      </c>
      <c r="E7865" s="3">
        <v>3</v>
      </c>
      <c r="F7865" s="3">
        <v>1</v>
      </c>
      <c r="G7865" s="3">
        <v>4</v>
      </c>
      <c r="H7865" s="3">
        <v>1</v>
      </c>
      <c r="I7865" s="3">
        <f t="shared" si="122"/>
        <v>2</v>
      </c>
    </row>
    <row r="7866" spans="1:9" x14ac:dyDescent="0.35">
      <c r="A7866" s="3" t="s">
        <v>8258</v>
      </c>
      <c r="B7866" s="44" t="s">
        <v>255</v>
      </c>
      <c r="C7866" s="44" t="s">
        <v>87</v>
      </c>
      <c r="D7866" s="44" t="s">
        <v>176</v>
      </c>
      <c r="E7866" s="3">
        <v>1</v>
      </c>
      <c r="F7866" s="3">
        <v>2</v>
      </c>
      <c r="G7866" s="3">
        <v>1</v>
      </c>
      <c r="H7866" s="3">
        <v>1</v>
      </c>
      <c r="I7866" s="3">
        <f t="shared" si="122"/>
        <v>1</v>
      </c>
    </row>
    <row r="7867" spans="1:9" x14ac:dyDescent="0.35">
      <c r="A7867" s="3" t="s">
        <v>8259</v>
      </c>
      <c r="B7867" s="44" t="s">
        <v>274</v>
      </c>
      <c r="C7867" s="44" t="s">
        <v>99</v>
      </c>
      <c r="D7867" s="44" t="s">
        <v>175</v>
      </c>
      <c r="E7867" s="3">
        <v>3</v>
      </c>
      <c r="F7867" s="3">
        <v>1</v>
      </c>
      <c r="G7867" s="3">
        <v>1</v>
      </c>
      <c r="H7867" s="3">
        <v>1</v>
      </c>
      <c r="I7867" s="3">
        <f t="shared" si="122"/>
        <v>2</v>
      </c>
    </row>
    <row r="7868" spans="1:9" x14ac:dyDescent="0.35">
      <c r="A7868" s="3" t="s">
        <v>8260</v>
      </c>
      <c r="B7868" s="44" t="s">
        <v>211</v>
      </c>
      <c r="C7868" s="44" t="s">
        <v>87</v>
      </c>
      <c r="D7868" s="44" t="s">
        <v>175</v>
      </c>
      <c r="E7868" s="3">
        <v>1</v>
      </c>
      <c r="F7868" s="3">
        <v>1</v>
      </c>
      <c r="G7868" s="3">
        <v>1</v>
      </c>
      <c r="H7868" s="3">
        <v>1</v>
      </c>
      <c r="I7868" s="3">
        <f t="shared" si="122"/>
        <v>1</v>
      </c>
    </row>
    <row r="7869" spans="1:9" x14ac:dyDescent="0.35">
      <c r="A7869" s="3" t="s">
        <v>8261</v>
      </c>
      <c r="B7869" s="44" t="s">
        <v>253</v>
      </c>
      <c r="C7869" s="44" t="s">
        <v>235</v>
      </c>
      <c r="D7869" s="44" t="s">
        <v>175</v>
      </c>
      <c r="E7869" s="3">
        <v>3</v>
      </c>
      <c r="F7869" s="3">
        <v>1</v>
      </c>
      <c r="G7869" s="3">
        <v>1</v>
      </c>
      <c r="H7869" s="3">
        <v>1</v>
      </c>
      <c r="I7869" s="3">
        <f t="shared" si="122"/>
        <v>2</v>
      </c>
    </row>
    <row r="7870" spans="1:9" x14ac:dyDescent="0.35">
      <c r="A7870" s="3" t="s">
        <v>8262</v>
      </c>
      <c r="B7870" s="44" t="s">
        <v>248</v>
      </c>
      <c r="C7870" s="44" t="s">
        <v>80</v>
      </c>
      <c r="D7870" s="44" t="s">
        <v>175</v>
      </c>
      <c r="E7870" s="3">
        <v>3</v>
      </c>
      <c r="F7870" s="3">
        <v>1</v>
      </c>
      <c r="G7870" s="3">
        <v>1</v>
      </c>
      <c r="H7870" s="3">
        <v>1</v>
      </c>
      <c r="I7870" s="3">
        <f t="shared" si="122"/>
        <v>2</v>
      </c>
    </row>
    <row r="7871" spans="1:9" x14ac:dyDescent="0.35">
      <c r="A7871" s="3" t="s">
        <v>8263</v>
      </c>
      <c r="B7871" s="44" t="s">
        <v>185</v>
      </c>
      <c r="C7871" s="44" t="s">
        <v>63</v>
      </c>
      <c r="D7871" s="44" t="s">
        <v>176</v>
      </c>
      <c r="E7871" s="3">
        <v>1</v>
      </c>
      <c r="F7871" s="3">
        <v>1</v>
      </c>
      <c r="G7871" s="3">
        <v>1</v>
      </c>
      <c r="H7871" s="3">
        <v>1</v>
      </c>
      <c r="I7871" s="3">
        <f t="shared" si="122"/>
        <v>1</v>
      </c>
    </row>
    <row r="7872" spans="1:9" x14ac:dyDescent="0.35">
      <c r="A7872" s="3" t="s">
        <v>8264</v>
      </c>
      <c r="B7872" s="44" t="s">
        <v>248</v>
      </c>
      <c r="C7872" s="44" t="s">
        <v>80</v>
      </c>
      <c r="D7872" s="44" t="s">
        <v>175</v>
      </c>
      <c r="E7872" s="3">
        <v>3</v>
      </c>
      <c r="F7872" s="3">
        <v>1</v>
      </c>
      <c r="G7872" s="3">
        <v>1</v>
      </c>
      <c r="H7872" s="3">
        <v>1</v>
      </c>
      <c r="I7872" s="3">
        <f t="shared" si="122"/>
        <v>2</v>
      </c>
    </row>
    <row r="7873" spans="1:9" x14ac:dyDescent="0.35">
      <c r="A7873" s="3" t="s">
        <v>8265</v>
      </c>
      <c r="B7873" s="44" t="s">
        <v>212</v>
      </c>
      <c r="C7873" s="44" t="s">
        <v>86</v>
      </c>
      <c r="D7873" s="44" t="s">
        <v>176</v>
      </c>
      <c r="E7873" s="3">
        <v>3</v>
      </c>
      <c r="F7873" s="3">
        <v>1</v>
      </c>
      <c r="G7873" s="3">
        <v>4</v>
      </c>
      <c r="H7873" s="3">
        <v>1</v>
      </c>
      <c r="I7873" s="3">
        <f t="shared" si="122"/>
        <v>2</v>
      </c>
    </row>
    <row r="7874" spans="1:9" x14ac:dyDescent="0.35">
      <c r="A7874" s="3" t="s">
        <v>8266</v>
      </c>
      <c r="B7874" s="44" t="s">
        <v>185</v>
      </c>
      <c r="C7874" s="44" t="s">
        <v>63</v>
      </c>
      <c r="D7874" s="44" t="s">
        <v>176</v>
      </c>
      <c r="E7874" s="3">
        <v>3</v>
      </c>
      <c r="F7874" s="3">
        <v>1</v>
      </c>
      <c r="G7874" s="3">
        <v>1</v>
      </c>
      <c r="H7874" s="3">
        <v>1</v>
      </c>
      <c r="I7874" s="3">
        <f t="shared" si="122"/>
        <v>2</v>
      </c>
    </row>
    <row r="7875" spans="1:9" x14ac:dyDescent="0.35">
      <c r="A7875" s="3" t="s">
        <v>8267</v>
      </c>
      <c r="B7875" s="44" t="s">
        <v>180</v>
      </c>
      <c r="C7875" s="44" t="s">
        <v>105</v>
      </c>
      <c r="D7875" s="44" t="s">
        <v>176</v>
      </c>
      <c r="E7875" s="3">
        <v>3</v>
      </c>
      <c r="F7875" s="3">
        <v>1</v>
      </c>
      <c r="G7875" s="3">
        <v>4</v>
      </c>
      <c r="H7875" s="3">
        <v>1</v>
      </c>
      <c r="I7875" s="3">
        <f t="shared" ref="I7875:I7938" si="123">ROUND(AVERAGE(E7875:H7875),0)</f>
        <v>2</v>
      </c>
    </row>
    <row r="7876" spans="1:9" x14ac:dyDescent="0.35">
      <c r="A7876" s="3" t="s">
        <v>8268</v>
      </c>
      <c r="B7876" s="44" t="s">
        <v>225</v>
      </c>
      <c r="C7876" s="44" t="s">
        <v>52</v>
      </c>
      <c r="D7876" s="44" t="s">
        <v>176</v>
      </c>
      <c r="E7876" s="3">
        <v>1</v>
      </c>
      <c r="F7876" s="3">
        <v>2</v>
      </c>
      <c r="G7876" s="3">
        <v>1</v>
      </c>
      <c r="H7876" s="3">
        <v>1</v>
      </c>
      <c r="I7876" s="3">
        <f t="shared" si="123"/>
        <v>1</v>
      </c>
    </row>
    <row r="7877" spans="1:9" x14ac:dyDescent="0.35">
      <c r="A7877" s="3" t="s">
        <v>8269</v>
      </c>
      <c r="B7877" s="44" t="s">
        <v>220</v>
      </c>
      <c r="C7877" s="44" t="s">
        <v>96</v>
      </c>
      <c r="D7877" s="44" t="s">
        <v>176</v>
      </c>
      <c r="E7877" s="3">
        <v>3</v>
      </c>
      <c r="F7877" s="3">
        <v>1</v>
      </c>
      <c r="G7877" s="3">
        <v>1</v>
      </c>
      <c r="H7877" s="3">
        <v>1</v>
      </c>
      <c r="I7877" s="3">
        <f t="shared" si="123"/>
        <v>2</v>
      </c>
    </row>
    <row r="7878" spans="1:9" x14ac:dyDescent="0.35">
      <c r="A7878" s="3" t="s">
        <v>8270</v>
      </c>
      <c r="B7878" s="44" t="s">
        <v>225</v>
      </c>
      <c r="C7878" s="44" t="s">
        <v>52</v>
      </c>
      <c r="D7878" s="44" t="s">
        <v>176</v>
      </c>
      <c r="E7878" s="3">
        <v>3</v>
      </c>
      <c r="F7878" s="3">
        <v>1</v>
      </c>
      <c r="G7878" s="3">
        <v>4</v>
      </c>
      <c r="H7878" s="3">
        <v>1</v>
      </c>
      <c r="I7878" s="3">
        <f t="shared" si="123"/>
        <v>2</v>
      </c>
    </row>
    <row r="7879" spans="1:9" x14ac:dyDescent="0.35">
      <c r="A7879" s="3" t="s">
        <v>8271</v>
      </c>
      <c r="B7879" s="44" t="s">
        <v>248</v>
      </c>
      <c r="C7879" s="44" t="s">
        <v>80</v>
      </c>
      <c r="D7879" s="44" t="s">
        <v>175</v>
      </c>
      <c r="E7879" s="3">
        <v>3</v>
      </c>
      <c r="F7879" s="3">
        <v>1</v>
      </c>
      <c r="G7879" s="3">
        <v>4</v>
      </c>
      <c r="H7879" s="3">
        <v>1</v>
      </c>
      <c r="I7879" s="3">
        <f t="shared" si="123"/>
        <v>2</v>
      </c>
    </row>
    <row r="7880" spans="1:9" x14ac:dyDescent="0.35">
      <c r="A7880" s="3" t="s">
        <v>8272</v>
      </c>
      <c r="B7880" s="44" t="s">
        <v>180</v>
      </c>
      <c r="C7880" s="44" t="s">
        <v>105</v>
      </c>
      <c r="D7880" s="44" t="s">
        <v>176</v>
      </c>
      <c r="E7880" s="3">
        <v>3</v>
      </c>
      <c r="F7880" s="3">
        <v>1</v>
      </c>
      <c r="G7880" s="3">
        <v>4</v>
      </c>
      <c r="H7880" s="3">
        <v>1</v>
      </c>
      <c r="I7880" s="3">
        <f t="shared" si="123"/>
        <v>2</v>
      </c>
    </row>
    <row r="7881" spans="1:9" x14ac:dyDescent="0.35">
      <c r="A7881" s="3" t="s">
        <v>8273</v>
      </c>
      <c r="B7881" s="44" t="s">
        <v>180</v>
      </c>
      <c r="C7881" s="44" t="s">
        <v>105</v>
      </c>
      <c r="D7881" s="44" t="s">
        <v>176</v>
      </c>
      <c r="E7881" s="3">
        <v>3</v>
      </c>
      <c r="F7881" s="3">
        <v>1</v>
      </c>
      <c r="G7881" s="3">
        <v>4</v>
      </c>
      <c r="H7881" s="3">
        <v>1</v>
      </c>
      <c r="I7881" s="3">
        <f t="shared" si="123"/>
        <v>2</v>
      </c>
    </row>
    <row r="7882" spans="1:9" x14ac:dyDescent="0.35">
      <c r="A7882" s="3" t="s">
        <v>8274</v>
      </c>
      <c r="B7882" s="44" t="s">
        <v>180</v>
      </c>
      <c r="C7882" s="44" t="s">
        <v>105</v>
      </c>
      <c r="D7882" s="44" t="s">
        <v>176</v>
      </c>
      <c r="E7882" s="3">
        <v>2</v>
      </c>
      <c r="F7882" s="3">
        <v>4</v>
      </c>
      <c r="G7882" s="3">
        <v>1</v>
      </c>
      <c r="H7882" s="3">
        <v>1</v>
      </c>
      <c r="I7882" s="3">
        <f t="shared" si="123"/>
        <v>2</v>
      </c>
    </row>
    <row r="7883" spans="1:9" x14ac:dyDescent="0.35">
      <c r="A7883" s="3" t="s">
        <v>8275</v>
      </c>
      <c r="B7883" s="44" t="s">
        <v>192</v>
      </c>
      <c r="C7883" s="44" t="s">
        <v>111</v>
      </c>
      <c r="D7883" s="44" t="s">
        <v>176</v>
      </c>
      <c r="E7883" s="3">
        <v>3</v>
      </c>
      <c r="F7883" s="3">
        <v>1</v>
      </c>
      <c r="G7883" s="3">
        <v>1</v>
      </c>
      <c r="H7883" s="3">
        <v>1</v>
      </c>
      <c r="I7883" s="3">
        <f t="shared" si="123"/>
        <v>2</v>
      </c>
    </row>
    <row r="7884" spans="1:9" x14ac:dyDescent="0.35">
      <c r="A7884" s="3" t="s">
        <v>8276</v>
      </c>
      <c r="B7884" s="44" t="s">
        <v>248</v>
      </c>
      <c r="C7884" s="44" t="s">
        <v>80</v>
      </c>
      <c r="D7884" s="44" t="s">
        <v>175</v>
      </c>
      <c r="E7884" s="3">
        <v>3</v>
      </c>
      <c r="F7884" s="3">
        <v>1</v>
      </c>
      <c r="G7884" s="3">
        <v>1</v>
      </c>
      <c r="H7884" s="3">
        <v>1</v>
      </c>
      <c r="I7884" s="3">
        <f t="shared" si="123"/>
        <v>2</v>
      </c>
    </row>
    <row r="7885" spans="1:9" x14ac:dyDescent="0.35">
      <c r="A7885" s="3" t="s">
        <v>8277</v>
      </c>
      <c r="B7885" s="44" t="s">
        <v>192</v>
      </c>
      <c r="C7885" s="44" t="s">
        <v>111</v>
      </c>
      <c r="D7885" s="44" t="s">
        <v>176</v>
      </c>
      <c r="E7885" s="3">
        <v>3</v>
      </c>
      <c r="F7885" s="3">
        <v>1</v>
      </c>
      <c r="G7885" s="3">
        <v>1</v>
      </c>
      <c r="H7885" s="3">
        <v>1</v>
      </c>
      <c r="I7885" s="3">
        <f t="shared" si="123"/>
        <v>2</v>
      </c>
    </row>
    <row r="7886" spans="1:9" x14ac:dyDescent="0.35">
      <c r="A7886" s="3" t="s">
        <v>8278</v>
      </c>
      <c r="B7886" s="44" t="s">
        <v>185</v>
      </c>
      <c r="C7886" s="44" t="s">
        <v>63</v>
      </c>
      <c r="D7886" s="44" t="s">
        <v>176</v>
      </c>
      <c r="E7886" s="3">
        <v>3</v>
      </c>
      <c r="F7886" s="3">
        <v>1</v>
      </c>
      <c r="G7886" s="3">
        <v>1</v>
      </c>
      <c r="H7886" s="3">
        <v>1</v>
      </c>
      <c r="I7886" s="3">
        <f t="shared" si="123"/>
        <v>2</v>
      </c>
    </row>
    <row r="7887" spans="1:9" x14ac:dyDescent="0.35">
      <c r="A7887" s="3" t="s">
        <v>8279</v>
      </c>
      <c r="B7887" s="44" t="s">
        <v>197</v>
      </c>
      <c r="C7887" s="44" t="s">
        <v>80</v>
      </c>
      <c r="D7887" s="44" t="s">
        <v>176</v>
      </c>
      <c r="E7887" s="3">
        <v>3</v>
      </c>
      <c r="F7887" s="3">
        <v>1</v>
      </c>
      <c r="G7887" s="3">
        <v>4</v>
      </c>
      <c r="H7887" s="3">
        <v>1</v>
      </c>
      <c r="I7887" s="3">
        <f t="shared" si="123"/>
        <v>2</v>
      </c>
    </row>
    <row r="7888" spans="1:9" x14ac:dyDescent="0.35">
      <c r="A7888" s="3" t="s">
        <v>8280</v>
      </c>
      <c r="B7888" s="44" t="s">
        <v>206</v>
      </c>
      <c r="C7888" s="44" t="s">
        <v>52</v>
      </c>
      <c r="D7888" s="44" t="s">
        <v>175</v>
      </c>
      <c r="E7888" s="3">
        <v>3</v>
      </c>
      <c r="F7888" s="3">
        <v>2</v>
      </c>
      <c r="G7888" s="3">
        <v>1</v>
      </c>
      <c r="H7888" s="3">
        <v>1</v>
      </c>
      <c r="I7888" s="3">
        <f t="shared" si="123"/>
        <v>2</v>
      </c>
    </row>
    <row r="7889" spans="1:9" x14ac:dyDescent="0.35">
      <c r="A7889" s="3" t="s">
        <v>8281</v>
      </c>
      <c r="B7889" s="44" t="s">
        <v>247</v>
      </c>
      <c r="C7889" s="44" t="s">
        <v>110</v>
      </c>
      <c r="D7889" s="44" t="s">
        <v>175</v>
      </c>
      <c r="E7889" s="3">
        <v>3</v>
      </c>
      <c r="F7889" s="3">
        <v>1</v>
      </c>
      <c r="G7889" s="3">
        <v>1</v>
      </c>
      <c r="H7889" s="3">
        <v>1</v>
      </c>
      <c r="I7889" s="3">
        <f t="shared" si="123"/>
        <v>2</v>
      </c>
    </row>
    <row r="7890" spans="1:9" x14ac:dyDescent="0.35">
      <c r="A7890" s="3" t="s">
        <v>8282</v>
      </c>
      <c r="B7890" s="44" t="s">
        <v>234</v>
      </c>
      <c r="C7890" s="44" t="s">
        <v>235</v>
      </c>
      <c r="D7890" s="44" t="s">
        <v>176</v>
      </c>
      <c r="E7890" s="3">
        <v>3</v>
      </c>
      <c r="F7890" s="3">
        <v>1</v>
      </c>
      <c r="G7890" s="3">
        <v>4</v>
      </c>
      <c r="H7890" s="3">
        <v>1</v>
      </c>
      <c r="I7890" s="3">
        <f t="shared" si="123"/>
        <v>2</v>
      </c>
    </row>
    <row r="7891" spans="1:9" x14ac:dyDescent="0.35">
      <c r="A7891" s="3" t="s">
        <v>8283</v>
      </c>
      <c r="B7891" s="44" t="s">
        <v>253</v>
      </c>
      <c r="C7891" s="44" t="s">
        <v>235</v>
      </c>
      <c r="D7891" s="44" t="s">
        <v>175</v>
      </c>
      <c r="E7891" s="3">
        <v>3</v>
      </c>
      <c r="F7891" s="3">
        <v>1</v>
      </c>
      <c r="G7891" s="3">
        <v>1</v>
      </c>
      <c r="H7891" s="3">
        <v>1</v>
      </c>
      <c r="I7891" s="3">
        <f t="shared" si="123"/>
        <v>2</v>
      </c>
    </row>
    <row r="7892" spans="1:9" x14ac:dyDescent="0.35">
      <c r="A7892" s="3" t="s">
        <v>8284</v>
      </c>
      <c r="B7892" s="44" t="s">
        <v>185</v>
      </c>
      <c r="C7892" s="44" t="s">
        <v>63</v>
      </c>
      <c r="D7892" s="44" t="s">
        <v>176</v>
      </c>
      <c r="E7892" s="3">
        <v>1</v>
      </c>
      <c r="F7892" s="3">
        <v>2</v>
      </c>
      <c r="G7892" s="3">
        <v>1</v>
      </c>
      <c r="H7892" s="3">
        <v>1</v>
      </c>
      <c r="I7892" s="3">
        <f t="shared" si="123"/>
        <v>1</v>
      </c>
    </row>
    <row r="7893" spans="1:9" x14ac:dyDescent="0.35">
      <c r="A7893" s="3" t="s">
        <v>8285</v>
      </c>
      <c r="B7893" s="44" t="s">
        <v>181</v>
      </c>
      <c r="C7893" s="44" t="s">
        <v>79</v>
      </c>
      <c r="D7893" s="44" t="s">
        <v>175</v>
      </c>
      <c r="E7893" s="3">
        <v>3</v>
      </c>
      <c r="F7893" s="3">
        <v>1</v>
      </c>
      <c r="G7893" s="3">
        <v>1</v>
      </c>
      <c r="H7893" s="3">
        <v>1</v>
      </c>
      <c r="I7893" s="3">
        <f t="shared" si="123"/>
        <v>2</v>
      </c>
    </row>
    <row r="7894" spans="1:9" x14ac:dyDescent="0.35">
      <c r="A7894" s="3" t="s">
        <v>8286</v>
      </c>
      <c r="B7894" s="44" t="s">
        <v>234</v>
      </c>
      <c r="C7894" s="44" t="s">
        <v>235</v>
      </c>
      <c r="D7894" s="44" t="s">
        <v>176</v>
      </c>
      <c r="E7894" s="3">
        <v>3</v>
      </c>
      <c r="F7894" s="3">
        <v>1</v>
      </c>
      <c r="G7894" s="3">
        <v>4</v>
      </c>
      <c r="H7894" s="3">
        <v>1</v>
      </c>
      <c r="I7894" s="3">
        <f t="shared" si="123"/>
        <v>2</v>
      </c>
    </row>
    <row r="7895" spans="1:9" x14ac:dyDescent="0.35">
      <c r="A7895" s="3" t="s">
        <v>8287</v>
      </c>
      <c r="B7895" s="44" t="s">
        <v>248</v>
      </c>
      <c r="C7895" s="44" t="s">
        <v>80</v>
      </c>
      <c r="D7895" s="44" t="s">
        <v>175</v>
      </c>
      <c r="E7895" s="3">
        <v>3</v>
      </c>
      <c r="F7895" s="3">
        <v>1</v>
      </c>
      <c r="G7895" s="3">
        <v>1</v>
      </c>
      <c r="H7895" s="3">
        <v>3</v>
      </c>
      <c r="I7895" s="3">
        <f t="shared" si="123"/>
        <v>2</v>
      </c>
    </row>
    <row r="7896" spans="1:9" x14ac:dyDescent="0.35">
      <c r="A7896" s="3" t="s">
        <v>8288</v>
      </c>
      <c r="B7896" s="44" t="s">
        <v>211</v>
      </c>
      <c r="C7896" s="44" t="s">
        <v>87</v>
      </c>
      <c r="D7896" s="44" t="s">
        <v>175</v>
      </c>
      <c r="E7896" s="3">
        <v>3</v>
      </c>
      <c r="F7896" s="3">
        <v>1</v>
      </c>
      <c r="G7896" s="3">
        <v>1</v>
      </c>
      <c r="H7896" s="3">
        <v>1</v>
      </c>
      <c r="I7896" s="3">
        <f t="shared" si="123"/>
        <v>2</v>
      </c>
    </row>
    <row r="7897" spans="1:9" x14ac:dyDescent="0.35">
      <c r="A7897" s="3" t="s">
        <v>8289</v>
      </c>
      <c r="B7897" s="44" t="s">
        <v>232</v>
      </c>
      <c r="C7897" s="44" t="s">
        <v>99</v>
      </c>
      <c r="D7897" s="44" t="s">
        <v>176</v>
      </c>
      <c r="E7897" s="3">
        <v>3</v>
      </c>
      <c r="F7897" s="3">
        <v>1</v>
      </c>
      <c r="G7897" s="3">
        <v>4</v>
      </c>
      <c r="H7897" s="3">
        <v>1</v>
      </c>
      <c r="I7897" s="3">
        <f t="shared" si="123"/>
        <v>2</v>
      </c>
    </row>
    <row r="7898" spans="1:9" x14ac:dyDescent="0.35">
      <c r="A7898" s="3" t="s">
        <v>8290</v>
      </c>
      <c r="B7898" s="44" t="s">
        <v>184</v>
      </c>
      <c r="C7898" s="44" t="s">
        <v>79</v>
      </c>
      <c r="D7898" s="44" t="s">
        <v>176</v>
      </c>
      <c r="E7898" s="3">
        <v>3</v>
      </c>
      <c r="F7898" s="3">
        <v>1</v>
      </c>
      <c r="G7898" s="3">
        <v>1</v>
      </c>
      <c r="H7898" s="3">
        <v>1</v>
      </c>
      <c r="I7898" s="3">
        <f t="shared" si="123"/>
        <v>2</v>
      </c>
    </row>
    <row r="7899" spans="1:9" x14ac:dyDescent="0.35">
      <c r="A7899" s="3" t="s">
        <v>8291</v>
      </c>
      <c r="B7899" s="44" t="s">
        <v>253</v>
      </c>
      <c r="C7899" s="44" t="s">
        <v>235</v>
      </c>
      <c r="D7899" s="44" t="s">
        <v>175</v>
      </c>
      <c r="E7899" s="3">
        <v>3</v>
      </c>
      <c r="F7899" s="3">
        <v>1</v>
      </c>
      <c r="G7899" s="3">
        <v>1</v>
      </c>
      <c r="H7899" s="3">
        <v>1</v>
      </c>
      <c r="I7899" s="3">
        <f t="shared" si="123"/>
        <v>2</v>
      </c>
    </row>
    <row r="7900" spans="1:9" x14ac:dyDescent="0.35">
      <c r="A7900" s="3" t="s">
        <v>8292</v>
      </c>
      <c r="B7900" s="44" t="s">
        <v>267</v>
      </c>
      <c r="C7900" s="44" t="s">
        <v>110</v>
      </c>
      <c r="D7900" s="44" t="s">
        <v>176</v>
      </c>
      <c r="E7900" s="3">
        <v>3</v>
      </c>
      <c r="F7900" s="3">
        <v>1</v>
      </c>
      <c r="G7900" s="3">
        <v>1</v>
      </c>
      <c r="H7900" s="3">
        <v>1</v>
      </c>
      <c r="I7900" s="3">
        <f t="shared" si="123"/>
        <v>2</v>
      </c>
    </row>
    <row r="7901" spans="1:9" x14ac:dyDescent="0.35">
      <c r="A7901" s="3" t="s">
        <v>8293</v>
      </c>
      <c r="B7901" s="44" t="s">
        <v>267</v>
      </c>
      <c r="C7901" s="44" t="s">
        <v>110</v>
      </c>
      <c r="D7901" s="44" t="s">
        <v>176</v>
      </c>
      <c r="E7901" s="3">
        <v>3</v>
      </c>
      <c r="F7901" s="3">
        <v>1</v>
      </c>
      <c r="G7901" s="3">
        <v>1</v>
      </c>
      <c r="H7901" s="3">
        <v>1</v>
      </c>
      <c r="I7901" s="3">
        <f t="shared" si="123"/>
        <v>2</v>
      </c>
    </row>
    <row r="7902" spans="1:9" x14ac:dyDescent="0.35">
      <c r="A7902" s="3" t="s">
        <v>8294</v>
      </c>
      <c r="B7902" s="44" t="s">
        <v>237</v>
      </c>
      <c r="C7902" s="44" t="s">
        <v>63</v>
      </c>
      <c r="D7902" s="44" t="s">
        <v>175</v>
      </c>
      <c r="E7902" s="3">
        <v>3</v>
      </c>
      <c r="F7902" s="3">
        <v>1</v>
      </c>
      <c r="G7902" s="3">
        <v>4</v>
      </c>
      <c r="H7902" s="3">
        <v>1</v>
      </c>
      <c r="I7902" s="3">
        <f t="shared" si="123"/>
        <v>2</v>
      </c>
    </row>
    <row r="7903" spans="1:9" x14ac:dyDescent="0.35">
      <c r="A7903" s="3" t="s">
        <v>8295</v>
      </c>
      <c r="B7903" s="44" t="s">
        <v>253</v>
      </c>
      <c r="C7903" s="44" t="s">
        <v>235</v>
      </c>
      <c r="D7903" s="44" t="s">
        <v>175</v>
      </c>
      <c r="E7903" s="3">
        <v>3</v>
      </c>
      <c r="F7903" s="3">
        <v>1</v>
      </c>
      <c r="G7903" s="3">
        <v>1</v>
      </c>
      <c r="H7903" s="3">
        <v>1</v>
      </c>
      <c r="I7903" s="3">
        <f t="shared" si="123"/>
        <v>2</v>
      </c>
    </row>
    <row r="7904" spans="1:9" x14ac:dyDescent="0.35">
      <c r="A7904" s="3" t="s">
        <v>8296</v>
      </c>
      <c r="B7904" s="44" t="s">
        <v>253</v>
      </c>
      <c r="C7904" s="44" t="s">
        <v>235</v>
      </c>
      <c r="D7904" s="44" t="s">
        <v>175</v>
      </c>
      <c r="E7904" s="3">
        <v>3</v>
      </c>
      <c r="F7904" s="3">
        <v>1</v>
      </c>
      <c r="G7904" s="3">
        <v>1</v>
      </c>
      <c r="H7904" s="3">
        <v>1</v>
      </c>
      <c r="I7904" s="3">
        <f t="shared" si="123"/>
        <v>2</v>
      </c>
    </row>
    <row r="7905" spans="1:9" x14ac:dyDescent="0.35">
      <c r="A7905" s="3" t="s">
        <v>8297</v>
      </c>
      <c r="B7905" s="44" t="s">
        <v>184</v>
      </c>
      <c r="C7905" s="44" t="s">
        <v>79</v>
      </c>
      <c r="D7905" s="44" t="s">
        <v>176</v>
      </c>
      <c r="E7905" s="3">
        <v>3</v>
      </c>
      <c r="F7905" s="3">
        <v>1</v>
      </c>
      <c r="G7905" s="3">
        <v>4</v>
      </c>
      <c r="H7905" s="3">
        <v>1</v>
      </c>
      <c r="I7905" s="3">
        <f t="shared" si="123"/>
        <v>2</v>
      </c>
    </row>
    <row r="7906" spans="1:9" x14ac:dyDescent="0.35">
      <c r="A7906" s="3" t="s">
        <v>8298</v>
      </c>
      <c r="B7906" s="44" t="s">
        <v>225</v>
      </c>
      <c r="C7906" s="44" t="s">
        <v>52</v>
      </c>
      <c r="D7906" s="44" t="s">
        <v>176</v>
      </c>
      <c r="E7906" s="3">
        <v>3</v>
      </c>
      <c r="F7906" s="3">
        <v>2</v>
      </c>
      <c r="G7906" s="3">
        <v>1</v>
      </c>
      <c r="H7906" s="3">
        <v>1</v>
      </c>
      <c r="I7906" s="3">
        <f t="shared" si="123"/>
        <v>2</v>
      </c>
    </row>
    <row r="7907" spans="1:9" x14ac:dyDescent="0.35">
      <c r="A7907" s="3" t="s">
        <v>8299</v>
      </c>
      <c r="B7907" s="44" t="s">
        <v>185</v>
      </c>
      <c r="C7907" s="44" t="s">
        <v>63</v>
      </c>
      <c r="D7907" s="44" t="s">
        <v>176</v>
      </c>
      <c r="E7907" s="3">
        <v>3</v>
      </c>
      <c r="F7907" s="3">
        <v>1</v>
      </c>
      <c r="G7907" s="3">
        <v>4</v>
      </c>
      <c r="H7907" s="3">
        <v>1</v>
      </c>
      <c r="I7907" s="3">
        <f t="shared" si="123"/>
        <v>2</v>
      </c>
    </row>
    <row r="7908" spans="1:9" x14ac:dyDescent="0.35">
      <c r="A7908" s="3" t="s">
        <v>8300</v>
      </c>
      <c r="B7908" s="44" t="s">
        <v>253</v>
      </c>
      <c r="C7908" s="44" t="s">
        <v>235</v>
      </c>
      <c r="D7908" s="44" t="s">
        <v>175</v>
      </c>
      <c r="E7908" s="3">
        <v>3</v>
      </c>
      <c r="F7908" s="3">
        <v>1</v>
      </c>
      <c r="G7908" s="3">
        <v>1</v>
      </c>
      <c r="H7908" s="3">
        <v>1</v>
      </c>
      <c r="I7908" s="3">
        <f t="shared" si="123"/>
        <v>2</v>
      </c>
    </row>
    <row r="7909" spans="1:9" x14ac:dyDescent="0.35">
      <c r="A7909" s="3" t="s">
        <v>8301</v>
      </c>
      <c r="B7909" s="44" t="s">
        <v>211</v>
      </c>
      <c r="C7909" s="44" t="s">
        <v>87</v>
      </c>
      <c r="D7909" s="44" t="s">
        <v>175</v>
      </c>
      <c r="E7909" s="3">
        <v>3</v>
      </c>
      <c r="F7909" s="3">
        <v>2</v>
      </c>
      <c r="G7909" s="3">
        <v>1</v>
      </c>
      <c r="H7909" s="3">
        <v>1</v>
      </c>
      <c r="I7909" s="3">
        <f t="shared" si="123"/>
        <v>2</v>
      </c>
    </row>
    <row r="7910" spans="1:9" x14ac:dyDescent="0.35">
      <c r="A7910" s="3" t="s">
        <v>8302</v>
      </c>
      <c r="B7910" s="44" t="s">
        <v>185</v>
      </c>
      <c r="C7910" s="44" t="s">
        <v>63</v>
      </c>
      <c r="D7910" s="44" t="s">
        <v>176</v>
      </c>
      <c r="E7910" s="3">
        <v>2</v>
      </c>
      <c r="F7910" s="3">
        <v>2</v>
      </c>
      <c r="G7910" s="3">
        <v>1</v>
      </c>
      <c r="H7910" s="3">
        <v>1</v>
      </c>
      <c r="I7910" s="3">
        <f t="shared" si="123"/>
        <v>2</v>
      </c>
    </row>
    <row r="7911" spans="1:9" x14ac:dyDescent="0.35">
      <c r="A7911" s="3" t="s">
        <v>8303</v>
      </c>
      <c r="B7911" s="44" t="s">
        <v>255</v>
      </c>
      <c r="C7911" s="44" t="s">
        <v>87</v>
      </c>
      <c r="D7911" s="44" t="s">
        <v>176</v>
      </c>
      <c r="E7911" s="3">
        <v>3</v>
      </c>
      <c r="F7911" s="3">
        <v>1</v>
      </c>
      <c r="G7911" s="3">
        <v>1</v>
      </c>
      <c r="H7911" s="3">
        <v>1</v>
      </c>
      <c r="I7911" s="3">
        <f t="shared" si="123"/>
        <v>2</v>
      </c>
    </row>
    <row r="7912" spans="1:9" x14ac:dyDescent="0.35">
      <c r="A7912" s="3" t="s">
        <v>8304</v>
      </c>
      <c r="B7912" s="44" t="s">
        <v>181</v>
      </c>
      <c r="C7912" s="44" t="s">
        <v>79</v>
      </c>
      <c r="D7912" s="44" t="s">
        <v>175</v>
      </c>
      <c r="E7912" s="3">
        <v>3</v>
      </c>
      <c r="F7912" s="3">
        <v>1</v>
      </c>
      <c r="G7912" s="3">
        <v>1</v>
      </c>
      <c r="H7912" s="3">
        <v>1</v>
      </c>
      <c r="I7912" s="3">
        <f t="shared" si="123"/>
        <v>2</v>
      </c>
    </row>
    <row r="7913" spans="1:9" x14ac:dyDescent="0.35">
      <c r="A7913" s="3" t="s">
        <v>8305</v>
      </c>
      <c r="B7913" s="44" t="s">
        <v>232</v>
      </c>
      <c r="C7913" s="44" t="s">
        <v>99</v>
      </c>
      <c r="D7913" s="44" t="s">
        <v>176</v>
      </c>
      <c r="E7913" s="3">
        <v>3</v>
      </c>
      <c r="F7913" s="3">
        <v>1</v>
      </c>
      <c r="G7913" s="3">
        <v>4</v>
      </c>
      <c r="H7913" s="3">
        <v>1</v>
      </c>
      <c r="I7913" s="3">
        <f t="shared" si="123"/>
        <v>2</v>
      </c>
    </row>
    <row r="7914" spans="1:9" x14ac:dyDescent="0.35">
      <c r="A7914" s="3" t="s">
        <v>8306</v>
      </c>
      <c r="B7914" s="44" t="s">
        <v>182</v>
      </c>
      <c r="C7914" s="44" t="s">
        <v>183</v>
      </c>
      <c r="D7914" s="44" t="s">
        <v>175</v>
      </c>
      <c r="E7914" s="3">
        <v>3</v>
      </c>
      <c r="F7914" s="3">
        <v>1</v>
      </c>
      <c r="G7914" s="3">
        <v>4</v>
      </c>
      <c r="H7914" s="3">
        <v>1</v>
      </c>
      <c r="I7914" s="3">
        <f t="shared" si="123"/>
        <v>2</v>
      </c>
    </row>
    <row r="7915" spans="1:9" x14ac:dyDescent="0.35">
      <c r="A7915" s="3" t="s">
        <v>8307</v>
      </c>
      <c r="B7915" s="44" t="s">
        <v>234</v>
      </c>
      <c r="C7915" s="44" t="s">
        <v>235</v>
      </c>
      <c r="D7915" s="44" t="s">
        <v>176</v>
      </c>
      <c r="E7915" s="3">
        <v>3</v>
      </c>
      <c r="F7915" s="3">
        <v>2</v>
      </c>
      <c r="G7915" s="3">
        <v>1</v>
      </c>
      <c r="H7915" s="3">
        <v>1</v>
      </c>
      <c r="I7915" s="3">
        <f t="shared" si="123"/>
        <v>2</v>
      </c>
    </row>
    <row r="7916" spans="1:9" x14ac:dyDescent="0.35">
      <c r="A7916" s="3" t="s">
        <v>8308</v>
      </c>
      <c r="B7916" s="44" t="s">
        <v>254</v>
      </c>
      <c r="C7916" s="44" t="s">
        <v>68</v>
      </c>
      <c r="D7916" s="44" t="s">
        <v>176</v>
      </c>
      <c r="E7916" s="3">
        <v>3</v>
      </c>
      <c r="F7916" s="3">
        <v>1</v>
      </c>
      <c r="G7916" s="3">
        <v>1</v>
      </c>
      <c r="H7916" s="3">
        <v>1</v>
      </c>
      <c r="I7916" s="3">
        <f t="shared" si="123"/>
        <v>2</v>
      </c>
    </row>
    <row r="7917" spans="1:9" x14ac:dyDescent="0.35">
      <c r="A7917" s="3" t="s">
        <v>8309</v>
      </c>
      <c r="B7917" s="44" t="s">
        <v>225</v>
      </c>
      <c r="C7917" s="44" t="s">
        <v>52</v>
      </c>
      <c r="D7917" s="44" t="s">
        <v>176</v>
      </c>
      <c r="E7917" s="3">
        <v>3</v>
      </c>
      <c r="F7917" s="3">
        <v>1</v>
      </c>
      <c r="G7917" s="3">
        <v>1</v>
      </c>
      <c r="H7917" s="3">
        <v>1</v>
      </c>
      <c r="I7917" s="3">
        <f t="shared" si="123"/>
        <v>2</v>
      </c>
    </row>
    <row r="7918" spans="1:9" x14ac:dyDescent="0.35">
      <c r="A7918" s="3" t="s">
        <v>8310</v>
      </c>
      <c r="B7918" s="44" t="s">
        <v>232</v>
      </c>
      <c r="C7918" s="44" t="s">
        <v>99</v>
      </c>
      <c r="D7918" s="44" t="s">
        <v>176</v>
      </c>
      <c r="E7918" s="3">
        <v>3</v>
      </c>
      <c r="F7918" s="3">
        <v>1</v>
      </c>
      <c r="G7918" s="3">
        <v>4</v>
      </c>
      <c r="H7918" s="3">
        <v>1</v>
      </c>
      <c r="I7918" s="3">
        <f t="shared" si="123"/>
        <v>2</v>
      </c>
    </row>
    <row r="7919" spans="1:9" x14ac:dyDescent="0.35">
      <c r="A7919" s="3" t="s">
        <v>8311</v>
      </c>
      <c r="B7919" s="44" t="s">
        <v>248</v>
      </c>
      <c r="C7919" s="44" t="s">
        <v>80</v>
      </c>
      <c r="D7919" s="44" t="s">
        <v>175</v>
      </c>
      <c r="E7919" s="3">
        <v>3</v>
      </c>
      <c r="F7919" s="3">
        <v>1</v>
      </c>
      <c r="G7919" s="3">
        <v>1</v>
      </c>
      <c r="H7919" s="3">
        <v>1</v>
      </c>
      <c r="I7919" s="3">
        <f t="shared" si="123"/>
        <v>2</v>
      </c>
    </row>
    <row r="7920" spans="1:9" x14ac:dyDescent="0.35">
      <c r="A7920" s="3" t="s">
        <v>8312</v>
      </c>
      <c r="B7920" s="44" t="s">
        <v>184</v>
      </c>
      <c r="C7920" s="44" t="s">
        <v>79</v>
      </c>
      <c r="D7920" s="44" t="s">
        <v>176</v>
      </c>
      <c r="E7920" s="3">
        <v>3</v>
      </c>
      <c r="F7920" s="3">
        <v>1</v>
      </c>
      <c r="G7920" s="3">
        <v>1</v>
      </c>
      <c r="H7920" s="3">
        <v>1</v>
      </c>
      <c r="I7920" s="3">
        <f t="shared" si="123"/>
        <v>2</v>
      </c>
    </row>
    <row r="7921" spans="1:9" x14ac:dyDescent="0.35">
      <c r="A7921" s="3" t="s">
        <v>8313</v>
      </c>
      <c r="B7921" s="44" t="s">
        <v>253</v>
      </c>
      <c r="C7921" s="44" t="s">
        <v>235</v>
      </c>
      <c r="D7921" s="44" t="s">
        <v>175</v>
      </c>
      <c r="E7921" s="3">
        <v>3</v>
      </c>
      <c r="F7921" s="3">
        <v>1</v>
      </c>
      <c r="G7921" s="3">
        <v>1</v>
      </c>
      <c r="H7921" s="3">
        <v>1</v>
      </c>
      <c r="I7921" s="3">
        <f t="shared" si="123"/>
        <v>2</v>
      </c>
    </row>
    <row r="7922" spans="1:9" x14ac:dyDescent="0.35">
      <c r="A7922" s="3" t="s">
        <v>8314</v>
      </c>
      <c r="B7922" s="44" t="s">
        <v>253</v>
      </c>
      <c r="C7922" s="44" t="s">
        <v>235</v>
      </c>
      <c r="D7922" s="44" t="s">
        <v>175</v>
      </c>
      <c r="E7922" s="3">
        <v>3</v>
      </c>
      <c r="F7922" s="3">
        <v>1</v>
      </c>
      <c r="G7922" s="3">
        <v>1</v>
      </c>
      <c r="H7922" s="3">
        <v>1</v>
      </c>
      <c r="I7922" s="3">
        <f t="shared" si="123"/>
        <v>2</v>
      </c>
    </row>
    <row r="7923" spans="1:9" x14ac:dyDescent="0.35">
      <c r="A7923" s="3" t="s">
        <v>8315</v>
      </c>
      <c r="B7923" s="44" t="s">
        <v>187</v>
      </c>
      <c r="C7923" s="44" t="s">
        <v>86</v>
      </c>
      <c r="D7923" s="44" t="s">
        <v>175</v>
      </c>
      <c r="E7923" s="3">
        <v>3</v>
      </c>
      <c r="F7923" s="3">
        <v>1</v>
      </c>
      <c r="G7923" s="3">
        <v>1</v>
      </c>
      <c r="H7923" s="3">
        <v>1</v>
      </c>
      <c r="I7923" s="3">
        <f t="shared" si="123"/>
        <v>2</v>
      </c>
    </row>
    <row r="7924" spans="1:9" x14ac:dyDescent="0.35">
      <c r="A7924" s="3" t="s">
        <v>8316</v>
      </c>
      <c r="B7924" s="44" t="s">
        <v>255</v>
      </c>
      <c r="C7924" s="44" t="s">
        <v>87</v>
      </c>
      <c r="D7924" s="44" t="s">
        <v>176</v>
      </c>
      <c r="E7924" s="3">
        <v>1</v>
      </c>
      <c r="F7924" s="3">
        <v>4</v>
      </c>
      <c r="G7924" s="3">
        <v>1</v>
      </c>
      <c r="H7924" s="3">
        <v>2</v>
      </c>
      <c r="I7924" s="3">
        <f t="shared" si="123"/>
        <v>2</v>
      </c>
    </row>
    <row r="7925" spans="1:9" x14ac:dyDescent="0.35">
      <c r="A7925" s="3" t="s">
        <v>8317</v>
      </c>
      <c r="B7925" s="44" t="s">
        <v>248</v>
      </c>
      <c r="C7925" s="44" t="s">
        <v>80</v>
      </c>
      <c r="D7925" s="44" t="s">
        <v>175</v>
      </c>
      <c r="E7925" s="3">
        <v>3</v>
      </c>
      <c r="F7925" s="3">
        <v>1</v>
      </c>
      <c r="G7925" s="3">
        <v>1</v>
      </c>
      <c r="H7925" s="3">
        <v>1</v>
      </c>
      <c r="I7925" s="3">
        <f t="shared" si="123"/>
        <v>2</v>
      </c>
    </row>
    <row r="7926" spans="1:9" x14ac:dyDescent="0.35">
      <c r="A7926" s="3" t="s">
        <v>8318</v>
      </c>
      <c r="B7926" s="44" t="s">
        <v>282</v>
      </c>
      <c r="C7926" s="44" t="s">
        <v>111</v>
      </c>
      <c r="D7926" s="44" t="s">
        <v>175</v>
      </c>
      <c r="E7926" s="3">
        <v>3</v>
      </c>
      <c r="F7926" s="3">
        <v>1</v>
      </c>
      <c r="G7926" s="3">
        <v>4</v>
      </c>
      <c r="H7926" s="3">
        <v>1</v>
      </c>
      <c r="I7926" s="3">
        <f t="shared" si="123"/>
        <v>2</v>
      </c>
    </row>
    <row r="7927" spans="1:9" x14ac:dyDescent="0.35">
      <c r="A7927" s="3" t="s">
        <v>8319</v>
      </c>
      <c r="B7927" s="44" t="s">
        <v>220</v>
      </c>
      <c r="C7927" s="44" t="s">
        <v>96</v>
      </c>
      <c r="D7927" s="44" t="s">
        <v>176</v>
      </c>
      <c r="E7927" s="3">
        <v>3</v>
      </c>
      <c r="F7927" s="3">
        <v>1</v>
      </c>
      <c r="G7927" s="3">
        <v>1</v>
      </c>
      <c r="H7927" s="3">
        <v>1</v>
      </c>
      <c r="I7927" s="3">
        <f t="shared" si="123"/>
        <v>2</v>
      </c>
    </row>
    <row r="7928" spans="1:9" x14ac:dyDescent="0.35">
      <c r="A7928" s="3" t="s">
        <v>8320</v>
      </c>
      <c r="B7928" s="44" t="s">
        <v>180</v>
      </c>
      <c r="C7928" s="44" t="s">
        <v>105</v>
      </c>
      <c r="D7928" s="44" t="s">
        <v>176</v>
      </c>
      <c r="E7928" s="3">
        <v>3</v>
      </c>
      <c r="F7928" s="3">
        <v>1</v>
      </c>
      <c r="G7928" s="3">
        <v>4</v>
      </c>
      <c r="H7928" s="3">
        <v>1</v>
      </c>
      <c r="I7928" s="3">
        <f t="shared" si="123"/>
        <v>2</v>
      </c>
    </row>
    <row r="7929" spans="1:9" x14ac:dyDescent="0.35">
      <c r="A7929" s="3" t="s">
        <v>8321</v>
      </c>
      <c r="B7929" s="44" t="s">
        <v>211</v>
      </c>
      <c r="C7929" s="44" t="s">
        <v>87</v>
      </c>
      <c r="D7929" s="44" t="s">
        <v>175</v>
      </c>
      <c r="E7929" s="3">
        <v>3</v>
      </c>
      <c r="F7929" s="3">
        <v>1</v>
      </c>
      <c r="G7929" s="3">
        <v>4</v>
      </c>
      <c r="H7929" s="3">
        <v>1</v>
      </c>
      <c r="I7929" s="3">
        <f t="shared" si="123"/>
        <v>2</v>
      </c>
    </row>
    <row r="7930" spans="1:9" x14ac:dyDescent="0.35">
      <c r="A7930" s="3" t="s">
        <v>8322</v>
      </c>
      <c r="B7930" s="44" t="s">
        <v>267</v>
      </c>
      <c r="C7930" s="44" t="s">
        <v>110</v>
      </c>
      <c r="D7930" s="44" t="s">
        <v>176</v>
      </c>
      <c r="E7930" s="3">
        <v>3</v>
      </c>
      <c r="F7930" s="3">
        <v>2</v>
      </c>
      <c r="G7930" s="3">
        <v>1</v>
      </c>
      <c r="H7930" s="3">
        <v>1</v>
      </c>
      <c r="I7930" s="3">
        <f t="shared" si="123"/>
        <v>2</v>
      </c>
    </row>
    <row r="7931" spans="1:9" x14ac:dyDescent="0.35">
      <c r="A7931" s="3" t="s">
        <v>8323</v>
      </c>
      <c r="B7931" s="44" t="s">
        <v>184</v>
      </c>
      <c r="C7931" s="44" t="s">
        <v>79</v>
      </c>
      <c r="D7931" s="44" t="s">
        <v>176</v>
      </c>
      <c r="E7931" s="3">
        <v>3</v>
      </c>
      <c r="F7931" s="3">
        <v>1</v>
      </c>
      <c r="G7931" s="3">
        <v>1</v>
      </c>
      <c r="H7931" s="3">
        <v>1</v>
      </c>
      <c r="I7931" s="3">
        <f t="shared" si="123"/>
        <v>2</v>
      </c>
    </row>
    <row r="7932" spans="1:9" x14ac:dyDescent="0.35">
      <c r="A7932" s="3" t="s">
        <v>8324</v>
      </c>
      <c r="B7932" s="44" t="s">
        <v>187</v>
      </c>
      <c r="C7932" s="44" t="s">
        <v>86</v>
      </c>
      <c r="D7932" s="44" t="s">
        <v>175</v>
      </c>
      <c r="E7932" s="3">
        <v>3</v>
      </c>
      <c r="F7932" s="3">
        <v>1</v>
      </c>
      <c r="G7932" s="3">
        <v>4</v>
      </c>
      <c r="H7932" s="3">
        <v>1</v>
      </c>
      <c r="I7932" s="3">
        <f t="shared" si="123"/>
        <v>2</v>
      </c>
    </row>
    <row r="7933" spans="1:9" x14ac:dyDescent="0.35">
      <c r="A7933" s="3" t="s">
        <v>8325</v>
      </c>
      <c r="B7933" s="44" t="s">
        <v>185</v>
      </c>
      <c r="C7933" s="44" t="s">
        <v>63</v>
      </c>
      <c r="D7933" s="44" t="s">
        <v>176</v>
      </c>
      <c r="E7933" s="3">
        <v>3</v>
      </c>
      <c r="F7933" s="3">
        <v>1</v>
      </c>
      <c r="G7933" s="3">
        <v>1</v>
      </c>
      <c r="H7933" s="3">
        <v>1</v>
      </c>
      <c r="I7933" s="3">
        <f t="shared" si="123"/>
        <v>2</v>
      </c>
    </row>
    <row r="7934" spans="1:9" x14ac:dyDescent="0.35">
      <c r="A7934" s="3" t="s">
        <v>8326</v>
      </c>
      <c r="B7934" s="44" t="s">
        <v>274</v>
      </c>
      <c r="C7934" s="44" t="s">
        <v>99</v>
      </c>
      <c r="D7934" s="44" t="s">
        <v>175</v>
      </c>
      <c r="E7934" s="3">
        <v>3</v>
      </c>
      <c r="F7934" s="3">
        <v>1</v>
      </c>
      <c r="G7934" s="3">
        <v>4</v>
      </c>
      <c r="H7934" s="3">
        <v>1</v>
      </c>
      <c r="I7934" s="3">
        <f t="shared" si="123"/>
        <v>2</v>
      </c>
    </row>
    <row r="7935" spans="1:9" x14ac:dyDescent="0.35">
      <c r="A7935" s="3" t="s">
        <v>8327</v>
      </c>
      <c r="B7935" s="44" t="s">
        <v>276</v>
      </c>
      <c r="C7935" s="44" t="s">
        <v>105</v>
      </c>
      <c r="D7935" s="44" t="s">
        <v>175</v>
      </c>
      <c r="E7935" s="3">
        <v>3</v>
      </c>
      <c r="F7935" s="3">
        <v>1</v>
      </c>
      <c r="G7935" s="3">
        <v>1</v>
      </c>
      <c r="H7935" s="3">
        <v>2</v>
      </c>
      <c r="I7935" s="3">
        <f t="shared" si="123"/>
        <v>2</v>
      </c>
    </row>
    <row r="7936" spans="1:9" x14ac:dyDescent="0.35">
      <c r="A7936" s="3" t="s">
        <v>8328</v>
      </c>
      <c r="B7936" s="44" t="s">
        <v>274</v>
      </c>
      <c r="C7936" s="44" t="s">
        <v>99</v>
      </c>
      <c r="D7936" s="44" t="s">
        <v>175</v>
      </c>
      <c r="E7936" s="3">
        <v>3</v>
      </c>
      <c r="F7936" s="3">
        <v>1</v>
      </c>
      <c r="G7936" s="3">
        <v>1</v>
      </c>
      <c r="H7936" s="3">
        <v>1</v>
      </c>
      <c r="I7936" s="3">
        <f t="shared" si="123"/>
        <v>2</v>
      </c>
    </row>
    <row r="7937" spans="1:9" x14ac:dyDescent="0.35">
      <c r="A7937" s="3" t="s">
        <v>8329</v>
      </c>
      <c r="B7937" s="44" t="s">
        <v>185</v>
      </c>
      <c r="C7937" s="44" t="s">
        <v>63</v>
      </c>
      <c r="D7937" s="44" t="s">
        <v>176</v>
      </c>
      <c r="E7937" s="3">
        <v>3</v>
      </c>
      <c r="F7937" s="3">
        <v>1</v>
      </c>
      <c r="G7937" s="3">
        <v>1</v>
      </c>
      <c r="H7937" s="3">
        <v>1</v>
      </c>
      <c r="I7937" s="3">
        <f t="shared" si="123"/>
        <v>2</v>
      </c>
    </row>
    <row r="7938" spans="1:9" x14ac:dyDescent="0.35">
      <c r="A7938" s="3" t="s">
        <v>8330</v>
      </c>
      <c r="B7938" s="44" t="s">
        <v>234</v>
      </c>
      <c r="C7938" s="44" t="s">
        <v>235</v>
      </c>
      <c r="D7938" s="44" t="s">
        <v>176</v>
      </c>
      <c r="E7938" s="3">
        <v>3</v>
      </c>
      <c r="F7938" s="3">
        <v>1</v>
      </c>
      <c r="G7938" s="3">
        <v>1</v>
      </c>
      <c r="H7938" s="3">
        <v>1</v>
      </c>
      <c r="I7938" s="3">
        <f t="shared" si="123"/>
        <v>2</v>
      </c>
    </row>
    <row r="7939" spans="1:9" x14ac:dyDescent="0.35">
      <c r="A7939" s="3" t="s">
        <v>8331</v>
      </c>
      <c r="B7939" s="44" t="s">
        <v>211</v>
      </c>
      <c r="C7939" s="44" t="s">
        <v>87</v>
      </c>
      <c r="D7939" s="44" t="s">
        <v>175</v>
      </c>
      <c r="E7939" s="3">
        <v>3</v>
      </c>
      <c r="F7939" s="3">
        <v>2</v>
      </c>
      <c r="G7939" s="3">
        <v>1</v>
      </c>
      <c r="H7939" s="3">
        <v>1</v>
      </c>
      <c r="I7939" s="3">
        <f t="shared" ref="I7939:I8002" si="124">ROUND(AVERAGE(E7939:H7939),0)</f>
        <v>2</v>
      </c>
    </row>
    <row r="7940" spans="1:9" x14ac:dyDescent="0.35">
      <c r="A7940" s="3" t="s">
        <v>8332</v>
      </c>
      <c r="B7940" s="44" t="s">
        <v>185</v>
      </c>
      <c r="C7940" s="44" t="s">
        <v>63</v>
      </c>
      <c r="D7940" s="44" t="s">
        <v>176</v>
      </c>
      <c r="E7940" s="3">
        <v>3</v>
      </c>
      <c r="F7940" s="3">
        <v>1</v>
      </c>
      <c r="G7940" s="3">
        <v>1</v>
      </c>
      <c r="H7940" s="3">
        <v>1</v>
      </c>
      <c r="I7940" s="3">
        <f t="shared" si="124"/>
        <v>2</v>
      </c>
    </row>
    <row r="7941" spans="1:9" x14ac:dyDescent="0.35">
      <c r="A7941" s="3" t="s">
        <v>8333</v>
      </c>
      <c r="B7941" s="44" t="s">
        <v>185</v>
      </c>
      <c r="C7941" s="44" t="s">
        <v>63</v>
      </c>
      <c r="D7941" s="44" t="s">
        <v>176</v>
      </c>
      <c r="E7941" s="3">
        <v>3</v>
      </c>
      <c r="F7941" s="3">
        <v>1</v>
      </c>
      <c r="G7941" s="3">
        <v>1</v>
      </c>
      <c r="H7941" s="3">
        <v>1</v>
      </c>
      <c r="I7941" s="3">
        <f t="shared" si="124"/>
        <v>2</v>
      </c>
    </row>
    <row r="7942" spans="1:9" x14ac:dyDescent="0.35">
      <c r="A7942" s="3" t="s">
        <v>8334</v>
      </c>
      <c r="B7942" s="44" t="s">
        <v>181</v>
      </c>
      <c r="C7942" s="44" t="s">
        <v>79</v>
      </c>
      <c r="D7942" s="44" t="s">
        <v>175</v>
      </c>
      <c r="E7942" s="3">
        <v>3</v>
      </c>
      <c r="F7942" s="3">
        <v>1</v>
      </c>
      <c r="G7942" s="3">
        <v>1</v>
      </c>
      <c r="H7942" s="3">
        <v>2</v>
      </c>
      <c r="I7942" s="3">
        <f t="shared" si="124"/>
        <v>2</v>
      </c>
    </row>
    <row r="7943" spans="1:9" x14ac:dyDescent="0.35">
      <c r="A7943" s="3" t="s">
        <v>8335</v>
      </c>
      <c r="B7943" s="44" t="s">
        <v>185</v>
      </c>
      <c r="C7943" s="44" t="s">
        <v>63</v>
      </c>
      <c r="D7943" s="44" t="s">
        <v>176</v>
      </c>
      <c r="E7943" s="3">
        <v>3</v>
      </c>
      <c r="F7943" s="3">
        <v>2</v>
      </c>
      <c r="G7943" s="3">
        <v>4</v>
      </c>
      <c r="H7943" s="3">
        <v>1</v>
      </c>
      <c r="I7943" s="3">
        <f t="shared" si="124"/>
        <v>3</v>
      </c>
    </row>
    <row r="7944" spans="1:9" x14ac:dyDescent="0.35">
      <c r="A7944" s="3" t="s">
        <v>8336</v>
      </c>
      <c r="B7944" s="44" t="s">
        <v>211</v>
      </c>
      <c r="C7944" s="44" t="s">
        <v>87</v>
      </c>
      <c r="D7944" s="44" t="s">
        <v>175</v>
      </c>
      <c r="E7944" s="3">
        <v>3</v>
      </c>
      <c r="F7944" s="3">
        <v>1</v>
      </c>
      <c r="G7944" s="3">
        <v>1</v>
      </c>
      <c r="H7944" s="3">
        <v>1</v>
      </c>
      <c r="I7944" s="3">
        <f t="shared" si="124"/>
        <v>2</v>
      </c>
    </row>
    <row r="7945" spans="1:9" x14ac:dyDescent="0.35">
      <c r="A7945" s="3" t="s">
        <v>8337</v>
      </c>
      <c r="B7945" s="44" t="s">
        <v>211</v>
      </c>
      <c r="C7945" s="44" t="s">
        <v>87</v>
      </c>
      <c r="D7945" s="44" t="s">
        <v>175</v>
      </c>
      <c r="E7945" s="3">
        <v>3</v>
      </c>
      <c r="F7945" s="3">
        <v>3</v>
      </c>
      <c r="G7945" s="3">
        <v>1</v>
      </c>
      <c r="H7945" s="3">
        <v>1</v>
      </c>
      <c r="I7945" s="3">
        <f t="shared" si="124"/>
        <v>2</v>
      </c>
    </row>
    <row r="7946" spans="1:9" x14ac:dyDescent="0.35">
      <c r="A7946" s="3" t="s">
        <v>8338</v>
      </c>
      <c r="B7946" s="44" t="s">
        <v>211</v>
      </c>
      <c r="C7946" s="44" t="s">
        <v>87</v>
      </c>
      <c r="D7946" s="44" t="s">
        <v>175</v>
      </c>
      <c r="E7946" s="3">
        <v>3</v>
      </c>
      <c r="F7946" s="3">
        <v>2</v>
      </c>
      <c r="G7946" s="3">
        <v>1</v>
      </c>
      <c r="H7946" s="3">
        <v>1</v>
      </c>
      <c r="I7946" s="3">
        <f t="shared" si="124"/>
        <v>2</v>
      </c>
    </row>
    <row r="7947" spans="1:9" x14ac:dyDescent="0.35">
      <c r="A7947" s="3" t="s">
        <v>8339</v>
      </c>
      <c r="B7947" s="44" t="s">
        <v>234</v>
      </c>
      <c r="C7947" s="44" t="s">
        <v>235</v>
      </c>
      <c r="D7947" s="44" t="s">
        <v>176</v>
      </c>
      <c r="E7947" s="3">
        <v>3</v>
      </c>
      <c r="F7947" s="3">
        <v>1</v>
      </c>
      <c r="G7947" s="3">
        <v>1</v>
      </c>
      <c r="H7947" s="3">
        <v>1</v>
      </c>
      <c r="I7947" s="3">
        <f t="shared" si="124"/>
        <v>2</v>
      </c>
    </row>
    <row r="7948" spans="1:9" x14ac:dyDescent="0.35">
      <c r="A7948" s="3" t="s">
        <v>8340</v>
      </c>
      <c r="B7948" s="44" t="s">
        <v>248</v>
      </c>
      <c r="C7948" s="44" t="s">
        <v>80</v>
      </c>
      <c r="D7948" s="44" t="s">
        <v>175</v>
      </c>
      <c r="E7948" s="3">
        <v>3</v>
      </c>
      <c r="F7948" s="3">
        <v>1</v>
      </c>
      <c r="G7948" s="3">
        <v>1</v>
      </c>
      <c r="H7948" s="3">
        <v>1</v>
      </c>
      <c r="I7948" s="3">
        <f t="shared" si="124"/>
        <v>2</v>
      </c>
    </row>
    <row r="7949" spans="1:9" x14ac:dyDescent="0.35">
      <c r="A7949" s="3" t="s">
        <v>8341</v>
      </c>
      <c r="B7949" s="44" t="s">
        <v>185</v>
      </c>
      <c r="C7949" s="44" t="s">
        <v>63</v>
      </c>
      <c r="D7949" s="44" t="s">
        <v>176</v>
      </c>
      <c r="E7949" s="3">
        <v>3</v>
      </c>
      <c r="F7949" s="3">
        <v>1</v>
      </c>
      <c r="G7949" s="3">
        <v>1</v>
      </c>
      <c r="H7949" s="3">
        <v>1</v>
      </c>
      <c r="I7949" s="3">
        <f t="shared" si="124"/>
        <v>2</v>
      </c>
    </row>
    <row r="7950" spans="1:9" x14ac:dyDescent="0.35">
      <c r="A7950" s="3" t="s">
        <v>8342</v>
      </c>
      <c r="B7950" s="44" t="s">
        <v>198</v>
      </c>
      <c r="C7950" s="44" t="s">
        <v>54</v>
      </c>
      <c r="D7950" s="44" t="s">
        <v>176</v>
      </c>
      <c r="E7950" s="3">
        <v>1</v>
      </c>
      <c r="F7950" s="3">
        <v>2</v>
      </c>
      <c r="G7950" s="3">
        <v>1</v>
      </c>
      <c r="H7950" s="3">
        <v>1</v>
      </c>
      <c r="I7950" s="3">
        <f t="shared" si="124"/>
        <v>1</v>
      </c>
    </row>
    <row r="7951" spans="1:9" x14ac:dyDescent="0.35">
      <c r="A7951" s="3" t="s">
        <v>8343</v>
      </c>
      <c r="B7951" s="44" t="s">
        <v>184</v>
      </c>
      <c r="C7951" s="44" t="s">
        <v>79</v>
      </c>
      <c r="D7951" s="44" t="s">
        <v>176</v>
      </c>
      <c r="E7951" s="3">
        <v>3</v>
      </c>
      <c r="F7951" s="3">
        <v>1</v>
      </c>
      <c r="G7951" s="3">
        <v>1</v>
      </c>
      <c r="H7951" s="3">
        <v>1</v>
      </c>
      <c r="I7951" s="3">
        <f t="shared" si="124"/>
        <v>2</v>
      </c>
    </row>
    <row r="7952" spans="1:9" x14ac:dyDescent="0.35">
      <c r="A7952" s="3" t="s">
        <v>8344</v>
      </c>
      <c r="B7952" s="44" t="s">
        <v>185</v>
      </c>
      <c r="C7952" s="44" t="s">
        <v>63</v>
      </c>
      <c r="D7952" s="44" t="s">
        <v>176</v>
      </c>
      <c r="E7952" s="3">
        <v>3</v>
      </c>
      <c r="F7952" s="3">
        <v>1</v>
      </c>
      <c r="G7952" s="3">
        <v>4</v>
      </c>
      <c r="H7952" s="3">
        <v>1</v>
      </c>
      <c r="I7952" s="3">
        <f t="shared" si="124"/>
        <v>2</v>
      </c>
    </row>
    <row r="7953" spans="1:9" x14ac:dyDescent="0.35">
      <c r="A7953" s="3" t="s">
        <v>8345</v>
      </c>
      <c r="B7953" s="44" t="s">
        <v>234</v>
      </c>
      <c r="C7953" s="44" t="s">
        <v>235</v>
      </c>
      <c r="D7953" s="44" t="s">
        <v>176</v>
      </c>
      <c r="E7953" s="3">
        <v>3</v>
      </c>
      <c r="F7953" s="3">
        <v>1</v>
      </c>
      <c r="G7953" s="3">
        <v>1</v>
      </c>
      <c r="H7953" s="3">
        <v>1</v>
      </c>
      <c r="I7953" s="3">
        <f t="shared" si="124"/>
        <v>2</v>
      </c>
    </row>
    <row r="7954" spans="1:9" x14ac:dyDescent="0.35">
      <c r="A7954" s="3" t="s">
        <v>8346</v>
      </c>
      <c r="B7954" s="44" t="s">
        <v>187</v>
      </c>
      <c r="C7954" s="44" t="s">
        <v>86</v>
      </c>
      <c r="D7954" s="44" t="s">
        <v>175</v>
      </c>
      <c r="E7954" s="3">
        <v>3</v>
      </c>
      <c r="F7954" s="3">
        <v>1</v>
      </c>
      <c r="G7954" s="3">
        <v>1</v>
      </c>
      <c r="H7954" s="3">
        <v>1</v>
      </c>
      <c r="I7954" s="3">
        <f t="shared" si="124"/>
        <v>2</v>
      </c>
    </row>
    <row r="7955" spans="1:9" x14ac:dyDescent="0.35">
      <c r="A7955" s="3" t="s">
        <v>8347</v>
      </c>
      <c r="B7955" s="44" t="s">
        <v>254</v>
      </c>
      <c r="C7955" s="44" t="s">
        <v>68</v>
      </c>
      <c r="D7955" s="44" t="s">
        <v>176</v>
      </c>
      <c r="E7955" s="3">
        <v>3</v>
      </c>
      <c r="F7955" s="3">
        <v>1</v>
      </c>
      <c r="G7955" s="3">
        <v>4</v>
      </c>
      <c r="H7955" s="3">
        <v>1</v>
      </c>
      <c r="I7955" s="3">
        <f t="shared" si="124"/>
        <v>2</v>
      </c>
    </row>
    <row r="7956" spans="1:9" x14ac:dyDescent="0.35">
      <c r="A7956" s="3" t="s">
        <v>8348</v>
      </c>
      <c r="B7956" s="44" t="s">
        <v>185</v>
      </c>
      <c r="C7956" s="44" t="s">
        <v>63</v>
      </c>
      <c r="D7956" s="44" t="s">
        <v>176</v>
      </c>
      <c r="E7956" s="3">
        <v>3</v>
      </c>
      <c r="F7956" s="3">
        <v>1</v>
      </c>
      <c r="G7956" s="3">
        <v>1</v>
      </c>
      <c r="H7956" s="3">
        <v>1</v>
      </c>
      <c r="I7956" s="3">
        <f t="shared" si="124"/>
        <v>2</v>
      </c>
    </row>
    <row r="7957" spans="1:9" x14ac:dyDescent="0.35">
      <c r="A7957" s="3" t="s">
        <v>8349</v>
      </c>
      <c r="B7957" s="44" t="s">
        <v>185</v>
      </c>
      <c r="C7957" s="44" t="s">
        <v>63</v>
      </c>
      <c r="D7957" s="44" t="s">
        <v>176</v>
      </c>
      <c r="E7957" s="3">
        <v>3</v>
      </c>
      <c r="F7957" s="3">
        <v>1</v>
      </c>
      <c r="G7957" s="3">
        <v>1</v>
      </c>
      <c r="H7957" s="3">
        <v>1</v>
      </c>
      <c r="I7957" s="3">
        <f t="shared" si="124"/>
        <v>2</v>
      </c>
    </row>
    <row r="7958" spans="1:9" x14ac:dyDescent="0.35">
      <c r="A7958" s="3" t="s">
        <v>8350</v>
      </c>
      <c r="B7958" s="44" t="s">
        <v>185</v>
      </c>
      <c r="C7958" s="44" t="s">
        <v>63</v>
      </c>
      <c r="D7958" s="44" t="s">
        <v>176</v>
      </c>
      <c r="E7958" s="3">
        <v>1</v>
      </c>
      <c r="F7958" s="3">
        <v>2</v>
      </c>
      <c r="G7958" s="3">
        <v>1</v>
      </c>
      <c r="H7958" s="3">
        <v>1</v>
      </c>
      <c r="I7958" s="3">
        <f t="shared" si="124"/>
        <v>1</v>
      </c>
    </row>
    <row r="7959" spans="1:9" x14ac:dyDescent="0.35">
      <c r="A7959" s="3" t="s">
        <v>8351</v>
      </c>
      <c r="B7959" s="44" t="s">
        <v>206</v>
      </c>
      <c r="C7959" s="44" t="s">
        <v>52</v>
      </c>
      <c r="D7959" s="44" t="s">
        <v>175</v>
      </c>
      <c r="E7959" s="3">
        <v>2</v>
      </c>
      <c r="F7959" s="3">
        <v>2</v>
      </c>
      <c r="G7959" s="3">
        <v>1</v>
      </c>
      <c r="H7959" s="3">
        <v>1</v>
      </c>
      <c r="I7959" s="3">
        <f t="shared" si="124"/>
        <v>2</v>
      </c>
    </row>
    <row r="7960" spans="1:9" x14ac:dyDescent="0.35">
      <c r="A7960" s="3" t="s">
        <v>8352</v>
      </c>
      <c r="B7960" s="44" t="s">
        <v>206</v>
      </c>
      <c r="C7960" s="44" t="s">
        <v>52</v>
      </c>
      <c r="D7960" s="44" t="s">
        <v>175</v>
      </c>
      <c r="E7960" s="3">
        <v>3</v>
      </c>
      <c r="F7960" s="3">
        <v>2</v>
      </c>
      <c r="G7960" s="3">
        <v>4</v>
      </c>
      <c r="H7960" s="3">
        <v>1</v>
      </c>
      <c r="I7960" s="3">
        <f t="shared" si="124"/>
        <v>3</v>
      </c>
    </row>
    <row r="7961" spans="1:9" x14ac:dyDescent="0.35">
      <c r="A7961" s="3" t="s">
        <v>8353</v>
      </c>
      <c r="B7961" s="44" t="s">
        <v>232</v>
      </c>
      <c r="C7961" s="44" t="s">
        <v>99</v>
      </c>
      <c r="D7961" s="44" t="s">
        <v>176</v>
      </c>
      <c r="E7961" s="3">
        <v>3</v>
      </c>
      <c r="F7961" s="3">
        <v>1</v>
      </c>
      <c r="G7961" s="3">
        <v>1</v>
      </c>
      <c r="H7961" s="3">
        <v>1</v>
      </c>
      <c r="I7961" s="3">
        <f t="shared" si="124"/>
        <v>2</v>
      </c>
    </row>
    <row r="7962" spans="1:9" x14ac:dyDescent="0.35">
      <c r="A7962" s="3" t="s">
        <v>8354</v>
      </c>
      <c r="B7962" s="44" t="s">
        <v>254</v>
      </c>
      <c r="C7962" s="44" t="s">
        <v>68</v>
      </c>
      <c r="D7962" s="44" t="s">
        <v>176</v>
      </c>
      <c r="E7962" s="3">
        <v>3</v>
      </c>
      <c r="F7962" s="3">
        <v>1</v>
      </c>
      <c r="G7962" s="3">
        <v>4</v>
      </c>
      <c r="H7962" s="3">
        <v>1</v>
      </c>
      <c r="I7962" s="3">
        <f t="shared" si="124"/>
        <v>2</v>
      </c>
    </row>
    <row r="7963" spans="1:9" x14ac:dyDescent="0.35">
      <c r="A7963" s="3" t="s">
        <v>8355</v>
      </c>
      <c r="B7963" s="44" t="s">
        <v>232</v>
      </c>
      <c r="C7963" s="44" t="s">
        <v>99</v>
      </c>
      <c r="D7963" s="44" t="s">
        <v>176</v>
      </c>
      <c r="E7963" s="3">
        <v>3</v>
      </c>
      <c r="F7963" s="3">
        <v>1</v>
      </c>
      <c r="G7963" s="3">
        <v>1</v>
      </c>
      <c r="H7963" s="3">
        <v>3</v>
      </c>
      <c r="I7963" s="3">
        <f t="shared" si="124"/>
        <v>2</v>
      </c>
    </row>
    <row r="7964" spans="1:9" x14ac:dyDescent="0.35">
      <c r="A7964" s="3" t="s">
        <v>8356</v>
      </c>
      <c r="B7964" s="44" t="s">
        <v>232</v>
      </c>
      <c r="C7964" s="44" t="s">
        <v>99</v>
      </c>
      <c r="D7964" s="44" t="s">
        <v>176</v>
      </c>
      <c r="E7964" s="3">
        <v>3</v>
      </c>
      <c r="F7964" s="3">
        <v>1</v>
      </c>
      <c r="G7964" s="3">
        <v>1</v>
      </c>
      <c r="H7964" s="3">
        <v>1</v>
      </c>
      <c r="I7964" s="3">
        <f t="shared" si="124"/>
        <v>2</v>
      </c>
    </row>
    <row r="7965" spans="1:9" x14ac:dyDescent="0.35">
      <c r="A7965" s="3" t="s">
        <v>8357</v>
      </c>
      <c r="B7965" s="44" t="s">
        <v>232</v>
      </c>
      <c r="C7965" s="44" t="s">
        <v>99</v>
      </c>
      <c r="D7965" s="44" t="s">
        <v>176</v>
      </c>
      <c r="E7965" s="3">
        <v>3</v>
      </c>
      <c r="F7965" s="3">
        <v>1</v>
      </c>
      <c r="G7965" s="3">
        <v>1</v>
      </c>
      <c r="H7965" s="3">
        <v>1</v>
      </c>
      <c r="I7965" s="3">
        <f t="shared" si="124"/>
        <v>2</v>
      </c>
    </row>
    <row r="7966" spans="1:9" x14ac:dyDescent="0.35">
      <c r="A7966" s="3" t="s">
        <v>8358</v>
      </c>
      <c r="B7966" s="44" t="s">
        <v>232</v>
      </c>
      <c r="C7966" s="44" t="s">
        <v>99</v>
      </c>
      <c r="D7966" s="44" t="s">
        <v>176</v>
      </c>
      <c r="E7966" s="3">
        <v>3</v>
      </c>
      <c r="F7966" s="3">
        <v>1</v>
      </c>
      <c r="G7966" s="3">
        <v>1</v>
      </c>
      <c r="H7966" s="3">
        <v>1</v>
      </c>
      <c r="I7966" s="3">
        <f t="shared" si="124"/>
        <v>2</v>
      </c>
    </row>
    <row r="7967" spans="1:9" x14ac:dyDescent="0.35">
      <c r="A7967" s="3" t="s">
        <v>8359</v>
      </c>
      <c r="B7967" s="44" t="s">
        <v>232</v>
      </c>
      <c r="C7967" s="44" t="s">
        <v>99</v>
      </c>
      <c r="D7967" s="44" t="s">
        <v>176</v>
      </c>
      <c r="E7967" s="3">
        <v>3</v>
      </c>
      <c r="F7967" s="3">
        <v>1</v>
      </c>
      <c r="G7967" s="3">
        <v>4</v>
      </c>
      <c r="H7967" s="3">
        <v>1</v>
      </c>
      <c r="I7967" s="3">
        <f t="shared" si="124"/>
        <v>2</v>
      </c>
    </row>
    <row r="7968" spans="1:9" x14ac:dyDescent="0.35">
      <c r="A7968" s="3" t="s">
        <v>8360</v>
      </c>
      <c r="B7968" s="44" t="s">
        <v>197</v>
      </c>
      <c r="C7968" s="44" t="s">
        <v>80</v>
      </c>
      <c r="D7968" s="44" t="s">
        <v>176</v>
      </c>
      <c r="E7968" s="3">
        <v>3</v>
      </c>
      <c r="F7968" s="3">
        <v>1</v>
      </c>
      <c r="G7968" s="3">
        <v>4</v>
      </c>
      <c r="H7968" s="3">
        <v>1</v>
      </c>
      <c r="I7968" s="3">
        <f t="shared" si="124"/>
        <v>2</v>
      </c>
    </row>
    <row r="7969" spans="1:9" x14ac:dyDescent="0.35">
      <c r="A7969" s="3" t="s">
        <v>8361</v>
      </c>
      <c r="B7969" s="44" t="s">
        <v>206</v>
      </c>
      <c r="C7969" s="44" t="s">
        <v>52</v>
      </c>
      <c r="D7969" s="44" t="s">
        <v>175</v>
      </c>
      <c r="E7969" s="3">
        <v>3</v>
      </c>
      <c r="F7969" s="3">
        <v>1</v>
      </c>
      <c r="G7969" s="3">
        <v>1</v>
      </c>
      <c r="H7969" s="3">
        <v>1</v>
      </c>
      <c r="I7969" s="3">
        <f t="shared" si="124"/>
        <v>2</v>
      </c>
    </row>
    <row r="7970" spans="1:9" x14ac:dyDescent="0.35">
      <c r="A7970" s="3" t="s">
        <v>8362</v>
      </c>
      <c r="B7970" s="44" t="s">
        <v>232</v>
      </c>
      <c r="C7970" s="44" t="s">
        <v>99</v>
      </c>
      <c r="D7970" s="44" t="s">
        <v>176</v>
      </c>
      <c r="E7970" s="3">
        <v>3</v>
      </c>
      <c r="F7970" s="3">
        <v>1</v>
      </c>
      <c r="G7970" s="3">
        <v>1</v>
      </c>
      <c r="H7970" s="3">
        <v>1</v>
      </c>
      <c r="I7970" s="3">
        <f t="shared" si="124"/>
        <v>2</v>
      </c>
    </row>
    <row r="7971" spans="1:9" x14ac:dyDescent="0.35">
      <c r="A7971" s="3" t="s">
        <v>8363</v>
      </c>
      <c r="B7971" s="44" t="s">
        <v>180</v>
      </c>
      <c r="C7971" s="44" t="s">
        <v>105</v>
      </c>
      <c r="D7971" s="44" t="s">
        <v>176</v>
      </c>
      <c r="E7971" s="3">
        <v>3</v>
      </c>
      <c r="F7971" s="3">
        <v>1</v>
      </c>
      <c r="G7971" s="3">
        <v>1</v>
      </c>
      <c r="H7971" s="3">
        <v>1</v>
      </c>
      <c r="I7971" s="3">
        <f t="shared" si="124"/>
        <v>2</v>
      </c>
    </row>
    <row r="7972" spans="1:9" x14ac:dyDescent="0.35">
      <c r="A7972" s="3" t="s">
        <v>8364</v>
      </c>
      <c r="B7972" s="44" t="s">
        <v>232</v>
      </c>
      <c r="C7972" s="44" t="s">
        <v>99</v>
      </c>
      <c r="D7972" s="44" t="s">
        <v>176</v>
      </c>
      <c r="E7972" s="3">
        <v>3</v>
      </c>
      <c r="F7972" s="3">
        <v>1</v>
      </c>
      <c r="G7972" s="3">
        <v>1</v>
      </c>
      <c r="H7972" s="3">
        <v>1</v>
      </c>
      <c r="I7972" s="3">
        <f t="shared" si="124"/>
        <v>2</v>
      </c>
    </row>
    <row r="7973" spans="1:9" x14ac:dyDescent="0.35">
      <c r="A7973" s="3" t="s">
        <v>8365</v>
      </c>
      <c r="B7973" s="44" t="s">
        <v>232</v>
      </c>
      <c r="C7973" s="44" t="s">
        <v>99</v>
      </c>
      <c r="D7973" s="44" t="s">
        <v>176</v>
      </c>
      <c r="E7973" s="3">
        <v>3</v>
      </c>
      <c r="F7973" s="3">
        <v>1</v>
      </c>
      <c r="G7973" s="3">
        <v>1</v>
      </c>
      <c r="H7973" s="3">
        <v>1</v>
      </c>
      <c r="I7973" s="3">
        <f t="shared" si="124"/>
        <v>2</v>
      </c>
    </row>
    <row r="7974" spans="1:9" x14ac:dyDescent="0.35">
      <c r="A7974" s="3" t="s">
        <v>8366</v>
      </c>
      <c r="B7974" s="44" t="s">
        <v>198</v>
      </c>
      <c r="C7974" s="44" t="s">
        <v>54</v>
      </c>
      <c r="D7974" s="44" t="s">
        <v>176</v>
      </c>
      <c r="E7974" s="3">
        <v>3</v>
      </c>
      <c r="F7974" s="3">
        <v>1</v>
      </c>
      <c r="G7974" s="3">
        <v>1</v>
      </c>
      <c r="H7974" s="3">
        <v>1</v>
      </c>
      <c r="I7974" s="3">
        <f t="shared" si="124"/>
        <v>2</v>
      </c>
    </row>
    <row r="7975" spans="1:9" x14ac:dyDescent="0.35">
      <c r="A7975" s="3" t="s">
        <v>8367</v>
      </c>
      <c r="B7975" s="44" t="s">
        <v>180</v>
      </c>
      <c r="C7975" s="44" t="s">
        <v>105</v>
      </c>
      <c r="D7975" s="44" t="s">
        <v>176</v>
      </c>
      <c r="E7975" s="3">
        <v>3</v>
      </c>
      <c r="F7975" s="3">
        <v>1</v>
      </c>
      <c r="G7975" s="3">
        <v>4</v>
      </c>
      <c r="H7975" s="3">
        <v>1</v>
      </c>
      <c r="I7975" s="3">
        <f t="shared" si="124"/>
        <v>2</v>
      </c>
    </row>
    <row r="7976" spans="1:9" x14ac:dyDescent="0.35">
      <c r="A7976" s="3" t="s">
        <v>8368</v>
      </c>
      <c r="B7976" s="44" t="s">
        <v>184</v>
      </c>
      <c r="C7976" s="44" t="s">
        <v>79</v>
      </c>
      <c r="D7976" s="44" t="s">
        <v>176</v>
      </c>
      <c r="E7976" s="3">
        <v>3</v>
      </c>
      <c r="F7976" s="3">
        <v>2</v>
      </c>
      <c r="G7976" s="3">
        <v>1</v>
      </c>
      <c r="H7976" s="3">
        <v>1</v>
      </c>
      <c r="I7976" s="3">
        <f t="shared" si="124"/>
        <v>2</v>
      </c>
    </row>
    <row r="7977" spans="1:9" x14ac:dyDescent="0.35">
      <c r="A7977" s="3" t="s">
        <v>8369</v>
      </c>
      <c r="B7977" s="44" t="s">
        <v>254</v>
      </c>
      <c r="C7977" s="44" t="s">
        <v>68</v>
      </c>
      <c r="D7977" s="44" t="s">
        <v>176</v>
      </c>
      <c r="E7977" s="3">
        <v>3</v>
      </c>
      <c r="F7977" s="3">
        <v>1</v>
      </c>
      <c r="G7977" s="3">
        <v>1</v>
      </c>
      <c r="H7977" s="3">
        <v>1</v>
      </c>
      <c r="I7977" s="3">
        <f t="shared" si="124"/>
        <v>2</v>
      </c>
    </row>
    <row r="7978" spans="1:9" x14ac:dyDescent="0.35">
      <c r="A7978" s="3" t="s">
        <v>8370</v>
      </c>
      <c r="B7978" s="44" t="s">
        <v>206</v>
      </c>
      <c r="C7978" s="44" t="s">
        <v>52</v>
      </c>
      <c r="D7978" s="44" t="s">
        <v>175</v>
      </c>
      <c r="E7978" s="3">
        <v>3</v>
      </c>
      <c r="F7978" s="3">
        <v>1</v>
      </c>
      <c r="G7978" s="3">
        <v>4</v>
      </c>
      <c r="H7978" s="3">
        <v>1</v>
      </c>
      <c r="I7978" s="3">
        <f t="shared" si="124"/>
        <v>2</v>
      </c>
    </row>
    <row r="7979" spans="1:9" x14ac:dyDescent="0.35">
      <c r="A7979" s="3" t="s">
        <v>8371</v>
      </c>
      <c r="B7979" s="44" t="s">
        <v>181</v>
      </c>
      <c r="C7979" s="44" t="s">
        <v>79</v>
      </c>
      <c r="D7979" s="44" t="s">
        <v>175</v>
      </c>
      <c r="E7979" s="3">
        <v>3</v>
      </c>
      <c r="F7979" s="3">
        <v>1</v>
      </c>
      <c r="G7979" s="3">
        <v>4</v>
      </c>
      <c r="H7979" s="3">
        <v>1</v>
      </c>
      <c r="I7979" s="3">
        <f t="shared" si="124"/>
        <v>2</v>
      </c>
    </row>
    <row r="7980" spans="1:9" x14ac:dyDescent="0.35">
      <c r="A7980" s="3" t="s">
        <v>8372</v>
      </c>
      <c r="B7980" s="44" t="s">
        <v>184</v>
      </c>
      <c r="C7980" s="44" t="s">
        <v>79</v>
      </c>
      <c r="D7980" s="44" t="s">
        <v>176</v>
      </c>
      <c r="E7980" s="3">
        <v>3</v>
      </c>
      <c r="F7980" s="3">
        <v>2</v>
      </c>
      <c r="G7980" s="3">
        <v>1</v>
      </c>
      <c r="H7980" s="3">
        <v>1</v>
      </c>
      <c r="I7980" s="3">
        <f t="shared" si="124"/>
        <v>2</v>
      </c>
    </row>
    <row r="7981" spans="1:9" x14ac:dyDescent="0.35">
      <c r="A7981" s="3" t="s">
        <v>8373</v>
      </c>
      <c r="B7981" s="44" t="s">
        <v>192</v>
      </c>
      <c r="C7981" s="44" t="s">
        <v>111</v>
      </c>
      <c r="D7981" s="44" t="s">
        <v>176</v>
      </c>
      <c r="E7981" s="3">
        <v>3</v>
      </c>
      <c r="F7981" s="3">
        <v>1</v>
      </c>
      <c r="G7981" s="3">
        <v>1</v>
      </c>
      <c r="H7981" s="3">
        <v>1</v>
      </c>
      <c r="I7981" s="3">
        <f t="shared" si="124"/>
        <v>2</v>
      </c>
    </row>
    <row r="7982" spans="1:9" x14ac:dyDescent="0.35">
      <c r="A7982" s="3" t="s">
        <v>8374</v>
      </c>
      <c r="B7982" s="44" t="s">
        <v>184</v>
      </c>
      <c r="C7982" s="44" t="s">
        <v>79</v>
      </c>
      <c r="D7982" s="44" t="s">
        <v>176</v>
      </c>
      <c r="E7982" s="3">
        <v>3</v>
      </c>
      <c r="F7982" s="3">
        <v>2</v>
      </c>
      <c r="G7982" s="3">
        <v>1</v>
      </c>
      <c r="H7982" s="3">
        <v>1</v>
      </c>
      <c r="I7982" s="3">
        <f t="shared" si="124"/>
        <v>2</v>
      </c>
    </row>
    <row r="7983" spans="1:9" x14ac:dyDescent="0.35">
      <c r="A7983" s="3" t="s">
        <v>8375</v>
      </c>
      <c r="B7983" s="44" t="s">
        <v>248</v>
      </c>
      <c r="C7983" s="44" t="s">
        <v>80</v>
      </c>
      <c r="D7983" s="44" t="s">
        <v>175</v>
      </c>
      <c r="E7983" s="3">
        <v>3</v>
      </c>
      <c r="F7983" s="3">
        <v>1</v>
      </c>
      <c r="G7983" s="3">
        <v>1</v>
      </c>
      <c r="H7983" s="3">
        <v>1</v>
      </c>
      <c r="I7983" s="3">
        <f t="shared" si="124"/>
        <v>2</v>
      </c>
    </row>
    <row r="7984" spans="1:9" x14ac:dyDescent="0.35">
      <c r="A7984" s="3" t="s">
        <v>8376</v>
      </c>
      <c r="B7984" s="44" t="s">
        <v>265</v>
      </c>
      <c r="C7984" s="44" t="s">
        <v>96</v>
      </c>
      <c r="D7984" s="44" t="s">
        <v>175</v>
      </c>
      <c r="E7984" s="3">
        <v>3</v>
      </c>
      <c r="F7984" s="3">
        <v>1</v>
      </c>
      <c r="G7984" s="3">
        <v>1</v>
      </c>
      <c r="H7984" s="3">
        <v>1</v>
      </c>
      <c r="I7984" s="3">
        <f t="shared" si="124"/>
        <v>2</v>
      </c>
    </row>
    <row r="7985" spans="1:9" x14ac:dyDescent="0.35">
      <c r="A7985" s="3" t="s">
        <v>8377</v>
      </c>
      <c r="B7985" s="44" t="s">
        <v>254</v>
      </c>
      <c r="C7985" s="44" t="s">
        <v>68</v>
      </c>
      <c r="D7985" s="44" t="s">
        <v>176</v>
      </c>
      <c r="E7985" s="3">
        <v>3</v>
      </c>
      <c r="F7985" s="3">
        <v>1</v>
      </c>
      <c r="G7985" s="3">
        <v>1</v>
      </c>
      <c r="H7985" s="3">
        <v>1</v>
      </c>
      <c r="I7985" s="3">
        <f t="shared" si="124"/>
        <v>2</v>
      </c>
    </row>
    <row r="7986" spans="1:9" x14ac:dyDescent="0.35">
      <c r="A7986" s="3" t="s">
        <v>8378</v>
      </c>
      <c r="B7986" s="44" t="s">
        <v>184</v>
      </c>
      <c r="C7986" s="44" t="s">
        <v>79</v>
      </c>
      <c r="D7986" s="44" t="s">
        <v>176</v>
      </c>
      <c r="E7986" s="3">
        <v>3</v>
      </c>
      <c r="F7986" s="3">
        <v>1</v>
      </c>
      <c r="G7986" s="3">
        <v>1</v>
      </c>
      <c r="H7986" s="3">
        <v>1</v>
      </c>
      <c r="I7986" s="3">
        <f t="shared" si="124"/>
        <v>2</v>
      </c>
    </row>
    <row r="7987" spans="1:9" x14ac:dyDescent="0.35">
      <c r="A7987" s="3" t="s">
        <v>8379</v>
      </c>
      <c r="B7987" s="44" t="s">
        <v>234</v>
      </c>
      <c r="C7987" s="44" t="s">
        <v>235</v>
      </c>
      <c r="D7987" s="44" t="s">
        <v>176</v>
      </c>
      <c r="E7987" s="3">
        <v>3</v>
      </c>
      <c r="F7987" s="3">
        <v>2</v>
      </c>
      <c r="G7987" s="3">
        <v>1</v>
      </c>
      <c r="H7987" s="3">
        <v>2</v>
      </c>
      <c r="I7987" s="3">
        <f t="shared" si="124"/>
        <v>2</v>
      </c>
    </row>
    <row r="7988" spans="1:9" x14ac:dyDescent="0.35">
      <c r="A7988" s="3" t="s">
        <v>8380</v>
      </c>
      <c r="B7988" s="44" t="s">
        <v>187</v>
      </c>
      <c r="C7988" s="44" t="s">
        <v>86</v>
      </c>
      <c r="D7988" s="44" t="s">
        <v>175</v>
      </c>
      <c r="E7988" s="3">
        <v>3</v>
      </c>
      <c r="F7988" s="3">
        <v>1</v>
      </c>
      <c r="G7988" s="3">
        <v>1</v>
      </c>
      <c r="H7988" s="3">
        <v>1</v>
      </c>
      <c r="I7988" s="3">
        <f t="shared" si="124"/>
        <v>2</v>
      </c>
    </row>
    <row r="7989" spans="1:9" x14ac:dyDescent="0.35">
      <c r="A7989" s="3" t="s">
        <v>8381</v>
      </c>
      <c r="B7989" s="44" t="s">
        <v>197</v>
      </c>
      <c r="C7989" s="44" t="s">
        <v>80</v>
      </c>
      <c r="D7989" s="44" t="s">
        <v>176</v>
      </c>
      <c r="E7989" s="3">
        <v>3</v>
      </c>
      <c r="F7989" s="3">
        <v>1</v>
      </c>
      <c r="G7989" s="3">
        <v>1</v>
      </c>
      <c r="H7989" s="3">
        <v>1</v>
      </c>
      <c r="I7989" s="3">
        <f t="shared" si="124"/>
        <v>2</v>
      </c>
    </row>
    <row r="7990" spans="1:9" x14ac:dyDescent="0.35">
      <c r="A7990" s="3" t="s">
        <v>8382</v>
      </c>
      <c r="B7990" s="44" t="s">
        <v>225</v>
      </c>
      <c r="C7990" s="44" t="s">
        <v>52</v>
      </c>
      <c r="D7990" s="44" t="s">
        <v>176</v>
      </c>
      <c r="E7990" s="3">
        <v>3</v>
      </c>
      <c r="F7990" s="3">
        <v>1</v>
      </c>
      <c r="G7990" s="3">
        <v>4</v>
      </c>
      <c r="H7990" s="3">
        <v>2</v>
      </c>
      <c r="I7990" s="3">
        <f t="shared" si="124"/>
        <v>3</v>
      </c>
    </row>
    <row r="7991" spans="1:9" x14ac:dyDescent="0.35">
      <c r="A7991" s="3" t="s">
        <v>8383</v>
      </c>
      <c r="B7991" s="44" t="s">
        <v>225</v>
      </c>
      <c r="C7991" s="44" t="s">
        <v>52</v>
      </c>
      <c r="D7991" s="44" t="s">
        <v>176</v>
      </c>
      <c r="E7991" s="3">
        <v>3</v>
      </c>
      <c r="F7991" s="3">
        <v>2</v>
      </c>
      <c r="G7991" s="3">
        <v>1</v>
      </c>
      <c r="H7991" s="3">
        <v>1</v>
      </c>
      <c r="I7991" s="3">
        <f t="shared" si="124"/>
        <v>2</v>
      </c>
    </row>
    <row r="7992" spans="1:9" x14ac:dyDescent="0.35">
      <c r="A7992" s="3" t="s">
        <v>8384</v>
      </c>
      <c r="B7992" s="44" t="s">
        <v>212</v>
      </c>
      <c r="C7992" s="44" t="s">
        <v>86</v>
      </c>
      <c r="D7992" s="44" t="s">
        <v>176</v>
      </c>
      <c r="E7992" s="3">
        <v>3</v>
      </c>
      <c r="F7992" s="3">
        <v>1</v>
      </c>
      <c r="G7992" s="3">
        <v>1</v>
      </c>
      <c r="H7992" s="3">
        <v>1</v>
      </c>
      <c r="I7992" s="3">
        <f t="shared" si="124"/>
        <v>2</v>
      </c>
    </row>
    <row r="7993" spans="1:9" x14ac:dyDescent="0.35">
      <c r="A7993" s="3" t="s">
        <v>8385</v>
      </c>
      <c r="B7993" s="44" t="s">
        <v>211</v>
      </c>
      <c r="C7993" s="44" t="s">
        <v>87</v>
      </c>
      <c r="D7993" s="44" t="s">
        <v>175</v>
      </c>
      <c r="E7993" s="3">
        <v>3</v>
      </c>
      <c r="F7993" s="3">
        <v>4</v>
      </c>
      <c r="G7993" s="3">
        <v>1</v>
      </c>
      <c r="H7993" s="3">
        <v>1</v>
      </c>
      <c r="I7993" s="3">
        <f t="shared" si="124"/>
        <v>2</v>
      </c>
    </row>
    <row r="7994" spans="1:9" x14ac:dyDescent="0.35">
      <c r="A7994" s="3" t="s">
        <v>8386</v>
      </c>
      <c r="B7994" s="44" t="s">
        <v>232</v>
      </c>
      <c r="C7994" s="44" t="s">
        <v>99</v>
      </c>
      <c r="D7994" s="44" t="s">
        <v>176</v>
      </c>
      <c r="E7994" s="3">
        <v>3</v>
      </c>
      <c r="F7994" s="3">
        <v>1</v>
      </c>
      <c r="G7994" s="3">
        <v>1</v>
      </c>
      <c r="H7994" s="3">
        <v>1</v>
      </c>
      <c r="I7994" s="3">
        <f t="shared" si="124"/>
        <v>2</v>
      </c>
    </row>
    <row r="7995" spans="1:9" x14ac:dyDescent="0.35">
      <c r="A7995" s="3" t="s">
        <v>8387</v>
      </c>
      <c r="B7995" s="44" t="s">
        <v>206</v>
      </c>
      <c r="C7995" s="44" t="s">
        <v>52</v>
      </c>
      <c r="D7995" s="44" t="s">
        <v>175</v>
      </c>
      <c r="E7995" s="3">
        <v>3</v>
      </c>
      <c r="F7995" s="3">
        <v>1</v>
      </c>
      <c r="G7995" s="3">
        <v>4</v>
      </c>
      <c r="H7995" s="3">
        <v>1</v>
      </c>
      <c r="I7995" s="3">
        <f t="shared" si="124"/>
        <v>2</v>
      </c>
    </row>
    <row r="7996" spans="1:9" x14ac:dyDescent="0.35">
      <c r="A7996" s="3" t="s">
        <v>8388</v>
      </c>
      <c r="B7996" s="44" t="s">
        <v>185</v>
      </c>
      <c r="C7996" s="44" t="s">
        <v>63</v>
      </c>
      <c r="D7996" s="44" t="s">
        <v>176</v>
      </c>
      <c r="E7996" s="3">
        <v>3</v>
      </c>
      <c r="F7996" s="3">
        <v>1</v>
      </c>
      <c r="G7996" s="3">
        <v>1</v>
      </c>
      <c r="H7996" s="3">
        <v>1</v>
      </c>
      <c r="I7996" s="3">
        <f t="shared" si="124"/>
        <v>2</v>
      </c>
    </row>
    <row r="7997" spans="1:9" x14ac:dyDescent="0.35">
      <c r="A7997" s="3" t="s">
        <v>8389</v>
      </c>
      <c r="B7997" s="44" t="s">
        <v>248</v>
      </c>
      <c r="C7997" s="44" t="s">
        <v>80</v>
      </c>
      <c r="D7997" s="44" t="s">
        <v>175</v>
      </c>
      <c r="E7997" s="3">
        <v>3</v>
      </c>
      <c r="F7997" s="3">
        <v>1</v>
      </c>
      <c r="G7997" s="3">
        <v>4</v>
      </c>
      <c r="H7997" s="3">
        <v>1</v>
      </c>
      <c r="I7997" s="3">
        <f t="shared" si="124"/>
        <v>2</v>
      </c>
    </row>
    <row r="7998" spans="1:9" x14ac:dyDescent="0.35">
      <c r="A7998" s="3" t="s">
        <v>8390</v>
      </c>
      <c r="B7998" s="44" t="s">
        <v>224</v>
      </c>
      <c r="C7998" s="44" t="s">
        <v>183</v>
      </c>
      <c r="D7998" s="44" t="s">
        <v>176</v>
      </c>
      <c r="E7998" s="3">
        <v>3</v>
      </c>
      <c r="F7998" s="3">
        <v>1</v>
      </c>
      <c r="G7998" s="3">
        <v>4</v>
      </c>
      <c r="H7998" s="3">
        <v>1</v>
      </c>
      <c r="I7998" s="3">
        <f t="shared" si="124"/>
        <v>2</v>
      </c>
    </row>
    <row r="7999" spans="1:9" x14ac:dyDescent="0.35">
      <c r="A7999" s="3" t="s">
        <v>8391</v>
      </c>
      <c r="B7999" s="44" t="s">
        <v>232</v>
      </c>
      <c r="C7999" s="44" t="s">
        <v>99</v>
      </c>
      <c r="D7999" s="44" t="s">
        <v>176</v>
      </c>
      <c r="E7999" s="3">
        <v>3</v>
      </c>
      <c r="F7999" s="3">
        <v>1</v>
      </c>
      <c r="G7999" s="3">
        <v>4</v>
      </c>
      <c r="H7999" s="3">
        <v>1</v>
      </c>
      <c r="I7999" s="3">
        <f t="shared" si="124"/>
        <v>2</v>
      </c>
    </row>
    <row r="8000" spans="1:9" x14ac:dyDescent="0.35">
      <c r="A8000" s="3" t="s">
        <v>8392</v>
      </c>
      <c r="B8000" s="44" t="s">
        <v>237</v>
      </c>
      <c r="C8000" s="44" t="s">
        <v>63</v>
      </c>
      <c r="D8000" s="44" t="s">
        <v>175</v>
      </c>
      <c r="E8000" s="3">
        <v>3</v>
      </c>
      <c r="F8000" s="3">
        <v>1</v>
      </c>
      <c r="G8000" s="3">
        <v>4</v>
      </c>
      <c r="H8000" s="3">
        <v>1</v>
      </c>
      <c r="I8000" s="3">
        <f t="shared" si="124"/>
        <v>2</v>
      </c>
    </row>
    <row r="8001" spans="1:9" x14ac:dyDescent="0.35">
      <c r="A8001" s="3" t="s">
        <v>8393</v>
      </c>
      <c r="B8001" s="44" t="s">
        <v>253</v>
      </c>
      <c r="C8001" s="44" t="s">
        <v>235</v>
      </c>
      <c r="D8001" s="44" t="s">
        <v>175</v>
      </c>
      <c r="E8001" s="3">
        <v>3</v>
      </c>
      <c r="F8001" s="3">
        <v>1</v>
      </c>
      <c r="G8001" s="3">
        <v>4</v>
      </c>
      <c r="H8001" s="3">
        <v>2</v>
      </c>
      <c r="I8001" s="3">
        <f t="shared" si="124"/>
        <v>3</v>
      </c>
    </row>
    <row r="8002" spans="1:9" x14ac:dyDescent="0.35">
      <c r="A8002" s="3" t="s">
        <v>8394</v>
      </c>
      <c r="B8002" s="44" t="s">
        <v>234</v>
      </c>
      <c r="C8002" s="44" t="s">
        <v>235</v>
      </c>
      <c r="D8002" s="44" t="s">
        <v>176</v>
      </c>
      <c r="E8002" s="3">
        <v>3</v>
      </c>
      <c r="F8002" s="3">
        <v>1</v>
      </c>
      <c r="G8002" s="3">
        <v>4</v>
      </c>
      <c r="H8002" s="3">
        <v>1</v>
      </c>
      <c r="I8002" s="3">
        <f t="shared" si="124"/>
        <v>2</v>
      </c>
    </row>
    <row r="8003" spans="1:9" x14ac:dyDescent="0.35">
      <c r="A8003" s="3" t="s">
        <v>8395</v>
      </c>
      <c r="B8003" s="44" t="s">
        <v>185</v>
      </c>
      <c r="C8003" s="44" t="s">
        <v>63</v>
      </c>
      <c r="D8003" s="44" t="s">
        <v>176</v>
      </c>
      <c r="E8003" s="3">
        <v>3</v>
      </c>
      <c r="F8003" s="3">
        <v>1</v>
      </c>
      <c r="G8003" s="3">
        <v>4</v>
      </c>
      <c r="H8003" s="3">
        <v>1</v>
      </c>
      <c r="I8003" s="3">
        <f t="shared" ref="I8003:I8066" si="125">ROUND(AVERAGE(E8003:H8003),0)</f>
        <v>2</v>
      </c>
    </row>
    <row r="8004" spans="1:9" x14ac:dyDescent="0.35">
      <c r="A8004" s="3" t="s">
        <v>8396</v>
      </c>
      <c r="B8004" s="44" t="s">
        <v>276</v>
      </c>
      <c r="C8004" s="44" t="s">
        <v>105</v>
      </c>
      <c r="D8004" s="44" t="s">
        <v>175</v>
      </c>
      <c r="E8004" s="3">
        <v>3</v>
      </c>
      <c r="F8004" s="3">
        <v>1</v>
      </c>
      <c r="G8004" s="3">
        <v>1</v>
      </c>
      <c r="H8004" s="3">
        <v>1</v>
      </c>
      <c r="I8004" s="3">
        <f t="shared" si="125"/>
        <v>2</v>
      </c>
    </row>
    <row r="8005" spans="1:9" x14ac:dyDescent="0.35">
      <c r="A8005" s="3" t="s">
        <v>8397</v>
      </c>
      <c r="B8005" s="44" t="s">
        <v>212</v>
      </c>
      <c r="C8005" s="44" t="s">
        <v>86</v>
      </c>
      <c r="D8005" s="44" t="s">
        <v>176</v>
      </c>
      <c r="E8005" s="3">
        <v>3</v>
      </c>
      <c r="F8005" s="3">
        <v>3</v>
      </c>
      <c r="G8005" s="3">
        <v>4</v>
      </c>
      <c r="H8005" s="3">
        <v>1</v>
      </c>
      <c r="I8005" s="3">
        <f t="shared" si="125"/>
        <v>3</v>
      </c>
    </row>
    <row r="8006" spans="1:9" x14ac:dyDescent="0.35">
      <c r="A8006" s="3" t="s">
        <v>8398</v>
      </c>
      <c r="B8006" s="44" t="s">
        <v>185</v>
      </c>
      <c r="C8006" s="44" t="s">
        <v>63</v>
      </c>
      <c r="D8006" s="44" t="s">
        <v>176</v>
      </c>
      <c r="E8006" s="3">
        <v>3</v>
      </c>
      <c r="F8006" s="3">
        <v>1</v>
      </c>
      <c r="G8006" s="3">
        <v>1</v>
      </c>
      <c r="H8006" s="3">
        <v>1</v>
      </c>
      <c r="I8006" s="3">
        <f t="shared" si="125"/>
        <v>2</v>
      </c>
    </row>
    <row r="8007" spans="1:9" x14ac:dyDescent="0.35">
      <c r="A8007" s="3" t="s">
        <v>8399</v>
      </c>
      <c r="B8007" s="44" t="s">
        <v>206</v>
      </c>
      <c r="C8007" s="44" t="s">
        <v>52</v>
      </c>
      <c r="D8007" s="44" t="s">
        <v>175</v>
      </c>
      <c r="E8007" s="3">
        <v>3</v>
      </c>
      <c r="F8007" s="3">
        <v>3</v>
      </c>
      <c r="G8007" s="3">
        <v>1</v>
      </c>
      <c r="H8007" s="3">
        <v>1</v>
      </c>
      <c r="I8007" s="3">
        <f t="shared" si="125"/>
        <v>2</v>
      </c>
    </row>
    <row r="8008" spans="1:9" x14ac:dyDescent="0.35">
      <c r="A8008" s="3" t="s">
        <v>8400</v>
      </c>
      <c r="B8008" s="44" t="s">
        <v>206</v>
      </c>
      <c r="C8008" s="44" t="s">
        <v>52</v>
      </c>
      <c r="D8008" s="44" t="s">
        <v>175</v>
      </c>
      <c r="E8008" s="3">
        <v>3</v>
      </c>
      <c r="F8008" s="3">
        <v>2</v>
      </c>
      <c r="G8008" s="3">
        <v>1</v>
      </c>
      <c r="H8008" s="3">
        <v>1</v>
      </c>
      <c r="I8008" s="3">
        <f t="shared" si="125"/>
        <v>2</v>
      </c>
    </row>
    <row r="8009" spans="1:9" x14ac:dyDescent="0.35">
      <c r="A8009" s="3" t="s">
        <v>8401</v>
      </c>
      <c r="B8009" s="44" t="s">
        <v>206</v>
      </c>
      <c r="C8009" s="44" t="s">
        <v>52</v>
      </c>
      <c r="D8009" s="44" t="s">
        <v>175</v>
      </c>
      <c r="E8009" s="3">
        <v>3</v>
      </c>
      <c r="F8009" s="3">
        <v>1</v>
      </c>
      <c r="G8009" s="3">
        <v>1</v>
      </c>
      <c r="H8009" s="3">
        <v>1</v>
      </c>
      <c r="I8009" s="3">
        <f t="shared" si="125"/>
        <v>2</v>
      </c>
    </row>
    <row r="8010" spans="1:9" x14ac:dyDescent="0.35">
      <c r="A8010" s="3" t="s">
        <v>8402</v>
      </c>
      <c r="B8010" s="44" t="s">
        <v>192</v>
      </c>
      <c r="C8010" s="44" t="s">
        <v>111</v>
      </c>
      <c r="D8010" s="44" t="s">
        <v>176</v>
      </c>
      <c r="E8010" s="3">
        <v>3</v>
      </c>
      <c r="F8010" s="3">
        <v>1</v>
      </c>
      <c r="G8010" s="3">
        <v>1</v>
      </c>
      <c r="H8010" s="3">
        <v>1</v>
      </c>
      <c r="I8010" s="3">
        <f t="shared" si="125"/>
        <v>2</v>
      </c>
    </row>
    <row r="8011" spans="1:9" x14ac:dyDescent="0.35">
      <c r="A8011" s="3" t="s">
        <v>8403</v>
      </c>
      <c r="B8011" s="44" t="s">
        <v>237</v>
      </c>
      <c r="C8011" s="44" t="s">
        <v>63</v>
      </c>
      <c r="D8011" s="44" t="s">
        <v>175</v>
      </c>
      <c r="E8011" s="3">
        <v>3</v>
      </c>
      <c r="F8011" s="3">
        <v>1</v>
      </c>
      <c r="G8011" s="3">
        <v>4</v>
      </c>
      <c r="H8011" s="3">
        <v>1</v>
      </c>
      <c r="I8011" s="3">
        <f t="shared" si="125"/>
        <v>2</v>
      </c>
    </row>
    <row r="8012" spans="1:9" x14ac:dyDescent="0.35">
      <c r="A8012" s="3" t="s">
        <v>8404</v>
      </c>
      <c r="B8012" s="44" t="s">
        <v>206</v>
      </c>
      <c r="C8012" s="44" t="s">
        <v>52</v>
      </c>
      <c r="D8012" s="44" t="s">
        <v>175</v>
      </c>
      <c r="E8012" s="3">
        <v>3</v>
      </c>
      <c r="F8012" s="3">
        <v>1</v>
      </c>
      <c r="G8012" s="3">
        <v>1</v>
      </c>
      <c r="H8012" s="3">
        <v>1</v>
      </c>
      <c r="I8012" s="3">
        <f t="shared" si="125"/>
        <v>2</v>
      </c>
    </row>
    <row r="8013" spans="1:9" x14ac:dyDescent="0.35">
      <c r="A8013" s="3" t="s">
        <v>8405</v>
      </c>
      <c r="B8013" s="44" t="s">
        <v>234</v>
      </c>
      <c r="C8013" s="44" t="s">
        <v>235</v>
      </c>
      <c r="D8013" s="44" t="s">
        <v>176</v>
      </c>
      <c r="E8013" s="3">
        <v>3</v>
      </c>
      <c r="F8013" s="3">
        <v>1</v>
      </c>
      <c r="G8013" s="3">
        <v>1</v>
      </c>
      <c r="H8013" s="3">
        <v>1</v>
      </c>
      <c r="I8013" s="3">
        <f t="shared" si="125"/>
        <v>2</v>
      </c>
    </row>
    <row r="8014" spans="1:9" x14ac:dyDescent="0.35">
      <c r="A8014" s="3" t="s">
        <v>8406</v>
      </c>
      <c r="B8014" s="44" t="s">
        <v>185</v>
      </c>
      <c r="C8014" s="44" t="s">
        <v>63</v>
      </c>
      <c r="D8014" s="44" t="s">
        <v>176</v>
      </c>
      <c r="E8014" s="3">
        <v>3</v>
      </c>
      <c r="F8014" s="3">
        <v>1</v>
      </c>
      <c r="G8014" s="3">
        <v>1</v>
      </c>
      <c r="H8014" s="3">
        <v>1</v>
      </c>
      <c r="I8014" s="3">
        <f t="shared" si="125"/>
        <v>2</v>
      </c>
    </row>
    <row r="8015" spans="1:9" x14ac:dyDescent="0.35">
      <c r="A8015" s="3" t="s">
        <v>8407</v>
      </c>
      <c r="B8015" s="44" t="s">
        <v>185</v>
      </c>
      <c r="C8015" s="44" t="s">
        <v>63</v>
      </c>
      <c r="D8015" s="44" t="s">
        <v>176</v>
      </c>
      <c r="E8015" s="3">
        <v>3</v>
      </c>
      <c r="F8015" s="3">
        <v>2</v>
      </c>
      <c r="G8015" s="3">
        <v>1</v>
      </c>
      <c r="H8015" s="3">
        <v>1</v>
      </c>
      <c r="I8015" s="3">
        <f t="shared" si="125"/>
        <v>2</v>
      </c>
    </row>
    <row r="8016" spans="1:9" x14ac:dyDescent="0.35">
      <c r="A8016" s="3" t="s">
        <v>8408</v>
      </c>
      <c r="B8016" s="44" t="s">
        <v>255</v>
      </c>
      <c r="C8016" s="44" t="s">
        <v>87</v>
      </c>
      <c r="D8016" s="44" t="s">
        <v>176</v>
      </c>
      <c r="E8016" s="3">
        <v>3</v>
      </c>
      <c r="F8016" s="3">
        <v>1</v>
      </c>
      <c r="G8016" s="3">
        <v>1</v>
      </c>
      <c r="H8016" s="3">
        <v>1</v>
      </c>
      <c r="I8016" s="3">
        <f t="shared" si="125"/>
        <v>2</v>
      </c>
    </row>
    <row r="8017" spans="1:9" x14ac:dyDescent="0.35">
      <c r="A8017" s="3" t="s">
        <v>8409</v>
      </c>
      <c r="B8017" s="44" t="s">
        <v>192</v>
      </c>
      <c r="C8017" s="44" t="s">
        <v>111</v>
      </c>
      <c r="D8017" s="44" t="s">
        <v>176</v>
      </c>
      <c r="E8017" s="3">
        <v>3</v>
      </c>
      <c r="F8017" s="3">
        <v>1</v>
      </c>
      <c r="G8017" s="3">
        <v>1</v>
      </c>
      <c r="H8017" s="3">
        <v>1</v>
      </c>
      <c r="I8017" s="3">
        <f t="shared" si="125"/>
        <v>2</v>
      </c>
    </row>
    <row r="8018" spans="1:9" x14ac:dyDescent="0.35">
      <c r="A8018" s="3" t="s">
        <v>8410</v>
      </c>
      <c r="B8018" s="44" t="s">
        <v>206</v>
      </c>
      <c r="C8018" s="44" t="s">
        <v>52</v>
      </c>
      <c r="D8018" s="44" t="s">
        <v>175</v>
      </c>
      <c r="E8018" s="3">
        <v>3</v>
      </c>
      <c r="F8018" s="3">
        <v>2</v>
      </c>
      <c r="G8018" s="3">
        <v>1</v>
      </c>
      <c r="H8018" s="3">
        <v>1</v>
      </c>
      <c r="I8018" s="3">
        <f t="shared" si="125"/>
        <v>2</v>
      </c>
    </row>
    <row r="8019" spans="1:9" x14ac:dyDescent="0.35">
      <c r="A8019" s="3" t="s">
        <v>8411</v>
      </c>
      <c r="B8019" s="44" t="s">
        <v>180</v>
      </c>
      <c r="C8019" s="44" t="s">
        <v>105</v>
      </c>
      <c r="D8019" s="44" t="s">
        <v>176</v>
      </c>
      <c r="E8019" s="3">
        <v>3</v>
      </c>
      <c r="F8019" s="3">
        <v>1</v>
      </c>
      <c r="G8019" s="3">
        <v>1</v>
      </c>
      <c r="H8019" s="3">
        <v>2</v>
      </c>
      <c r="I8019" s="3">
        <f t="shared" si="125"/>
        <v>2</v>
      </c>
    </row>
    <row r="8020" spans="1:9" x14ac:dyDescent="0.35">
      <c r="A8020" s="3" t="s">
        <v>8412</v>
      </c>
      <c r="B8020" s="44" t="s">
        <v>206</v>
      </c>
      <c r="C8020" s="44" t="s">
        <v>52</v>
      </c>
      <c r="D8020" s="44" t="s">
        <v>175</v>
      </c>
      <c r="E8020" s="3">
        <v>3</v>
      </c>
      <c r="F8020" s="3">
        <v>1</v>
      </c>
      <c r="G8020" s="3">
        <v>4</v>
      </c>
      <c r="H8020" s="3">
        <v>1</v>
      </c>
      <c r="I8020" s="3">
        <f t="shared" si="125"/>
        <v>2</v>
      </c>
    </row>
    <row r="8021" spans="1:9" x14ac:dyDescent="0.35">
      <c r="A8021" s="3" t="s">
        <v>8413</v>
      </c>
      <c r="B8021" s="44" t="s">
        <v>234</v>
      </c>
      <c r="C8021" s="44" t="s">
        <v>235</v>
      </c>
      <c r="D8021" s="44" t="s">
        <v>176</v>
      </c>
      <c r="E8021" s="3">
        <v>3</v>
      </c>
      <c r="F8021" s="3">
        <v>1</v>
      </c>
      <c r="G8021" s="3">
        <v>1</v>
      </c>
      <c r="H8021" s="3">
        <v>1</v>
      </c>
      <c r="I8021" s="3">
        <f t="shared" si="125"/>
        <v>2</v>
      </c>
    </row>
    <row r="8022" spans="1:9" x14ac:dyDescent="0.35">
      <c r="A8022" s="3" t="s">
        <v>8414</v>
      </c>
      <c r="B8022" s="44" t="s">
        <v>180</v>
      </c>
      <c r="C8022" s="44" t="s">
        <v>105</v>
      </c>
      <c r="D8022" s="44" t="s">
        <v>176</v>
      </c>
      <c r="E8022" s="3">
        <v>3</v>
      </c>
      <c r="F8022" s="3">
        <v>1</v>
      </c>
      <c r="G8022" s="3">
        <v>1</v>
      </c>
      <c r="H8022" s="3">
        <v>1</v>
      </c>
      <c r="I8022" s="3">
        <f t="shared" si="125"/>
        <v>2</v>
      </c>
    </row>
    <row r="8023" spans="1:9" x14ac:dyDescent="0.35">
      <c r="A8023" s="3" t="s">
        <v>8415</v>
      </c>
      <c r="B8023" s="44" t="s">
        <v>197</v>
      </c>
      <c r="C8023" s="44" t="s">
        <v>80</v>
      </c>
      <c r="D8023" s="44" t="s">
        <v>176</v>
      </c>
      <c r="E8023" s="3">
        <v>3</v>
      </c>
      <c r="F8023" s="3">
        <v>1</v>
      </c>
      <c r="G8023" s="3">
        <v>4</v>
      </c>
      <c r="H8023" s="3">
        <v>1</v>
      </c>
      <c r="I8023" s="3">
        <f t="shared" si="125"/>
        <v>2</v>
      </c>
    </row>
    <row r="8024" spans="1:9" x14ac:dyDescent="0.35">
      <c r="A8024" s="3" t="s">
        <v>8416</v>
      </c>
      <c r="B8024" s="44" t="s">
        <v>225</v>
      </c>
      <c r="C8024" s="44" t="s">
        <v>52</v>
      </c>
      <c r="D8024" s="44" t="s">
        <v>176</v>
      </c>
      <c r="E8024" s="3">
        <v>1</v>
      </c>
      <c r="F8024" s="3">
        <v>2</v>
      </c>
      <c r="G8024" s="3">
        <v>1</v>
      </c>
      <c r="H8024" s="3">
        <v>1</v>
      </c>
      <c r="I8024" s="3">
        <f t="shared" si="125"/>
        <v>1</v>
      </c>
    </row>
    <row r="8025" spans="1:9" x14ac:dyDescent="0.35">
      <c r="A8025" s="3" t="s">
        <v>8417</v>
      </c>
      <c r="B8025" s="44" t="s">
        <v>225</v>
      </c>
      <c r="C8025" s="44" t="s">
        <v>52</v>
      </c>
      <c r="D8025" s="44" t="s">
        <v>176</v>
      </c>
      <c r="E8025" s="3">
        <v>3</v>
      </c>
      <c r="F8025" s="3">
        <v>1</v>
      </c>
      <c r="G8025" s="3">
        <v>4</v>
      </c>
      <c r="H8025" s="3">
        <v>1</v>
      </c>
      <c r="I8025" s="3">
        <f t="shared" si="125"/>
        <v>2</v>
      </c>
    </row>
    <row r="8026" spans="1:9" x14ac:dyDescent="0.35">
      <c r="A8026" s="3" t="s">
        <v>8418</v>
      </c>
      <c r="B8026" s="44" t="s">
        <v>225</v>
      </c>
      <c r="C8026" s="44" t="s">
        <v>52</v>
      </c>
      <c r="D8026" s="44" t="s">
        <v>176</v>
      </c>
      <c r="E8026" s="3">
        <v>3</v>
      </c>
      <c r="F8026" s="3">
        <v>2</v>
      </c>
      <c r="G8026" s="3">
        <v>1</v>
      </c>
      <c r="H8026" s="3">
        <v>1</v>
      </c>
      <c r="I8026" s="3">
        <f t="shared" si="125"/>
        <v>2</v>
      </c>
    </row>
    <row r="8027" spans="1:9" x14ac:dyDescent="0.35">
      <c r="A8027" s="3" t="s">
        <v>8419</v>
      </c>
      <c r="B8027" s="44" t="s">
        <v>206</v>
      </c>
      <c r="C8027" s="44" t="s">
        <v>52</v>
      </c>
      <c r="D8027" s="44" t="s">
        <v>175</v>
      </c>
      <c r="E8027" s="3">
        <v>3</v>
      </c>
      <c r="F8027" s="3">
        <v>1</v>
      </c>
      <c r="G8027" s="3">
        <v>1</v>
      </c>
      <c r="H8027" s="3">
        <v>1</v>
      </c>
      <c r="I8027" s="3">
        <f t="shared" si="125"/>
        <v>2</v>
      </c>
    </row>
    <row r="8028" spans="1:9" x14ac:dyDescent="0.35">
      <c r="A8028" s="3" t="s">
        <v>8420</v>
      </c>
      <c r="B8028" s="44" t="s">
        <v>282</v>
      </c>
      <c r="C8028" s="44" t="s">
        <v>111</v>
      </c>
      <c r="D8028" s="44" t="s">
        <v>175</v>
      </c>
      <c r="E8028" s="3">
        <v>3</v>
      </c>
      <c r="F8028" s="3">
        <v>1</v>
      </c>
      <c r="G8028" s="3">
        <v>1</v>
      </c>
      <c r="H8028" s="3">
        <v>1</v>
      </c>
      <c r="I8028" s="3">
        <f t="shared" si="125"/>
        <v>2</v>
      </c>
    </row>
    <row r="8029" spans="1:9" x14ac:dyDescent="0.35">
      <c r="A8029" s="3" t="s">
        <v>8421</v>
      </c>
      <c r="B8029" s="44" t="s">
        <v>225</v>
      </c>
      <c r="C8029" s="44" t="s">
        <v>52</v>
      </c>
      <c r="D8029" s="44" t="s">
        <v>176</v>
      </c>
      <c r="E8029" s="3">
        <v>3</v>
      </c>
      <c r="F8029" s="3">
        <v>2</v>
      </c>
      <c r="G8029" s="3">
        <v>1</v>
      </c>
      <c r="H8029" s="3">
        <v>1</v>
      </c>
      <c r="I8029" s="3">
        <f t="shared" si="125"/>
        <v>2</v>
      </c>
    </row>
    <row r="8030" spans="1:9" x14ac:dyDescent="0.35">
      <c r="A8030" s="3" t="s">
        <v>8422</v>
      </c>
      <c r="B8030" s="44" t="s">
        <v>276</v>
      </c>
      <c r="C8030" s="44" t="s">
        <v>105</v>
      </c>
      <c r="D8030" s="44" t="s">
        <v>175</v>
      </c>
      <c r="E8030" s="3">
        <v>3</v>
      </c>
      <c r="F8030" s="3">
        <v>1</v>
      </c>
      <c r="G8030" s="3">
        <v>1</v>
      </c>
      <c r="H8030" s="3">
        <v>1</v>
      </c>
      <c r="I8030" s="3">
        <f t="shared" si="125"/>
        <v>2</v>
      </c>
    </row>
    <row r="8031" spans="1:9" x14ac:dyDescent="0.35">
      <c r="A8031" s="3" t="s">
        <v>8423</v>
      </c>
      <c r="B8031" s="44" t="s">
        <v>225</v>
      </c>
      <c r="C8031" s="44" t="s">
        <v>52</v>
      </c>
      <c r="D8031" s="44" t="s">
        <v>176</v>
      </c>
      <c r="E8031" s="3">
        <v>3</v>
      </c>
      <c r="F8031" s="3">
        <v>1</v>
      </c>
      <c r="G8031" s="3">
        <v>4</v>
      </c>
      <c r="H8031" s="3">
        <v>1</v>
      </c>
      <c r="I8031" s="3">
        <f t="shared" si="125"/>
        <v>2</v>
      </c>
    </row>
    <row r="8032" spans="1:9" x14ac:dyDescent="0.35">
      <c r="A8032" s="3" t="s">
        <v>8424</v>
      </c>
      <c r="B8032" s="44" t="s">
        <v>180</v>
      </c>
      <c r="C8032" s="44" t="s">
        <v>105</v>
      </c>
      <c r="D8032" s="44" t="s">
        <v>176</v>
      </c>
      <c r="E8032" s="3">
        <v>3</v>
      </c>
      <c r="F8032" s="3">
        <v>1</v>
      </c>
      <c r="G8032" s="3">
        <v>4</v>
      </c>
      <c r="H8032" s="3">
        <v>1</v>
      </c>
      <c r="I8032" s="3">
        <f t="shared" si="125"/>
        <v>2</v>
      </c>
    </row>
    <row r="8033" spans="1:9" x14ac:dyDescent="0.35">
      <c r="A8033" s="3" t="s">
        <v>8425</v>
      </c>
      <c r="B8033" s="44" t="s">
        <v>237</v>
      </c>
      <c r="C8033" s="44" t="s">
        <v>63</v>
      </c>
      <c r="D8033" s="44" t="s">
        <v>175</v>
      </c>
      <c r="E8033" s="3">
        <v>3</v>
      </c>
      <c r="F8033" s="3">
        <v>2</v>
      </c>
      <c r="G8033" s="3">
        <v>1</v>
      </c>
      <c r="H8033" s="3">
        <v>1</v>
      </c>
      <c r="I8033" s="3">
        <f t="shared" si="125"/>
        <v>2</v>
      </c>
    </row>
    <row r="8034" spans="1:9" x14ac:dyDescent="0.35">
      <c r="A8034" s="3" t="s">
        <v>8426</v>
      </c>
      <c r="B8034" s="44" t="s">
        <v>237</v>
      </c>
      <c r="C8034" s="44" t="s">
        <v>63</v>
      </c>
      <c r="D8034" s="44" t="s">
        <v>175</v>
      </c>
      <c r="E8034" s="3">
        <v>3</v>
      </c>
      <c r="F8034" s="3">
        <v>1</v>
      </c>
      <c r="G8034" s="3">
        <v>4</v>
      </c>
      <c r="H8034" s="3">
        <v>1</v>
      </c>
      <c r="I8034" s="3">
        <f t="shared" si="125"/>
        <v>2</v>
      </c>
    </row>
    <row r="8035" spans="1:9" x14ac:dyDescent="0.35">
      <c r="A8035" s="3" t="s">
        <v>8427</v>
      </c>
      <c r="B8035" s="44" t="s">
        <v>225</v>
      </c>
      <c r="C8035" s="44" t="s">
        <v>52</v>
      </c>
      <c r="D8035" s="44" t="s">
        <v>176</v>
      </c>
      <c r="E8035" s="3">
        <v>3</v>
      </c>
      <c r="F8035" s="3">
        <v>1</v>
      </c>
      <c r="G8035" s="3">
        <v>4</v>
      </c>
      <c r="H8035" s="3">
        <v>1</v>
      </c>
      <c r="I8035" s="3">
        <f t="shared" si="125"/>
        <v>2</v>
      </c>
    </row>
    <row r="8036" spans="1:9" x14ac:dyDescent="0.35">
      <c r="A8036" s="3" t="s">
        <v>8428</v>
      </c>
      <c r="B8036" s="44" t="s">
        <v>192</v>
      </c>
      <c r="C8036" s="44" t="s">
        <v>111</v>
      </c>
      <c r="D8036" s="44" t="s">
        <v>176</v>
      </c>
      <c r="E8036" s="3">
        <v>3</v>
      </c>
      <c r="F8036" s="3">
        <v>1</v>
      </c>
      <c r="G8036" s="3">
        <v>1</v>
      </c>
      <c r="H8036" s="3">
        <v>1</v>
      </c>
      <c r="I8036" s="3">
        <f t="shared" si="125"/>
        <v>2</v>
      </c>
    </row>
    <row r="8037" spans="1:9" x14ac:dyDescent="0.35">
      <c r="A8037" s="3" t="s">
        <v>8429</v>
      </c>
      <c r="B8037" s="44" t="s">
        <v>215</v>
      </c>
      <c r="C8037" s="44" t="s">
        <v>38</v>
      </c>
      <c r="D8037" s="44" t="s">
        <v>176</v>
      </c>
      <c r="E8037" s="3">
        <v>3</v>
      </c>
      <c r="F8037" s="3">
        <v>1</v>
      </c>
      <c r="G8037" s="3">
        <v>1</v>
      </c>
      <c r="H8037" s="3">
        <v>1</v>
      </c>
      <c r="I8037" s="3">
        <f t="shared" si="125"/>
        <v>2</v>
      </c>
    </row>
    <row r="8038" spans="1:9" x14ac:dyDescent="0.35">
      <c r="A8038" s="3" t="s">
        <v>8430</v>
      </c>
      <c r="B8038" s="44" t="s">
        <v>249</v>
      </c>
      <c r="C8038" s="44" t="s">
        <v>68</v>
      </c>
      <c r="D8038" s="44" t="s">
        <v>175</v>
      </c>
      <c r="E8038" s="3">
        <v>3</v>
      </c>
      <c r="F8038" s="3">
        <v>1</v>
      </c>
      <c r="G8038" s="3">
        <v>4</v>
      </c>
      <c r="H8038" s="3">
        <v>1</v>
      </c>
      <c r="I8038" s="3">
        <f t="shared" si="125"/>
        <v>2</v>
      </c>
    </row>
    <row r="8039" spans="1:9" x14ac:dyDescent="0.35">
      <c r="A8039" s="3" t="s">
        <v>8431</v>
      </c>
      <c r="B8039" s="44" t="s">
        <v>249</v>
      </c>
      <c r="C8039" s="44" t="s">
        <v>68</v>
      </c>
      <c r="D8039" s="44" t="s">
        <v>175</v>
      </c>
      <c r="E8039" s="3">
        <v>3</v>
      </c>
      <c r="F8039" s="3">
        <v>1</v>
      </c>
      <c r="G8039" s="3">
        <v>1</v>
      </c>
      <c r="H8039" s="3">
        <v>3</v>
      </c>
      <c r="I8039" s="3">
        <f t="shared" si="125"/>
        <v>2</v>
      </c>
    </row>
    <row r="8040" spans="1:9" x14ac:dyDescent="0.35">
      <c r="A8040" s="3" t="s">
        <v>8432</v>
      </c>
      <c r="B8040" s="44" t="s">
        <v>215</v>
      </c>
      <c r="C8040" s="44" t="s">
        <v>38</v>
      </c>
      <c r="D8040" s="44" t="s">
        <v>176</v>
      </c>
      <c r="E8040" s="3">
        <v>3</v>
      </c>
      <c r="F8040" s="3">
        <v>1</v>
      </c>
      <c r="G8040" s="3">
        <v>4</v>
      </c>
      <c r="H8040" s="3">
        <v>1</v>
      </c>
      <c r="I8040" s="3">
        <f t="shared" si="125"/>
        <v>2</v>
      </c>
    </row>
    <row r="8041" spans="1:9" x14ac:dyDescent="0.35">
      <c r="A8041" s="3" t="s">
        <v>8433</v>
      </c>
      <c r="B8041" s="44" t="s">
        <v>215</v>
      </c>
      <c r="C8041" s="44" t="s">
        <v>38</v>
      </c>
      <c r="D8041" s="44" t="s">
        <v>176</v>
      </c>
      <c r="E8041" s="3">
        <v>2</v>
      </c>
      <c r="F8041" s="3">
        <v>2</v>
      </c>
      <c r="G8041" s="3">
        <v>1</v>
      </c>
      <c r="H8041" s="3">
        <v>1</v>
      </c>
      <c r="I8041" s="3">
        <f t="shared" si="125"/>
        <v>2</v>
      </c>
    </row>
    <row r="8042" spans="1:9" x14ac:dyDescent="0.35">
      <c r="A8042" s="3" t="s">
        <v>8434</v>
      </c>
      <c r="B8042" s="44" t="s">
        <v>215</v>
      </c>
      <c r="C8042" s="44" t="s">
        <v>38</v>
      </c>
      <c r="D8042" s="44" t="s">
        <v>176</v>
      </c>
      <c r="E8042" s="3">
        <v>3</v>
      </c>
      <c r="F8042" s="3">
        <v>1</v>
      </c>
      <c r="G8042" s="3">
        <v>1</v>
      </c>
      <c r="H8042" s="3">
        <v>1</v>
      </c>
      <c r="I8042" s="3">
        <f t="shared" si="125"/>
        <v>2</v>
      </c>
    </row>
    <row r="8043" spans="1:9" x14ac:dyDescent="0.35">
      <c r="A8043" s="3" t="s">
        <v>8435</v>
      </c>
      <c r="B8043" s="44" t="s">
        <v>237</v>
      </c>
      <c r="C8043" s="44" t="s">
        <v>63</v>
      </c>
      <c r="D8043" s="44" t="s">
        <v>175</v>
      </c>
      <c r="E8043" s="3">
        <v>3</v>
      </c>
      <c r="F8043" s="3">
        <v>2</v>
      </c>
      <c r="G8043" s="3">
        <v>1</v>
      </c>
      <c r="H8043" s="3">
        <v>1</v>
      </c>
      <c r="I8043" s="3">
        <f t="shared" si="125"/>
        <v>2</v>
      </c>
    </row>
    <row r="8044" spans="1:9" x14ac:dyDescent="0.35">
      <c r="A8044" s="3" t="s">
        <v>8436</v>
      </c>
      <c r="B8044" s="44" t="s">
        <v>232</v>
      </c>
      <c r="C8044" s="44" t="s">
        <v>99</v>
      </c>
      <c r="D8044" s="44" t="s">
        <v>176</v>
      </c>
      <c r="E8044" s="3">
        <v>3</v>
      </c>
      <c r="F8044" s="3">
        <v>1</v>
      </c>
      <c r="G8044" s="3">
        <v>1</v>
      </c>
      <c r="H8044" s="3">
        <v>1</v>
      </c>
      <c r="I8044" s="3">
        <f t="shared" si="125"/>
        <v>2</v>
      </c>
    </row>
    <row r="8045" spans="1:9" x14ac:dyDescent="0.35">
      <c r="A8045" s="3" t="s">
        <v>8437</v>
      </c>
      <c r="B8045" s="44" t="s">
        <v>215</v>
      </c>
      <c r="C8045" s="44" t="s">
        <v>38</v>
      </c>
      <c r="D8045" s="44" t="s">
        <v>176</v>
      </c>
      <c r="E8045" s="3">
        <v>3</v>
      </c>
      <c r="F8045" s="3">
        <v>1</v>
      </c>
      <c r="G8045" s="3">
        <v>1</v>
      </c>
      <c r="H8045" s="3">
        <v>1</v>
      </c>
      <c r="I8045" s="3">
        <f t="shared" si="125"/>
        <v>2</v>
      </c>
    </row>
    <row r="8046" spans="1:9" x14ac:dyDescent="0.35">
      <c r="A8046" s="3" t="s">
        <v>8438</v>
      </c>
      <c r="B8046" s="44" t="s">
        <v>225</v>
      </c>
      <c r="C8046" s="44" t="s">
        <v>52</v>
      </c>
      <c r="D8046" s="44" t="s">
        <v>176</v>
      </c>
      <c r="E8046" s="3">
        <v>3</v>
      </c>
      <c r="F8046" s="3">
        <v>1</v>
      </c>
      <c r="G8046" s="3">
        <v>1</v>
      </c>
      <c r="H8046" s="3">
        <v>1</v>
      </c>
      <c r="I8046" s="3">
        <f t="shared" si="125"/>
        <v>2</v>
      </c>
    </row>
    <row r="8047" spans="1:9" x14ac:dyDescent="0.35">
      <c r="A8047" s="3" t="s">
        <v>8439</v>
      </c>
      <c r="B8047" s="44" t="s">
        <v>249</v>
      </c>
      <c r="C8047" s="44" t="s">
        <v>68</v>
      </c>
      <c r="D8047" s="44" t="s">
        <v>175</v>
      </c>
      <c r="E8047" s="3">
        <v>3</v>
      </c>
      <c r="F8047" s="3">
        <v>2</v>
      </c>
      <c r="G8047" s="3">
        <v>1</v>
      </c>
      <c r="H8047" s="3">
        <v>1</v>
      </c>
      <c r="I8047" s="3">
        <f t="shared" si="125"/>
        <v>2</v>
      </c>
    </row>
    <row r="8048" spans="1:9" x14ac:dyDescent="0.35">
      <c r="A8048" s="3" t="s">
        <v>8440</v>
      </c>
      <c r="B8048" s="44" t="s">
        <v>237</v>
      </c>
      <c r="C8048" s="44" t="s">
        <v>63</v>
      </c>
      <c r="D8048" s="44" t="s">
        <v>175</v>
      </c>
      <c r="E8048" s="3">
        <v>3</v>
      </c>
      <c r="F8048" s="3">
        <v>1</v>
      </c>
      <c r="G8048" s="3">
        <v>1</v>
      </c>
      <c r="H8048" s="3">
        <v>1</v>
      </c>
      <c r="I8048" s="3">
        <f t="shared" si="125"/>
        <v>2</v>
      </c>
    </row>
    <row r="8049" spans="1:9" x14ac:dyDescent="0.35">
      <c r="A8049" s="3" t="s">
        <v>8441</v>
      </c>
      <c r="B8049" s="44" t="s">
        <v>265</v>
      </c>
      <c r="C8049" s="44" t="s">
        <v>96</v>
      </c>
      <c r="D8049" s="44" t="s">
        <v>175</v>
      </c>
      <c r="E8049" s="3">
        <v>3</v>
      </c>
      <c r="F8049" s="3">
        <v>1</v>
      </c>
      <c r="G8049" s="3">
        <v>1</v>
      </c>
      <c r="H8049" s="3">
        <v>1</v>
      </c>
      <c r="I8049" s="3">
        <f t="shared" si="125"/>
        <v>2</v>
      </c>
    </row>
    <row r="8050" spans="1:9" x14ac:dyDescent="0.35">
      <c r="A8050" s="3" t="s">
        <v>8442</v>
      </c>
      <c r="B8050" s="44" t="s">
        <v>225</v>
      </c>
      <c r="C8050" s="44" t="s">
        <v>52</v>
      </c>
      <c r="D8050" s="44" t="s">
        <v>176</v>
      </c>
      <c r="E8050" s="3">
        <v>1</v>
      </c>
      <c r="F8050" s="3">
        <v>3</v>
      </c>
      <c r="G8050" s="3">
        <v>1</v>
      </c>
      <c r="H8050" s="3">
        <v>1</v>
      </c>
      <c r="I8050" s="3">
        <f t="shared" si="125"/>
        <v>2</v>
      </c>
    </row>
    <row r="8051" spans="1:9" x14ac:dyDescent="0.35">
      <c r="A8051" s="3" t="s">
        <v>8443</v>
      </c>
      <c r="B8051" s="44" t="s">
        <v>212</v>
      </c>
      <c r="C8051" s="44" t="s">
        <v>86</v>
      </c>
      <c r="D8051" s="44" t="s">
        <v>176</v>
      </c>
      <c r="E8051" s="3">
        <v>3</v>
      </c>
      <c r="F8051" s="3">
        <v>1</v>
      </c>
      <c r="G8051" s="3">
        <v>4</v>
      </c>
      <c r="H8051" s="3">
        <v>1</v>
      </c>
      <c r="I8051" s="3">
        <f t="shared" si="125"/>
        <v>2</v>
      </c>
    </row>
    <row r="8052" spans="1:9" x14ac:dyDescent="0.35">
      <c r="A8052" s="3" t="s">
        <v>8444</v>
      </c>
      <c r="B8052" s="44" t="s">
        <v>212</v>
      </c>
      <c r="C8052" s="44" t="s">
        <v>86</v>
      </c>
      <c r="D8052" s="44" t="s">
        <v>176</v>
      </c>
      <c r="E8052" s="3">
        <v>3</v>
      </c>
      <c r="F8052" s="3">
        <v>1</v>
      </c>
      <c r="G8052" s="3">
        <v>1</v>
      </c>
      <c r="H8052" s="3">
        <v>1</v>
      </c>
      <c r="I8052" s="3">
        <f t="shared" si="125"/>
        <v>2</v>
      </c>
    </row>
    <row r="8053" spans="1:9" x14ac:dyDescent="0.35">
      <c r="A8053" s="3" t="s">
        <v>8445</v>
      </c>
      <c r="B8053" s="44" t="s">
        <v>212</v>
      </c>
      <c r="C8053" s="44" t="s">
        <v>86</v>
      </c>
      <c r="D8053" s="44" t="s">
        <v>176</v>
      </c>
      <c r="E8053" s="3">
        <v>3</v>
      </c>
      <c r="F8053" s="3">
        <v>1</v>
      </c>
      <c r="G8053" s="3">
        <v>4</v>
      </c>
      <c r="H8053" s="3">
        <v>1</v>
      </c>
      <c r="I8053" s="3">
        <f t="shared" si="125"/>
        <v>2</v>
      </c>
    </row>
    <row r="8054" spans="1:9" x14ac:dyDescent="0.35">
      <c r="A8054" s="3" t="s">
        <v>8446</v>
      </c>
      <c r="B8054" s="44" t="s">
        <v>180</v>
      </c>
      <c r="C8054" s="44" t="s">
        <v>105</v>
      </c>
      <c r="D8054" s="44" t="s">
        <v>176</v>
      </c>
      <c r="E8054" s="3">
        <v>3</v>
      </c>
      <c r="F8054" s="3">
        <v>1</v>
      </c>
      <c r="G8054" s="3">
        <v>1</v>
      </c>
      <c r="H8054" s="3">
        <v>1</v>
      </c>
      <c r="I8054" s="3">
        <f t="shared" si="125"/>
        <v>2</v>
      </c>
    </row>
    <row r="8055" spans="1:9" x14ac:dyDescent="0.35">
      <c r="A8055" s="3" t="s">
        <v>8447</v>
      </c>
      <c r="B8055" s="44" t="s">
        <v>249</v>
      </c>
      <c r="C8055" s="44" t="s">
        <v>68</v>
      </c>
      <c r="D8055" s="44" t="s">
        <v>175</v>
      </c>
      <c r="E8055" s="3">
        <v>3</v>
      </c>
      <c r="F8055" s="3">
        <v>2</v>
      </c>
      <c r="G8055" s="3">
        <v>1</v>
      </c>
      <c r="H8055" s="3">
        <v>1</v>
      </c>
      <c r="I8055" s="3">
        <f t="shared" si="125"/>
        <v>2</v>
      </c>
    </row>
    <row r="8056" spans="1:9" x14ac:dyDescent="0.35">
      <c r="A8056" s="3" t="s">
        <v>8448</v>
      </c>
      <c r="B8056" s="44" t="s">
        <v>225</v>
      </c>
      <c r="C8056" s="44" t="s">
        <v>52</v>
      </c>
      <c r="D8056" s="44" t="s">
        <v>176</v>
      </c>
      <c r="E8056" s="3">
        <v>3</v>
      </c>
      <c r="F8056" s="3">
        <v>1</v>
      </c>
      <c r="G8056" s="3">
        <v>4</v>
      </c>
      <c r="H8056" s="3">
        <v>1</v>
      </c>
      <c r="I8056" s="3">
        <f t="shared" si="125"/>
        <v>2</v>
      </c>
    </row>
    <row r="8057" spans="1:9" x14ac:dyDescent="0.35">
      <c r="A8057" s="3" t="s">
        <v>8449</v>
      </c>
      <c r="B8057" s="44" t="s">
        <v>212</v>
      </c>
      <c r="C8057" s="44" t="s">
        <v>86</v>
      </c>
      <c r="D8057" s="44" t="s">
        <v>176</v>
      </c>
      <c r="E8057" s="3">
        <v>3</v>
      </c>
      <c r="F8057" s="3">
        <v>1</v>
      </c>
      <c r="G8057" s="3">
        <v>1</v>
      </c>
      <c r="H8057" s="3">
        <v>1</v>
      </c>
      <c r="I8057" s="3">
        <f t="shared" si="125"/>
        <v>2</v>
      </c>
    </row>
    <row r="8058" spans="1:9" x14ac:dyDescent="0.35">
      <c r="A8058" s="3" t="s">
        <v>8450</v>
      </c>
      <c r="B8058" s="44" t="s">
        <v>212</v>
      </c>
      <c r="C8058" s="44" t="s">
        <v>86</v>
      </c>
      <c r="D8058" s="44" t="s">
        <v>176</v>
      </c>
      <c r="E8058" s="3">
        <v>3</v>
      </c>
      <c r="F8058" s="3">
        <v>1</v>
      </c>
      <c r="G8058" s="3">
        <v>1</v>
      </c>
      <c r="H8058" s="3">
        <v>1</v>
      </c>
      <c r="I8058" s="3">
        <f t="shared" si="125"/>
        <v>2</v>
      </c>
    </row>
    <row r="8059" spans="1:9" x14ac:dyDescent="0.35">
      <c r="A8059" s="3" t="s">
        <v>8451</v>
      </c>
      <c r="B8059" s="44" t="s">
        <v>212</v>
      </c>
      <c r="C8059" s="44" t="s">
        <v>86</v>
      </c>
      <c r="D8059" s="44" t="s">
        <v>176</v>
      </c>
      <c r="E8059" s="3">
        <v>3</v>
      </c>
      <c r="F8059" s="3">
        <v>1</v>
      </c>
      <c r="G8059" s="3">
        <v>4</v>
      </c>
      <c r="H8059" s="3">
        <v>1</v>
      </c>
      <c r="I8059" s="3">
        <f t="shared" si="125"/>
        <v>2</v>
      </c>
    </row>
    <row r="8060" spans="1:9" x14ac:dyDescent="0.35">
      <c r="A8060" s="3" t="s">
        <v>8452</v>
      </c>
      <c r="B8060" s="44" t="s">
        <v>225</v>
      </c>
      <c r="C8060" s="44" t="s">
        <v>52</v>
      </c>
      <c r="D8060" s="44" t="s">
        <v>176</v>
      </c>
      <c r="E8060" s="3">
        <v>2</v>
      </c>
      <c r="F8060" s="3">
        <v>2</v>
      </c>
      <c r="G8060" s="3">
        <v>1</v>
      </c>
      <c r="H8060" s="3">
        <v>1</v>
      </c>
      <c r="I8060" s="3">
        <f t="shared" si="125"/>
        <v>2</v>
      </c>
    </row>
    <row r="8061" spans="1:9" x14ac:dyDescent="0.35">
      <c r="A8061" s="3" t="s">
        <v>8453</v>
      </c>
      <c r="B8061" s="44" t="s">
        <v>225</v>
      </c>
      <c r="C8061" s="44" t="s">
        <v>52</v>
      </c>
      <c r="D8061" s="44" t="s">
        <v>176</v>
      </c>
      <c r="E8061" s="3">
        <v>3</v>
      </c>
      <c r="F8061" s="3">
        <v>1</v>
      </c>
      <c r="G8061" s="3">
        <v>1</v>
      </c>
      <c r="H8061" s="3">
        <v>3</v>
      </c>
      <c r="I8061" s="3">
        <f t="shared" si="125"/>
        <v>2</v>
      </c>
    </row>
    <row r="8062" spans="1:9" x14ac:dyDescent="0.35">
      <c r="A8062" s="3" t="s">
        <v>8454</v>
      </c>
      <c r="B8062" s="44" t="s">
        <v>255</v>
      </c>
      <c r="C8062" s="44" t="s">
        <v>87</v>
      </c>
      <c r="D8062" s="44" t="s">
        <v>176</v>
      </c>
      <c r="E8062" s="3">
        <v>1</v>
      </c>
      <c r="F8062" s="3">
        <v>2</v>
      </c>
      <c r="G8062" s="3">
        <v>1</v>
      </c>
      <c r="H8062" s="3">
        <v>1</v>
      </c>
      <c r="I8062" s="3">
        <f t="shared" si="125"/>
        <v>1</v>
      </c>
    </row>
    <row r="8063" spans="1:9" x14ac:dyDescent="0.35">
      <c r="A8063" s="3" t="s">
        <v>8455</v>
      </c>
      <c r="B8063" s="44" t="s">
        <v>225</v>
      </c>
      <c r="C8063" s="44" t="s">
        <v>52</v>
      </c>
      <c r="D8063" s="44" t="s">
        <v>176</v>
      </c>
      <c r="E8063" s="3">
        <v>3</v>
      </c>
      <c r="F8063" s="3">
        <v>1</v>
      </c>
      <c r="G8063" s="3">
        <v>4</v>
      </c>
      <c r="H8063" s="3">
        <v>1</v>
      </c>
      <c r="I8063" s="3">
        <f t="shared" si="125"/>
        <v>2</v>
      </c>
    </row>
    <row r="8064" spans="1:9" x14ac:dyDescent="0.35">
      <c r="A8064" s="3" t="s">
        <v>8456</v>
      </c>
      <c r="B8064" s="44" t="s">
        <v>198</v>
      </c>
      <c r="C8064" s="44" t="s">
        <v>54</v>
      </c>
      <c r="D8064" s="44" t="s">
        <v>176</v>
      </c>
      <c r="E8064" s="3">
        <v>1</v>
      </c>
      <c r="F8064" s="3">
        <v>1</v>
      </c>
      <c r="G8064" s="3">
        <v>1</v>
      </c>
      <c r="H8064" s="3">
        <v>1</v>
      </c>
      <c r="I8064" s="3">
        <f t="shared" si="125"/>
        <v>1</v>
      </c>
    </row>
    <row r="8065" spans="1:9" x14ac:dyDescent="0.35">
      <c r="A8065" s="3" t="s">
        <v>8457</v>
      </c>
      <c r="B8065" s="44" t="s">
        <v>255</v>
      </c>
      <c r="C8065" s="44" t="s">
        <v>87</v>
      </c>
      <c r="D8065" s="44" t="s">
        <v>176</v>
      </c>
      <c r="E8065" s="3">
        <v>3</v>
      </c>
      <c r="F8065" s="3">
        <v>1</v>
      </c>
      <c r="G8065" s="3">
        <v>1</v>
      </c>
      <c r="H8065" s="3">
        <v>3</v>
      </c>
      <c r="I8065" s="3">
        <f t="shared" si="125"/>
        <v>2</v>
      </c>
    </row>
    <row r="8066" spans="1:9" x14ac:dyDescent="0.35">
      <c r="A8066" s="3" t="s">
        <v>8458</v>
      </c>
      <c r="B8066" s="44" t="s">
        <v>249</v>
      </c>
      <c r="C8066" s="44" t="s">
        <v>68</v>
      </c>
      <c r="D8066" s="44" t="s">
        <v>175</v>
      </c>
      <c r="E8066" s="3">
        <v>3</v>
      </c>
      <c r="F8066" s="3">
        <v>2</v>
      </c>
      <c r="G8066" s="3">
        <v>1</v>
      </c>
      <c r="H8066" s="3">
        <v>1</v>
      </c>
      <c r="I8066" s="3">
        <f t="shared" si="125"/>
        <v>2</v>
      </c>
    </row>
    <row r="8067" spans="1:9" x14ac:dyDescent="0.35">
      <c r="A8067" s="3" t="s">
        <v>8459</v>
      </c>
      <c r="B8067" s="44" t="s">
        <v>232</v>
      </c>
      <c r="C8067" s="44" t="s">
        <v>99</v>
      </c>
      <c r="D8067" s="44" t="s">
        <v>176</v>
      </c>
      <c r="E8067" s="3">
        <v>3</v>
      </c>
      <c r="F8067" s="3">
        <v>1</v>
      </c>
      <c r="G8067" s="3">
        <v>1</v>
      </c>
      <c r="H8067" s="3">
        <v>1</v>
      </c>
      <c r="I8067" s="3">
        <f t="shared" ref="I8067:I8130" si="126">ROUND(AVERAGE(E8067:H8067),0)</f>
        <v>2</v>
      </c>
    </row>
    <row r="8068" spans="1:9" x14ac:dyDescent="0.35">
      <c r="A8068" s="3" t="s">
        <v>8460</v>
      </c>
      <c r="B8068" s="44" t="s">
        <v>184</v>
      </c>
      <c r="C8068" s="44" t="s">
        <v>79</v>
      </c>
      <c r="D8068" s="44" t="s">
        <v>176</v>
      </c>
      <c r="E8068" s="3">
        <v>3</v>
      </c>
      <c r="F8068" s="3">
        <v>1</v>
      </c>
      <c r="G8068" s="3">
        <v>1</v>
      </c>
      <c r="H8068" s="3">
        <v>1</v>
      </c>
      <c r="I8068" s="3">
        <f t="shared" si="126"/>
        <v>2</v>
      </c>
    </row>
    <row r="8069" spans="1:9" x14ac:dyDescent="0.35">
      <c r="A8069" s="3" t="s">
        <v>8461</v>
      </c>
      <c r="B8069" s="44" t="s">
        <v>237</v>
      </c>
      <c r="C8069" s="44" t="s">
        <v>63</v>
      </c>
      <c r="D8069" s="44" t="s">
        <v>175</v>
      </c>
      <c r="E8069" s="3">
        <v>3</v>
      </c>
      <c r="F8069" s="3">
        <v>1</v>
      </c>
      <c r="G8069" s="3">
        <v>1</v>
      </c>
      <c r="H8069" s="3">
        <v>1</v>
      </c>
      <c r="I8069" s="3">
        <f t="shared" si="126"/>
        <v>2</v>
      </c>
    </row>
    <row r="8070" spans="1:9" x14ac:dyDescent="0.35">
      <c r="A8070" s="3" t="s">
        <v>8462</v>
      </c>
      <c r="B8070" s="44" t="s">
        <v>224</v>
      </c>
      <c r="C8070" s="44" t="s">
        <v>183</v>
      </c>
      <c r="D8070" s="44" t="s">
        <v>176</v>
      </c>
      <c r="E8070" s="3">
        <v>3</v>
      </c>
      <c r="F8070" s="3">
        <v>1</v>
      </c>
      <c r="G8070" s="3">
        <v>1</v>
      </c>
      <c r="H8070" s="3">
        <v>1</v>
      </c>
      <c r="I8070" s="3">
        <f t="shared" si="126"/>
        <v>2</v>
      </c>
    </row>
    <row r="8071" spans="1:9" x14ac:dyDescent="0.35">
      <c r="A8071" s="3" t="s">
        <v>8463</v>
      </c>
      <c r="B8071" s="44" t="s">
        <v>254</v>
      </c>
      <c r="C8071" s="44" t="s">
        <v>68</v>
      </c>
      <c r="D8071" s="44" t="s">
        <v>176</v>
      </c>
      <c r="E8071" s="3">
        <v>3</v>
      </c>
      <c r="F8071" s="3">
        <v>1</v>
      </c>
      <c r="G8071" s="3">
        <v>1</v>
      </c>
      <c r="H8071" s="3">
        <v>1</v>
      </c>
      <c r="I8071" s="3">
        <f t="shared" si="126"/>
        <v>2</v>
      </c>
    </row>
    <row r="8072" spans="1:9" x14ac:dyDescent="0.35">
      <c r="A8072" s="3" t="s">
        <v>8464</v>
      </c>
      <c r="B8072" s="44" t="s">
        <v>224</v>
      </c>
      <c r="C8072" s="44" t="s">
        <v>183</v>
      </c>
      <c r="D8072" s="44" t="s">
        <v>176</v>
      </c>
      <c r="E8072" s="3">
        <v>3</v>
      </c>
      <c r="F8072" s="3">
        <v>1</v>
      </c>
      <c r="G8072" s="3">
        <v>4</v>
      </c>
      <c r="H8072" s="3">
        <v>1</v>
      </c>
      <c r="I8072" s="3">
        <f t="shared" si="126"/>
        <v>2</v>
      </c>
    </row>
    <row r="8073" spans="1:9" x14ac:dyDescent="0.35">
      <c r="A8073" s="3" t="s">
        <v>8465</v>
      </c>
      <c r="B8073" s="44" t="s">
        <v>254</v>
      </c>
      <c r="C8073" s="44" t="s">
        <v>68</v>
      </c>
      <c r="D8073" s="44" t="s">
        <v>176</v>
      </c>
      <c r="E8073" s="3">
        <v>3</v>
      </c>
      <c r="F8073" s="3">
        <v>1</v>
      </c>
      <c r="G8073" s="3">
        <v>4</v>
      </c>
      <c r="H8073" s="3">
        <v>1</v>
      </c>
      <c r="I8073" s="3">
        <f t="shared" si="126"/>
        <v>2</v>
      </c>
    </row>
    <row r="8074" spans="1:9" x14ac:dyDescent="0.35">
      <c r="A8074" s="3" t="s">
        <v>8466</v>
      </c>
      <c r="B8074" s="44" t="s">
        <v>249</v>
      </c>
      <c r="C8074" s="44" t="s">
        <v>68</v>
      </c>
      <c r="D8074" s="44" t="s">
        <v>175</v>
      </c>
      <c r="E8074" s="3">
        <v>3</v>
      </c>
      <c r="F8074" s="3">
        <v>1</v>
      </c>
      <c r="G8074" s="3">
        <v>1</v>
      </c>
      <c r="H8074" s="3">
        <v>1</v>
      </c>
      <c r="I8074" s="3">
        <f t="shared" si="126"/>
        <v>2</v>
      </c>
    </row>
    <row r="8075" spans="1:9" x14ac:dyDescent="0.35">
      <c r="A8075" s="3" t="s">
        <v>8467</v>
      </c>
      <c r="B8075" s="44" t="s">
        <v>234</v>
      </c>
      <c r="C8075" s="44" t="s">
        <v>235</v>
      </c>
      <c r="D8075" s="44" t="s">
        <v>176</v>
      </c>
      <c r="E8075" s="3">
        <v>3</v>
      </c>
      <c r="F8075" s="3">
        <v>1</v>
      </c>
      <c r="G8075" s="3">
        <v>1</v>
      </c>
      <c r="H8075" s="3">
        <v>1</v>
      </c>
      <c r="I8075" s="3">
        <f t="shared" si="126"/>
        <v>2</v>
      </c>
    </row>
    <row r="8076" spans="1:9" x14ac:dyDescent="0.35">
      <c r="A8076" s="3" t="s">
        <v>8468</v>
      </c>
      <c r="B8076" s="44" t="s">
        <v>185</v>
      </c>
      <c r="C8076" s="44" t="s">
        <v>63</v>
      </c>
      <c r="D8076" s="44" t="s">
        <v>176</v>
      </c>
      <c r="E8076" s="3">
        <v>2</v>
      </c>
      <c r="F8076" s="3">
        <v>4</v>
      </c>
      <c r="G8076" s="3">
        <v>1</v>
      </c>
      <c r="H8076" s="3">
        <v>1</v>
      </c>
      <c r="I8076" s="3">
        <f t="shared" si="126"/>
        <v>2</v>
      </c>
    </row>
    <row r="8077" spans="1:9" x14ac:dyDescent="0.35">
      <c r="A8077" s="3" t="s">
        <v>8469</v>
      </c>
      <c r="B8077" s="44" t="s">
        <v>249</v>
      </c>
      <c r="C8077" s="44" t="s">
        <v>68</v>
      </c>
      <c r="D8077" s="44" t="s">
        <v>175</v>
      </c>
      <c r="E8077" s="3">
        <v>3</v>
      </c>
      <c r="F8077" s="3">
        <v>1</v>
      </c>
      <c r="G8077" s="3">
        <v>1</v>
      </c>
      <c r="H8077" s="3">
        <v>1</v>
      </c>
      <c r="I8077" s="3">
        <f t="shared" si="126"/>
        <v>2</v>
      </c>
    </row>
    <row r="8078" spans="1:9" x14ac:dyDescent="0.35">
      <c r="A8078" s="3" t="s">
        <v>8470</v>
      </c>
      <c r="B8078" s="44" t="s">
        <v>182</v>
      </c>
      <c r="C8078" s="44" t="s">
        <v>183</v>
      </c>
      <c r="D8078" s="44" t="s">
        <v>175</v>
      </c>
      <c r="E8078" s="3">
        <v>3</v>
      </c>
      <c r="F8078" s="3">
        <v>1</v>
      </c>
      <c r="G8078" s="3">
        <v>4</v>
      </c>
      <c r="H8078" s="3">
        <v>1</v>
      </c>
      <c r="I8078" s="3">
        <f t="shared" si="126"/>
        <v>2</v>
      </c>
    </row>
    <row r="8079" spans="1:9" x14ac:dyDescent="0.35">
      <c r="A8079" s="3" t="s">
        <v>8471</v>
      </c>
      <c r="B8079" s="44" t="s">
        <v>237</v>
      </c>
      <c r="C8079" s="44" t="s">
        <v>63</v>
      </c>
      <c r="D8079" s="44" t="s">
        <v>175</v>
      </c>
      <c r="E8079" s="3">
        <v>3</v>
      </c>
      <c r="F8079" s="3">
        <v>1</v>
      </c>
      <c r="G8079" s="3">
        <v>1</v>
      </c>
      <c r="H8079" s="3">
        <v>1</v>
      </c>
      <c r="I8079" s="3">
        <f t="shared" si="126"/>
        <v>2</v>
      </c>
    </row>
    <row r="8080" spans="1:9" x14ac:dyDescent="0.35">
      <c r="A8080" s="3" t="s">
        <v>8472</v>
      </c>
      <c r="B8080" s="44" t="s">
        <v>237</v>
      </c>
      <c r="C8080" s="44" t="s">
        <v>63</v>
      </c>
      <c r="D8080" s="44" t="s">
        <v>175</v>
      </c>
      <c r="E8080" s="3">
        <v>3</v>
      </c>
      <c r="F8080" s="3">
        <v>1</v>
      </c>
      <c r="G8080" s="3">
        <v>1</v>
      </c>
      <c r="H8080" s="3">
        <v>1</v>
      </c>
      <c r="I8080" s="3">
        <f t="shared" si="126"/>
        <v>2</v>
      </c>
    </row>
    <row r="8081" spans="1:9" x14ac:dyDescent="0.35">
      <c r="A8081" s="3" t="s">
        <v>8473</v>
      </c>
      <c r="B8081" s="44" t="s">
        <v>237</v>
      </c>
      <c r="C8081" s="44" t="s">
        <v>63</v>
      </c>
      <c r="D8081" s="44" t="s">
        <v>175</v>
      </c>
      <c r="E8081" s="3">
        <v>3</v>
      </c>
      <c r="F8081" s="3">
        <v>1</v>
      </c>
      <c r="G8081" s="3">
        <v>1</v>
      </c>
      <c r="H8081" s="3">
        <v>1</v>
      </c>
      <c r="I8081" s="3">
        <f t="shared" si="126"/>
        <v>2</v>
      </c>
    </row>
    <row r="8082" spans="1:9" x14ac:dyDescent="0.35">
      <c r="A8082" s="3" t="s">
        <v>8474</v>
      </c>
      <c r="B8082" s="44" t="s">
        <v>184</v>
      </c>
      <c r="C8082" s="44" t="s">
        <v>79</v>
      </c>
      <c r="D8082" s="44" t="s">
        <v>176</v>
      </c>
      <c r="E8082" s="3">
        <v>3</v>
      </c>
      <c r="F8082" s="3">
        <v>1</v>
      </c>
      <c r="G8082" s="3">
        <v>4</v>
      </c>
      <c r="H8082" s="3">
        <v>1</v>
      </c>
      <c r="I8082" s="3">
        <f t="shared" si="126"/>
        <v>2</v>
      </c>
    </row>
    <row r="8083" spans="1:9" x14ac:dyDescent="0.35">
      <c r="A8083" s="3" t="s">
        <v>8475</v>
      </c>
      <c r="B8083" s="44" t="s">
        <v>224</v>
      </c>
      <c r="C8083" s="44" t="s">
        <v>183</v>
      </c>
      <c r="D8083" s="44" t="s">
        <v>176</v>
      </c>
      <c r="E8083" s="3">
        <v>3</v>
      </c>
      <c r="F8083" s="3">
        <v>1</v>
      </c>
      <c r="G8083" s="3">
        <v>1</v>
      </c>
      <c r="H8083" s="3">
        <v>1</v>
      </c>
      <c r="I8083" s="3">
        <f t="shared" si="126"/>
        <v>2</v>
      </c>
    </row>
    <row r="8084" spans="1:9" x14ac:dyDescent="0.35">
      <c r="A8084" s="3" t="s">
        <v>8476</v>
      </c>
      <c r="B8084" s="44" t="s">
        <v>267</v>
      </c>
      <c r="C8084" s="44" t="s">
        <v>110</v>
      </c>
      <c r="D8084" s="44" t="s">
        <v>176</v>
      </c>
      <c r="E8084" s="3">
        <v>3</v>
      </c>
      <c r="F8084" s="3">
        <v>1</v>
      </c>
      <c r="G8084" s="3">
        <v>4</v>
      </c>
      <c r="H8084" s="3">
        <v>1</v>
      </c>
      <c r="I8084" s="3">
        <f t="shared" si="126"/>
        <v>2</v>
      </c>
    </row>
    <row r="8085" spans="1:9" x14ac:dyDescent="0.35">
      <c r="A8085" s="3" t="s">
        <v>8477</v>
      </c>
      <c r="B8085" s="44" t="s">
        <v>224</v>
      </c>
      <c r="C8085" s="44" t="s">
        <v>183</v>
      </c>
      <c r="D8085" s="44" t="s">
        <v>176</v>
      </c>
      <c r="E8085" s="3">
        <v>3</v>
      </c>
      <c r="F8085" s="3">
        <v>1</v>
      </c>
      <c r="G8085" s="3">
        <v>1</v>
      </c>
      <c r="H8085" s="3">
        <v>1</v>
      </c>
      <c r="I8085" s="3">
        <f t="shared" si="126"/>
        <v>2</v>
      </c>
    </row>
    <row r="8086" spans="1:9" x14ac:dyDescent="0.35">
      <c r="A8086" s="3" t="s">
        <v>8478</v>
      </c>
      <c r="B8086" s="44" t="s">
        <v>274</v>
      </c>
      <c r="C8086" s="44" t="s">
        <v>99</v>
      </c>
      <c r="D8086" s="44" t="s">
        <v>175</v>
      </c>
      <c r="E8086" s="3">
        <v>3</v>
      </c>
      <c r="F8086" s="3">
        <v>1</v>
      </c>
      <c r="G8086" s="3">
        <v>4</v>
      </c>
      <c r="H8086" s="3">
        <v>1</v>
      </c>
      <c r="I8086" s="3">
        <f t="shared" si="126"/>
        <v>2</v>
      </c>
    </row>
    <row r="8087" spans="1:9" x14ac:dyDescent="0.35">
      <c r="A8087" s="3" t="s">
        <v>8479</v>
      </c>
      <c r="B8087" s="44" t="s">
        <v>224</v>
      </c>
      <c r="C8087" s="44" t="s">
        <v>183</v>
      </c>
      <c r="D8087" s="44" t="s">
        <v>176</v>
      </c>
      <c r="E8087" s="3">
        <v>3</v>
      </c>
      <c r="F8087" s="3">
        <v>1</v>
      </c>
      <c r="G8087" s="3">
        <v>1</v>
      </c>
      <c r="H8087" s="3">
        <v>1</v>
      </c>
      <c r="I8087" s="3">
        <f t="shared" si="126"/>
        <v>2</v>
      </c>
    </row>
    <row r="8088" spans="1:9" x14ac:dyDescent="0.35">
      <c r="A8088" s="3" t="s">
        <v>8480</v>
      </c>
      <c r="B8088" s="44" t="s">
        <v>206</v>
      </c>
      <c r="C8088" s="44" t="s">
        <v>52</v>
      </c>
      <c r="D8088" s="44" t="s">
        <v>175</v>
      </c>
      <c r="E8088" s="3">
        <v>3</v>
      </c>
      <c r="F8088" s="3">
        <v>2</v>
      </c>
      <c r="G8088" s="3">
        <v>1</v>
      </c>
      <c r="H8088" s="3">
        <v>1</v>
      </c>
      <c r="I8088" s="3">
        <f t="shared" si="126"/>
        <v>2</v>
      </c>
    </row>
    <row r="8089" spans="1:9" x14ac:dyDescent="0.35">
      <c r="A8089" s="3" t="s">
        <v>8481</v>
      </c>
      <c r="B8089" s="44" t="s">
        <v>225</v>
      </c>
      <c r="C8089" s="44" t="s">
        <v>52</v>
      </c>
      <c r="D8089" s="44" t="s">
        <v>176</v>
      </c>
      <c r="E8089" s="3">
        <v>1</v>
      </c>
      <c r="F8089" s="3">
        <v>2</v>
      </c>
      <c r="G8089" s="3">
        <v>1</v>
      </c>
      <c r="H8089" s="3">
        <v>1</v>
      </c>
      <c r="I8089" s="3">
        <f t="shared" si="126"/>
        <v>1</v>
      </c>
    </row>
    <row r="8090" spans="1:9" x14ac:dyDescent="0.35">
      <c r="A8090" s="3" t="s">
        <v>8482</v>
      </c>
      <c r="B8090" s="44" t="s">
        <v>192</v>
      </c>
      <c r="C8090" s="44" t="s">
        <v>111</v>
      </c>
      <c r="D8090" s="44" t="s">
        <v>176</v>
      </c>
      <c r="E8090" s="3">
        <v>3</v>
      </c>
      <c r="F8090" s="3">
        <v>1</v>
      </c>
      <c r="G8090" s="3">
        <v>1</v>
      </c>
      <c r="H8090" s="3">
        <v>1</v>
      </c>
      <c r="I8090" s="3">
        <f t="shared" si="126"/>
        <v>2</v>
      </c>
    </row>
    <row r="8091" spans="1:9" x14ac:dyDescent="0.35">
      <c r="A8091" s="3" t="s">
        <v>8483</v>
      </c>
      <c r="B8091" s="44" t="s">
        <v>182</v>
      </c>
      <c r="C8091" s="44" t="s">
        <v>183</v>
      </c>
      <c r="D8091" s="44" t="s">
        <v>175</v>
      </c>
      <c r="E8091" s="3">
        <v>3</v>
      </c>
      <c r="F8091" s="3">
        <v>1</v>
      </c>
      <c r="G8091" s="3">
        <v>1</v>
      </c>
      <c r="H8091" s="3">
        <v>1</v>
      </c>
      <c r="I8091" s="3">
        <f t="shared" si="126"/>
        <v>2</v>
      </c>
    </row>
    <row r="8092" spans="1:9" x14ac:dyDescent="0.35">
      <c r="A8092" s="3" t="s">
        <v>8484</v>
      </c>
      <c r="B8092" s="44" t="s">
        <v>253</v>
      </c>
      <c r="C8092" s="44" t="s">
        <v>235</v>
      </c>
      <c r="D8092" s="44" t="s">
        <v>175</v>
      </c>
      <c r="E8092" s="3">
        <v>3</v>
      </c>
      <c r="F8092" s="3">
        <v>1</v>
      </c>
      <c r="G8092" s="3">
        <v>4</v>
      </c>
      <c r="H8092" s="3">
        <v>1</v>
      </c>
      <c r="I8092" s="3">
        <f t="shared" si="126"/>
        <v>2</v>
      </c>
    </row>
    <row r="8093" spans="1:9" x14ac:dyDescent="0.35">
      <c r="A8093" s="3" t="s">
        <v>8485</v>
      </c>
      <c r="B8093" s="44" t="s">
        <v>215</v>
      </c>
      <c r="C8093" s="44" t="s">
        <v>38</v>
      </c>
      <c r="D8093" s="44" t="s">
        <v>176</v>
      </c>
      <c r="E8093" s="3">
        <v>3</v>
      </c>
      <c r="F8093" s="3">
        <v>4</v>
      </c>
      <c r="G8093" s="3">
        <v>1</v>
      </c>
      <c r="H8093" s="3">
        <v>1</v>
      </c>
      <c r="I8093" s="3">
        <f t="shared" si="126"/>
        <v>2</v>
      </c>
    </row>
    <row r="8094" spans="1:9" x14ac:dyDescent="0.35">
      <c r="A8094" s="3" t="s">
        <v>8486</v>
      </c>
      <c r="B8094" s="44" t="s">
        <v>215</v>
      </c>
      <c r="C8094" s="44" t="s">
        <v>38</v>
      </c>
      <c r="D8094" s="44" t="s">
        <v>176</v>
      </c>
      <c r="E8094" s="3">
        <v>3</v>
      </c>
      <c r="F8094" s="3">
        <v>1</v>
      </c>
      <c r="G8094" s="3">
        <v>1</v>
      </c>
      <c r="H8094" s="3">
        <v>1</v>
      </c>
      <c r="I8094" s="3">
        <f t="shared" si="126"/>
        <v>2</v>
      </c>
    </row>
    <row r="8095" spans="1:9" x14ac:dyDescent="0.35">
      <c r="A8095" s="3" t="s">
        <v>8487</v>
      </c>
      <c r="B8095" s="44" t="s">
        <v>247</v>
      </c>
      <c r="C8095" s="44" t="s">
        <v>110</v>
      </c>
      <c r="D8095" s="44" t="s">
        <v>175</v>
      </c>
      <c r="E8095" s="3">
        <v>3</v>
      </c>
      <c r="F8095" s="3">
        <v>2</v>
      </c>
      <c r="G8095" s="3">
        <v>1</v>
      </c>
      <c r="H8095" s="3">
        <v>1</v>
      </c>
      <c r="I8095" s="3">
        <f t="shared" si="126"/>
        <v>2</v>
      </c>
    </row>
    <row r="8096" spans="1:9" x14ac:dyDescent="0.35">
      <c r="A8096" s="3" t="s">
        <v>8488</v>
      </c>
      <c r="B8096" s="44" t="s">
        <v>276</v>
      </c>
      <c r="C8096" s="44" t="s">
        <v>105</v>
      </c>
      <c r="D8096" s="44" t="s">
        <v>175</v>
      </c>
      <c r="E8096" s="3">
        <v>3</v>
      </c>
      <c r="F8096" s="3">
        <v>1</v>
      </c>
      <c r="G8096" s="3">
        <v>1</v>
      </c>
      <c r="H8096" s="3">
        <v>1</v>
      </c>
      <c r="I8096" s="3">
        <f t="shared" si="126"/>
        <v>2</v>
      </c>
    </row>
    <row r="8097" spans="1:9" x14ac:dyDescent="0.35">
      <c r="A8097" s="3" t="s">
        <v>8489</v>
      </c>
      <c r="B8097" s="44" t="s">
        <v>215</v>
      </c>
      <c r="C8097" s="44" t="s">
        <v>38</v>
      </c>
      <c r="D8097" s="44" t="s">
        <v>176</v>
      </c>
      <c r="E8097" s="3">
        <v>3</v>
      </c>
      <c r="F8097" s="3">
        <v>1</v>
      </c>
      <c r="G8097" s="3">
        <v>4</v>
      </c>
      <c r="H8097" s="3">
        <v>1</v>
      </c>
      <c r="I8097" s="3">
        <f t="shared" si="126"/>
        <v>2</v>
      </c>
    </row>
    <row r="8098" spans="1:9" x14ac:dyDescent="0.35">
      <c r="A8098" s="3" t="s">
        <v>8490</v>
      </c>
      <c r="B8098" s="44" t="s">
        <v>198</v>
      </c>
      <c r="C8098" s="44" t="s">
        <v>54</v>
      </c>
      <c r="D8098" s="44" t="s">
        <v>176</v>
      </c>
      <c r="E8098" s="3">
        <v>3</v>
      </c>
      <c r="F8098" s="3">
        <v>1</v>
      </c>
      <c r="G8098" s="3">
        <v>1</v>
      </c>
      <c r="H8098" s="3">
        <v>1</v>
      </c>
      <c r="I8098" s="3">
        <f t="shared" si="126"/>
        <v>2</v>
      </c>
    </row>
    <row r="8099" spans="1:9" x14ac:dyDescent="0.35">
      <c r="A8099" s="3" t="s">
        <v>8491</v>
      </c>
      <c r="B8099" s="44" t="s">
        <v>215</v>
      </c>
      <c r="C8099" s="44" t="s">
        <v>38</v>
      </c>
      <c r="D8099" s="44" t="s">
        <v>176</v>
      </c>
      <c r="E8099" s="3">
        <v>3</v>
      </c>
      <c r="F8099" s="3">
        <v>1</v>
      </c>
      <c r="G8099" s="3">
        <v>1</v>
      </c>
      <c r="H8099" s="3">
        <v>1</v>
      </c>
      <c r="I8099" s="3">
        <f t="shared" si="126"/>
        <v>2</v>
      </c>
    </row>
    <row r="8100" spans="1:9" x14ac:dyDescent="0.35">
      <c r="A8100" s="3" t="s">
        <v>8492</v>
      </c>
      <c r="B8100" s="44" t="s">
        <v>215</v>
      </c>
      <c r="C8100" s="44" t="s">
        <v>38</v>
      </c>
      <c r="D8100" s="44" t="s">
        <v>176</v>
      </c>
      <c r="E8100" s="3">
        <v>3</v>
      </c>
      <c r="F8100" s="3">
        <v>1</v>
      </c>
      <c r="G8100" s="3">
        <v>1</v>
      </c>
      <c r="H8100" s="3">
        <v>1</v>
      </c>
      <c r="I8100" s="3">
        <f t="shared" si="126"/>
        <v>2</v>
      </c>
    </row>
    <row r="8101" spans="1:9" x14ac:dyDescent="0.35">
      <c r="A8101" s="3" t="s">
        <v>8493</v>
      </c>
      <c r="B8101" s="44" t="s">
        <v>253</v>
      </c>
      <c r="C8101" s="44" t="s">
        <v>235</v>
      </c>
      <c r="D8101" s="44" t="s">
        <v>175</v>
      </c>
      <c r="E8101" s="3">
        <v>3</v>
      </c>
      <c r="F8101" s="3">
        <v>1</v>
      </c>
      <c r="G8101" s="3">
        <v>1</v>
      </c>
      <c r="H8101" s="3">
        <v>1</v>
      </c>
      <c r="I8101" s="3">
        <f t="shared" si="126"/>
        <v>2</v>
      </c>
    </row>
    <row r="8102" spans="1:9" x14ac:dyDescent="0.35">
      <c r="A8102" s="3" t="s">
        <v>8494</v>
      </c>
      <c r="B8102" s="44" t="s">
        <v>198</v>
      </c>
      <c r="C8102" s="44" t="s">
        <v>54</v>
      </c>
      <c r="D8102" s="44" t="s">
        <v>176</v>
      </c>
      <c r="E8102" s="3">
        <v>3</v>
      </c>
      <c r="F8102" s="3">
        <v>1</v>
      </c>
      <c r="G8102" s="3">
        <v>4</v>
      </c>
      <c r="H8102" s="3">
        <v>1</v>
      </c>
      <c r="I8102" s="3">
        <f t="shared" si="126"/>
        <v>2</v>
      </c>
    </row>
    <row r="8103" spans="1:9" x14ac:dyDescent="0.35">
      <c r="A8103" s="3" t="s">
        <v>8495</v>
      </c>
      <c r="B8103" s="44" t="s">
        <v>180</v>
      </c>
      <c r="C8103" s="44" t="s">
        <v>105</v>
      </c>
      <c r="D8103" s="44" t="s">
        <v>176</v>
      </c>
      <c r="E8103" s="3">
        <v>3</v>
      </c>
      <c r="F8103" s="3">
        <v>1</v>
      </c>
      <c r="G8103" s="3">
        <v>4</v>
      </c>
      <c r="H8103" s="3">
        <v>1</v>
      </c>
      <c r="I8103" s="3">
        <f t="shared" si="126"/>
        <v>2</v>
      </c>
    </row>
    <row r="8104" spans="1:9" x14ac:dyDescent="0.35">
      <c r="A8104" s="3" t="s">
        <v>8496</v>
      </c>
      <c r="B8104" s="44" t="s">
        <v>184</v>
      </c>
      <c r="C8104" s="44" t="s">
        <v>79</v>
      </c>
      <c r="D8104" s="44" t="s">
        <v>176</v>
      </c>
      <c r="E8104" s="3">
        <v>3</v>
      </c>
      <c r="F8104" s="3">
        <v>1</v>
      </c>
      <c r="G8104" s="3">
        <v>1</v>
      </c>
      <c r="H8104" s="3">
        <v>1</v>
      </c>
      <c r="I8104" s="3">
        <f t="shared" si="126"/>
        <v>2</v>
      </c>
    </row>
    <row r="8105" spans="1:9" x14ac:dyDescent="0.35">
      <c r="A8105" s="3" t="s">
        <v>8497</v>
      </c>
      <c r="B8105" s="44" t="s">
        <v>198</v>
      </c>
      <c r="C8105" s="44" t="s">
        <v>54</v>
      </c>
      <c r="D8105" s="44" t="s">
        <v>176</v>
      </c>
      <c r="E8105" s="3">
        <v>1</v>
      </c>
      <c r="F8105" s="3">
        <v>1</v>
      </c>
      <c r="G8105" s="3">
        <v>1</v>
      </c>
      <c r="H8105" s="3">
        <v>2</v>
      </c>
      <c r="I8105" s="3">
        <f t="shared" si="126"/>
        <v>1</v>
      </c>
    </row>
    <row r="8106" spans="1:9" x14ac:dyDescent="0.35">
      <c r="A8106" s="3" t="s">
        <v>8498</v>
      </c>
      <c r="B8106" s="44" t="s">
        <v>237</v>
      </c>
      <c r="C8106" s="44" t="s">
        <v>63</v>
      </c>
      <c r="D8106" s="44" t="s">
        <v>175</v>
      </c>
      <c r="E8106" s="3">
        <v>3</v>
      </c>
      <c r="F8106" s="3">
        <v>1</v>
      </c>
      <c r="G8106" s="3">
        <v>1</v>
      </c>
      <c r="H8106" s="3">
        <v>1</v>
      </c>
      <c r="I8106" s="3">
        <f t="shared" si="126"/>
        <v>2</v>
      </c>
    </row>
    <row r="8107" spans="1:9" x14ac:dyDescent="0.35">
      <c r="A8107" s="3" t="s">
        <v>8499</v>
      </c>
      <c r="B8107" s="44" t="s">
        <v>198</v>
      </c>
      <c r="C8107" s="44" t="s">
        <v>54</v>
      </c>
      <c r="D8107" s="44" t="s">
        <v>176</v>
      </c>
      <c r="E8107" s="3">
        <v>3</v>
      </c>
      <c r="F8107" s="3">
        <v>1</v>
      </c>
      <c r="G8107" s="3">
        <v>1</v>
      </c>
      <c r="H8107" s="3">
        <v>1</v>
      </c>
      <c r="I8107" s="3">
        <f t="shared" si="126"/>
        <v>2</v>
      </c>
    </row>
    <row r="8108" spans="1:9" x14ac:dyDescent="0.35">
      <c r="A8108" s="3" t="s">
        <v>8500</v>
      </c>
      <c r="B8108" s="44" t="s">
        <v>198</v>
      </c>
      <c r="C8108" s="44" t="s">
        <v>54</v>
      </c>
      <c r="D8108" s="44" t="s">
        <v>176</v>
      </c>
      <c r="E8108" s="3">
        <v>1</v>
      </c>
      <c r="F8108" s="3">
        <v>1</v>
      </c>
      <c r="G8108" s="3">
        <v>1</v>
      </c>
      <c r="H8108" s="3">
        <v>1</v>
      </c>
      <c r="I8108" s="3">
        <f t="shared" si="126"/>
        <v>1</v>
      </c>
    </row>
    <row r="8109" spans="1:9" x14ac:dyDescent="0.35">
      <c r="A8109" s="3" t="s">
        <v>8501</v>
      </c>
      <c r="B8109" s="44" t="s">
        <v>220</v>
      </c>
      <c r="C8109" s="44" t="s">
        <v>96</v>
      </c>
      <c r="D8109" s="44" t="s">
        <v>176</v>
      </c>
      <c r="E8109" s="3">
        <v>3</v>
      </c>
      <c r="F8109" s="3">
        <v>1</v>
      </c>
      <c r="G8109" s="3">
        <v>1</v>
      </c>
      <c r="H8109" s="3">
        <v>1</v>
      </c>
      <c r="I8109" s="3">
        <f t="shared" si="126"/>
        <v>2</v>
      </c>
    </row>
    <row r="8110" spans="1:9" x14ac:dyDescent="0.35">
      <c r="A8110" s="3" t="s">
        <v>8502</v>
      </c>
      <c r="B8110" s="44" t="s">
        <v>253</v>
      </c>
      <c r="C8110" s="44" t="s">
        <v>235</v>
      </c>
      <c r="D8110" s="44" t="s">
        <v>175</v>
      </c>
      <c r="E8110" s="3">
        <v>3</v>
      </c>
      <c r="F8110" s="3">
        <v>1</v>
      </c>
      <c r="G8110" s="3">
        <v>1</v>
      </c>
      <c r="H8110" s="3">
        <v>1</v>
      </c>
      <c r="I8110" s="3">
        <f t="shared" si="126"/>
        <v>2</v>
      </c>
    </row>
    <row r="8111" spans="1:9" x14ac:dyDescent="0.35">
      <c r="A8111" s="3" t="s">
        <v>8503</v>
      </c>
      <c r="B8111" s="44" t="s">
        <v>198</v>
      </c>
      <c r="C8111" s="44" t="s">
        <v>54</v>
      </c>
      <c r="D8111" s="44" t="s">
        <v>176</v>
      </c>
      <c r="E8111" s="3">
        <v>3</v>
      </c>
      <c r="F8111" s="3">
        <v>1</v>
      </c>
      <c r="G8111" s="3">
        <v>1</v>
      </c>
      <c r="H8111" s="3">
        <v>1</v>
      </c>
      <c r="I8111" s="3">
        <f t="shared" si="126"/>
        <v>2</v>
      </c>
    </row>
    <row r="8112" spans="1:9" x14ac:dyDescent="0.35">
      <c r="A8112" s="3" t="s">
        <v>8504</v>
      </c>
      <c r="B8112" s="44" t="s">
        <v>249</v>
      </c>
      <c r="C8112" s="44" t="s">
        <v>68</v>
      </c>
      <c r="D8112" s="44" t="s">
        <v>175</v>
      </c>
      <c r="E8112" s="3">
        <v>3</v>
      </c>
      <c r="F8112" s="3">
        <v>2</v>
      </c>
      <c r="G8112" s="3">
        <v>1</v>
      </c>
      <c r="H8112" s="3">
        <v>1</v>
      </c>
      <c r="I8112" s="3">
        <f t="shared" si="126"/>
        <v>2</v>
      </c>
    </row>
    <row r="8113" spans="1:9" x14ac:dyDescent="0.35">
      <c r="A8113" s="3" t="s">
        <v>8505</v>
      </c>
      <c r="B8113" s="44" t="s">
        <v>237</v>
      </c>
      <c r="C8113" s="44" t="s">
        <v>63</v>
      </c>
      <c r="D8113" s="44" t="s">
        <v>175</v>
      </c>
      <c r="E8113" s="3">
        <v>3</v>
      </c>
      <c r="F8113" s="3">
        <v>1</v>
      </c>
      <c r="G8113" s="3">
        <v>1</v>
      </c>
      <c r="H8113" s="3">
        <v>1</v>
      </c>
      <c r="I8113" s="3">
        <f t="shared" si="126"/>
        <v>2</v>
      </c>
    </row>
    <row r="8114" spans="1:9" x14ac:dyDescent="0.35">
      <c r="A8114" s="3" t="s">
        <v>8506</v>
      </c>
      <c r="B8114" s="44" t="s">
        <v>198</v>
      </c>
      <c r="C8114" s="44" t="s">
        <v>54</v>
      </c>
      <c r="D8114" s="44" t="s">
        <v>176</v>
      </c>
      <c r="E8114" s="3">
        <v>3</v>
      </c>
      <c r="F8114" s="3">
        <v>2</v>
      </c>
      <c r="G8114" s="3">
        <v>1</v>
      </c>
      <c r="H8114" s="3">
        <v>1</v>
      </c>
      <c r="I8114" s="3">
        <f t="shared" si="126"/>
        <v>2</v>
      </c>
    </row>
    <row r="8115" spans="1:9" x14ac:dyDescent="0.35">
      <c r="A8115" s="3" t="s">
        <v>8507</v>
      </c>
      <c r="B8115" s="44" t="s">
        <v>237</v>
      </c>
      <c r="C8115" s="44" t="s">
        <v>63</v>
      </c>
      <c r="D8115" s="44" t="s">
        <v>175</v>
      </c>
      <c r="E8115" s="3">
        <v>3</v>
      </c>
      <c r="F8115" s="3">
        <v>1</v>
      </c>
      <c r="G8115" s="3">
        <v>1</v>
      </c>
      <c r="H8115" s="3">
        <v>1</v>
      </c>
      <c r="I8115" s="3">
        <f t="shared" si="126"/>
        <v>2</v>
      </c>
    </row>
    <row r="8116" spans="1:9" x14ac:dyDescent="0.35">
      <c r="A8116" s="3" t="s">
        <v>8508</v>
      </c>
      <c r="B8116" s="44" t="s">
        <v>215</v>
      </c>
      <c r="C8116" s="44" t="s">
        <v>38</v>
      </c>
      <c r="D8116" s="44" t="s">
        <v>176</v>
      </c>
      <c r="E8116" s="3">
        <v>3</v>
      </c>
      <c r="F8116" s="3">
        <v>1</v>
      </c>
      <c r="G8116" s="3">
        <v>1</v>
      </c>
      <c r="H8116" s="3">
        <v>1</v>
      </c>
      <c r="I8116" s="3">
        <f t="shared" si="126"/>
        <v>2</v>
      </c>
    </row>
    <row r="8117" spans="1:9" x14ac:dyDescent="0.35">
      <c r="A8117" s="3" t="s">
        <v>8509</v>
      </c>
      <c r="B8117" s="44" t="s">
        <v>206</v>
      </c>
      <c r="C8117" s="44" t="s">
        <v>52</v>
      </c>
      <c r="D8117" s="44" t="s">
        <v>175</v>
      </c>
      <c r="E8117" s="3">
        <v>3</v>
      </c>
      <c r="F8117" s="3">
        <v>1</v>
      </c>
      <c r="G8117" s="3">
        <v>4</v>
      </c>
      <c r="H8117" s="3">
        <v>1</v>
      </c>
      <c r="I8117" s="3">
        <f t="shared" si="126"/>
        <v>2</v>
      </c>
    </row>
    <row r="8118" spans="1:9" x14ac:dyDescent="0.35">
      <c r="A8118" s="3" t="s">
        <v>8510</v>
      </c>
      <c r="B8118" s="44" t="s">
        <v>220</v>
      </c>
      <c r="C8118" s="44" t="s">
        <v>96</v>
      </c>
      <c r="D8118" s="44" t="s">
        <v>176</v>
      </c>
      <c r="E8118" s="3">
        <v>3</v>
      </c>
      <c r="F8118" s="3">
        <v>1</v>
      </c>
      <c r="G8118" s="3">
        <v>4</v>
      </c>
      <c r="H8118" s="3">
        <v>1</v>
      </c>
      <c r="I8118" s="3">
        <f t="shared" si="126"/>
        <v>2</v>
      </c>
    </row>
    <row r="8119" spans="1:9" x14ac:dyDescent="0.35">
      <c r="A8119" s="3" t="s">
        <v>8511</v>
      </c>
      <c r="B8119" s="44" t="s">
        <v>237</v>
      </c>
      <c r="C8119" s="44" t="s">
        <v>63</v>
      </c>
      <c r="D8119" s="44" t="s">
        <v>175</v>
      </c>
      <c r="E8119" s="3">
        <v>3</v>
      </c>
      <c r="F8119" s="3">
        <v>1</v>
      </c>
      <c r="G8119" s="3">
        <v>1</v>
      </c>
      <c r="H8119" s="3">
        <v>1</v>
      </c>
      <c r="I8119" s="3">
        <f t="shared" si="126"/>
        <v>2</v>
      </c>
    </row>
    <row r="8120" spans="1:9" x14ac:dyDescent="0.35">
      <c r="A8120" s="3" t="s">
        <v>8512</v>
      </c>
      <c r="B8120" s="44" t="s">
        <v>237</v>
      </c>
      <c r="C8120" s="44" t="s">
        <v>63</v>
      </c>
      <c r="D8120" s="44" t="s">
        <v>175</v>
      </c>
      <c r="E8120" s="3">
        <v>3</v>
      </c>
      <c r="F8120" s="3">
        <v>1</v>
      </c>
      <c r="G8120" s="3">
        <v>4</v>
      </c>
      <c r="H8120" s="3">
        <v>1</v>
      </c>
      <c r="I8120" s="3">
        <f t="shared" si="126"/>
        <v>2</v>
      </c>
    </row>
    <row r="8121" spans="1:9" x14ac:dyDescent="0.35">
      <c r="A8121" s="3" t="s">
        <v>8513</v>
      </c>
      <c r="B8121" s="44" t="s">
        <v>215</v>
      </c>
      <c r="C8121" s="44" t="s">
        <v>38</v>
      </c>
      <c r="D8121" s="44" t="s">
        <v>176</v>
      </c>
      <c r="E8121" s="3">
        <v>3</v>
      </c>
      <c r="F8121" s="3">
        <v>1</v>
      </c>
      <c r="G8121" s="3">
        <v>1</v>
      </c>
      <c r="H8121" s="3">
        <v>1</v>
      </c>
      <c r="I8121" s="3">
        <f t="shared" si="126"/>
        <v>2</v>
      </c>
    </row>
    <row r="8122" spans="1:9" x14ac:dyDescent="0.35">
      <c r="A8122" s="3" t="s">
        <v>8514</v>
      </c>
      <c r="B8122" s="44" t="s">
        <v>192</v>
      </c>
      <c r="C8122" s="44" t="s">
        <v>111</v>
      </c>
      <c r="D8122" s="44" t="s">
        <v>176</v>
      </c>
      <c r="E8122" s="3">
        <v>3</v>
      </c>
      <c r="F8122" s="3">
        <v>1</v>
      </c>
      <c r="G8122" s="3">
        <v>1</v>
      </c>
      <c r="H8122" s="3">
        <v>1</v>
      </c>
      <c r="I8122" s="3">
        <f t="shared" si="126"/>
        <v>2</v>
      </c>
    </row>
    <row r="8123" spans="1:9" x14ac:dyDescent="0.35">
      <c r="A8123" s="3" t="s">
        <v>8515</v>
      </c>
      <c r="B8123" s="44" t="s">
        <v>198</v>
      </c>
      <c r="C8123" s="44" t="s">
        <v>54</v>
      </c>
      <c r="D8123" s="44" t="s">
        <v>176</v>
      </c>
      <c r="E8123" s="3">
        <v>3</v>
      </c>
      <c r="F8123" s="3">
        <v>1</v>
      </c>
      <c r="G8123" s="3">
        <v>4</v>
      </c>
      <c r="H8123" s="3">
        <v>1</v>
      </c>
      <c r="I8123" s="3">
        <f t="shared" si="126"/>
        <v>2</v>
      </c>
    </row>
    <row r="8124" spans="1:9" x14ac:dyDescent="0.35">
      <c r="A8124" s="3" t="s">
        <v>8516</v>
      </c>
      <c r="B8124" s="44" t="s">
        <v>215</v>
      </c>
      <c r="C8124" s="44" t="s">
        <v>38</v>
      </c>
      <c r="D8124" s="44" t="s">
        <v>176</v>
      </c>
      <c r="E8124" s="3">
        <v>3</v>
      </c>
      <c r="F8124" s="3">
        <v>1</v>
      </c>
      <c r="G8124" s="3">
        <v>1</v>
      </c>
      <c r="H8124" s="3">
        <v>1</v>
      </c>
      <c r="I8124" s="3">
        <f t="shared" si="126"/>
        <v>2</v>
      </c>
    </row>
    <row r="8125" spans="1:9" x14ac:dyDescent="0.35">
      <c r="A8125" s="3" t="s">
        <v>8517</v>
      </c>
      <c r="B8125" s="44" t="s">
        <v>234</v>
      </c>
      <c r="C8125" s="44" t="s">
        <v>235</v>
      </c>
      <c r="D8125" s="44" t="s">
        <v>176</v>
      </c>
      <c r="E8125" s="3">
        <v>3</v>
      </c>
      <c r="F8125" s="3">
        <v>1</v>
      </c>
      <c r="G8125" s="3">
        <v>1</v>
      </c>
      <c r="H8125" s="3">
        <v>1</v>
      </c>
      <c r="I8125" s="3">
        <f t="shared" si="126"/>
        <v>2</v>
      </c>
    </row>
    <row r="8126" spans="1:9" x14ac:dyDescent="0.35">
      <c r="A8126" s="3" t="s">
        <v>8518</v>
      </c>
      <c r="B8126" s="44" t="s">
        <v>192</v>
      </c>
      <c r="C8126" s="44" t="s">
        <v>111</v>
      </c>
      <c r="D8126" s="44" t="s">
        <v>176</v>
      </c>
      <c r="E8126" s="3">
        <v>3</v>
      </c>
      <c r="F8126" s="3">
        <v>1</v>
      </c>
      <c r="G8126" s="3">
        <v>4</v>
      </c>
      <c r="H8126" s="3">
        <v>1</v>
      </c>
      <c r="I8126" s="3">
        <f t="shared" si="126"/>
        <v>2</v>
      </c>
    </row>
    <row r="8127" spans="1:9" x14ac:dyDescent="0.35">
      <c r="A8127" s="3" t="s">
        <v>8519</v>
      </c>
      <c r="B8127" s="44" t="s">
        <v>198</v>
      </c>
      <c r="C8127" s="44" t="s">
        <v>54</v>
      </c>
      <c r="D8127" s="44" t="s">
        <v>176</v>
      </c>
      <c r="E8127" s="3">
        <v>3</v>
      </c>
      <c r="F8127" s="3">
        <v>1</v>
      </c>
      <c r="G8127" s="3">
        <v>4</v>
      </c>
      <c r="H8127" s="3">
        <v>1</v>
      </c>
      <c r="I8127" s="3">
        <f t="shared" si="126"/>
        <v>2</v>
      </c>
    </row>
    <row r="8128" spans="1:9" x14ac:dyDescent="0.35">
      <c r="A8128" s="3" t="s">
        <v>8520</v>
      </c>
      <c r="B8128" s="44" t="s">
        <v>198</v>
      </c>
      <c r="C8128" s="44" t="s">
        <v>54</v>
      </c>
      <c r="D8128" s="44" t="s">
        <v>176</v>
      </c>
      <c r="E8128" s="3">
        <v>3</v>
      </c>
      <c r="F8128" s="3">
        <v>1</v>
      </c>
      <c r="G8128" s="3">
        <v>4</v>
      </c>
      <c r="H8128" s="3">
        <v>1</v>
      </c>
      <c r="I8128" s="3">
        <f t="shared" si="126"/>
        <v>2</v>
      </c>
    </row>
    <row r="8129" spans="1:9" x14ac:dyDescent="0.35">
      <c r="A8129" s="3" t="s">
        <v>8521</v>
      </c>
      <c r="B8129" s="44" t="s">
        <v>181</v>
      </c>
      <c r="C8129" s="44" t="s">
        <v>79</v>
      </c>
      <c r="D8129" s="44" t="s">
        <v>175</v>
      </c>
      <c r="E8129" s="3">
        <v>3</v>
      </c>
      <c r="F8129" s="3">
        <v>1</v>
      </c>
      <c r="G8129" s="3">
        <v>4</v>
      </c>
      <c r="H8129" s="3">
        <v>1</v>
      </c>
      <c r="I8129" s="3">
        <f t="shared" si="126"/>
        <v>2</v>
      </c>
    </row>
    <row r="8130" spans="1:9" x14ac:dyDescent="0.35">
      <c r="A8130" s="3" t="s">
        <v>8522</v>
      </c>
      <c r="B8130" s="44" t="s">
        <v>198</v>
      </c>
      <c r="C8130" s="44" t="s">
        <v>54</v>
      </c>
      <c r="D8130" s="44" t="s">
        <v>176</v>
      </c>
      <c r="E8130" s="3">
        <v>3</v>
      </c>
      <c r="F8130" s="3">
        <v>1</v>
      </c>
      <c r="G8130" s="3">
        <v>1</v>
      </c>
      <c r="H8130" s="3">
        <v>2</v>
      </c>
      <c r="I8130" s="3">
        <f t="shared" si="126"/>
        <v>2</v>
      </c>
    </row>
    <row r="8131" spans="1:9" x14ac:dyDescent="0.35">
      <c r="A8131" s="3" t="s">
        <v>8523</v>
      </c>
      <c r="B8131" s="44" t="s">
        <v>192</v>
      </c>
      <c r="C8131" s="44" t="s">
        <v>111</v>
      </c>
      <c r="D8131" s="44" t="s">
        <v>176</v>
      </c>
      <c r="E8131" s="3">
        <v>3</v>
      </c>
      <c r="F8131" s="3">
        <v>1</v>
      </c>
      <c r="G8131" s="3">
        <v>1</v>
      </c>
      <c r="H8131" s="3">
        <v>1</v>
      </c>
      <c r="I8131" s="3">
        <f t="shared" ref="I8131:I8194" si="127">ROUND(AVERAGE(E8131:H8131),0)</f>
        <v>2</v>
      </c>
    </row>
    <row r="8132" spans="1:9" x14ac:dyDescent="0.35">
      <c r="A8132" s="3" t="s">
        <v>8524</v>
      </c>
      <c r="B8132" s="44" t="s">
        <v>198</v>
      </c>
      <c r="C8132" s="44" t="s">
        <v>54</v>
      </c>
      <c r="D8132" s="44" t="s">
        <v>176</v>
      </c>
      <c r="E8132" s="3">
        <v>3</v>
      </c>
      <c r="F8132" s="3">
        <v>1</v>
      </c>
      <c r="G8132" s="3">
        <v>4</v>
      </c>
      <c r="H8132" s="3">
        <v>1</v>
      </c>
      <c r="I8132" s="3">
        <f t="shared" si="127"/>
        <v>2</v>
      </c>
    </row>
    <row r="8133" spans="1:9" x14ac:dyDescent="0.35">
      <c r="A8133" s="3" t="s">
        <v>8525</v>
      </c>
      <c r="B8133" s="44" t="s">
        <v>215</v>
      </c>
      <c r="C8133" s="44" t="s">
        <v>38</v>
      </c>
      <c r="D8133" s="44" t="s">
        <v>176</v>
      </c>
      <c r="E8133" s="3">
        <v>3</v>
      </c>
      <c r="F8133" s="3">
        <v>1</v>
      </c>
      <c r="G8133" s="3">
        <v>1</v>
      </c>
      <c r="H8133" s="3">
        <v>1</v>
      </c>
      <c r="I8133" s="3">
        <f t="shared" si="127"/>
        <v>2</v>
      </c>
    </row>
    <row r="8134" spans="1:9" x14ac:dyDescent="0.35">
      <c r="A8134" s="3" t="s">
        <v>8526</v>
      </c>
      <c r="B8134" s="44" t="s">
        <v>198</v>
      </c>
      <c r="C8134" s="44" t="s">
        <v>54</v>
      </c>
      <c r="D8134" s="44" t="s">
        <v>176</v>
      </c>
      <c r="E8134" s="3">
        <v>3</v>
      </c>
      <c r="F8134" s="3">
        <v>1</v>
      </c>
      <c r="G8134" s="3">
        <v>4</v>
      </c>
      <c r="H8134" s="3">
        <v>1</v>
      </c>
      <c r="I8134" s="3">
        <f t="shared" si="127"/>
        <v>2</v>
      </c>
    </row>
    <row r="8135" spans="1:9" x14ac:dyDescent="0.35">
      <c r="A8135" s="3" t="s">
        <v>8527</v>
      </c>
      <c r="B8135" s="44" t="s">
        <v>248</v>
      </c>
      <c r="C8135" s="44" t="s">
        <v>80</v>
      </c>
      <c r="D8135" s="44" t="s">
        <v>175</v>
      </c>
      <c r="E8135" s="3">
        <v>3</v>
      </c>
      <c r="F8135" s="3">
        <v>1</v>
      </c>
      <c r="G8135" s="3">
        <v>1</v>
      </c>
      <c r="H8135" s="3">
        <v>1</v>
      </c>
      <c r="I8135" s="3">
        <f t="shared" si="127"/>
        <v>2</v>
      </c>
    </row>
    <row r="8136" spans="1:9" x14ac:dyDescent="0.35">
      <c r="A8136" s="3" t="s">
        <v>8528</v>
      </c>
      <c r="B8136" s="44" t="s">
        <v>198</v>
      </c>
      <c r="C8136" s="44" t="s">
        <v>54</v>
      </c>
      <c r="D8136" s="44" t="s">
        <v>176</v>
      </c>
      <c r="E8136" s="3">
        <v>3</v>
      </c>
      <c r="F8136" s="3">
        <v>2</v>
      </c>
      <c r="G8136" s="3">
        <v>4</v>
      </c>
      <c r="H8136" s="3">
        <v>2</v>
      </c>
      <c r="I8136" s="3">
        <f t="shared" si="127"/>
        <v>3</v>
      </c>
    </row>
    <row r="8137" spans="1:9" x14ac:dyDescent="0.35">
      <c r="A8137" s="3" t="s">
        <v>8529</v>
      </c>
      <c r="B8137" s="44" t="s">
        <v>274</v>
      </c>
      <c r="C8137" s="44" t="s">
        <v>99</v>
      </c>
      <c r="D8137" s="44" t="s">
        <v>175</v>
      </c>
      <c r="E8137" s="3">
        <v>3</v>
      </c>
      <c r="F8137" s="3">
        <v>1</v>
      </c>
      <c r="G8137" s="3">
        <v>1</v>
      </c>
      <c r="H8137" s="3">
        <v>2</v>
      </c>
      <c r="I8137" s="3">
        <f t="shared" si="127"/>
        <v>2</v>
      </c>
    </row>
    <row r="8138" spans="1:9" x14ac:dyDescent="0.35">
      <c r="A8138" s="3" t="s">
        <v>8530</v>
      </c>
      <c r="B8138" s="44" t="s">
        <v>274</v>
      </c>
      <c r="C8138" s="44" t="s">
        <v>99</v>
      </c>
      <c r="D8138" s="44" t="s">
        <v>175</v>
      </c>
      <c r="E8138" s="3">
        <v>3</v>
      </c>
      <c r="F8138" s="3">
        <v>1</v>
      </c>
      <c r="G8138" s="3">
        <v>4</v>
      </c>
      <c r="H8138" s="3">
        <v>1</v>
      </c>
      <c r="I8138" s="3">
        <f t="shared" si="127"/>
        <v>2</v>
      </c>
    </row>
    <row r="8139" spans="1:9" x14ac:dyDescent="0.35">
      <c r="A8139" s="3" t="s">
        <v>8531</v>
      </c>
      <c r="B8139" s="44" t="s">
        <v>192</v>
      </c>
      <c r="C8139" s="44" t="s">
        <v>111</v>
      </c>
      <c r="D8139" s="44" t="s">
        <v>176</v>
      </c>
      <c r="E8139" s="3">
        <v>3</v>
      </c>
      <c r="F8139" s="3">
        <v>1</v>
      </c>
      <c r="G8139" s="3">
        <v>1</v>
      </c>
      <c r="H8139" s="3">
        <v>1</v>
      </c>
      <c r="I8139" s="3">
        <f t="shared" si="127"/>
        <v>2</v>
      </c>
    </row>
    <row r="8140" spans="1:9" x14ac:dyDescent="0.35">
      <c r="A8140" s="3" t="s">
        <v>8532</v>
      </c>
      <c r="B8140" s="44" t="s">
        <v>220</v>
      </c>
      <c r="C8140" s="44" t="s">
        <v>96</v>
      </c>
      <c r="D8140" s="44" t="s">
        <v>176</v>
      </c>
      <c r="E8140" s="3">
        <v>3</v>
      </c>
      <c r="F8140" s="3">
        <v>1</v>
      </c>
      <c r="G8140" s="3">
        <v>4</v>
      </c>
      <c r="H8140" s="3">
        <v>1</v>
      </c>
      <c r="I8140" s="3">
        <f t="shared" si="127"/>
        <v>2</v>
      </c>
    </row>
    <row r="8141" spans="1:9" x14ac:dyDescent="0.35">
      <c r="A8141" s="3" t="s">
        <v>8533</v>
      </c>
      <c r="B8141" s="44" t="s">
        <v>182</v>
      </c>
      <c r="C8141" s="44" t="s">
        <v>183</v>
      </c>
      <c r="D8141" s="44" t="s">
        <v>175</v>
      </c>
      <c r="E8141" s="3">
        <v>3</v>
      </c>
      <c r="F8141" s="3">
        <v>4</v>
      </c>
      <c r="G8141" s="3">
        <v>1</v>
      </c>
      <c r="H8141" s="3">
        <v>2</v>
      </c>
      <c r="I8141" s="3">
        <f t="shared" si="127"/>
        <v>3</v>
      </c>
    </row>
    <row r="8142" spans="1:9" x14ac:dyDescent="0.35">
      <c r="A8142" s="3" t="s">
        <v>8534</v>
      </c>
      <c r="B8142" s="44" t="s">
        <v>220</v>
      </c>
      <c r="C8142" s="44" t="s">
        <v>96</v>
      </c>
      <c r="D8142" s="44" t="s">
        <v>176</v>
      </c>
      <c r="E8142" s="3">
        <v>3</v>
      </c>
      <c r="F8142" s="3">
        <v>2</v>
      </c>
      <c r="G8142" s="3">
        <v>4</v>
      </c>
      <c r="H8142" s="3">
        <v>1</v>
      </c>
      <c r="I8142" s="3">
        <f t="shared" si="127"/>
        <v>3</v>
      </c>
    </row>
    <row r="8143" spans="1:9" x14ac:dyDescent="0.35">
      <c r="A8143" s="3" t="s">
        <v>8535</v>
      </c>
      <c r="B8143" s="44" t="s">
        <v>181</v>
      </c>
      <c r="C8143" s="44" t="s">
        <v>79</v>
      </c>
      <c r="D8143" s="44" t="s">
        <v>175</v>
      </c>
      <c r="E8143" s="3">
        <v>3</v>
      </c>
      <c r="F8143" s="3">
        <v>1</v>
      </c>
      <c r="G8143" s="3">
        <v>1</v>
      </c>
      <c r="H8143" s="3">
        <v>1</v>
      </c>
      <c r="I8143" s="3">
        <f t="shared" si="127"/>
        <v>2</v>
      </c>
    </row>
    <row r="8144" spans="1:9" x14ac:dyDescent="0.35">
      <c r="A8144" s="3" t="s">
        <v>8536</v>
      </c>
      <c r="B8144" s="44" t="s">
        <v>215</v>
      </c>
      <c r="C8144" s="44" t="s">
        <v>38</v>
      </c>
      <c r="D8144" s="44" t="s">
        <v>176</v>
      </c>
      <c r="E8144" s="3">
        <v>3</v>
      </c>
      <c r="F8144" s="3">
        <v>1</v>
      </c>
      <c r="G8144" s="3">
        <v>1</v>
      </c>
      <c r="H8144" s="3">
        <v>1</v>
      </c>
      <c r="I8144" s="3">
        <f t="shared" si="127"/>
        <v>2</v>
      </c>
    </row>
    <row r="8145" spans="1:9" x14ac:dyDescent="0.35">
      <c r="A8145" s="3" t="s">
        <v>8537</v>
      </c>
      <c r="B8145" s="44" t="s">
        <v>198</v>
      </c>
      <c r="C8145" s="44" t="s">
        <v>54</v>
      </c>
      <c r="D8145" s="44" t="s">
        <v>176</v>
      </c>
      <c r="E8145" s="3">
        <v>3</v>
      </c>
      <c r="F8145" s="3">
        <v>1</v>
      </c>
      <c r="G8145" s="3">
        <v>1</v>
      </c>
      <c r="H8145" s="3">
        <v>1</v>
      </c>
      <c r="I8145" s="3">
        <f t="shared" si="127"/>
        <v>2</v>
      </c>
    </row>
    <row r="8146" spans="1:9" x14ac:dyDescent="0.35">
      <c r="A8146" s="3" t="s">
        <v>8538</v>
      </c>
      <c r="B8146" s="44" t="s">
        <v>237</v>
      </c>
      <c r="C8146" s="44" t="s">
        <v>63</v>
      </c>
      <c r="D8146" s="44" t="s">
        <v>175</v>
      </c>
      <c r="E8146" s="3">
        <v>3</v>
      </c>
      <c r="F8146" s="3">
        <v>1</v>
      </c>
      <c r="G8146" s="3">
        <v>1</v>
      </c>
      <c r="H8146" s="3">
        <v>1</v>
      </c>
      <c r="I8146" s="3">
        <f t="shared" si="127"/>
        <v>2</v>
      </c>
    </row>
    <row r="8147" spans="1:9" x14ac:dyDescent="0.35">
      <c r="A8147" s="3" t="s">
        <v>8539</v>
      </c>
      <c r="B8147" s="44" t="s">
        <v>198</v>
      </c>
      <c r="C8147" s="44" t="s">
        <v>54</v>
      </c>
      <c r="D8147" s="44" t="s">
        <v>176</v>
      </c>
      <c r="E8147" s="3">
        <v>3</v>
      </c>
      <c r="F8147" s="3">
        <v>1</v>
      </c>
      <c r="G8147" s="3">
        <v>1</v>
      </c>
      <c r="H8147" s="3">
        <v>1</v>
      </c>
      <c r="I8147" s="3">
        <f t="shared" si="127"/>
        <v>2</v>
      </c>
    </row>
    <row r="8148" spans="1:9" x14ac:dyDescent="0.35">
      <c r="A8148" s="3" t="s">
        <v>8540</v>
      </c>
      <c r="B8148" s="44" t="s">
        <v>198</v>
      </c>
      <c r="C8148" s="44" t="s">
        <v>54</v>
      </c>
      <c r="D8148" s="44" t="s">
        <v>176</v>
      </c>
      <c r="E8148" s="3">
        <v>3</v>
      </c>
      <c r="F8148" s="3">
        <v>1</v>
      </c>
      <c r="G8148" s="3">
        <v>4</v>
      </c>
      <c r="H8148" s="3">
        <v>1</v>
      </c>
      <c r="I8148" s="3">
        <f t="shared" si="127"/>
        <v>2</v>
      </c>
    </row>
    <row r="8149" spans="1:9" x14ac:dyDescent="0.35">
      <c r="A8149" s="3" t="s">
        <v>8541</v>
      </c>
      <c r="B8149" s="44" t="s">
        <v>234</v>
      </c>
      <c r="C8149" s="44" t="s">
        <v>235</v>
      </c>
      <c r="D8149" s="44" t="s">
        <v>176</v>
      </c>
      <c r="E8149" s="3">
        <v>3</v>
      </c>
      <c r="F8149" s="3">
        <v>1</v>
      </c>
      <c r="G8149" s="3">
        <v>1</v>
      </c>
      <c r="H8149" s="3">
        <v>1</v>
      </c>
      <c r="I8149" s="3">
        <f t="shared" si="127"/>
        <v>2</v>
      </c>
    </row>
    <row r="8150" spans="1:9" x14ac:dyDescent="0.35">
      <c r="A8150" s="3" t="s">
        <v>8542</v>
      </c>
      <c r="B8150" s="44" t="s">
        <v>215</v>
      </c>
      <c r="C8150" s="44" t="s">
        <v>38</v>
      </c>
      <c r="D8150" s="44" t="s">
        <v>176</v>
      </c>
      <c r="E8150" s="3">
        <v>3</v>
      </c>
      <c r="F8150" s="3">
        <v>1</v>
      </c>
      <c r="G8150" s="3">
        <v>1</v>
      </c>
      <c r="H8150" s="3">
        <v>1</v>
      </c>
      <c r="I8150" s="3">
        <f t="shared" si="127"/>
        <v>2</v>
      </c>
    </row>
    <row r="8151" spans="1:9" x14ac:dyDescent="0.35">
      <c r="A8151" s="3" t="s">
        <v>8543</v>
      </c>
      <c r="B8151" s="44" t="s">
        <v>215</v>
      </c>
      <c r="C8151" s="44" t="s">
        <v>38</v>
      </c>
      <c r="D8151" s="44" t="s">
        <v>176</v>
      </c>
      <c r="E8151" s="3">
        <v>3</v>
      </c>
      <c r="F8151" s="3">
        <v>1</v>
      </c>
      <c r="G8151" s="3">
        <v>4</v>
      </c>
      <c r="H8151" s="3">
        <v>1</v>
      </c>
      <c r="I8151" s="3">
        <f t="shared" si="127"/>
        <v>2</v>
      </c>
    </row>
    <row r="8152" spans="1:9" x14ac:dyDescent="0.35">
      <c r="A8152" s="3" t="s">
        <v>8544</v>
      </c>
      <c r="B8152" s="44" t="s">
        <v>253</v>
      </c>
      <c r="C8152" s="44" t="s">
        <v>235</v>
      </c>
      <c r="D8152" s="44" t="s">
        <v>175</v>
      </c>
      <c r="E8152" s="3">
        <v>3</v>
      </c>
      <c r="F8152" s="3">
        <v>1</v>
      </c>
      <c r="G8152" s="3">
        <v>1</v>
      </c>
      <c r="H8152" s="3">
        <v>1</v>
      </c>
      <c r="I8152" s="3">
        <f t="shared" si="127"/>
        <v>2</v>
      </c>
    </row>
    <row r="8153" spans="1:9" x14ac:dyDescent="0.35">
      <c r="A8153" s="3" t="s">
        <v>8545</v>
      </c>
      <c r="B8153" s="44" t="s">
        <v>253</v>
      </c>
      <c r="C8153" s="44" t="s">
        <v>235</v>
      </c>
      <c r="D8153" s="44" t="s">
        <v>175</v>
      </c>
      <c r="E8153" s="3">
        <v>3</v>
      </c>
      <c r="F8153" s="3">
        <v>1</v>
      </c>
      <c r="G8153" s="3">
        <v>1</v>
      </c>
      <c r="H8153" s="3">
        <v>1</v>
      </c>
      <c r="I8153" s="3">
        <f t="shared" si="127"/>
        <v>2</v>
      </c>
    </row>
    <row r="8154" spans="1:9" x14ac:dyDescent="0.35">
      <c r="A8154" s="3" t="s">
        <v>8546</v>
      </c>
      <c r="B8154" s="44" t="s">
        <v>192</v>
      </c>
      <c r="C8154" s="44" t="s">
        <v>111</v>
      </c>
      <c r="D8154" s="44" t="s">
        <v>176</v>
      </c>
      <c r="E8154" s="3">
        <v>3</v>
      </c>
      <c r="F8154" s="3">
        <v>1</v>
      </c>
      <c r="G8154" s="3">
        <v>1</v>
      </c>
      <c r="H8154" s="3">
        <v>1</v>
      </c>
      <c r="I8154" s="3">
        <f t="shared" si="127"/>
        <v>2</v>
      </c>
    </row>
    <row r="8155" spans="1:9" x14ac:dyDescent="0.35">
      <c r="A8155" s="3" t="s">
        <v>8547</v>
      </c>
      <c r="B8155" s="44" t="s">
        <v>249</v>
      </c>
      <c r="C8155" s="44" t="s">
        <v>68</v>
      </c>
      <c r="D8155" s="44" t="s">
        <v>175</v>
      </c>
      <c r="E8155" s="3">
        <v>3</v>
      </c>
      <c r="F8155" s="3">
        <v>1</v>
      </c>
      <c r="G8155" s="3">
        <v>1</v>
      </c>
      <c r="H8155" s="3">
        <v>1</v>
      </c>
      <c r="I8155" s="3">
        <f t="shared" si="127"/>
        <v>2</v>
      </c>
    </row>
    <row r="8156" spans="1:9" x14ac:dyDescent="0.35">
      <c r="A8156" s="3" t="s">
        <v>8548</v>
      </c>
      <c r="B8156" s="44" t="s">
        <v>181</v>
      </c>
      <c r="C8156" s="44" t="s">
        <v>79</v>
      </c>
      <c r="D8156" s="44" t="s">
        <v>175</v>
      </c>
      <c r="E8156" s="3">
        <v>3</v>
      </c>
      <c r="F8156" s="3">
        <v>1</v>
      </c>
      <c r="G8156" s="3">
        <v>1</v>
      </c>
      <c r="H8156" s="3">
        <v>1</v>
      </c>
      <c r="I8156" s="3">
        <f t="shared" si="127"/>
        <v>2</v>
      </c>
    </row>
    <row r="8157" spans="1:9" x14ac:dyDescent="0.35">
      <c r="A8157" s="3" t="s">
        <v>8549</v>
      </c>
      <c r="B8157" s="44" t="s">
        <v>253</v>
      </c>
      <c r="C8157" s="44" t="s">
        <v>235</v>
      </c>
      <c r="D8157" s="44" t="s">
        <v>175</v>
      </c>
      <c r="E8157" s="3">
        <v>3</v>
      </c>
      <c r="F8157" s="3">
        <v>1</v>
      </c>
      <c r="G8157" s="3">
        <v>4</v>
      </c>
      <c r="H8157" s="3">
        <v>3</v>
      </c>
      <c r="I8157" s="3">
        <f t="shared" si="127"/>
        <v>3</v>
      </c>
    </row>
    <row r="8158" spans="1:9" x14ac:dyDescent="0.35">
      <c r="A8158" s="3" t="s">
        <v>8550</v>
      </c>
      <c r="B8158" s="44" t="s">
        <v>237</v>
      </c>
      <c r="C8158" s="44" t="s">
        <v>63</v>
      </c>
      <c r="D8158" s="44" t="s">
        <v>175</v>
      </c>
      <c r="E8158" s="3">
        <v>3</v>
      </c>
      <c r="F8158" s="3">
        <v>1</v>
      </c>
      <c r="G8158" s="3">
        <v>1</v>
      </c>
      <c r="H8158" s="3">
        <v>1</v>
      </c>
      <c r="I8158" s="3">
        <f t="shared" si="127"/>
        <v>2</v>
      </c>
    </row>
    <row r="8159" spans="1:9" x14ac:dyDescent="0.35">
      <c r="A8159" s="3" t="s">
        <v>8551</v>
      </c>
      <c r="B8159" s="44" t="s">
        <v>237</v>
      </c>
      <c r="C8159" s="44" t="s">
        <v>63</v>
      </c>
      <c r="D8159" s="44" t="s">
        <v>175</v>
      </c>
      <c r="E8159" s="3">
        <v>3</v>
      </c>
      <c r="F8159" s="3">
        <v>1</v>
      </c>
      <c r="G8159" s="3">
        <v>1</v>
      </c>
      <c r="H8159" s="3">
        <v>1</v>
      </c>
      <c r="I8159" s="3">
        <f t="shared" si="127"/>
        <v>2</v>
      </c>
    </row>
    <row r="8160" spans="1:9" x14ac:dyDescent="0.35">
      <c r="A8160" s="3" t="s">
        <v>8552</v>
      </c>
      <c r="B8160" s="44" t="s">
        <v>220</v>
      </c>
      <c r="C8160" s="44" t="s">
        <v>96</v>
      </c>
      <c r="D8160" s="44" t="s">
        <v>176</v>
      </c>
      <c r="E8160" s="3">
        <v>3</v>
      </c>
      <c r="F8160" s="3">
        <v>1</v>
      </c>
      <c r="G8160" s="3">
        <v>4</v>
      </c>
      <c r="H8160" s="3">
        <v>1</v>
      </c>
      <c r="I8160" s="3">
        <f t="shared" si="127"/>
        <v>2</v>
      </c>
    </row>
    <row r="8161" spans="1:9" x14ac:dyDescent="0.35">
      <c r="A8161" s="3" t="s">
        <v>8553</v>
      </c>
      <c r="B8161" s="44" t="s">
        <v>211</v>
      </c>
      <c r="C8161" s="44" t="s">
        <v>87</v>
      </c>
      <c r="D8161" s="44" t="s">
        <v>175</v>
      </c>
      <c r="E8161" s="3">
        <v>3</v>
      </c>
      <c r="F8161" s="3">
        <v>1</v>
      </c>
      <c r="G8161" s="3">
        <v>1</v>
      </c>
      <c r="H8161" s="3">
        <v>1</v>
      </c>
      <c r="I8161" s="3">
        <f t="shared" si="127"/>
        <v>2</v>
      </c>
    </row>
    <row r="8162" spans="1:9" x14ac:dyDescent="0.35">
      <c r="A8162" s="3" t="s">
        <v>8554</v>
      </c>
      <c r="B8162" s="44" t="s">
        <v>220</v>
      </c>
      <c r="C8162" s="44" t="s">
        <v>96</v>
      </c>
      <c r="D8162" s="44" t="s">
        <v>176</v>
      </c>
      <c r="E8162" s="3">
        <v>3</v>
      </c>
      <c r="F8162" s="3">
        <v>1</v>
      </c>
      <c r="G8162" s="3">
        <v>1</v>
      </c>
      <c r="H8162" s="3">
        <v>1</v>
      </c>
      <c r="I8162" s="3">
        <f t="shared" si="127"/>
        <v>2</v>
      </c>
    </row>
    <row r="8163" spans="1:9" x14ac:dyDescent="0.35">
      <c r="A8163" s="3" t="s">
        <v>8555</v>
      </c>
      <c r="B8163" s="44" t="s">
        <v>220</v>
      </c>
      <c r="C8163" s="44" t="s">
        <v>96</v>
      </c>
      <c r="D8163" s="44" t="s">
        <v>176</v>
      </c>
      <c r="E8163" s="3">
        <v>3</v>
      </c>
      <c r="F8163" s="3">
        <v>1</v>
      </c>
      <c r="G8163" s="3">
        <v>1</v>
      </c>
      <c r="H8163" s="3">
        <v>1</v>
      </c>
      <c r="I8163" s="3">
        <f t="shared" si="127"/>
        <v>2</v>
      </c>
    </row>
    <row r="8164" spans="1:9" x14ac:dyDescent="0.35">
      <c r="A8164" s="3" t="s">
        <v>8556</v>
      </c>
      <c r="B8164" s="44" t="s">
        <v>182</v>
      </c>
      <c r="C8164" s="44" t="s">
        <v>183</v>
      </c>
      <c r="D8164" s="44" t="s">
        <v>175</v>
      </c>
      <c r="E8164" s="3">
        <v>3</v>
      </c>
      <c r="F8164" s="3">
        <v>1</v>
      </c>
      <c r="G8164" s="3">
        <v>1</v>
      </c>
      <c r="H8164" s="3">
        <v>1</v>
      </c>
      <c r="I8164" s="3">
        <f t="shared" si="127"/>
        <v>2</v>
      </c>
    </row>
    <row r="8165" spans="1:9" x14ac:dyDescent="0.35">
      <c r="A8165" s="3" t="s">
        <v>8557</v>
      </c>
      <c r="B8165" s="44" t="s">
        <v>237</v>
      </c>
      <c r="C8165" s="44" t="s">
        <v>63</v>
      </c>
      <c r="D8165" s="44" t="s">
        <v>175</v>
      </c>
      <c r="E8165" s="3">
        <v>3</v>
      </c>
      <c r="F8165" s="3">
        <v>1</v>
      </c>
      <c r="G8165" s="3">
        <v>1</v>
      </c>
      <c r="H8165" s="3">
        <v>1</v>
      </c>
      <c r="I8165" s="3">
        <f t="shared" si="127"/>
        <v>2</v>
      </c>
    </row>
    <row r="8166" spans="1:9" x14ac:dyDescent="0.35">
      <c r="A8166" s="3" t="s">
        <v>8558</v>
      </c>
      <c r="B8166" s="44" t="s">
        <v>237</v>
      </c>
      <c r="C8166" s="44" t="s">
        <v>63</v>
      </c>
      <c r="D8166" s="44" t="s">
        <v>175</v>
      </c>
      <c r="E8166" s="3">
        <v>3</v>
      </c>
      <c r="F8166" s="3">
        <v>1</v>
      </c>
      <c r="G8166" s="3">
        <v>1</v>
      </c>
      <c r="H8166" s="3">
        <v>1</v>
      </c>
      <c r="I8166" s="3">
        <f t="shared" si="127"/>
        <v>2</v>
      </c>
    </row>
    <row r="8167" spans="1:9" x14ac:dyDescent="0.35">
      <c r="A8167" s="3" t="s">
        <v>8559</v>
      </c>
      <c r="B8167" s="44" t="s">
        <v>265</v>
      </c>
      <c r="C8167" s="44" t="s">
        <v>96</v>
      </c>
      <c r="D8167" s="44" t="s">
        <v>175</v>
      </c>
      <c r="E8167" s="3">
        <v>3</v>
      </c>
      <c r="F8167" s="3">
        <v>1</v>
      </c>
      <c r="G8167" s="3">
        <v>1</v>
      </c>
      <c r="H8167" s="3">
        <v>1</v>
      </c>
      <c r="I8167" s="3">
        <f t="shared" si="127"/>
        <v>2</v>
      </c>
    </row>
    <row r="8168" spans="1:9" x14ac:dyDescent="0.35">
      <c r="A8168" s="3" t="s">
        <v>8560</v>
      </c>
      <c r="B8168" s="44" t="s">
        <v>181</v>
      </c>
      <c r="C8168" s="44" t="s">
        <v>79</v>
      </c>
      <c r="D8168" s="44" t="s">
        <v>175</v>
      </c>
      <c r="E8168" s="3">
        <v>3</v>
      </c>
      <c r="F8168" s="3">
        <v>1</v>
      </c>
      <c r="G8168" s="3">
        <v>1</v>
      </c>
      <c r="H8168" s="3">
        <v>1</v>
      </c>
      <c r="I8168" s="3">
        <f t="shared" si="127"/>
        <v>2</v>
      </c>
    </row>
    <row r="8169" spans="1:9" x14ac:dyDescent="0.35">
      <c r="A8169" s="3" t="s">
        <v>8561</v>
      </c>
      <c r="B8169" s="44" t="s">
        <v>206</v>
      </c>
      <c r="C8169" s="44" t="s">
        <v>52</v>
      </c>
      <c r="D8169" s="44" t="s">
        <v>175</v>
      </c>
      <c r="E8169" s="3">
        <v>3</v>
      </c>
      <c r="F8169" s="3">
        <v>1</v>
      </c>
      <c r="G8169" s="3">
        <v>4</v>
      </c>
      <c r="H8169" s="3">
        <v>1</v>
      </c>
      <c r="I8169" s="3">
        <f t="shared" si="127"/>
        <v>2</v>
      </c>
    </row>
    <row r="8170" spans="1:9" x14ac:dyDescent="0.35">
      <c r="A8170" s="3" t="s">
        <v>8562</v>
      </c>
      <c r="B8170" s="44" t="s">
        <v>225</v>
      </c>
      <c r="C8170" s="44" t="s">
        <v>52</v>
      </c>
      <c r="D8170" s="44" t="s">
        <v>176</v>
      </c>
      <c r="E8170" s="3">
        <v>3</v>
      </c>
      <c r="F8170" s="3">
        <v>1</v>
      </c>
      <c r="G8170" s="3">
        <v>4</v>
      </c>
      <c r="H8170" s="3">
        <v>1</v>
      </c>
      <c r="I8170" s="3">
        <f t="shared" si="127"/>
        <v>2</v>
      </c>
    </row>
    <row r="8171" spans="1:9" x14ac:dyDescent="0.35">
      <c r="A8171" s="3" t="s">
        <v>8563</v>
      </c>
      <c r="B8171" s="44" t="s">
        <v>220</v>
      </c>
      <c r="C8171" s="44" t="s">
        <v>96</v>
      </c>
      <c r="D8171" s="44" t="s">
        <v>176</v>
      </c>
      <c r="E8171" s="3">
        <v>3</v>
      </c>
      <c r="F8171" s="3">
        <v>1</v>
      </c>
      <c r="G8171" s="3">
        <v>4</v>
      </c>
      <c r="H8171" s="3">
        <v>1</v>
      </c>
      <c r="I8171" s="3">
        <f t="shared" si="127"/>
        <v>2</v>
      </c>
    </row>
    <row r="8172" spans="1:9" x14ac:dyDescent="0.35">
      <c r="A8172" s="3" t="s">
        <v>8564</v>
      </c>
      <c r="B8172" s="44" t="s">
        <v>220</v>
      </c>
      <c r="C8172" s="44" t="s">
        <v>96</v>
      </c>
      <c r="D8172" s="44" t="s">
        <v>176</v>
      </c>
      <c r="E8172" s="3">
        <v>3</v>
      </c>
      <c r="F8172" s="3">
        <v>1</v>
      </c>
      <c r="G8172" s="3">
        <v>1</v>
      </c>
      <c r="H8172" s="3">
        <v>1</v>
      </c>
      <c r="I8172" s="3">
        <f t="shared" si="127"/>
        <v>2</v>
      </c>
    </row>
    <row r="8173" spans="1:9" x14ac:dyDescent="0.35">
      <c r="A8173" s="3" t="s">
        <v>8565</v>
      </c>
      <c r="B8173" s="44" t="s">
        <v>248</v>
      </c>
      <c r="C8173" s="44" t="s">
        <v>80</v>
      </c>
      <c r="D8173" s="44" t="s">
        <v>175</v>
      </c>
      <c r="E8173" s="3">
        <v>3</v>
      </c>
      <c r="F8173" s="3">
        <v>1</v>
      </c>
      <c r="G8173" s="3">
        <v>1</v>
      </c>
      <c r="H8173" s="3">
        <v>1</v>
      </c>
      <c r="I8173" s="3">
        <f t="shared" si="127"/>
        <v>2</v>
      </c>
    </row>
    <row r="8174" spans="1:9" x14ac:dyDescent="0.35">
      <c r="A8174" s="3" t="s">
        <v>8566</v>
      </c>
      <c r="B8174" s="44" t="s">
        <v>206</v>
      </c>
      <c r="C8174" s="44" t="s">
        <v>52</v>
      </c>
      <c r="D8174" s="44" t="s">
        <v>175</v>
      </c>
      <c r="E8174" s="3">
        <v>3</v>
      </c>
      <c r="F8174" s="3">
        <v>1</v>
      </c>
      <c r="G8174" s="3">
        <v>1</v>
      </c>
      <c r="H8174" s="3">
        <v>3</v>
      </c>
      <c r="I8174" s="3">
        <f t="shared" si="127"/>
        <v>2</v>
      </c>
    </row>
    <row r="8175" spans="1:9" x14ac:dyDescent="0.35">
      <c r="A8175" s="3" t="s">
        <v>8567</v>
      </c>
      <c r="B8175" s="44" t="s">
        <v>192</v>
      </c>
      <c r="C8175" s="44" t="s">
        <v>111</v>
      </c>
      <c r="D8175" s="44" t="s">
        <v>176</v>
      </c>
      <c r="E8175" s="3">
        <v>3</v>
      </c>
      <c r="F8175" s="3">
        <v>1</v>
      </c>
      <c r="G8175" s="3">
        <v>4</v>
      </c>
      <c r="H8175" s="3">
        <v>1</v>
      </c>
      <c r="I8175" s="3">
        <f t="shared" si="127"/>
        <v>2</v>
      </c>
    </row>
    <row r="8176" spans="1:9" x14ac:dyDescent="0.35">
      <c r="A8176" s="3" t="s">
        <v>8568</v>
      </c>
      <c r="B8176" s="44" t="s">
        <v>211</v>
      </c>
      <c r="C8176" s="44" t="s">
        <v>87</v>
      </c>
      <c r="D8176" s="44" t="s">
        <v>175</v>
      </c>
      <c r="E8176" s="3">
        <v>3</v>
      </c>
      <c r="F8176" s="3">
        <v>1</v>
      </c>
      <c r="G8176" s="3">
        <v>1</v>
      </c>
      <c r="H8176" s="3">
        <v>1</v>
      </c>
      <c r="I8176" s="3">
        <f t="shared" si="127"/>
        <v>2</v>
      </c>
    </row>
    <row r="8177" spans="1:9" x14ac:dyDescent="0.35">
      <c r="A8177" s="3" t="s">
        <v>8569</v>
      </c>
      <c r="B8177" s="44" t="s">
        <v>220</v>
      </c>
      <c r="C8177" s="44" t="s">
        <v>96</v>
      </c>
      <c r="D8177" s="44" t="s">
        <v>176</v>
      </c>
      <c r="E8177" s="3">
        <v>3</v>
      </c>
      <c r="F8177" s="3">
        <v>1</v>
      </c>
      <c r="G8177" s="3">
        <v>4</v>
      </c>
      <c r="H8177" s="3">
        <v>1</v>
      </c>
      <c r="I8177" s="3">
        <f t="shared" si="127"/>
        <v>2</v>
      </c>
    </row>
    <row r="8178" spans="1:9" x14ac:dyDescent="0.35">
      <c r="A8178" s="3" t="s">
        <v>8570</v>
      </c>
      <c r="B8178" s="44" t="s">
        <v>198</v>
      </c>
      <c r="C8178" s="44" t="s">
        <v>54</v>
      </c>
      <c r="D8178" s="44" t="s">
        <v>176</v>
      </c>
      <c r="E8178" s="3">
        <v>3</v>
      </c>
      <c r="F8178" s="3">
        <v>1</v>
      </c>
      <c r="G8178" s="3">
        <v>1</v>
      </c>
      <c r="H8178" s="3">
        <v>1</v>
      </c>
      <c r="I8178" s="3">
        <f t="shared" si="127"/>
        <v>2</v>
      </c>
    </row>
    <row r="8179" spans="1:9" x14ac:dyDescent="0.35">
      <c r="A8179" s="3" t="s">
        <v>8571</v>
      </c>
      <c r="B8179" s="44" t="s">
        <v>197</v>
      </c>
      <c r="C8179" s="44" t="s">
        <v>80</v>
      </c>
      <c r="D8179" s="44" t="s">
        <v>176</v>
      </c>
      <c r="E8179" s="3">
        <v>3</v>
      </c>
      <c r="F8179" s="3">
        <v>1</v>
      </c>
      <c r="G8179" s="3">
        <v>1</v>
      </c>
      <c r="H8179" s="3">
        <v>1</v>
      </c>
      <c r="I8179" s="3">
        <f t="shared" si="127"/>
        <v>2</v>
      </c>
    </row>
    <row r="8180" spans="1:9" x14ac:dyDescent="0.35">
      <c r="A8180" s="3" t="s">
        <v>8572</v>
      </c>
      <c r="B8180" s="44" t="s">
        <v>206</v>
      </c>
      <c r="C8180" s="44" t="s">
        <v>52</v>
      </c>
      <c r="D8180" s="44" t="s">
        <v>175</v>
      </c>
      <c r="E8180" s="3">
        <v>3</v>
      </c>
      <c r="F8180" s="3">
        <v>1</v>
      </c>
      <c r="G8180" s="3">
        <v>1</v>
      </c>
      <c r="H8180" s="3">
        <v>1</v>
      </c>
      <c r="I8180" s="3">
        <f t="shared" si="127"/>
        <v>2</v>
      </c>
    </row>
    <row r="8181" spans="1:9" x14ac:dyDescent="0.35">
      <c r="A8181" s="3" t="s">
        <v>8573</v>
      </c>
      <c r="B8181" s="44" t="s">
        <v>253</v>
      </c>
      <c r="C8181" s="44" t="s">
        <v>235</v>
      </c>
      <c r="D8181" s="44" t="s">
        <v>175</v>
      </c>
      <c r="E8181" s="3">
        <v>3</v>
      </c>
      <c r="F8181" s="3">
        <v>1</v>
      </c>
      <c r="G8181" s="3">
        <v>1</v>
      </c>
      <c r="H8181" s="3">
        <v>1</v>
      </c>
      <c r="I8181" s="3">
        <f t="shared" si="127"/>
        <v>2</v>
      </c>
    </row>
    <row r="8182" spans="1:9" x14ac:dyDescent="0.35">
      <c r="A8182" s="3" t="s">
        <v>8574</v>
      </c>
      <c r="B8182" s="44" t="s">
        <v>181</v>
      </c>
      <c r="C8182" s="44" t="s">
        <v>79</v>
      </c>
      <c r="D8182" s="44" t="s">
        <v>175</v>
      </c>
      <c r="E8182" s="3">
        <v>3</v>
      </c>
      <c r="F8182" s="3">
        <v>1</v>
      </c>
      <c r="G8182" s="3">
        <v>1</v>
      </c>
      <c r="H8182" s="3">
        <v>1</v>
      </c>
      <c r="I8182" s="3">
        <f t="shared" si="127"/>
        <v>2</v>
      </c>
    </row>
    <row r="8183" spans="1:9" x14ac:dyDescent="0.35">
      <c r="A8183" s="3" t="s">
        <v>8575</v>
      </c>
      <c r="B8183" s="44" t="s">
        <v>215</v>
      </c>
      <c r="C8183" s="44" t="s">
        <v>38</v>
      </c>
      <c r="D8183" s="44" t="s">
        <v>176</v>
      </c>
      <c r="E8183" s="3">
        <v>3</v>
      </c>
      <c r="F8183" s="3">
        <v>1</v>
      </c>
      <c r="G8183" s="3">
        <v>1</v>
      </c>
      <c r="H8183" s="3">
        <v>1</v>
      </c>
      <c r="I8183" s="3">
        <f t="shared" si="127"/>
        <v>2</v>
      </c>
    </row>
    <row r="8184" spans="1:9" x14ac:dyDescent="0.35">
      <c r="A8184" s="3" t="s">
        <v>8576</v>
      </c>
      <c r="B8184" s="44" t="s">
        <v>198</v>
      </c>
      <c r="C8184" s="44" t="s">
        <v>54</v>
      </c>
      <c r="D8184" s="44" t="s">
        <v>176</v>
      </c>
      <c r="E8184" s="3">
        <v>3</v>
      </c>
      <c r="F8184" s="3">
        <v>1</v>
      </c>
      <c r="G8184" s="3">
        <v>4</v>
      </c>
      <c r="H8184" s="3">
        <v>1</v>
      </c>
      <c r="I8184" s="3">
        <f t="shared" si="127"/>
        <v>2</v>
      </c>
    </row>
    <row r="8185" spans="1:9" x14ac:dyDescent="0.35">
      <c r="A8185" s="3" t="s">
        <v>8577</v>
      </c>
      <c r="B8185" s="44" t="s">
        <v>255</v>
      </c>
      <c r="C8185" s="44" t="s">
        <v>87</v>
      </c>
      <c r="D8185" s="44" t="s">
        <v>176</v>
      </c>
      <c r="E8185" s="3">
        <v>3</v>
      </c>
      <c r="F8185" s="3">
        <v>1</v>
      </c>
      <c r="G8185" s="3">
        <v>1</v>
      </c>
      <c r="H8185" s="3">
        <v>1</v>
      </c>
      <c r="I8185" s="3">
        <f t="shared" si="127"/>
        <v>2</v>
      </c>
    </row>
    <row r="8186" spans="1:9" x14ac:dyDescent="0.35">
      <c r="A8186" s="3" t="s">
        <v>8578</v>
      </c>
      <c r="B8186" s="44" t="s">
        <v>211</v>
      </c>
      <c r="C8186" s="44" t="s">
        <v>87</v>
      </c>
      <c r="D8186" s="44" t="s">
        <v>175</v>
      </c>
      <c r="E8186" s="3">
        <v>2</v>
      </c>
      <c r="F8186" s="3">
        <v>4</v>
      </c>
      <c r="G8186" s="3">
        <v>1</v>
      </c>
      <c r="H8186" s="3">
        <v>1</v>
      </c>
      <c r="I8186" s="3">
        <f t="shared" si="127"/>
        <v>2</v>
      </c>
    </row>
    <row r="8187" spans="1:9" x14ac:dyDescent="0.35">
      <c r="A8187" s="3" t="s">
        <v>8579</v>
      </c>
      <c r="B8187" s="44" t="s">
        <v>275</v>
      </c>
      <c r="C8187" s="44" t="s">
        <v>38</v>
      </c>
      <c r="D8187" s="44" t="s">
        <v>175</v>
      </c>
      <c r="E8187" s="3">
        <v>3</v>
      </c>
      <c r="F8187" s="3">
        <v>1</v>
      </c>
      <c r="G8187" s="3">
        <v>1</v>
      </c>
      <c r="H8187" s="3">
        <v>1</v>
      </c>
      <c r="I8187" s="3">
        <f t="shared" si="127"/>
        <v>2</v>
      </c>
    </row>
    <row r="8188" spans="1:9" x14ac:dyDescent="0.35">
      <c r="A8188" s="3" t="s">
        <v>8580</v>
      </c>
      <c r="B8188" s="44" t="s">
        <v>198</v>
      </c>
      <c r="C8188" s="44" t="s">
        <v>54</v>
      </c>
      <c r="D8188" s="44" t="s">
        <v>176</v>
      </c>
      <c r="E8188" s="3">
        <v>3</v>
      </c>
      <c r="F8188" s="3">
        <v>1</v>
      </c>
      <c r="G8188" s="3">
        <v>1</v>
      </c>
      <c r="H8188" s="3">
        <v>1</v>
      </c>
      <c r="I8188" s="3">
        <f t="shared" si="127"/>
        <v>2</v>
      </c>
    </row>
    <row r="8189" spans="1:9" x14ac:dyDescent="0.35">
      <c r="A8189" s="3" t="s">
        <v>8581</v>
      </c>
      <c r="B8189" s="44" t="s">
        <v>192</v>
      </c>
      <c r="C8189" s="44" t="s">
        <v>111</v>
      </c>
      <c r="D8189" s="44" t="s">
        <v>176</v>
      </c>
      <c r="E8189" s="3">
        <v>3</v>
      </c>
      <c r="F8189" s="3">
        <v>1</v>
      </c>
      <c r="G8189" s="3">
        <v>4</v>
      </c>
      <c r="H8189" s="3">
        <v>1</v>
      </c>
      <c r="I8189" s="3">
        <f t="shared" si="127"/>
        <v>2</v>
      </c>
    </row>
    <row r="8190" spans="1:9" x14ac:dyDescent="0.35">
      <c r="A8190" s="3" t="s">
        <v>8582</v>
      </c>
      <c r="B8190" s="44" t="s">
        <v>252</v>
      </c>
      <c r="C8190" s="44" t="s">
        <v>54</v>
      </c>
      <c r="D8190" s="44" t="s">
        <v>175</v>
      </c>
      <c r="E8190" s="3">
        <v>3</v>
      </c>
      <c r="F8190" s="3">
        <v>1</v>
      </c>
      <c r="G8190" s="3">
        <v>1</v>
      </c>
      <c r="H8190" s="3">
        <v>3</v>
      </c>
      <c r="I8190" s="3">
        <f t="shared" si="127"/>
        <v>2</v>
      </c>
    </row>
    <row r="8191" spans="1:9" x14ac:dyDescent="0.35">
      <c r="A8191" s="3" t="s">
        <v>8583</v>
      </c>
      <c r="B8191" s="44" t="s">
        <v>282</v>
      </c>
      <c r="C8191" s="44" t="s">
        <v>111</v>
      </c>
      <c r="D8191" s="44" t="s">
        <v>175</v>
      </c>
      <c r="E8191" s="3">
        <v>3</v>
      </c>
      <c r="F8191" s="3">
        <v>1</v>
      </c>
      <c r="G8191" s="3">
        <v>1</v>
      </c>
      <c r="H8191" s="3">
        <v>1</v>
      </c>
      <c r="I8191" s="3">
        <f t="shared" si="127"/>
        <v>2</v>
      </c>
    </row>
    <row r="8192" spans="1:9" x14ac:dyDescent="0.35">
      <c r="A8192" s="3" t="s">
        <v>8584</v>
      </c>
      <c r="B8192" s="44" t="s">
        <v>215</v>
      </c>
      <c r="C8192" s="44" t="s">
        <v>38</v>
      </c>
      <c r="D8192" s="44" t="s">
        <v>176</v>
      </c>
      <c r="E8192" s="3">
        <v>3</v>
      </c>
      <c r="F8192" s="3">
        <v>1</v>
      </c>
      <c r="G8192" s="3">
        <v>4</v>
      </c>
      <c r="H8192" s="3">
        <v>1</v>
      </c>
      <c r="I8192" s="3">
        <f t="shared" si="127"/>
        <v>2</v>
      </c>
    </row>
    <row r="8193" spans="1:9" x14ac:dyDescent="0.35">
      <c r="A8193" s="3" t="s">
        <v>8585</v>
      </c>
      <c r="B8193" s="44" t="s">
        <v>212</v>
      </c>
      <c r="C8193" s="44" t="s">
        <v>86</v>
      </c>
      <c r="D8193" s="44" t="s">
        <v>176</v>
      </c>
      <c r="E8193" s="3">
        <v>3</v>
      </c>
      <c r="F8193" s="3">
        <v>1</v>
      </c>
      <c r="G8193" s="3">
        <v>1</v>
      </c>
      <c r="H8193" s="3">
        <v>4</v>
      </c>
      <c r="I8193" s="3">
        <f t="shared" si="127"/>
        <v>2</v>
      </c>
    </row>
    <row r="8194" spans="1:9" x14ac:dyDescent="0.35">
      <c r="A8194" s="3" t="s">
        <v>8586</v>
      </c>
      <c r="B8194" s="44" t="s">
        <v>206</v>
      </c>
      <c r="C8194" s="44" t="s">
        <v>52</v>
      </c>
      <c r="D8194" s="44" t="s">
        <v>175</v>
      </c>
      <c r="E8194" s="3">
        <v>3</v>
      </c>
      <c r="F8194" s="3">
        <v>2</v>
      </c>
      <c r="G8194" s="3">
        <v>1</v>
      </c>
      <c r="H8194" s="3">
        <v>1</v>
      </c>
      <c r="I8194" s="3">
        <f t="shared" si="127"/>
        <v>2</v>
      </c>
    </row>
    <row r="8195" spans="1:9" x14ac:dyDescent="0.35">
      <c r="A8195" s="3" t="s">
        <v>8587</v>
      </c>
      <c r="B8195" s="44" t="s">
        <v>206</v>
      </c>
      <c r="C8195" s="44" t="s">
        <v>52</v>
      </c>
      <c r="D8195" s="44" t="s">
        <v>175</v>
      </c>
      <c r="E8195" s="3">
        <v>1</v>
      </c>
      <c r="F8195" s="3">
        <v>1</v>
      </c>
      <c r="G8195" s="3">
        <v>1</v>
      </c>
      <c r="H8195" s="3">
        <v>1</v>
      </c>
      <c r="I8195" s="3">
        <f t="shared" ref="I8195:I8258" si="128">ROUND(AVERAGE(E8195:H8195),0)</f>
        <v>1</v>
      </c>
    </row>
    <row r="8196" spans="1:9" x14ac:dyDescent="0.35">
      <c r="A8196" s="3" t="s">
        <v>8588</v>
      </c>
      <c r="B8196" s="44" t="s">
        <v>184</v>
      </c>
      <c r="C8196" s="44" t="s">
        <v>79</v>
      </c>
      <c r="D8196" s="44" t="s">
        <v>176</v>
      </c>
      <c r="E8196" s="3">
        <v>3</v>
      </c>
      <c r="F8196" s="3">
        <v>1</v>
      </c>
      <c r="G8196" s="3">
        <v>1</v>
      </c>
      <c r="H8196" s="3">
        <v>1</v>
      </c>
      <c r="I8196" s="3">
        <f t="shared" si="128"/>
        <v>2</v>
      </c>
    </row>
    <row r="8197" spans="1:9" x14ac:dyDescent="0.35">
      <c r="A8197" s="3" t="s">
        <v>8589</v>
      </c>
      <c r="B8197" s="44" t="s">
        <v>198</v>
      </c>
      <c r="C8197" s="44" t="s">
        <v>54</v>
      </c>
      <c r="D8197" s="44" t="s">
        <v>176</v>
      </c>
      <c r="E8197" s="3">
        <v>3</v>
      </c>
      <c r="F8197" s="3">
        <v>1</v>
      </c>
      <c r="G8197" s="3">
        <v>1</v>
      </c>
      <c r="H8197" s="3">
        <v>1</v>
      </c>
      <c r="I8197" s="3">
        <f t="shared" si="128"/>
        <v>2</v>
      </c>
    </row>
    <row r="8198" spans="1:9" x14ac:dyDescent="0.35">
      <c r="A8198" s="3" t="s">
        <v>8590</v>
      </c>
      <c r="B8198" s="44" t="s">
        <v>198</v>
      </c>
      <c r="C8198" s="44" t="s">
        <v>54</v>
      </c>
      <c r="D8198" s="44" t="s">
        <v>176</v>
      </c>
      <c r="E8198" s="3">
        <v>3</v>
      </c>
      <c r="F8198" s="3">
        <v>1</v>
      </c>
      <c r="G8198" s="3">
        <v>4</v>
      </c>
      <c r="H8198" s="3">
        <v>1</v>
      </c>
      <c r="I8198" s="3">
        <f t="shared" si="128"/>
        <v>2</v>
      </c>
    </row>
    <row r="8199" spans="1:9" x14ac:dyDescent="0.35">
      <c r="A8199" s="3" t="s">
        <v>8591</v>
      </c>
      <c r="B8199" s="44" t="s">
        <v>192</v>
      </c>
      <c r="C8199" s="44" t="s">
        <v>111</v>
      </c>
      <c r="D8199" s="44" t="s">
        <v>176</v>
      </c>
      <c r="E8199" s="3">
        <v>3</v>
      </c>
      <c r="F8199" s="3">
        <v>1</v>
      </c>
      <c r="G8199" s="3">
        <v>4</v>
      </c>
      <c r="H8199" s="3">
        <v>1</v>
      </c>
      <c r="I8199" s="3">
        <f t="shared" si="128"/>
        <v>2</v>
      </c>
    </row>
    <row r="8200" spans="1:9" x14ac:dyDescent="0.35">
      <c r="A8200" s="3" t="s">
        <v>8592</v>
      </c>
      <c r="B8200" s="44" t="s">
        <v>198</v>
      </c>
      <c r="C8200" s="44" t="s">
        <v>54</v>
      </c>
      <c r="D8200" s="44" t="s">
        <v>176</v>
      </c>
      <c r="E8200" s="3">
        <v>3</v>
      </c>
      <c r="F8200" s="3">
        <v>1</v>
      </c>
      <c r="G8200" s="3">
        <v>1</v>
      </c>
      <c r="H8200" s="3">
        <v>1</v>
      </c>
      <c r="I8200" s="3">
        <f t="shared" si="128"/>
        <v>2</v>
      </c>
    </row>
    <row r="8201" spans="1:9" x14ac:dyDescent="0.35">
      <c r="A8201" s="3" t="s">
        <v>8593</v>
      </c>
      <c r="B8201" s="44" t="s">
        <v>192</v>
      </c>
      <c r="C8201" s="44" t="s">
        <v>111</v>
      </c>
      <c r="D8201" s="44" t="s">
        <v>176</v>
      </c>
      <c r="E8201" s="3">
        <v>3</v>
      </c>
      <c r="F8201" s="3">
        <v>1</v>
      </c>
      <c r="G8201" s="3">
        <v>1</v>
      </c>
      <c r="H8201" s="3">
        <v>1</v>
      </c>
      <c r="I8201" s="3">
        <f t="shared" si="128"/>
        <v>2</v>
      </c>
    </row>
    <row r="8202" spans="1:9" x14ac:dyDescent="0.35">
      <c r="A8202" s="3" t="s">
        <v>8594</v>
      </c>
      <c r="B8202" s="44" t="s">
        <v>198</v>
      </c>
      <c r="C8202" s="44" t="s">
        <v>54</v>
      </c>
      <c r="D8202" s="44" t="s">
        <v>176</v>
      </c>
      <c r="E8202" s="3">
        <v>3</v>
      </c>
      <c r="F8202" s="3">
        <v>1</v>
      </c>
      <c r="G8202" s="3">
        <v>4</v>
      </c>
      <c r="H8202" s="3">
        <v>1</v>
      </c>
      <c r="I8202" s="3">
        <f t="shared" si="128"/>
        <v>2</v>
      </c>
    </row>
    <row r="8203" spans="1:9" x14ac:dyDescent="0.35">
      <c r="A8203" s="3" t="s">
        <v>8595</v>
      </c>
      <c r="B8203" s="44" t="s">
        <v>252</v>
      </c>
      <c r="C8203" s="44" t="s">
        <v>54</v>
      </c>
      <c r="D8203" s="44" t="s">
        <v>175</v>
      </c>
      <c r="E8203" s="3">
        <v>3</v>
      </c>
      <c r="F8203" s="3">
        <v>1</v>
      </c>
      <c r="G8203" s="3">
        <v>1</v>
      </c>
      <c r="H8203" s="3">
        <v>1</v>
      </c>
      <c r="I8203" s="3">
        <f t="shared" si="128"/>
        <v>2</v>
      </c>
    </row>
    <row r="8204" spans="1:9" x14ac:dyDescent="0.35">
      <c r="A8204" s="3" t="s">
        <v>8596</v>
      </c>
      <c r="B8204" s="44" t="s">
        <v>215</v>
      </c>
      <c r="C8204" s="44" t="s">
        <v>38</v>
      </c>
      <c r="D8204" s="44" t="s">
        <v>176</v>
      </c>
      <c r="E8204" s="3">
        <v>3</v>
      </c>
      <c r="F8204" s="3">
        <v>1</v>
      </c>
      <c r="G8204" s="3">
        <v>4</v>
      </c>
      <c r="H8204" s="3">
        <v>1</v>
      </c>
      <c r="I8204" s="3">
        <f t="shared" si="128"/>
        <v>2</v>
      </c>
    </row>
    <row r="8205" spans="1:9" x14ac:dyDescent="0.35">
      <c r="A8205" s="3" t="s">
        <v>8597</v>
      </c>
      <c r="B8205" s="44" t="s">
        <v>192</v>
      </c>
      <c r="C8205" s="44" t="s">
        <v>111</v>
      </c>
      <c r="D8205" s="44" t="s">
        <v>176</v>
      </c>
      <c r="E8205" s="3">
        <v>3</v>
      </c>
      <c r="F8205" s="3">
        <v>1</v>
      </c>
      <c r="G8205" s="3">
        <v>1</v>
      </c>
      <c r="H8205" s="3">
        <v>1</v>
      </c>
      <c r="I8205" s="3">
        <f t="shared" si="128"/>
        <v>2</v>
      </c>
    </row>
    <row r="8206" spans="1:9" x14ac:dyDescent="0.35">
      <c r="A8206" s="3" t="s">
        <v>8598</v>
      </c>
      <c r="B8206" s="44" t="s">
        <v>211</v>
      </c>
      <c r="C8206" s="44" t="s">
        <v>87</v>
      </c>
      <c r="D8206" s="44" t="s">
        <v>175</v>
      </c>
      <c r="E8206" s="3">
        <v>3</v>
      </c>
      <c r="F8206" s="3">
        <v>2</v>
      </c>
      <c r="G8206" s="3">
        <v>1</v>
      </c>
      <c r="H8206" s="3">
        <v>2</v>
      </c>
      <c r="I8206" s="3">
        <f t="shared" si="128"/>
        <v>2</v>
      </c>
    </row>
    <row r="8207" spans="1:9" x14ac:dyDescent="0.35">
      <c r="A8207" s="3" t="s">
        <v>8599</v>
      </c>
      <c r="B8207" s="44" t="s">
        <v>192</v>
      </c>
      <c r="C8207" s="44" t="s">
        <v>111</v>
      </c>
      <c r="D8207" s="44" t="s">
        <v>176</v>
      </c>
      <c r="E8207" s="3">
        <v>3</v>
      </c>
      <c r="F8207" s="3">
        <v>1</v>
      </c>
      <c r="G8207" s="3">
        <v>1</v>
      </c>
      <c r="H8207" s="3">
        <v>1</v>
      </c>
      <c r="I8207" s="3">
        <f t="shared" si="128"/>
        <v>2</v>
      </c>
    </row>
    <row r="8208" spans="1:9" x14ac:dyDescent="0.35">
      <c r="A8208" s="3" t="s">
        <v>8600</v>
      </c>
      <c r="B8208" s="44" t="s">
        <v>249</v>
      </c>
      <c r="C8208" s="44" t="s">
        <v>68</v>
      </c>
      <c r="D8208" s="44" t="s">
        <v>175</v>
      </c>
      <c r="E8208" s="3">
        <v>3</v>
      </c>
      <c r="F8208" s="3">
        <v>1</v>
      </c>
      <c r="G8208" s="3">
        <v>4</v>
      </c>
      <c r="H8208" s="3">
        <v>1</v>
      </c>
      <c r="I8208" s="3">
        <f t="shared" si="128"/>
        <v>2</v>
      </c>
    </row>
    <row r="8209" spans="1:9" x14ac:dyDescent="0.35">
      <c r="A8209" s="3" t="s">
        <v>8601</v>
      </c>
      <c r="B8209" s="44" t="s">
        <v>249</v>
      </c>
      <c r="C8209" s="44" t="s">
        <v>68</v>
      </c>
      <c r="D8209" s="44" t="s">
        <v>175</v>
      </c>
      <c r="E8209" s="3">
        <v>3</v>
      </c>
      <c r="F8209" s="3">
        <v>1</v>
      </c>
      <c r="G8209" s="3">
        <v>4</v>
      </c>
      <c r="H8209" s="3">
        <v>2</v>
      </c>
      <c r="I8209" s="3">
        <f t="shared" si="128"/>
        <v>3</v>
      </c>
    </row>
    <row r="8210" spans="1:9" x14ac:dyDescent="0.35">
      <c r="A8210" s="3" t="s">
        <v>8602</v>
      </c>
      <c r="B8210" s="44" t="s">
        <v>249</v>
      </c>
      <c r="C8210" s="44" t="s">
        <v>68</v>
      </c>
      <c r="D8210" s="44" t="s">
        <v>175</v>
      </c>
      <c r="E8210" s="3">
        <v>3</v>
      </c>
      <c r="F8210" s="3">
        <v>1</v>
      </c>
      <c r="G8210" s="3">
        <v>4</v>
      </c>
      <c r="H8210" s="3">
        <v>1</v>
      </c>
      <c r="I8210" s="3">
        <f t="shared" si="128"/>
        <v>2</v>
      </c>
    </row>
    <row r="8211" spans="1:9" x14ac:dyDescent="0.35">
      <c r="A8211" s="3" t="s">
        <v>8603</v>
      </c>
      <c r="B8211" s="44" t="s">
        <v>249</v>
      </c>
      <c r="C8211" s="44" t="s">
        <v>68</v>
      </c>
      <c r="D8211" s="44" t="s">
        <v>175</v>
      </c>
      <c r="E8211" s="3">
        <v>3</v>
      </c>
      <c r="F8211" s="3">
        <v>1</v>
      </c>
      <c r="G8211" s="3">
        <v>1</v>
      </c>
      <c r="H8211" s="3">
        <v>1</v>
      </c>
      <c r="I8211" s="3">
        <f t="shared" si="128"/>
        <v>2</v>
      </c>
    </row>
    <row r="8212" spans="1:9" x14ac:dyDescent="0.35">
      <c r="A8212" s="3" t="s">
        <v>8604</v>
      </c>
      <c r="B8212" s="44" t="s">
        <v>182</v>
      </c>
      <c r="C8212" s="44" t="s">
        <v>183</v>
      </c>
      <c r="D8212" s="44" t="s">
        <v>175</v>
      </c>
      <c r="E8212" s="3">
        <v>3</v>
      </c>
      <c r="F8212" s="3">
        <v>1</v>
      </c>
      <c r="G8212" s="3">
        <v>1</v>
      </c>
      <c r="H8212" s="3">
        <v>1</v>
      </c>
      <c r="I8212" s="3">
        <f t="shared" si="128"/>
        <v>2</v>
      </c>
    </row>
    <row r="8213" spans="1:9" x14ac:dyDescent="0.35">
      <c r="A8213" s="3" t="s">
        <v>8605</v>
      </c>
      <c r="B8213" s="44" t="s">
        <v>182</v>
      </c>
      <c r="C8213" s="44" t="s">
        <v>183</v>
      </c>
      <c r="D8213" s="44" t="s">
        <v>175</v>
      </c>
      <c r="E8213" s="3">
        <v>3</v>
      </c>
      <c r="F8213" s="3">
        <v>1</v>
      </c>
      <c r="G8213" s="3">
        <v>1</v>
      </c>
      <c r="H8213" s="3">
        <v>1</v>
      </c>
      <c r="I8213" s="3">
        <f t="shared" si="128"/>
        <v>2</v>
      </c>
    </row>
    <row r="8214" spans="1:9" x14ac:dyDescent="0.35">
      <c r="A8214" s="3" t="s">
        <v>8606</v>
      </c>
      <c r="B8214" s="44" t="s">
        <v>182</v>
      </c>
      <c r="C8214" s="44" t="s">
        <v>183</v>
      </c>
      <c r="D8214" s="44" t="s">
        <v>175</v>
      </c>
      <c r="E8214" s="3">
        <v>3</v>
      </c>
      <c r="F8214" s="3">
        <v>1</v>
      </c>
      <c r="G8214" s="3">
        <v>4</v>
      </c>
      <c r="H8214" s="3">
        <v>3</v>
      </c>
      <c r="I8214" s="3">
        <f t="shared" si="128"/>
        <v>3</v>
      </c>
    </row>
    <row r="8215" spans="1:9" x14ac:dyDescent="0.35">
      <c r="A8215" s="3" t="s">
        <v>8607</v>
      </c>
      <c r="B8215" s="44" t="s">
        <v>198</v>
      </c>
      <c r="C8215" s="44" t="s">
        <v>54</v>
      </c>
      <c r="D8215" s="44" t="s">
        <v>176</v>
      </c>
      <c r="E8215" s="3">
        <v>3</v>
      </c>
      <c r="F8215" s="3">
        <v>1</v>
      </c>
      <c r="G8215" s="3">
        <v>4</v>
      </c>
      <c r="H8215" s="3">
        <v>1</v>
      </c>
      <c r="I8215" s="3">
        <f t="shared" si="128"/>
        <v>2</v>
      </c>
    </row>
    <row r="8216" spans="1:9" x14ac:dyDescent="0.35">
      <c r="A8216" s="3" t="s">
        <v>8608</v>
      </c>
      <c r="B8216" s="44" t="s">
        <v>247</v>
      </c>
      <c r="C8216" s="44" t="s">
        <v>110</v>
      </c>
      <c r="D8216" s="44" t="s">
        <v>175</v>
      </c>
      <c r="E8216" s="3">
        <v>3</v>
      </c>
      <c r="F8216" s="3">
        <v>4</v>
      </c>
      <c r="G8216" s="3">
        <v>1</v>
      </c>
      <c r="H8216" s="3">
        <v>1</v>
      </c>
      <c r="I8216" s="3">
        <f t="shared" si="128"/>
        <v>2</v>
      </c>
    </row>
    <row r="8217" spans="1:9" x14ac:dyDescent="0.35">
      <c r="A8217" s="3" t="s">
        <v>8609</v>
      </c>
      <c r="B8217" s="44" t="s">
        <v>197</v>
      </c>
      <c r="C8217" s="44" t="s">
        <v>80</v>
      </c>
      <c r="D8217" s="44" t="s">
        <v>176</v>
      </c>
      <c r="E8217" s="3">
        <v>3</v>
      </c>
      <c r="F8217" s="3">
        <v>1</v>
      </c>
      <c r="G8217" s="3">
        <v>4</v>
      </c>
      <c r="H8217" s="3">
        <v>2</v>
      </c>
      <c r="I8217" s="3">
        <f t="shared" si="128"/>
        <v>3</v>
      </c>
    </row>
    <row r="8218" spans="1:9" x14ac:dyDescent="0.35">
      <c r="A8218" s="3" t="s">
        <v>8610</v>
      </c>
      <c r="B8218" s="44" t="s">
        <v>215</v>
      </c>
      <c r="C8218" s="44" t="s">
        <v>38</v>
      </c>
      <c r="D8218" s="44" t="s">
        <v>176</v>
      </c>
      <c r="E8218" s="3">
        <v>3</v>
      </c>
      <c r="F8218" s="3">
        <v>1</v>
      </c>
      <c r="G8218" s="3">
        <v>4</v>
      </c>
      <c r="H8218" s="3">
        <v>1</v>
      </c>
      <c r="I8218" s="3">
        <f t="shared" si="128"/>
        <v>2</v>
      </c>
    </row>
    <row r="8219" spans="1:9" x14ac:dyDescent="0.35">
      <c r="A8219" s="3" t="s">
        <v>8611</v>
      </c>
      <c r="B8219" s="44" t="s">
        <v>198</v>
      </c>
      <c r="C8219" s="44" t="s">
        <v>54</v>
      </c>
      <c r="D8219" s="44" t="s">
        <v>176</v>
      </c>
      <c r="E8219" s="3">
        <v>3</v>
      </c>
      <c r="F8219" s="3">
        <v>1</v>
      </c>
      <c r="G8219" s="3">
        <v>1</v>
      </c>
      <c r="H8219" s="3">
        <v>1</v>
      </c>
      <c r="I8219" s="3">
        <f t="shared" si="128"/>
        <v>2</v>
      </c>
    </row>
    <row r="8220" spans="1:9" x14ac:dyDescent="0.35">
      <c r="A8220" s="3" t="s">
        <v>8612</v>
      </c>
      <c r="B8220" s="44" t="s">
        <v>198</v>
      </c>
      <c r="C8220" s="44" t="s">
        <v>54</v>
      </c>
      <c r="D8220" s="44" t="s">
        <v>176</v>
      </c>
      <c r="E8220" s="3">
        <v>3</v>
      </c>
      <c r="F8220" s="3">
        <v>1</v>
      </c>
      <c r="G8220" s="3">
        <v>4</v>
      </c>
      <c r="H8220" s="3">
        <v>1</v>
      </c>
      <c r="I8220" s="3">
        <f t="shared" si="128"/>
        <v>2</v>
      </c>
    </row>
    <row r="8221" spans="1:9" x14ac:dyDescent="0.35">
      <c r="A8221" s="3" t="s">
        <v>8613</v>
      </c>
      <c r="B8221" s="44" t="s">
        <v>182</v>
      </c>
      <c r="C8221" s="44" t="s">
        <v>183</v>
      </c>
      <c r="D8221" s="44" t="s">
        <v>175</v>
      </c>
      <c r="E8221" s="3">
        <v>3</v>
      </c>
      <c r="F8221" s="3">
        <v>1</v>
      </c>
      <c r="G8221" s="3">
        <v>1</v>
      </c>
      <c r="H8221" s="3">
        <v>2</v>
      </c>
      <c r="I8221" s="3">
        <f t="shared" si="128"/>
        <v>2</v>
      </c>
    </row>
    <row r="8222" spans="1:9" x14ac:dyDescent="0.35">
      <c r="A8222" s="3" t="s">
        <v>8614</v>
      </c>
      <c r="B8222" s="44" t="s">
        <v>247</v>
      </c>
      <c r="C8222" s="44" t="s">
        <v>110</v>
      </c>
      <c r="D8222" s="44" t="s">
        <v>175</v>
      </c>
      <c r="E8222" s="3">
        <v>3</v>
      </c>
      <c r="F8222" s="3">
        <v>2</v>
      </c>
      <c r="G8222" s="3">
        <v>1</v>
      </c>
      <c r="H8222" s="3">
        <v>1</v>
      </c>
      <c r="I8222" s="3">
        <f t="shared" si="128"/>
        <v>2</v>
      </c>
    </row>
    <row r="8223" spans="1:9" x14ac:dyDescent="0.35">
      <c r="A8223" s="3" t="s">
        <v>8615</v>
      </c>
      <c r="B8223" s="44" t="s">
        <v>198</v>
      </c>
      <c r="C8223" s="44" t="s">
        <v>54</v>
      </c>
      <c r="D8223" s="44" t="s">
        <v>176</v>
      </c>
      <c r="E8223" s="3">
        <v>3</v>
      </c>
      <c r="F8223" s="3">
        <v>1</v>
      </c>
      <c r="G8223" s="3">
        <v>4</v>
      </c>
      <c r="H8223" s="3">
        <v>1</v>
      </c>
      <c r="I8223" s="3">
        <f t="shared" si="128"/>
        <v>2</v>
      </c>
    </row>
    <row r="8224" spans="1:9" x14ac:dyDescent="0.35">
      <c r="A8224" s="3" t="s">
        <v>8616</v>
      </c>
      <c r="B8224" s="44" t="s">
        <v>220</v>
      </c>
      <c r="C8224" s="44" t="s">
        <v>96</v>
      </c>
      <c r="D8224" s="44" t="s">
        <v>176</v>
      </c>
      <c r="E8224" s="3">
        <v>3</v>
      </c>
      <c r="F8224" s="3">
        <v>1</v>
      </c>
      <c r="G8224" s="3">
        <v>1</v>
      </c>
      <c r="H8224" s="3">
        <v>1</v>
      </c>
      <c r="I8224" s="3">
        <f t="shared" si="128"/>
        <v>2</v>
      </c>
    </row>
    <row r="8225" spans="1:9" x14ac:dyDescent="0.35">
      <c r="A8225" s="3" t="s">
        <v>8617</v>
      </c>
      <c r="B8225" s="44" t="s">
        <v>198</v>
      </c>
      <c r="C8225" s="44" t="s">
        <v>54</v>
      </c>
      <c r="D8225" s="44" t="s">
        <v>176</v>
      </c>
      <c r="E8225" s="3">
        <v>2</v>
      </c>
      <c r="F8225" s="3">
        <v>1</v>
      </c>
      <c r="G8225" s="3">
        <v>1</v>
      </c>
      <c r="H8225" s="3">
        <v>1</v>
      </c>
      <c r="I8225" s="3">
        <f t="shared" si="128"/>
        <v>1</v>
      </c>
    </row>
    <row r="8226" spans="1:9" x14ac:dyDescent="0.35">
      <c r="A8226" s="3" t="s">
        <v>8618</v>
      </c>
      <c r="B8226" s="44" t="s">
        <v>182</v>
      </c>
      <c r="C8226" s="44" t="s">
        <v>183</v>
      </c>
      <c r="D8226" s="44" t="s">
        <v>175</v>
      </c>
      <c r="E8226" s="3">
        <v>3</v>
      </c>
      <c r="F8226" s="3">
        <v>1</v>
      </c>
      <c r="G8226" s="3">
        <v>1</v>
      </c>
      <c r="H8226" s="3">
        <v>1</v>
      </c>
      <c r="I8226" s="3">
        <f t="shared" si="128"/>
        <v>2</v>
      </c>
    </row>
    <row r="8227" spans="1:9" x14ac:dyDescent="0.35">
      <c r="A8227" s="3" t="s">
        <v>8619</v>
      </c>
      <c r="B8227" s="44" t="s">
        <v>198</v>
      </c>
      <c r="C8227" s="44" t="s">
        <v>54</v>
      </c>
      <c r="D8227" s="44" t="s">
        <v>176</v>
      </c>
      <c r="E8227" s="3">
        <v>1</v>
      </c>
      <c r="F8227" s="3">
        <v>1</v>
      </c>
      <c r="G8227" s="3">
        <v>1</v>
      </c>
      <c r="H8227" s="3">
        <v>1</v>
      </c>
      <c r="I8227" s="3">
        <f t="shared" si="128"/>
        <v>1</v>
      </c>
    </row>
    <row r="8228" spans="1:9" x14ac:dyDescent="0.35">
      <c r="A8228" s="3" t="s">
        <v>8620</v>
      </c>
      <c r="B8228" s="44" t="s">
        <v>215</v>
      </c>
      <c r="C8228" s="44" t="s">
        <v>38</v>
      </c>
      <c r="D8228" s="44" t="s">
        <v>176</v>
      </c>
      <c r="E8228" s="3">
        <v>3</v>
      </c>
      <c r="F8228" s="3">
        <v>1</v>
      </c>
      <c r="G8228" s="3">
        <v>1</v>
      </c>
      <c r="H8228" s="3">
        <v>1</v>
      </c>
      <c r="I8228" s="3">
        <f t="shared" si="128"/>
        <v>2</v>
      </c>
    </row>
    <row r="8229" spans="1:9" x14ac:dyDescent="0.35">
      <c r="A8229" s="3" t="s">
        <v>8621</v>
      </c>
      <c r="B8229" s="44" t="s">
        <v>192</v>
      </c>
      <c r="C8229" s="44" t="s">
        <v>111</v>
      </c>
      <c r="D8229" s="44" t="s">
        <v>176</v>
      </c>
      <c r="E8229" s="3">
        <v>3</v>
      </c>
      <c r="F8229" s="3">
        <v>1</v>
      </c>
      <c r="G8229" s="3">
        <v>1</v>
      </c>
      <c r="H8229" s="3">
        <v>1</v>
      </c>
      <c r="I8229" s="3">
        <f t="shared" si="128"/>
        <v>2</v>
      </c>
    </row>
    <row r="8230" spans="1:9" x14ac:dyDescent="0.35">
      <c r="A8230" s="3" t="s">
        <v>8622</v>
      </c>
      <c r="B8230" s="44" t="s">
        <v>252</v>
      </c>
      <c r="C8230" s="44" t="s">
        <v>54</v>
      </c>
      <c r="D8230" s="44" t="s">
        <v>175</v>
      </c>
      <c r="E8230" s="3">
        <v>3</v>
      </c>
      <c r="F8230" s="3">
        <v>1</v>
      </c>
      <c r="G8230" s="3">
        <v>1</v>
      </c>
      <c r="H8230" s="3">
        <v>1</v>
      </c>
      <c r="I8230" s="3">
        <f t="shared" si="128"/>
        <v>2</v>
      </c>
    </row>
    <row r="8231" spans="1:9" x14ac:dyDescent="0.35">
      <c r="A8231" s="3" t="s">
        <v>8623</v>
      </c>
      <c r="B8231" s="44" t="s">
        <v>181</v>
      </c>
      <c r="C8231" s="44" t="s">
        <v>79</v>
      </c>
      <c r="D8231" s="44" t="s">
        <v>175</v>
      </c>
      <c r="E8231" s="3">
        <v>3</v>
      </c>
      <c r="F8231" s="3">
        <v>1</v>
      </c>
      <c r="G8231" s="3">
        <v>1</v>
      </c>
      <c r="H8231" s="3">
        <v>1</v>
      </c>
      <c r="I8231" s="3">
        <f t="shared" si="128"/>
        <v>2</v>
      </c>
    </row>
    <row r="8232" spans="1:9" x14ac:dyDescent="0.35">
      <c r="A8232" s="3" t="s">
        <v>8624</v>
      </c>
      <c r="B8232" s="44" t="s">
        <v>275</v>
      </c>
      <c r="C8232" s="44" t="s">
        <v>38</v>
      </c>
      <c r="D8232" s="44" t="s">
        <v>175</v>
      </c>
      <c r="E8232" s="3">
        <v>3</v>
      </c>
      <c r="F8232" s="3">
        <v>1</v>
      </c>
      <c r="G8232" s="3">
        <v>1</v>
      </c>
      <c r="H8232" s="3">
        <v>1</v>
      </c>
      <c r="I8232" s="3">
        <f t="shared" si="128"/>
        <v>2</v>
      </c>
    </row>
    <row r="8233" spans="1:9" x14ac:dyDescent="0.35">
      <c r="A8233" s="3" t="s">
        <v>8625</v>
      </c>
      <c r="B8233" s="44" t="s">
        <v>212</v>
      </c>
      <c r="C8233" s="44" t="s">
        <v>86</v>
      </c>
      <c r="D8233" s="44" t="s">
        <v>176</v>
      </c>
      <c r="E8233" s="3">
        <v>3</v>
      </c>
      <c r="F8233" s="3">
        <v>1</v>
      </c>
      <c r="G8233" s="3">
        <v>4</v>
      </c>
      <c r="H8233" s="3">
        <v>2</v>
      </c>
      <c r="I8233" s="3">
        <f t="shared" si="128"/>
        <v>3</v>
      </c>
    </row>
    <row r="8234" spans="1:9" x14ac:dyDescent="0.35">
      <c r="A8234" s="3" t="s">
        <v>8626</v>
      </c>
      <c r="B8234" s="44" t="s">
        <v>237</v>
      </c>
      <c r="C8234" s="44" t="s">
        <v>63</v>
      </c>
      <c r="D8234" s="44" t="s">
        <v>175</v>
      </c>
      <c r="E8234" s="3">
        <v>3</v>
      </c>
      <c r="F8234" s="3">
        <v>1</v>
      </c>
      <c r="G8234" s="3">
        <v>4</v>
      </c>
      <c r="H8234" s="3">
        <v>1</v>
      </c>
      <c r="I8234" s="3">
        <f t="shared" si="128"/>
        <v>2</v>
      </c>
    </row>
    <row r="8235" spans="1:9" x14ac:dyDescent="0.35">
      <c r="A8235" s="3" t="s">
        <v>8627</v>
      </c>
      <c r="B8235" s="44" t="s">
        <v>192</v>
      </c>
      <c r="C8235" s="44" t="s">
        <v>111</v>
      </c>
      <c r="D8235" s="44" t="s">
        <v>176</v>
      </c>
      <c r="E8235" s="3">
        <v>3</v>
      </c>
      <c r="F8235" s="3">
        <v>1</v>
      </c>
      <c r="G8235" s="3">
        <v>1</v>
      </c>
      <c r="H8235" s="3">
        <v>1</v>
      </c>
      <c r="I8235" s="3">
        <f t="shared" si="128"/>
        <v>2</v>
      </c>
    </row>
    <row r="8236" spans="1:9" x14ac:dyDescent="0.35">
      <c r="A8236" s="3" t="s">
        <v>8628</v>
      </c>
      <c r="B8236" s="44" t="s">
        <v>192</v>
      </c>
      <c r="C8236" s="44" t="s">
        <v>111</v>
      </c>
      <c r="D8236" s="44" t="s">
        <v>176</v>
      </c>
      <c r="E8236" s="3">
        <v>3</v>
      </c>
      <c r="F8236" s="3">
        <v>2</v>
      </c>
      <c r="G8236" s="3">
        <v>4</v>
      </c>
      <c r="H8236" s="3">
        <v>1</v>
      </c>
      <c r="I8236" s="3">
        <f t="shared" si="128"/>
        <v>3</v>
      </c>
    </row>
    <row r="8237" spans="1:9" x14ac:dyDescent="0.35">
      <c r="A8237" s="3" t="s">
        <v>8629</v>
      </c>
      <c r="B8237" s="44" t="s">
        <v>192</v>
      </c>
      <c r="C8237" s="44" t="s">
        <v>111</v>
      </c>
      <c r="D8237" s="44" t="s">
        <v>176</v>
      </c>
      <c r="E8237" s="3">
        <v>3</v>
      </c>
      <c r="F8237" s="3">
        <v>1</v>
      </c>
      <c r="G8237" s="3">
        <v>1</v>
      </c>
      <c r="H8237" s="3">
        <v>1</v>
      </c>
      <c r="I8237" s="3">
        <f t="shared" si="128"/>
        <v>2</v>
      </c>
    </row>
    <row r="8238" spans="1:9" x14ac:dyDescent="0.35">
      <c r="A8238" s="3" t="s">
        <v>8630</v>
      </c>
      <c r="B8238" s="44" t="s">
        <v>192</v>
      </c>
      <c r="C8238" s="44" t="s">
        <v>111</v>
      </c>
      <c r="D8238" s="44" t="s">
        <v>176</v>
      </c>
      <c r="E8238" s="3">
        <v>3</v>
      </c>
      <c r="F8238" s="3">
        <v>1</v>
      </c>
      <c r="G8238" s="3">
        <v>4</v>
      </c>
      <c r="H8238" s="3">
        <v>1</v>
      </c>
      <c r="I8238" s="3">
        <f t="shared" si="128"/>
        <v>2</v>
      </c>
    </row>
    <row r="8239" spans="1:9" x14ac:dyDescent="0.35">
      <c r="A8239" s="3" t="s">
        <v>8631</v>
      </c>
      <c r="B8239" s="44" t="s">
        <v>192</v>
      </c>
      <c r="C8239" s="44" t="s">
        <v>111</v>
      </c>
      <c r="D8239" s="44" t="s">
        <v>176</v>
      </c>
      <c r="E8239" s="3">
        <v>3</v>
      </c>
      <c r="F8239" s="3">
        <v>1</v>
      </c>
      <c r="G8239" s="3">
        <v>4</v>
      </c>
      <c r="H8239" s="3">
        <v>1</v>
      </c>
      <c r="I8239" s="3">
        <f t="shared" si="128"/>
        <v>2</v>
      </c>
    </row>
    <row r="8240" spans="1:9" x14ac:dyDescent="0.35">
      <c r="A8240" s="3" t="s">
        <v>8632</v>
      </c>
      <c r="B8240" s="44" t="s">
        <v>197</v>
      </c>
      <c r="C8240" s="44" t="s">
        <v>80</v>
      </c>
      <c r="D8240" s="44" t="s">
        <v>176</v>
      </c>
      <c r="E8240" s="3">
        <v>3</v>
      </c>
      <c r="F8240" s="3">
        <v>1</v>
      </c>
      <c r="G8240" s="3">
        <v>4</v>
      </c>
      <c r="H8240" s="3">
        <v>1</v>
      </c>
      <c r="I8240" s="3">
        <f t="shared" si="128"/>
        <v>2</v>
      </c>
    </row>
    <row r="8241" spans="1:9" x14ac:dyDescent="0.35">
      <c r="A8241" s="3" t="s">
        <v>8633</v>
      </c>
      <c r="B8241" s="44" t="s">
        <v>252</v>
      </c>
      <c r="C8241" s="44" t="s">
        <v>54</v>
      </c>
      <c r="D8241" s="44" t="s">
        <v>175</v>
      </c>
      <c r="E8241" s="3">
        <v>3</v>
      </c>
      <c r="F8241" s="3">
        <v>1</v>
      </c>
      <c r="G8241" s="3">
        <v>1</v>
      </c>
      <c r="H8241" s="3">
        <v>1</v>
      </c>
      <c r="I8241" s="3">
        <f t="shared" si="128"/>
        <v>2</v>
      </c>
    </row>
    <row r="8242" spans="1:9" x14ac:dyDescent="0.35">
      <c r="A8242" s="3" t="s">
        <v>8634</v>
      </c>
      <c r="B8242" s="44" t="s">
        <v>192</v>
      </c>
      <c r="C8242" s="44" t="s">
        <v>111</v>
      </c>
      <c r="D8242" s="44" t="s">
        <v>176</v>
      </c>
      <c r="E8242" s="3">
        <v>3</v>
      </c>
      <c r="F8242" s="3">
        <v>1</v>
      </c>
      <c r="G8242" s="3">
        <v>4</v>
      </c>
      <c r="H8242" s="3">
        <v>1</v>
      </c>
      <c r="I8242" s="3">
        <f t="shared" si="128"/>
        <v>2</v>
      </c>
    </row>
    <row r="8243" spans="1:9" x14ac:dyDescent="0.35">
      <c r="A8243" s="3" t="s">
        <v>8635</v>
      </c>
      <c r="B8243" s="44" t="s">
        <v>282</v>
      </c>
      <c r="C8243" s="44" t="s">
        <v>111</v>
      </c>
      <c r="D8243" s="44" t="s">
        <v>175</v>
      </c>
      <c r="E8243" s="3">
        <v>3</v>
      </c>
      <c r="F8243" s="3">
        <v>1</v>
      </c>
      <c r="G8243" s="3">
        <v>1</v>
      </c>
      <c r="H8243" s="3">
        <v>1</v>
      </c>
      <c r="I8243" s="3">
        <f t="shared" si="128"/>
        <v>2</v>
      </c>
    </row>
    <row r="8244" spans="1:9" x14ac:dyDescent="0.35">
      <c r="A8244" s="3" t="s">
        <v>8636</v>
      </c>
      <c r="B8244" s="44" t="s">
        <v>192</v>
      </c>
      <c r="C8244" s="44" t="s">
        <v>111</v>
      </c>
      <c r="D8244" s="44" t="s">
        <v>176</v>
      </c>
      <c r="E8244" s="3">
        <v>3</v>
      </c>
      <c r="F8244" s="3">
        <v>1</v>
      </c>
      <c r="G8244" s="3">
        <v>4</v>
      </c>
      <c r="H8244" s="3">
        <v>1</v>
      </c>
      <c r="I8244" s="3">
        <f t="shared" si="128"/>
        <v>2</v>
      </c>
    </row>
    <row r="8245" spans="1:9" x14ac:dyDescent="0.35">
      <c r="A8245" s="3" t="s">
        <v>8637</v>
      </c>
      <c r="B8245" s="44" t="s">
        <v>252</v>
      </c>
      <c r="C8245" s="44" t="s">
        <v>54</v>
      </c>
      <c r="D8245" s="44" t="s">
        <v>175</v>
      </c>
      <c r="E8245" s="3">
        <v>3</v>
      </c>
      <c r="F8245" s="3">
        <v>1</v>
      </c>
      <c r="G8245" s="3">
        <v>1</v>
      </c>
      <c r="H8245" s="3">
        <v>1</v>
      </c>
      <c r="I8245" s="3">
        <f t="shared" si="128"/>
        <v>2</v>
      </c>
    </row>
    <row r="8246" spans="1:9" x14ac:dyDescent="0.35">
      <c r="A8246" s="3" t="s">
        <v>8638</v>
      </c>
      <c r="B8246" s="44" t="s">
        <v>192</v>
      </c>
      <c r="C8246" s="44" t="s">
        <v>111</v>
      </c>
      <c r="D8246" s="44" t="s">
        <v>176</v>
      </c>
      <c r="E8246" s="3">
        <v>3</v>
      </c>
      <c r="F8246" s="3">
        <v>1</v>
      </c>
      <c r="G8246" s="3">
        <v>4</v>
      </c>
      <c r="H8246" s="3">
        <v>1</v>
      </c>
      <c r="I8246" s="3">
        <f t="shared" si="128"/>
        <v>2</v>
      </c>
    </row>
    <row r="8247" spans="1:9" x14ac:dyDescent="0.35">
      <c r="A8247" s="3" t="s">
        <v>8639</v>
      </c>
      <c r="B8247" s="44" t="s">
        <v>192</v>
      </c>
      <c r="C8247" s="44" t="s">
        <v>111</v>
      </c>
      <c r="D8247" s="44" t="s">
        <v>176</v>
      </c>
      <c r="E8247" s="3">
        <v>3</v>
      </c>
      <c r="F8247" s="3">
        <v>1</v>
      </c>
      <c r="G8247" s="3">
        <v>1</v>
      </c>
      <c r="H8247" s="3">
        <v>1</v>
      </c>
      <c r="I8247" s="3">
        <f t="shared" si="128"/>
        <v>2</v>
      </c>
    </row>
    <row r="8248" spans="1:9" x14ac:dyDescent="0.35">
      <c r="A8248" s="3" t="s">
        <v>8640</v>
      </c>
      <c r="B8248" s="44" t="s">
        <v>192</v>
      </c>
      <c r="C8248" s="44" t="s">
        <v>111</v>
      </c>
      <c r="D8248" s="44" t="s">
        <v>176</v>
      </c>
      <c r="E8248" s="3">
        <v>3</v>
      </c>
      <c r="F8248" s="3">
        <v>1</v>
      </c>
      <c r="G8248" s="3">
        <v>4</v>
      </c>
      <c r="H8248" s="3">
        <v>2</v>
      </c>
      <c r="I8248" s="3">
        <f t="shared" si="128"/>
        <v>3</v>
      </c>
    </row>
    <row r="8249" spans="1:9" x14ac:dyDescent="0.35">
      <c r="A8249" s="3" t="s">
        <v>8641</v>
      </c>
      <c r="B8249" s="44" t="s">
        <v>192</v>
      </c>
      <c r="C8249" s="44" t="s">
        <v>111</v>
      </c>
      <c r="D8249" s="44" t="s">
        <v>176</v>
      </c>
      <c r="E8249" s="3">
        <v>3</v>
      </c>
      <c r="F8249" s="3">
        <v>1</v>
      </c>
      <c r="G8249" s="3">
        <v>4</v>
      </c>
      <c r="H8249" s="3">
        <v>1</v>
      </c>
      <c r="I8249" s="3">
        <f t="shared" si="128"/>
        <v>2</v>
      </c>
    </row>
    <row r="8250" spans="1:9" x14ac:dyDescent="0.35">
      <c r="A8250" s="3" t="s">
        <v>8642</v>
      </c>
      <c r="B8250" s="44" t="s">
        <v>252</v>
      </c>
      <c r="C8250" s="44" t="s">
        <v>54</v>
      </c>
      <c r="D8250" s="44" t="s">
        <v>175</v>
      </c>
      <c r="E8250" s="3">
        <v>3</v>
      </c>
      <c r="F8250" s="3">
        <v>1</v>
      </c>
      <c r="G8250" s="3">
        <v>1</v>
      </c>
      <c r="H8250" s="3">
        <v>1</v>
      </c>
      <c r="I8250" s="3">
        <f t="shared" si="128"/>
        <v>2</v>
      </c>
    </row>
    <row r="8251" spans="1:9" x14ac:dyDescent="0.35">
      <c r="A8251" s="3" t="s">
        <v>8643</v>
      </c>
      <c r="B8251" s="44" t="s">
        <v>184</v>
      </c>
      <c r="C8251" s="44" t="s">
        <v>79</v>
      </c>
      <c r="D8251" s="44" t="s">
        <v>176</v>
      </c>
      <c r="E8251" s="3">
        <v>3</v>
      </c>
      <c r="F8251" s="3">
        <v>1</v>
      </c>
      <c r="G8251" s="3">
        <v>1</v>
      </c>
      <c r="H8251" s="3">
        <v>1</v>
      </c>
      <c r="I8251" s="3">
        <f t="shared" si="128"/>
        <v>2</v>
      </c>
    </row>
    <row r="8252" spans="1:9" x14ac:dyDescent="0.35">
      <c r="A8252" s="3" t="s">
        <v>8644</v>
      </c>
      <c r="B8252" s="44" t="s">
        <v>234</v>
      </c>
      <c r="C8252" s="44" t="s">
        <v>235</v>
      </c>
      <c r="D8252" s="44" t="s">
        <v>176</v>
      </c>
      <c r="E8252" s="3">
        <v>3</v>
      </c>
      <c r="F8252" s="3">
        <v>1</v>
      </c>
      <c r="G8252" s="3">
        <v>4</v>
      </c>
      <c r="H8252" s="3">
        <v>1</v>
      </c>
      <c r="I8252" s="3">
        <f t="shared" si="128"/>
        <v>2</v>
      </c>
    </row>
    <row r="8253" spans="1:9" x14ac:dyDescent="0.35">
      <c r="A8253" s="3" t="s">
        <v>8645</v>
      </c>
      <c r="B8253" s="44" t="s">
        <v>206</v>
      </c>
      <c r="C8253" s="44" t="s">
        <v>52</v>
      </c>
      <c r="D8253" s="44" t="s">
        <v>175</v>
      </c>
      <c r="E8253" s="3">
        <v>3</v>
      </c>
      <c r="F8253" s="3">
        <v>4</v>
      </c>
      <c r="G8253" s="3">
        <v>1</v>
      </c>
      <c r="H8253" s="3">
        <v>1</v>
      </c>
      <c r="I8253" s="3">
        <f t="shared" si="128"/>
        <v>2</v>
      </c>
    </row>
    <row r="8254" spans="1:9" x14ac:dyDescent="0.35">
      <c r="A8254" s="3" t="s">
        <v>8646</v>
      </c>
      <c r="B8254" s="44" t="s">
        <v>192</v>
      </c>
      <c r="C8254" s="44" t="s">
        <v>111</v>
      </c>
      <c r="D8254" s="44" t="s">
        <v>176</v>
      </c>
      <c r="E8254" s="3">
        <v>3</v>
      </c>
      <c r="F8254" s="3">
        <v>2</v>
      </c>
      <c r="G8254" s="3">
        <v>1</v>
      </c>
      <c r="H8254" s="3">
        <v>1</v>
      </c>
      <c r="I8254" s="3">
        <f t="shared" si="128"/>
        <v>2</v>
      </c>
    </row>
    <row r="8255" spans="1:9" x14ac:dyDescent="0.35">
      <c r="A8255" s="3" t="s">
        <v>8647</v>
      </c>
      <c r="B8255" s="44" t="s">
        <v>192</v>
      </c>
      <c r="C8255" s="44" t="s">
        <v>111</v>
      </c>
      <c r="D8255" s="44" t="s">
        <v>176</v>
      </c>
      <c r="E8255" s="3">
        <v>3</v>
      </c>
      <c r="F8255" s="3">
        <v>1</v>
      </c>
      <c r="G8255" s="3">
        <v>4</v>
      </c>
      <c r="H8255" s="3">
        <v>1</v>
      </c>
      <c r="I8255" s="3">
        <f t="shared" si="128"/>
        <v>2</v>
      </c>
    </row>
    <row r="8256" spans="1:9" x14ac:dyDescent="0.35">
      <c r="A8256" s="3" t="s">
        <v>8648</v>
      </c>
      <c r="B8256" s="44" t="s">
        <v>192</v>
      </c>
      <c r="C8256" s="44" t="s">
        <v>111</v>
      </c>
      <c r="D8256" s="44" t="s">
        <v>176</v>
      </c>
      <c r="E8256" s="3">
        <v>3</v>
      </c>
      <c r="F8256" s="3">
        <v>1</v>
      </c>
      <c r="G8256" s="3">
        <v>1</v>
      </c>
      <c r="H8256" s="3">
        <v>1</v>
      </c>
      <c r="I8256" s="3">
        <f t="shared" si="128"/>
        <v>2</v>
      </c>
    </row>
    <row r="8257" spans="1:9" x14ac:dyDescent="0.35">
      <c r="A8257" s="3" t="s">
        <v>8649</v>
      </c>
      <c r="B8257" s="44" t="s">
        <v>192</v>
      </c>
      <c r="C8257" s="44" t="s">
        <v>111</v>
      </c>
      <c r="D8257" s="44" t="s">
        <v>176</v>
      </c>
      <c r="E8257" s="3">
        <v>3</v>
      </c>
      <c r="F8257" s="3">
        <v>1</v>
      </c>
      <c r="G8257" s="3">
        <v>4</v>
      </c>
      <c r="H8257" s="3">
        <v>1</v>
      </c>
      <c r="I8257" s="3">
        <f t="shared" si="128"/>
        <v>2</v>
      </c>
    </row>
    <row r="8258" spans="1:9" x14ac:dyDescent="0.35">
      <c r="A8258" s="3" t="s">
        <v>8650</v>
      </c>
      <c r="B8258" s="44" t="s">
        <v>252</v>
      </c>
      <c r="C8258" s="44" t="s">
        <v>54</v>
      </c>
      <c r="D8258" s="44" t="s">
        <v>175</v>
      </c>
      <c r="E8258" s="3">
        <v>3</v>
      </c>
      <c r="F8258" s="3">
        <v>2</v>
      </c>
      <c r="G8258" s="3">
        <v>1</v>
      </c>
      <c r="H8258" s="3">
        <v>2</v>
      </c>
      <c r="I8258" s="3">
        <f t="shared" si="128"/>
        <v>2</v>
      </c>
    </row>
    <row r="8259" spans="1:9" x14ac:dyDescent="0.35">
      <c r="A8259" s="3" t="s">
        <v>8651</v>
      </c>
      <c r="B8259" s="44" t="s">
        <v>252</v>
      </c>
      <c r="C8259" s="44" t="s">
        <v>54</v>
      </c>
      <c r="D8259" s="44" t="s">
        <v>175</v>
      </c>
      <c r="E8259" s="3">
        <v>3</v>
      </c>
      <c r="F8259" s="3">
        <v>1</v>
      </c>
      <c r="G8259" s="3">
        <v>4</v>
      </c>
      <c r="H8259" s="3">
        <v>1</v>
      </c>
      <c r="I8259" s="3">
        <f t="shared" ref="I8259:I8322" si="129">ROUND(AVERAGE(E8259:H8259),0)</f>
        <v>2</v>
      </c>
    </row>
    <row r="8260" spans="1:9" x14ac:dyDescent="0.35">
      <c r="A8260" s="3" t="s">
        <v>8652</v>
      </c>
      <c r="B8260" s="44" t="s">
        <v>192</v>
      </c>
      <c r="C8260" s="44" t="s">
        <v>111</v>
      </c>
      <c r="D8260" s="44" t="s">
        <v>176</v>
      </c>
      <c r="E8260" s="3">
        <v>3</v>
      </c>
      <c r="F8260" s="3">
        <v>1</v>
      </c>
      <c r="G8260" s="3">
        <v>1</v>
      </c>
      <c r="H8260" s="3">
        <v>1</v>
      </c>
      <c r="I8260" s="3">
        <f t="shared" si="129"/>
        <v>2</v>
      </c>
    </row>
    <row r="8261" spans="1:9" x14ac:dyDescent="0.35">
      <c r="A8261" s="3" t="s">
        <v>8653</v>
      </c>
      <c r="B8261" s="44" t="s">
        <v>252</v>
      </c>
      <c r="C8261" s="44" t="s">
        <v>54</v>
      </c>
      <c r="D8261" s="44" t="s">
        <v>175</v>
      </c>
      <c r="E8261" s="3">
        <v>3</v>
      </c>
      <c r="F8261" s="3">
        <v>1</v>
      </c>
      <c r="G8261" s="3">
        <v>1</v>
      </c>
      <c r="H8261" s="3">
        <v>1</v>
      </c>
      <c r="I8261" s="3">
        <f t="shared" si="129"/>
        <v>2</v>
      </c>
    </row>
    <row r="8262" spans="1:9" x14ac:dyDescent="0.35">
      <c r="A8262" s="3" t="s">
        <v>8654</v>
      </c>
      <c r="B8262" s="44" t="s">
        <v>198</v>
      </c>
      <c r="C8262" s="44" t="s">
        <v>54</v>
      </c>
      <c r="D8262" s="44" t="s">
        <v>176</v>
      </c>
      <c r="E8262" s="3">
        <v>3</v>
      </c>
      <c r="F8262" s="3">
        <v>1</v>
      </c>
      <c r="G8262" s="3">
        <v>1</v>
      </c>
      <c r="H8262" s="3">
        <v>1</v>
      </c>
      <c r="I8262" s="3">
        <f t="shared" si="129"/>
        <v>2</v>
      </c>
    </row>
    <row r="8263" spans="1:9" x14ac:dyDescent="0.35">
      <c r="A8263" s="3" t="s">
        <v>8655</v>
      </c>
      <c r="B8263" s="44" t="s">
        <v>198</v>
      </c>
      <c r="C8263" s="44" t="s">
        <v>54</v>
      </c>
      <c r="D8263" s="44" t="s">
        <v>176</v>
      </c>
      <c r="E8263" s="3">
        <v>3</v>
      </c>
      <c r="F8263" s="3">
        <v>1</v>
      </c>
      <c r="G8263" s="3">
        <v>1</v>
      </c>
      <c r="H8263" s="3">
        <v>2</v>
      </c>
      <c r="I8263" s="3">
        <f t="shared" si="129"/>
        <v>2</v>
      </c>
    </row>
    <row r="8264" spans="1:9" x14ac:dyDescent="0.35">
      <c r="A8264" s="3" t="s">
        <v>8656</v>
      </c>
      <c r="B8264" s="44" t="s">
        <v>225</v>
      </c>
      <c r="C8264" s="44" t="s">
        <v>52</v>
      </c>
      <c r="D8264" s="44" t="s">
        <v>176</v>
      </c>
      <c r="E8264" s="3">
        <v>3</v>
      </c>
      <c r="F8264" s="3">
        <v>1</v>
      </c>
      <c r="G8264" s="3">
        <v>1</v>
      </c>
      <c r="H8264" s="3">
        <v>1</v>
      </c>
      <c r="I8264" s="3">
        <f t="shared" si="129"/>
        <v>2</v>
      </c>
    </row>
    <row r="8265" spans="1:9" x14ac:dyDescent="0.35">
      <c r="A8265" s="3" t="s">
        <v>8657</v>
      </c>
      <c r="B8265" s="44" t="s">
        <v>198</v>
      </c>
      <c r="C8265" s="44" t="s">
        <v>54</v>
      </c>
      <c r="D8265" s="44" t="s">
        <v>176</v>
      </c>
      <c r="E8265" s="3">
        <v>3</v>
      </c>
      <c r="F8265" s="3">
        <v>1</v>
      </c>
      <c r="G8265" s="3">
        <v>1</v>
      </c>
      <c r="H8265" s="3">
        <v>1</v>
      </c>
      <c r="I8265" s="3">
        <f t="shared" si="129"/>
        <v>2</v>
      </c>
    </row>
    <row r="8266" spans="1:9" x14ac:dyDescent="0.35">
      <c r="A8266" s="3" t="s">
        <v>8658</v>
      </c>
      <c r="B8266" s="44" t="s">
        <v>252</v>
      </c>
      <c r="C8266" s="44" t="s">
        <v>54</v>
      </c>
      <c r="D8266" s="44" t="s">
        <v>175</v>
      </c>
      <c r="E8266" s="3">
        <v>3</v>
      </c>
      <c r="F8266" s="3">
        <v>1</v>
      </c>
      <c r="G8266" s="3">
        <v>1</v>
      </c>
      <c r="H8266" s="3">
        <v>1</v>
      </c>
      <c r="I8266" s="3">
        <f t="shared" si="129"/>
        <v>2</v>
      </c>
    </row>
    <row r="8267" spans="1:9" x14ac:dyDescent="0.35">
      <c r="A8267" s="3" t="s">
        <v>8659</v>
      </c>
      <c r="B8267" s="44" t="s">
        <v>253</v>
      </c>
      <c r="C8267" s="44" t="s">
        <v>235</v>
      </c>
      <c r="D8267" s="44" t="s">
        <v>175</v>
      </c>
      <c r="E8267" s="3">
        <v>3</v>
      </c>
      <c r="F8267" s="3">
        <v>1</v>
      </c>
      <c r="G8267" s="3">
        <v>1</v>
      </c>
      <c r="H8267" s="3">
        <v>1</v>
      </c>
      <c r="I8267" s="3">
        <f t="shared" si="129"/>
        <v>2</v>
      </c>
    </row>
    <row r="8268" spans="1:9" x14ac:dyDescent="0.35">
      <c r="A8268" s="3" t="s">
        <v>8660</v>
      </c>
      <c r="B8268" s="44" t="s">
        <v>234</v>
      </c>
      <c r="C8268" s="44" t="s">
        <v>235</v>
      </c>
      <c r="D8268" s="44" t="s">
        <v>176</v>
      </c>
      <c r="E8268" s="3">
        <v>3</v>
      </c>
      <c r="F8268" s="3">
        <v>1</v>
      </c>
      <c r="G8268" s="3">
        <v>4</v>
      </c>
      <c r="H8268" s="3">
        <v>1</v>
      </c>
      <c r="I8268" s="3">
        <f t="shared" si="129"/>
        <v>2</v>
      </c>
    </row>
    <row r="8269" spans="1:9" x14ac:dyDescent="0.35">
      <c r="A8269" s="3" t="s">
        <v>8661</v>
      </c>
      <c r="B8269" s="44" t="s">
        <v>275</v>
      </c>
      <c r="C8269" s="44" t="s">
        <v>38</v>
      </c>
      <c r="D8269" s="44" t="s">
        <v>175</v>
      </c>
      <c r="E8269" s="3">
        <v>3</v>
      </c>
      <c r="F8269" s="3">
        <v>1</v>
      </c>
      <c r="G8269" s="3">
        <v>1</v>
      </c>
      <c r="H8269" s="3">
        <v>1</v>
      </c>
      <c r="I8269" s="3">
        <f t="shared" si="129"/>
        <v>2</v>
      </c>
    </row>
    <row r="8270" spans="1:9" x14ac:dyDescent="0.35">
      <c r="A8270" s="3" t="s">
        <v>8662</v>
      </c>
      <c r="B8270" s="44" t="s">
        <v>234</v>
      </c>
      <c r="C8270" s="44" t="s">
        <v>235</v>
      </c>
      <c r="D8270" s="44" t="s">
        <v>176</v>
      </c>
      <c r="E8270" s="3">
        <v>3</v>
      </c>
      <c r="F8270" s="3">
        <v>1</v>
      </c>
      <c r="G8270" s="3">
        <v>4</v>
      </c>
      <c r="H8270" s="3">
        <v>1</v>
      </c>
      <c r="I8270" s="3">
        <f t="shared" si="129"/>
        <v>2</v>
      </c>
    </row>
    <row r="8271" spans="1:9" x14ac:dyDescent="0.35">
      <c r="A8271" s="3" t="s">
        <v>8663</v>
      </c>
      <c r="B8271" s="44" t="s">
        <v>252</v>
      </c>
      <c r="C8271" s="44" t="s">
        <v>54</v>
      </c>
      <c r="D8271" s="44" t="s">
        <v>175</v>
      </c>
      <c r="E8271" s="3">
        <v>3</v>
      </c>
      <c r="F8271" s="3">
        <v>1</v>
      </c>
      <c r="G8271" s="3">
        <v>4</v>
      </c>
      <c r="H8271" s="3">
        <v>1</v>
      </c>
      <c r="I8271" s="3">
        <f t="shared" si="129"/>
        <v>2</v>
      </c>
    </row>
    <row r="8272" spans="1:9" x14ac:dyDescent="0.35">
      <c r="A8272" s="3" t="s">
        <v>8664</v>
      </c>
      <c r="B8272" s="44" t="s">
        <v>192</v>
      </c>
      <c r="C8272" s="44" t="s">
        <v>111</v>
      </c>
      <c r="D8272" s="44" t="s">
        <v>176</v>
      </c>
      <c r="E8272" s="3">
        <v>3</v>
      </c>
      <c r="F8272" s="3">
        <v>1</v>
      </c>
      <c r="G8272" s="3">
        <v>4</v>
      </c>
      <c r="H8272" s="3">
        <v>1</v>
      </c>
      <c r="I8272" s="3">
        <f t="shared" si="129"/>
        <v>2</v>
      </c>
    </row>
    <row r="8273" spans="1:9" x14ac:dyDescent="0.35">
      <c r="A8273" s="3" t="s">
        <v>8665</v>
      </c>
      <c r="B8273" s="44" t="s">
        <v>254</v>
      </c>
      <c r="C8273" s="44" t="s">
        <v>68</v>
      </c>
      <c r="D8273" s="44" t="s">
        <v>176</v>
      </c>
      <c r="E8273" s="3">
        <v>3</v>
      </c>
      <c r="F8273" s="3">
        <v>1</v>
      </c>
      <c r="G8273" s="3">
        <v>1</v>
      </c>
      <c r="H8273" s="3">
        <v>1</v>
      </c>
      <c r="I8273" s="3">
        <f t="shared" si="129"/>
        <v>2</v>
      </c>
    </row>
    <row r="8274" spans="1:9" x14ac:dyDescent="0.35">
      <c r="A8274" s="3" t="s">
        <v>8666</v>
      </c>
      <c r="B8274" s="44" t="s">
        <v>265</v>
      </c>
      <c r="C8274" s="44" t="s">
        <v>96</v>
      </c>
      <c r="D8274" s="44" t="s">
        <v>175</v>
      </c>
      <c r="E8274" s="3">
        <v>3</v>
      </c>
      <c r="F8274" s="3">
        <v>1</v>
      </c>
      <c r="G8274" s="3">
        <v>1</v>
      </c>
      <c r="H8274" s="3">
        <v>1</v>
      </c>
      <c r="I8274" s="3">
        <f t="shared" si="129"/>
        <v>2</v>
      </c>
    </row>
    <row r="8275" spans="1:9" x14ac:dyDescent="0.35">
      <c r="A8275" s="3" t="s">
        <v>8667</v>
      </c>
      <c r="B8275" s="44" t="s">
        <v>192</v>
      </c>
      <c r="C8275" s="44" t="s">
        <v>111</v>
      </c>
      <c r="D8275" s="44" t="s">
        <v>176</v>
      </c>
      <c r="E8275" s="3">
        <v>3</v>
      </c>
      <c r="F8275" s="3">
        <v>1</v>
      </c>
      <c r="G8275" s="3">
        <v>1</v>
      </c>
      <c r="H8275" s="3">
        <v>1</v>
      </c>
      <c r="I8275" s="3">
        <f t="shared" si="129"/>
        <v>2</v>
      </c>
    </row>
    <row r="8276" spans="1:9" x14ac:dyDescent="0.35">
      <c r="A8276" s="3" t="s">
        <v>8668</v>
      </c>
      <c r="B8276" s="44" t="s">
        <v>215</v>
      </c>
      <c r="C8276" s="44" t="s">
        <v>38</v>
      </c>
      <c r="D8276" s="44" t="s">
        <v>176</v>
      </c>
      <c r="E8276" s="3">
        <v>3</v>
      </c>
      <c r="F8276" s="3">
        <v>1</v>
      </c>
      <c r="G8276" s="3">
        <v>1</v>
      </c>
      <c r="H8276" s="3">
        <v>1</v>
      </c>
      <c r="I8276" s="3">
        <f t="shared" si="129"/>
        <v>2</v>
      </c>
    </row>
    <row r="8277" spans="1:9" x14ac:dyDescent="0.35">
      <c r="A8277" s="3" t="s">
        <v>8669</v>
      </c>
      <c r="B8277" s="44" t="s">
        <v>192</v>
      </c>
      <c r="C8277" s="44" t="s">
        <v>111</v>
      </c>
      <c r="D8277" s="44" t="s">
        <v>176</v>
      </c>
      <c r="E8277" s="3">
        <v>3</v>
      </c>
      <c r="F8277" s="3">
        <v>1</v>
      </c>
      <c r="G8277" s="3">
        <v>1</v>
      </c>
      <c r="H8277" s="3">
        <v>1</v>
      </c>
      <c r="I8277" s="3">
        <f t="shared" si="129"/>
        <v>2</v>
      </c>
    </row>
    <row r="8278" spans="1:9" x14ac:dyDescent="0.35">
      <c r="A8278" s="3" t="s">
        <v>8670</v>
      </c>
      <c r="B8278" s="44" t="s">
        <v>192</v>
      </c>
      <c r="C8278" s="44" t="s">
        <v>111</v>
      </c>
      <c r="D8278" s="44" t="s">
        <v>176</v>
      </c>
      <c r="E8278" s="3">
        <v>3</v>
      </c>
      <c r="F8278" s="3">
        <v>1</v>
      </c>
      <c r="G8278" s="3">
        <v>1</v>
      </c>
      <c r="H8278" s="3">
        <v>1</v>
      </c>
      <c r="I8278" s="3">
        <f t="shared" si="129"/>
        <v>2</v>
      </c>
    </row>
    <row r="8279" spans="1:9" x14ac:dyDescent="0.35">
      <c r="A8279" s="3" t="s">
        <v>8671</v>
      </c>
      <c r="B8279" s="44" t="s">
        <v>192</v>
      </c>
      <c r="C8279" s="44" t="s">
        <v>111</v>
      </c>
      <c r="D8279" s="44" t="s">
        <v>176</v>
      </c>
      <c r="E8279" s="3">
        <v>3</v>
      </c>
      <c r="F8279" s="3">
        <v>2</v>
      </c>
      <c r="G8279" s="3">
        <v>1</v>
      </c>
      <c r="H8279" s="3">
        <v>1</v>
      </c>
      <c r="I8279" s="3">
        <f t="shared" si="129"/>
        <v>2</v>
      </c>
    </row>
    <row r="8280" spans="1:9" x14ac:dyDescent="0.35">
      <c r="A8280" s="3" t="s">
        <v>8672</v>
      </c>
      <c r="B8280" s="44" t="s">
        <v>220</v>
      </c>
      <c r="C8280" s="44" t="s">
        <v>96</v>
      </c>
      <c r="D8280" s="44" t="s">
        <v>176</v>
      </c>
      <c r="E8280" s="3">
        <v>1</v>
      </c>
      <c r="F8280" s="3">
        <v>1</v>
      </c>
      <c r="G8280" s="3">
        <v>1</v>
      </c>
      <c r="H8280" s="3">
        <v>1</v>
      </c>
      <c r="I8280" s="3">
        <f t="shared" si="129"/>
        <v>1</v>
      </c>
    </row>
    <row r="8281" spans="1:9" x14ac:dyDescent="0.35">
      <c r="A8281" s="3" t="s">
        <v>8673</v>
      </c>
      <c r="B8281" s="44" t="s">
        <v>198</v>
      </c>
      <c r="C8281" s="44" t="s">
        <v>54</v>
      </c>
      <c r="D8281" s="44" t="s">
        <v>176</v>
      </c>
      <c r="E8281" s="3">
        <v>3</v>
      </c>
      <c r="F8281" s="3">
        <v>1</v>
      </c>
      <c r="G8281" s="3">
        <v>4</v>
      </c>
      <c r="H8281" s="3">
        <v>1</v>
      </c>
      <c r="I8281" s="3">
        <f t="shared" si="129"/>
        <v>2</v>
      </c>
    </row>
    <row r="8282" spans="1:9" x14ac:dyDescent="0.35">
      <c r="A8282" s="3" t="s">
        <v>8674</v>
      </c>
      <c r="B8282" s="44" t="s">
        <v>220</v>
      </c>
      <c r="C8282" s="44" t="s">
        <v>96</v>
      </c>
      <c r="D8282" s="44" t="s">
        <v>176</v>
      </c>
      <c r="E8282" s="3">
        <v>3</v>
      </c>
      <c r="F8282" s="3">
        <v>2</v>
      </c>
      <c r="G8282" s="3">
        <v>1</v>
      </c>
      <c r="H8282" s="3">
        <v>1</v>
      </c>
      <c r="I8282" s="3">
        <f t="shared" si="129"/>
        <v>2</v>
      </c>
    </row>
    <row r="8283" spans="1:9" x14ac:dyDescent="0.35">
      <c r="A8283" s="3" t="s">
        <v>8675</v>
      </c>
      <c r="B8283" s="44" t="s">
        <v>220</v>
      </c>
      <c r="C8283" s="44" t="s">
        <v>96</v>
      </c>
      <c r="D8283" s="44" t="s">
        <v>176</v>
      </c>
      <c r="E8283" s="3">
        <v>3</v>
      </c>
      <c r="F8283" s="3">
        <v>1</v>
      </c>
      <c r="G8283" s="3">
        <v>1</v>
      </c>
      <c r="H8283" s="3">
        <v>1</v>
      </c>
      <c r="I8283" s="3">
        <f t="shared" si="129"/>
        <v>2</v>
      </c>
    </row>
    <row r="8284" spans="1:9" x14ac:dyDescent="0.35">
      <c r="A8284" s="3" t="s">
        <v>8676</v>
      </c>
      <c r="B8284" s="44" t="s">
        <v>237</v>
      </c>
      <c r="C8284" s="44" t="s">
        <v>63</v>
      </c>
      <c r="D8284" s="44" t="s">
        <v>175</v>
      </c>
      <c r="E8284" s="3">
        <v>3</v>
      </c>
      <c r="F8284" s="3">
        <v>1</v>
      </c>
      <c r="G8284" s="3">
        <v>1</v>
      </c>
      <c r="H8284" s="3">
        <v>1</v>
      </c>
      <c r="I8284" s="3">
        <f t="shared" si="129"/>
        <v>2</v>
      </c>
    </row>
    <row r="8285" spans="1:9" x14ac:dyDescent="0.35">
      <c r="A8285" s="3" t="s">
        <v>8677</v>
      </c>
      <c r="B8285" s="44" t="s">
        <v>192</v>
      </c>
      <c r="C8285" s="44" t="s">
        <v>111</v>
      </c>
      <c r="D8285" s="44" t="s">
        <v>176</v>
      </c>
      <c r="E8285" s="3">
        <v>3</v>
      </c>
      <c r="F8285" s="3">
        <v>1</v>
      </c>
      <c r="G8285" s="3">
        <v>4</v>
      </c>
      <c r="H8285" s="3">
        <v>1</v>
      </c>
      <c r="I8285" s="3">
        <f t="shared" si="129"/>
        <v>2</v>
      </c>
    </row>
    <row r="8286" spans="1:9" x14ac:dyDescent="0.35">
      <c r="A8286" s="3" t="s">
        <v>8678</v>
      </c>
      <c r="B8286" s="44" t="s">
        <v>234</v>
      </c>
      <c r="C8286" s="44" t="s">
        <v>235</v>
      </c>
      <c r="D8286" s="44" t="s">
        <v>176</v>
      </c>
      <c r="E8286" s="3">
        <v>3</v>
      </c>
      <c r="F8286" s="3">
        <v>1</v>
      </c>
      <c r="G8286" s="3">
        <v>4</v>
      </c>
      <c r="H8286" s="3">
        <v>1</v>
      </c>
      <c r="I8286" s="3">
        <f t="shared" si="129"/>
        <v>2</v>
      </c>
    </row>
    <row r="8287" spans="1:9" x14ac:dyDescent="0.35">
      <c r="A8287" s="3" t="s">
        <v>8679</v>
      </c>
      <c r="B8287" s="44" t="s">
        <v>275</v>
      </c>
      <c r="C8287" s="44" t="s">
        <v>38</v>
      </c>
      <c r="D8287" s="44" t="s">
        <v>175</v>
      </c>
      <c r="E8287" s="3">
        <v>3</v>
      </c>
      <c r="F8287" s="3">
        <v>1</v>
      </c>
      <c r="G8287" s="3">
        <v>1</v>
      </c>
      <c r="H8287" s="3">
        <v>1</v>
      </c>
      <c r="I8287" s="3">
        <f t="shared" si="129"/>
        <v>2</v>
      </c>
    </row>
    <row r="8288" spans="1:9" x14ac:dyDescent="0.35">
      <c r="A8288" s="3" t="s">
        <v>8680</v>
      </c>
      <c r="B8288" s="44" t="s">
        <v>192</v>
      </c>
      <c r="C8288" s="44" t="s">
        <v>111</v>
      </c>
      <c r="D8288" s="44" t="s">
        <v>176</v>
      </c>
      <c r="E8288" s="3">
        <v>3</v>
      </c>
      <c r="F8288" s="3">
        <v>1</v>
      </c>
      <c r="G8288" s="3">
        <v>1</v>
      </c>
      <c r="H8288" s="3">
        <v>1</v>
      </c>
      <c r="I8288" s="3">
        <f t="shared" si="129"/>
        <v>2</v>
      </c>
    </row>
    <row r="8289" spans="1:9" x14ac:dyDescent="0.35">
      <c r="A8289" s="3" t="s">
        <v>8681</v>
      </c>
      <c r="B8289" s="44" t="s">
        <v>252</v>
      </c>
      <c r="C8289" s="44" t="s">
        <v>54</v>
      </c>
      <c r="D8289" s="44" t="s">
        <v>175</v>
      </c>
      <c r="E8289" s="3">
        <v>3</v>
      </c>
      <c r="F8289" s="3">
        <v>1</v>
      </c>
      <c r="G8289" s="3">
        <v>4</v>
      </c>
      <c r="H8289" s="3">
        <v>1</v>
      </c>
      <c r="I8289" s="3">
        <f t="shared" si="129"/>
        <v>2</v>
      </c>
    </row>
    <row r="8290" spans="1:9" x14ac:dyDescent="0.35">
      <c r="A8290" s="3" t="s">
        <v>8682</v>
      </c>
      <c r="B8290" s="44" t="s">
        <v>237</v>
      </c>
      <c r="C8290" s="44" t="s">
        <v>63</v>
      </c>
      <c r="D8290" s="44" t="s">
        <v>175</v>
      </c>
      <c r="E8290" s="3">
        <v>3</v>
      </c>
      <c r="F8290" s="3">
        <v>1</v>
      </c>
      <c r="G8290" s="3">
        <v>1</v>
      </c>
      <c r="H8290" s="3">
        <v>1</v>
      </c>
      <c r="I8290" s="3">
        <f t="shared" si="129"/>
        <v>2</v>
      </c>
    </row>
    <row r="8291" spans="1:9" x14ac:dyDescent="0.35">
      <c r="A8291" s="3" t="s">
        <v>8683</v>
      </c>
      <c r="B8291" s="44" t="s">
        <v>275</v>
      </c>
      <c r="C8291" s="44" t="s">
        <v>38</v>
      </c>
      <c r="D8291" s="44" t="s">
        <v>175</v>
      </c>
      <c r="E8291" s="3">
        <v>1</v>
      </c>
      <c r="F8291" s="3">
        <v>1</v>
      </c>
      <c r="G8291" s="3">
        <v>1</v>
      </c>
      <c r="H8291" s="3">
        <v>1</v>
      </c>
      <c r="I8291" s="3">
        <f t="shared" si="129"/>
        <v>1</v>
      </c>
    </row>
    <row r="8292" spans="1:9" x14ac:dyDescent="0.35">
      <c r="A8292" s="3" t="s">
        <v>8684</v>
      </c>
      <c r="B8292" s="44" t="s">
        <v>267</v>
      </c>
      <c r="C8292" s="44" t="s">
        <v>110</v>
      </c>
      <c r="D8292" s="44" t="s">
        <v>176</v>
      </c>
      <c r="E8292" s="3">
        <v>3</v>
      </c>
      <c r="F8292" s="3">
        <v>1</v>
      </c>
      <c r="G8292" s="3">
        <v>4</v>
      </c>
      <c r="H8292" s="3">
        <v>1</v>
      </c>
      <c r="I8292" s="3">
        <f t="shared" si="129"/>
        <v>2</v>
      </c>
    </row>
    <row r="8293" spans="1:9" x14ac:dyDescent="0.35">
      <c r="A8293" s="3" t="s">
        <v>8685</v>
      </c>
      <c r="B8293" s="44" t="s">
        <v>192</v>
      </c>
      <c r="C8293" s="44" t="s">
        <v>111</v>
      </c>
      <c r="D8293" s="44" t="s">
        <v>176</v>
      </c>
      <c r="E8293" s="3">
        <v>3</v>
      </c>
      <c r="F8293" s="3">
        <v>1</v>
      </c>
      <c r="G8293" s="3">
        <v>4</v>
      </c>
      <c r="H8293" s="3">
        <v>1</v>
      </c>
      <c r="I8293" s="3">
        <f t="shared" si="129"/>
        <v>2</v>
      </c>
    </row>
    <row r="8294" spans="1:9" x14ac:dyDescent="0.35">
      <c r="A8294" s="3" t="s">
        <v>8686</v>
      </c>
      <c r="B8294" s="44" t="s">
        <v>215</v>
      </c>
      <c r="C8294" s="44" t="s">
        <v>38</v>
      </c>
      <c r="D8294" s="44" t="s">
        <v>176</v>
      </c>
      <c r="E8294" s="3">
        <v>3</v>
      </c>
      <c r="F8294" s="3">
        <v>1</v>
      </c>
      <c r="G8294" s="3">
        <v>1</v>
      </c>
      <c r="H8294" s="3">
        <v>1</v>
      </c>
      <c r="I8294" s="3">
        <f t="shared" si="129"/>
        <v>2</v>
      </c>
    </row>
    <row r="8295" spans="1:9" x14ac:dyDescent="0.35">
      <c r="A8295" s="3" t="s">
        <v>8687</v>
      </c>
      <c r="B8295" s="44" t="s">
        <v>252</v>
      </c>
      <c r="C8295" s="44" t="s">
        <v>54</v>
      </c>
      <c r="D8295" s="44" t="s">
        <v>175</v>
      </c>
      <c r="E8295" s="3">
        <v>3</v>
      </c>
      <c r="F8295" s="3">
        <v>1</v>
      </c>
      <c r="G8295" s="3">
        <v>4</v>
      </c>
      <c r="H8295" s="3">
        <v>1</v>
      </c>
      <c r="I8295" s="3">
        <f t="shared" si="129"/>
        <v>2</v>
      </c>
    </row>
    <row r="8296" spans="1:9" x14ac:dyDescent="0.35">
      <c r="A8296" s="3" t="s">
        <v>8688</v>
      </c>
      <c r="B8296" s="44" t="s">
        <v>215</v>
      </c>
      <c r="C8296" s="44" t="s">
        <v>38</v>
      </c>
      <c r="D8296" s="44" t="s">
        <v>176</v>
      </c>
      <c r="E8296" s="3">
        <v>3</v>
      </c>
      <c r="F8296" s="3">
        <v>1</v>
      </c>
      <c r="G8296" s="3">
        <v>1</v>
      </c>
      <c r="H8296" s="3">
        <v>1</v>
      </c>
      <c r="I8296" s="3">
        <f t="shared" si="129"/>
        <v>2</v>
      </c>
    </row>
    <row r="8297" spans="1:9" x14ac:dyDescent="0.35">
      <c r="A8297" s="3" t="s">
        <v>8689</v>
      </c>
      <c r="B8297" s="44" t="s">
        <v>220</v>
      </c>
      <c r="C8297" s="44" t="s">
        <v>96</v>
      </c>
      <c r="D8297" s="44" t="s">
        <v>176</v>
      </c>
      <c r="E8297" s="3">
        <v>2</v>
      </c>
      <c r="F8297" s="3">
        <v>2</v>
      </c>
      <c r="G8297" s="3">
        <v>4</v>
      </c>
      <c r="H8297" s="3">
        <v>1</v>
      </c>
      <c r="I8297" s="3">
        <f t="shared" si="129"/>
        <v>2</v>
      </c>
    </row>
    <row r="8298" spans="1:9" x14ac:dyDescent="0.35">
      <c r="A8298" s="3" t="s">
        <v>8690</v>
      </c>
      <c r="B8298" s="44" t="s">
        <v>192</v>
      </c>
      <c r="C8298" s="44" t="s">
        <v>111</v>
      </c>
      <c r="D8298" s="44" t="s">
        <v>176</v>
      </c>
      <c r="E8298" s="3">
        <v>3</v>
      </c>
      <c r="F8298" s="3">
        <v>1</v>
      </c>
      <c r="G8298" s="3">
        <v>1</v>
      </c>
      <c r="H8298" s="3">
        <v>1</v>
      </c>
      <c r="I8298" s="3">
        <f t="shared" si="129"/>
        <v>2</v>
      </c>
    </row>
    <row r="8299" spans="1:9" x14ac:dyDescent="0.35">
      <c r="A8299" s="3" t="s">
        <v>8691</v>
      </c>
      <c r="B8299" s="44" t="s">
        <v>265</v>
      </c>
      <c r="C8299" s="44" t="s">
        <v>96</v>
      </c>
      <c r="D8299" s="44" t="s">
        <v>175</v>
      </c>
      <c r="E8299" s="3">
        <v>3</v>
      </c>
      <c r="F8299" s="3">
        <v>1</v>
      </c>
      <c r="G8299" s="3">
        <v>1</v>
      </c>
      <c r="H8299" s="3">
        <v>1</v>
      </c>
      <c r="I8299" s="3">
        <f t="shared" si="129"/>
        <v>2</v>
      </c>
    </row>
    <row r="8300" spans="1:9" x14ac:dyDescent="0.35">
      <c r="A8300" s="3" t="s">
        <v>8692</v>
      </c>
      <c r="B8300" s="44" t="s">
        <v>185</v>
      </c>
      <c r="C8300" s="44" t="s">
        <v>63</v>
      </c>
      <c r="D8300" s="44" t="s">
        <v>176</v>
      </c>
      <c r="E8300" s="3">
        <v>3</v>
      </c>
      <c r="F8300" s="3">
        <v>1</v>
      </c>
      <c r="G8300" s="3">
        <v>4</v>
      </c>
      <c r="H8300" s="3">
        <v>1</v>
      </c>
      <c r="I8300" s="3">
        <f t="shared" si="129"/>
        <v>2</v>
      </c>
    </row>
    <row r="8301" spans="1:9" x14ac:dyDescent="0.35">
      <c r="A8301" s="3" t="s">
        <v>8693</v>
      </c>
      <c r="B8301" s="44" t="s">
        <v>192</v>
      </c>
      <c r="C8301" s="44" t="s">
        <v>111</v>
      </c>
      <c r="D8301" s="44" t="s">
        <v>176</v>
      </c>
      <c r="E8301" s="3">
        <v>3</v>
      </c>
      <c r="F8301" s="3">
        <v>1</v>
      </c>
      <c r="G8301" s="3">
        <v>1</v>
      </c>
      <c r="H8301" s="3">
        <v>1</v>
      </c>
      <c r="I8301" s="3">
        <f t="shared" si="129"/>
        <v>2</v>
      </c>
    </row>
    <row r="8302" spans="1:9" x14ac:dyDescent="0.35">
      <c r="A8302" s="3" t="s">
        <v>8694</v>
      </c>
      <c r="B8302" s="44" t="s">
        <v>220</v>
      </c>
      <c r="C8302" s="44" t="s">
        <v>96</v>
      </c>
      <c r="D8302" s="44" t="s">
        <v>176</v>
      </c>
      <c r="E8302" s="3">
        <v>3</v>
      </c>
      <c r="F8302" s="3">
        <v>2</v>
      </c>
      <c r="G8302" s="3">
        <v>1</v>
      </c>
      <c r="H8302" s="3">
        <v>1</v>
      </c>
      <c r="I8302" s="3">
        <f t="shared" si="129"/>
        <v>2</v>
      </c>
    </row>
    <row r="8303" spans="1:9" x14ac:dyDescent="0.35">
      <c r="A8303" s="3" t="s">
        <v>8695</v>
      </c>
      <c r="B8303" s="44" t="s">
        <v>282</v>
      </c>
      <c r="C8303" s="44" t="s">
        <v>111</v>
      </c>
      <c r="D8303" s="44" t="s">
        <v>175</v>
      </c>
      <c r="E8303" s="3">
        <v>3</v>
      </c>
      <c r="F8303" s="3">
        <v>1</v>
      </c>
      <c r="G8303" s="3">
        <v>1</v>
      </c>
      <c r="H8303" s="3">
        <v>1</v>
      </c>
      <c r="I8303" s="3">
        <f t="shared" si="129"/>
        <v>2</v>
      </c>
    </row>
    <row r="8304" spans="1:9" x14ac:dyDescent="0.35">
      <c r="A8304" s="3" t="s">
        <v>8696</v>
      </c>
      <c r="B8304" s="44" t="s">
        <v>184</v>
      </c>
      <c r="C8304" s="44" t="s">
        <v>79</v>
      </c>
      <c r="D8304" s="44" t="s">
        <v>176</v>
      </c>
      <c r="E8304" s="3">
        <v>3</v>
      </c>
      <c r="F8304" s="3">
        <v>1</v>
      </c>
      <c r="G8304" s="3">
        <v>1</v>
      </c>
      <c r="H8304" s="3">
        <v>1</v>
      </c>
      <c r="I8304" s="3">
        <f t="shared" si="129"/>
        <v>2</v>
      </c>
    </row>
    <row r="8305" spans="1:9" x14ac:dyDescent="0.35">
      <c r="A8305" s="3" t="s">
        <v>8697</v>
      </c>
      <c r="B8305" s="44" t="s">
        <v>265</v>
      </c>
      <c r="C8305" s="44" t="s">
        <v>96</v>
      </c>
      <c r="D8305" s="44" t="s">
        <v>175</v>
      </c>
      <c r="E8305" s="3">
        <v>3</v>
      </c>
      <c r="F8305" s="3">
        <v>1</v>
      </c>
      <c r="G8305" s="3">
        <v>1</v>
      </c>
      <c r="H8305" s="3">
        <v>1</v>
      </c>
      <c r="I8305" s="3">
        <f t="shared" si="129"/>
        <v>2</v>
      </c>
    </row>
    <row r="8306" spans="1:9" x14ac:dyDescent="0.35">
      <c r="A8306" s="3" t="s">
        <v>8698</v>
      </c>
      <c r="B8306" s="44" t="s">
        <v>275</v>
      </c>
      <c r="C8306" s="44" t="s">
        <v>38</v>
      </c>
      <c r="D8306" s="44" t="s">
        <v>175</v>
      </c>
      <c r="E8306" s="3">
        <v>3</v>
      </c>
      <c r="F8306" s="3">
        <v>1</v>
      </c>
      <c r="G8306" s="3">
        <v>1</v>
      </c>
      <c r="H8306" s="3">
        <v>1</v>
      </c>
      <c r="I8306" s="3">
        <f t="shared" si="129"/>
        <v>2</v>
      </c>
    </row>
    <row r="8307" spans="1:9" x14ac:dyDescent="0.35">
      <c r="A8307" s="3" t="s">
        <v>8699</v>
      </c>
      <c r="B8307" s="44" t="s">
        <v>192</v>
      </c>
      <c r="C8307" s="44" t="s">
        <v>111</v>
      </c>
      <c r="D8307" s="44" t="s">
        <v>176</v>
      </c>
      <c r="E8307" s="3">
        <v>3</v>
      </c>
      <c r="F8307" s="3">
        <v>1</v>
      </c>
      <c r="G8307" s="3">
        <v>4</v>
      </c>
      <c r="H8307" s="3">
        <v>1</v>
      </c>
      <c r="I8307" s="3">
        <f t="shared" si="129"/>
        <v>2</v>
      </c>
    </row>
    <row r="8308" spans="1:9" x14ac:dyDescent="0.35">
      <c r="A8308" s="3" t="s">
        <v>8700</v>
      </c>
      <c r="B8308" s="44" t="s">
        <v>192</v>
      </c>
      <c r="C8308" s="44" t="s">
        <v>111</v>
      </c>
      <c r="D8308" s="44" t="s">
        <v>176</v>
      </c>
      <c r="E8308" s="3">
        <v>3</v>
      </c>
      <c r="F8308" s="3">
        <v>1</v>
      </c>
      <c r="G8308" s="3">
        <v>4</v>
      </c>
      <c r="H8308" s="3">
        <v>1</v>
      </c>
      <c r="I8308" s="3">
        <f t="shared" si="129"/>
        <v>2</v>
      </c>
    </row>
    <row r="8309" spans="1:9" x14ac:dyDescent="0.35">
      <c r="A8309" s="3" t="s">
        <v>8701</v>
      </c>
      <c r="B8309" s="44" t="s">
        <v>220</v>
      </c>
      <c r="C8309" s="44" t="s">
        <v>96</v>
      </c>
      <c r="D8309" s="44" t="s">
        <v>176</v>
      </c>
      <c r="E8309" s="3">
        <v>3</v>
      </c>
      <c r="F8309" s="3">
        <v>1</v>
      </c>
      <c r="G8309" s="3">
        <v>1</v>
      </c>
      <c r="H8309" s="3">
        <v>1</v>
      </c>
      <c r="I8309" s="3">
        <f t="shared" si="129"/>
        <v>2</v>
      </c>
    </row>
    <row r="8310" spans="1:9" x14ac:dyDescent="0.35">
      <c r="A8310" s="3" t="s">
        <v>8702</v>
      </c>
      <c r="B8310" s="44" t="s">
        <v>252</v>
      </c>
      <c r="C8310" s="44" t="s">
        <v>54</v>
      </c>
      <c r="D8310" s="44" t="s">
        <v>175</v>
      </c>
      <c r="E8310" s="3">
        <v>3</v>
      </c>
      <c r="F8310" s="3">
        <v>1</v>
      </c>
      <c r="G8310" s="3">
        <v>1</v>
      </c>
      <c r="H8310" s="3">
        <v>1</v>
      </c>
      <c r="I8310" s="3">
        <f t="shared" si="129"/>
        <v>2</v>
      </c>
    </row>
    <row r="8311" spans="1:9" x14ac:dyDescent="0.35">
      <c r="A8311" s="3" t="s">
        <v>8703</v>
      </c>
      <c r="B8311" s="44" t="s">
        <v>275</v>
      </c>
      <c r="C8311" s="44" t="s">
        <v>38</v>
      </c>
      <c r="D8311" s="44" t="s">
        <v>175</v>
      </c>
      <c r="E8311" s="3">
        <v>1</v>
      </c>
      <c r="F8311" s="3">
        <v>1</v>
      </c>
      <c r="G8311" s="3">
        <v>1</v>
      </c>
      <c r="H8311" s="3">
        <v>1</v>
      </c>
      <c r="I8311" s="3">
        <f t="shared" si="129"/>
        <v>1</v>
      </c>
    </row>
    <row r="8312" spans="1:9" x14ac:dyDescent="0.35">
      <c r="A8312" s="3" t="s">
        <v>8704</v>
      </c>
      <c r="B8312" s="44" t="s">
        <v>192</v>
      </c>
      <c r="C8312" s="44" t="s">
        <v>111</v>
      </c>
      <c r="D8312" s="44" t="s">
        <v>176</v>
      </c>
      <c r="E8312" s="3">
        <v>3</v>
      </c>
      <c r="F8312" s="3">
        <v>1</v>
      </c>
      <c r="G8312" s="3">
        <v>1</v>
      </c>
      <c r="H8312" s="3">
        <v>1</v>
      </c>
      <c r="I8312" s="3">
        <f t="shared" si="129"/>
        <v>2</v>
      </c>
    </row>
    <row r="8313" spans="1:9" x14ac:dyDescent="0.35">
      <c r="A8313" s="3" t="s">
        <v>8705</v>
      </c>
      <c r="B8313" s="44" t="s">
        <v>212</v>
      </c>
      <c r="C8313" s="44" t="s">
        <v>86</v>
      </c>
      <c r="D8313" s="44" t="s">
        <v>176</v>
      </c>
      <c r="E8313" s="3">
        <v>3</v>
      </c>
      <c r="F8313" s="3">
        <v>1</v>
      </c>
      <c r="G8313" s="3">
        <v>4</v>
      </c>
      <c r="H8313" s="3">
        <v>1</v>
      </c>
      <c r="I8313" s="3">
        <f t="shared" si="129"/>
        <v>2</v>
      </c>
    </row>
    <row r="8314" spans="1:9" x14ac:dyDescent="0.35">
      <c r="A8314" s="3" t="s">
        <v>8706</v>
      </c>
      <c r="B8314" s="44" t="s">
        <v>252</v>
      </c>
      <c r="C8314" s="44" t="s">
        <v>54</v>
      </c>
      <c r="D8314" s="44" t="s">
        <v>175</v>
      </c>
      <c r="E8314" s="3">
        <v>3</v>
      </c>
      <c r="F8314" s="3">
        <v>1</v>
      </c>
      <c r="G8314" s="3">
        <v>1</v>
      </c>
      <c r="H8314" s="3">
        <v>1</v>
      </c>
      <c r="I8314" s="3">
        <f t="shared" si="129"/>
        <v>2</v>
      </c>
    </row>
    <row r="8315" spans="1:9" x14ac:dyDescent="0.35">
      <c r="A8315" s="3" t="s">
        <v>8707</v>
      </c>
      <c r="B8315" s="44" t="s">
        <v>198</v>
      </c>
      <c r="C8315" s="44" t="s">
        <v>54</v>
      </c>
      <c r="D8315" s="44" t="s">
        <v>176</v>
      </c>
      <c r="E8315" s="3">
        <v>3</v>
      </c>
      <c r="F8315" s="3">
        <v>1</v>
      </c>
      <c r="G8315" s="3">
        <v>4</v>
      </c>
      <c r="H8315" s="3">
        <v>1</v>
      </c>
      <c r="I8315" s="3">
        <f t="shared" si="129"/>
        <v>2</v>
      </c>
    </row>
    <row r="8316" spans="1:9" x14ac:dyDescent="0.35">
      <c r="A8316" s="3" t="s">
        <v>8708</v>
      </c>
      <c r="B8316" s="44" t="s">
        <v>220</v>
      </c>
      <c r="C8316" s="44" t="s">
        <v>96</v>
      </c>
      <c r="D8316" s="44" t="s">
        <v>176</v>
      </c>
      <c r="E8316" s="3">
        <v>3</v>
      </c>
      <c r="F8316" s="3">
        <v>1</v>
      </c>
      <c r="G8316" s="3">
        <v>1</v>
      </c>
      <c r="H8316" s="3">
        <v>1</v>
      </c>
      <c r="I8316" s="3">
        <f t="shared" si="129"/>
        <v>2</v>
      </c>
    </row>
    <row r="8317" spans="1:9" x14ac:dyDescent="0.35">
      <c r="A8317" s="3" t="s">
        <v>8709</v>
      </c>
      <c r="B8317" s="44" t="s">
        <v>282</v>
      </c>
      <c r="C8317" s="44" t="s">
        <v>111</v>
      </c>
      <c r="D8317" s="44" t="s">
        <v>175</v>
      </c>
      <c r="E8317" s="3">
        <v>3</v>
      </c>
      <c r="F8317" s="3">
        <v>1</v>
      </c>
      <c r="G8317" s="3">
        <v>1</v>
      </c>
      <c r="H8317" s="3">
        <v>1</v>
      </c>
      <c r="I8317" s="3">
        <f t="shared" si="129"/>
        <v>2</v>
      </c>
    </row>
    <row r="8318" spans="1:9" x14ac:dyDescent="0.35">
      <c r="A8318" s="3" t="s">
        <v>8710</v>
      </c>
      <c r="B8318" s="44" t="s">
        <v>192</v>
      </c>
      <c r="C8318" s="44" t="s">
        <v>111</v>
      </c>
      <c r="D8318" s="44" t="s">
        <v>176</v>
      </c>
      <c r="E8318" s="3">
        <v>3</v>
      </c>
      <c r="F8318" s="3">
        <v>1</v>
      </c>
      <c r="G8318" s="3">
        <v>4</v>
      </c>
      <c r="H8318" s="3">
        <v>1</v>
      </c>
      <c r="I8318" s="3">
        <f t="shared" si="129"/>
        <v>2</v>
      </c>
    </row>
    <row r="8319" spans="1:9" x14ac:dyDescent="0.35">
      <c r="A8319" s="3" t="s">
        <v>8711</v>
      </c>
      <c r="B8319" s="44" t="s">
        <v>192</v>
      </c>
      <c r="C8319" s="44" t="s">
        <v>111</v>
      </c>
      <c r="D8319" s="44" t="s">
        <v>176</v>
      </c>
      <c r="E8319" s="3">
        <v>3</v>
      </c>
      <c r="F8319" s="3">
        <v>1</v>
      </c>
      <c r="G8319" s="3">
        <v>1</v>
      </c>
      <c r="H8319" s="3">
        <v>1</v>
      </c>
      <c r="I8319" s="3">
        <f t="shared" si="129"/>
        <v>2</v>
      </c>
    </row>
    <row r="8320" spans="1:9" x14ac:dyDescent="0.35">
      <c r="A8320" s="3" t="s">
        <v>8712</v>
      </c>
      <c r="B8320" s="44" t="s">
        <v>252</v>
      </c>
      <c r="C8320" s="44" t="s">
        <v>54</v>
      </c>
      <c r="D8320" s="44" t="s">
        <v>175</v>
      </c>
      <c r="E8320" s="3">
        <v>3</v>
      </c>
      <c r="F8320" s="3">
        <v>1</v>
      </c>
      <c r="G8320" s="3">
        <v>1</v>
      </c>
      <c r="H8320" s="3">
        <v>1</v>
      </c>
      <c r="I8320" s="3">
        <f t="shared" si="129"/>
        <v>2</v>
      </c>
    </row>
    <row r="8321" spans="1:9" x14ac:dyDescent="0.35">
      <c r="A8321" s="3" t="s">
        <v>8713</v>
      </c>
      <c r="B8321" s="44" t="s">
        <v>275</v>
      </c>
      <c r="C8321" s="44" t="s">
        <v>38</v>
      </c>
      <c r="D8321" s="44" t="s">
        <v>175</v>
      </c>
      <c r="E8321" s="3">
        <v>3</v>
      </c>
      <c r="F8321" s="3">
        <v>1</v>
      </c>
      <c r="G8321" s="3">
        <v>1</v>
      </c>
      <c r="H8321" s="3">
        <v>1</v>
      </c>
      <c r="I8321" s="3">
        <f t="shared" si="129"/>
        <v>2</v>
      </c>
    </row>
    <row r="8322" spans="1:9" x14ac:dyDescent="0.35">
      <c r="A8322" s="3" t="s">
        <v>8714</v>
      </c>
      <c r="B8322" s="44" t="s">
        <v>252</v>
      </c>
      <c r="C8322" s="44" t="s">
        <v>54</v>
      </c>
      <c r="D8322" s="44" t="s">
        <v>175</v>
      </c>
      <c r="E8322" s="3">
        <v>3</v>
      </c>
      <c r="F8322" s="3">
        <v>1</v>
      </c>
      <c r="G8322" s="3">
        <v>1</v>
      </c>
      <c r="H8322" s="3">
        <v>1</v>
      </c>
      <c r="I8322" s="3">
        <f t="shared" si="129"/>
        <v>2</v>
      </c>
    </row>
    <row r="8323" spans="1:9" x14ac:dyDescent="0.35">
      <c r="A8323" s="3" t="s">
        <v>8715</v>
      </c>
      <c r="B8323" s="44" t="s">
        <v>192</v>
      </c>
      <c r="C8323" s="44" t="s">
        <v>111</v>
      </c>
      <c r="D8323" s="44" t="s">
        <v>176</v>
      </c>
      <c r="E8323" s="3">
        <v>3</v>
      </c>
      <c r="F8323" s="3">
        <v>1</v>
      </c>
      <c r="G8323" s="3">
        <v>1</v>
      </c>
      <c r="H8323" s="3">
        <v>1</v>
      </c>
      <c r="I8323" s="3">
        <f t="shared" ref="I8323:I8386" si="130">ROUND(AVERAGE(E8323:H8323),0)</f>
        <v>2</v>
      </c>
    </row>
    <row r="8324" spans="1:9" x14ac:dyDescent="0.35">
      <c r="A8324" s="3" t="s">
        <v>8716</v>
      </c>
      <c r="B8324" s="44" t="s">
        <v>220</v>
      </c>
      <c r="C8324" s="44" t="s">
        <v>96</v>
      </c>
      <c r="D8324" s="44" t="s">
        <v>176</v>
      </c>
      <c r="E8324" s="3">
        <v>3</v>
      </c>
      <c r="F8324" s="3">
        <v>1</v>
      </c>
      <c r="G8324" s="3">
        <v>1</v>
      </c>
      <c r="H8324" s="3">
        <v>1</v>
      </c>
      <c r="I8324" s="3">
        <f t="shared" si="130"/>
        <v>2</v>
      </c>
    </row>
    <row r="8325" spans="1:9" x14ac:dyDescent="0.35">
      <c r="A8325" s="3" t="s">
        <v>8717</v>
      </c>
      <c r="B8325" s="44" t="s">
        <v>197</v>
      </c>
      <c r="C8325" s="44" t="s">
        <v>80</v>
      </c>
      <c r="D8325" s="44" t="s">
        <v>176</v>
      </c>
      <c r="E8325" s="3">
        <v>3</v>
      </c>
      <c r="F8325" s="3">
        <v>2</v>
      </c>
      <c r="G8325" s="3">
        <v>1</v>
      </c>
      <c r="H8325" s="3">
        <v>1</v>
      </c>
      <c r="I8325" s="3">
        <f t="shared" si="130"/>
        <v>2</v>
      </c>
    </row>
    <row r="8326" spans="1:9" x14ac:dyDescent="0.35">
      <c r="A8326" s="3" t="s">
        <v>8718</v>
      </c>
      <c r="B8326" s="44" t="s">
        <v>220</v>
      </c>
      <c r="C8326" s="44" t="s">
        <v>96</v>
      </c>
      <c r="D8326" s="44" t="s">
        <v>176</v>
      </c>
      <c r="E8326" s="3">
        <v>3</v>
      </c>
      <c r="F8326" s="3">
        <v>1</v>
      </c>
      <c r="G8326" s="3">
        <v>1</v>
      </c>
      <c r="H8326" s="3">
        <v>1</v>
      </c>
      <c r="I8326" s="3">
        <f t="shared" si="130"/>
        <v>2</v>
      </c>
    </row>
    <row r="8327" spans="1:9" x14ac:dyDescent="0.35">
      <c r="A8327" s="3" t="s">
        <v>8719</v>
      </c>
      <c r="B8327" s="44" t="s">
        <v>265</v>
      </c>
      <c r="C8327" s="44" t="s">
        <v>96</v>
      </c>
      <c r="D8327" s="44" t="s">
        <v>175</v>
      </c>
      <c r="E8327" s="3">
        <v>3</v>
      </c>
      <c r="F8327" s="3">
        <v>1</v>
      </c>
      <c r="G8327" s="3">
        <v>1</v>
      </c>
      <c r="H8327" s="3">
        <v>1</v>
      </c>
      <c r="I8327" s="3">
        <f t="shared" si="130"/>
        <v>2</v>
      </c>
    </row>
    <row r="8328" spans="1:9" x14ac:dyDescent="0.35">
      <c r="A8328" s="3" t="s">
        <v>8720</v>
      </c>
      <c r="B8328" s="44" t="s">
        <v>192</v>
      </c>
      <c r="C8328" s="44" t="s">
        <v>111</v>
      </c>
      <c r="D8328" s="44" t="s">
        <v>176</v>
      </c>
      <c r="E8328" s="3">
        <v>3</v>
      </c>
      <c r="F8328" s="3">
        <v>1</v>
      </c>
      <c r="G8328" s="3">
        <v>1</v>
      </c>
      <c r="H8328" s="3">
        <v>1</v>
      </c>
      <c r="I8328" s="3">
        <f t="shared" si="130"/>
        <v>2</v>
      </c>
    </row>
    <row r="8329" spans="1:9" x14ac:dyDescent="0.35">
      <c r="A8329" s="3" t="s">
        <v>8721</v>
      </c>
      <c r="B8329" s="44" t="s">
        <v>180</v>
      </c>
      <c r="C8329" s="44" t="s">
        <v>105</v>
      </c>
      <c r="D8329" s="44" t="s">
        <v>176</v>
      </c>
      <c r="E8329" s="3">
        <v>3</v>
      </c>
      <c r="F8329" s="3">
        <v>1</v>
      </c>
      <c r="G8329" s="3">
        <v>4</v>
      </c>
      <c r="H8329" s="3">
        <v>1</v>
      </c>
      <c r="I8329" s="3">
        <f t="shared" si="130"/>
        <v>2</v>
      </c>
    </row>
    <row r="8330" spans="1:9" x14ac:dyDescent="0.35">
      <c r="A8330" s="3" t="s">
        <v>8722</v>
      </c>
      <c r="B8330" s="44" t="s">
        <v>252</v>
      </c>
      <c r="C8330" s="44" t="s">
        <v>54</v>
      </c>
      <c r="D8330" s="44" t="s">
        <v>175</v>
      </c>
      <c r="E8330" s="3">
        <v>3</v>
      </c>
      <c r="F8330" s="3">
        <v>1</v>
      </c>
      <c r="G8330" s="3">
        <v>1</v>
      </c>
      <c r="H8330" s="3">
        <v>1</v>
      </c>
      <c r="I8330" s="3">
        <f t="shared" si="130"/>
        <v>2</v>
      </c>
    </row>
    <row r="8331" spans="1:9" x14ac:dyDescent="0.35">
      <c r="A8331" s="3" t="s">
        <v>8723</v>
      </c>
      <c r="B8331" s="44" t="s">
        <v>274</v>
      </c>
      <c r="C8331" s="44" t="s">
        <v>99</v>
      </c>
      <c r="D8331" s="44" t="s">
        <v>175</v>
      </c>
      <c r="E8331" s="3">
        <v>3</v>
      </c>
      <c r="F8331" s="3">
        <v>1</v>
      </c>
      <c r="G8331" s="3">
        <v>4</v>
      </c>
      <c r="H8331" s="3">
        <v>1</v>
      </c>
      <c r="I8331" s="3">
        <f t="shared" si="130"/>
        <v>2</v>
      </c>
    </row>
    <row r="8332" spans="1:9" x14ac:dyDescent="0.35">
      <c r="A8332" s="3" t="s">
        <v>8724</v>
      </c>
      <c r="B8332" s="44" t="s">
        <v>252</v>
      </c>
      <c r="C8332" s="44" t="s">
        <v>54</v>
      </c>
      <c r="D8332" s="44" t="s">
        <v>175</v>
      </c>
      <c r="E8332" s="3">
        <v>3</v>
      </c>
      <c r="F8332" s="3">
        <v>1</v>
      </c>
      <c r="G8332" s="3">
        <v>1</v>
      </c>
      <c r="H8332" s="3">
        <v>1</v>
      </c>
      <c r="I8332" s="3">
        <f t="shared" si="130"/>
        <v>2</v>
      </c>
    </row>
    <row r="8333" spans="1:9" x14ac:dyDescent="0.35">
      <c r="A8333" s="3" t="s">
        <v>8725</v>
      </c>
      <c r="B8333" s="44" t="s">
        <v>215</v>
      </c>
      <c r="C8333" s="44" t="s">
        <v>38</v>
      </c>
      <c r="D8333" s="44" t="s">
        <v>176</v>
      </c>
      <c r="E8333" s="3">
        <v>3</v>
      </c>
      <c r="F8333" s="3">
        <v>1</v>
      </c>
      <c r="G8333" s="3">
        <v>1</v>
      </c>
      <c r="H8333" s="3">
        <v>1</v>
      </c>
      <c r="I8333" s="3">
        <f t="shared" si="130"/>
        <v>2</v>
      </c>
    </row>
    <row r="8334" spans="1:9" x14ac:dyDescent="0.35">
      <c r="A8334" s="3" t="s">
        <v>8726</v>
      </c>
      <c r="B8334" s="44" t="s">
        <v>192</v>
      </c>
      <c r="C8334" s="44" t="s">
        <v>111</v>
      </c>
      <c r="D8334" s="44" t="s">
        <v>176</v>
      </c>
      <c r="E8334" s="3">
        <v>3</v>
      </c>
      <c r="F8334" s="3">
        <v>1</v>
      </c>
      <c r="G8334" s="3">
        <v>4</v>
      </c>
      <c r="H8334" s="3">
        <v>1</v>
      </c>
      <c r="I8334" s="3">
        <f t="shared" si="130"/>
        <v>2</v>
      </c>
    </row>
    <row r="8335" spans="1:9" x14ac:dyDescent="0.35">
      <c r="A8335" s="3" t="s">
        <v>8727</v>
      </c>
      <c r="B8335" s="44" t="s">
        <v>224</v>
      </c>
      <c r="C8335" s="44" t="s">
        <v>183</v>
      </c>
      <c r="D8335" s="44" t="s">
        <v>176</v>
      </c>
      <c r="E8335" s="3">
        <v>3</v>
      </c>
      <c r="F8335" s="3">
        <v>1</v>
      </c>
      <c r="G8335" s="3">
        <v>1</v>
      </c>
      <c r="H8335" s="3">
        <v>1</v>
      </c>
      <c r="I8335" s="3">
        <f t="shared" si="130"/>
        <v>2</v>
      </c>
    </row>
    <row r="8336" spans="1:9" x14ac:dyDescent="0.35">
      <c r="A8336" s="3" t="s">
        <v>8728</v>
      </c>
      <c r="B8336" s="44" t="s">
        <v>181</v>
      </c>
      <c r="C8336" s="44" t="s">
        <v>79</v>
      </c>
      <c r="D8336" s="44" t="s">
        <v>175</v>
      </c>
      <c r="E8336" s="3">
        <v>2</v>
      </c>
      <c r="F8336" s="3">
        <v>4</v>
      </c>
      <c r="G8336" s="3">
        <v>1</v>
      </c>
      <c r="H8336" s="3">
        <v>1</v>
      </c>
      <c r="I8336" s="3">
        <f t="shared" si="130"/>
        <v>2</v>
      </c>
    </row>
    <row r="8337" spans="1:9" x14ac:dyDescent="0.35">
      <c r="A8337" s="3" t="s">
        <v>8729</v>
      </c>
      <c r="B8337" s="44" t="s">
        <v>220</v>
      </c>
      <c r="C8337" s="44" t="s">
        <v>96</v>
      </c>
      <c r="D8337" s="44" t="s">
        <v>176</v>
      </c>
      <c r="E8337" s="3">
        <v>3</v>
      </c>
      <c r="F8337" s="3">
        <v>1</v>
      </c>
      <c r="G8337" s="3">
        <v>1</v>
      </c>
      <c r="H8337" s="3">
        <v>1</v>
      </c>
      <c r="I8337" s="3">
        <f t="shared" si="130"/>
        <v>2</v>
      </c>
    </row>
    <row r="8338" spans="1:9" x14ac:dyDescent="0.35">
      <c r="A8338" s="3" t="s">
        <v>8730</v>
      </c>
      <c r="B8338" s="44" t="s">
        <v>215</v>
      </c>
      <c r="C8338" s="44" t="s">
        <v>38</v>
      </c>
      <c r="D8338" s="44" t="s">
        <v>176</v>
      </c>
      <c r="E8338" s="3">
        <v>3</v>
      </c>
      <c r="F8338" s="3">
        <v>1</v>
      </c>
      <c r="G8338" s="3">
        <v>1</v>
      </c>
      <c r="H8338" s="3">
        <v>1</v>
      </c>
      <c r="I8338" s="3">
        <f t="shared" si="130"/>
        <v>2</v>
      </c>
    </row>
    <row r="8339" spans="1:9" x14ac:dyDescent="0.35">
      <c r="A8339" s="3" t="s">
        <v>8731</v>
      </c>
      <c r="B8339" s="44" t="s">
        <v>225</v>
      </c>
      <c r="C8339" s="44" t="s">
        <v>52</v>
      </c>
      <c r="D8339" s="44" t="s">
        <v>176</v>
      </c>
      <c r="E8339" s="3">
        <v>1</v>
      </c>
      <c r="F8339" s="3">
        <v>2</v>
      </c>
      <c r="G8339" s="3">
        <v>1</v>
      </c>
      <c r="H8339" s="3">
        <v>1</v>
      </c>
      <c r="I8339" s="3">
        <f t="shared" si="130"/>
        <v>1</v>
      </c>
    </row>
    <row r="8340" spans="1:9" x14ac:dyDescent="0.35">
      <c r="A8340" s="3" t="s">
        <v>8732</v>
      </c>
      <c r="B8340" s="44" t="s">
        <v>234</v>
      </c>
      <c r="C8340" s="44" t="s">
        <v>235</v>
      </c>
      <c r="D8340" s="44" t="s">
        <v>176</v>
      </c>
      <c r="E8340" s="3">
        <v>3</v>
      </c>
      <c r="F8340" s="3">
        <v>1</v>
      </c>
      <c r="G8340" s="3">
        <v>1</v>
      </c>
      <c r="H8340" s="3">
        <v>1</v>
      </c>
      <c r="I8340" s="3">
        <f t="shared" si="130"/>
        <v>2</v>
      </c>
    </row>
    <row r="8341" spans="1:9" x14ac:dyDescent="0.35">
      <c r="A8341" s="3" t="s">
        <v>8733</v>
      </c>
      <c r="B8341" s="44" t="s">
        <v>192</v>
      </c>
      <c r="C8341" s="44" t="s">
        <v>111</v>
      </c>
      <c r="D8341" s="44" t="s">
        <v>176</v>
      </c>
      <c r="E8341" s="3">
        <v>3</v>
      </c>
      <c r="F8341" s="3">
        <v>1</v>
      </c>
      <c r="G8341" s="3">
        <v>4</v>
      </c>
      <c r="H8341" s="3">
        <v>1</v>
      </c>
      <c r="I8341" s="3">
        <f t="shared" si="130"/>
        <v>2</v>
      </c>
    </row>
    <row r="8342" spans="1:9" x14ac:dyDescent="0.35">
      <c r="A8342" s="3" t="s">
        <v>8734</v>
      </c>
      <c r="B8342" s="44" t="s">
        <v>220</v>
      </c>
      <c r="C8342" s="44" t="s">
        <v>96</v>
      </c>
      <c r="D8342" s="44" t="s">
        <v>176</v>
      </c>
      <c r="E8342" s="3">
        <v>3</v>
      </c>
      <c r="F8342" s="3">
        <v>1</v>
      </c>
      <c r="G8342" s="3">
        <v>1</v>
      </c>
      <c r="H8342" s="3">
        <v>1</v>
      </c>
      <c r="I8342" s="3">
        <f t="shared" si="130"/>
        <v>2</v>
      </c>
    </row>
    <row r="8343" spans="1:9" x14ac:dyDescent="0.35">
      <c r="A8343" s="3" t="s">
        <v>8735</v>
      </c>
      <c r="B8343" s="44" t="s">
        <v>192</v>
      </c>
      <c r="C8343" s="44" t="s">
        <v>111</v>
      </c>
      <c r="D8343" s="44" t="s">
        <v>176</v>
      </c>
      <c r="E8343" s="3">
        <v>3</v>
      </c>
      <c r="F8343" s="3">
        <v>1</v>
      </c>
      <c r="G8343" s="3">
        <v>4</v>
      </c>
      <c r="H8343" s="3">
        <v>1</v>
      </c>
      <c r="I8343" s="3">
        <f t="shared" si="130"/>
        <v>2</v>
      </c>
    </row>
    <row r="8344" spans="1:9" x14ac:dyDescent="0.35">
      <c r="A8344" s="3" t="s">
        <v>8736</v>
      </c>
      <c r="B8344" s="44" t="s">
        <v>275</v>
      </c>
      <c r="C8344" s="44" t="s">
        <v>38</v>
      </c>
      <c r="D8344" s="44" t="s">
        <v>175</v>
      </c>
      <c r="E8344" s="3">
        <v>1</v>
      </c>
      <c r="F8344" s="3">
        <v>1</v>
      </c>
      <c r="G8344" s="3">
        <v>1</v>
      </c>
      <c r="H8344" s="3">
        <v>1</v>
      </c>
      <c r="I8344" s="3">
        <f t="shared" si="130"/>
        <v>1</v>
      </c>
    </row>
    <row r="8345" spans="1:9" x14ac:dyDescent="0.35">
      <c r="A8345" s="3" t="s">
        <v>8737</v>
      </c>
      <c r="B8345" s="44" t="s">
        <v>234</v>
      </c>
      <c r="C8345" s="44" t="s">
        <v>235</v>
      </c>
      <c r="D8345" s="44" t="s">
        <v>176</v>
      </c>
      <c r="E8345" s="3">
        <v>3</v>
      </c>
      <c r="F8345" s="3">
        <v>1</v>
      </c>
      <c r="G8345" s="3">
        <v>1</v>
      </c>
      <c r="H8345" s="3">
        <v>1</v>
      </c>
      <c r="I8345" s="3">
        <f t="shared" si="130"/>
        <v>2</v>
      </c>
    </row>
    <row r="8346" spans="1:9" x14ac:dyDescent="0.35">
      <c r="A8346" s="3" t="s">
        <v>8738</v>
      </c>
      <c r="B8346" s="44" t="s">
        <v>275</v>
      </c>
      <c r="C8346" s="44" t="s">
        <v>38</v>
      </c>
      <c r="D8346" s="44" t="s">
        <v>175</v>
      </c>
      <c r="E8346" s="3">
        <v>3</v>
      </c>
      <c r="F8346" s="3">
        <v>2</v>
      </c>
      <c r="G8346" s="3">
        <v>4</v>
      </c>
      <c r="H8346" s="3">
        <v>1</v>
      </c>
      <c r="I8346" s="3">
        <f t="shared" si="130"/>
        <v>3</v>
      </c>
    </row>
    <row r="8347" spans="1:9" x14ac:dyDescent="0.35">
      <c r="A8347" s="3" t="s">
        <v>8739</v>
      </c>
      <c r="B8347" s="44" t="s">
        <v>220</v>
      </c>
      <c r="C8347" s="44" t="s">
        <v>96</v>
      </c>
      <c r="D8347" s="44" t="s">
        <v>176</v>
      </c>
      <c r="E8347" s="3">
        <v>3</v>
      </c>
      <c r="F8347" s="3">
        <v>1</v>
      </c>
      <c r="G8347" s="3">
        <v>4</v>
      </c>
      <c r="H8347" s="3">
        <v>1</v>
      </c>
      <c r="I8347" s="3">
        <f t="shared" si="130"/>
        <v>2</v>
      </c>
    </row>
    <row r="8348" spans="1:9" x14ac:dyDescent="0.35">
      <c r="A8348" s="3" t="s">
        <v>8740</v>
      </c>
      <c r="B8348" s="44" t="s">
        <v>215</v>
      </c>
      <c r="C8348" s="44" t="s">
        <v>38</v>
      </c>
      <c r="D8348" s="44" t="s">
        <v>176</v>
      </c>
      <c r="E8348" s="3">
        <v>3</v>
      </c>
      <c r="F8348" s="3">
        <v>1</v>
      </c>
      <c r="G8348" s="3">
        <v>1</v>
      </c>
      <c r="H8348" s="3">
        <v>1</v>
      </c>
      <c r="I8348" s="3">
        <f t="shared" si="130"/>
        <v>2</v>
      </c>
    </row>
    <row r="8349" spans="1:9" x14ac:dyDescent="0.35">
      <c r="A8349" s="3" t="s">
        <v>8741</v>
      </c>
      <c r="B8349" s="44" t="s">
        <v>224</v>
      </c>
      <c r="C8349" s="44" t="s">
        <v>183</v>
      </c>
      <c r="D8349" s="44" t="s">
        <v>176</v>
      </c>
      <c r="E8349" s="3">
        <v>3</v>
      </c>
      <c r="F8349" s="3">
        <v>1</v>
      </c>
      <c r="G8349" s="3">
        <v>1</v>
      </c>
      <c r="H8349" s="3">
        <v>1</v>
      </c>
      <c r="I8349" s="3">
        <f t="shared" si="130"/>
        <v>2</v>
      </c>
    </row>
    <row r="8350" spans="1:9" x14ac:dyDescent="0.35">
      <c r="A8350" s="3" t="s">
        <v>8742</v>
      </c>
      <c r="B8350" s="44" t="s">
        <v>276</v>
      </c>
      <c r="C8350" s="44" t="s">
        <v>105</v>
      </c>
      <c r="D8350" s="44" t="s">
        <v>175</v>
      </c>
      <c r="E8350" s="3">
        <v>3</v>
      </c>
      <c r="F8350" s="3">
        <v>4</v>
      </c>
      <c r="G8350" s="3">
        <v>1</v>
      </c>
      <c r="H8350" s="3">
        <v>1</v>
      </c>
      <c r="I8350" s="3">
        <f t="shared" si="130"/>
        <v>2</v>
      </c>
    </row>
    <row r="8351" spans="1:9" x14ac:dyDescent="0.35">
      <c r="A8351" s="3" t="s">
        <v>8743</v>
      </c>
      <c r="B8351" s="44" t="s">
        <v>198</v>
      </c>
      <c r="C8351" s="44" t="s">
        <v>54</v>
      </c>
      <c r="D8351" s="44" t="s">
        <v>176</v>
      </c>
      <c r="E8351" s="3">
        <v>3</v>
      </c>
      <c r="F8351" s="3">
        <v>1</v>
      </c>
      <c r="G8351" s="3">
        <v>4</v>
      </c>
      <c r="H8351" s="3">
        <v>1</v>
      </c>
      <c r="I8351" s="3">
        <f t="shared" si="130"/>
        <v>2</v>
      </c>
    </row>
    <row r="8352" spans="1:9" x14ac:dyDescent="0.35">
      <c r="A8352" s="3" t="s">
        <v>8744</v>
      </c>
      <c r="B8352" s="44" t="s">
        <v>234</v>
      </c>
      <c r="C8352" s="44" t="s">
        <v>235</v>
      </c>
      <c r="D8352" s="44" t="s">
        <v>176</v>
      </c>
      <c r="E8352" s="3">
        <v>3</v>
      </c>
      <c r="F8352" s="3">
        <v>2</v>
      </c>
      <c r="G8352" s="3">
        <v>1</v>
      </c>
      <c r="H8352" s="3">
        <v>1</v>
      </c>
      <c r="I8352" s="3">
        <f t="shared" si="130"/>
        <v>2</v>
      </c>
    </row>
    <row r="8353" spans="1:9" x14ac:dyDescent="0.35">
      <c r="A8353" s="3" t="s">
        <v>8745</v>
      </c>
      <c r="B8353" s="44" t="s">
        <v>224</v>
      </c>
      <c r="C8353" s="44" t="s">
        <v>183</v>
      </c>
      <c r="D8353" s="44" t="s">
        <v>176</v>
      </c>
      <c r="E8353" s="3">
        <v>3</v>
      </c>
      <c r="F8353" s="3">
        <v>1</v>
      </c>
      <c r="G8353" s="3">
        <v>1</v>
      </c>
      <c r="H8353" s="3">
        <v>1</v>
      </c>
      <c r="I8353" s="3">
        <f t="shared" si="130"/>
        <v>2</v>
      </c>
    </row>
    <row r="8354" spans="1:9" x14ac:dyDescent="0.35">
      <c r="A8354" s="3" t="s">
        <v>8746</v>
      </c>
      <c r="B8354" s="44" t="s">
        <v>224</v>
      </c>
      <c r="C8354" s="44" t="s">
        <v>183</v>
      </c>
      <c r="D8354" s="44" t="s">
        <v>176</v>
      </c>
      <c r="E8354" s="3">
        <v>3</v>
      </c>
      <c r="F8354" s="3">
        <v>1</v>
      </c>
      <c r="G8354" s="3">
        <v>4</v>
      </c>
      <c r="H8354" s="3">
        <v>1</v>
      </c>
      <c r="I8354" s="3">
        <f t="shared" si="130"/>
        <v>2</v>
      </c>
    </row>
    <row r="8355" spans="1:9" x14ac:dyDescent="0.35">
      <c r="A8355" s="3" t="s">
        <v>8747</v>
      </c>
      <c r="B8355" s="44" t="s">
        <v>212</v>
      </c>
      <c r="C8355" s="44" t="s">
        <v>86</v>
      </c>
      <c r="D8355" s="44" t="s">
        <v>176</v>
      </c>
      <c r="E8355" s="3">
        <v>3</v>
      </c>
      <c r="F8355" s="3">
        <v>1</v>
      </c>
      <c r="G8355" s="3">
        <v>4</v>
      </c>
      <c r="H8355" s="3">
        <v>1</v>
      </c>
      <c r="I8355" s="3">
        <f t="shared" si="130"/>
        <v>2</v>
      </c>
    </row>
    <row r="8356" spans="1:9" x14ac:dyDescent="0.35">
      <c r="A8356" s="3" t="s">
        <v>8748</v>
      </c>
      <c r="B8356" s="44" t="s">
        <v>275</v>
      </c>
      <c r="C8356" s="44" t="s">
        <v>38</v>
      </c>
      <c r="D8356" s="44" t="s">
        <v>175</v>
      </c>
      <c r="E8356" s="3">
        <v>3</v>
      </c>
      <c r="F8356" s="3">
        <v>1</v>
      </c>
      <c r="G8356" s="3">
        <v>1</v>
      </c>
      <c r="H8356" s="3">
        <v>1</v>
      </c>
      <c r="I8356" s="3">
        <f t="shared" si="130"/>
        <v>2</v>
      </c>
    </row>
    <row r="8357" spans="1:9" x14ac:dyDescent="0.35">
      <c r="A8357" s="3" t="s">
        <v>8749</v>
      </c>
      <c r="B8357" s="44" t="s">
        <v>255</v>
      </c>
      <c r="C8357" s="44" t="s">
        <v>87</v>
      </c>
      <c r="D8357" s="44" t="s">
        <v>176</v>
      </c>
      <c r="E8357" s="3">
        <v>3</v>
      </c>
      <c r="F8357" s="3">
        <v>1</v>
      </c>
      <c r="G8357" s="3">
        <v>4</v>
      </c>
      <c r="H8357" s="3">
        <v>1</v>
      </c>
      <c r="I8357" s="3">
        <f t="shared" si="130"/>
        <v>2</v>
      </c>
    </row>
    <row r="8358" spans="1:9" x14ac:dyDescent="0.35">
      <c r="A8358" s="3" t="s">
        <v>8750</v>
      </c>
      <c r="B8358" s="44" t="s">
        <v>212</v>
      </c>
      <c r="C8358" s="44" t="s">
        <v>86</v>
      </c>
      <c r="D8358" s="44" t="s">
        <v>176</v>
      </c>
      <c r="E8358" s="3">
        <v>3</v>
      </c>
      <c r="F8358" s="3">
        <v>1</v>
      </c>
      <c r="G8358" s="3">
        <v>4</v>
      </c>
      <c r="H8358" s="3">
        <v>1</v>
      </c>
      <c r="I8358" s="3">
        <f t="shared" si="130"/>
        <v>2</v>
      </c>
    </row>
    <row r="8359" spans="1:9" x14ac:dyDescent="0.35">
      <c r="A8359" s="3" t="s">
        <v>8751</v>
      </c>
      <c r="B8359" s="44" t="s">
        <v>212</v>
      </c>
      <c r="C8359" s="44" t="s">
        <v>86</v>
      </c>
      <c r="D8359" s="44" t="s">
        <v>176</v>
      </c>
      <c r="E8359" s="3">
        <v>3</v>
      </c>
      <c r="F8359" s="3">
        <v>1</v>
      </c>
      <c r="G8359" s="3">
        <v>1</v>
      </c>
      <c r="H8359" s="3">
        <v>1</v>
      </c>
      <c r="I8359" s="3">
        <f t="shared" si="130"/>
        <v>2</v>
      </c>
    </row>
    <row r="8360" spans="1:9" x14ac:dyDescent="0.35">
      <c r="A8360" s="3" t="s">
        <v>8752</v>
      </c>
      <c r="B8360" s="44" t="s">
        <v>180</v>
      </c>
      <c r="C8360" s="44" t="s">
        <v>105</v>
      </c>
      <c r="D8360" s="44" t="s">
        <v>176</v>
      </c>
      <c r="E8360" s="3">
        <v>3</v>
      </c>
      <c r="F8360" s="3">
        <v>1</v>
      </c>
      <c r="G8360" s="3">
        <v>1</v>
      </c>
      <c r="H8360" s="3">
        <v>1</v>
      </c>
      <c r="I8360" s="3">
        <f t="shared" si="130"/>
        <v>2</v>
      </c>
    </row>
    <row r="8361" spans="1:9" x14ac:dyDescent="0.35">
      <c r="A8361" s="3" t="s">
        <v>8753</v>
      </c>
      <c r="B8361" s="44" t="s">
        <v>267</v>
      </c>
      <c r="C8361" s="44" t="s">
        <v>110</v>
      </c>
      <c r="D8361" s="44" t="s">
        <v>176</v>
      </c>
      <c r="E8361" s="3">
        <v>3</v>
      </c>
      <c r="F8361" s="3">
        <v>2</v>
      </c>
      <c r="G8361" s="3">
        <v>1</v>
      </c>
      <c r="H8361" s="3">
        <v>1</v>
      </c>
      <c r="I8361" s="3">
        <f t="shared" si="130"/>
        <v>2</v>
      </c>
    </row>
    <row r="8362" spans="1:9" x14ac:dyDescent="0.35">
      <c r="A8362" s="3" t="s">
        <v>8754</v>
      </c>
      <c r="B8362" s="44" t="s">
        <v>255</v>
      </c>
      <c r="C8362" s="44" t="s">
        <v>87</v>
      </c>
      <c r="D8362" s="44" t="s">
        <v>176</v>
      </c>
      <c r="E8362" s="3">
        <v>3</v>
      </c>
      <c r="F8362" s="3">
        <v>1</v>
      </c>
      <c r="G8362" s="3">
        <v>4</v>
      </c>
      <c r="H8362" s="3">
        <v>1</v>
      </c>
      <c r="I8362" s="3">
        <f t="shared" si="130"/>
        <v>2</v>
      </c>
    </row>
    <row r="8363" spans="1:9" x14ac:dyDescent="0.35">
      <c r="A8363" s="3" t="s">
        <v>8755</v>
      </c>
      <c r="B8363" s="44" t="s">
        <v>180</v>
      </c>
      <c r="C8363" s="44" t="s">
        <v>105</v>
      </c>
      <c r="D8363" s="44" t="s">
        <v>176</v>
      </c>
      <c r="E8363" s="3">
        <v>3</v>
      </c>
      <c r="F8363" s="3">
        <v>1</v>
      </c>
      <c r="G8363" s="3">
        <v>1</v>
      </c>
      <c r="H8363" s="3">
        <v>1</v>
      </c>
      <c r="I8363" s="3">
        <f t="shared" si="130"/>
        <v>2</v>
      </c>
    </row>
    <row r="8364" spans="1:9" x14ac:dyDescent="0.35">
      <c r="A8364" s="3" t="s">
        <v>8756</v>
      </c>
      <c r="B8364" s="44" t="s">
        <v>252</v>
      </c>
      <c r="C8364" s="44" t="s">
        <v>54</v>
      </c>
      <c r="D8364" s="44" t="s">
        <v>175</v>
      </c>
      <c r="E8364" s="3">
        <v>3</v>
      </c>
      <c r="F8364" s="3">
        <v>1</v>
      </c>
      <c r="G8364" s="3">
        <v>1</v>
      </c>
      <c r="H8364" s="3">
        <v>1</v>
      </c>
      <c r="I8364" s="3">
        <f t="shared" si="130"/>
        <v>2</v>
      </c>
    </row>
    <row r="8365" spans="1:9" x14ac:dyDescent="0.35">
      <c r="A8365" s="3" t="s">
        <v>8757</v>
      </c>
      <c r="B8365" s="44" t="s">
        <v>215</v>
      </c>
      <c r="C8365" s="44" t="s">
        <v>38</v>
      </c>
      <c r="D8365" s="44" t="s">
        <v>176</v>
      </c>
      <c r="E8365" s="3">
        <v>3</v>
      </c>
      <c r="F8365" s="3">
        <v>1</v>
      </c>
      <c r="G8365" s="3">
        <v>4</v>
      </c>
      <c r="H8365" s="3">
        <v>1</v>
      </c>
      <c r="I8365" s="3">
        <f t="shared" si="130"/>
        <v>2</v>
      </c>
    </row>
    <row r="8366" spans="1:9" x14ac:dyDescent="0.35">
      <c r="A8366" s="3" t="s">
        <v>8758</v>
      </c>
      <c r="B8366" s="44" t="s">
        <v>212</v>
      </c>
      <c r="C8366" s="44" t="s">
        <v>86</v>
      </c>
      <c r="D8366" s="44" t="s">
        <v>176</v>
      </c>
      <c r="E8366" s="3">
        <v>3</v>
      </c>
      <c r="F8366" s="3">
        <v>1</v>
      </c>
      <c r="G8366" s="3">
        <v>4</v>
      </c>
      <c r="H8366" s="3">
        <v>1</v>
      </c>
      <c r="I8366" s="3">
        <f t="shared" si="130"/>
        <v>2</v>
      </c>
    </row>
    <row r="8367" spans="1:9" x14ac:dyDescent="0.35">
      <c r="A8367" s="3" t="s">
        <v>8759</v>
      </c>
      <c r="B8367" s="44" t="s">
        <v>255</v>
      </c>
      <c r="C8367" s="44" t="s">
        <v>87</v>
      </c>
      <c r="D8367" s="44" t="s">
        <v>176</v>
      </c>
      <c r="E8367" s="3">
        <v>2</v>
      </c>
      <c r="F8367" s="3">
        <v>3</v>
      </c>
      <c r="G8367" s="3">
        <v>1</v>
      </c>
      <c r="H8367" s="3">
        <v>1</v>
      </c>
      <c r="I8367" s="3">
        <f t="shared" si="130"/>
        <v>2</v>
      </c>
    </row>
    <row r="8368" spans="1:9" x14ac:dyDescent="0.35">
      <c r="A8368" s="3" t="s">
        <v>8760</v>
      </c>
      <c r="B8368" s="44" t="s">
        <v>187</v>
      </c>
      <c r="C8368" s="44" t="s">
        <v>86</v>
      </c>
      <c r="D8368" s="44" t="s">
        <v>175</v>
      </c>
      <c r="E8368" s="3">
        <v>3</v>
      </c>
      <c r="F8368" s="3">
        <v>1</v>
      </c>
      <c r="G8368" s="3">
        <v>1</v>
      </c>
      <c r="H8368" s="3">
        <v>1</v>
      </c>
      <c r="I8368" s="3">
        <f t="shared" si="130"/>
        <v>2</v>
      </c>
    </row>
    <row r="8369" spans="1:9" x14ac:dyDescent="0.35">
      <c r="A8369" s="3" t="s">
        <v>8761</v>
      </c>
      <c r="B8369" s="44" t="s">
        <v>252</v>
      </c>
      <c r="C8369" s="44" t="s">
        <v>54</v>
      </c>
      <c r="D8369" s="44" t="s">
        <v>175</v>
      </c>
      <c r="E8369" s="3">
        <v>3</v>
      </c>
      <c r="F8369" s="3">
        <v>1</v>
      </c>
      <c r="G8369" s="3">
        <v>1</v>
      </c>
      <c r="H8369" s="3">
        <v>1</v>
      </c>
      <c r="I8369" s="3">
        <f t="shared" si="130"/>
        <v>2</v>
      </c>
    </row>
    <row r="8370" spans="1:9" x14ac:dyDescent="0.35">
      <c r="A8370" s="3" t="s">
        <v>8762</v>
      </c>
      <c r="B8370" s="44" t="s">
        <v>265</v>
      </c>
      <c r="C8370" s="44" t="s">
        <v>96</v>
      </c>
      <c r="D8370" s="44" t="s">
        <v>175</v>
      </c>
      <c r="E8370" s="3">
        <v>3</v>
      </c>
      <c r="F8370" s="3">
        <v>1</v>
      </c>
      <c r="G8370" s="3">
        <v>1</v>
      </c>
      <c r="H8370" s="3">
        <v>1</v>
      </c>
      <c r="I8370" s="3">
        <f t="shared" si="130"/>
        <v>2</v>
      </c>
    </row>
    <row r="8371" spans="1:9" x14ac:dyDescent="0.35">
      <c r="A8371" s="3" t="s">
        <v>8763</v>
      </c>
      <c r="B8371" s="44" t="s">
        <v>181</v>
      </c>
      <c r="C8371" s="44" t="s">
        <v>79</v>
      </c>
      <c r="D8371" s="44" t="s">
        <v>175</v>
      </c>
      <c r="E8371" s="3">
        <v>3</v>
      </c>
      <c r="F8371" s="3">
        <v>1</v>
      </c>
      <c r="G8371" s="3">
        <v>1</v>
      </c>
      <c r="H8371" s="3">
        <v>2</v>
      </c>
      <c r="I8371" s="3">
        <f t="shared" si="130"/>
        <v>2</v>
      </c>
    </row>
    <row r="8372" spans="1:9" x14ac:dyDescent="0.35">
      <c r="A8372" s="3" t="s">
        <v>8764</v>
      </c>
      <c r="B8372" s="44" t="s">
        <v>255</v>
      </c>
      <c r="C8372" s="44" t="s">
        <v>87</v>
      </c>
      <c r="D8372" s="44" t="s">
        <v>176</v>
      </c>
      <c r="E8372" s="3">
        <v>3</v>
      </c>
      <c r="F8372" s="3">
        <v>1</v>
      </c>
      <c r="G8372" s="3">
        <v>1</v>
      </c>
      <c r="H8372" s="3">
        <v>1</v>
      </c>
      <c r="I8372" s="3">
        <f t="shared" si="130"/>
        <v>2</v>
      </c>
    </row>
    <row r="8373" spans="1:9" x14ac:dyDescent="0.35">
      <c r="A8373" s="3" t="s">
        <v>8765</v>
      </c>
      <c r="B8373" s="44" t="s">
        <v>265</v>
      </c>
      <c r="C8373" s="44" t="s">
        <v>96</v>
      </c>
      <c r="D8373" s="44" t="s">
        <v>175</v>
      </c>
      <c r="E8373" s="3">
        <v>3</v>
      </c>
      <c r="F8373" s="3">
        <v>1</v>
      </c>
      <c r="G8373" s="3">
        <v>1</v>
      </c>
      <c r="H8373" s="3">
        <v>1</v>
      </c>
      <c r="I8373" s="3">
        <f t="shared" si="130"/>
        <v>2</v>
      </c>
    </row>
    <row r="8374" spans="1:9" x14ac:dyDescent="0.35">
      <c r="A8374" s="3" t="s">
        <v>8766</v>
      </c>
      <c r="B8374" s="44" t="s">
        <v>220</v>
      </c>
      <c r="C8374" s="44" t="s">
        <v>96</v>
      </c>
      <c r="D8374" s="44" t="s">
        <v>176</v>
      </c>
      <c r="E8374" s="3">
        <v>3</v>
      </c>
      <c r="F8374" s="3">
        <v>1</v>
      </c>
      <c r="G8374" s="3">
        <v>1</v>
      </c>
      <c r="H8374" s="3">
        <v>1</v>
      </c>
      <c r="I8374" s="3">
        <f t="shared" si="130"/>
        <v>2</v>
      </c>
    </row>
    <row r="8375" spans="1:9" x14ac:dyDescent="0.35">
      <c r="A8375" s="3" t="s">
        <v>8767</v>
      </c>
      <c r="B8375" s="44" t="s">
        <v>282</v>
      </c>
      <c r="C8375" s="44" t="s">
        <v>111</v>
      </c>
      <c r="D8375" s="44" t="s">
        <v>175</v>
      </c>
      <c r="E8375" s="3">
        <v>3</v>
      </c>
      <c r="F8375" s="3">
        <v>1</v>
      </c>
      <c r="G8375" s="3">
        <v>1</v>
      </c>
      <c r="H8375" s="3">
        <v>1</v>
      </c>
      <c r="I8375" s="3">
        <f t="shared" si="130"/>
        <v>2</v>
      </c>
    </row>
    <row r="8376" spans="1:9" x14ac:dyDescent="0.35">
      <c r="A8376" s="3" t="s">
        <v>8768</v>
      </c>
      <c r="B8376" s="44" t="s">
        <v>212</v>
      </c>
      <c r="C8376" s="44" t="s">
        <v>86</v>
      </c>
      <c r="D8376" s="44" t="s">
        <v>176</v>
      </c>
      <c r="E8376" s="3">
        <v>3</v>
      </c>
      <c r="F8376" s="3">
        <v>1</v>
      </c>
      <c r="G8376" s="3">
        <v>4</v>
      </c>
      <c r="H8376" s="3">
        <v>1</v>
      </c>
      <c r="I8376" s="3">
        <f t="shared" si="130"/>
        <v>2</v>
      </c>
    </row>
    <row r="8377" spans="1:9" x14ac:dyDescent="0.35">
      <c r="A8377" s="3" t="s">
        <v>8769</v>
      </c>
      <c r="B8377" s="44" t="s">
        <v>180</v>
      </c>
      <c r="C8377" s="44" t="s">
        <v>105</v>
      </c>
      <c r="D8377" s="44" t="s">
        <v>176</v>
      </c>
      <c r="E8377" s="3">
        <v>3</v>
      </c>
      <c r="F8377" s="3">
        <v>1</v>
      </c>
      <c r="G8377" s="3">
        <v>1</v>
      </c>
      <c r="H8377" s="3">
        <v>1</v>
      </c>
      <c r="I8377" s="3">
        <f t="shared" si="130"/>
        <v>2</v>
      </c>
    </row>
    <row r="8378" spans="1:9" x14ac:dyDescent="0.35">
      <c r="A8378" s="3" t="s">
        <v>8770</v>
      </c>
      <c r="B8378" s="44" t="s">
        <v>212</v>
      </c>
      <c r="C8378" s="44" t="s">
        <v>86</v>
      </c>
      <c r="D8378" s="44" t="s">
        <v>176</v>
      </c>
      <c r="E8378" s="3">
        <v>3</v>
      </c>
      <c r="F8378" s="3">
        <v>1</v>
      </c>
      <c r="G8378" s="3">
        <v>4</v>
      </c>
      <c r="H8378" s="3">
        <v>1</v>
      </c>
      <c r="I8378" s="3">
        <f t="shared" si="130"/>
        <v>2</v>
      </c>
    </row>
    <row r="8379" spans="1:9" x14ac:dyDescent="0.35">
      <c r="A8379" s="3" t="s">
        <v>8771</v>
      </c>
      <c r="B8379" s="44" t="s">
        <v>212</v>
      </c>
      <c r="C8379" s="44" t="s">
        <v>86</v>
      </c>
      <c r="D8379" s="44" t="s">
        <v>176</v>
      </c>
      <c r="E8379" s="3">
        <v>3</v>
      </c>
      <c r="F8379" s="3">
        <v>1</v>
      </c>
      <c r="G8379" s="3">
        <v>4</v>
      </c>
      <c r="H8379" s="3">
        <v>1</v>
      </c>
      <c r="I8379" s="3">
        <f t="shared" si="130"/>
        <v>2</v>
      </c>
    </row>
    <row r="8380" spans="1:9" x14ac:dyDescent="0.35">
      <c r="A8380" s="3" t="s">
        <v>8772</v>
      </c>
      <c r="B8380" s="44" t="s">
        <v>212</v>
      </c>
      <c r="C8380" s="44" t="s">
        <v>86</v>
      </c>
      <c r="D8380" s="44" t="s">
        <v>176</v>
      </c>
      <c r="E8380" s="3">
        <v>3</v>
      </c>
      <c r="F8380" s="3">
        <v>1</v>
      </c>
      <c r="G8380" s="3">
        <v>1</v>
      </c>
      <c r="H8380" s="3">
        <v>1</v>
      </c>
      <c r="I8380" s="3">
        <f t="shared" si="130"/>
        <v>2</v>
      </c>
    </row>
    <row r="8381" spans="1:9" x14ac:dyDescent="0.35">
      <c r="A8381" s="3" t="s">
        <v>8773</v>
      </c>
      <c r="B8381" s="44" t="s">
        <v>198</v>
      </c>
      <c r="C8381" s="44" t="s">
        <v>54</v>
      </c>
      <c r="D8381" s="44" t="s">
        <v>176</v>
      </c>
      <c r="E8381" s="3">
        <v>3</v>
      </c>
      <c r="F8381" s="3">
        <v>1</v>
      </c>
      <c r="G8381" s="3">
        <v>1</v>
      </c>
      <c r="H8381" s="3">
        <v>1</v>
      </c>
      <c r="I8381" s="3">
        <f t="shared" si="130"/>
        <v>2</v>
      </c>
    </row>
    <row r="8382" spans="1:9" x14ac:dyDescent="0.35">
      <c r="A8382" s="3" t="s">
        <v>8774</v>
      </c>
      <c r="B8382" s="44" t="s">
        <v>212</v>
      </c>
      <c r="C8382" s="44" t="s">
        <v>86</v>
      </c>
      <c r="D8382" s="44" t="s">
        <v>176</v>
      </c>
      <c r="E8382" s="3">
        <v>3</v>
      </c>
      <c r="F8382" s="3">
        <v>1</v>
      </c>
      <c r="G8382" s="3">
        <v>4</v>
      </c>
      <c r="H8382" s="3">
        <v>1</v>
      </c>
      <c r="I8382" s="3">
        <f t="shared" si="130"/>
        <v>2</v>
      </c>
    </row>
    <row r="8383" spans="1:9" x14ac:dyDescent="0.35">
      <c r="A8383" s="3" t="s">
        <v>8775</v>
      </c>
      <c r="B8383" s="44" t="s">
        <v>212</v>
      </c>
      <c r="C8383" s="44" t="s">
        <v>86</v>
      </c>
      <c r="D8383" s="44" t="s">
        <v>176</v>
      </c>
      <c r="E8383" s="3">
        <v>3</v>
      </c>
      <c r="F8383" s="3">
        <v>1</v>
      </c>
      <c r="G8383" s="3">
        <v>1</v>
      </c>
      <c r="H8383" s="3">
        <v>1</v>
      </c>
      <c r="I8383" s="3">
        <f t="shared" si="130"/>
        <v>2</v>
      </c>
    </row>
    <row r="8384" spans="1:9" x14ac:dyDescent="0.35">
      <c r="A8384" s="3" t="s">
        <v>8776</v>
      </c>
      <c r="B8384" s="44" t="s">
        <v>212</v>
      </c>
      <c r="C8384" s="44" t="s">
        <v>86</v>
      </c>
      <c r="D8384" s="44" t="s">
        <v>176</v>
      </c>
      <c r="E8384" s="3">
        <v>3</v>
      </c>
      <c r="F8384" s="3">
        <v>1</v>
      </c>
      <c r="G8384" s="3">
        <v>1</v>
      </c>
      <c r="H8384" s="3">
        <v>2</v>
      </c>
      <c r="I8384" s="3">
        <f t="shared" si="130"/>
        <v>2</v>
      </c>
    </row>
    <row r="8385" spans="1:9" x14ac:dyDescent="0.35">
      <c r="A8385" s="3" t="s">
        <v>8777</v>
      </c>
      <c r="B8385" s="44" t="s">
        <v>232</v>
      </c>
      <c r="C8385" s="44" t="s">
        <v>99</v>
      </c>
      <c r="D8385" s="44" t="s">
        <v>176</v>
      </c>
      <c r="E8385" s="3">
        <v>3</v>
      </c>
      <c r="F8385" s="3">
        <v>1</v>
      </c>
      <c r="G8385" s="3">
        <v>1</v>
      </c>
      <c r="H8385" s="3">
        <v>1</v>
      </c>
      <c r="I8385" s="3">
        <f t="shared" si="130"/>
        <v>2</v>
      </c>
    </row>
    <row r="8386" spans="1:9" x14ac:dyDescent="0.35">
      <c r="A8386" s="3" t="s">
        <v>8778</v>
      </c>
      <c r="B8386" s="44" t="s">
        <v>252</v>
      </c>
      <c r="C8386" s="44" t="s">
        <v>54</v>
      </c>
      <c r="D8386" s="44" t="s">
        <v>175</v>
      </c>
      <c r="E8386" s="3">
        <v>3</v>
      </c>
      <c r="F8386" s="3">
        <v>1</v>
      </c>
      <c r="G8386" s="3">
        <v>4</v>
      </c>
      <c r="H8386" s="3">
        <v>1</v>
      </c>
      <c r="I8386" s="3">
        <f t="shared" si="130"/>
        <v>2</v>
      </c>
    </row>
    <row r="8387" spans="1:9" x14ac:dyDescent="0.35">
      <c r="A8387" s="3" t="s">
        <v>8779</v>
      </c>
      <c r="B8387" s="44" t="s">
        <v>265</v>
      </c>
      <c r="C8387" s="44" t="s">
        <v>96</v>
      </c>
      <c r="D8387" s="44" t="s">
        <v>175</v>
      </c>
      <c r="E8387" s="3">
        <v>3</v>
      </c>
      <c r="F8387" s="3">
        <v>1</v>
      </c>
      <c r="G8387" s="3">
        <v>1</v>
      </c>
      <c r="H8387" s="3">
        <v>1</v>
      </c>
      <c r="I8387" s="3">
        <f t="shared" ref="I8387:I8450" si="131">ROUND(AVERAGE(E8387:H8387),0)</f>
        <v>2</v>
      </c>
    </row>
    <row r="8388" spans="1:9" x14ac:dyDescent="0.35">
      <c r="A8388" s="3" t="s">
        <v>8780</v>
      </c>
      <c r="B8388" s="44" t="s">
        <v>212</v>
      </c>
      <c r="C8388" s="44" t="s">
        <v>86</v>
      </c>
      <c r="D8388" s="44" t="s">
        <v>176</v>
      </c>
      <c r="E8388" s="3">
        <v>2</v>
      </c>
      <c r="F8388" s="3">
        <v>3</v>
      </c>
      <c r="G8388" s="3">
        <v>1</v>
      </c>
      <c r="H8388" s="3">
        <v>1</v>
      </c>
      <c r="I8388" s="3">
        <f t="shared" si="131"/>
        <v>2</v>
      </c>
    </row>
    <row r="8389" spans="1:9" x14ac:dyDescent="0.35">
      <c r="A8389" s="3" t="s">
        <v>8781</v>
      </c>
      <c r="B8389" s="44" t="s">
        <v>192</v>
      </c>
      <c r="C8389" s="44" t="s">
        <v>111</v>
      </c>
      <c r="D8389" s="44" t="s">
        <v>176</v>
      </c>
      <c r="E8389" s="3">
        <v>3</v>
      </c>
      <c r="F8389" s="3">
        <v>1</v>
      </c>
      <c r="G8389" s="3">
        <v>1</v>
      </c>
      <c r="H8389" s="3">
        <v>1</v>
      </c>
      <c r="I8389" s="3">
        <f t="shared" si="131"/>
        <v>2</v>
      </c>
    </row>
    <row r="8390" spans="1:9" x14ac:dyDescent="0.35">
      <c r="A8390" s="3" t="s">
        <v>8782</v>
      </c>
      <c r="B8390" s="44" t="s">
        <v>215</v>
      </c>
      <c r="C8390" s="44" t="s">
        <v>38</v>
      </c>
      <c r="D8390" s="44" t="s">
        <v>176</v>
      </c>
      <c r="E8390" s="3">
        <v>3</v>
      </c>
      <c r="F8390" s="3">
        <v>2</v>
      </c>
      <c r="G8390" s="3">
        <v>4</v>
      </c>
      <c r="H8390" s="3">
        <v>1</v>
      </c>
      <c r="I8390" s="3">
        <f t="shared" si="131"/>
        <v>3</v>
      </c>
    </row>
    <row r="8391" spans="1:9" x14ac:dyDescent="0.35">
      <c r="A8391" s="3" t="s">
        <v>8783</v>
      </c>
      <c r="B8391" s="44" t="s">
        <v>212</v>
      </c>
      <c r="C8391" s="44" t="s">
        <v>86</v>
      </c>
      <c r="D8391" s="44" t="s">
        <v>176</v>
      </c>
      <c r="E8391" s="3">
        <v>3</v>
      </c>
      <c r="F8391" s="3">
        <v>1</v>
      </c>
      <c r="G8391" s="3">
        <v>4</v>
      </c>
      <c r="H8391" s="3">
        <v>1</v>
      </c>
      <c r="I8391" s="3">
        <f t="shared" si="131"/>
        <v>2</v>
      </c>
    </row>
    <row r="8392" spans="1:9" x14ac:dyDescent="0.35">
      <c r="A8392" s="3" t="s">
        <v>8784</v>
      </c>
      <c r="B8392" s="44" t="s">
        <v>225</v>
      </c>
      <c r="C8392" s="44" t="s">
        <v>52</v>
      </c>
      <c r="D8392" s="44" t="s">
        <v>176</v>
      </c>
      <c r="E8392" s="3">
        <v>3</v>
      </c>
      <c r="F8392" s="3">
        <v>1</v>
      </c>
      <c r="G8392" s="3">
        <v>1</v>
      </c>
      <c r="H8392" s="3">
        <v>1</v>
      </c>
      <c r="I8392" s="3">
        <f t="shared" si="131"/>
        <v>2</v>
      </c>
    </row>
    <row r="8393" spans="1:9" x14ac:dyDescent="0.35">
      <c r="A8393" s="3" t="s">
        <v>8785</v>
      </c>
      <c r="B8393" s="44" t="s">
        <v>249</v>
      </c>
      <c r="C8393" s="44" t="s">
        <v>68</v>
      </c>
      <c r="D8393" s="44" t="s">
        <v>175</v>
      </c>
      <c r="E8393" s="3">
        <v>3</v>
      </c>
      <c r="F8393" s="3">
        <v>1</v>
      </c>
      <c r="G8393" s="3">
        <v>4</v>
      </c>
      <c r="H8393" s="3">
        <v>1</v>
      </c>
      <c r="I8393" s="3">
        <f t="shared" si="131"/>
        <v>2</v>
      </c>
    </row>
    <row r="8394" spans="1:9" x14ac:dyDescent="0.35">
      <c r="A8394" s="3" t="s">
        <v>8786</v>
      </c>
      <c r="B8394" s="44" t="s">
        <v>185</v>
      </c>
      <c r="C8394" s="44" t="s">
        <v>63</v>
      </c>
      <c r="D8394" s="44" t="s">
        <v>176</v>
      </c>
      <c r="E8394" s="3">
        <v>3</v>
      </c>
      <c r="F8394" s="3">
        <v>2</v>
      </c>
      <c r="G8394" s="3">
        <v>1</v>
      </c>
      <c r="H8394" s="3">
        <v>1</v>
      </c>
      <c r="I8394" s="3">
        <f t="shared" si="131"/>
        <v>2</v>
      </c>
    </row>
    <row r="8395" spans="1:9" x14ac:dyDescent="0.35">
      <c r="A8395" s="3" t="s">
        <v>8787</v>
      </c>
      <c r="B8395" s="44" t="s">
        <v>255</v>
      </c>
      <c r="C8395" s="44" t="s">
        <v>87</v>
      </c>
      <c r="D8395" s="44" t="s">
        <v>176</v>
      </c>
      <c r="E8395" s="3">
        <v>3</v>
      </c>
      <c r="F8395" s="3">
        <v>3</v>
      </c>
      <c r="G8395" s="3">
        <v>1</v>
      </c>
      <c r="H8395" s="3">
        <v>1</v>
      </c>
      <c r="I8395" s="3">
        <f t="shared" si="131"/>
        <v>2</v>
      </c>
    </row>
    <row r="8396" spans="1:9" x14ac:dyDescent="0.35">
      <c r="A8396" s="3" t="s">
        <v>8788</v>
      </c>
      <c r="B8396" s="44" t="s">
        <v>192</v>
      </c>
      <c r="C8396" s="44" t="s">
        <v>111</v>
      </c>
      <c r="D8396" s="44" t="s">
        <v>176</v>
      </c>
      <c r="E8396" s="3">
        <v>3</v>
      </c>
      <c r="F8396" s="3">
        <v>1</v>
      </c>
      <c r="G8396" s="3">
        <v>1</v>
      </c>
      <c r="H8396" s="3">
        <v>1</v>
      </c>
      <c r="I8396" s="3">
        <f t="shared" si="131"/>
        <v>2</v>
      </c>
    </row>
    <row r="8397" spans="1:9" x14ac:dyDescent="0.35">
      <c r="A8397" s="3" t="s">
        <v>8789</v>
      </c>
      <c r="B8397" s="44" t="s">
        <v>215</v>
      </c>
      <c r="C8397" s="44" t="s">
        <v>38</v>
      </c>
      <c r="D8397" s="44" t="s">
        <v>176</v>
      </c>
      <c r="E8397" s="3">
        <v>3</v>
      </c>
      <c r="F8397" s="3">
        <v>1</v>
      </c>
      <c r="G8397" s="3">
        <v>1</v>
      </c>
      <c r="H8397" s="3">
        <v>1</v>
      </c>
      <c r="I8397" s="3">
        <f t="shared" si="131"/>
        <v>2</v>
      </c>
    </row>
    <row r="8398" spans="1:9" x14ac:dyDescent="0.35">
      <c r="A8398" s="3" t="s">
        <v>8790</v>
      </c>
      <c r="B8398" s="44" t="s">
        <v>212</v>
      </c>
      <c r="C8398" s="44" t="s">
        <v>86</v>
      </c>
      <c r="D8398" s="44" t="s">
        <v>176</v>
      </c>
      <c r="E8398" s="3">
        <v>3</v>
      </c>
      <c r="F8398" s="3">
        <v>1</v>
      </c>
      <c r="G8398" s="3">
        <v>4</v>
      </c>
      <c r="H8398" s="3">
        <v>1</v>
      </c>
      <c r="I8398" s="3">
        <f t="shared" si="131"/>
        <v>2</v>
      </c>
    </row>
    <row r="8399" spans="1:9" x14ac:dyDescent="0.35">
      <c r="A8399" s="3" t="s">
        <v>8791</v>
      </c>
      <c r="B8399" s="44" t="s">
        <v>220</v>
      </c>
      <c r="C8399" s="44" t="s">
        <v>96</v>
      </c>
      <c r="D8399" s="44" t="s">
        <v>176</v>
      </c>
      <c r="E8399" s="3">
        <v>3</v>
      </c>
      <c r="F8399" s="3">
        <v>4</v>
      </c>
      <c r="G8399" s="3">
        <v>1</v>
      </c>
      <c r="H8399" s="3">
        <v>1</v>
      </c>
      <c r="I8399" s="3">
        <f t="shared" si="131"/>
        <v>2</v>
      </c>
    </row>
    <row r="8400" spans="1:9" x14ac:dyDescent="0.35">
      <c r="A8400" s="3" t="s">
        <v>8792</v>
      </c>
      <c r="B8400" s="44" t="s">
        <v>252</v>
      </c>
      <c r="C8400" s="44" t="s">
        <v>54</v>
      </c>
      <c r="D8400" s="44" t="s">
        <v>175</v>
      </c>
      <c r="E8400" s="3">
        <v>3</v>
      </c>
      <c r="F8400" s="3">
        <v>1</v>
      </c>
      <c r="G8400" s="3">
        <v>1</v>
      </c>
      <c r="H8400" s="3">
        <v>1</v>
      </c>
      <c r="I8400" s="3">
        <f t="shared" si="131"/>
        <v>2</v>
      </c>
    </row>
    <row r="8401" spans="1:9" x14ac:dyDescent="0.35">
      <c r="A8401" s="3" t="s">
        <v>8793</v>
      </c>
      <c r="B8401" s="44" t="s">
        <v>212</v>
      </c>
      <c r="C8401" s="44" t="s">
        <v>86</v>
      </c>
      <c r="D8401" s="44" t="s">
        <v>176</v>
      </c>
      <c r="E8401" s="3">
        <v>3</v>
      </c>
      <c r="F8401" s="3">
        <v>1</v>
      </c>
      <c r="G8401" s="3">
        <v>1</v>
      </c>
      <c r="H8401" s="3">
        <v>1</v>
      </c>
      <c r="I8401" s="3">
        <f t="shared" si="131"/>
        <v>2</v>
      </c>
    </row>
    <row r="8402" spans="1:9" x14ac:dyDescent="0.35">
      <c r="A8402" s="3" t="s">
        <v>8794</v>
      </c>
      <c r="B8402" s="44" t="s">
        <v>192</v>
      </c>
      <c r="C8402" s="44" t="s">
        <v>111</v>
      </c>
      <c r="D8402" s="44" t="s">
        <v>176</v>
      </c>
      <c r="E8402" s="3">
        <v>3</v>
      </c>
      <c r="F8402" s="3">
        <v>1</v>
      </c>
      <c r="G8402" s="3">
        <v>1</v>
      </c>
      <c r="H8402" s="3">
        <v>1</v>
      </c>
      <c r="I8402" s="3">
        <f t="shared" si="131"/>
        <v>2</v>
      </c>
    </row>
    <row r="8403" spans="1:9" x14ac:dyDescent="0.35">
      <c r="A8403" s="3" t="s">
        <v>8795</v>
      </c>
      <c r="B8403" s="44" t="s">
        <v>275</v>
      </c>
      <c r="C8403" s="44" t="s">
        <v>38</v>
      </c>
      <c r="D8403" s="44" t="s">
        <v>175</v>
      </c>
      <c r="E8403" s="3">
        <v>3</v>
      </c>
      <c r="F8403" s="3">
        <v>1</v>
      </c>
      <c r="G8403" s="3">
        <v>1</v>
      </c>
      <c r="H8403" s="3">
        <v>1</v>
      </c>
      <c r="I8403" s="3">
        <f t="shared" si="131"/>
        <v>2</v>
      </c>
    </row>
    <row r="8404" spans="1:9" x14ac:dyDescent="0.35">
      <c r="A8404" s="3" t="s">
        <v>8796</v>
      </c>
      <c r="B8404" s="44" t="s">
        <v>265</v>
      </c>
      <c r="C8404" s="44" t="s">
        <v>96</v>
      </c>
      <c r="D8404" s="44" t="s">
        <v>175</v>
      </c>
      <c r="E8404" s="3">
        <v>3</v>
      </c>
      <c r="F8404" s="3">
        <v>1</v>
      </c>
      <c r="G8404" s="3">
        <v>4</v>
      </c>
      <c r="H8404" s="3">
        <v>1</v>
      </c>
      <c r="I8404" s="3">
        <f t="shared" si="131"/>
        <v>2</v>
      </c>
    </row>
    <row r="8405" spans="1:9" x14ac:dyDescent="0.35">
      <c r="A8405" s="3" t="s">
        <v>8797</v>
      </c>
      <c r="B8405" s="44" t="s">
        <v>197</v>
      </c>
      <c r="C8405" s="44" t="s">
        <v>80</v>
      </c>
      <c r="D8405" s="44" t="s">
        <v>176</v>
      </c>
      <c r="E8405" s="3">
        <v>3</v>
      </c>
      <c r="F8405" s="3">
        <v>1</v>
      </c>
      <c r="G8405" s="3">
        <v>1</v>
      </c>
      <c r="H8405" s="3">
        <v>1</v>
      </c>
      <c r="I8405" s="3">
        <f t="shared" si="131"/>
        <v>2</v>
      </c>
    </row>
    <row r="8406" spans="1:9" x14ac:dyDescent="0.35">
      <c r="A8406" s="3" t="s">
        <v>8798</v>
      </c>
      <c r="B8406" s="44" t="s">
        <v>212</v>
      </c>
      <c r="C8406" s="44" t="s">
        <v>86</v>
      </c>
      <c r="D8406" s="44" t="s">
        <v>176</v>
      </c>
      <c r="E8406" s="3">
        <v>1</v>
      </c>
      <c r="F8406" s="3">
        <v>2</v>
      </c>
      <c r="G8406" s="3">
        <v>1</v>
      </c>
      <c r="H8406" s="3">
        <v>1</v>
      </c>
      <c r="I8406" s="3">
        <f t="shared" si="131"/>
        <v>1</v>
      </c>
    </row>
    <row r="8407" spans="1:9" x14ac:dyDescent="0.35">
      <c r="A8407" s="3" t="s">
        <v>8799</v>
      </c>
      <c r="B8407" s="44" t="s">
        <v>187</v>
      </c>
      <c r="C8407" s="44" t="s">
        <v>86</v>
      </c>
      <c r="D8407" s="44" t="s">
        <v>175</v>
      </c>
      <c r="E8407" s="3">
        <v>3</v>
      </c>
      <c r="F8407" s="3">
        <v>1</v>
      </c>
      <c r="G8407" s="3">
        <v>1</v>
      </c>
      <c r="H8407" s="3">
        <v>1</v>
      </c>
      <c r="I8407" s="3">
        <f t="shared" si="131"/>
        <v>2</v>
      </c>
    </row>
    <row r="8408" spans="1:9" x14ac:dyDescent="0.35">
      <c r="A8408" s="3" t="s">
        <v>8800</v>
      </c>
      <c r="B8408" s="44" t="s">
        <v>212</v>
      </c>
      <c r="C8408" s="44" t="s">
        <v>86</v>
      </c>
      <c r="D8408" s="44" t="s">
        <v>176</v>
      </c>
      <c r="E8408" s="3">
        <v>3</v>
      </c>
      <c r="F8408" s="3">
        <v>1</v>
      </c>
      <c r="G8408" s="3">
        <v>1</v>
      </c>
      <c r="H8408" s="3">
        <v>1</v>
      </c>
      <c r="I8408" s="3">
        <f t="shared" si="131"/>
        <v>2</v>
      </c>
    </row>
    <row r="8409" spans="1:9" x14ac:dyDescent="0.35">
      <c r="A8409" s="3" t="s">
        <v>8801</v>
      </c>
      <c r="B8409" s="44" t="s">
        <v>248</v>
      </c>
      <c r="C8409" s="44" t="s">
        <v>80</v>
      </c>
      <c r="D8409" s="44" t="s">
        <v>175</v>
      </c>
      <c r="E8409" s="3">
        <v>3</v>
      </c>
      <c r="F8409" s="3">
        <v>1</v>
      </c>
      <c r="G8409" s="3">
        <v>4</v>
      </c>
      <c r="H8409" s="3">
        <v>1</v>
      </c>
      <c r="I8409" s="3">
        <f t="shared" si="131"/>
        <v>2</v>
      </c>
    </row>
    <row r="8410" spans="1:9" x14ac:dyDescent="0.35">
      <c r="A8410" s="3" t="s">
        <v>8802</v>
      </c>
      <c r="B8410" s="44" t="s">
        <v>197</v>
      </c>
      <c r="C8410" s="44" t="s">
        <v>80</v>
      </c>
      <c r="D8410" s="44" t="s">
        <v>176</v>
      </c>
      <c r="E8410" s="3">
        <v>3</v>
      </c>
      <c r="F8410" s="3">
        <v>1</v>
      </c>
      <c r="G8410" s="3">
        <v>1</v>
      </c>
      <c r="H8410" s="3">
        <v>1</v>
      </c>
      <c r="I8410" s="3">
        <f t="shared" si="131"/>
        <v>2</v>
      </c>
    </row>
    <row r="8411" spans="1:9" x14ac:dyDescent="0.35">
      <c r="A8411" s="3" t="s">
        <v>8803</v>
      </c>
      <c r="B8411" s="44" t="s">
        <v>212</v>
      </c>
      <c r="C8411" s="44" t="s">
        <v>86</v>
      </c>
      <c r="D8411" s="44" t="s">
        <v>176</v>
      </c>
      <c r="E8411" s="3">
        <v>3</v>
      </c>
      <c r="F8411" s="3">
        <v>1</v>
      </c>
      <c r="G8411" s="3">
        <v>1</v>
      </c>
      <c r="H8411" s="3">
        <v>1</v>
      </c>
      <c r="I8411" s="3">
        <f t="shared" si="131"/>
        <v>2</v>
      </c>
    </row>
    <row r="8412" spans="1:9" x14ac:dyDescent="0.35">
      <c r="A8412" s="3" t="s">
        <v>8804</v>
      </c>
      <c r="B8412" s="44" t="s">
        <v>220</v>
      </c>
      <c r="C8412" s="44" t="s">
        <v>96</v>
      </c>
      <c r="D8412" s="44" t="s">
        <v>176</v>
      </c>
      <c r="E8412" s="3">
        <v>3</v>
      </c>
      <c r="F8412" s="3">
        <v>1</v>
      </c>
      <c r="G8412" s="3">
        <v>4</v>
      </c>
      <c r="H8412" s="3">
        <v>1</v>
      </c>
      <c r="I8412" s="3">
        <f t="shared" si="131"/>
        <v>2</v>
      </c>
    </row>
    <row r="8413" spans="1:9" x14ac:dyDescent="0.35">
      <c r="A8413" s="3" t="s">
        <v>8805</v>
      </c>
      <c r="B8413" s="44" t="s">
        <v>212</v>
      </c>
      <c r="C8413" s="44" t="s">
        <v>86</v>
      </c>
      <c r="D8413" s="44" t="s">
        <v>176</v>
      </c>
      <c r="E8413" s="3">
        <v>3</v>
      </c>
      <c r="F8413" s="3">
        <v>1</v>
      </c>
      <c r="G8413" s="3">
        <v>1</v>
      </c>
      <c r="H8413" s="3">
        <v>1</v>
      </c>
      <c r="I8413" s="3">
        <f t="shared" si="131"/>
        <v>2</v>
      </c>
    </row>
    <row r="8414" spans="1:9" x14ac:dyDescent="0.35">
      <c r="A8414" s="3" t="s">
        <v>8806</v>
      </c>
      <c r="B8414" s="44" t="s">
        <v>265</v>
      </c>
      <c r="C8414" s="44" t="s">
        <v>96</v>
      </c>
      <c r="D8414" s="44" t="s">
        <v>175</v>
      </c>
      <c r="E8414" s="3">
        <v>3</v>
      </c>
      <c r="F8414" s="3">
        <v>1</v>
      </c>
      <c r="G8414" s="3">
        <v>4</v>
      </c>
      <c r="H8414" s="3">
        <v>1</v>
      </c>
      <c r="I8414" s="3">
        <f t="shared" si="131"/>
        <v>2</v>
      </c>
    </row>
    <row r="8415" spans="1:9" x14ac:dyDescent="0.35">
      <c r="A8415" s="3" t="s">
        <v>8807</v>
      </c>
      <c r="B8415" s="44" t="s">
        <v>225</v>
      </c>
      <c r="C8415" s="44" t="s">
        <v>52</v>
      </c>
      <c r="D8415" s="44" t="s">
        <v>176</v>
      </c>
      <c r="E8415" s="3">
        <v>3</v>
      </c>
      <c r="F8415" s="3">
        <v>1</v>
      </c>
      <c r="G8415" s="3">
        <v>1</v>
      </c>
      <c r="H8415" s="3">
        <v>1</v>
      </c>
      <c r="I8415" s="3">
        <f t="shared" si="131"/>
        <v>2</v>
      </c>
    </row>
    <row r="8416" spans="1:9" x14ac:dyDescent="0.35">
      <c r="A8416" s="3" t="s">
        <v>8808</v>
      </c>
      <c r="B8416" s="44" t="s">
        <v>212</v>
      </c>
      <c r="C8416" s="44" t="s">
        <v>86</v>
      </c>
      <c r="D8416" s="44" t="s">
        <v>176</v>
      </c>
      <c r="E8416" s="3">
        <v>3</v>
      </c>
      <c r="F8416" s="3">
        <v>1</v>
      </c>
      <c r="G8416" s="3">
        <v>1</v>
      </c>
      <c r="H8416" s="3">
        <v>1</v>
      </c>
      <c r="I8416" s="3">
        <f t="shared" si="131"/>
        <v>2</v>
      </c>
    </row>
    <row r="8417" spans="1:9" x14ac:dyDescent="0.35">
      <c r="A8417" s="3" t="s">
        <v>8809</v>
      </c>
      <c r="B8417" s="44" t="s">
        <v>212</v>
      </c>
      <c r="C8417" s="44" t="s">
        <v>86</v>
      </c>
      <c r="D8417" s="44" t="s">
        <v>176</v>
      </c>
      <c r="E8417" s="3">
        <v>3</v>
      </c>
      <c r="F8417" s="3">
        <v>1</v>
      </c>
      <c r="G8417" s="3">
        <v>4</v>
      </c>
      <c r="H8417" s="3">
        <v>1</v>
      </c>
      <c r="I8417" s="3">
        <f t="shared" si="131"/>
        <v>2</v>
      </c>
    </row>
    <row r="8418" spans="1:9" x14ac:dyDescent="0.35">
      <c r="A8418" s="3" t="s">
        <v>8810</v>
      </c>
      <c r="B8418" s="44" t="s">
        <v>265</v>
      </c>
      <c r="C8418" s="44" t="s">
        <v>96</v>
      </c>
      <c r="D8418" s="44" t="s">
        <v>175</v>
      </c>
      <c r="E8418" s="3">
        <v>1</v>
      </c>
      <c r="F8418" s="3">
        <v>4</v>
      </c>
      <c r="G8418" s="3">
        <v>1</v>
      </c>
      <c r="H8418" s="3">
        <v>1</v>
      </c>
      <c r="I8418" s="3">
        <f t="shared" si="131"/>
        <v>2</v>
      </c>
    </row>
    <row r="8419" spans="1:9" x14ac:dyDescent="0.35">
      <c r="A8419" s="3" t="s">
        <v>8811</v>
      </c>
      <c r="B8419" s="44" t="s">
        <v>267</v>
      </c>
      <c r="C8419" s="44" t="s">
        <v>110</v>
      </c>
      <c r="D8419" s="44" t="s">
        <v>176</v>
      </c>
      <c r="E8419" s="3">
        <v>3</v>
      </c>
      <c r="F8419" s="3">
        <v>1</v>
      </c>
      <c r="G8419" s="3">
        <v>1</v>
      </c>
      <c r="H8419" s="3">
        <v>1</v>
      </c>
      <c r="I8419" s="3">
        <f t="shared" si="131"/>
        <v>2</v>
      </c>
    </row>
    <row r="8420" spans="1:9" x14ac:dyDescent="0.35">
      <c r="A8420" s="3" t="s">
        <v>8812</v>
      </c>
      <c r="B8420" s="44" t="s">
        <v>220</v>
      </c>
      <c r="C8420" s="44" t="s">
        <v>96</v>
      </c>
      <c r="D8420" s="44" t="s">
        <v>176</v>
      </c>
      <c r="E8420" s="3">
        <v>3</v>
      </c>
      <c r="F8420" s="3">
        <v>1</v>
      </c>
      <c r="G8420" s="3">
        <v>4</v>
      </c>
      <c r="H8420" s="3">
        <v>1</v>
      </c>
      <c r="I8420" s="3">
        <f t="shared" si="131"/>
        <v>2</v>
      </c>
    </row>
    <row r="8421" spans="1:9" x14ac:dyDescent="0.35">
      <c r="A8421" s="3" t="s">
        <v>8813</v>
      </c>
      <c r="B8421" s="44" t="s">
        <v>212</v>
      </c>
      <c r="C8421" s="44" t="s">
        <v>86</v>
      </c>
      <c r="D8421" s="44" t="s">
        <v>176</v>
      </c>
      <c r="E8421" s="3">
        <v>3</v>
      </c>
      <c r="F8421" s="3">
        <v>1</v>
      </c>
      <c r="G8421" s="3">
        <v>4</v>
      </c>
      <c r="H8421" s="3">
        <v>1</v>
      </c>
      <c r="I8421" s="3">
        <f t="shared" si="131"/>
        <v>2</v>
      </c>
    </row>
    <row r="8422" spans="1:9" x14ac:dyDescent="0.35">
      <c r="A8422" s="3" t="s">
        <v>8814</v>
      </c>
      <c r="B8422" s="44" t="s">
        <v>187</v>
      </c>
      <c r="C8422" s="44" t="s">
        <v>86</v>
      </c>
      <c r="D8422" s="44" t="s">
        <v>175</v>
      </c>
      <c r="E8422" s="3">
        <v>3</v>
      </c>
      <c r="F8422" s="3">
        <v>1</v>
      </c>
      <c r="G8422" s="3">
        <v>1</v>
      </c>
      <c r="H8422" s="3">
        <v>1</v>
      </c>
      <c r="I8422" s="3">
        <f t="shared" si="131"/>
        <v>2</v>
      </c>
    </row>
    <row r="8423" spans="1:9" x14ac:dyDescent="0.35">
      <c r="A8423" s="3" t="s">
        <v>8815</v>
      </c>
      <c r="B8423" s="44" t="s">
        <v>197</v>
      </c>
      <c r="C8423" s="44" t="s">
        <v>80</v>
      </c>
      <c r="D8423" s="44" t="s">
        <v>176</v>
      </c>
      <c r="E8423" s="3">
        <v>3</v>
      </c>
      <c r="F8423" s="3">
        <v>1</v>
      </c>
      <c r="G8423" s="3">
        <v>1</v>
      </c>
      <c r="H8423" s="3">
        <v>1</v>
      </c>
      <c r="I8423" s="3">
        <f t="shared" si="131"/>
        <v>2</v>
      </c>
    </row>
    <row r="8424" spans="1:9" x14ac:dyDescent="0.35">
      <c r="A8424" s="3" t="s">
        <v>8816</v>
      </c>
      <c r="B8424" s="44" t="s">
        <v>212</v>
      </c>
      <c r="C8424" s="44" t="s">
        <v>86</v>
      </c>
      <c r="D8424" s="44" t="s">
        <v>176</v>
      </c>
      <c r="E8424" s="3">
        <v>3</v>
      </c>
      <c r="F8424" s="3">
        <v>1</v>
      </c>
      <c r="G8424" s="3">
        <v>1</v>
      </c>
      <c r="H8424" s="3">
        <v>1</v>
      </c>
      <c r="I8424" s="3">
        <f t="shared" si="131"/>
        <v>2</v>
      </c>
    </row>
    <row r="8425" spans="1:9" x14ac:dyDescent="0.35">
      <c r="A8425" s="3" t="s">
        <v>8817</v>
      </c>
      <c r="B8425" s="44" t="s">
        <v>212</v>
      </c>
      <c r="C8425" s="44" t="s">
        <v>86</v>
      </c>
      <c r="D8425" s="44" t="s">
        <v>176</v>
      </c>
      <c r="E8425" s="3">
        <v>3</v>
      </c>
      <c r="F8425" s="3">
        <v>1</v>
      </c>
      <c r="G8425" s="3">
        <v>4</v>
      </c>
      <c r="H8425" s="3">
        <v>1</v>
      </c>
      <c r="I8425" s="3">
        <f t="shared" si="131"/>
        <v>2</v>
      </c>
    </row>
    <row r="8426" spans="1:9" x14ac:dyDescent="0.35">
      <c r="A8426" s="3" t="s">
        <v>8818</v>
      </c>
      <c r="B8426" s="44" t="s">
        <v>180</v>
      </c>
      <c r="C8426" s="44" t="s">
        <v>105</v>
      </c>
      <c r="D8426" s="44" t="s">
        <v>176</v>
      </c>
      <c r="E8426" s="3">
        <v>3</v>
      </c>
      <c r="F8426" s="3">
        <v>1</v>
      </c>
      <c r="G8426" s="3">
        <v>4</v>
      </c>
      <c r="H8426" s="3">
        <v>1</v>
      </c>
      <c r="I8426" s="3">
        <f t="shared" si="131"/>
        <v>2</v>
      </c>
    </row>
    <row r="8427" spans="1:9" x14ac:dyDescent="0.35">
      <c r="A8427" s="3" t="s">
        <v>8819</v>
      </c>
      <c r="B8427" s="44" t="s">
        <v>185</v>
      </c>
      <c r="C8427" s="44" t="s">
        <v>63</v>
      </c>
      <c r="D8427" s="44" t="s">
        <v>176</v>
      </c>
      <c r="E8427" s="3">
        <v>1</v>
      </c>
      <c r="F8427" s="3">
        <v>1</v>
      </c>
      <c r="G8427" s="3">
        <v>1</v>
      </c>
      <c r="H8427" s="3">
        <v>1</v>
      </c>
      <c r="I8427" s="3">
        <f t="shared" si="131"/>
        <v>1</v>
      </c>
    </row>
    <row r="8428" spans="1:9" x14ac:dyDescent="0.35">
      <c r="A8428" s="3" t="s">
        <v>8820</v>
      </c>
      <c r="B8428" s="44" t="s">
        <v>212</v>
      </c>
      <c r="C8428" s="44" t="s">
        <v>86</v>
      </c>
      <c r="D8428" s="44" t="s">
        <v>176</v>
      </c>
      <c r="E8428" s="3">
        <v>1</v>
      </c>
      <c r="F8428" s="3">
        <v>2</v>
      </c>
      <c r="G8428" s="3">
        <v>1</v>
      </c>
      <c r="H8428" s="3">
        <v>1</v>
      </c>
      <c r="I8428" s="3">
        <f t="shared" si="131"/>
        <v>1</v>
      </c>
    </row>
    <row r="8429" spans="1:9" x14ac:dyDescent="0.35">
      <c r="A8429" s="3" t="s">
        <v>8821</v>
      </c>
      <c r="B8429" s="44" t="s">
        <v>212</v>
      </c>
      <c r="C8429" s="44" t="s">
        <v>86</v>
      </c>
      <c r="D8429" s="44" t="s">
        <v>176</v>
      </c>
      <c r="E8429" s="3">
        <v>3</v>
      </c>
      <c r="F8429" s="3">
        <v>1</v>
      </c>
      <c r="G8429" s="3">
        <v>1</v>
      </c>
      <c r="H8429" s="3">
        <v>1</v>
      </c>
      <c r="I8429" s="3">
        <f t="shared" si="131"/>
        <v>2</v>
      </c>
    </row>
    <row r="8430" spans="1:9" x14ac:dyDescent="0.35">
      <c r="A8430" s="3" t="s">
        <v>8822</v>
      </c>
      <c r="B8430" s="44" t="s">
        <v>212</v>
      </c>
      <c r="C8430" s="44" t="s">
        <v>86</v>
      </c>
      <c r="D8430" s="44" t="s">
        <v>176</v>
      </c>
      <c r="E8430" s="3">
        <v>3</v>
      </c>
      <c r="F8430" s="3">
        <v>1</v>
      </c>
      <c r="G8430" s="3">
        <v>4</v>
      </c>
      <c r="H8430" s="3">
        <v>1</v>
      </c>
      <c r="I8430" s="3">
        <f t="shared" si="131"/>
        <v>2</v>
      </c>
    </row>
    <row r="8431" spans="1:9" x14ac:dyDescent="0.35">
      <c r="A8431" s="3" t="s">
        <v>8823</v>
      </c>
      <c r="B8431" s="44" t="s">
        <v>212</v>
      </c>
      <c r="C8431" s="44" t="s">
        <v>86</v>
      </c>
      <c r="D8431" s="44" t="s">
        <v>176</v>
      </c>
      <c r="E8431" s="3">
        <v>3</v>
      </c>
      <c r="F8431" s="3">
        <v>1</v>
      </c>
      <c r="G8431" s="3">
        <v>1</v>
      </c>
      <c r="H8431" s="3">
        <v>1</v>
      </c>
      <c r="I8431" s="3">
        <f t="shared" si="131"/>
        <v>2</v>
      </c>
    </row>
    <row r="8432" spans="1:9" x14ac:dyDescent="0.35">
      <c r="A8432" s="3" t="s">
        <v>8824</v>
      </c>
      <c r="B8432" s="44" t="s">
        <v>215</v>
      </c>
      <c r="C8432" s="44" t="s">
        <v>38</v>
      </c>
      <c r="D8432" s="44" t="s">
        <v>176</v>
      </c>
      <c r="E8432" s="3">
        <v>3</v>
      </c>
      <c r="F8432" s="3">
        <v>1</v>
      </c>
      <c r="G8432" s="3">
        <v>4</v>
      </c>
      <c r="H8432" s="3">
        <v>1</v>
      </c>
      <c r="I8432" s="3">
        <f t="shared" si="131"/>
        <v>2</v>
      </c>
    </row>
    <row r="8433" spans="1:9" x14ac:dyDescent="0.35">
      <c r="A8433" s="3" t="s">
        <v>8825</v>
      </c>
      <c r="B8433" s="44" t="s">
        <v>184</v>
      </c>
      <c r="C8433" s="44" t="s">
        <v>79</v>
      </c>
      <c r="D8433" s="44" t="s">
        <v>176</v>
      </c>
      <c r="E8433" s="3">
        <v>3</v>
      </c>
      <c r="F8433" s="3">
        <v>4</v>
      </c>
      <c r="G8433" s="3">
        <v>1</v>
      </c>
      <c r="H8433" s="3">
        <v>1</v>
      </c>
      <c r="I8433" s="3">
        <f t="shared" si="131"/>
        <v>2</v>
      </c>
    </row>
    <row r="8434" spans="1:9" x14ac:dyDescent="0.35">
      <c r="A8434" s="3" t="s">
        <v>8826</v>
      </c>
      <c r="B8434" s="44" t="s">
        <v>212</v>
      </c>
      <c r="C8434" s="44" t="s">
        <v>86</v>
      </c>
      <c r="D8434" s="44" t="s">
        <v>176</v>
      </c>
      <c r="E8434" s="3">
        <v>3</v>
      </c>
      <c r="F8434" s="3">
        <v>1</v>
      </c>
      <c r="G8434" s="3">
        <v>4</v>
      </c>
      <c r="H8434" s="3">
        <v>1</v>
      </c>
      <c r="I8434" s="3">
        <f t="shared" si="131"/>
        <v>2</v>
      </c>
    </row>
    <row r="8435" spans="1:9" x14ac:dyDescent="0.35">
      <c r="A8435" s="3" t="s">
        <v>8827</v>
      </c>
      <c r="B8435" s="44" t="s">
        <v>186</v>
      </c>
      <c r="C8435" s="44" t="s">
        <v>95</v>
      </c>
      <c r="D8435" s="44" t="s">
        <v>176</v>
      </c>
      <c r="E8435" s="3">
        <v>3</v>
      </c>
      <c r="F8435" s="3">
        <v>1</v>
      </c>
      <c r="G8435" s="3">
        <v>1</v>
      </c>
      <c r="H8435" s="3">
        <v>1</v>
      </c>
      <c r="I8435" s="3">
        <f t="shared" si="131"/>
        <v>2</v>
      </c>
    </row>
    <row r="8436" spans="1:9" x14ac:dyDescent="0.35">
      <c r="A8436" s="3" t="s">
        <v>8828</v>
      </c>
      <c r="B8436" s="44" t="s">
        <v>255</v>
      </c>
      <c r="C8436" s="44" t="s">
        <v>87</v>
      </c>
      <c r="D8436" s="44" t="s">
        <v>176</v>
      </c>
      <c r="E8436" s="3">
        <v>3</v>
      </c>
      <c r="F8436" s="3">
        <v>1</v>
      </c>
      <c r="G8436" s="3">
        <v>4</v>
      </c>
      <c r="H8436" s="3">
        <v>1</v>
      </c>
      <c r="I8436" s="3">
        <f t="shared" si="131"/>
        <v>2</v>
      </c>
    </row>
    <row r="8437" spans="1:9" x14ac:dyDescent="0.35">
      <c r="A8437" s="3" t="s">
        <v>8829</v>
      </c>
      <c r="B8437" s="44" t="s">
        <v>282</v>
      </c>
      <c r="C8437" s="44" t="s">
        <v>111</v>
      </c>
      <c r="D8437" s="44" t="s">
        <v>175</v>
      </c>
      <c r="E8437" s="3">
        <v>3</v>
      </c>
      <c r="F8437" s="3">
        <v>1</v>
      </c>
      <c r="G8437" s="3">
        <v>1</v>
      </c>
      <c r="H8437" s="3">
        <v>1</v>
      </c>
      <c r="I8437" s="3">
        <f t="shared" si="131"/>
        <v>2</v>
      </c>
    </row>
    <row r="8438" spans="1:9" x14ac:dyDescent="0.35">
      <c r="A8438" s="3" t="s">
        <v>8830</v>
      </c>
      <c r="B8438" s="44" t="s">
        <v>198</v>
      </c>
      <c r="C8438" s="44" t="s">
        <v>54</v>
      </c>
      <c r="D8438" s="44" t="s">
        <v>176</v>
      </c>
      <c r="E8438" s="3">
        <v>3</v>
      </c>
      <c r="F8438" s="3">
        <v>1</v>
      </c>
      <c r="G8438" s="3">
        <v>4</v>
      </c>
      <c r="H8438" s="3">
        <v>1</v>
      </c>
      <c r="I8438" s="3">
        <f t="shared" si="131"/>
        <v>2</v>
      </c>
    </row>
    <row r="8439" spans="1:9" x14ac:dyDescent="0.35">
      <c r="A8439" s="3" t="s">
        <v>8831</v>
      </c>
      <c r="B8439" s="44" t="s">
        <v>220</v>
      </c>
      <c r="C8439" s="44" t="s">
        <v>96</v>
      </c>
      <c r="D8439" s="44" t="s">
        <v>176</v>
      </c>
      <c r="E8439" s="3">
        <v>3</v>
      </c>
      <c r="F8439" s="3">
        <v>1</v>
      </c>
      <c r="G8439" s="3">
        <v>4</v>
      </c>
      <c r="H8439" s="3">
        <v>1</v>
      </c>
      <c r="I8439" s="3">
        <f t="shared" si="131"/>
        <v>2</v>
      </c>
    </row>
    <row r="8440" spans="1:9" x14ac:dyDescent="0.35">
      <c r="A8440" s="3" t="s">
        <v>8832</v>
      </c>
      <c r="B8440" s="44" t="s">
        <v>212</v>
      </c>
      <c r="C8440" s="44" t="s">
        <v>86</v>
      </c>
      <c r="D8440" s="44" t="s">
        <v>176</v>
      </c>
      <c r="E8440" s="3">
        <v>3</v>
      </c>
      <c r="F8440" s="3">
        <v>1</v>
      </c>
      <c r="G8440" s="3">
        <v>4</v>
      </c>
      <c r="H8440" s="3">
        <v>1</v>
      </c>
      <c r="I8440" s="3">
        <f t="shared" si="131"/>
        <v>2</v>
      </c>
    </row>
    <row r="8441" spans="1:9" x14ac:dyDescent="0.35">
      <c r="A8441" s="3" t="s">
        <v>8833</v>
      </c>
      <c r="B8441" s="44" t="s">
        <v>212</v>
      </c>
      <c r="C8441" s="44" t="s">
        <v>86</v>
      </c>
      <c r="D8441" s="44" t="s">
        <v>176</v>
      </c>
      <c r="E8441" s="3">
        <v>3</v>
      </c>
      <c r="F8441" s="3">
        <v>1</v>
      </c>
      <c r="G8441" s="3">
        <v>1</v>
      </c>
      <c r="H8441" s="3">
        <v>1</v>
      </c>
      <c r="I8441" s="3">
        <f t="shared" si="131"/>
        <v>2</v>
      </c>
    </row>
    <row r="8442" spans="1:9" x14ac:dyDescent="0.35">
      <c r="A8442" s="3" t="s">
        <v>8834</v>
      </c>
      <c r="B8442" s="44" t="s">
        <v>232</v>
      </c>
      <c r="C8442" s="44" t="s">
        <v>99</v>
      </c>
      <c r="D8442" s="44" t="s">
        <v>176</v>
      </c>
      <c r="E8442" s="3">
        <v>3</v>
      </c>
      <c r="F8442" s="3">
        <v>1</v>
      </c>
      <c r="G8442" s="3">
        <v>4</v>
      </c>
      <c r="H8442" s="3">
        <v>1</v>
      </c>
      <c r="I8442" s="3">
        <f t="shared" si="131"/>
        <v>2</v>
      </c>
    </row>
    <row r="8443" spans="1:9" x14ac:dyDescent="0.35">
      <c r="A8443" s="3" t="s">
        <v>8835</v>
      </c>
      <c r="B8443" s="44" t="s">
        <v>212</v>
      </c>
      <c r="C8443" s="44" t="s">
        <v>86</v>
      </c>
      <c r="D8443" s="44" t="s">
        <v>176</v>
      </c>
      <c r="E8443" s="3">
        <v>3</v>
      </c>
      <c r="F8443" s="3">
        <v>1</v>
      </c>
      <c r="G8443" s="3">
        <v>1</v>
      </c>
      <c r="H8443" s="3">
        <v>1</v>
      </c>
      <c r="I8443" s="3">
        <f t="shared" si="131"/>
        <v>2</v>
      </c>
    </row>
    <row r="8444" spans="1:9" x14ac:dyDescent="0.35">
      <c r="A8444" s="3" t="s">
        <v>8836</v>
      </c>
      <c r="B8444" s="44" t="s">
        <v>184</v>
      </c>
      <c r="C8444" s="44" t="s">
        <v>79</v>
      </c>
      <c r="D8444" s="44" t="s">
        <v>176</v>
      </c>
      <c r="E8444" s="3">
        <v>3</v>
      </c>
      <c r="F8444" s="3">
        <v>1</v>
      </c>
      <c r="G8444" s="3">
        <v>1</v>
      </c>
      <c r="H8444" s="3">
        <v>1</v>
      </c>
      <c r="I8444" s="3">
        <f t="shared" si="131"/>
        <v>2</v>
      </c>
    </row>
    <row r="8445" spans="1:9" x14ac:dyDescent="0.35">
      <c r="A8445" s="3" t="s">
        <v>8837</v>
      </c>
      <c r="B8445" s="44" t="s">
        <v>212</v>
      </c>
      <c r="C8445" s="44" t="s">
        <v>86</v>
      </c>
      <c r="D8445" s="44" t="s">
        <v>176</v>
      </c>
      <c r="E8445" s="3">
        <v>1</v>
      </c>
      <c r="F8445" s="3">
        <v>2</v>
      </c>
      <c r="G8445" s="3">
        <v>1</v>
      </c>
      <c r="H8445" s="3">
        <v>1</v>
      </c>
      <c r="I8445" s="3">
        <f t="shared" si="131"/>
        <v>1</v>
      </c>
    </row>
    <row r="8446" spans="1:9" x14ac:dyDescent="0.35">
      <c r="A8446" s="3" t="s">
        <v>8838</v>
      </c>
      <c r="B8446" s="44" t="s">
        <v>282</v>
      </c>
      <c r="C8446" s="44" t="s">
        <v>111</v>
      </c>
      <c r="D8446" s="44" t="s">
        <v>175</v>
      </c>
      <c r="E8446" s="3">
        <v>3</v>
      </c>
      <c r="F8446" s="3">
        <v>1</v>
      </c>
      <c r="G8446" s="3">
        <v>1</v>
      </c>
      <c r="H8446" s="3">
        <v>1</v>
      </c>
      <c r="I8446" s="3">
        <f t="shared" si="131"/>
        <v>2</v>
      </c>
    </row>
    <row r="8447" spans="1:9" x14ac:dyDescent="0.35">
      <c r="A8447" s="3" t="s">
        <v>8839</v>
      </c>
      <c r="B8447" s="44" t="s">
        <v>212</v>
      </c>
      <c r="C8447" s="44" t="s">
        <v>86</v>
      </c>
      <c r="D8447" s="44" t="s">
        <v>176</v>
      </c>
      <c r="E8447" s="3">
        <v>3</v>
      </c>
      <c r="F8447" s="3">
        <v>1</v>
      </c>
      <c r="G8447" s="3">
        <v>4</v>
      </c>
      <c r="H8447" s="3">
        <v>1</v>
      </c>
      <c r="I8447" s="3">
        <f t="shared" si="131"/>
        <v>2</v>
      </c>
    </row>
    <row r="8448" spans="1:9" x14ac:dyDescent="0.35">
      <c r="A8448" s="3" t="s">
        <v>8840</v>
      </c>
      <c r="B8448" s="44" t="s">
        <v>212</v>
      </c>
      <c r="C8448" s="44" t="s">
        <v>86</v>
      </c>
      <c r="D8448" s="44" t="s">
        <v>176</v>
      </c>
      <c r="E8448" s="3">
        <v>3</v>
      </c>
      <c r="F8448" s="3">
        <v>1</v>
      </c>
      <c r="G8448" s="3">
        <v>1</v>
      </c>
      <c r="H8448" s="3">
        <v>1</v>
      </c>
      <c r="I8448" s="3">
        <f t="shared" si="131"/>
        <v>2</v>
      </c>
    </row>
    <row r="8449" spans="1:9" x14ac:dyDescent="0.35">
      <c r="A8449" s="3" t="s">
        <v>8841</v>
      </c>
      <c r="B8449" s="44" t="s">
        <v>212</v>
      </c>
      <c r="C8449" s="44" t="s">
        <v>86</v>
      </c>
      <c r="D8449" s="44" t="s">
        <v>176</v>
      </c>
      <c r="E8449" s="3">
        <v>3</v>
      </c>
      <c r="F8449" s="3">
        <v>1</v>
      </c>
      <c r="G8449" s="3">
        <v>1</v>
      </c>
      <c r="H8449" s="3">
        <v>1</v>
      </c>
      <c r="I8449" s="3">
        <f t="shared" si="131"/>
        <v>2</v>
      </c>
    </row>
    <row r="8450" spans="1:9" x14ac:dyDescent="0.35">
      <c r="A8450" s="3" t="s">
        <v>8842</v>
      </c>
      <c r="B8450" s="44" t="s">
        <v>282</v>
      </c>
      <c r="C8450" s="44" t="s">
        <v>111</v>
      </c>
      <c r="D8450" s="44" t="s">
        <v>175</v>
      </c>
      <c r="E8450" s="3">
        <v>3</v>
      </c>
      <c r="F8450" s="3">
        <v>1</v>
      </c>
      <c r="G8450" s="3">
        <v>1</v>
      </c>
      <c r="H8450" s="3">
        <v>1</v>
      </c>
      <c r="I8450" s="3">
        <f t="shared" si="131"/>
        <v>2</v>
      </c>
    </row>
    <row r="8451" spans="1:9" x14ac:dyDescent="0.35">
      <c r="A8451" s="3" t="s">
        <v>8843</v>
      </c>
      <c r="B8451" s="44" t="s">
        <v>254</v>
      </c>
      <c r="C8451" s="44" t="s">
        <v>68</v>
      </c>
      <c r="D8451" s="44" t="s">
        <v>176</v>
      </c>
      <c r="E8451" s="3">
        <v>3</v>
      </c>
      <c r="F8451" s="3">
        <v>2</v>
      </c>
      <c r="G8451" s="3">
        <v>1</v>
      </c>
      <c r="H8451" s="3">
        <v>1</v>
      </c>
      <c r="I8451" s="3">
        <f t="shared" ref="I8451:I8514" si="132">ROUND(AVERAGE(E8451:H8451),0)</f>
        <v>2</v>
      </c>
    </row>
    <row r="8452" spans="1:9" x14ac:dyDescent="0.35">
      <c r="A8452" s="3" t="s">
        <v>8844</v>
      </c>
      <c r="B8452" s="44" t="s">
        <v>252</v>
      </c>
      <c r="C8452" s="44" t="s">
        <v>54</v>
      </c>
      <c r="D8452" s="44" t="s">
        <v>175</v>
      </c>
      <c r="E8452" s="3">
        <v>3</v>
      </c>
      <c r="F8452" s="3">
        <v>1</v>
      </c>
      <c r="G8452" s="3">
        <v>4</v>
      </c>
      <c r="H8452" s="3">
        <v>1</v>
      </c>
      <c r="I8452" s="3">
        <f t="shared" si="132"/>
        <v>2</v>
      </c>
    </row>
    <row r="8453" spans="1:9" x14ac:dyDescent="0.35">
      <c r="A8453" s="3" t="s">
        <v>8845</v>
      </c>
      <c r="B8453" s="44" t="s">
        <v>282</v>
      </c>
      <c r="C8453" s="44" t="s">
        <v>111</v>
      </c>
      <c r="D8453" s="44" t="s">
        <v>175</v>
      </c>
      <c r="E8453" s="3">
        <v>3</v>
      </c>
      <c r="F8453" s="3">
        <v>1</v>
      </c>
      <c r="G8453" s="3">
        <v>1</v>
      </c>
      <c r="H8453" s="3">
        <v>1</v>
      </c>
      <c r="I8453" s="3">
        <f t="shared" si="132"/>
        <v>2</v>
      </c>
    </row>
    <row r="8454" spans="1:9" x14ac:dyDescent="0.35">
      <c r="A8454" s="3" t="s">
        <v>8846</v>
      </c>
      <c r="B8454" s="44" t="s">
        <v>180</v>
      </c>
      <c r="C8454" s="44" t="s">
        <v>105</v>
      </c>
      <c r="D8454" s="44" t="s">
        <v>176</v>
      </c>
      <c r="E8454" s="3">
        <v>3</v>
      </c>
      <c r="F8454" s="3">
        <v>2</v>
      </c>
      <c r="G8454" s="3">
        <v>1</v>
      </c>
      <c r="H8454" s="3">
        <v>1</v>
      </c>
      <c r="I8454" s="3">
        <f t="shared" si="132"/>
        <v>2</v>
      </c>
    </row>
    <row r="8455" spans="1:9" x14ac:dyDescent="0.35">
      <c r="A8455" s="3" t="s">
        <v>8847</v>
      </c>
      <c r="B8455" s="44" t="s">
        <v>180</v>
      </c>
      <c r="C8455" s="44" t="s">
        <v>105</v>
      </c>
      <c r="D8455" s="44" t="s">
        <v>176</v>
      </c>
      <c r="E8455" s="3">
        <v>3</v>
      </c>
      <c r="F8455" s="3">
        <v>1</v>
      </c>
      <c r="G8455" s="3">
        <v>4</v>
      </c>
      <c r="H8455" s="3">
        <v>1</v>
      </c>
      <c r="I8455" s="3">
        <f t="shared" si="132"/>
        <v>2</v>
      </c>
    </row>
    <row r="8456" spans="1:9" x14ac:dyDescent="0.35">
      <c r="A8456" s="3" t="s">
        <v>8848</v>
      </c>
      <c r="B8456" s="44" t="s">
        <v>224</v>
      </c>
      <c r="C8456" s="44" t="s">
        <v>183</v>
      </c>
      <c r="D8456" s="44" t="s">
        <v>176</v>
      </c>
      <c r="E8456" s="3">
        <v>3</v>
      </c>
      <c r="F8456" s="3">
        <v>1</v>
      </c>
      <c r="G8456" s="3">
        <v>4</v>
      </c>
      <c r="H8456" s="3">
        <v>1</v>
      </c>
      <c r="I8456" s="3">
        <f t="shared" si="132"/>
        <v>2</v>
      </c>
    </row>
    <row r="8457" spans="1:9" x14ac:dyDescent="0.35">
      <c r="A8457" s="3" t="s">
        <v>8849</v>
      </c>
      <c r="B8457" s="44" t="s">
        <v>212</v>
      </c>
      <c r="C8457" s="44" t="s">
        <v>86</v>
      </c>
      <c r="D8457" s="44" t="s">
        <v>176</v>
      </c>
      <c r="E8457" s="3">
        <v>3</v>
      </c>
      <c r="F8457" s="3">
        <v>1</v>
      </c>
      <c r="G8457" s="3">
        <v>4</v>
      </c>
      <c r="H8457" s="3">
        <v>1</v>
      </c>
      <c r="I8457" s="3">
        <f t="shared" si="132"/>
        <v>2</v>
      </c>
    </row>
    <row r="8458" spans="1:9" x14ac:dyDescent="0.35">
      <c r="A8458" s="3" t="s">
        <v>8850</v>
      </c>
      <c r="B8458" s="44" t="s">
        <v>267</v>
      </c>
      <c r="C8458" s="44" t="s">
        <v>110</v>
      </c>
      <c r="D8458" s="44" t="s">
        <v>176</v>
      </c>
      <c r="E8458" s="3">
        <v>3</v>
      </c>
      <c r="F8458" s="3">
        <v>1</v>
      </c>
      <c r="G8458" s="3">
        <v>1</v>
      </c>
      <c r="H8458" s="3">
        <v>1</v>
      </c>
      <c r="I8458" s="3">
        <f t="shared" si="132"/>
        <v>2</v>
      </c>
    </row>
    <row r="8459" spans="1:9" x14ac:dyDescent="0.35">
      <c r="A8459" s="3" t="s">
        <v>8851</v>
      </c>
      <c r="B8459" s="44" t="s">
        <v>212</v>
      </c>
      <c r="C8459" s="44" t="s">
        <v>86</v>
      </c>
      <c r="D8459" s="44" t="s">
        <v>176</v>
      </c>
      <c r="E8459" s="3">
        <v>3</v>
      </c>
      <c r="F8459" s="3">
        <v>1</v>
      </c>
      <c r="G8459" s="3">
        <v>1</v>
      </c>
      <c r="H8459" s="3">
        <v>1</v>
      </c>
      <c r="I8459" s="3">
        <f t="shared" si="132"/>
        <v>2</v>
      </c>
    </row>
    <row r="8460" spans="1:9" x14ac:dyDescent="0.35">
      <c r="A8460" s="3" t="s">
        <v>8852</v>
      </c>
      <c r="B8460" s="44" t="s">
        <v>232</v>
      </c>
      <c r="C8460" s="44" t="s">
        <v>99</v>
      </c>
      <c r="D8460" s="44" t="s">
        <v>176</v>
      </c>
      <c r="E8460" s="3">
        <v>3</v>
      </c>
      <c r="F8460" s="3">
        <v>1</v>
      </c>
      <c r="G8460" s="3">
        <v>1</v>
      </c>
      <c r="H8460" s="3">
        <v>1</v>
      </c>
      <c r="I8460" s="3">
        <f t="shared" si="132"/>
        <v>2</v>
      </c>
    </row>
    <row r="8461" spans="1:9" x14ac:dyDescent="0.35">
      <c r="A8461" s="3" t="s">
        <v>8853</v>
      </c>
      <c r="B8461" s="44" t="s">
        <v>234</v>
      </c>
      <c r="C8461" s="44" t="s">
        <v>235</v>
      </c>
      <c r="D8461" s="44" t="s">
        <v>176</v>
      </c>
      <c r="E8461" s="3">
        <v>3</v>
      </c>
      <c r="F8461" s="3">
        <v>1</v>
      </c>
      <c r="G8461" s="3">
        <v>1</v>
      </c>
      <c r="H8461" s="3">
        <v>1</v>
      </c>
      <c r="I8461" s="3">
        <f t="shared" si="132"/>
        <v>2</v>
      </c>
    </row>
    <row r="8462" spans="1:9" x14ac:dyDescent="0.35">
      <c r="A8462" s="3" t="s">
        <v>8854</v>
      </c>
      <c r="B8462" s="44" t="s">
        <v>225</v>
      </c>
      <c r="C8462" s="44" t="s">
        <v>52</v>
      </c>
      <c r="D8462" s="44" t="s">
        <v>176</v>
      </c>
      <c r="E8462" s="3">
        <v>1</v>
      </c>
      <c r="F8462" s="3">
        <v>3</v>
      </c>
      <c r="G8462" s="3">
        <v>1</v>
      </c>
      <c r="H8462" s="3">
        <v>1</v>
      </c>
      <c r="I8462" s="3">
        <f t="shared" si="132"/>
        <v>2</v>
      </c>
    </row>
    <row r="8463" spans="1:9" x14ac:dyDescent="0.35">
      <c r="A8463" s="3" t="s">
        <v>8855</v>
      </c>
      <c r="B8463" s="44" t="s">
        <v>252</v>
      </c>
      <c r="C8463" s="44" t="s">
        <v>54</v>
      </c>
      <c r="D8463" s="44" t="s">
        <v>175</v>
      </c>
      <c r="E8463" s="3">
        <v>3</v>
      </c>
      <c r="F8463" s="3">
        <v>1</v>
      </c>
      <c r="G8463" s="3">
        <v>1</v>
      </c>
      <c r="H8463" s="3">
        <v>1</v>
      </c>
      <c r="I8463" s="3">
        <f t="shared" si="132"/>
        <v>2</v>
      </c>
    </row>
    <row r="8464" spans="1:9" x14ac:dyDescent="0.35">
      <c r="A8464" s="3" t="s">
        <v>8856</v>
      </c>
      <c r="B8464" s="44" t="s">
        <v>220</v>
      </c>
      <c r="C8464" s="44" t="s">
        <v>96</v>
      </c>
      <c r="D8464" s="44" t="s">
        <v>176</v>
      </c>
      <c r="E8464" s="3">
        <v>3</v>
      </c>
      <c r="F8464" s="3">
        <v>1</v>
      </c>
      <c r="G8464" s="3">
        <v>4</v>
      </c>
      <c r="H8464" s="3">
        <v>1</v>
      </c>
      <c r="I8464" s="3">
        <f t="shared" si="132"/>
        <v>2</v>
      </c>
    </row>
    <row r="8465" spans="1:9" x14ac:dyDescent="0.35">
      <c r="A8465" s="3" t="s">
        <v>8857</v>
      </c>
      <c r="B8465" s="44" t="s">
        <v>275</v>
      </c>
      <c r="C8465" s="44" t="s">
        <v>38</v>
      </c>
      <c r="D8465" s="44" t="s">
        <v>175</v>
      </c>
      <c r="E8465" s="3">
        <v>3</v>
      </c>
      <c r="F8465" s="3">
        <v>1</v>
      </c>
      <c r="G8465" s="3">
        <v>1</v>
      </c>
      <c r="H8465" s="3">
        <v>1</v>
      </c>
      <c r="I8465" s="3">
        <f t="shared" si="132"/>
        <v>2</v>
      </c>
    </row>
    <row r="8466" spans="1:9" x14ac:dyDescent="0.35">
      <c r="A8466" s="3" t="s">
        <v>8858</v>
      </c>
      <c r="B8466" s="44" t="s">
        <v>282</v>
      </c>
      <c r="C8466" s="44" t="s">
        <v>111</v>
      </c>
      <c r="D8466" s="44" t="s">
        <v>175</v>
      </c>
      <c r="E8466" s="3">
        <v>3</v>
      </c>
      <c r="F8466" s="3">
        <v>1</v>
      </c>
      <c r="G8466" s="3">
        <v>1</v>
      </c>
      <c r="H8466" s="3">
        <v>1</v>
      </c>
      <c r="I8466" s="3">
        <f t="shared" si="132"/>
        <v>2</v>
      </c>
    </row>
    <row r="8467" spans="1:9" x14ac:dyDescent="0.35">
      <c r="A8467" s="3" t="s">
        <v>8859</v>
      </c>
      <c r="B8467" s="44" t="s">
        <v>225</v>
      </c>
      <c r="C8467" s="44" t="s">
        <v>52</v>
      </c>
      <c r="D8467" s="44" t="s">
        <v>176</v>
      </c>
      <c r="E8467" s="3">
        <v>3</v>
      </c>
      <c r="F8467" s="3">
        <v>1</v>
      </c>
      <c r="G8467" s="3">
        <v>4</v>
      </c>
      <c r="H8467" s="3">
        <v>1</v>
      </c>
      <c r="I8467" s="3">
        <f t="shared" si="132"/>
        <v>2</v>
      </c>
    </row>
    <row r="8468" spans="1:9" x14ac:dyDescent="0.35">
      <c r="A8468" s="3" t="s">
        <v>8860</v>
      </c>
      <c r="B8468" s="44" t="s">
        <v>225</v>
      </c>
      <c r="C8468" s="44" t="s">
        <v>52</v>
      </c>
      <c r="D8468" s="44" t="s">
        <v>176</v>
      </c>
      <c r="E8468" s="3">
        <v>3</v>
      </c>
      <c r="F8468" s="3">
        <v>2</v>
      </c>
      <c r="G8468" s="3">
        <v>4</v>
      </c>
      <c r="H8468" s="3">
        <v>1</v>
      </c>
      <c r="I8468" s="3">
        <f t="shared" si="132"/>
        <v>3</v>
      </c>
    </row>
    <row r="8469" spans="1:9" x14ac:dyDescent="0.35">
      <c r="A8469" s="3" t="s">
        <v>8861</v>
      </c>
      <c r="B8469" s="44" t="s">
        <v>248</v>
      </c>
      <c r="C8469" s="44" t="s">
        <v>80</v>
      </c>
      <c r="D8469" s="44" t="s">
        <v>175</v>
      </c>
      <c r="E8469" s="3">
        <v>3</v>
      </c>
      <c r="F8469" s="3">
        <v>1</v>
      </c>
      <c r="G8469" s="3">
        <v>1</v>
      </c>
      <c r="H8469" s="3">
        <v>1</v>
      </c>
      <c r="I8469" s="3">
        <f t="shared" si="132"/>
        <v>2</v>
      </c>
    </row>
    <row r="8470" spans="1:9" x14ac:dyDescent="0.35">
      <c r="A8470" s="3" t="s">
        <v>8862</v>
      </c>
      <c r="B8470" s="44" t="s">
        <v>225</v>
      </c>
      <c r="C8470" s="44" t="s">
        <v>52</v>
      </c>
      <c r="D8470" s="44" t="s">
        <v>176</v>
      </c>
      <c r="E8470" s="3">
        <v>1</v>
      </c>
      <c r="F8470" s="3">
        <v>3</v>
      </c>
      <c r="G8470" s="3">
        <v>1</v>
      </c>
      <c r="H8470" s="3">
        <v>1</v>
      </c>
      <c r="I8470" s="3">
        <f t="shared" si="132"/>
        <v>2</v>
      </c>
    </row>
    <row r="8471" spans="1:9" x14ac:dyDescent="0.35">
      <c r="A8471" s="3" t="s">
        <v>8863</v>
      </c>
      <c r="B8471" s="44" t="s">
        <v>225</v>
      </c>
      <c r="C8471" s="44" t="s">
        <v>52</v>
      </c>
      <c r="D8471" s="44" t="s">
        <v>176</v>
      </c>
      <c r="E8471" s="3">
        <v>3</v>
      </c>
      <c r="F8471" s="3">
        <v>3</v>
      </c>
      <c r="G8471" s="3">
        <v>1</v>
      </c>
      <c r="H8471" s="3">
        <v>1</v>
      </c>
      <c r="I8471" s="3">
        <f t="shared" si="132"/>
        <v>2</v>
      </c>
    </row>
    <row r="8472" spans="1:9" x14ac:dyDescent="0.35">
      <c r="A8472" s="3" t="s">
        <v>8864</v>
      </c>
      <c r="B8472" s="44" t="s">
        <v>253</v>
      </c>
      <c r="C8472" s="44" t="s">
        <v>235</v>
      </c>
      <c r="D8472" s="44" t="s">
        <v>175</v>
      </c>
      <c r="E8472" s="3">
        <v>3</v>
      </c>
      <c r="F8472" s="3">
        <v>1</v>
      </c>
      <c r="G8472" s="3">
        <v>1</v>
      </c>
      <c r="H8472" s="3">
        <v>1</v>
      </c>
      <c r="I8472" s="3">
        <f t="shared" si="132"/>
        <v>2</v>
      </c>
    </row>
    <row r="8473" spans="1:9" x14ac:dyDescent="0.35">
      <c r="A8473" s="3" t="s">
        <v>8865</v>
      </c>
      <c r="B8473" s="44" t="s">
        <v>267</v>
      </c>
      <c r="C8473" s="44" t="s">
        <v>110</v>
      </c>
      <c r="D8473" s="44" t="s">
        <v>176</v>
      </c>
      <c r="E8473" s="3">
        <v>3</v>
      </c>
      <c r="F8473" s="3">
        <v>1</v>
      </c>
      <c r="G8473" s="3">
        <v>1</v>
      </c>
      <c r="H8473" s="3">
        <v>1</v>
      </c>
      <c r="I8473" s="3">
        <f t="shared" si="132"/>
        <v>2</v>
      </c>
    </row>
    <row r="8474" spans="1:9" x14ac:dyDescent="0.35">
      <c r="A8474" s="3" t="s">
        <v>8866</v>
      </c>
      <c r="B8474" s="44" t="s">
        <v>252</v>
      </c>
      <c r="C8474" s="44" t="s">
        <v>54</v>
      </c>
      <c r="D8474" s="44" t="s">
        <v>175</v>
      </c>
      <c r="E8474" s="3">
        <v>3</v>
      </c>
      <c r="F8474" s="3">
        <v>1</v>
      </c>
      <c r="G8474" s="3">
        <v>4</v>
      </c>
      <c r="H8474" s="3">
        <v>1</v>
      </c>
      <c r="I8474" s="3">
        <f t="shared" si="132"/>
        <v>2</v>
      </c>
    </row>
    <row r="8475" spans="1:9" x14ac:dyDescent="0.35">
      <c r="A8475" s="3" t="s">
        <v>8867</v>
      </c>
      <c r="B8475" s="44" t="s">
        <v>267</v>
      </c>
      <c r="C8475" s="44" t="s">
        <v>110</v>
      </c>
      <c r="D8475" s="44" t="s">
        <v>176</v>
      </c>
      <c r="E8475" s="3">
        <v>3</v>
      </c>
      <c r="F8475" s="3">
        <v>1</v>
      </c>
      <c r="G8475" s="3">
        <v>4</v>
      </c>
      <c r="H8475" s="3">
        <v>1</v>
      </c>
      <c r="I8475" s="3">
        <f t="shared" si="132"/>
        <v>2</v>
      </c>
    </row>
    <row r="8476" spans="1:9" x14ac:dyDescent="0.35">
      <c r="A8476" s="3" t="s">
        <v>8868</v>
      </c>
      <c r="B8476" s="44" t="s">
        <v>255</v>
      </c>
      <c r="C8476" s="44" t="s">
        <v>87</v>
      </c>
      <c r="D8476" s="44" t="s">
        <v>176</v>
      </c>
      <c r="E8476" s="3">
        <v>3</v>
      </c>
      <c r="F8476" s="3">
        <v>2</v>
      </c>
      <c r="G8476" s="3">
        <v>1</v>
      </c>
      <c r="H8476" s="3">
        <v>1</v>
      </c>
      <c r="I8476" s="3">
        <f t="shared" si="132"/>
        <v>2</v>
      </c>
    </row>
    <row r="8477" spans="1:9" x14ac:dyDescent="0.35">
      <c r="A8477" s="3" t="s">
        <v>8869</v>
      </c>
      <c r="B8477" s="44" t="s">
        <v>282</v>
      </c>
      <c r="C8477" s="44" t="s">
        <v>111</v>
      </c>
      <c r="D8477" s="44" t="s">
        <v>175</v>
      </c>
      <c r="E8477" s="3">
        <v>3</v>
      </c>
      <c r="F8477" s="3">
        <v>1</v>
      </c>
      <c r="G8477" s="3">
        <v>1</v>
      </c>
      <c r="H8477" s="3">
        <v>1</v>
      </c>
      <c r="I8477" s="3">
        <f t="shared" si="132"/>
        <v>2</v>
      </c>
    </row>
    <row r="8478" spans="1:9" x14ac:dyDescent="0.35">
      <c r="A8478" s="3" t="s">
        <v>8870</v>
      </c>
      <c r="B8478" s="44" t="s">
        <v>212</v>
      </c>
      <c r="C8478" s="44" t="s">
        <v>86</v>
      </c>
      <c r="D8478" s="44" t="s">
        <v>176</v>
      </c>
      <c r="E8478" s="3">
        <v>3</v>
      </c>
      <c r="F8478" s="3">
        <v>1</v>
      </c>
      <c r="G8478" s="3">
        <v>1</v>
      </c>
      <c r="H8478" s="3">
        <v>1</v>
      </c>
      <c r="I8478" s="3">
        <f t="shared" si="132"/>
        <v>2</v>
      </c>
    </row>
    <row r="8479" spans="1:9" x14ac:dyDescent="0.35">
      <c r="A8479" s="3" t="s">
        <v>8871</v>
      </c>
      <c r="B8479" s="44" t="s">
        <v>255</v>
      </c>
      <c r="C8479" s="44" t="s">
        <v>87</v>
      </c>
      <c r="D8479" s="44" t="s">
        <v>176</v>
      </c>
      <c r="E8479" s="3">
        <v>3</v>
      </c>
      <c r="F8479" s="3">
        <v>2</v>
      </c>
      <c r="G8479" s="3">
        <v>1</v>
      </c>
      <c r="H8479" s="3">
        <v>1</v>
      </c>
      <c r="I8479" s="3">
        <f t="shared" si="132"/>
        <v>2</v>
      </c>
    </row>
    <row r="8480" spans="1:9" x14ac:dyDescent="0.35">
      <c r="A8480" s="3" t="s">
        <v>8872</v>
      </c>
      <c r="B8480" s="44" t="s">
        <v>225</v>
      </c>
      <c r="C8480" s="44" t="s">
        <v>52</v>
      </c>
      <c r="D8480" s="44" t="s">
        <v>176</v>
      </c>
      <c r="E8480" s="3">
        <v>3</v>
      </c>
      <c r="F8480" s="3">
        <v>1</v>
      </c>
      <c r="G8480" s="3">
        <v>4</v>
      </c>
      <c r="H8480" s="3">
        <v>1</v>
      </c>
      <c r="I8480" s="3">
        <f t="shared" si="132"/>
        <v>2</v>
      </c>
    </row>
    <row r="8481" spans="1:9" x14ac:dyDescent="0.35">
      <c r="A8481" s="3" t="s">
        <v>8873</v>
      </c>
      <c r="B8481" s="44" t="s">
        <v>192</v>
      </c>
      <c r="C8481" s="44" t="s">
        <v>111</v>
      </c>
      <c r="D8481" s="44" t="s">
        <v>176</v>
      </c>
      <c r="E8481" s="3">
        <v>3</v>
      </c>
      <c r="F8481" s="3">
        <v>1</v>
      </c>
      <c r="G8481" s="3">
        <v>1</v>
      </c>
      <c r="H8481" s="3">
        <v>1</v>
      </c>
      <c r="I8481" s="3">
        <f t="shared" si="132"/>
        <v>2</v>
      </c>
    </row>
    <row r="8482" spans="1:9" x14ac:dyDescent="0.35">
      <c r="A8482" s="3" t="s">
        <v>8874</v>
      </c>
      <c r="B8482" s="44" t="s">
        <v>254</v>
      </c>
      <c r="C8482" s="44" t="s">
        <v>68</v>
      </c>
      <c r="D8482" s="44" t="s">
        <v>176</v>
      </c>
      <c r="E8482" s="3">
        <v>3</v>
      </c>
      <c r="F8482" s="3">
        <v>1</v>
      </c>
      <c r="G8482" s="3">
        <v>1</v>
      </c>
      <c r="H8482" s="3">
        <v>1</v>
      </c>
      <c r="I8482" s="3">
        <f t="shared" si="132"/>
        <v>2</v>
      </c>
    </row>
    <row r="8483" spans="1:9" x14ac:dyDescent="0.35">
      <c r="A8483" s="3" t="s">
        <v>8875</v>
      </c>
      <c r="B8483" s="44" t="s">
        <v>180</v>
      </c>
      <c r="C8483" s="44" t="s">
        <v>105</v>
      </c>
      <c r="D8483" s="44" t="s">
        <v>176</v>
      </c>
      <c r="E8483" s="3">
        <v>3</v>
      </c>
      <c r="F8483" s="3">
        <v>1</v>
      </c>
      <c r="G8483" s="3">
        <v>1</v>
      </c>
      <c r="H8483" s="3">
        <v>1</v>
      </c>
      <c r="I8483" s="3">
        <f t="shared" si="132"/>
        <v>2</v>
      </c>
    </row>
    <row r="8484" spans="1:9" x14ac:dyDescent="0.35">
      <c r="A8484" s="3" t="s">
        <v>8876</v>
      </c>
      <c r="B8484" s="44" t="s">
        <v>180</v>
      </c>
      <c r="C8484" s="44" t="s">
        <v>105</v>
      </c>
      <c r="D8484" s="44" t="s">
        <v>176</v>
      </c>
      <c r="E8484" s="3">
        <v>2</v>
      </c>
      <c r="F8484" s="3">
        <v>2</v>
      </c>
      <c r="G8484" s="3">
        <v>4</v>
      </c>
      <c r="H8484" s="3">
        <v>1</v>
      </c>
      <c r="I8484" s="3">
        <f t="shared" si="132"/>
        <v>2</v>
      </c>
    </row>
    <row r="8485" spans="1:9" x14ac:dyDescent="0.35">
      <c r="A8485" s="3" t="s">
        <v>8877</v>
      </c>
      <c r="B8485" s="44" t="s">
        <v>180</v>
      </c>
      <c r="C8485" s="44" t="s">
        <v>105</v>
      </c>
      <c r="D8485" s="44" t="s">
        <v>176</v>
      </c>
      <c r="E8485" s="3">
        <v>3</v>
      </c>
      <c r="F8485" s="3">
        <v>1</v>
      </c>
      <c r="G8485" s="3">
        <v>1</v>
      </c>
      <c r="H8485" s="3">
        <v>1</v>
      </c>
      <c r="I8485" s="3">
        <f t="shared" si="132"/>
        <v>2</v>
      </c>
    </row>
    <row r="8486" spans="1:9" x14ac:dyDescent="0.35">
      <c r="A8486" s="3" t="s">
        <v>8878</v>
      </c>
      <c r="B8486" s="44" t="s">
        <v>185</v>
      </c>
      <c r="C8486" s="44" t="s">
        <v>63</v>
      </c>
      <c r="D8486" s="44" t="s">
        <v>176</v>
      </c>
      <c r="E8486" s="3">
        <v>3</v>
      </c>
      <c r="F8486" s="3">
        <v>1</v>
      </c>
      <c r="G8486" s="3">
        <v>1</v>
      </c>
      <c r="H8486" s="3">
        <v>1</v>
      </c>
      <c r="I8486" s="3">
        <f t="shared" si="132"/>
        <v>2</v>
      </c>
    </row>
    <row r="8487" spans="1:9" x14ac:dyDescent="0.35">
      <c r="A8487" s="3" t="s">
        <v>8879</v>
      </c>
      <c r="B8487" s="44" t="s">
        <v>225</v>
      </c>
      <c r="C8487" s="44" t="s">
        <v>52</v>
      </c>
      <c r="D8487" s="44" t="s">
        <v>176</v>
      </c>
      <c r="E8487" s="3">
        <v>3</v>
      </c>
      <c r="F8487" s="3">
        <v>1</v>
      </c>
      <c r="G8487" s="3">
        <v>1</v>
      </c>
      <c r="H8487" s="3">
        <v>1</v>
      </c>
      <c r="I8487" s="3">
        <f t="shared" si="132"/>
        <v>2</v>
      </c>
    </row>
    <row r="8488" spans="1:9" x14ac:dyDescent="0.35">
      <c r="A8488" s="3" t="s">
        <v>8880</v>
      </c>
      <c r="B8488" s="44" t="s">
        <v>255</v>
      </c>
      <c r="C8488" s="44" t="s">
        <v>87</v>
      </c>
      <c r="D8488" s="44" t="s">
        <v>176</v>
      </c>
      <c r="E8488" s="3">
        <v>3</v>
      </c>
      <c r="F8488" s="3">
        <v>2</v>
      </c>
      <c r="G8488" s="3">
        <v>1</v>
      </c>
      <c r="H8488" s="3">
        <v>1</v>
      </c>
      <c r="I8488" s="3">
        <f t="shared" si="132"/>
        <v>2</v>
      </c>
    </row>
    <row r="8489" spans="1:9" x14ac:dyDescent="0.35">
      <c r="A8489" s="3" t="s">
        <v>8881</v>
      </c>
      <c r="B8489" s="44" t="s">
        <v>192</v>
      </c>
      <c r="C8489" s="44" t="s">
        <v>111</v>
      </c>
      <c r="D8489" s="44" t="s">
        <v>176</v>
      </c>
      <c r="E8489" s="3">
        <v>3</v>
      </c>
      <c r="F8489" s="3">
        <v>1</v>
      </c>
      <c r="G8489" s="3">
        <v>4</v>
      </c>
      <c r="H8489" s="3">
        <v>1</v>
      </c>
      <c r="I8489" s="3">
        <f t="shared" si="132"/>
        <v>2</v>
      </c>
    </row>
    <row r="8490" spans="1:9" x14ac:dyDescent="0.35">
      <c r="A8490" s="3" t="s">
        <v>8882</v>
      </c>
      <c r="B8490" s="44" t="s">
        <v>192</v>
      </c>
      <c r="C8490" s="44" t="s">
        <v>111</v>
      </c>
      <c r="D8490" s="44" t="s">
        <v>176</v>
      </c>
      <c r="E8490" s="3">
        <v>3</v>
      </c>
      <c r="F8490" s="3">
        <v>1</v>
      </c>
      <c r="G8490" s="3">
        <v>1</v>
      </c>
      <c r="H8490" s="3">
        <v>1</v>
      </c>
      <c r="I8490" s="3">
        <f t="shared" si="132"/>
        <v>2</v>
      </c>
    </row>
    <row r="8491" spans="1:9" x14ac:dyDescent="0.35">
      <c r="A8491" s="3" t="s">
        <v>8883</v>
      </c>
      <c r="B8491" s="44" t="s">
        <v>255</v>
      </c>
      <c r="C8491" s="44" t="s">
        <v>87</v>
      </c>
      <c r="D8491" s="44" t="s">
        <v>176</v>
      </c>
      <c r="E8491" s="3">
        <v>3</v>
      </c>
      <c r="F8491" s="3">
        <v>1</v>
      </c>
      <c r="G8491" s="3">
        <v>4</v>
      </c>
      <c r="H8491" s="3">
        <v>1</v>
      </c>
      <c r="I8491" s="3">
        <f t="shared" si="132"/>
        <v>2</v>
      </c>
    </row>
    <row r="8492" spans="1:9" x14ac:dyDescent="0.35">
      <c r="A8492" s="3" t="s">
        <v>8884</v>
      </c>
      <c r="B8492" s="44" t="s">
        <v>232</v>
      </c>
      <c r="C8492" s="44" t="s">
        <v>99</v>
      </c>
      <c r="D8492" s="44" t="s">
        <v>176</v>
      </c>
      <c r="E8492" s="3">
        <v>3</v>
      </c>
      <c r="F8492" s="3">
        <v>1</v>
      </c>
      <c r="G8492" s="3">
        <v>1</v>
      </c>
      <c r="H8492" s="3">
        <v>1</v>
      </c>
      <c r="I8492" s="3">
        <f t="shared" si="132"/>
        <v>2</v>
      </c>
    </row>
    <row r="8493" spans="1:9" x14ac:dyDescent="0.35">
      <c r="A8493" s="3" t="s">
        <v>8885</v>
      </c>
      <c r="B8493" s="44" t="s">
        <v>215</v>
      </c>
      <c r="C8493" s="44" t="s">
        <v>38</v>
      </c>
      <c r="D8493" s="44" t="s">
        <v>176</v>
      </c>
      <c r="E8493" s="3">
        <v>3</v>
      </c>
      <c r="F8493" s="3">
        <v>1</v>
      </c>
      <c r="G8493" s="3">
        <v>1</v>
      </c>
      <c r="H8493" s="3">
        <v>1</v>
      </c>
      <c r="I8493" s="3">
        <f t="shared" si="132"/>
        <v>2</v>
      </c>
    </row>
    <row r="8494" spans="1:9" x14ac:dyDescent="0.35">
      <c r="A8494" s="3" t="s">
        <v>8886</v>
      </c>
      <c r="B8494" s="44" t="s">
        <v>184</v>
      </c>
      <c r="C8494" s="44" t="s">
        <v>79</v>
      </c>
      <c r="D8494" s="44" t="s">
        <v>176</v>
      </c>
      <c r="E8494" s="3">
        <v>3</v>
      </c>
      <c r="F8494" s="3">
        <v>1</v>
      </c>
      <c r="G8494" s="3">
        <v>1</v>
      </c>
      <c r="H8494" s="3">
        <v>1</v>
      </c>
      <c r="I8494" s="3">
        <f t="shared" si="132"/>
        <v>2</v>
      </c>
    </row>
    <row r="8495" spans="1:9" x14ac:dyDescent="0.35">
      <c r="A8495" s="3" t="s">
        <v>8887</v>
      </c>
      <c r="B8495" s="44" t="s">
        <v>192</v>
      </c>
      <c r="C8495" s="44" t="s">
        <v>111</v>
      </c>
      <c r="D8495" s="44" t="s">
        <v>176</v>
      </c>
      <c r="E8495" s="3">
        <v>3</v>
      </c>
      <c r="F8495" s="3">
        <v>1</v>
      </c>
      <c r="G8495" s="3">
        <v>1</v>
      </c>
      <c r="H8495" s="3">
        <v>1</v>
      </c>
      <c r="I8495" s="3">
        <f t="shared" si="132"/>
        <v>2</v>
      </c>
    </row>
    <row r="8496" spans="1:9" x14ac:dyDescent="0.35">
      <c r="A8496" s="3" t="s">
        <v>8888</v>
      </c>
      <c r="B8496" s="44" t="s">
        <v>237</v>
      </c>
      <c r="C8496" s="44" t="s">
        <v>63</v>
      </c>
      <c r="D8496" s="44" t="s">
        <v>175</v>
      </c>
      <c r="E8496" s="3">
        <v>3</v>
      </c>
      <c r="F8496" s="3">
        <v>1</v>
      </c>
      <c r="G8496" s="3">
        <v>1</v>
      </c>
      <c r="H8496" s="3">
        <v>1</v>
      </c>
      <c r="I8496" s="3">
        <f t="shared" si="132"/>
        <v>2</v>
      </c>
    </row>
    <row r="8497" spans="1:9" x14ac:dyDescent="0.35">
      <c r="A8497" s="3" t="s">
        <v>8889</v>
      </c>
      <c r="B8497" s="44" t="s">
        <v>267</v>
      </c>
      <c r="C8497" s="44" t="s">
        <v>110</v>
      </c>
      <c r="D8497" s="44" t="s">
        <v>176</v>
      </c>
      <c r="E8497" s="3">
        <v>2</v>
      </c>
      <c r="F8497" s="3">
        <v>1</v>
      </c>
      <c r="G8497" s="3">
        <v>1</v>
      </c>
      <c r="H8497" s="3">
        <v>1</v>
      </c>
      <c r="I8497" s="3">
        <f t="shared" si="132"/>
        <v>1</v>
      </c>
    </row>
    <row r="8498" spans="1:9" x14ac:dyDescent="0.35">
      <c r="A8498" s="3" t="s">
        <v>8890</v>
      </c>
      <c r="B8498" s="44" t="s">
        <v>232</v>
      </c>
      <c r="C8498" s="44" t="s">
        <v>99</v>
      </c>
      <c r="D8498" s="44" t="s">
        <v>176</v>
      </c>
      <c r="E8498" s="3">
        <v>3</v>
      </c>
      <c r="F8498" s="3">
        <v>1</v>
      </c>
      <c r="G8498" s="3">
        <v>1</v>
      </c>
      <c r="H8498" s="3">
        <v>2</v>
      </c>
      <c r="I8498" s="3">
        <f t="shared" si="132"/>
        <v>2</v>
      </c>
    </row>
    <row r="8499" spans="1:9" x14ac:dyDescent="0.35">
      <c r="A8499" s="3" t="s">
        <v>8891</v>
      </c>
      <c r="B8499" s="44" t="s">
        <v>282</v>
      </c>
      <c r="C8499" s="44" t="s">
        <v>111</v>
      </c>
      <c r="D8499" s="44" t="s">
        <v>175</v>
      </c>
      <c r="E8499" s="3">
        <v>3</v>
      </c>
      <c r="F8499" s="3">
        <v>1</v>
      </c>
      <c r="G8499" s="3">
        <v>1</v>
      </c>
      <c r="H8499" s="3">
        <v>1</v>
      </c>
      <c r="I8499" s="3">
        <f t="shared" si="132"/>
        <v>2</v>
      </c>
    </row>
    <row r="8500" spans="1:9" x14ac:dyDescent="0.35">
      <c r="A8500" s="3" t="s">
        <v>8892</v>
      </c>
      <c r="B8500" s="44" t="s">
        <v>220</v>
      </c>
      <c r="C8500" s="44" t="s">
        <v>96</v>
      </c>
      <c r="D8500" s="44" t="s">
        <v>176</v>
      </c>
      <c r="E8500" s="3">
        <v>3</v>
      </c>
      <c r="F8500" s="3">
        <v>1</v>
      </c>
      <c r="G8500" s="3">
        <v>4</v>
      </c>
      <c r="H8500" s="3">
        <v>1</v>
      </c>
      <c r="I8500" s="3">
        <f t="shared" si="132"/>
        <v>2</v>
      </c>
    </row>
    <row r="8501" spans="1:9" x14ac:dyDescent="0.35">
      <c r="A8501" s="3" t="s">
        <v>8893</v>
      </c>
      <c r="B8501" s="44" t="s">
        <v>267</v>
      </c>
      <c r="C8501" s="44" t="s">
        <v>110</v>
      </c>
      <c r="D8501" s="44" t="s">
        <v>176</v>
      </c>
      <c r="E8501" s="3">
        <v>3</v>
      </c>
      <c r="F8501" s="3">
        <v>1</v>
      </c>
      <c r="G8501" s="3">
        <v>1</v>
      </c>
      <c r="H8501" s="3">
        <v>1</v>
      </c>
      <c r="I8501" s="3">
        <f t="shared" si="132"/>
        <v>2</v>
      </c>
    </row>
    <row r="8502" spans="1:9" x14ac:dyDescent="0.35">
      <c r="A8502" s="3" t="s">
        <v>8894</v>
      </c>
      <c r="B8502" s="44" t="s">
        <v>180</v>
      </c>
      <c r="C8502" s="44" t="s">
        <v>105</v>
      </c>
      <c r="D8502" s="44" t="s">
        <v>176</v>
      </c>
      <c r="E8502" s="3">
        <v>3</v>
      </c>
      <c r="F8502" s="3">
        <v>1</v>
      </c>
      <c r="G8502" s="3">
        <v>1</v>
      </c>
      <c r="H8502" s="3">
        <v>1</v>
      </c>
      <c r="I8502" s="3">
        <f t="shared" si="132"/>
        <v>2</v>
      </c>
    </row>
    <row r="8503" spans="1:9" x14ac:dyDescent="0.35">
      <c r="A8503" s="3" t="s">
        <v>8895</v>
      </c>
      <c r="B8503" s="44" t="s">
        <v>212</v>
      </c>
      <c r="C8503" s="44" t="s">
        <v>86</v>
      </c>
      <c r="D8503" s="44" t="s">
        <v>176</v>
      </c>
      <c r="E8503" s="3">
        <v>3</v>
      </c>
      <c r="F8503" s="3">
        <v>1</v>
      </c>
      <c r="G8503" s="3">
        <v>1</v>
      </c>
      <c r="H8503" s="3">
        <v>2</v>
      </c>
      <c r="I8503" s="3">
        <f t="shared" si="132"/>
        <v>2</v>
      </c>
    </row>
    <row r="8504" spans="1:9" x14ac:dyDescent="0.35">
      <c r="A8504" s="3" t="s">
        <v>8896</v>
      </c>
      <c r="B8504" s="44" t="s">
        <v>187</v>
      </c>
      <c r="C8504" s="44" t="s">
        <v>86</v>
      </c>
      <c r="D8504" s="44" t="s">
        <v>175</v>
      </c>
      <c r="E8504" s="3">
        <v>3</v>
      </c>
      <c r="F8504" s="3">
        <v>1</v>
      </c>
      <c r="G8504" s="3">
        <v>1</v>
      </c>
      <c r="H8504" s="3">
        <v>1</v>
      </c>
      <c r="I8504" s="3">
        <f t="shared" si="132"/>
        <v>2</v>
      </c>
    </row>
    <row r="8505" spans="1:9" x14ac:dyDescent="0.35">
      <c r="A8505" s="3" t="s">
        <v>8897</v>
      </c>
      <c r="B8505" s="44" t="s">
        <v>220</v>
      </c>
      <c r="C8505" s="44" t="s">
        <v>96</v>
      </c>
      <c r="D8505" s="44" t="s">
        <v>176</v>
      </c>
      <c r="E8505" s="3">
        <v>3</v>
      </c>
      <c r="F8505" s="3">
        <v>1</v>
      </c>
      <c r="G8505" s="3">
        <v>4</v>
      </c>
      <c r="H8505" s="3">
        <v>1</v>
      </c>
      <c r="I8505" s="3">
        <f t="shared" si="132"/>
        <v>2</v>
      </c>
    </row>
    <row r="8506" spans="1:9" x14ac:dyDescent="0.35">
      <c r="A8506" s="3" t="s">
        <v>8898</v>
      </c>
      <c r="B8506" s="44" t="s">
        <v>275</v>
      </c>
      <c r="C8506" s="44" t="s">
        <v>38</v>
      </c>
      <c r="D8506" s="44" t="s">
        <v>175</v>
      </c>
      <c r="E8506" s="3">
        <v>3</v>
      </c>
      <c r="F8506" s="3">
        <v>1</v>
      </c>
      <c r="G8506" s="3">
        <v>1</v>
      </c>
      <c r="H8506" s="3">
        <v>1</v>
      </c>
      <c r="I8506" s="3">
        <f t="shared" si="132"/>
        <v>2</v>
      </c>
    </row>
    <row r="8507" spans="1:9" x14ac:dyDescent="0.35">
      <c r="A8507" s="3" t="s">
        <v>8899</v>
      </c>
      <c r="B8507" s="44" t="s">
        <v>267</v>
      </c>
      <c r="C8507" s="44" t="s">
        <v>110</v>
      </c>
      <c r="D8507" s="44" t="s">
        <v>176</v>
      </c>
      <c r="E8507" s="3">
        <v>3</v>
      </c>
      <c r="F8507" s="3">
        <v>1</v>
      </c>
      <c r="G8507" s="3">
        <v>1</v>
      </c>
      <c r="H8507" s="3">
        <v>1</v>
      </c>
      <c r="I8507" s="3">
        <f t="shared" si="132"/>
        <v>2</v>
      </c>
    </row>
    <row r="8508" spans="1:9" x14ac:dyDescent="0.35">
      <c r="A8508" s="3" t="s">
        <v>8900</v>
      </c>
      <c r="B8508" s="44" t="s">
        <v>265</v>
      </c>
      <c r="C8508" s="44" t="s">
        <v>96</v>
      </c>
      <c r="D8508" s="44" t="s">
        <v>175</v>
      </c>
      <c r="E8508" s="3">
        <v>3</v>
      </c>
      <c r="F8508" s="3">
        <v>1</v>
      </c>
      <c r="G8508" s="3">
        <v>1</v>
      </c>
      <c r="H8508" s="3">
        <v>1</v>
      </c>
      <c r="I8508" s="3">
        <f t="shared" si="132"/>
        <v>2</v>
      </c>
    </row>
    <row r="8509" spans="1:9" x14ac:dyDescent="0.35">
      <c r="A8509" s="3" t="s">
        <v>8901</v>
      </c>
      <c r="B8509" s="44" t="s">
        <v>224</v>
      </c>
      <c r="C8509" s="44" t="s">
        <v>183</v>
      </c>
      <c r="D8509" s="44" t="s">
        <v>176</v>
      </c>
      <c r="E8509" s="3">
        <v>3</v>
      </c>
      <c r="F8509" s="3">
        <v>1</v>
      </c>
      <c r="G8509" s="3">
        <v>1</v>
      </c>
      <c r="H8509" s="3">
        <v>1</v>
      </c>
      <c r="I8509" s="3">
        <f t="shared" si="132"/>
        <v>2</v>
      </c>
    </row>
    <row r="8510" spans="1:9" x14ac:dyDescent="0.35">
      <c r="A8510" s="3" t="s">
        <v>8902</v>
      </c>
      <c r="B8510" s="44" t="s">
        <v>265</v>
      </c>
      <c r="C8510" s="44" t="s">
        <v>96</v>
      </c>
      <c r="D8510" s="44" t="s">
        <v>175</v>
      </c>
      <c r="E8510" s="3">
        <v>3</v>
      </c>
      <c r="F8510" s="3">
        <v>1</v>
      </c>
      <c r="G8510" s="3">
        <v>1</v>
      </c>
      <c r="H8510" s="3">
        <v>4</v>
      </c>
      <c r="I8510" s="3">
        <f t="shared" si="132"/>
        <v>2</v>
      </c>
    </row>
    <row r="8511" spans="1:9" x14ac:dyDescent="0.35">
      <c r="A8511" s="3" t="s">
        <v>8903</v>
      </c>
      <c r="B8511" s="44" t="s">
        <v>232</v>
      </c>
      <c r="C8511" s="44" t="s">
        <v>99</v>
      </c>
      <c r="D8511" s="44" t="s">
        <v>176</v>
      </c>
      <c r="E8511" s="3">
        <v>3</v>
      </c>
      <c r="F8511" s="3">
        <v>1</v>
      </c>
      <c r="G8511" s="3">
        <v>4</v>
      </c>
      <c r="H8511" s="3">
        <v>1</v>
      </c>
      <c r="I8511" s="3">
        <f t="shared" si="132"/>
        <v>2</v>
      </c>
    </row>
    <row r="8512" spans="1:9" x14ac:dyDescent="0.35">
      <c r="A8512" s="3" t="s">
        <v>8904</v>
      </c>
      <c r="B8512" s="44" t="s">
        <v>185</v>
      </c>
      <c r="C8512" s="44" t="s">
        <v>63</v>
      </c>
      <c r="D8512" s="44" t="s">
        <v>176</v>
      </c>
      <c r="E8512" s="3">
        <v>1</v>
      </c>
      <c r="F8512" s="3">
        <v>1</v>
      </c>
      <c r="G8512" s="3">
        <v>1</v>
      </c>
      <c r="H8512" s="3">
        <v>1</v>
      </c>
      <c r="I8512" s="3">
        <f t="shared" si="132"/>
        <v>1</v>
      </c>
    </row>
    <row r="8513" spans="1:9" x14ac:dyDescent="0.35">
      <c r="A8513" s="3" t="s">
        <v>8905</v>
      </c>
      <c r="B8513" s="44" t="s">
        <v>255</v>
      </c>
      <c r="C8513" s="44" t="s">
        <v>87</v>
      </c>
      <c r="D8513" s="44" t="s">
        <v>176</v>
      </c>
      <c r="E8513" s="3">
        <v>3</v>
      </c>
      <c r="F8513" s="3">
        <v>1</v>
      </c>
      <c r="G8513" s="3">
        <v>4</v>
      </c>
      <c r="H8513" s="3">
        <v>1</v>
      </c>
      <c r="I8513" s="3">
        <f t="shared" si="132"/>
        <v>2</v>
      </c>
    </row>
    <row r="8514" spans="1:9" x14ac:dyDescent="0.35">
      <c r="A8514" s="3" t="s">
        <v>8906</v>
      </c>
      <c r="B8514" s="44" t="s">
        <v>180</v>
      </c>
      <c r="C8514" s="44" t="s">
        <v>105</v>
      </c>
      <c r="D8514" s="44" t="s">
        <v>176</v>
      </c>
      <c r="E8514" s="3">
        <v>3</v>
      </c>
      <c r="F8514" s="3">
        <v>1</v>
      </c>
      <c r="G8514" s="3">
        <v>4</v>
      </c>
      <c r="H8514" s="3">
        <v>1</v>
      </c>
      <c r="I8514" s="3">
        <f t="shared" si="132"/>
        <v>2</v>
      </c>
    </row>
    <row r="8515" spans="1:9" x14ac:dyDescent="0.35">
      <c r="A8515" s="3" t="s">
        <v>8907</v>
      </c>
      <c r="B8515" s="44" t="s">
        <v>212</v>
      </c>
      <c r="C8515" s="44" t="s">
        <v>86</v>
      </c>
      <c r="D8515" s="44" t="s">
        <v>176</v>
      </c>
      <c r="E8515" s="3">
        <v>3</v>
      </c>
      <c r="F8515" s="3">
        <v>1</v>
      </c>
      <c r="G8515" s="3">
        <v>1</v>
      </c>
      <c r="H8515" s="3">
        <v>1</v>
      </c>
      <c r="I8515" s="3">
        <f t="shared" ref="I8515:I8578" si="133">ROUND(AVERAGE(E8515:H8515),0)</f>
        <v>2</v>
      </c>
    </row>
    <row r="8516" spans="1:9" x14ac:dyDescent="0.35">
      <c r="A8516" s="3" t="s">
        <v>8908</v>
      </c>
      <c r="B8516" s="44" t="s">
        <v>220</v>
      </c>
      <c r="C8516" s="44" t="s">
        <v>96</v>
      </c>
      <c r="D8516" s="44" t="s">
        <v>176</v>
      </c>
      <c r="E8516" s="3">
        <v>3</v>
      </c>
      <c r="F8516" s="3">
        <v>1</v>
      </c>
      <c r="G8516" s="3">
        <v>4</v>
      </c>
      <c r="H8516" s="3">
        <v>1</v>
      </c>
      <c r="I8516" s="3">
        <f t="shared" si="133"/>
        <v>2</v>
      </c>
    </row>
    <row r="8517" spans="1:9" x14ac:dyDescent="0.35">
      <c r="A8517" s="3" t="s">
        <v>8909</v>
      </c>
      <c r="B8517" s="44" t="s">
        <v>255</v>
      </c>
      <c r="C8517" s="44" t="s">
        <v>87</v>
      </c>
      <c r="D8517" s="44" t="s">
        <v>176</v>
      </c>
      <c r="E8517" s="3">
        <v>3</v>
      </c>
      <c r="F8517" s="3">
        <v>1</v>
      </c>
      <c r="G8517" s="3">
        <v>1</v>
      </c>
      <c r="H8517" s="3">
        <v>1</v>
      </c>
      <c r="I8517" s="3">
        <f t="shared" si="133"/>
        <v>2</v>
      </c>
    </row>
    <row r="8518" spans="1:9" x14ac:dyDescent="0.35">
      <c r="A8518" s="3" t="s">
        <v>8910</v>
      </c>
      <c r="B8518" s="44" t="s">
        <v>267</v>
      </c>
      <c r="C8518" s="44" t="s">
        <v>110</v>
      </c>
      <c r="D8518" s="44" t="s">
        <v>176</v>
      </c>
      <c r="E8518" s="3">
        <v>3</v>
      </c>
      <c r="F8518" s="3">
        <v>1</v>
      </c>
      <c r="G8518" s="3">
        <v>4</v>
      </c>
      <c r="H8518" s="3">
        <v>1</v>
      </c>
      <c r="I8518" s="3">
        <f t="shared" si="133"/>
        <v>2</v>
      </c>
    </row>
    <row r="8519" spans="1:9" x14ac:dyDescent="0.35">
      <c r="A8519" s="3" t="s">
        <v>8911</v>
      </c>
      <c r="B8519" s="44" t="s">
        <v>282</v>
      </c>
      <c r="C8519" s="44" t="s">
        <v>111</v>
      </c>
      <c r="D8519" s="44" t="s">
        <v>175</v>
      </c>
      <c r="E8519" s="3">
        <v>3</v>
      </c>
      <c r="F8519" s="3">
        <v>1</v>
      </c>
      <c r="G8519" s="3">
        <v>1</v>
      </c>
      <c r="H8519" s="3">
        <v>1</v>
      </c>
      <c r="I8519" s="3">
        <f t="shared" si="133"/>
        <v>2</v>
      </c>
    </row>
    <row r="8520" spans="1:9" x14ac:dyDescent="0.35">
      <c r="A8520" s="3" t="s">
        <v>8912</v>
      </c>
      <c r="B8520" s="44" t="s">
        <v>265</v>
      </c>
      <c r="C8520" s="44" t="s">
        <v>96</v>
      </c>
      <c r="D8520" s="44" t="s">
        <v>175</v>
      </c>
      <c r="E8520" s="3">
        <v>3</v>
      </c>
      <c r="F8520" s="3">
        <v>1</v>
      </c>
      <c r="G8520" s="3">
        <v>1</v>
      </c>
      <c r="H8520" s="3">
        <v>1</v>
      </c>
      <c r="I8520" s="3">
        <f t="shared" si="133"/>
        <v>2</v>
      </c>
    </row>
    <row r="8521" spans="1:9" x14ac:dyDescent="0.35">
      <c r="A8521" s="3" t="s">
        <v>8913</v>
      </c>
      <c r="B8521" s="44" t="s">
        <v>265</v>
      </c>
      <c r="C8521" s="44" t="s">
        <v>96</v>
      </c>
      <c r="D8521" s="44" t="s">
        <v>175</v>
      </c>
      <c r="E8521" s="3">
        <v>3</v>
      </c>
      <c r="F8521" s="3">
        <v>1</v>
      </c>
      <c r="G8521" s="3">
        <v>4</v>
      </c>
      <c r="H8521" s="3">
        <v>1</v>
      </c>
      <c r="I8521" s="3">
        <f t="shared" si="133"/>
        <v>2</v>
      </c>
    </row>
    <row r="8522" spans="1:9" x14ac:dyDescent="0.35">
      <c r="A8522" s="3" t="s">
        <v>8914</v>
      </c>
      <c r="B8522" s="44" t="s">
        <v>220</v>
      </c>
      <c r="C8522" s="44" t="s">
        <v>96</v>
      </c>
      <c r="D8522" s="44" t="s">
        <v>176</v>
      </c>
      <c r="E8522" s="3">
        <v>3</v>
      </c>
      <c r="F8522" s="3">
        <v>1</v>
      </c>
      <c r="G8522" s="3">
        <v>1</v>
      </c>
      <c r="H8522" s="3">
        <v>1</v>
      </c>
      <c r="I8522" s="3">
        <f t="shared" si="133"/>
        <v>2</v>
      </c>
    </row>
    <row r="8523" spans="1:9" x14ac:dyDescent="0.35">
      <c r="A8523" s="3" t="s">
        <v>8915</v>
      </c>
      <c r="B8523" s="44" t="s">
        <v>267</v>
      </c>
      <c r="C8523" s="44" t="s">
        <v>110</v>
      </c>
      <c r="D8523" s="44" t="s">
        <v>176</v>
      </c>
      <c r="E8523" s="3">
        <v>3</v>
      </c>
      <c r="F8523" s="3">
        <v>1</v>
      </c>
      <c r="G8523" s="3">
        <v>4</v>
      </c>
      <c r="H8523" s="3">
        <v>1</v>
      </c>
      <c r="I8523" s="3">
        <f t="shared" si="133"/>
        <v>2</v>
      </c>
    </row>
    <row r="8524" spans="1:9" x14ac:dyDescent="0.35">
      <c r="A8524" s="3" t="s">
        <v>8916</v>
      </c>
      <c r="B8524" s="44" t="s">
        <v>232</v>
      </c>
      <c r="C8524" s="44" t="s">
        <v>99</v>
      </c>
      <c r="D8524" s="44" t="s">
        <v>176</v>
      </c>
      <c r="E8524" s="3">
        <v>3</v>
      </c>
      <c r="F8524" s="3">
        <v>1</v>
      </c>
      <c r="G8524" s="3">
        <v>4</v>
      </c>
      <c r="H8524" s="3">
        <v>1</v>
      </c>
      <c r="I8524" s="3">
        <f t="shared" si="133"/>
        <v>2</v>
      </c>
    </row>
    <row r="8525" spans="1:9" x14ac:dyDescent="0.35">
      <c r="A8525" s="3" t="s">
        <v>8917</v>
      </c>
      <c r="B8525" s="44" t="s">
        <v>184</v>
      </c>
      <c r="C8525" s="44" t="s">
        <v>79</v>
      </c>
      <c r="D8525" s="44" t="s">
        <v>176</v>
      </c>
      <c r="E8525" s="3">
        <v>3</v>
      </c>
      <c r="F8525" s="3">
        <v>1</v>
      </c>
      <c r="G8525" s="3">
        <v>1</v>
      </c>
      <c r="H8525" s="3">
        <v>1</v>
      </c>
      <c r="I8525" s="3">
        <f t="shared" si="133"/>
        <v>2</v>
      </c>
    </row>
    <row r="8526" spans="1:9" x14ac:dyDescent="0.35">
      <c r="A8526" s="3" t="s">
        <v>8918</v>
      </c>
      <c r="B8526" s="44" t="s">
        <v>254</v>
      </c>
      <c r="C8526" s="44" t="s">
        <v>68</v>
      </c>
      <c r="D8526" s="44" t="s">
        <v>176</v>
      </c>
      <c r="E8526" s="3">
        <v>3</v>
      </c>
      <c r="F8526" s="3">
        <v>3</v>
      </c>
      <c r="G8526" s="3">
        <v>1</v>
      </c>
      <c r="H8526" s="3">
        <v>1</v>
      </c>
      <c r="I8526" s="3">
        <f t="shared" si="133"/>
        <v>2</v>
      </c>
    </row>
    <row r="8527" spans="1:9" x14ac:dyDescent="0.35">
      <c r="A8527" s="3" t="s">
        <v>8919</v>
      </c>
      <c r="B8527" s="44" t="s">
        <v>252</v>
      </c>
      <c r="C8527" s="44" t="s">
        <v>54</v>
      </c>
      <c r="D8527" s="44" t="s">
        <v>175</v>
      </c>
      <c r="E8527" s="3">
        <v>3</v>
      </c>
      <c r="F8527" s="3">
        <v>1</v>
      </c>
      <c r="G8527" s="3">
        <v>1</v>
      </c>
      <c r="H8527" s="3">
        <v>1</v>
      </c>
      <c r="I8527" s="3">
        <f t="shared" si="133"/>
        <v>2</v>
      </c>
    </row>
    <row r="8528" spans="1:9" x14ac:dyDescent="0.35">
      <c r="A8528" s="3" t="s">
        <v>8920</v>
      </c>
      <c r="B8528" s="44" t="s">
        <v>225</v>
      </c>
      <c r="C8528" s="44" t="s">
        <v>52</v>
      </c>
      <c r="D8528" s="44" t="s">
        <v>176</v>
      </c>
      <c r="E8528" s="3">
        <v>3</v>
      </c>
      <c r="F8528" s="3">
        <v>1</v>
      </c>
      <c r="G8528" s="3">
        <v>1</v>
      </c>
      <c r="H8528" s="3">
        <v>1</v>
      </c>
      <c r="I8528" s="3">
        <f t="shared" si="133"/>
        <v>2</v>
      </c>
    </row>
    <row r="8529" spans="1:9" x14ac:dyDescent="0.35">
      <c r="A8529" s="3" t="s">
        <v>8921</v>
      </c>
      <c r="B8529" s="44" t="s">
        <v>255</v>
      </c>
      <c r="C8529" s="44" t="s">
        <v>87</v>
      </c>
      <c r="D8529" s="44" t="s">
        <v>176</v>
      </c>
      <c r="E8529" s="3">
        <v>3</v>
      </c>
      <c r="F8529" s="3">
        <v>3</v>
      </c>
      <c r="G8529" s="3">
        <v>1</v>
      </c>
      <c r="H8529" s="3">
        <v>1</v>
      </c>
      <c r="I8529" s="3">
        <f t="shared" si="133"/>
        <v>2</v>
      </c>
    </row>
    <row r="8530" spans="1:9" x14ac:dyDescent="0.35">
      <c r="A8530" s="3" t="s">
        <v>8922</v>
      </c>
      <c r="B8530" s="44" t="s">
        <v>192</v>
      </c>
      <c r="C8530" s="44" t="s">
        <v>111</v>
      </c>
      <c r="D8530" s="44" t="s">
        <v>176</v>
      </c>
      <c r="E8530" s="3">
        <v>3</v>
      </c>
      <c r="F8530" s="3">
        <v>1</v>
      </c>
      <c r="G8530" s="3">
        <v>1</v>
      </c>
      <c r="H8530" s="3">
        <v>1</v>
      </c>
      <c r="I8530" s="3">
        <f t="shared" si="133"/>
        <v>2</v>
      </c>
    </row>
    <row r="8531" spans="1:9" x14ac:dyDescent="0.35">
      <c r="A8531" s="3" t="s">
        <v>8923</v>
      </c>
      <c r="B8531" s="44" t="s">
        <v>215</v>
      </c>
      <c r="C8531" s="44" t="s">
        <v>38</v>
      </c>
      <c r="D8531" s="44" t="s">
        <v>176</v>
      </c>
      <c r="E8531" s="3">
        <v>3</v>
      </c>
      <c r="F8531" s="3">
        <v>1</v>
      </c>
      <c r="G8531" s="3">
        <v>4</v>
      </c>
      <c r="H8531" s="3">
        <v>1</v>
      </c>
      <c r="I8531" s="3">
        <f t="shared" si="133"/>
        <v>2</v>
      </c>
    </row>
    <row r="8532" spans="1:9" x14ac:dyDescent="0.35">
      <c r="A8532" s="3" t="s">
        <v>8924</v>
      </c>
      <c r="B8532" s="44" t="s">
        <v>282</v>
      </c>
      <c r="C8532" s="44" t="s">
        <v>111</v>
      </c>
      <c r="D8532" s="44" t="s">
        <v>175</v>
      </c>
      <c r="E8532" s="3">
        <v>3</v>
      </c>
      <c r="F8532" s="3">
        <v>1</v>
      </c>
      <c r="G8532" s="3">
        <v>1</v>
      </c>
      <c r="H8532" s="3">
        <v>1</v>
      </c>
      <c r="I8532" s="3">
        <f t="shared" si="133"/>
        <v>2</v>
      </c>
    </row>
    <row r="8533" spans="1:9" x14ac:dyDescent="0.35">
      <c r="A8533" s="3" t="s">
        <v>8925</v>
      </c>
      <c r="B8533" s="44" t="s">
        <v>232</v>
      </c>
      <c r="C8533" s="44" t="s">
        <v>99</v>
      </c>
      <c r="D8533" s="44" t="s">
        <v>176</v>
      </c>
      <c r="E8533" s="3">
        <v>3</v>
      </c>
      <c r="F8533" s="3">
        <v>1</v>
      </c>
      <c r="G8533" s="3">
        <v>1</v>
      </c>
      <c r="H8533" s="3">
        <v>1</v>
      </c>
      <c r="I8533" s="3">
        <f t="shared" si="133"/>
        <v>2</v>
      </c>
    </row>
    <row r="8534" spans="1:9" x14ac:dyDescent="0.35">
      <c r="A8534" s="3" t="s">
        <v>8926</v>
      </c>
      <c r="B8534" s="44" t="s">
        <v>225</v>
      </c>
      <c r="C8534" s="44" t="s">
        <v>52</v>
      </c>
      <c r="D8534" s="44" t="s">
        <v>176</v>
      </c>
      <c r="E8534" s="3">
        <v>3</v>
      </c>
      <c r="F8534" s="3">
        <v>1</v>
      </c>
      <c r="G8534" s="3">
        <v>1</v>
      </c>
      <c r="H8534" s="3">
        <v>1</v>
      </c>
      <c r="I8534" s="3">
        <f t="shared" si="133"/>
        <v>2</v>
      </c>
    </row>
    <row r="8535" spans="1:9" x14ac:dyDescent="0.35">
      <c r="A8535" s="3" t="s">
        <v>8927</v>
      </c>
      <c r="B8535" s="44" t="s">
        <v>265</v>
      </c>
      <c r="C8535" s="44" t="s">
        <v>96</v>
      </c>
      <c r="D8535" s="44" t="s">
        <v>175</v>
      </c>
      <c r="E8535" s="3">
        <v>3</v>
      </c>
      <c r="F8535" s="3">
        <v>1</v>
      </c>
      <c r="G8535" s="3">
        <v>1</v>
      </c>
      <c r="H8535" s="3">
        <v>1</v>
      </c>
      <c r="I8535" s="3">
        <f t="shared" si="133"/>
        <v>2</v>
      </c>
    </row>
    <row r="8536" spans="1:9" x14ac:dyDescent="0.35">
      <c r="A8536" s="3" t="s">
        <v>8928</v>
      </c>
      <c r="B8536" s="44" t="s">
        <v>225</v>
      </c>
      <c r="C8536" s="44" t="s">
        <v>52</v>
      </c>
      <c r="D8536" s="44" t="s">
        <v>176</v>
      </c>
      <c r="E8536" s="3">
        <v>3</v>
      </c>
      <c r="F8536" s="3">
        <v>1</v>
      </c>
      <c r="G8536" s="3">
        <v>1</v>
      </c>
      <c r="H8536" s="3">
        <v>1</v>
      </c>
      <c r="I8536" s="3">
        <f t="shared" si="133"/>
        <v>2</v>
      </c>
    </row>
    <row r="8537" spans="1:9" x14ac:dyDescent="0.35">
      <c r="A8537" s="3" t="s">
        <v>8929</v>
      </c>
      <c r="B8537" s="44" t="s">
        <v>225</v>
      </c>
      <c r="C8537" s="44" t="s">
        <v>52</v>
      </c>
      <c r="D8537" s="44" t="s">
        <v>176</v>
      </c>
      <c r="E8537" s="3">
        <v>3</v>
      </c>
      <c r="F8537" s="3">
        <v>1</v>
      </c>
      <c r="G8537" s="3">
        <v>4</v>
      </c>
      <c r="H8537" s="3">
        <v>1</v>
      </c>
      <c r="I8537" s="3">
        <f t="shared" si="133"/>
        <v>2</v>
      </c>
    </row>
    <row r="8538" spans="1:9" x14ac:dyDescent="0.35">
      <c r="A8538" s="3" t="s">
        <v>8930</v>
      </c>
      <c r="B8538" s="44" t="s">
        <v>225</v>
      </c>
      <c r="C8538" s="44" t="s">
        <v>52</v>
      </c>
      <c r="D8538" s="44" t="s">
        <v>176</v>
      </c>
      <c r="E8538" s="3">
        <v>3</v>
      </c>
      <c r="F8538" s="3">
        <v>3</v>
      </c>
      <c r="G8538" s="3">
        <v>1</v>
      </c>
      <c r="H8538" s="3">
        <v>1</v>
      </c>
      <c r="I8538" s="3">
        <f t="shared" si="133"/>
        <v>2</v>
      </c>
    </row>
    <row r="8539" spans="1:9" x14ac:dyDescent="0.35">
      <c r="A8539" s="3" t="s">
        <v>8931</v>
      </c>
      <c r="B8539" s="44" t="s">
        <v>225</v>
      </c>
      <c r="C8539" s="44" t="s">
        <v>52</v>
      </c>
      <c r="D8539" s="44" t="s">
        <v>176</v>
      </c>
      <c r="E8539" s="3">
        <v>3</v>
      </c>
      <c r="F8539" s="3">
        <v>3</v>
      </c>
      <c r="G8539" s="3">
        <v>1</v>
      </c>
      <c r="H8539" s="3">
        <v>1</v>
      </c>
      <c r="I8539" s="3">
        <f t="shared" si="133"/>
        <v>2</v>
      </c>
    </row>
    <row r="8540" spans="1:9" x14ac:dyDescent="0.35">
      <c r="A8540" s="3" t="s">
        <v>8932</v>
      </c>
      <c r="B8540" s="44" t="s">
        <v>265</v>
      </c>
      <c r="C8540" s="44" t="s">
        <v>96</v>
      </c>
      <c r="D8540" s="44" t="s">
        <v>175</v>
      </c>
      <c r="E8540" s="3">
        <v>3</v>
      </c>
      <c r="F8540" s="3">
        <v>1</v>
      </c>
      <c r="G8540" s="3">
        <v>4</v>
      </c>
      <c r="H8540" s="3">
        <v>1</v>
      </c>
      <c r="I8540" s="3">
        <f t="shared" si="133"/>
        <v>2</v>
      </c>
    </row>
    <row r="8541" spans="1:9" x14ac:dyDescent="0.35">
      <c r="A8541" s="3" t="s">
        <v>8933</v>
      </c>
      <c r="B8541" s="44" t="s">
        <v>255</v>
      </c>
      <c r="C8541" s="44" t="s">
        <v>87</v>
      </c>
      <c r="D8541" s="44" t="s">
        <v>176</v>
      </c>
      <c r="E8541" s="3">
        <v>3</v>
      </c>
      <c r="F8541" s="3">
        <v>1</v>
      </c>
      <c r="G8541" s="3">
        <v>4</v>
      </c>
      <c r="H8541" s="3">
        <v>1</v>
      </c>
      <c r="I8541" s="3">
        <f t="shared" si="133"/>
        <v>2</v>
      </c>
    </row>
    <row r="8542" spans="1:9" x14ac:dyDescent="0.35">
      <c r="A8542" s="3" t="s">
        <v>8934</v>
      </c>
      <c r="B8542" s="44" t="s">
        <v>253</v>
      </c>
      <c r="C8542" s="44" t="s">
        <v>235</v>
      </c>
      <c r="D8542" s="44" t="s">
        <v>175</v>
      </c>
      <c r="E8542" s="3">
        <v>3</v>
      </c>
      <c r="F8542" s="3">
        <v>1</v>
      </c>
      <c r="G8542" s="3">
        <v>4</v>
      </c>
      <c r="H8542" s="3">
        <v>1</v>
      </c>
      <c r="I8542" s="3">
        <f t="shared" si="133"/>
        <v>2</v>
      </c>
    </row>
    <row r="8543" spans="1:9" x14ac:dyDescent="0.35">
      <c r="A8543" s="3" t="s">
        <v>8935</v>
      </c>
      <c r="B8543" s="44" t="s">
        <v>180</v>
      </c>
      <c r="C8543" s="44" t="s">
        <v>105</v>
      </c>
      <c r="D8543" s="44" t="s">
        <v>176</v>
      </c>
      <c r="E8543" s="3">
        <v>3</v>
      </c>
      <c r="F8543" s="3">
        <v>1</v>
      </c>
      <c r="G8543" s="3">
        <v>1</v>
      </c>
      <c r="H8543" s="3">
        <v>2</v>
      </c>
      <c r="I8543" s="3">
        <f t="shared" si="133"/>
        <v>2</v>
      </c>
    </row>
    <row r="8544" spans="1:9" x14ac:dyDescent="0.35">
      <c r="A8544" s="3" t="s">
        <v>8936</v>
      </c>
      <c r="B8544" s="44" t="s">
        <v>265</v>
      </c>
      <c r="C8544" s="44" t="s">
        <v>96</v>
      </c>
      <c r="D8544" s="44" t="s">
        <v>175</v>
      </c>
      <c r="E8544" s="3">
        <v>3</v>
      </c>
      <c r="F8544" s="3">
        <v>1</v>
      </c>
      <c r="G8544" s="3">
        <v>1</v>
      </c>
      <c r="H8544" s="3">
        <v>1</v>
      </c>
      <c r="I8544" s="3">
        <f t="shared" si="133"/>
        <v>2</v>
      </c>
    </row>
    <row r="8545" spans="1:9" x14ac:dyDescent="0.35">
      <c r="A8545" s="3" t="s">
        <v>8937</v>
      </c>
      <c r="B8545" s="44" t="s">
        <v>185</v>
      </c>
      <c r="C8545" s="44" t="s">
        <v>63</v>
      </c>
      <c r="D8545" s="44" t="s">
        <v>176</v>
      </c>
      <c r="E8545" s="3">
        <v>3</v>
      </c>
      <c r="F8545" s="3">
        <v>2</v>
      </c>
      <c r="G8545" s="3">
        <v>1</v>
      </c>
      <c r="H8545" s="3">
        <v>1</v>
      </c>
      <c r="I8545" s="3">
        <f t="shared" si="133"/>
        <v>2</v>
      </c>
    </row>
    <row r="8546" spans="1:9" x14ac:dyDescent="0.35">
      <c r="A8546" s="3" t="s">
        <v>8938</v>
      </c>
      <c r="B8546" s="44" t="s">
        <v>255</v>
      </c>
      <c r="C8546" s="44" t="s">
        <v>87</v>
      </c>
      <c r="D8546" s="44" t="s">
        <v>176</v>
      </c>
      <c r="E8546" s="3">
        <v>3</v>
      </c>
      <c r="F8546" s="3">
        <v>1</v>
      </c>
      <c r="G8546" s="3">
        <v>4</v>
      </c>
      <c r="H8546" s="3">
        <v>1</v>
      </c>
      <c r="I8546" s="3">
        <f t="shared" si="133"/>
        <v>2</v>
      </c>
    </row>
    <row r="8547" spans="1:9" x14ac:dyDescent="0.35">
      <c r="A8547" s="3" t="s">
        <v>8939</v>
      </c>
      <c r="B8547" s="44" t="s">
        <v>225</v>
      </c>
      <c r="C8547" s="44" t="s">
        <v>52</v>
      </c>
      <c r="D8547" s="44" t="s">
        <v>176</v>
      </c>
      <c r="E8547" s="3">
        <v>3</v>
      </c>
      <c r="F8547" s="3">
        <v>1</v>
      </c>
      <c r="G8547" s="3">
        <v>4</v>
      </c>
      <c r="H8547" s="3">
        <v>1</v>
      </c>
      <c r="I8547" s="3">
        <f t="shared" si="133"/>
        <v>2</v>
      </c>
    </row>
    <row r="8548" spans="1:9" x14ac:dyDescent="0.35">
      <c r="A8548" s="3" t="s">
        <v>8940</v>
      </c>
      <c r="B8548" s="44" t="s">
        <v>282</v>
      </c>
      <c r="C8548" s="44" t="s">
        <v>111</v>
      </c>
      <c r="D8548" s="44" t="s">
        <v>175</v>
      </c>
      <c r="E8548" s="3">
        <v>3</v>
      </c>
      <c r="F8548" s="3">
        <v>1</v>
      </c>
      <c r="G8548" s="3">
        <v>1</v>
      </c>
      <c r="H8548" s="3">
        <v>1</v>
      </c>
      <c r="I8548" s="3">
        <f t="shared" si="133"/>
        <v>2</v>
      </c>
    </row>
    <row r="8549" spans="1:9" x14ac:dyDescent="0.35">
      <c r="A8549" s="3" t="s">
        <v>8941</v>
      </c>
      <c r="B8549" s="44" t="s">
        <v>225</v>
      </c>
      <c r="C8549" s="44" t="s">
        <v>52</v>
      </c>
      <c r="D8549" s="44" t="s">
        <v>176</v>
      </c>
      <c r="E8549" s="3">
        <v>3</v>
      </c>
      <c r="F8549" s="3">
        <v>1</v>
      </c>
      <c r="G8549" s="3">
        <v>4</v>
      </c>
      <c r="H8549" s="3">
        <v>1</v>
      </c>
      <c r="I8549" s="3">
        <f t="shared" si="133"/>
        <v>2</v>
      </c>
    </row>
    <row r="8550" spans="1:9" x14ac:dyDescent="0.35">
      <c r="A8550" s="3" t="s">
        <v>8942</v>
      </c>
      <c r="B8550" s="44" t="s">
        <v>225</v>
      </c>
      <c r="C8550" s="44" t="s">
        <v>52</v>
      </c>
      <c r="D8550" s="44" t="s">
        <v>176</v>
      </c>
      <c r="E8550" s="3">
        <v>3</v>
      </c>
      <c r="F8550" s="3">
        <v>2</v>
      </c>
      <c r="G8550" s="3">
        <v>4</v>
      </c>
      <c r="H8550" s="3">
        <v>1</v>
      </c>
      <c r="I8550" s="3">
        <f t="shared" si="133"/>
        <v>3</v>
      </c>
    </row>
    <row r="8551" spans="1:9" x14ac:dyDescent="0.35">
      <c r="A8551" s="3" t="s">
        <v>8943</v>
      </c>
      <c r="B8551" s="44" t="s">
        <v>211</v>
      </c>
      <c r="C8551" s="44" t="s">
        <v>87</v>
      </c>
      <c r="D8551" s="44" t="s">
        <v>175</v>
      </c>
      <c r="E8551" s="3">
        <v>3</v>
      </c>
      <c r="F8551" s="3">
        <v>1</v>
      </c>
      <c r="G8551" s="3">
        <v>4</v>
      </c>
      <c r="H8551" s="3">
        <v>1</v>
      </c>
      <c r="I8551" s="3">
        <f t="shared" si="133"/>
        <v>2</v>
      </c>
    </row>
    <row r="8552" spans="1:9" x14ac:dyDescent="0.35">
      <c r="A8552" s="3" t="s">
        <v>8944</v>
      </c>
      <c r="B8552" s="44" t="s">
        <v>255</v>
      </c>
      <c r="C8552" s="44" t="s">
        <v>87</v>
      </c>
      <c r="D8552" s="44" t="s">
        <v>176</v>
      </c>
      <c r="E8552" s="3">
        <v>1</v>
      </c>
      <c r="F8552" s="3">
        <v>2</v>
      </c>
      <c r="G8552" s="3">
        <v>1</v>
      </c>
      <c r="H8552" s="3">
        <v>1</v>
      </c>
      <c r="I8552" s="3">
        <f t="shared" si="133"/>
        <v>1</v>
      </c>
    </row>
    <row r="8553" spans="1:9" x14ac:dyDescent="0.35">
      <c r="A8553" s="3" t="s">
        <v>8945</v>
      </c>
      <c r="B8553" s="44" t="s">
        <v>255</v>
      </c>
      <c r="C8553" s="44" t="s">
        <v>87</v>
      </c>
      <c r="D8553" s="44" t="s">
        <v>176</v>
      </c>
      <c r="E8553" s="3">
        <v>3</v>
      </c>
      <c r="F8553" s="3">
        <v>1</v>
      </c>
      <c r="G8553" s="3">
        <v>4</v>
      </c>
      <c r="H8553" s="3">
        <v>1</v>
      </c>
      <c r="I8553" s="3">
        <f t="shared" si="133"/>
        <v>2</v>
      </c>
    </row>
    <row r="8554" spans="1:9" x14ac:dyDescent="0.35">
      <c r="A8554" s="3" t="s">
        <v>8946</v>
      </c>
      <c r="B8554" s="44" t="s">
        <v>220</v>
      </c>
      <c r="C8554" s="44" t="s">
        <v>96</v>
      </c>
      <c r="D8554" s="44" t="s">
        <v>176</v>
      </c>
      <c r="E8554" s="3">
        <v>3</v>
      </c>
      <c r="F8554" s="3">
        <v>1</v>
      </c>
      <c r="G8554" s="3">
        <v>4</v>
      </c>
      <c r="H8554" s="3">
        <v>1</v>
      </c>
      <c r="I8554" s="3">
        <f t="shared" si="133"/>
        <v>2</v>
      </c>
    </row>
    <row r="8555" spans="1:9" x14ac:dyDescent="0.35">
      <c r="A8555" s="3" t="s">
        <v>8947</v>
      </c>
      <c r="B8555" s="44" t="s">
        <v>252</v>
      </c>
      <c r="C8555" s="44" t="s">
        <v>54</v>
      </c>
      <c r="D8555" s="44" t="s">
        <v>175</v>
      </c>
      <c r="E8555" s="3">
        <v>3</v>
      </c>
      <c r="F8555" s="3">
        <v>1</v>
      </c>
      <c r="G8555" s="3">
        <v>1</v>
      </c>
      <c r="H8555" s="3">
        <v>1</v>
      </c>
      <c r="I8555" s="3">
        <f t="shared" si="133"/>
        <v>2</v>
      </c>
    </row>
    <row r="8556" spans="1:9" x14ac:dyDescent="0.35">
      <c r="A8556" s="3" t="s">
        <v>8948</v>
      </c>
      <c r="B8556" s="44" t="s">
        <v>265</v>
      </c>
      <c r="C8556" s="44" t="s">
        <v>96</v>
      </c>
      <c r="D8556" s="44" t="s">
        <v>175</v>
      </c>
      <c r="E8556" s="3">
        <v>3</v>
      </c>
      <c r="F8556" s="3">
        <v>1</v>
      </c>
      <c r="G8556" s="3">
        <v>4</v>
      </c>
      <c r="H8556" s="3">
        <v>1</v>
      </c>
      <c r="I8556" s="3">
        <f t="shared" si="133"/>
        <v>2</v>
      </c>
    </row>
    <row r="8557" spans="1:9" x14ac:dyDescent="0.35">
      <c r="A8557" s="3" t="s">
        <v>8949</v>
      </c>
      <c r="B8557" s="44" t="s">
        <v>255</v>
      </c>
      <c r="C8557" s="44" t="s">
        <v>87</v>
      </c>
      <c r="D8557" s="44" t="s">
        <v>176</v>
      </c>
      <c r="E8557" s="3">
        <v>3</v>
      </c>
      <c r="F8557" s="3">
        <v>1</v>
      </c>
      <c r="G8557" s="3">
        <v>4</v>
      </c>
      <c r="H8557" s="3">
        <v>1</v>
      </c>
      <c r="I8557" s="3">
        <f t="shared" si="133"/>
        <v>2</v>
      </c>
    </row>
    <row r="8558" spans="1:9" x14ac:dyDescent="0.35">
      <c r="A8558" s="3" t="s">
        <v>8950</v>
      </c>
      <c r="B8558" s="44" t="s">
        <v>248</v>
      </c>
      <c r="C8558" s="44" t="s">
        <v>80</v>
      </c>
      <c r="D8558" s="44" t="s">
        <v>175</v>
      </c>
      <c r="E8558" s="3">
        <v>3</v>
      </c>
      <c r="F8558" s="3">
        <v>1</v>
      </c>
      <c r="G8558" s="3">
        <v>4</v>
      </c>
      <c r="H8558" s="3">
        <v>2</v>
      </c>
      <c r="I8558" s="3">
        <f t="shared" si="133"/>
        <v>3</v>
      </c>
    </row>
    <row r="8559" spans="1:9" x14ac:dyDescent="0.35">
      <c r="A8559" s="3" t="s">
        <v>8951</v>
      </c>
      <c r="B8559" s="44" t="s">
        <v>232</v>
      </c>
      <c r="C8559" s="44" t="s">
        <v>99</v>
      </c>
      <c r="D8559" s="44" t="s">
        <v>176</v>
      </c>
      <c r="E8559" s="3">
        <v>3</v>
      </c>
      <c r="F8559" s="3">
        <v>1</v>
      </c>
      <c r="G8559" s="3">
        <v>4</v>
      </c>
      <c r="H8559" s="3">
        <v>1</v>
      </c>
      <c r="I8559" s="3">
        <f t="shared" si="133"/>
        <v>2</v>
      </c>
    </row>
    <row r="8560" spans="1:9" x14ac:dyDescent="0.35">
      <c r="A8560" s="3" t="s">
        <v>8952</v>
      </c>
      <c r="B8560" s="44" t="s">
        <v>220</v>
      </c>
      <c r="C8560" s="44" t="s">
        <v>96</v>
      </c>
      <c r="D8560" s="44" t="s">
        <v>176</v>
      </c>
      <c r="E8560" s="3">
        <v>3</v>
      </c>
      <c r="F8560" s="3">
        <v>1</v>
      </c>
      <c r="G8560" s="3">
        <v>4</v>
      </c>
      <c r="H8560" s="3">
        <v>1</v>
      </c>
      <c r="I8560" s="3">
        <f t="shared" si="133"/>
        <v>2</v>
      </c>
    </row>
    <row r="8561" spans="1:9" x14ac:dyDescent="0.35">
      <c r="A8561" s="3" t="s">
        <v>8953</v>
      </c>
      <c r="B8561" s="44" t="s">
        <v>275</v>
      </c>
      <c r="C8561" s="44" t="s">
        <v>38</v>
      </c>
      <c r="D8561" s="44" t="s">
        <v>175</v>
      </c>
      <c r="E8561" s="3">
        <v>3</v>
      </c>
      <c r="F8561" s="3">
        <v>1</v>
      </c>
      <c r="G8561" s="3">
        <v>1</v>
      </c>
      <c r="H8561" s="3">
        <v>1</v>
      </c>
      <c r="I8561" s="3">
        <f t="shared" si="133"/>
        <v>2</v>
      </c>
    </row>
    <row r="8562" spans="1:9" x14ac:dyDescent="0.35">
      <c r="A8562" s="3" t="s">
        <v>8954</v>
      </c>
      <c r="B8562" s="44" t="s">
        <v>282</v>
      </c>
      <c r="C8562" s="44" t="s">
        <v>111</v>
      </c>
      <c r="D8562" s="44" t="s">
        <v>175</v>
      </c>
      <c r="E8562" s="3">
        <v>3</v>
      </c>
      <c r="F8562" s="3">
        <v>1</v>
      </c>
      <c r="G8562" s="3">
        <v>4</v>
      </c>
      <c r="H8562" s="3">
        <v>1</v>
      </c>
      <c r="I8562" s="3">
        <f t="shared" si="133"/>
        <v>2</v>
      </c>
    </row>
    <row r="8563" spans="1:9" x14ac:dyDescent="0.35">
      <c r="A8563" s="3" t="s">
        <v>8955</v>
      </c>
      <c r="B8563" s="44" t="s">
        <v>220</v>
      </c>
      <c r="C8563" s="44" t="s">
        <v>96</v>
      </c>
      <c r="D8563" s="44" t="s">
        <v>176</v>
      </c>
      <c r="E8563" s="3">
        <v>3</v>
      </c>
      <c r="F8563" s="3">
        <v>1</v>
      </c>
      <c r="G8563" s="3">
        <v>1</v>
      </c>
      <c r="H8563" s="3">
        <v>1</v>
      </c>
      <c r="I8563" s="3">
        <f t="shared" si="133"/>
        <v>2</v>
      </c>
    </row>
    <row r="8564" spans="1:9" x14ac:dyDescent="0.35">
      <c r="A8564" s="3" t="s">
        <v>8956</v>
      </c>
      <c r="B8564" s="44" t="s">
        <v>180</v>
      </c>
      <c r="C8564" s="44" t="s">
        <v>105</v>
      </c>
      <c r="D8564" s="44" t="s">
        <v>176</v>
      </c>
      <c r="E8564" s="3">
        <v>3</v>
      </c>
      <c r="F8564" s="3">
        <v>1</v>
      </c>
      <c r="G8564" s="3">
        <v>4</v>
      </c>
      <c r="H8564" s="3">
        <v>1</v>
      </c>
      <c r="I8564" s="3">
        <f t="shared" si="133"/>
        <v>2</v>
      </c>
    </row>
    <row r="8565" spans="1:9" x14ac:dyDescent="0.35">
      <c r="A8565" s="3" t="s">
        <v>8957</v>
      </c>
      <c r="B8565" s="44" t="s">
        <v>225</v>
      </c>
      <c r="C8565" s="44" t="s">
        <v>52</v>
      </c>
      <c r="D8565" s="44" t="s">
        <v>176</v>
      </c>
      <c r="E8565" s="3">
        <v>3</v>
      </c>
      <c r="F8565" s="3">
        <v>1</v>
      </c>
      <c r="G8565" s="3">
        <v>1</v>
      </c>
      <c r="H8565" s="3">
        <v>1</v>
      </c>
      <c r="I8565" s="3">
        <f t="shared" si="133"/>
        <v>2</v>
      </c>
    </row>
    <row r="8566" spans="1:9" x14ac:dyDescent="0.35">
      <c r="A8566" s="3" t="s">
        <v>8958</v>
      </c>
      <c r="B8566" s="44" t="s">
        <v>215</v>
      </c>
      <c r="C8566" s="44" t="s">
        <v>38</v>
      </c>
      <c r="D8566" s="44" t="s">
        <v>176</v>
      </c>
      <c r="E8566" s="3">
        <v>3</v>
      </c>
      <c r="F8566" s="3">
        <v>1</v>
      </c>
      <c r="G8566" s="3">
        <v>4</v>
      </c>
      <c r="H8566" s="3">
        <v>1</v>
      </c>
      <c r="I8566" s="3">
        <f t="shared" si="133"/>
        <v>2</v>
      </c>
    </row>
    <row r="8567" spans="1:9" x14ac:dyDescent="0.35">
      <c r="A8567" s="3" t="s">
        <v>8959</v>
      </c>
      <c r="B8567" s="44" t="s">
        <v>282</v>
      </c>
      <c r="C8567" s="44" t="s">
        <v>111</v>
      </c>
      <c r="D8567" s="44" t="s">
        <v>175</v>
      </c>
      <c r="E8567" s="3">
        <v>3</v>
      </c>
      <c r="F8567" s="3">
        <v>1</v>
      </c>
      <c r="G8567" s="3">
        <v>1</v>
      </c>
      <c r="H8567" s="3">
        <v>1</v>
      </c>
      <c r="I8567" s="3">
        <f t="shared" si="133"/>
        <v>2</v>
      </c>
    </row>
    <row r="8568" spans="1:9" x14ac:dyDescent="0.35">
      <c r="A8568" s="3" t="s">
        <v>8960</v>
      </c>
      <c r="B8568" s="44" t="s">
        <v>237</v>
      </c>
      <c r="C8568" s="44" t="s">
        <v>63</v>
      </c>
      <c r="D8568" s="44" t="s">
        <v>175</v>
      </c>
      <c r="E8568" s="3">
        <v>3</v>
      </c>
      <c r="F8568" s="3">
        <v>1</v>
      </c>
      <c r="G8568" s="3">
        <v>1</v>
      </c>
      <c r="H8568" s="3">
        <v>1</v>
      </c>
      <c r="I8568" s="3">
        <f t="shared" si="133"/>
        <v>2</v>
      </c>
    </row>
    <row r="8569" spans="1:9" x14ac:dyDescent="0.35">
      <c r="A8569" s="3" t="s">
        <v>8961</v>
      </c>
      <c r="B8569" s="44" t="s">
        <v>255</v>
      </c>
      <c r="C8569" s="44" t="s">
        <v>87</v>
      </c>
      <c r="D8569" s="44" t="s">
        <v>176</v>
      </c>
      <c r="E8569" s="3">
        <v>3</v>
      </c>
      <c r="F8569" s="3">
        <v>1</v>
      </c>
      <c r="G8569" s="3">
        <v>4</v>
      </c>
      <c r="H8569" s="3">
        <v>1</v>
      </c>
      <c r="I8569" s="3">
        <f t="shared" si="133"/>
        <v>2</v>
      </c>
    </row>
    <row r="8570" spans="1:9" x14ac:dyDescent="0.35">
      <c r="A8570" s="3" t="s">
        <v>8962</v>
      </c>
      <c r="B8570" s="44" t="s">
        <v>265</v>
      </c>
      <c r="C8570" s="44" t="s">
        <v>96</v>
      </c>
      <c r="D8570" s="44" t="s">
        <v>175</v>
      </c>
      <c r="E8570" s="3">
        <v>3</v>
      </c>
      <c r="F8570" s="3">
        <v>1</v>
      </c>
      <c r="G8570" s="3">
        <v>4</v>
      </c>
      <c r="H8570" s="3">
        <v>1</v>
      </c>
      <c r="I8570" s="3">
        <f t="shared" si="133"/>
        <v>2</v>
      </c>
    </row>
    <row r="8571" spans="1:9" x14ac:dyDescent="0.35">
      <c r="A8571" s="3" t="s">
        <v>8963</v>
      </c>
      <c r="B8571" s="44" t="s">
        <v>220</v>
      </c>
      <c r="C8571" s="44" t="s">
        <v>96</v>
      </c>
      <c r="D8571" s="44" t="s">
        <v>176</v>
      </c>
      <c r="E8571" s="3">
        <v>3</v>
      </c>
      <c r="F8571" s="3">
        <v>1</v>
      </c>
      <c r="G8571" s="3">
        <v>4</v>
      </c>
      <c r="H8571" s="3">
        <v>1</v>
      </c>
      <c r="I8571" s="3">
        <f t="shared" si="133"/>
        <v>2</v>
      </c>
    </row>
    <row r="8572" spans="1:9" x14ac:dyDescent="0.35">
      <c r="A8572" s="3" t="s">
        <v>8964</v>
      </c>
      <c r="B8572" s="44" t="s">
        <v>252</v>
      </c>
      <c r="C8572" s="44" t="s">
        <v>54</v>
      </c>
      <c r="D8572" s="44" t="s">
        <v>175</v>
      </c>
      <c r="E8572" s="3">
        <v>1</v>
      </c>
      <c r="F8572" s="3">
        <v>1</v>
      </c>
      <c r="G8572" s="3">
        <v>1</v>
      </c>
      <c r="H8572" s="3">
        <v>1</v>
      </c>
      <c r="I8572" s="3">
        <f t="shared" si="133"/>
        <v>1</v>
      </c>
    </row>
    <row r="8573" spans="1:9" x14ac:dyDescent="0.35">
      <c r="A8573" s="3" t="s">
        <v>8965</v>
      </c>
      <c r="B8573" s="44" t="s">
        <v>184</v>
      </c>
      <c r="C8573" s="44" t="s">
        <v>79</v>
      </c>
      <c r="D8573" s="44" t="s">
        <v>176</v>
      </c>
      <c r="E8573" s="3">
        <v>3</v>
      </c>
      <c r="F8573" s="3">
        <v>1</v>
      </c>
      <c r="G8573" s="3">
        <v>1</v>
      </c>
      <c r="H8573" s="3">
        <v>1</v>
      </c>
      <c r="I8573" s="3">
        <f t="shared" si="133"/>
        <v>2</v>
      </c>
    </row>
    <row r="8574" spans="1:9" x14ac:dyDescent="0.35">
      <c r="A8574" s="3" t="s">
        <v>8966</v>
      </c>
      <c r="B8574" s="44" t="s">
        <v>254</v>
      </c>
      <c r="C8574" s="44" t="s">
        <v>68</v>
      </c>
      <c r="D8574" s="44" t="s">
        <v>176</v>
      </c>
      <c r="E8574" s="3">
        <v>3</v>
      </c>
      <c r="F8574" s="3">
        <v>1</v>
      </c>
      <c r="G8574" s="3">
        <v>1</v>
      </c>
      <c r="H8574" s="3">
        <v>1</v>
      </c>
      <c r="I8574" s="3">
        <f t="shared" si="133"/>
        <v>2</v>
      </c>
    </row>
    <row r="8575" spans="1:9" x14ac:dyDescent="0.35">
      <c r="A8575" s="3" t="s">
        <v>8967</v>
      </c>
      <c r="B8575" s="44" t="s">
        <v>225</v>
      </c>
      <c r="C8575" s="44" t="s">
        <v>52</v>
      </c>
      <c r="D8575" s="44" t="s">
        <v>176</v>
      </c>
      <c r="E8575" s="3">
        <v>3</v>
      </c>
      <c r="F8575" s="3">
        <v>1</v>
      </c>
      <c r="G8575" s="3">
        <v>1</v>
      </c>
      <c r="H8575" s="3">
        <v>1</v>
      </c>
      <c r="I8575" s="3">
        <f t="shared" si="133"/>
        <v>2</v>
      </c>
    </row>
    <row r="8576" spans="1:9" x14ac:dyDescent="0.35">
      <c r="A8576" s="3" t="s">
        <v>8968</v>
      </c>
      <c r="B8576" s="44" t="s">
        <v>187</v>
      </c>
      <c r="C8576" s="44" t="s">
        <v>86</v>
      </c>
      <c r="D8576" s="44" t="s">
        <v>175</v>
      </c>
      <c r="E8576" s="3">
        <v>3</v>
      </c>
      <c r="F8576" s="3">
        <v>1</v>
      </c>
      <c r="G8576" s="3">
        <v>4</v>
      </c>
      <c r="H8576" s="3">
        <v>1</v>
      </c>
      <c r="I8576" s="3">
        <f t="shared" si="133"/>
        <v>2</v>
      </c>
    </row>
    <row r="8577" spans="1:9" x14ac:dyDescent="0.35">
      <c r="A8577" s="3" t="s">
        <v>8969</v>
      </c>
      <c r="B8577" s="44" t="s">
        <v>220</v>
      </c>
      <c r="C8577" s="44" t="s">
        <v>96</v>
      </c>
      <c r="D8577" s="44" t="s">
        <v>176</v>
      </c>
      <c r="E8577" s="3">
        <v>3</v>
      </c>
      <c r="F8577" s="3">
        <v>1</v>
      </c>
      <c r="G8577" s="3">
        <v>4</v>
      </c>
      <c r="H8577" s="3">
        <v>1</v>
      </c>
      <c r="I8577" s="3">
        <f t="shared" si="133"/>
        <v>2</v>
      </c>
    </row>
    <row r="8578" spans="1:9" x14ac:dyDescent="0.35">
      <c r="A8578" s="3" t="s">
        <v>8970</v>
      </c>
      <c r="B8578" s="44" t="s">
        <v>253</v>
      </c>
      <c r="C8578" s="44" t="s">
        <v>235</v>
      </c>
      <c r="D8578" s="44" t="s">
        <v>175</v>
      </c>
      <c r="E8578" s="3">
        <v>3</v>
      </c>
      <c r="F8578" s="3">
        <v>1</v>
      </c>
      <c r="G8578" s="3">
        <v>4</v>
      </c>
      <c r="H8578" s="3">
        <v>1</v>
      </c>
      <c r="I8578" s="3">
        <f t="shared" si="133"/>
        <v>2</v>
      </c>
    </row>
    <row r="8579" spans="1:9" x14ac:dyDescent="0.35">
      <c r="A8579" s="3" t="s">
        <v>8971</v>
      </c>
      <c r="B8579" s="44" t="s">
        <v>187</v>
      </c>
      <c r="C8579" s="44" t="s">
        <v>86</v>
      </c>
      <c r="D8579" s="44" t="s">
        <v>175</v>
      </c>
      <c r="E8579" s="3">
        <v>3</v>
      </c>
      <c r="F8579" s="3">
        <v>1</v>
      </c>
      <c r="G8579" s="3">
        <v>1</v>
      </c>
      <c r="H8579" s="3">
        <v>1</v>
      </c>
      <c r="I8579" s="3">
        <f t="shared" ref="I8579:I8642" si="134">ROUND(AVERAGE(E8579:H8579),0)</f>
        <v>2</v>
      </c>
    </row>
    <row r="8580" spans="1:9" x14ac:dyDescent="0.35">
      <c r="A8580" s="3" t="s">
        <v>8972</v>
      </c>
      <c r="B8580" s="44" t="s">
        <v>255</v>
      </c>
      <c r="C8580" s="44" t="s">
        <v>87</v>
      </c>
      <c r="D8580" s="44" t="s">
        <v>176</v>
      </c>
      <c r="E8580" s="3">
        <v>3</v>
      </c>
      <c r="F8580" s="3">
        <v>1</v>
      </c>
      <c r="G8580" s="3">
        <v>4</v>
      </c>
      <c r="H8580" s="3">
        <v>1</v>
      </c>
      <c r="I8580" s="3">
        <f t="shared" si="134"/>
        <v>2</v>
      </c>
    </row>
    <row r="8581" spans="1:9" x14ac:dyDescent="0.35">
      <c r="A8581" s="3" t="s">
        <v>8973</v>
      </c>
      <c r="B8581" s="44" t="s">
        <v>215</v>
      </c>
      <c r="C8581" s="44" t="s">
        <v>38</v>
      </c>
      <c r="D8581" s="44" t="s">
        <v>176</v>
      </c>
      <c r="E8581" s="3">
        <v>3</v>
      </c>
      <c r="F8581" s="3">
        <v>2</v>
      </c>
      <c r="G8581" s="3">
        <v>1</v>
      </c>
      <c r="H8581" s="3">
        <v>1</v>
      </c>
      <c r="I8581" s="3">
        <f t="shared" si="134"/>
        <v>2</v>
      </c>
    </row>
    <row r="8582" spans="1:9" x14ac:dyDescent="0.35">
      <c r="A8582" s="3" t="s">
        <v>8974</v>
      </c>
      <c r="B8582" s="44" t="s">
        <v>220</v>
      </c>
      <c r="C8582" s="44" t="s">
        <v>96</v>
      </c>
      <c r="D8582" s="44" t="s">
        <v>176</v>
      </c>
      <c r="E8582" s="3">
        <v>3</v>
      </c>
      <c r="F8582" s="3">
        <v>1</v>
      </c>
      <c r="G8582" s="3">
        <v>4</v>
      </c>
      <c r="H8582" s="3">
        <v>1</v>
      </c>
      <c r="I8582" s="3">
        <f t="shared" si="134"/>
        <v>2</v>
      </c>
    </row>
    <row r="8583" spans="1:9" x14ac:dyDescent="0.35">
      <c r="A8583" s="3" t="s">
        <v>8975</v>
      </c>
      <c r="B8583" s="44" t="s">
        <v>253</v>
      </c>
      <c r="C8583" s="44" t="s">
        <v>235</v>
      </c>
      <c r="D8583" s="44" t="s">
        <v>175</v>
      </c>
      <c r="E8583" s="3">
        <v>3</v>
      </c>
      <c r="F8583" s="3">
        <v>1</v>
      </c>
      <c r="G8583" s="3">
        <v>1</v>
      </c>
      <c r="H8583" s="3">
        <v>1</v>
      </c>
      <c r="I8583" s="3">
        <f t="shared" si="134"/>
        <v>2</v>
      </c>
    </row>
    <row r="8584" spans="1:9" x14ac:dyDescent="0.35">
      <c r="A8584" s="3" t="s">
        <v>8976</v>
      </c>
      <c r="B8584" s="44" t="s">
        <v>252</v>
      </c>
      <c r="C8584" s="44" t="s">
        <v>54</v>
      </c>
      <c r="D8584" s="44" t="s">
        <v>175</v>
      </c>
      <c r="E8584" s="3">
        <v>3</v>
      </c>
      <c r="F8584" s="3">
        <v>1</v>
      </c>
      <c r="G8584" s="3">
        <v>1</v>
      </c>
      <c r="H8584" s="3">
        <v>2</v>
      </c>
      <c r="I8584" s="3">
        <f t="shared" si="134"/>
        <v>2</v>
      </c>
    </row>
    <row r="8585" spans="1:9" x14ac:dyDescent="0.35">
      <c r="A8585" s="3" t="s">
        <v>8977</v>
      </c>
      <c r="B8585" s="44" t="s">
        <v>252</v>
      </c>
      <c r="C8585" s="44" t="s">
        <v>54</v>
      </c>
      <c r="D8585" s="44" t="s">
        <v>175</v>
      </c>
      <c r="E8585" s="3">
        <v>3</v>
      </c>
      <c r="F8585" s="3">
        <v>1</v>
      </c>
      <c r="G8585" s="3">
        <v>1</v>
      </c>
      <c r="H8585" s="3">
        <v>1</v>
      </c>
      <c r="I8585" s="3">
        <f t="shared" si="134"/>
        <v>2</v>
      </c>
    </row>
    <row r="8586" spans="1:9" x14ac:dyDescent="0.35">
      <c r="A8586" s="3" t="s">
        <v>8978</v>
      </c>
      <c r="B8586" s="44" t="s">
        <v>206</v>
      </c>
      <c r="C8586" s="44" t="s">
        <v>52</v>
      </c>
      <c r="D8586" s="44" t="s">
        <v>175</v>
      </c>
      <c r="E8586" s="3">
        <v>3</v>
      </c>
      <c r="F8586" s="3">
        <v>1</v>
      </c>
      <c r="G8586" s="3">
        <v>4</v>
      </c>
      <c r="H8586" s="3">
        <v>1</v>
      </c>
      <c r="I8586" s="3">
        <f t="shared" si="134"/>
        <v>2</v>
      </c>
    </row>
    <row r="8587" spans="1:9" x14ac:dyDescent="0.35">
      <c r="A8587" s="3" t="s">
        <v>8979</v>
      </c>
      <c r="B8587" s="44" t="s">
        <v>265</v>
      </c>
      <c r="C8587" s="44" t="s">
        <v>96</v>
      </c>
      <c r="D8587" s="44" t="s">
        <v>175</v>
      </c>
      <c r="E8587" s="3">
        <v>3</v>
      </c>
      <c r="F8587" s="3">
        <v>2</v>
      </c>
      <c r="G8587" s="3">
        <v>1</v>
      </c>
      <c r="H8587" s="3">
        <v>1</v>
      </c>
      <c r="I8587" s="3">
        <f t="shared" si="134"/>
        <v>2</v>
      </c>
    </row>
    <row r="8588" spans="1:9" x14ac:dyDescent="0.35">
      <c r="A8588" s="3" t="s">
        <v>8980</v>
      </c>
      <c r="B8588" s="44" t="s">
        <v>181</v>
      </c>
      <c r="C8588" s="44" t="s">
        <v>79</v>
      </c>
      <c r="D8588" s="44" t="s">
        <v>175</v>
      </c>
      <c r="E8588" s="3">
        <v>3</v>
      </c>
      <c r="F8588" s="3">
        <v>4</v>
      </c>
      <c r="G8588" s="3">
        <v>1</v>
      </c>
      <c r="H8588" s="3">
        <v>1</v>
      </c>
      <c r="I8588" s="3">
        <f t="shared" si="134"/>
        <v>2</v>
      </c>
    </row>
    <row r="8589" spans="1:9" x14ac:dyDescent="0.35">
      <c r="A8589" s="3" t="s">
        <v>8981</v>
      </c>
      <c r="B8589" s="44" t="s">
        <v>192</v>
      </c>
      <c r="C8589" s="44" t="s">
        <v>111</v>
      </c>
      <c r="D8589" s="44" t="s">
        <v>176</v>
      </c>
      <c r="E8589" s="3">
        <v>3</v>
      </c>
      <c r="F8589" s="3">
        <v>1</v>
      </c>
      <c r="G8589" s="3">
        <v>1</v>
      </c>
      <c r="H8589" s="3">
        <v>1</v>
      </c>
      <c r="I8589" s="3">
        <f t="shared" si="134"/>
        <v>2</v>
      </c>
    </row>
    <row r="8590" spans="1:9" x14ac:dyDescent="0.35">
      <c r="A8590" s="3" t="s">
        <v>8982</v>
      </c>
      <c r="B8590" s="44" t="s">
        <v>192</v>
      </c>
      <c r="C8590" s="44" t="s">
        <v>111</v>
      </c>
      <c r="D8590" s="44" t="s">
        <v>176</v>
      </c>
      <c r="E8590" s="3">
        <v>3</v>
      </c>
      <c r="F8590" s="3">
        <v>1</v>
      </c>
      <c r="G8590" s="3">
        <v>1</v>
      </c>
      <c r="H8590" s="3">
        <v>1</v>
      </c>
      <c r="I8590" s="3">
        <f t="shared" si="134"/>
        <v>2</v>
      </c>
    </row>
    <row r="8591" spans="1:9" x14ac:dyDescent="0.35">
      <c r="A8591" s="3" t="s">
        <v>8983</v>
      </c>
      <c r="B8591" s="44" t="s">
        <v>192</v>
      </c>
      <c r="C8591" s="44" t="s">
        <v>111</v>
      </c>
      <c r="D8591" s="44" t="s">
        <v>176</v>
      </c>
      <c r="E8591" s="3">
        <v>3</v>
      </c>
      <c r="F8591" s="3">
        <v>1</v>
      </c>
      <c r="G8591" s="3">
        <v>1</v>
      </c>
      <c r="H8591" s="3">
        <v>1</v>
      </c>
      <c r="I8591" s="3">
        <f t="shared" si="134"/>
        <v>2</v>
      </c>
    </row>
    <row r="8592" spans="1:9" x14ac:dyDescent="0.35">
      <c r="A8592" s="3" t="s">
        <v>8984</v>
      </c>
      <c r="B8592" s="44" t="s">
        <v>197</v>
      </c>
      <c r="C8592" s="44" t="s">
        <v>80</v>
      </c>
      <c r="D8592" s="44" t="s">
        <v>176</v>
      </c>
      <c r="E8592" s="3">
        <v>1</v>
      </c>
      <c r="F8592" s="3">
        <v>4</v>
      </c>
      <c r="G8592" s="3">
        <v>1</v>
      </c>
      <c r="H8592" s="3">
        <v>4</v>
      </c>
      <c r="I8592" s="3">
        <f t="shared" si="134"/>
        <v>3</v>
      </c>
    </row>
    <row r="8593" spans="1:9" x14ac:dyDescent="0.35">
      <c r="A8593" s="3" t="s">
        <v>8985</v>
      </c>
      <c r="B8593" s="44" t="s">
        <v>215</v>
      </c>
      <c r="C8593" s="44" t="s">
        <v>38</v>
      </c>
      <c r="D8593" s="44" t="s">
        <v>176</v>
      </c>
      <c r="E8593" s="3">
        <v>3</v>
      </c>
      <c r="F8593" s="3">
        <v>1</v>
      </c>
      <c r="G8593" s="3">
        <v>4</v>
      </c>
      <c r="H8593" s="3">
        <v>1</v>
      </c>
      <c r="I8593" s="3">
        <f t="shared" si="134"/>
        <v>2</v>
      </c>
    </row>
    <row r="8594" spans="1:9" x14ac:dyDescent="0.35">
      <c r="A8594" s="3" t="s">
        <v>8986</v>
      </c>
      <c r="B8594" s="44" t="s">
        <v>198</v>
      </c>
      <c r="C8594" s="44" t="s">
        <v>54</v>
      </c>
      <c r="D8594" s="44" t="s">
        <v>176</v>
      </c>
      <c r="E8594" s="3">
        <v>1</v>
      </c>
      <c r="F8594" s="3">
        <v>1</v>
      </c>
      <c r="G8594" s="3">
        <v>1</v>
      </c>
      <c r="H8594" s="3">
        <v>1</v>
      </c>
      <c r="I8594" s="3">
        <f t="shared" si="134"/>
        <v>1</v>
      </c>
    </row>
    <row r="8595" spans="1:9" x14ac:dyDescent="0.35">
      <c r="A8595" s="3" t="s">
        <v>8987</v>
      </c>
      <c r="B8595" s="44" t="s">
        <v>220</v>
      </c>
      <c r="C8595" s="44" t="s">
        <v>96</v>
      </c>
      <c r="D8595" s="44" t="s">
        <v>176</v>
      </c>
      <c r="E8595" s="3">
        <v>3</v>
      </c>
      <c r="F8595" s="3">
        <v>1</v>
      </c>
      <c r="G8595" s="3">
        <v>4</v>
      </c>
      <c r="H8595" s="3">
        <v>1</v>
      </c>
      <c r="I8595" s="3">
        <f t="shared" si="134"/>
        <v>2</v>
      </c>
    </row>
    <row r="8596" spans="1:9" x14ac:dyDescent="0.35">
      <c r="A8596" s="3" t="s">
        <v>8988</v>
      </c>
      <c r="B8596" s="44" t="s">
        <v>259</v>
      </c>
      <c r="C8596" s="44" t="s">
        <v>95</v>
      </c>
      <c r="D8596" s="44" t="s">
        <v>175</v>
      </c>
      <c r="E8596" s="3">
        <v>3</v>
      </c>
      <c r="F8596" s="3">
        <v>1</v>
      </c>
      <c r="G8596" s="3">
        <v>4</v>
      </c>
      <c r="H8596" s="3">
        <v>1</v>
      </c>
      <c r="I8596" s="3">
        <f t="shared" si="134"/>
        <v>2</v>
      </c>
    </row>
    <row r="8597" spans="1:9" x14ac:dyDescent="0.35">
      <c r="A8597" s="3" t="s">
        <v>8989</v>
      </c>
      <c r="B8597" s="44" t="s">
        <v>198</v>
      </c>
      <c r="C8597" s="44" t="s">
        <v>54</v>
      </c>
      <c r="D8597" s="44" t="s">
        <v>176</v>
      </c>
      <c r="E8597" s="3">
        <v>3</v>
      </c>
      <c r="F8597" s="3">
        <v>1</v>
      </c>
      <c r="G8597" s="3">
        <v>4</v>
      </c>
      <c r="H8597" s="3">
        <v>1</v>
      </c>
      <c r="I8597" s="3">
        <f t="shared" si="134"/>
        <v>2</v>
      </c>
    </row>
    <row r="8598" spans="1:9" x14ac:dyDescent="0.35">
      <c r="A8598" s="3" t="s">
        <v>8990</v>
      </c>
      <c r="B8598" s="44" t="s">
        <v>248</v>
      </c>
      <c r="C8598" s="44" t="s">
        <v>80</v>
      </c>
      <c r="D8598" s="44" t="s">
        <v>175</v>
      </c>
      <c r="E8598" s="3">
        <v>3</v>
      </c>
      <c r="F8598" s="3">
        <v>1</v>
      </c>
      <c r="G8598" s="3">
        <v>1</v>
      </c>
      <c r="H8598" s="3">
        <v>1</v>
      </c>
      <c r="I8598" s="3">
        <f t="shared" si="134"/>
        <v>2</v>
      </c>
    </row>
    <row r="8599" spans="1:9" x14ac:dyDescent="0.35">
      <c r="A8599" s="3" t="s">
        <v>8991</v>
      </c>
      <c r="B8599" s="44" t="s">
        <v>187</v>
      </c>
      <c r="C8599" s="44" t="s">
        <v>86</v>
      </c>
      <c r="D8599" s="44" t="s">
        <v>175</v>
      </c>
      <c r="E8599" s="3">
        <v>3</v>
      </c>
      <c r="F8599" s="3">
        <v>1</v>
      </c>
      <c r="G8599" s="3">
        <v>1</v>
      </c>
      <c r="H8599" s="3">
        <v>1</v>
      </c>
      <c r="I8599" s="3">
        <f t="shared" si="134"/>
        <v>2</v>
      </c>
    </row>
    <row r="8600" spans="1:9" x14ac:dyDescent="0.35">
      <c r="A8600" s="3" t="s">
        <v>8992</v>
      </c>
      <c r="B8600" s="44" t="s">
        <v>215</v>
      </c>
      <c r="C8600" s="44" t="s">
        <v>38</v>
      </c>
      <c r="D8600" s="44" t="s">
        <v>176</v>
      </c>
      <c r="E8600" s="3">
        <v>3</v>
      </c>
      <c r="F8600" s="3">
        <v>1</v>
      </c>
      <c r="G8600" s="3">
        <v>1</v>
      </c>
      <c r="H8600" s="3">
        <v>1</v>
      </c>
      <c r="I8600" s="3">
        <f t="shared" si="134"/>
        <v>2</v>
      </c>
    </row>
    <row r="8601" spans="1:9" x14ac:dyDescent="0.35">
      <c r="A8601" s="3" t="s">
        <v>8993</v>
      </c>
      <c r="B8601" s="44" t="s">
        <v>192</v>
      </c>
      <c r="C8601" s="44" t="s">
        <v>111</v>
      </c>
      <c r="D8601" s="44" t="s">
        <v>176</v>
      </c>
      <c r="E8601" s="3">
        <v>3</v>
      </c>
      <c r="F8601" s="3">
        <v>2</v>
      </c>
      <c r="G8601" s="3">
        <v>1</v>
      </c>
      <c r="H8601" s="3">
        <v>1</v>
      </c>
      <c r="I8601" s="3">
        <f t="shared" si="134"/>
        <v>2</v>
      </c>
    </row>
    <row r="8602" spans="1:9" x14ac:dyDescent="0.35">
      <c r="A8602" s="3" t="s">
        <v>8994</v>
      </c>
      <c r="B8602" s="44" t="s">
        <v>184</v>
      </c>
      <c r="C8602" s="44" t="s">
        <v>79</v>
      </c>
      <c r="D8602" s="44" t="s">
        <v>176</v>
      </c>
      <c r="E8602" s="3">
        <v>3</v>
      </c>
      <c r="F8602" s="3">
        <v>1</v>
      </c>
      <c r="G8602" s="3">
        <v>1</v>
      </c>
      <c r="H8602" s="3">
        <v>1</v>
      </c>
      <c r="I8602" s="3">
        <f t="shared" si="134"/>
        <v>2</v>
      </c>
    </row>
    <row r="8603" spans="1:9" x14ac:dyDescent="0.35">
      <c r="A8603" s="3" t="s">
        <v>8995</v>
      </c>
      <c r="B8603" s="44" t="s">
        <v>276</v>
      </c>
      <c r="C8603" s="44" t="s">
        <v>105</v>
      </c>
      <c r="D8603" s="44" t="s">
        <v>175</v>
      </c>
      <c r="E8603" s="3">
        <v>3</v>
      </c>
      <c r="F8603" s="3">
        <v>1</v>
      </c>
      <c r="G8603" s="3">
        <v>4</v>
      </c>
      <c r="H8603" s="3">
        <v>1</v>
      </c>
      <c r="I8603" s="3">
        <f t="shared" si="134"/>
        <v>2</v>
      </c>
    </row>
    <row r="8604" spans="1:9" x14ac:dyDescent="0.35">
      <c r="A8604" s="3" t="s">
        <v>8996</v>
      </c>
      <c r="B8604" s="44" t="s">
        <v>253</v>
      </c>
      <c r="C8604" s="44" t="s">
        <v>235</v>
      </c>
      <c r="D8604" s="44" t="s">
        <v>175</v>
      </c>
      <c r="E8604" s="3">
        <v>3</v>
      </c>
      <c r="F8604" s="3">
        <v>1</v>
      </c>
      <c r="G8604" s="3">
        <v>1</v>
      </c>
      <c r="H8604" s="3">
        <v>1</v>
      </c>
      <c r="I8604" s="3">
        <f t="shared" si="134"/>
        <v>2</v>
      </c>
    </row>
    <row r="8605" spans="1:9" x14ac:dyDescent="0.35">
      <c r="A8605" s="3" t="s">
        <v>8997</v>
      </c>
      <c r="B8605" s="44" t="s">
        <v>232</v>
      </c>
      <c r="C8605" s="44" t="s">
        <v>99</v>
      </c>
      <c r="D8605" s="44" t="s">
        <v>176</v>
      </c>
      <c r="E8605" s="3">
        <v>2</v>
      </c>
      <c r="F8605" s="3">
        <v>2</v>
      </c>
      <c r="G8605" s="3">
        <v>1</v>
      </c>
      <c r="H8605" s="3">
        <v>1</v>
      </c>
      <c r="I8605" s="3">
        <f t="shared" si="134"/>
        <v>2</v>
      </c>
    </row>
    <row r="8606" spans="1:9" x14ac:dyDescent="0.35">
      <c r="A8606" s="3" t="s">
        <v>8998</v>
      </c>
      <c r="B8606" s="44" t="s">
        <v>282</v>
      </c>
      <c r="C8606" s="44" t="s">
        <v>111</v>
      </c>
      <c r="D8606" s="44" t="s">
        <v>175</v>
      </c>
      <c r="E8606" s="3">
        <v>3</v>
      </c>
      <c r="F8606" s="3">
        <v>1</v>
      </c>
      <c r="G8606" s="3">
        <v>1</v>
      </c>
      <c r="H8606" s="3">
        <v>1</v>
      </c>
      <c r="I8606" s="3">
        <f t="shared" si="134"/>
        <v>2</v>
      </c>
    </row>
    <row r="8607" spans="1:9" x14ac:dyDescent="0.35">
      <c r="A8607" s="3" t="s">
        <v>8999</v>
      </c>
      <c r="B8607" s="44" t="s">
        <v>197</v>
      </c>
      <c r="C8607" s="44" t="s">
        <v>80</v>
      </c>
      <c r="D8607" s="44" t="s">
        <v>176</v>
      </c>
      <c r="E8607" s="3">
        <v>3</v>
      </c>
      <c r="F8607" s="3">
        <v>1</v>
      </c>
      <c r="G8607" s="3">
        <v>4</v>
      </c>
      <c r="H8607" s="3">
        <v>1</v>
      </c>
      <c r="I8607" s="3">
        <f t="shared" si="134"/>
        <v>2</v>
      </c>
    </row>
    <row r="8608" spans="1:9" x14ac:dyDescent="0.35">
      <c r="A8608" s="3" t="s">
        <v>9000</v>
      </c>
      <c r="B8608" s="44" t="s">
        <v>265</v>
      </c>
      <c r="C8608" s="44" t="s">
        <v>96</v>
      </c>
      <c r="D8608" s="44" t="s">
        <v>175</v>
      </c>
      <c r="E8608" s="3">
        <v>2</v>
      </c>
      <c r="F8608" s="3">
        <v>2</v>
      </c>
      <c r="G8608" s="3">
        <v>1</v>
      </c>
      <c r="H8608" s="3">
        <v>1</v>
      </c>
      <c r="I8608" s="3">
        <f t="shared" si="134"/>
        <v>2</v>
      </c>
    </row>
    <row r="8609" spans="1:9" x14ac:dyDescent="0.35">
      <c r="A8609" s="3" t="s">
        <v>9001</v>
      </c>
      <c r="B8609" s="44" t="s">
        <v>198</v>
      </c>
      <c r="C8609" s="44" t="s">
        <v>54</v>
      </c>
      <c r="D8609" s="44" t="s">
        <v>176</v>
      </c>
      <c r="E8609" s="3">
        <v>3</v>
      </c>
      <c r="F8609" s="3">
        <v>1</v>
      </c>
      <c r="G8609" s="3">
        <v>4</v>
      </c>
      <c r="H8609" s="3">
        <v>1</v>
      </c>
      <c r="I8609" s="3">
        <f t="shared" si="134"/>
        <v>2</v>
      </c>
    </row>
    <row r="8610" spans="1:9" x14ac:dyDescent="0.35">
      <c r="A8610" s="3" t="s">
        <v>9002</v>
      </c>
      <c r="B8610" s="44" t="s">
        <v>252</v>
      </c>
      <c r="C8610" s="44" t="s">
        <v>54</v>
      </c>
      <c r="D8610" s="44" t="s">
        <v>175</v>
      </c>
      <c r="E8610" s="3">
        <v>3</v>
      </c>
      <c r="F8610" s="3">
        <v>1</v>
      </c>
      <c r="G8610" s="3">
        <v>1</v>
      </c>
      <c r="H8610" s="3">
        <v>1</v>
      </c>
      <c r="I8610" s="3">
        <f t="shared" si="134"/>
        <v>2</v>
      </c>
    </row>
    <row r="8611" spans="1:9" x14ac:dyDescent="0.35">
      <c r="A8611" s="3" t="s">
        <v>9003</v>
      </c>
      <c r="B8611" s="44" t="s">
        <v>187</v>
      </c>
      <c r="C8611" s="44" t="s">
        <v>86</v>
      </c>
      <c r="D8611" s="44" t="s">
        <v>175</v>
      </c>
      <c r="E8611" s="3">
        <v>3</v>
      </c>
      <c r="F8611" s="3">
        <v>1</v>
      </c>
      <c r="G8611" s="3">
        <v>1</v>
      </c>
      <c r="H8611" s="3">
        <v>1</v>
      </c>
      <c r="I8611" s="3">
        <f t="shared" si="134"/>
        <v>2</v>
      </c>
    </row>
    <row r="8612" spans="1:9" x14ac:dyDescent="0.35">
      <c r="A8612" s="3" t="s">
        <v>9004</v>
      </c>
      <c r="B8612" s="44" t="s">
        <v>185</v>
      </c>
      <c r="C8612" s="44" t="s">
        <v>63</v>
      </c>
      <c r="D8612" s="44" t="s">
        <v>176</v>
      </c>
      <c r="E8612" s="3">
        <v>3</v>
      </c>
      <c r="F8612" s="3">
        <v>1</v>
      </c>
      <c r="G8612" s="3">
        <v>4</v>
      </c>
      <c r="H8612" s="3">
        <v>1</v>
      </c>
      <c r="I8612" s="3">
        <f t="shared" si="134"/>
        <v>2</v>
      </c>
    </row>
    <row r="8613" spans="1:9" x14ac:dyDescent="0.35">
      <c r="A8613" s="3" t="s">
        <v>9005</v>
      </c>
      <c r="B8613" s="44" t="s">
        <v>282</v>
      </c>
      <c r="C8613" s="44" t="s">
        <v>111</v>
      </c>
      <c r="D8613" s="44" t="s">
        <v>175</v>
      </c>
      <c r="E8613" s="3">
        <v>3</v>
      </c>
      <c r="F8613" s="3">
        <v>1</v>
      </c>
      <c r="G8613" s="3">
        <v>4</v>
      </c>
      <c r="H8613" s="3">
        <v>1</v>
      </c>
      <c r="I8613" s="3">
        <f t="shared" si="134"/>
        <v>2</v>
      </c>
    </row>
    <row r="8614" spans="1:9" x14ac:dyDescent="0.35">
      <c r="A8614" s="3" t="s">
        <v>9006</v>
      </c>
      <c r="B8614" s="44" t="s">
        <v>184</v>
      </c>
      <c r="C8614" s="44" t="s">
        <v>79</v>
      </c>
      <c r="D8614" s="44" t="s">
        <v>176</v>
      </c>
      <c r="E8614" s="3">
        <v>3</v>
      </c>
      <c r="F8614" s="3">
        <v>1</v>
      </c>
      <c r="G8614" s="3">
        <v>1</v>
      </c>
      <c r="H8614" s="3">
        <v>2</v>
      </c>
      <c r="I8614" s="3">
        <f t="shared" si="134"/>
        <v>2</v>
      </c>
    </row>
    <row r="8615" spans="1:9" x14ac:dyDescent="0.35">
      <c r="A8615" s="3" t="s">
        <v>9007</v>
      </c>
      <c r="B8615" s="44" t="s">
        <v>185</v>
      </c>
      <c r="C8615" s="44" t="s">
        <v>63</v>
      </c>
      <c r="D8615" s="44" t="s">
        <v>176</v>
      </c>
      <c r="E8615" s="3">
        <v>3</v>
      </c>
      <c r="F8615" s="3">
        <v>1</v>
      </c>
      <c r="G8615" s="3">
        <v>1</v>
      </c>
      <c r="H8615" s="3">
        <v>1</v>
      </c>
      <c r="I8615" s="3">
        <f t="shared" si="134"/>
        <v>2</v>
      </c>
    </row>
    <row r="8616" spans="1:9" x14ac:dyDescent="0.35">
      <c r="A8616" s="3" t="s">
        <v>9008</v>
      </c>
      <c r="B8616" s="44" t="s">
        <v>225</v>
      </c>
      <c r="C8616" s="44" t="s">
        <v>52</v>
      </c>
      <c r="D8616" s="44" t="s">
        <v>176</v>
      </c>
      <c r="E8616" s="3">
        <v>3</v>
      </c>
      <c r="F8616" s="3">
        <v>1</v>
      </c>
      <c r="G8616" s="3">
        <v>1</v>
      </c>
      <c r="H8616" s="3">
        <v>1</v>
      </c>
      <c r="I8616" s="3">
        <f t="shared" si="134"/>
        <v>2</v>
      </c>
    </row>
    <row r="8617" spans="1:9" x14ac:dyDescent="0.35">
      <c r="A8617" s="3" t="s">
        <v>9009</v>
      </c>
      <c r="B8617" s="44" t="s">
        <v>187</v>
      </c>
      <c r="C8617" s="44" t="s">
        <v>86</v>
      </c>
      <c r="D8617" s="44" t="s">
        <v>175</v>
      </c>
      <c r="E8617" s="3">
        <v>3</v>
      </c>
      <c r="F8617" s="3">
        <v>1</v>
      </c>
      <c r="G8617" s="3">
        <v>1</v>
      </c>
      <c r="H8617" s="3">
        <v>1</v>
      </c>
      <c r="I8617" s="3">
        <f t="shared" si="134"/>
        <v>2</v>
      </c>
    </row>
    <row r="8618" spans="1:9" x14ac:dyDescent="0.35">
      <c r="A8618" s="3" t="s">
        <v>9010</v>
      </c>
      <c r="B8618" s="44" t="s">
        <v>206</v>
      </c>
      <c r="C8618" s="44" t="s">
        <v>52</v>
      </c>
      <c r="D8618" s="44" t="s">
        <v>175</v>
      </c>
      <c r="E8618" s="3">
        <v>3</v>
      </c>
      <c r="F8618" s="3">
        <v>1</v>
      </c>
      <c r="G8618" s="3">
        <v>1</v>
      </c>
      <c r="H8618" s="3">
        <v>1</v>
      </c>
      <c r="I8618" s="3">
        <f t="shared" si="134"/>
        <v>2</v>
      </c>
    </row>
    <row r="8619" spans="1:9" x14ac:dyDescent="0.35">
      <c r="A8619" s="3" t="s">
        <v>9011</v>
      </c>
      <c r="B8619" s="44" t="s">
        <v>255</v>
      </c>
      <c r="C8619" s="44" t="s">
        <v>87</v>
      </c>
      <c r="D8619" s="44" t="s">
        <v>176</v>
      </c>
      <c r="E8619" s="3">
        <v>3</v>
      </c>
      <c r="F8619" s="3">
        <v>1</v>
      </c>
      <c r="G8619" s="3">
        <v>4</v>
      </c>
      <c r="H8619" s="3">
        <v>1</v>
      </c>
      <c r="I8619" s="3">
        <f t="shared" si="134"/>
        <v>2</v>
      </c>
    </row>
    <row r="8620" spans="1:9" x14ac:dyDescent="0.35">
      <c r="A8620" s="3" t="s">
        <v>9012</v>
      </c>
      <c r="B8620" s="44" t="s">
        <v>224</v>
      </c>
      <c r="C8620" s="44" t="s">
        <v>183</v>
      </c>
      <c r="D8620" s="44" t="s">
        <v>176</v>
      </c>
      <c r="E8620" s="3">
        <v>3</v>
      </c>
      <c r="F8620" s="3">
        <v>1</v>
      </c>
      <c r="G8620" s="3">
        <v>1</v>
      </c>
      <c r="H8620" s="3">
        <v>1</v>
      </c>
      <c r="I8620" s="3">
        <f t="shared" si="134"/>
        <v>2</v>
      </c>
    </row>
    <row r="8621" spans="1:9" x14ac:dyDescent="0.35">
      <c r="A8621" s="3" t="s">
        <v>9013</v>
      </c>
      <c r="B8621" s="44" t="s">
        <v>211</v>
      </c>
      <c r="C8621" s="44" t="s">
        <v>87</v>
      </c>
      <c r="D8621" s="44" t="s">
        <v>175</v>
      </c>
      <c r="E8621" s="3">
        <v>3</v>
      </c>
      <c r="F8621" s="3">
        <v>1</v>
      </c>
      <c r="G8621" s="3">
        <v>1</v>
      </c>
      <c r="H8621" s="3">
        <v>1</v>
      </c>
      <c r="I8621" s="3">
        <f t="shared" si="134"/>
        <v>2</v>
      </c>
    </row>
    <row r="8622" spans="1:9" x14ac:dyDescent="0.35">
      <c r="A8622" s="3" t="s">
        <v>9014</v>
      </c>
      <c r="B8622" s="44" t="s">
        <v>184</v>
      </c>
      <c r="C8622" s="44" t="s">
        <v>79</v>
      </c>
      <c r="D8622" s="44" t="s">
        <v>176</v>
      </c>
      <c r="E8622" s="3">
        <v>3</v>
      </c>
      <c r="F8622" s="3">
        <v>1</v>
      </c>
      <c r="G8622" s="3">
        <v>4</v>
      </c>
      <c r="H8622" s="3">
        <v>1</v>
      </c>
      <c r="I8622" s="3">
        <f t="shared" si="134"/>
        <v>2</v>
      </c>
    </row>
    <row r="8623" spans="1:9" x14ac:dyDescent="0.35">
      <c r="A8623" s="3" t="s">
        <v>9015</v>
      </c>
      <c r="B8623" s="44" t="s">
        <v>255</v>
      </c>
      <c r="C8623" s="44" t="s">
        <v>87</v>
      </c>
      <c r="D8623" s="44" t="s">
        <v>176</v>
      </c>
      <c r="E8623" s="3">
        <v>1</v>
      </c>
      <c r="F8623" s="3">
        <v>1</v>
      </c>
      <c r="G8623" s="3">
        <v>1</v>
      </c>
      <c r="H8623" s="3">
        <v>1</v>
      </c>
      <c r="I8623" s="3">
        <f t="shared" si="134"/>
        <v>1</v>
      </c>
    </row>
    <row r="8624" spans="1:9" x14ac:dyDescent="0.35">
      <c r="A8624" s="3" t="s">
        <v>9016</v>
      </c>
      <c r="B8624" s="44" t="s">
        <v>224</v>
      </c>
      <c r="C8624" s="44" t="s">
        <v>183</v>
      </c>
      <c r="D8624" s="44" t="s">
        <v>176</v>
      </c>
      <c r="E8624" s="3">
        <v>3</v>
      </c>
      <c r="F8624" s="3">
        <v>1</v>
      </c>
      <c r="G8624" s="3">
        <v>1</v>
      </c>
      <c r="H8624" s="3">
        <v>1</v>
      </c>
      <c r="I8624" s="3">
        <f t="shared" si="134"/>
        <v>2</v>
      </c>
    </row>
    <row r="8625" spans="1:9" x14ac:dyDescent="0.35">
      <c r="A8625" s="3" t="s">
        <v>9017</v>
      </c>
      <c r="B8625" s="44" t="s">
        <v>224</v>
      </c>
      <c r="C8625" s="44" t="s">
        <v>183</v>
      </c>
      <c r="D8625" s="44" t="s">
        <v>176</v>
      </c>
      <c r="E8625" s="3">
        <v>3</v>
      </c>
      <c r="F8625" s="3">
        <v>1</v>
      </c>
      <c r="G8625" s="3">
        <v>1</v>
      </c>
      <c r="H8625" s="3">
        <v>1</v>
      </c>
      <c r="I8625" s="3">
        <f t="shared" si="134"/>
        <v>2</v>
      </c>
    </row>
    <row r="8626" spans="1:9" x14ac:dyDescent="0.35">
      <c r="A8626" s="3" t="s">
        <v>9018</v>
      </c>
      <c r="B8626" s="44" t="s">
        <v>248</v>
      </c>
      <c r="C8626" s="44" t="s">
        <v>80</v>
      </c>
      <c r="D8626" s="44" t="s">
        <v>175</v>
      </c>
      <c r="E8626" s="3">
        <v>3</v>
      </c>
      <c r="F8626" s="3">
        <v>1</v>
      </c>
      <c r="G8626" s="3">
        <v>4</v>
      </c>
      <c r="H8626" s="3">
        <v>1</v>
      </c>
      <c r="I8626" s="3">
        <f t="shared" si="134"/>
        <v>2</v>
      </c>
    </row>
    <row r="8627" spans="1:9" x14ac:dyDescent="0.35">
      <c r="A8627" s="3" t="s">
        <v>9019</v>
      </c>
      <c r="B8627" s="44" t="s">
        <v>276</v>
      </c>
      <c r="C8627" s="44" t="s">
        <v>105</v>
      </c>
      <c r="D8627" s="44" t="s">
        <v>175</v>
      </c>
      <c r="E8627" s="3">
        <v>3</v>
      </c>
      <c r="F8627" s="3">
        <v>2</v>
      </c>
      <c r="G8627" s="3">
        <v>1</v>
      </c>
      <c r="H8627" s="3">
        <v>1</v>
      </c>
      <c r="I8627" s="3">
        <f t="shared" si="134"/>
        <v>2</v>
      </c>
    </row>
    <row r="8628" spans="1:9" x14ac:dyDescent="0.35">
      <c r="A8628" s="3" t="s">
        <v>9020</v>
      </c>
      <c r="B8628" s="44" t="s">
        <v>224</v>
      </c>
      <c r="C8628" s="44" t="s">
        <v>183</v>
      </c>
      <c r="D8628" s="44" t="s">
        <v>176</v>
      </c>
      <c r="E8628" s="3">
        <v>3</v>
      </c>
      <c r="F8628" s="3">
        <v>1</v>
      </c>
      <c r="G8628" s="3">
        <v>4</v>
      </c>
      <c r="H8628" s="3">
        <v>4</v>
      </c>
      <c r="I8628" s="3">
        <f t="shared" si="134"/>
        <v>3</v>
      </c>
    </row>
    <row r="8629" spans="1:9" x14ac:dyDescent="0.35">
      <c r="A8629" s="3" t="s">
        <v>9021</v>
      </c>
      <c r="B8629" s="44" t="s">
        <v>197</v>
      </c>
      <c r="C8629" s="44" t="s">
        <v>80</v>
      </c>
      <c r="D8629" s="44" t="s">
        <v>176</v>
      </c>
      <c r="E8629" s="3">
        <v>3</v>
      </c>
      <c r="F8629" s="3">
        <v>1</v>
      </c>
      <c r="G8629" s="3">
        <v>4</v>
      </c>
      <c r="H8629" s="3">
        <v>1</v>
      </c>
      <c r="I8629" s="3">
        <f t="shared" si="134"/>
        <v>2</v>
      </c>
    </row>
    <row r="8630" spans="1:9" x14ac:dyDescent="0.35">
      <c r="A8630" s="3" t="s">
        <v>9022</v>
      </c>
      <c r="B8630" s="44" t="s">
        <v>185</v>
      </c>
      <c r="C8630" s="44" t="s">
        <v>63</v>
      </c>
      <c r="D8630" s="44" t="s">
        <v>176</v>
      </c>
      <c r="E8630" s="3">
        <v>3</v>
      </c>
      <c r="F8630" s="3">
        <v>3</v>
      </c>
      <c r="G8630" s="3">
        <v>1</v>
      </c>
      <c r="H8630" s="3">
        <v>3</v>
      </c>
      <c r="I8630" s="3">
        <f t="shared" si="134"/>
        <v>3</v>
      </c>
    </row>
    <row r="8631" spans="1:9" x14ac:dyDescent="0.35">
      <c r="A8631" s="3" t="s">
        <v>9023</v>
      </c>
      <c r="B8631" s="44" t="s">
        <v>215</v>
      </c>
      <c r="C8631" s="44" t="s">
        <v>38</v>
      </c>
      <c r="D8631" s="44" t="s">
        <v>176</v>
      </c>
      <c r="E8631" s="3">
        <v>3</v>
      </c>
      <c r="F8631" s="3">
        <v>1</v>
      </c>
      <c r="G8631" s="3">
        <v>4</v>
      </c>
      <c r="H8631" s="3">
        <v>1</v>
      </c>
      <c r="I8631" s="3">
        <f t="shared" si="134"/>
        <v>2</v>
      </c>
    </row>
    <row r="8632" spans="1:9" x14ac:dyDescent="0.35">
      <c r="A8632" s="3" t="s">
        <v>9024</v>
      </c>
      <c r="B8632" s="44" t="s">
        <v>224</v>
      </c>
      <c r="C8632" s="44" t="s">
        <v>183</v>
      </c>
      <c r="D8632" s="44" t="s">
        <v>176</v>
      </c>
      <c r="E8632" s="3">
        <v>3</v>
      </c>
      <c r="F8632" s="3">
        <v>1</v>
      </c>
      <c r="G8632" s="3">
        <v>1</v>
      </c>
      <c r="H8632" s="3">
        <v>1</v>
      </c>
      <c r="I8632" s="3">
        <f t="shared" si="134"/>
        <v>2</v>
      </c>
    </row>
    <row r="8633" spans="1:9" x14ac:dyDescent="0.35">
      <c r="A8633" s="3" t="s">
        <v>9025</v>
      </c>
      <c r="B8633" s="44" t="s">
        <v>224</v>
      </c>
      <c r="C8633" s="44" t="s">
        <v>183</v>
      </c>
      <c r="D8633" s="44" t="s">
        <v>176</v>
      </c>
      <c r="E8633" s="3">
        <v>3</v>
      </c>
      <c r="F8633" s="3">
        <v>1</v>
      </c>
      <c r="G8633" s="3">
        <v>4</v>
      </c>
      <c r="H8633" s="3">
        <v>1</v>
      </c>
      <c r="I8633" s="3">
        <f t="shared" si="134"/>
        <v>2</v>
      </c>
    </row>
    <row r="8634" spans="1:9" x14ac:dyDescent="0.35">
      <c r="A8634" s="3" t="s">
        <v>9026</v>
      </c>
      <c r="B8634" s="44" t="s">
        <v>220</v>
      </c>
      <c r="C8634" s="44" t="s">
        <v>96</v>
      </c>
      <c r="D8634" s="44" t="s">
        <v>176</v>
      </c>
      <c r="E8634" s="3">
        <v>3</v>
      </c>
      <c r="F8634" s="3">
        <v>1</v>
      </c>
      <c r="G8634" s="3">
        <v>4</v>
      </c>
      <c r="H8634" s="3">
        <v>1</v>
      </c>
      <c r="I8634" s="3">
        <f t="shared" si="134"/>
        <v>2</v>
      </c>
    </row>
    <row r="8635" spans="1:9" x14ac:dyDescent="0.35">
      <c r="A8635" s="3" t="s">
        <v>9027</v>
      </c>
      <c r="B8635" s="44" t="s">
        <v>276</v>
      </c>
      <c r="C8635" s="44" t="s">
        <v>105</v>
      </c>
      <c r="D8635" s="44" t="s">
        <v>175</v>
      </c>
      <c r="E8635" s="3">
        <v>3</v>
      </c>
      <c r="F8635" s="3">
        <v>1</v>
      </c>
      <c r="G8635" s="3">
        <v>1</v>
      </c>
      <c r="H8635" s="3">
        <v>1</v>
      </c>
      <c r="I8635" s="3">
        <f t="shared" si="134"/>
        <v>2</v>
      </c>
    </row>
    <row r="8636" spans="1:9" x14ac:dyDescent="0.35">
      <c r="A8636" s="3" t="s">
        <v>9028</v>
      </c>
      <c r="B8636" s="44" t="s">
        <v>224</v>
      </c>
      <c r="C8636" s="44" t="s">
        <v>183</v>
      </c>
      <c r="D8636" s="44" t="s">
        <v>176</v>
      </c>
      <c r="E8636" s="3">
        <v>3</v>
      </c>
      <c r="F8636" s="3">
        <v>1</v>
      </c>
      <c r="G8636" s="3">
        <v>1</v>
      </c>
      <c r="H8636" s="3">
        <v>1</v>
      </c>
      <c r="I8636" s="3">
        <f t="shared" si="134"/>
        <v>2</v>
      </c>
    </row>
    <row r="8637" spans="1:9" x14ac:dyDescent="0.35">
      <c r="A8637" s="3" t="s">
        <v>9029</v>
      </c>
      <c r="B8637" s="44" t="s">
        <v>192</v>
      </c>
      <c r="C8637" s="44" t="s">
        <v>111</v>
      </c>
      <c r="D8637" s="44" t="s">
        <v>176</v>
      </c>
      <c r="E8637" s="3">
        <v>3</v>
      </c>
      <c r="F8637" s="3">
        <v>1</v>
      </c>
      <c r="G8637" s="3">
        <v>1</v>
      </c>
      <c r="H8637" s="3">
        <v>1</v>
      </c>
      <c r="I8637" s="3">
        <f t="shared" si="134"/>
        <v>2</v>
      </c>
    </row>
    <row r="8638" spans="1:9" x14ac:dyDescent="0.35">
      <c r="A8638" s="3" t="s">
        <v>9030</v>
      </c>
      <c r="B8638" s="44" t="s">
        <v>184</v>
      </c>
      <c r="C8638" s="44" t="s">
        <v>79</v>
      </c>
      <c r="D8638" s="44" t="s">
        <v>176</v>
      </c>
      <c r="E8638" s="3">
        <v>3</v>
      </c>
      <c r="F8638" s="3">
        <v>1</v>
      </c>
      <c r="G8638" s="3">
        <v>1</v>
      </c>
      <c r="H8638" s="3">
        <v>1</v>
      </c>
      <c r="I8638" s="3">
        <f t="shared" si="134"/>
        <v>2</v>
      </c>
    </row>
    <row r="8639" spans="1:9" x14ac:dyDescent="0.35">
      <c r="A8639" s="3" t="s">
        <v>9031</v>
      </c>
      <c r="B8639" s="44" t="s">
        <v>206</v>
      </c>
      <c r="C8639" s="44" t="s">
        <v>52</v>
      </c>
      <c r="D8639" s="44" t="s">
        <v>175</v>
      </c>
      <c r="E8639" s="3">
        <v>3</v>
      </c>
      <c r="F8639" s="3">
        <v>1</v>
      </c>
      <c r="G8639" s="3">
        <v>1</v>
      </c>
      <c r="H8639" s="3">
        <v>1</v>
      </c>
      <c r="I8639" s="3">
        <f t="shared" si="134"/>
        <v>2</v>
      </c>
    </row>
    <row r="8640" spans="1:9" x14ac:dyDescent="0.35">
      <c r="A8640" s="3" t="s">
        <v>9032</v>
      </c>
      <c r="B8640" s="44" t="s">
        <v>181</v>
      </c>
      <c r="C8640" s="44" t="s">
        <v>79</v>
      </c>
      <c r="D8640" s="44" t="s">
        <v>175</v>
      </c>
      <c r="E8640" s="3">
        <v>3</v>
      </c>
      <c r="F8640" s="3">
        <v>1</v>
      </c>
      <c r="G8640" s="3">
        <v>1</v>
      </c>
      <c r="H8640" s="3">
        <v>1</v>
      </c>
      <c r="I8640" s="3">
        <f t="shared" si="134"/>
        <v>2</v>
      </c>
    </row>
    <row r="8641" spans="1:9" x14ac:dyDescent="0.35">
      <c r="A8641" s="3" t="s">
        <v>9033</v>
      </c>
      <c r="B8641" s="44" t="s">
        <v>215</v>
      </c>
      <c r="C8641" s="44" t="s">
        <v>38</v>
      </c>
      <c r="D8641" s="44" t="s">
        <v>176</v>
      </c>
      <c r="E8641" s="3">
        <v>3</v>
      </c>
      <c r="F8641" s="3">
        <v>1</v>
      </c>
      <c r="G8641" s="3">
        <v>4</v>
      </c>
      <c r="H8641" s="3">
        <v>1</v>
      </c>
      <c r="I8641" s="3">
        <f t="shared" si="134"/>
        <v>2</v>
      </c>
    </row>
    <row r="8642" spans="1:9" x14ac:dyDescent="0.35">
      <c r="A8642" s="3" t="s">
        <v>9034</v>
      </c>
      <c r="B8642" s="44" t="s">
        <v>197</v>
      </c>
      <c r="C8642" s="44" t="s">
        <v>80</v>
      </c>
      <c r="D8642" s="44" t="s">
        <v>176</v>
      </c>
      <c r="E8642" s="3">
        <v>3</v>
      </c>
      <c r="F8642" s="3">
        <v>1</v>
      </c>
      <c r="G8642" s="3">
        <v>4</v>
      </c>
      <c r="H8642" s="3">
        <v>1</v>
      </c>
      <c r="I8642" s="3">
        <f t="shared" si="134"/>
        <v>2</v>
      </c>
    </row>
    <row r="8643" spans="1:9" x14ac:dyDescent="0.35">
      <c r="A8643" s="3" t="s">
        <v>9035</v>
      </c>
      <c r="B8643" s="44" t="s">
        <v>206</v>
      </c>
      <c r="C8643" s="44" t="s">
        <v>52</v>
      </c>
      <c r="D8643" s="44" t="s">
        <v>175</v>
      </c>
      <c r="E8643" s="3">
        <v>3</v>
      </c>
      <c r="F8643" s="3">
        <v>2</v>
      </c>
      <c r="G8643" s="3">
        <v>1</v>
      </c>
      <c r="H8643" s="3">
        <v>1</v>
      </c>
      <c r="I8643" s="3">
        <f t="shared" ref="I8643:I8706" si="135">ROUND(AVERAGE(E8643:H8643),0)</f>
        <v>2</v>
      </c>
    </row>
    <row r="8644" spans="1:9" x14ac:dyDescent="0.35">
      <c r="A8644" s="3" t="s">
        <v>9036</v>
      </c>
      <c r="B8644" s="44" t="s">
        <v>224</v>
      </c>
      <c r="C8644" s="44" t="s">
        <v>183</v>
      </c>
      <c r="D8644" s="44" t="s">
        <v>176</v>
      </c>
      <c r="E8644" s="3">
        <v>3</v>
      </c>
      <c r="F8644" s="3">
        <v>1</v>
      </c>
      <c r="G8644" s="3">
        <v>1</v>
      </c>
      <c r="H8644" s="3">
        <v>1</v>
      </c>
      <c r="I8644" s="3">
        <f t="shared" si="135"/>
        <v>2</v>
      </c>
    </row>
    <row r="8645" spans="1:9" x14ac:dyDescent="0.35">
      <c r="A8645" s="3" t="s">
        <v>9037</v>
      </c>
      <c r="B8645" s="44" t="s">
        <v>224</v>
      </c>
      <c r="C8645" s="44" t="s">
        <v>183</v>
      </c>
      <c r="D8645" s="44" t="s">
        <v>176</v>
      </c>
      <c r="E8645" s="3">
        <v>3</v>
      </c>
      <c r="F8645" s="3">
        <v>1</v>
      </c>
      <c r="G8645" s="3">
        <v>1</v>
      </c>
      <c r="H8645" s="3">
        <v>1</v>
      </c>
      <c r="I8645" s="3">
        <f t="shared" si="135"/>
        <v>2</v>
      </c>
    </row>
    <row r="8646" spans="1:9" x14ac:dyDescent="0.35">
      <c r="A8646" s="3" t="s">
        <v>9038</v>
      </c>
      <c r="B8646" s="44" t="s">
        <v>267</v>
      </c>
      <c r="C8646" s="44" t="s">
        <v>110</v>
      </c>
      <c r="D8646" s="44" t="s">
        <v>176</v>
      </c>
      <c r="E8646" s="3">
        <v>3</v>
      </c>
      <c r="F8646" s="3">
        <v>1</v>
      </c>
      <c r="G8646" s="3">
        <v>4</v>
      </c>
      <c r="H8646" s="3">
        <v>1</v>
      </c>
      <c r="I8646" s="3">
        <f t="shared" si="135"/>
        <v>2</v>
      </c>
    </row>
    <row r="8647" spans="1:9" x14ac:dyDescent="0.35">
      <c r="A8647" s="3" t="s">
        <v>9039</v>
      </c>
      <c r="B8647" s="44" t="s">
        <v>206</v>
      </c>
      <c r="C8647" s="44" t="s">
        <v>52</v>
      </c>
      <c r="D8647" s="44" t="s">
        <v>175</v>
      </c>
      <c r="E8647" s="3">
        <v>3</v>
      </c>
      <c r="F8647" s="3">
        <v>1</v>
      </c>
      <c r="G8647" s="3">
        <v>1</v>
      </c>
      <c r="H8647" s="3">
        <v>1</v>
      </c>
      <c r="I8647" s="3">
        <f t="shared" si="135"/>
        <v>2</v>
      </c>
    </row>
    <row r="8648" spans="1:9" x14ac:dyDescent="0.35">
      <c r="A8648" s="3" t="s">
        <v>9040</v>
      </c>
      <c r="B8648" s="44" t="s">
        <v>224</v>
      </c>
      <c r="C8648" s="44" t="s">
        <v>183</v>
      </c>
      <c r="D8648" s="44" t="s">
        <v>176</v>
      </c>
      <c r="E8648" s="3">
        <v>3</v>
      </c>
      <c r="F8648" s="3">
        <v>1</v>
      </c>
      <c r="G8648" s="3">
        <v>1</v>
      </c>
      <c r="H8648" s="3">
        <v>1</v>
      </c>
      <c r="I8648" s="3">
        <f t="shared" si="135"/>
        <v>2</v>
      </c>
    </row>
    <row r="8649" spans="1:9" x14ac:dyDescent="0.35">
      <c r="A8649" s="3" t="s">
        <v>9041</v>
      </c>
      <c r="B8649" s="44" t="s">
        <v>206</v>
      </c>
      <c r="C8649" s="44" t="s">
        <v>52</v>
      </c>
      <c r="D8649" s="44" t="s">
        <v>175</v>
      </c>
      <c r="E8649" s="3">
        <v>3</v>
      </c>
      <c r="F8649" s="3">
        <v>1</v>
      </c>
      <c r="G8649" s="3">
        <v>1</v>
      </c>
      <c r="H8649" s="3">
        <v>1</v>
      </c>
      <c r="I8649" s="3">
        <f t="shared" si="135"/>
        <v>2</v>
      </c>
    </row>
    <row r="8650" spans="1:9" x14ac:dyDescent="0.35">
      <c r="A8650" s="3" t="s">
        <v>9042</v>
      </c>
      <c r="B8650" s="44" t="s">
        <v>197</v>
      </c>
      <c r="C8650" s="44" t="s">
        <v>80</v>
      </c>
      <c r="D8650" s="44" t="s">
        <v>176</v>
      </c>
      <c r="E8650" s="3">
        <v>3</v>
      </c>
      <c r="F8650" s="3">
        <v>1</v>
      </c>
      <c r="G8650" s="3">
        <v>4</v>
      </c>
      <c r="H8650" s="3">
        <v>1</v>
      </c>
      <c r="I8650" s="3">
        <f t="shared" si="135"/>
        <v>2</v>
      </c>
    </row>
    <row r="8651" spans="1:9" x14ac:dyDescent="0.35">
      <c r="A8651" s="3" t="s">
        <v>9043</v>
      </c>
      <c r="B8651" s="44" t="s">
        <v>206</v>
      </c>
      <c r="C8651" s="44" t="s">
        <v>52</v>
      </c>
      <c r="D8651" s="44" t="s">
        <v>175</v>
      </c>
      <c r="E8651" s="3">
        <v>3</v>
      </c>
      <c r="F8651" s="3">
        <v>1</v>
      </c>
      <c r="G8651" s="3">
        <v>1</v>
      </c>
      <c r="H8651" s="3">
        <v>1</v>
      </c>
      <c r="I8651" s="3">
        <f t="shared" si="135"/>
        <v>2</v>
      </c>
    </row>
    <row r="8652" spans="1:9" x14ac:dyDescent="0.35">
      <c r="A8652" s="3" t="s">
        <v>9044</v>
      </c>
      <c r="B8652" s="44" t="s">
        <v>206</v>
      </c>
      <c r="C8652" s="44" t="s">
        <v>52</v>
      </c>
      <c r="D8652" s="44" t="s">
        <v>175</v>
      </c>
      <c r="E8652" s="3">
        <v>3</v>
      </c>
      <c r="F8652" s="3">
        <v>1</v>
      </c>
      <c r="G8652" s="3">
        <v>1</v>
      </c>
      <c r="H8652" s="3">
        <v>1</v>
      </c>
      <c r="I8652" s="3">
        <f t="shared" si="135"/>
        <v>2</v>
      </c>
    </row>
    <row r="8653" spans="1:9" x14ac:dyDescent="0.35">
      <c r="A8653" s="3" t="s">
        <v>9045</v>
      </c>
      <c r="B8653" s="44" t="s">
        <v>197</v>
      </c>
      <c r="C8653" s="44" t="s">
        <v>80</v>
      </c>
      <c r="D8653" s="44" t="s">
        <v>176</v>
      </c>
      <c r="E8653" s="3">
        <v>3</v>
      </c>
      <c r="F8653" s="3">
        <v>1</v>
      </c>
      <c r="G8653" s="3">
        <v>1</v>
      </c>
      <c r="H8653" s="3">
        <v>1</v>
      </c>
      <c r="I8653" s="3">
        <f t="shared" si="135"/>
        <v>2</v>
      </c>
    </row>
    <row r="8654" spans="1:9" x14ac:dyDescent="0.35">
      <c r="A8654" s="3" t="s">
        <v>9046</v>
      </c>
      <c r="B8654" s="44" t="s">
        <v>220</v>
      </c>
      <c r="C8654" s="44" t="s">
        <v>96</v>
      </c>
      <c r="D8654" s="44" t="s">
        <v>176</v>
      </c>
      <c r="E8654" s="3">
        <v>3</v>
      </c>
      <c r="F8654" s="3">
        <v>1</v>
      </c>
      <c r="G8654" s="3">
        <v>4</v>
      </c>
      <c r="H8654" s="3">
        <v>1</v>
      </c>
      <c r="I8654" s="3">
        <f t="shared" si="135"/>
        <v>2</v>
      </c>
    </row>
    <row r="8655" spans="1:9" x14ac:dyDescent="0.35">
      <c r="A8655" s="3" t="s">
        <v>9047</v>
      </c>
      <c r="B8655" s="44" t="s">
        <v>265</v>
      </c>
      <c r="C8655" s="44" t="s">
        <v>96</v>
      </c>
      <c r="D8655" s="44" t="s">
        <v>175</v>
      </c>
      <c r="E8655" s="3">
        <v>3</v>
      </c>
      <c r="F8655" s="3">
        <v>1</v>
      </c>
      <c r="G8655" s="3">
        <v>1</v>
      </c>
      <c r="H8655" s="3">
        <v>1</v>
      </c>
      <c r="I8655" s="3">
        <f t="shared" si="135"/>
        <v>2</v>
      </c>
    </row>
    <row r="8656" spans="1:9" x14ac:dyDescent="0.35">
      <c r="A8656" s="3" t="s">
        <v>9048</v>
      </c>
      <c r="B8656" s="44" t="s">
        <v>267</v>
      </c>
      <c r="C8656" s="44" t="s">
        <v>110</v>
      </c>
      <c r="D8656" s="44" t="s">
        <v>176</v>
      </c>
      <c r="E8656" s="3">
        <v>3</v>
      </c>
      <c r="F8656" s="3">
        <v>1</v>
      </c>
      <c r="G8656" s="3">
        <v>1</v>
      </c>
      <c r="H8656" s="3">
        <v>1</v>
      </c>
      <c r="I8656" s="3">
        <f t="shared" si="135"/>
        <v>2</v>
      </c>
    </row>
    <row r="8657" spans="1:9" x14ac:dyDescent="0.35">
      <c r="A8657" s="3" t="s">
        <v>9049</v>
      </c>
      <c r="B8657" s="44" t="s">
        <v>224</v>
      </c>
      <c r="C8657" s="44" t="s">
        <v>183</v>
      </c>
      <c r="D8657" s="44" t="s">
        <v>176</v>
      </c>
      <c r="E8657" s="3">
        <v>3</v>
      </c>
      <c r="F8657" s="3">
        <v>1</v>
      </c>
      <c r="G8657" s="3">
        <v>4</v>
      </c>
      <c r="H8657" s="3">
        <v>1</v>
      </c>
      <c r="I8657" s="3">
        <f t="shared" si="135"/>
        <v>2</v>
      </c>
    </row>
    <row r="8658" spans="1:9" x14ac:dyDescent="0.35">
      <c r="A8658" s="3" t="s">
        <v>9050</v>
      </c>
      <c r="B8658" s="44" t="s">
        <v>197</v>
      </c>
      <c r="C8658" s="44" t="s">
        <v>80</v>
      </c>
      <c r="D8658" s="44" t="s">
        <v>176</v>
      </c>
      <c r="E8658" s="3">
        <v>3</v>
      </c>
      <c r="F8658" s="3">
        <v>1</v>
      </c>
      <c r="G8658" s="3">
        <v>1</v>
      </c>
      <c r="H8658" s="3">
        <v>1</v>
      </c>
      <c r="I8658" s="3">
        <f t="shared" si="135"/>
        <v>2</v>
      </c>
    </row>
    <row r="8659" spans="1:9" x14ac:dyDescent="0.35">
      <c r="A8659" s="3" t="s">
        <v>9051</v>
      </c>
      <c r="B8659" s="44" t="s">
        <v>224</v>
      </c>
      <c r="C8659" s="44" t="s">
        <v>183</v>
      </c>
      <c r="D8659" s="44" t="s">
        <v>176</v>
      </c>
      <c r="E8659" s="3">
        <v>3</v>
      </c>
      <c r="F8659" s="3">
        <v>1</v>
      </c>
      <c r="G8659" s="3">
        <v>4</v>
      </c>
      <c r="H8659" s="3">
        <v>1</v>
      </c>
      <c r="I8659" s="3">
        <f t="shared" si="135"/>
        <v>2</v>
      </c>
    </row>
    <row r="8660" spans="1:9" x14ac:dyDescent="0.35">
      <c r="A8660" s="3" t="s">
        <v>9052</v>
      </c>
      <c r="B8660" s="44" t="s">
        <v>206</v>
      </c>
      <c r="C8660" s="44" t="s">
        <v>52</v>
      </c>
      <c r="D8660" s="44" t="s">
        <v>175</v>
      </c>
      <c r="E8660" s="3">
        <v>3</v>
      </c>
      <c r="F8660" s="3">
        <v>1</v>
      </c>
      <c r="G8660" s="3">
        <v>1</v>
      </c>
      <c r="H8660" s="3">
        <v>1</v>
      </c>
      <c r="I8660" s="3">
        <f t="shared" si="135"/>
        <v>2</v>
      </c>
    </row>
    <row r="8661" spans="1:9" x14ac:dyDescent="0.35">
      <c r="A8661" s="3" t="s">
        <v>9053</v>
      </c>
      <c r="B8661" s="44" t="s">
        <v>282</v>
      </c>
      <c r="C8661" s="44" t="s">
        <v>111</v>
      </c>
      <c r="D8661" s="44" t="s">
        <v>175</v>
      </c>
      <c r="E8661" s="3">
        <v>3</v>
      </c>
      <c r="F8661" s="3">
        <v>1</v>
      </c>
      <c r="G8661" s="3">
        <v>1</v>
      </c>
      <c r="H8661" s="3">
        <v>1</v>
      </c>
      <c r="I8661" s="3">
        <f t="shared" si="135"/>
        <v>2</v>
      </c>
    </row>
    <row r="8662" spans="1:9" x14ac:dyDescent="0.35">
      <c r="A8662" s="3" t="s">
        <v>9054</v>
      </c>
      <c r="B8662" s="44" t="s">
        <v>224</v>
      </c>
      <c r="C8662" s="44" t="s">
        <v>183</v>
      </c>
      <c r="D8662" s="44" t="s">
        <v>176</v>
      </c>
      <c r="E8662" s="3">
        <v>3</v>
      </c>
      <c r="F8662" s="3">
        <v>1</v>
      </c>
      <c r="G8662" s="3">
        <v>1</v>
      </c>
      <c r="H8662" s="3">
        <v>2</v>
      </c>
      <c r="I8662" s="3">
        <f t="shared" si="135"/>
        <v>2</v>
      </c>
    </row>
    <row r="8663" spans="1:9" x14ac:dyDescent="0.35">
      <c r="A8663" s="3" t="s">
        <v>9055</v>
      </c>
      <c r="B8663" s="44" t="s">
        <v>224</v>
      </c>
      <c r="C8663" s="44" t="s">
        <v>183</v>
      </c>
      <c r="D8663" s="44" t="s">
        <v>176</v>
      </c>
      <c r="E8663" s="3">
        <v>3</v>
      </c>
      <c r="F8663" s="3">
        <v>1</v>
      </c>
      <c r="G8663" s="3">
        <v>4</v>
      </c>
      <c r="H8663" s="3">
        <v>1</v>
      </c>
      <c r="I8663" s="3">
        <f t="shared" si="135"/>
        <v>2</v>
      </c>
    </row>
    <row r="8664" spans="1:9" x14ac:dyDescent="0.35">
      <c r="A8664" s="3" t="s">
        <v>9056</v>
      </c>
      <c r="B8664" s="44" t="s">
        <v>225</v>
      </c>
      <c r="C8664" s="44" t="s">
        <v>52</v>
      </c>
      <c r="D8664" s="44" t="s">
        <v>176</v>
      </c>
      <c r="E8664" s="3">
        <v>2</v>
      </c>
      <c r="F8664" s="3">
        <v>3</v>
      </c>
      <c r="G8664" s="3">
        <v>1</v>
      </c>
      <c r="H8664" s="3">
        <v>1</v>
      </c>
      <c r="I8664" s="3">
        <f t="shared" si="135"/>
        <v>2</v>
      </c>
    </row>
    <row r="8665" spans="1:9" x14ac:dyDescent="0.35">
      <c r="A8665" s="3" t="s">
        <v>9057</v>
      </c>
      <c r="B8665" s="44" t="s">
        <v>211</v>
      </c>
      <c r="C8665" s="44" t="s">
        <v>87</v>
      </c>
      <c r="D8665" s="44" t="s">
        <v>175</v>
      </c>
      <c r="E8665" s="3">
        <v>3</v>
      </c>
      <c r="F8665" s="3">
        <v>1</v>
      </c>
      <c r="G8665" s="3">
        <v>1</v>
      </c>
      <c r="H8665" s="3">
        <v>4</v>
      </c>
      <c r="I8665" s="3">
        <f t="shared" si="135"/>
        <v>2</v>
      </c>
    </row>
    <row r="8666" spans="1:9" x14ac:dyDescent="0.35">
      <c r="A8666" s="3" t="s">
        <v>9058</v>
      </c>
      <c r="B8666" s="44" t="s">
        <v>224</v>
      </c>
      <c r="C8666" s="44" t="s">
        <v>183</v>
      </c>
      <c r="D8666" s="44" t="s">
        <v>176</v>
      </c>
      <c r="E8666" s="3">
        <v>3</v>
      </c>
      <c r="F8666" s="3">
        <v>1</v>
      </c>
      <c r="G8666" s="3">
        <v>4</v>
      </c>
      <c r="H8666" s="3">
        <v>1</v>
      </c>
      <c r="I8666" s="3">
        <f t="shared" si="135"/>
        <v>2</v>
      </c>
    </row>
    <row r="8667" spans="1:9" x14ac:dyDescent="0.35">
      <c r="A8667" s="3" t="s">
        <v>9059</v>
      </c>
      <c r="B8667" s="44" t="s">
        <v>265</v>
      </c>
      <c r="C8667" s="44" t="s">
        <v>96</v>
      </c>
      <c r="D8667" s="44" t="s">
        <v>175</v>
      </c>
      <c r="E8667" s="3">
        <v>3</v>
      </c>
      <c r="F8667" s="3">
        <v>1</v>
      </c>
      <c r="G8667" s="3">
        <v>1</v>
      </c>
      <c r="H8667" s="3">
        <v>1</v>
      </c>
      <c r="I8667" s="3">
        <f t="shared" si="135"/>
        <v>2</v>
      </c>
    </row>
    <row r="8668" spans="1:9" x14ac:dyDescent="0.35">
      <c r="A8668" s="3" t="s">
        <v>9060</v>
      </c>
      <c r="B8668" s="44" t="s">
        <v>211</v>
      </c>
      <c r="C8668" s="44" t="s">
        <v>87</v>
      </c>
      <c r="D8668" s="44" t="s">
        <v>175</v>
      </c>
      <c r="E8668" s="3">
        <v>3</v>
      </c>
      <c r="F8668" s="3">
        <v>2</v>
      </c>
      <c r="G8668" s="3">
        <v>1</v>
      </c>
      <c r="H8668" s="3">
        <v>1</v>
      </c>
      <c r="I8668" s="3">
        <f t="shared" si="135"/>
        <v>2</v>
      </c>
    </row>
    <row r="8669" spans="1:9" x14ac:dyDescent="0.35">
      <c r="A8669" s="3" t="s">
        <v>9061</v>
      </c>
      <c r="B8669" s="44" t="s">
        <v>253</v>
      </c>
      <c r="C8669" s="44" t="s">
        <v>235</v>
      </c>
      <c r="D8669" s="44" t="s">
        <v>175</v>
      </c>
      <c r="E8669" s="3">
        <v>3</v>
      </c>
      <c r="F8669" s="3">
        <v>1</v>
      </c>
      <c r="G8669" s="3">
        <v>4</v>
      </c>
      <c r="H8669" s="3">
        <v>1</v>
      </c>
      <c r="I8669" s="3">
        <f t="shared" si="135"/>
        <v>2</v>
      </c>
    </row>
    <row r="8670" spans="1:9" x14ac:dyDescent="0.35">
      <c r="A8670" s="3" t="s">
        <v>9062</v>
      </c>
      <c r="B8670" s="44" t="s">
        <v>187</v>
      </c>
      <c r="C8670" s="44" t="s">
        <v>86</v>
      </c>
      <c r="D8670" s="44" t="s">
        <v>175</v>
      </c>
      <c r="E8670" s="3">
        <v>3</v>
      </c>
      <c r="F8670" s="3">
        <v>1</v>
      </c>
      <c r="G8670" s="3">
        <v>4</v>
      </c>
      <c r="H8670" s="3">
        <v>1</v>
      </c>
      <c r="I8670" s="3">
        <f t="shared" si="135"/>
        <v>2</v>
      </c>
    </row>
    <row r="8671" spans="1:9" x14ac:dyDescent="0.35">
      <c r="A8671" s="3" t="s">
        <v>9063</v>
      </c>
      <c r="B8671" s="44" t="s">
        <v>211</v>
      </c>
      <c r="C8671" s="44" t="s">
        <v>87</v>
      </c>
      <c r="D8671" s="44" t="s">
        <v>175</v>
      </c>
      <c r="E8671" s="3">
        <v>3</v>
      </c>
      <c r="F8671" s="3">
        <v>2</v>
      </c>
      <c r="G8671" s="3">
        <v>1</v>
      </c>
      <c r="H8671" s="3">
        <v>1</v>
      </c>
      <c r="I8671" s="3">
        <f t="shared" si="135"/>
        <v>2</v>
      </c>
    </row>
    <row r="8672" spans="1:9" x14ac:dyDescent="0.35">
      <c r="A8672" s="3" t="s">
        <v>9064</v>
      </c>
      <c r="B8672" s="44" t="s">
        <v>265</v>
      </c>
      <c r="C8672" s="44" t="s">
        <v>96</v>
      </c>
      <c r="D8672" s="44" t="s">
        <v>175</v>
      </c>
      <c r="E8672" s="3">
        <v>3</v>
      </c>
      <c r="F8672" s="3">
        <v>1</v>
      </c>
      <c r="G8672" s="3">
        <v>1</v>
      </c>
      <c r="H8672" s="3">
        <v>1</v>
      </c>
      <c r="I8672" s="3">
        <f t="shared" si="135"/>
        <v>2</v>
      </c>
    </row>
    <row r="8673" spans="1:9" x14ac:dyDescent="0.35">
      <c r="A8673" s="3" t="s">
        <v>9065</v>
      </c>
      <c r="B8673" s="44" t="s">
        <v>206</v>
      </c>
      <c r="C8673" s="44" t="s">
        <v>52</v>
      </c>
      <c r="D8673" s="44" t="s">
        <v>175</v>
      </c>
      <c r="E8673" s="3">
        <v>3</v>
      </c>
      <c r="F8673" s="3">
        <v>2</v>
      </c>
      <c r="G8673" s="3">
        <v>4</v>
      </c>
      <c r="H8673" s="3">
        <v>1</v>
      </c>
      <c r="I8673" s="3">
        <f t="shared" si="135"/>
        <v>3</v>
      </c>
    </row>
    <row r="8674" spans="1:9" x14ac:dyDescent="0.35">
      <c r="A8674" s="3" t="s">
        <v>9066</v>
      </c>
      <c r="B8674" s="44" t="s">
        <v>254</v>
      </c>
      <c r="C8674" s="44" t="s">
        <v>68</v>
      </c>
      <c r="D8674" s="44" t="s">
        <v>176</v>
      </c>
      <c r="E8674" s="3">
        <v>3</v>
      </c>
      <c r="F8674" s="3">
        <v>1</v>
      </c>
      <c r="G8674" s="3">
        <v>1</v>
      </c>
      <c r="H8674" s="3">
        <v>1</v>
      </c>
      <c r="I8674" s="3">
        <f t="shared" si="135"/>
        <v>2</v>
      </c>
    </row>
    <row r="8675" spans="1:9" x14ac:dyDescent="0.35">
      <c r="A8675" s="3" t="s">
        <v>9067</v>
      </c>
      <c r="B8675" s="44" t="s">
        <v>237</v>
      </c>
      <c r="C8675" s="44" t="s">
        <v>63</v>
      </c>
      <c r="D8675" s="44" t="s">
        <v>175</v>
      </c>
      <c r="E8675" s="3">
        <v>3</v>
      </c>
      <c r="F8675" s="3">
        <v>1</v>
      </c>
      <c r="G8675" s="3">
        <v>1</v>
      </c>
      <c r="H8675" s="3">
        <v>1</v>
      </c>
      <c r="I8675" s="3">
        <f t="shared" si="135"/>
        <v>2</v>
      </c>
    </row>
    <row r="8676" spans="1:9" x14ac:dyDescent="0.35">
      <c r="A8676" s="3" t="s">
        <v>9068</v>
      </c>
      <c r="B8676" s="44" t="s">
        <v>224</v>
      </c>
      <c r="C8676" s="44" t="s">
        <v>183</v>
      </c>
      <c r="D8676" s="44" t="s">
        <v>176</v>
      </c>
      <c r="E8676" s="3">
        <v>3</v>
      </c>
      <c r="F8676" s="3">
        <v>1</v>
      </c>
      <c r="G8676" s="3">
        <v>1</v>
      </c>
      <c r="H8676" s="3">
        <v>1</v>
      </c>
      <c r="I8676" s="3">
        <f t="shared" si="135"/>
        <v>2</v>
      </c>
    </row>
    <row r="8677" spans="1:9" x14ac:dyDescent="0.35">
      <c r="A8677" s="3" t="s">
        <v>9069</v>
      </c>
      <c r="B8677" s="44" t="s">
        <v>252</v>
      </c>
      <c r="C8677" s="44" t="s">
        <v>54</v>
      </c>
      <c r="D8677" s="44" t="s">
        <v>175</v>
      </c>
      <c r="E8677" s="3">
        <v>3</v>
      </c>
      <c r="F8677" s="3">
        <v>1</v>
      </c>
      <c r="G8677" s="3">
        <v>1</v>
      </c>
      <c r="H8677" s="3">
        <v>1</v>
      </c>
      <c r="I8677" s="3">
        <f t="shared" si="135"/>
        <v>2</v>
      </c>
    </row>
    <row r="8678" spans="1:9" x14ac:dyDescent="0.35">
      <c r="A8678" s="3" t="s">
        <v>9070</v>
      </c>
      <c r="B8678" s="44" t="s">
        <v>206</v>
      </c>
      <c r="C8678" s="44" t="s">
        <v>52</v>
      </c>
      <c r="D8678" s="44" t="s">
        <v>175</v>
      </c>
      <c r="E8678" s="3">
        <v>3</v>
      </c>
      <c r="F8678" s="3">
        <v>1</v>
      </c>
      <c r="G8678" s="3">
        <v>1</v>
      </c>
      <c r="H8678" s="3">
        <v>1</v>
      </c>
      <c r="I8678" s="3">
        <f t="shared" si="135"/>
        <v>2</v>
      </c>
    </row>
    <row r="8679" spans="1:9" x14ac:dyDescent="0.35">
      <c r="A8679" s="3" t="s">
        <v>9071</v>
      </c>
      <c r="B8679" s="44" t="s">
        <v>220</v>
      </c>
      <c r="C8679" s="44" t="s">
        <v>96</v>
      </c>
      <c r="D8679" s="44" t="s">
        <v>176</v>
      </c>
      <c r="E8679" s="3">
        <v>3</v>
      </c>
      <c r="F8679" s="3">
        <v>1</v>
      </c>
      <c r="G8679" s="3">
        <v>1</v>
      </c>
      <c r="H8679" s="3">
        <v>1</v>
      </c>
      <c r="I8679" s="3">
        <f t="shared" si="135"/>
        <v>2</v>
      </c>
    </row>
    <row r="8680" spans="1:9" x14ac:dyDescent="0.35">
      <c r="A8680" s="3" t="s">
        <v>9072</v>
      </c>
      <c r="B8680" s="44" t="s">
        <v>185</v>
      </c>
      <c r="C8680" s="44" t="s">
        <v>63</v>
      </c>
      <c r="D8680" s="44" t="s">
        <v>176</v>
      </c>
      <c r="E8680" s="3">
        <v>3</v>
      </c>
      <c r="F8680" s="3">
        <v>1</v>
      </c>
      <c r="G8680" s="3">
        <v>4</v>
      </c>
      <c r="H8680" s="3">
        <v>1</v>
      </c>
      <c r="I8680" s="3">
        <f t="shared" si="135"/>
        <v>2</v>
      </c>
    </row>
    <row r="8681" spans="1:9" x14ac:dyDescent="0.35">
      <c r="A8681" s="3" t="s">
        <v>9073</v>
      </c>
      <c r="B8681" s="44" t="s">
        <v>184</v>
      </c>
      <c r="C8681" s="44" t="s">
        <v>79</v>
      </c>
      <c r="D8681" s="44" t="s">
        <v>176</v>
      </c>
      <c r="E8681" s="3">
        <v>3</v>
      </c>
      <c r="F8681" s="3">
        <v>1</v>
      </c>
      <c r="G8681" s="3">
        <v>1</v>
      </c>
      <c r="H8681" s="3">
        <v>1</v>
      </c>
      <c r="I8681" s="3">
        <f t="shared" si="135"/>
        <v>2</v>
      </c>
    </row>
    <row r="8682" spans="1:9" x14ac:dyDescent="0.35">
      <c r="A8682" s="3" t="s">
        <v>9074</v>
      </c>
      <c r="B8682" s="44" t="s">
        <v>211</v>
      </c>
      <c r="C8682" s="44" t="s">
        <v>87</v>
      </c>
      <c r="D8682" s="44" t="s">
        <v>175</v>
      </c>
      <c r="E8682" s="3">
        <v>3</v>
      </c>
      <c r="F8682" s="3">
        <v>2</v>
      </c>
      <c r="G8682" s="3">
        <v>1</v>
      </c>
      <c r="H8682" s="3">
        <v>1</v>
      </c>
      <c r="I8682" s="3">
        <f t="shared" si="135"/>
        <v>2</v>
      </c>
    </row>
    <row r="8683" spans="1:9" x14ac:dyDescent="0.35">
      <c r="A8683" s="3" t="s">
        <v>9075</v>
      </c>
      <c r="B8683" s="44" t="s">
        <v>255</v>
      </c>
      <c r="C8683" s="44" t="s">
        <v>87</v>
      </c>
      <c r="D8683" s="44" t="s">
        <v>176</v>
      </c>
      <c r="E8683" s="3">
        <v>3</v>
      </c>
      <c r="F8683" s="3">
        <v>1</v>
      </c>
      <c r="G8683" s="3">
        <v>4</v>
      </c>
      <c r="H8683" s="3">
        <v>1</v>
      </c>
      <c r="I8683" s="3">
        <f t="shared" si="135"/>
        <v>2</v>
      </c>
    </row>
    <row r="8684" spans="1:9" x14ac:dyDescent="0.35">
      <c r="A8684" s="3" t="s">
        <v>9076</v>
      </c>
      <c r="B8684" s="44" t="s">
        <v>211</v>
      </c>
      <c r="C8684" s="44" t="s">
        <v>87</v>
      </c>
      <c r="D8684" s="44" t="s">
        <v>175</v>
      </c>
      <c r="E8684" s="3">
        <v>3</v>
      </c>
      <c r="F8684" s="3">
        <v>2</v>
      </c>
      <c r="G8684" s="3">
        <v>1</v>
      </c>
      <c r="H8684" s="3">
        <v>1</v>
      </c>
      <c r="I8684" s="3">
        <f t="shared" si="135"/>
        <v>2</v>
      </c>
    </row>
    <row r="8685" spans="1:9" x14ac:dyDescent="0.35">
      <c r="A8685" s="3" t="s">
        <v>9077</v>
      </c>
      <c r="B8685" s="44" t="s">
        <v>211</v>
      </c>
      <c r="C8685" s="44" t="s">
        <v>87</v>
      </c>
      <c r="D8685" s="44" t="s">
        <v>175</v>
      </c>
      <c r="E8685" s="3">
        <v>1</v>
      </c>
      <c r="F8685" s="3">
        <v>2</v>
      </c>
      <c r="G8685" s="3">
        <v>1</v>
      </c>
      <c r="H8685" s="3">
        <v>1</v>
      </c>
      <c r="I8685" s="3">
        <f t="shared" si="135"/>
        <v>1</v>
      </c>
    </row>
    <row r="8686" spans="1:9" x14ac:dyDescent="0.35">
      <c r="A8686" s="3" t="s">
        <v>9078</v>
      </c>
      <c r="B8686" s="44" t="s">
        <v>224</v>
      </c>
      <c r="C8686" s="44" t="s">
        <v>183</v>
      </c>
      <c r="D8686" s="44" t="s">
        <v>176</v>
      </c>
      <c r="E8686" s="3">
        <v>3</v>
      </c>
      <c r="F8686" s="3">
        <v>1</v>
      </c>
      <c r="G8686" s="3">
        <v>4</v>
      </c>
      <c r="H8686" s="3">
        <v>1</v>
      </c>
      <c r="I8686" s="3">
        <f t="shared" si="135"/>
        <v>2</v>
      </c>
    </row>
    <row r="8687" spans="1:9" x14ac:dyDescent="0.35">
      <c r="A8687" s="3" t="s">
        <v>9079</v>
      </c>
      <c r="B8687" s="44" t="s">
        <v>184</v>
      </c>
      <c r="C8687" s="44" t="s">
        <v>79</v>
      </c>
      <c r="D8687" s="44" t="s">
        <v>176</v>
      </c>
      <c r="E8687" s="3">
        <v>3</v>
      </c>
      <c r="F8687" s="3">
        <v>1</v>
      </c>
      <c r="G8687" s="3">
        <v>1</v>
      </c>
      <c r="H8687" s="3">
        <v>1</v>
      </c>
      <c r="I8687" s="3">
        <f t="shared" si="135"/>
        <v>2</v>
      </c>
    </row>
    <row r="8688" spans="1:9" x14ac:dyDescent="0.35">
      <c r="A8688" s="3" t="s">
        <v>9080</v>
      </c>
      <c r="B8688" s="44" t="s">
        <v>198</v>
      </c>
      <c r="C8688" s="44" t="s">
        <v>54</v>
      </c>
      <c r="D8688" s="44" t="s">
        <v>176</v>
      </c>
      <c r="E8688" s="3">
        <v>3</v>
      </c>
      <c r="F8688" s="3">
        <v>1</v>
      </c>
      <c r="G8688" s="3">
        <v>4</v>
      </c>
      <c r="H8688" s="3">
        <v>1</v>
      </c>
      <c r="I8688" s="3">
        <f t="shared" si="135"/>
        <v>2</v>
      </c>
    </row>
    <row r="8689" spans="1:9" x14ac:dyDescent="0.35">
      <c r="A8689" s="3" t="s">
        <v>9081</v>
      </c>
      <c r="B8689" s="44" t="s">
        <v>224</v>
      </c>
      <c r="C8689" s="44" t="s">
        <v>183</v>
      </c>
      <c r="D8689" s="44" t="s">
        <v>176</v>
      </c>
      <c r="E8689" s="3">
        <v>3</v>
      </c>
      <c r="F8689" s="3">
        <v>1</v>
      </c>
      <c r="G8689" s="3">
        <v>4</v>
      </c>
      <c r="H8689" s="3">
        <v>1</v>
      </c>
      <c r="I8689" s="3">
        <f t="shared" si="135"/>
        <v>2</v>
      </c>
    </row>
    <row r="8690" spans="1:9" x14ac:dyDescent="0.35">
      <c r="A8690" s="3" t="s">
        <v>9082</v>
      </c>
      <c r="B8690" s="44" t="s">
        <v>253</v>
      </c>
      <c r="C8690" s="44" t="s">
        <v>235</v>
      </c>
      <c r="D8690" s="44" t="s">
        <v>175</v>
      </c>
      <c r="E8690" s="3">
        <v>3</v>
      </c>
      <c r="F8690" s="3">
        <v>1</v>
      </c>
      <c r="G8690" s="3">
        <v>1</v>
      </c>
      <c r="H8690" s="3">
        <v>1</v>
      </c>
      <c r="I8690" s="3">
        <f t="shared" si="135"/>
        <v>2</v>
      </c>
    </row>
    <row r="8691" spans="1:9" x14ac:dyDescent="0.35">
      <c r="A8691" s="3" t="s">
        <v>9083</v>
      </c>
      <c r="B8691" s="44" t="s">
        <v>249</v>
      </c>
      <c r="C8691" s="44" t="s">
        <v>68</v>
      </c>
      <c r="D8691" s="44" t="s">
        <v>175</v>
      </c>
      <c r="E8691" s="3">
        <v>3</v>
      </c>
      <c r="F8691" s="3">
        <v>2</v>
      </c>
      <c r="G8691" s="3">
        <v>1</v>
      </c>
      <c r="H8691" s="3">
        <v>1</v>
      </c>
      <c r="I8691" s="3">
        <f t="shared" si="135"/>
        <v>2</v>
      </c>
    </row>
    <row r="8692" spans="1:9" x14ac:dyDescent="0.35">
      <c r="A8692" s="3" t="s">
        <v>9084</v>
      </c>
      <c r="B8692" s="44" t="s">
        <v>211</v>
      </c>
      <c r="C8692" s="44" t="s">
        <v>87</v>
      </c>
      <c r="D8692" s="44" t="s">
        <v>175</v>
      </c>
      <c r="E8692" s="3">
        <v>3</v>
      </c>
      <c r="F8692" s="3">
        <v>1</v>
      </c>
      <c r="G8692" s="3">
        <v>4</v>
      </c>
      <c r="H8692" s="3">
        <v>1</v>
      </c>
      <c r="I8692" s="3">
        <f t="shared" si="135"/>
        <v>2</v>
      </c>
    </row>
    <row r="8693" spans="1:9" x14ac:dyDescent="0.35">
      <c r="A8693" s="3" t="s">
        <v>9085</v>
      </c>
      <c r="B8693" s="44" t="s">
        <v>197</v>
      </c>
      <c r="C8693" s="44" t="s">
        <v>80</v>
      </c>
      <c r="D8693" s="44" t="s">
        <v>176</v>
      </c>
      <c r="E8693" s="3">
        <v>3</v>
      </c>
      <c r="F8693" s="3">
        <v>1</v>
      </c>
      <c r="G8693" s="3">
        <v>1</v>
      </c>
      <c r="H8693" s="3">
        <v>1</v>
      </c>
      <c r="I8693" s="3">
        <f t="shared" si="135"/>
        <v>2</v>
      </c>
    </row>
    <row r="8694" spans="1:9" x14ac:dyDescent="0.35">
      <c r="A8694" s="3" t="s">
        <v>9086</v>
      </c>
      <c r="B8694" s="44" t="s">
        <v>185</v>
      </c>
      <c r="C8694" s="44" t="s">
        <v>63</v>
      </c>
      <c r="D8694" s="44" t="s">
        <v>176</v>
      </c>
      <c r="E8694" s="3">
        <v>3</v>
      </c>
      <c r="F8694" s="3">
        <v>1</v>
      </c>
      <c r="G8694" s="3">
        <v>1</v>
      </c>
      <c r="H8694" s="3">
        <v>1</v>
      </c>
      <c r="I8694" s="3">
        <f t="shared" si="135"/>
        <v>2</v>
      </c>
    </row>
    <row r="8695" spans="1:9" x14ac:dyDescent="0.35">
      <c r="A8695" s="3" t="s">
        <v>9087</v>
      </c>
      <c r="B8695" s="44" t="s">
        <v>215</v>
      </c>
      <c r="C8695" s="44" t="s">
        <v>38</v>
      </c>
      <c r="D8695" s="44" t="s">
        <v>176</v>
      </c>
      <c r="E8695" s="3">
        <v>2</v>
      </c>
      <c r="F8695" s="3">
        <v>2</v>
      </c>
      <c r="G8695" s="3">
        <v>1</v>
      </c>
      <c r="H8695" s="3">
        <v>1</v>
      </c>
      <c r="I8695" s="3">
        <f t="shared" si="135"/>
        <v>2</v>
      </c>
    </row>
    <row r="8696" spans="1:9" x14ac:dyDescent="0.35">
      <c r="A8696" s="3" t="s">
        <v>9088</v>
      </c>
      <c r="B8696" s="44" t="s">
        <v>211</v>
      </c>
      <c r="C8696" s="44" t="s">
        <v>87</v>
      </c>
      <c r="D8696" s="44" t="s">
        <v>175</v>
      </c>
      <c r="E8696" s="3">
        <v>2</v>
      </c>
      <c r="F8696" s="3">
        <v>2</v>
      </c>
      <c r="G8696" s="3">
        <v>1</v>
      </c>
      <c r="H8696" s="3">
        <v>1</v>
      </c>
      <c r="I8696" s="3">
        <f t="shared" si="135"/>
        <v>2</v>
      </c>
    </row>
    <row r="8697" spans="1:9" x14ac:dyDescent="0.35">
      <c r="A8697" s="3" t="s">
        <v>9089</v>
      </c>
      <c r="B8697" s="44" t="s">
        <v>198</v>
      </c>
      <c r="C8697" s="44" t="s">
        <v>54</v>
      </c>
      <c r="D8697" s="44" t="s">
        <v>176</v>
      </c>
      <c r="E8697" s="3">
        <v>3</v>
      </c>
      <c r="F8697" s="3">
        <v>1</v>
      </c>
      <c r="G8697" s="3">
        <v>1</v>
      </c>
      <c r="H8697" s="3">
        <v>1</v>
      </c>
      <c r="I8697" s="3">
        <f t="shared" si="135"/>
        <v>2</v>
      </c>
    </row>
    <row r="8698" spans="1:9" x14ac:dyDescent="0.35">
      <c r="A8698" s="3" t="s">
        <v>9090</v>
      </c>
      <c r="B8698" s="44" t="s">
        <v>234</v>
      </c>
      <c r="C8698" s="44" t="s">
        <v>235</v>
      </c>
      <c r="D8698" s="44" t="s">
        <v>176</v>
      </c>
      <c r="E8698" s="3">
        <v>3</v>
      </c>
      <c r="F8698" s="3">
        <v>1</v>
      </c>
      <c r="G8698" s="3">
        <v>1</v>
      </c>
      <c r="H8698" s="3">
        <v>1</v>
      </c>
      <c r="I8698" s="3">
        <f t="shared" si="135"/>
        <v>2</v>
      </c>
    </row>
    <row r="8699" spans="1:9" x14ac:dyDescent="0.35">
      <c r="A8699" s="3" t="s">
        <v>9091</v>
      </c>
      <c r="B8699" s="44" t="s">
        <v>211</v>
      </c>
      <c r="C8699" s="44" t="s">
        <v>87</v>
      </c>
      <c r="D8699" s="44" t="s">
        <v>175</v>
      </c>
      <c r="E8699" s="3">
        <v>3</v>
      </c>
      <c r="F8699" s="3">
        <v>2</v>
      </c>
      <c r="G8699" s="3">
        <v>1</v>
      </c>
      <c r="H8699" s="3">
        <v>1</v>
      </c>
      <c r="I8699" s="3">
        <f t="shared" si="135"/>
        <v>2</v>
      </c>
    </row>
    <row r="8700" spans="1:9" x14ac:dyDescent="0.35">
      <c r="A8700" s="3" t="s">
        <v>9092</v>
      </c>
      <c r="B8700" s="44" t="s">
        <v>211</v>
      </c>
      <c r="C8700" s="44" t="s">
        <v>87</v>
      </c>
      <c r="D8700" s="44" t="s">
        <v>175</v>
      </c>
      <c r="E8700" s="3">
        <v>3</v>
      </c>
      <c r="F8700" s="3">
        <v>2</v>
      </c>
      <c r="G8700" s="3">
        <v>1</v>
      </c>
      <c r="H8700" s="3">
        <v>1</v>
      </c>
      <c r="I8700" s="3">
        <f t="shared" si="135"/>
        <v>2</v>
      </c>
    </row>
    <row r="8701" spans="1:9" x14ac:dyDescent="0.35">
      <c r="A8701" s="3" t="s">
        <v>9093</v>
      </c>
      <c r="B8701" s="44" t="s">
        <v>187</v>
      </c>
      <c r="C8701" s="44" t="s">
        <v>86</v>
      </c>
      <c r="D8701" s="44" t="s">
        <v>175</v>
      </c>
      <c r="E8701" s="3">
        <v>3</v>
      </c>
      <c r="F8701" s="3">
        <v>1</v>
      </c>
      <c r="G8701" s="3">
        <v>4</v>
      </c>
      <c r="H8701" s="3">
        <v>1</v>
      </c>
      <c r="I8701" s="3">
        <f t="shared" si="135"/>
        <v>2</v>
      </c>
    </row>
    <row r="8702" spans="1:9" x14ac:dyDescent="0.35">
      <c r="A8702" s="3" t="s">
        <v>9094</v>
      </c>
      <c r="B8702" s="44" t="s">
        <v>237</v>
      </c>
      <c r="C8702" s="44" t="s">
        <v>63</v>
      </c>
      <c r="D8702" s="44" t="s">
        <v>175</v>
      </c>
      <c r="E8702" s="3">
        <v>3</v>
      </c>
      <c r="F8702" s="3">
        <v>1</v>
      </c>
      <c r="G8702" s="3">
        <v>1</v>
      </c>
      <c r="H8702" s="3">
        <v>1</v>
      </c>
      <c r="I8702" s="3">
        <f t="shared" si="135"/>
        <v>2</v>
      </c>
    </row>
    <row r="8703" spans="1:9" x14ac:dyDescent="0.35">
      <c r="A8703" s="3" t="s">
        <v>9095</v>
      </c>
      <c r="B8703" s="44" t="s">
        <v>184</v>
      </c>
      <c r="C8703" s="44" t="s">
        <v>79</v>
      </c>
      <c r="D8703" s="44" t="s">
        <v>176</v>
      </c>
      <c r="E8703" s="3">
        <v>3</v>
      </c>
      <c r="F8703" s="3">
        <v>1</v>
      </c>
      <c r="G8703" s="3">
        <v>1</v>
      </c>
      <c r="H8703" s="3">
        <v>1</v>
      </c>
      <c r="I8703" s="3">
        <f t="shared" si="135"/>
        <v>2</v>
      </c>
    </row>
    <row r="8704" spans="1:9" x14ac:dyDescent="0.35">
      <c r="A8704" s="3" t="s">
        <v>9096</v>
      </c>
      <c r="B8704" s="44" t="s">
        <v>274</v>
      </c>
      <c r="C8704" s="44" t="s">
        <v>99</v>
      </c>
      <c r="D8704" s="44" t="s">
        <v>175</v>
      </c>
      <c r="E8704" s="3">
        <v>3</v>
      </c>
      <c r="F8704" s="3">
        <v>1</v>
      </c>
      <c r="G8704" s="3">
        <v>4</v>
      </c>
      <c r="H8704" s="3">
        <v>1</v>
      </c>
      <c r="I8704" s="3">
        <f t="shared" si="135"/>
        <v>2</v>
      </c>
    </row>
    <row r="8705" spans="1:9" x14ac:dyDescent="0.35">
      <c r="A8705" s="3" t="s">
        <v>9097</v>
      </c>
      <c r="B8705" s="44" t="s">
        <v>255</v>
      </c>
      <c r="C8705" s="44" t="s">
        <v>87</v>
      </c>
      <c r="D8705" s="44" t="s">
        <v>176</v>
      </c>
      <c r="E8705" s="3">
        <v>3</v>
      </c>
      <c r="F8705" s="3">
        <v>1</v>
      </c>
      <c r="G8705" s="3">
        <v>1</v>
      </c>
      <c r="H8705" s="3">
        <v>1</v>
      </c>
      <c r="I8705" s="3">
        <f t="shared" si="135"/>
        <v>2</v>
      </c>
    </row>
    <row r="8706" spans="1:9" x14ac:dyDescent="0.35">
      <c r="A8706" s="3" t="s">
        <v>9098</v>
      </c>
      <c r="B8706" s="44" t="s">
        <v>198</v>
      </c>
      <c r="C8706" s="44" t="s">
        <v>54</v>
      </c>
      <c r="D8706" s="44" t="s">
        <v>176</v>
      </c>
      <c r="E8706" s="3">
        <v>3</v>
      </c>
      <c r="F8706" s="3">
        <v>1</v>
      </c>
      <c r="G8706" s="3">
        <v>1</v>
      </c>
      <c r="H8706" s="3">
        <v>1</v>
      </c>
      <c r="I8706" s="3">
        <f t="shared" si="135"/>
        <v>2</v>
      </c>
    </row>
    <row r="8707" spans="1:9" x14ac:dyDescent="0.35">
      <c r="A8707" s="3" t="s">
        <v>9099</v>
      </c>
      <c r="B8707" s="44" t="s">
        <v>232</v>
      </c>
      <c r="C8707" s="44" t="s">
        <v>99</v>
      </c>
      <c r="D8707" s="44" t="s">
        <v>176</v>
      </c>
      <c r="E8707" s="3">
        <v>3</v>
      </c>
      <c r="F8707" s="3">
        <v>1</v>
      </c>
      <c r="G8707" s="3">
        <v>1</v>
      </c>
      <c r="H8707" s="3">
        <v>1</v>
      </c>
      <c r="I8707" s="3">
        <f t="shared" ref="I8707:I8770" si="136">ROUND(AVERAGE(E8707:H8707),0)</f>
        <v>2</v>
      </c>
    </row>
    <row r="8708" spans="1:9" x14ac:dyDescent="0.35">
      <c r="A8708" s="3" t="s">
        <v>9100</v>
      </c>
      <c r="B8708" s="44" t="s">
        <v>267</v>
      </c>
      <c r="C8708" s="44" t="s">
        <v>110</v>
      </c>
      <c r="D8708" s="44" t="s">
        <v>176</v>
      </c>
      <c r="E8708" s="3">
        <v>3</v>
      </c>
      <c r="F8708" s="3">
        <v>2</v>
      </c>
      <c r="G8708" s="3">
        <v>1</v>
      </c>
      <c r="H8708" s="3">
        <v>1</v>
      </c>
      <c r="I8708" s="3">
        <f t="shared" si="136"/>
        <v>2</v>
      </c>
    </row>
    <row r="8709" spans="1:9" x14ac:dyDescent="0.35">
      <c r="A8709" s="3" t="s">
        <v>9101</v>
      </c>
      <c r="B8709" s="44" t="s">
        <v>267</v>
      </c>
      <c r="C8709" s="44" t="s">
        <v>110</v>
      </c>
      <c r="D8709" s="44" t="s">
        <v>176</v>
      </c>
      <c r="E8709" s="3">
        <v>3</v>
      </c>
      <c r="F8709" s="3">
        <v>1</v>
      </c>
      <c r="G8709" s="3">
        <v>1</v>
      </c>
      <c r="H8709" s="3">
        <v>1</v>
      </c>
      <c r="I8709" s="3">
        <f t="shared" si="136"/>
        <v>2</v>
      </c>
    </row>
    <row r="8710" spans="1:9" x14ac:dyDescent="0.35">
      <c r="A8710" s="3" t="s">
        <v>9102</v>
      </c>
      <c r="B8710" s="44" t="s">
        <v>267</v>
      </c>
      <c r="C8710" s="44" t="s">
        <v>110</v>
      </c>
      <c r="D8710" s="44" t="s">
        <v>176</v>
      </c>
      <c r="E8710" s="3">
        <v>3</v>
      </c>
      <c r="F8710" s="3">
        <v>1</v>
      </c>
      <c r="G8710" s="3">
        <v>1</v>
      </c>
      <c r="H8710" s="3">
        <v>1</v>
      </c>
      <c r="I8710" s="3">
        <f t="shared" si="136"/>
        <v>2</v>
      </c>
    </row>
    <row r="8711" spans="1:9" x14ac:dyDescent="0.35">
      <c r="A8711" s="3" t="s">
        <v>9103</v>
      </c>
      <c r="B8711" s="44" t="s">
        <v>267</v>
      </c>
      <c r="C8711" s="44" t="s">
        <v>110</v>
      </c>
      <c r="D8711" s="44" t="s">
        <v>176</v>
      </c>
      <c r="E8711" s="3">
        <v>1</v>
      </c>
      <c r="F8711" s="3">
        <v>4</v>
      </c>
      <c r="G8711" s="3">
        <v>1</v>
      </c>
      <c r="H8711" s="3">
        <v>1</v>
      </c>
      <c r="I8711" s="3">
        <f t="shared" si="136"/>
        <v>2</v>
      </c>
    </row>
    <row r="8712" spans="1:9" x14ac:dyDescent="0.35">
      <c r="A8712" s="3" t="s">
        <v>9104</v>
      </c>
      <c r="B8712" s="44" t="s">
        <v>184</v>
      </c>
      <c r="C8712" s="44" t="s">
        <v>79</v>
      </c>
      <c r="D8712" s="44" t="s">
        <v>176</v>
      </c>
      <c r="E8712" s="3">
        <v>3</v>
      </c>
      <c r="F8712" s="3">
        <v>1</v>
      </c>
      <c r="G8712" s="3">
        <v>1</v>
      </c>
      <c r="H8712" s="3">
        <v>1</v>
      </c>
      <c r="I8712" s="3">
        <f t="shared" si="136"/>
        <v>2</v>
      </c>
    </row>
    <row r="8713" spans="1:9" x14ac:dyDescent="0.35">
      <c r="A8713" s="3" t="s">
        <v>9105</v>
      </c>
      <c r="B8713" s="44" t="s">
        <v>267</v>
      </c>
      <c r="C8713" s="44" t="s">
        <v>110</v>
      </c>
      <c r="D8713" s="44" t="s">
        <v>176</v>
      </c>
      <c r="E8713" s="3">
        <v>3</v>
      </c>
      <c r="F8713" s="3">
        <v>2</v>
      </c>
      <c r="G8713" s="3">
        <v>1</v>
      </c>
      <c r="H8713" s="3">
        <v>1</v>
      </c>
      <c r="I8713" s="3">
        <f t="shared" si="136"/>
        <v>2</v>
      </c>
    </row>
    <row r="8714" spans="1:9" x14ac:dyDescent="0.35">
      <c r="A8714" s="3" t="s">
        <v>9106</v>
      </c>
      <c r="B8714" s="44" t="s">
        <v>211</v>
      </c>
      <c r="C8714" s="44" t="s">
        <v>87</v>
      </c>
      <c r="D8714" s="44" t="s">
        <v>175</v>
      </c>
      <c r="E8714" s="3">
        <v>3</v>
      </c>
      <c r="F8714" s="3">
        <v>1</v>
      </c>
      <c r="G8714" s="3">
        <v>4</v>
      </c>
      <c r="H8714" s="3">
        <v>1</v>
      </c>
      <c r="I8714" s="3">
        <f t="shared" si="136"/>
        <v>2</v>
      </c>
    </row>
    <row r="8715" spans="1:9" x14ac:dyDescent="0.35">
      <c r="A8715" s="3" t="s">
        <v>9107</v>
      </c>
      <c r="B8715" s="44" t="s">
        <v>211</v>
      </c>
      <c r="C8715" s="44" t="s">
        <v>87</v>
      </c>
      <c r="D8715" s="44" t="s">
        <v>175</v>
      </c>
      <c r="E8715" s="3">
        <v>3</v>
      </c>
      <c r="F8715" s="3">
        <v>2</v>
      </c>
      <c r="G8715" s="3">
        <v>1</v>
      </c>
      <c r="H8715" s="3">
        <v>1</v>
      </c>
      <c r="I8715" s="3">
        <f t="shared" si="136"/>
        <v>2</v>
      </c>
    </row>
    <row r="8716" spans="1:9" x14ac:dyDescent="0.35">
      <c r="A8716" s="3" t="s">
        <v>9108</v>
      </c>
      <c r="B8716" s="44" t="s">
        <v>276</v>
      </c>
      <c r="C8716" s="44" t="s">
        <v>105</v>
      </c>
      <c r="D8716" s="44" t="s">
        <v>175</v>
      </c>
      <c r="E8716" s="3">
        <v>3</v>
      </c>
      <c r="F8716" s="3">
        <v>1</v>
      </c>
      <c r="G8716" s="3">
        <v>1</v>
      </c>
      <c r="H8716" s="3">
        <v>2</v>
      </c>
      <c r="I8716" s="3">
        <f t="shared" si="136"/>
        <v>2</v>
      </c>
    </row>
    <row r="8717" spans="1:9" x14ac:dyDescent="0.35">
      <c r="A8717" s="3" t="s">
        <v>9109</v>
      </c>
      <c r="B8717" s="44" t="s">
        <v>254</v>
      </c>
      <c r="C8717" s="44" t="s">
        <v>68</v>
      </c>
      <c r="D8717" s="44" t="s">
        <v>176</v>
      </c>
      <c r="E8717" s="3">
        <v>3</v>
      </c>
      <c r="F8717" s="3">
        <v>1</v>
      </c>
      <c r="G8717" s="3">
        <v>1</v>
      </c>
      <c r="H8717" s="3">
        <v>1</v>
      </c>
      <c r="I8717" s="3">
        <f t="shared" si="136"/>
        <v>2</v>
      </c>
    </row>
    <row r="8718" spans="1:9" x14ac:dyDescent="0.35">
      <c r="A8718" s="3" t="s">
        <v>9110</v>
      </c>
      <c r="B8718" s="44" t="s">
        <v>267</v>
      </c>
      <c r="C8718" s="44" t="s">
        <v>110</v>
      </c>
      <c r="D8718" s="44" t="s">
        <v>176</v>
      </c>
      <c r="E8718" s="3">
        <v>3</v>
      </c>
      <c r="F8718" s="3">
        <v>1</v>
      </c>
      <c r="G8718" s="3">
        <v>1</v>
      </c>
      <c r="H8718" s="3">
        <v>1</v>
      </c>
      <c r="I8718" s="3">
        <f t="shared" si="136"/>
        <v>2</v>
      </c>
    </row>
    <row r="8719" spans="1:9" x14ac:dyDescent="0.35">
      <c r="A8719" s="3" t="s">
        <v>9111</v>
      </c>
      <c r="B8719" s="44" t="s">
        <v>267</v>
      </c>
      <c r="C8719" s="44" t="s">
        <v>110</v>
      </c>
      <c r="D8719" s="44" t="s">
        <v>176</v>
      </c>
      <c r="E8719" s="3">
        <v>3</v>
      </c>
      <c r="F8719" s="3">
        <v>1</v>
      </c>
      <c r="G8719" s="3">
        <v>1</v>
      </c>
      <c r="H8719" s="3">
        <v>1</v>
      </c>
      <c r="I8719" s="3">
        <f t="shared" si="136"/>
        <v>2</v>
      </c>
    </row>
    <row r="8720" spans="1:9" x14ac:dyDescent="0.35">
      <c r="A8720" s="3" t="s">
        <v>9112</v>
      </c>
      <c r="B8720" s="44" t="s">
        <v>215</v>
      </c>
      <c r="C8720" s="44" t="s">
        <v>38</v>
      </c>
      <c r="D8720" s="44" t="s">
        <v>176</v>
      </c>
      <c r="E8720" s="3">
        <v>3</v>
      </c>
      <c r="F8720" s="3">
        <v>1</v>
      </c>
      <c r="G8720" s="3">
        <v>1</v>
      </c>
      <c r="H8720" s="3">
        <v>1</v>
      </c>
      <c r="I8720" s="3">
        <f t="shared" si="136"/>
        <v>2</v>
      </c>
    </row>
    <row r="8721" spans="1:9" x14ac:dyDescent="0.35">
      <c r="A8721" s="3" t="s">
        <v>9113</v>
      </c>
      <c r="B8721" s="44" t="s">
        <v>224</v>
      </c>
      <c r="C8721" s="44" t="s">
        <v>183</v>
      </c>
      <c r="D8721" s="44" t="s">
        <v>176</v>
      </c>
      <c r="E8721" s="3">
        <v>3</v>
      </c>
      <c r="F8721" s="3">
        <v>1</v>
      </c>
      <c r="G8721" s="3">
        <v>4</v>
      </c>
      <c r="H8721" s="3">
        <v>1</v>
      </c>
      <c r="I8721" s="3">
        <f t="shared" si="136"/>
        <v>2</v>
      </c>
    </row>
    <row r="8722" spans="1:9" x14ac:dyDescent="0.35">
      <c r="A8722" s="3" t="s">
        <v>9114</v>
      </c>
      <c r="B8722" s="44" t="s">
        <v>267</v>
      </c>
      <c r="C8722" s="44" t="s">
        <v>110</v>
      </c>
      <c r="D8722" s="44" t="s">
        <v>176</v>
      </c>
      <c r="E8722" s="3">
        <v>3</v>
      </c>
      <c r="F8722" s="3">
        <v>1</v>
      </c>
      <c r="G8722" s="3">
        <v>1</v>
      </c>
      <c r="H8722" s="3">
        <v>1</v>
      </c>
      <c r="I8722" s="3">
        <f t="shared" si="136"/>
        <v>2</v>
      </c>
    </row>
    <row r="8723" spans="1:9" x14ac:dyDescent="0.35">
      <c r="A8723" s="3" t="s">
        <v>9115</v>
      </c>
      <c r="B8723" s="44" t="s">
        <v>184</v>
      </c>
      <c r="C8723" s="44" t="s">
        <v>79</v>
      </c>
      <c r="D8723" s="44" t="s">
        <v>176</v>
      </c>
      <c r="E8723" s="3">
        <v>3</v>
      </c>
      <c r="F8723" s="3">
        <v>1</v>
      </c>
      <c r="G8723" s="3">
        <v>1</v>
      </c>
      <c r="H8723" s="3">
        <v>1</v>
      </c>
      <c r="I8723" s="3">
        <f t="shared" si="136"/>
        <v>2</v>
      </c>
    </row>
    <row r="8724" spans="1:9" x14ac:dyDescent="0.35">
      <c r="A8724" s="3" t="s">
        <v>9116</v>
      </c>
      <c r="B8724" s="44" t="s">
        <v>182</v>
      </c>
      <c r="C8724" s="44" t="s">
        <v>183</v>
      </c>
      <c r="D8724" s="44" t="s">
        <v>175</v>
      </c>
      <c r="E8724" s="3">
        <v>3</v>
      </c>
      <c r="F8724" s="3">
        <v>1</v>
      </c>
      <c r="G8724" s="3">
        <v>1</v>
      </c>
      <c r="H8724" s="3">
        <v>1</v>
      </c>
      <c r="I8724" s="3">
        <f t="shared" si="136"/>
        <v>2</v>
      </c>
    </row>
    <row r="8725" spans="1:9" x14ac:dyDescent="0.35">
      <c r="A8725" s="3" t="s">
        <v>9117</v>
      </c>
      <c r="B8725" s="44" t="s">
        <v>232</v>
      </c>
      <c r="C8725" s="44" t="s">
        <v>99</v>
      </c>
      <c r="D8725" s="44" t="s">
        <v>176</v>
      </c>
      <c r="E8725" s="3">
        <v>3</v>
      </c>
      <c r="F8725" s="3">
        <v>2</v>
      </c>
      <c r="G8725" s="3">
        <v>1</v>
      </c>
      <c r="H8725" s="3">
        <v>1</v>
      </c>
      <c r="I8725" s="3">
        <f t="shared" si="136"/>
        <v>2</v>
      </c>
    </row>
    <row r="8726" spans="1:9" x14ac:dyDescent="0.35">
      <c r="A8726" s="3" t="s">
        <v>9118</v>
      </c>
      <c r="B8726" s="44" t="s">
        <v>248</v>
      </c>
      <c r="C8726" s="44" t="s">
        <v>80</v>
      </c>
      <c r="D8726" s="44" t="s">
        <v>175</v>
      </c>
      <c r="E8726" s="3">
        <v>3</v>
      </c>
      <c r="F8726" s="3">
        <v>1</v>
      </c>
      <c r="G8726" s="3">
        <v>1</v>
      </c>
      <c r="H8726" s="3">
        <v>1</v>
      </c>
      <c r="I8726" s="3">
        <f t="shared" si="136"/>
        <v>2</v>
      </c>
    </row>
    <row r="8727" spans="1:9" x14ac:dyDescent="0.35">
      <c r="A8727" s="3" t="s">
        <v>9119</v>
      </c>
      <c r="B8727" s="44" t="s">
        <v>206</v>
      </c>
      <c r="C8727" s="44" t="s">
        <v>52</v>
      </c>
      <c r="D8727" s="44" t="s">
        <v>175</v>
      </c>
      <c r="E8727" s="3">
        <v>3</v>
      </c>
      <c r="F8727" s="3">
        <v>2</v>
      </c>
      <c r="G8727" s="3">
        <v>1</v>
      </c>
      <c r="H8727" s="3">
        <v>1</v>
      </c>
      <c r="I8727" s="3">
        <f t="shared" si="136"/>
        <v>2</v>
      </c>
    </row>
    <row r="8728" spans="1:9" x14ac:dyDescent="0.35">
      <c r="A8728" s="3" t="s">
        <v>9120</v>
      </c>
      <c r="B8728" s="44" t="s">
        <v>206</v>
      </c>
      <c r="C8728" s="44" t="s">
        <v>52</v>
      </c>
      <c r="D8728" s="44" t="s">
        <v>175</v>
      </c>
      <c r="E8728" s="3">
        <v>3</v>
      </c>
      <c r="F8728" s="3">
        <v>1</v>
      </c>
      <c r="G8728" s="3">
        <v>1</v>
      </c>
      <c r="H8728" s="3">
        <v>1</v>
      </c>
      <c r="I8728" s="3">
        <f t="shared" si="136"/>
        <v>2</v>
      </c>
    </row>
    <row r="8729" spans="1:9" x14ac:dyDescent="0.35">
      <c r="A8729" s="3" t="s">
        <v>9121</v>
      </c>
      <c r="B8729" s="44" t="s">
        <v>192</v>
      </c>
      <c r="C8729" s="44" t="s">
        <v>111</v>
      </c>
      <c r="D8729" s="44" t="s">
        <v>176</v>
      </c>
      <c r="E8729" s="3">
        <v>3</v>
      </c>
      <c r="F8729" s="3">
        <v>1</v>
      </c>
      <c r="G8729" s="3">
        <v>1</v>
      </c>
      <c r="H8729" s="3">
        <v>1</v>
      </c>
      <c r="I8729" s="3">
        <f t="shared" si="136"/>
        <v>2</v>
      </c>
    </row>
    <row r="8730" spans="1:9" x14ac:dyDescent="0.35">
      <c r="A8730" s="3" t="s">
        <v>9122</v>
      </c>
      <c r="B8730" s="44" t="s">
        <v>197</v>
      </c>
      <c r="C8730" s="44" t="s">
        <v>80</v>
      </c>
      <c r="D8730" s="44" t="s">
        <v>176</v>
      </c>
      <c r="E8730" s="3">
        <v>3</v>
      </c>
      <c r="F8730" s="3">
        <v>1</v>
      </c>
      <c r="G8730" s="3">
        <v>1</v>
      </c>
      <c r="H8730" s="3">
        <v>1</v>
      </c>
      <c r="I8730" s="3">
        <f t="shared" si="136"/>
        <v>2</v>
      </c>
    </row>
    <row r="8731" spans="1:9" x14ac:dyDescent="0.35">
      <c r="A8731" s="3" t="s">
        <v>9123</v>
      </c>
      <c r="B8731" s="44" t="s">
        <v>215</v>
      </c>
      <c r="C8731" s="44" t="s">
        <v>38</v>
      </c>
      <c r="D8731" s="44" t="s">
        <v>176</v>
      </c>
      <c r="E8731" s="3">
        <v>3</v>
      </c>
      <c r="F8731" s="3">
        <v>1</v>
      </c>
      <c r="G8731" s="3">
        <v>1</v>
      </c>
      <c r="H8731" s="3">
        <v>1</v>
      </c>
      <c r="I8731" s="3">
        <f t="shared" si="136"/>
        <v>2</v>
      </c>
    </row>
    <row r="8732" spans="1:9" x14ac:dyDescent="0.35">
      <c r="A8732" s="3" t="s">
        <v>9124</v>
      </c>
      <c r="B8732" s="44" t="s">
        <v>184</v>
      </c>
      <c r="C8732" s="44" t="s">
        <v>79</v>
      </c>
      <c r="D8732" s="44" t="s">
        <v>176</v>
      </c>
      <c r="E8732" s="3">
        <v>3</v>
      </c>
      <c r="F8732" s="3">
        <v>1</v>
      </c>
      <c r="G8732" s="3">
        <v>1</v>
      </c>
      <c r="H8732" s="3">
        <v>1</v>
      </c>
      <c r="I8732" s="3">
        <f t="shared" si="136"/>
        <v>2</v>
      </c>
    </row>
    <row r="8733" spans="1:9" x14ac:dyDescent="0.35">
      <c r="A8733" s="3" t="s">
        <v>9125</v>
      </c>
      <c r="B8733" s="44" t="s">
        <v>234</v>
      </c>
      <c r="C8733" s="44" t="s">
        <v>235</v>
      </c>
      <c r="D8733" s="44" t="s">
        <v>176</v>
      </c>
      <c r="E8733" s="3">
        <v>3</v>
      </c>
      <c r="F8733" s="3">
        <v>1</v>
      </c>
      <c r="G8733" s="3">
        <v>1</v>
      </c>
      <c r="H8733" s="3">
        <v>1</v>
      </c>
      <c r="I8733" s="3">
        <f t="shared" si="136"/>
        <v>2</v>
      </c>
    </row>
    <row r="8734" spans="1:9" x14ac:dyDescent="0.35">
      <c r="A8734" s="3" t="s">
        <v>9126</v>
      </c>
      <c r="B8734" s="44" t="s">
        <v>224</v>
      </c>
      <c r="C8734" s="44" t="s">
        <v>183</v>
      </c>
      <c r="D8734" s="44" t="s">
        <v>176</v>
      </c>
      <c r="E8734" s="3">
        <v>3</v>
      </c>
      <c r="F8734" s="3">
        <v>1</v>
      </c>
      <c r="G8734" s="3">
        <v>1</v>
      </c>
      <c r="H8734" s="3">
        <v>1</v>
      </c>
      <c r="I8734" s="3">
        <f t="shared" si="136"/>
        <v>2</v>
      </c>
    </row>
    <row r="8735" spans="1:9" x14ac:dyDescent="0.35">
      <c r="A8735" s="3" t="s">
        <v>9127</v>
      </c>
      <c r="B8735" s="44" t="s">
        <v>186</v>
      </c>
      <c r="C8735" s="44" t="s">
        <v>95</v>
      </c>
      <c r="D8735" s="44" t="s">
        <v>176</v>
      </c>
      <c r="E8735" s="3">
        <v>3</v>
      </c>
      <c r="F8735" s="3">
        <v>1</v>
      </c>
      <c r="G8735" s="3">
        <v>1</v>
      </c>
      <c r="H8735" s="3">
        <v>1</v>
      </c>
      <c r="I8735" s="3">
        <f t="shared" si="136"/>
        <v>2</v>
      </c>
    </row>
    <row r="8736" spans="1:9" x14ac:dyDescent="0.35">
      <c r="A8736" s="3" t="s">
        <v>9128</v>
      </c>
      <c r="B8736" s="44" t="s">
        <v>248</v>
      </c>
      <c r="C8736" s="44" t="s">
        <v>80</v>
      </c>
      <c r="D8736" s="44" t="s">
        <v>175</v>
      </c>
      <c r="E8736" s="3">
        <v>3</v>
      </c>
      <c r="F8736" s="3">
        <v>1</v>
      </c>
      <c r="G8736" s="3">
        <v>1</v>
      </c>
      <c r="H8736" s="3">
        <v>3</v>
      </c>
      <c r="I8736" s="3">
        <f t="shared" si="136"/>
        <v>2</v>
      </c>
    </row>
    <row r="8737" spans="1:9" x14ac:dyDescent="0.35">
      <c r="A8737" s="3" t="s">
        <v>9129</v>
      </c>
      <c r="B8737" s="44" t="s">
        <v>234</v>
      </c>
      <c r="C8737" s="44" t="s">
        <v>235</v>
      </c>
      <c r="D8737" s="44" t="s">
        <v>176</v>
      </c>
      <c r="E8737" s="3">
        <v>3</v>
      </c>
      <c r="F8737" s="3">
        <v>1</v>
      </c>
      <c r="G8737" s="3">
        <v>1</v>
      </c>
      <c r="H8737" s="3">
        <v>1</v>
      </c>
      <c r="I8737" s="3">
        <f t="shared" si="136"/>
        <v>2</v>
      </c>
    </row>
    <row r="8738" spans="1:9" x14ac:dyDescent="0.35">
      <c r="A8738" s="3" t="s">
        <v>9130</v>
      </c>
      <c r="B8738" s="44" t="s">
        <v>248</v>
      </c>
      <c r="C8738" s="44" t="s">
        <v>80</v>
      </c>
      <c r="D8738" s="44" t="s">
        <v>175</v>
      </c>
      <c r="E8738" s="3">
        <v>3</v>
      </c>
      <c r="F8738" s="3">
        <v>1</v>
      </c>
      <c r="G8738" s="3">
        <v>4</v>
      </c>
      <c r="H8738" s="3">
        <v>2</v>
      </c>
      <c r="I8738" s="3">
        <f t="shared" si="136"/>
        <v>3</v>
      </c>
    </row>
    <row r="8739" spans="1:9" x14ac:dyDescent="0.35">
      <c r="A8739" s="3" t="s">
        <v>9131</v>
      </c>
      <c r="B8739" s="44" t="s">
        <v>252</v>
      </c>
      <c r="C8739" s="44" t="s">
        <v>54</v>
      </c>
      <c r="D8739" s="44" t="s">
        <v>175</v>
      </c>
      <c r="E8739" s="3">
        <v>3</v>
      </c>
      <c r="F8739" s="3">
        <v>1</v>
      </c>
      <c r="G8739" s="3">
        <v>1</v>
      </c>
      <c r="H8739" s="3">
        <v>1</v>
      </c>
      <c r="I8739" s="3">
        <f t="shared" si="136"/>
        <v>2</v>
      </c>
    </row>
    <row r="8740" spans="1:9" x14ac:dyDescent="0.35">
      <c r="A8740" s="3" t="s">
        <v>9132</v>
      </c>
      <c r="B8740" s="44" t="s">
        <v>252</v>
      </c>
      <c r="C8740" s="44" t="s">
        <v>54</v>
      </c>
      <c r="D8740" s="44" t="s">
        <v>175</v>
      </c>
      <c r="E8740" s="3">
        <v>3</v>
      </c>
      <c r="F8740" s="3">
        <v>1</v>
      </c>
      <c r="G8740" s="3">
        <v>1</v>
      </c>
      <c r="H8740" s="3">
        <v>1</v>
      </c>
      <c r="I8740" s="3">
        <f t="shared" si="136"/>
        <v>2</v>
      </c>
    </row>
    <row r="8741" spans="1:9" x14ac:dyDescent="0.35">
      <c r="A8741" s="3" t="s">
        <v>9133</v>
      </c>
      <c r="B8741" s="44" t="s">
        <v>237</v>
      </c>
      <c r="C8741" s="44" t="s">
        <v>63</v>
      </c>
      <c r="D8741" s="44" t="s">
        <v>175</v>
      </c>
      <c r="E8741" s="3">
        <v>3</v>
      </c>
      <c r="F8741" s="3">
        <v>1</v>
      </c>
      <c r="G8741" s="3">
        <v>1</v>
      </c>
      <c r="H8741" s="3">
        <v>1</v>
      </c>
      <c r="I8741" s="3">
        <f t="shared" si="136"/>
        <v>2</v>
      </c>
    </row>
    <row r="8742" spans="1:9" x14ac:dyDescent="0.35">
      <c r="A8742" s="3" t="s">
        <v>9134</v>
      </c>
      <c r="B8742" s="44" t="s">
        <v>211</v>
      </c>
      <c r="C8742" s="44" t="s">
        <v>87</v>
      </c>
      <c r="D8742" s="44" t="s">
        <v>175</v>
      </c>
      <c r="E8742" s="3">
        <v>3</v>
      </c>
      <c r="F8742" s="3">
        <v>1</v>
      </c>
      <c r="G8742" s="3">
        <v>4</v>
      </c>
      <c r="H8742" s="3">
        <v>1</v>
      </c>
      <c r="I8742" s="3">
        <f t="shared" si="136"/>
        <v>2</v>
      </c>
    </row>
    <row r="8743" spans="1:9" x14ac:dyDescent="0.35">
      <c r="A8743" s="3" t="s">
        <v>9135</v>
      </c>
      <c r="B8743" s="44" t="s">
        <v>215</v>
      </c>
      <c r="C8743" s="44" t="s">
        <v>38</v>
      </c>
      <c r="D8743" s="44" t="s">
        <v>176</v>
      </c>
      <c r="E8743" s="3">
        <v>3</v>
      </c>
      <c r="F8743" s="3">
        <v>1</v>
      </c>
      <c r="G8743" s="3">
        <v>4</v>
      </c>
      <c r="H8743" s="3">
        <v>1</v>
      </c>
      <c r="I8743" s="3">
        <f t="shared" si="136"/>
        <v>2</v>
      </c>
    </row>
    <row r="8744" spans="1:9" x14ac:dyDescent="0.35">
      <c r="A8744" s="3" t="s">
        <v>9136</v>
      </c>
      <c r="B8744" s="44" t="s">
        <v>197</v>
      </c>
      <c r="C8744" s="44" t="s">
        <v>80</v>
      </c>
      <c r="D8744" s="44" t="s">
        <v>176</v>
      </c>
      <c r="E8744" s="3">
        <v>3</v>
      </c>
      <c r="F8744" s="3">
        <v>1</v>
      </c>
      <c r="G8744" s="3">
        <v>1</v>
      </c>
      <c r="H8744" s="3">
        <v>1</v>
      </c>
      <c r="I8744" s="3">
        <f t="shared" si="136"/>
        <v>2</v>
      </c>
    </row>
    <row r="8745" spans="1:9" x14ac:dyDescent="0.35">
      <c r="A8745" s="3" t="s">
        <v>9137</v>
      </c>
      <c r="B8745" s="44" t="s">
        <v>184</v>
      </c>
      <c r="C8745" s="44" t="s">
        <v>79</v>
      </c>
      <c r="D8745" s="44" t="s">
        <v>176</v>
      </c>
      <c r="E8745" s="3">
        <v>3</v>
      </c>
      <c r="F8745" s="3">
        <v>1</v>
      </c>
      <c r="G8745" s="3">
        <v>1</v>
      </c>
      <c r="H8745" s="3">
        <v>1</v>
      </c>
      <c r="I8745" s="3">
        <f t="shared" si="136"/>
        <v>2</v>
      </c>
    </row>
    <row r="8746" spans="1:9" x14ac:dyDescent="0.35">
      <c r="A8746" s="3" t="s">
        <v>9138</v>
      </c>
      <c r="B8746" s="44" t="s">
        <v>249</v>
      </c>
      <c r="C8746" s="44" t="s">
        <v>68</v>
      </c>
      <c r="D8746" s="44" t="s">
        <v>175</v>
      </c>
      <c r="E8746" s="3">
        <v>3</v>
      </c>
      <c r="F8746" s="3">
        <v>1</v>
      </c>
      <c r="G8746" s="3">
        <v>1</v>
      </c>
      <c r="H8746" s="3">
        <v>1</v>
      </c>
      <c r="I8746" s="3">
        <f t="shared" si="136"/>
        <v>2</v>
      </c>
    </row>
    <row r="8747" spans="1:9" x14ac:dyDescent="0.35">
      <c r="A8747" s="3" t="s">
        <v>9139</v>
      </c>
      <c r="B8747" s="44" t="s">
        <v>254</v>
      </c>
      <c r="C8747" s="44" t="s">
        <v>68</v>
      </c>
      <c r="D8747" s="44" t="s">
        <v>176</v>
      </c>
      <c r="E8747" s="3">
        <v>3</v>
      </c>
      <c r="F8747" s="3">
        <v>1</v>
      </c>
      <c r="G8747" s="3">
        <v>4</v>
      </c>
      <c r="H8747" s="3">
        <v>1</v>
      </c>
      <c r="I8747" s="3">
        <f t="shared" si="136"/>
        <v>2</v>
      </c>
    </row>
    <row r="8748" spans="1:9" x14ac:dyDescent="0.35">
      <c r="A8748" s="3" t="s">
        <v>9140</v>
      </c>
      <c r="B8748" s="44" t="s">
        <v>267</v>
      </c>
      <c r="C8748" s="44" t="s">
        <v>110</v>
      </c>
      <c r="D8748" s="44" t="s">
        <v>176</v>
      </c>
      <c r="E8748" s="3">
        <v>1</v>
      </c>
      <c r="F8748" s="3">
        <v>4</v>
      </c>
      <c r="G8748" s="3">
        <v>1</v>
      </c>
      <c r="H8748" s="3">
        <v>1</v>
      </c>
      <c r="I8748" s="3">
        <f t="shared" si="136"/>
        <v>2</v>
      </c>
    </row>
    <row r="8749" spans="1:9" x14ac:dyDescent="0.35">
      <c r="A8749" s="3" t="s">
        <v>9141</v>
      </c>
      <c r="B8749" s="44" t="s">
        <v>267</v>
      </c>
      <c r="C8749" s="44" t="s">
        <v>110</v>
      </c>
      <c r="D8749" s="44" t="s">
        <v>176</v>
      </c>
      <c r="E8749" s="3">
        <v>3</v>
      </c>
      <c r="F8749" s="3">
        <v>1</v>
      </c>
      <c r="G8749" s="3">
        <v>4</v>
      </c>
      <c r="H8749" s="3">
        <v>3</v>
      </c>
      <c r="I8749" s="3">
        <f t="shared" si="136"/>
        <v>3</v>
      </c>
    </row>
    <row r="8750" spans="1:9" x14ac:dyDescent="0.35">
      <c r="A8750" s="3" t="s">
        <v>9142</v>
      </c>
      <c r="B8750" s="44" t="s">
        <v>267</v>
      </c>
      <c r="C8750" s="44" t="s">
        <v>110</v>
      </c>
      <c r="D8750" s="44" t="s">
        <v>176</v>
      </c>
      <c r="E8750" s="3">
        <v>3</v>
      </c>
      <c r="F8750" s="3">
        <v>1</v>
      </c>
      <c r="G8750" s="3">
        <v>1</v>
      </c>
      <c r="H8750" s="3">
        <v>1</v>
      </c>
      <c r="I8750" s="3">
        <f t="shared" si="136"/>
        <v>2</v>
      </c>
    </row>
    <row r="8751" spans="1:9" x14ac:dyDescent="0.35">
      <c r="A8751" s="3" t="s">
        <v>9143</v>
      </c>
      <c r="B8751" s="44" t="s">
        <v>237</v>
      </c>
      <c r="C8751" s="44" t="s">
        <v>63</v>
      </c>
      <c r="D8751" s="44" t="s">
        <v>175</v>
      </c>
      <c r="E8751" s="3">
        <v>3</v>
      </c>
      <c r="F8751" s="3">
        <v>1</v>
      </c>
      <c r="G8751" s="3">
        <v>1</v>
      </c>
      <c r="H8751" s="3">
        <v>1</v>
      </c>
      <c r="I8751" s="3">
        <f t="shared" si="136"/>
        <v>2</v>
      </c>
    </row>
    <row r="8752" spans="1:9" x14ac:dyDescent="0.35">
      <c r="A8752" s="3" t="s">
        <v>9144</v>
      </c>
      <c r="B8752" s="44" t="s">
        <v>224</v>
      </c>
      <c r="C8752" s="44" t="s">
        <v>183</v>
      </c>
      <c r="D8752" s="44" t="s">
        <v>176</v>
      </c>
      <c r="E8752" s="3">
        <v>3</v>
      </c>
      <c r="F8752" s="3">
        <v>1</v>
      </c>
      <c r="G8752" s="3">
        <v>1</v>
      </c>
      <c r="H8752" s="3">
        <v>1</v>
      </c>
      <c r="I8752" s="3">
        <f t="shared" si="136"/>
        <v>2</v>
      </c>
    </row>
    <row r="8753" spans="1:9" x14ac:dyDescent="0.35">
      <c r="A8753" s="3" t="s">
        <v>9145</v>
      </c>
      <c r="B8753" s="44" t="s">
        <v>197</v>
      </c>
      <c r="C8753" s="44" t="s">
        <v>80</v>
      </c>
      <c r="D8753" s="44" t="s">
        <v>176</v>
      </c>
      <c r="E8753" s="3">
        <v>3</v>
      </c>
      <c r="F8753" s="3">
        <v>1</v>
      </c>
      <c r="G8753" s="3">
        <v>4</v>
      </c>
      <c r="H8753" s="3">
        <v>1</v>
      </c>
      <c r="I8753" s="3">
        <f t="shared" si="136"/>
        <v>2</v>
      </c>
    </row>
    <row r="8754" spans="1:9" x14ac:dyDescent="0.35">
      <c r="A8754" s="3" t="s">
        <v>9146</v>
      </c>
      <c r="B8754" s="44" t="s">
        <v>282</v>
      </c>
      <c r="C8754" s="44" t="s">
        <v>111</v>
      </c>
      <c r="D8754" s="44" t="s">
        <v>175</v>
      </c>
      <c r="E8754" s="3">
        <v>3</v>
      </c>
      <c r="F8754" s="3">
        <v>2</v>
      </c>
      <c r="G8754" s="3">
        <v>1</v>
      </c>
      <c r="H8754" s="3">
        <v>1</v>
      </c>
      <c r="I8754" s="3">
        <f t="shared" si="136"/>
        <v>2</v>
      </c>
    </row>
    <row r="8755" spans="1:9" x14ac:dyDescent="0.35">
      <c r="A8755" s="3" t="s">
        <v>9147</v>
      </c>
      <c r="B8755" s="44" t="s">
        <v>254</v>
      </c>
      <c r="C8755" s="44" t="s">
        <v>68</v>
      </c>
      <c r="D8755" s="44" t="s">
        <v>176</v>
      </c>
      <c r="E8755" s="3">
        <v>3</v>
      </c>
      <c r="F8755" s="3">
        <v>1</v>
      </c>
      <c r="G8755" s="3">
        <v>4</v>
      </c>
      <c r="H8755" s="3">
        <v>1</v>
      </c>
      <c r="I8755" s="3">
        <f t="shared" si="136"/>
        <v>2</v>
      </c>
    </row>
    <row r="8756" spans="1:9" x14ac:dyDescent="0.35">
      <c r="A8756" s="3" t="s">
        <v>9148</v>
      </c>
      <c r="B8756" s="44" t="s">
        <v>254</v>
      </c>
      <c r="C8756" s="44" t="s">
        <v>68</v>
      </c>
      <c r="D8756" s="44" t="s">
        <v>176</v>
      </c>
      <c r="E8756" s="3">
        <v>3</v>
      </c>
      <c r="F8756" s="3">
        <v>1</v>
      </c>
      <c r="G8756" s="3">
        <v>1</v>
      </c>
      <c r="H8756" s="3">
        <v>1</v>
      </c>
      <c r="I8756" s="3">
        <f t="shared" si="136"/>
        <v>2</v>
      </c>
    </row>
    <row r="8757" spans="1:9" x14ac:dyDescent="0.35">
      <c r="A8757" s="3" t="s">
        <v>9149</v>
      </c>
      <c r="B8757" s="44" t="s">
        <v>197</v>
      </c>
      <c r="C8757" s="44" t="s">
        <v>80</v>
      </c>
      <c r="D8757" s="44" t="s">
        <v>176</v>
      </c>
      <c r="E8757" s="3">
        <v>3</v>
      </c>
      <c r="F8757" s="3">
        <v>1</v>
      </c>
      <c r="G8757" s="3">
        <v>1</v>
      </c>
      <c r="H8757" s="3">
        <v>1</v>
      </c>
      <c r="I8757" s="3">
        <f t="shared" si="136"/>
        <v>2</v>
      </c>
    </row>
    <row r="8758" spans="1:9" x14ac:dyDescent="0.35">
      <c r="A8758" s="3" t="s">
        <v>9150</v>
      </c>
      <c r="B8758" s="44" t="s">
        <v>265</v>
      </c>
      <c r="C8758" s="44" t="s">
        <v>96</v>
      </c>
      <c r="D8758" s="44" t="s">
        <v>175</v>
      </c>
      <c r="E8758" s="3">
        <v>3</v>
      </c>
      <c r="F8758" s="3">
        <v>1</v>
      </c>
      <c r="G8758" s="3">
        <v>1</v>
      </c>
      <c r="H8758" s="3">
        <v>1</v>
      </c>
      <c r="I8758" s="3">
        <f t="shared" si="136"/>
        <v>2</v>
      </c>
    </row>
    <row r="8759" spans="1:9" x14ac:dyDescent="0.35">
      <c r="A8759" s="3" t="s">
        <v>9151</v>
      </c>
      <c r="B8759" s="44" t="s">
        <v>184</v>
      </c>
      <c r="C8759" s="44" t="s">
        <v>79</v>
      </c>
      <c r="D8759" s="44" t="s">
        <v>176</v>
      </c>
      <c r="E8759" s="3">
        <v>3</v>
      </c>
      <c r="F8759" s="3">
        <v>1</v>
      </c>
      <c r="G8759" s="3">
        <v>1</v>
      </c>
      <c r="H8759" s="3">
        <v>1</v>
      </c>
      <c r="I8759" s="3">
        <f t="shared" si="136"/>
        <v>2</v>
      </c>
    </row>
    <row r="8760" spans="1:9" x14ac:dyDescent="0.35">
      <c r="A8760" s="3" t="s">
        <v>9152</v>
      </c>
      <c r="B8760" s="44" t="s">
        <v>254</v>
      </c>
      <c r="C8760" s="44" t="s">
        <v>68</v>
      </c>
      <c r="D8760" s="44" t="s">
        <v>176</v>
      </c>
      <c r="E8760" s="3">
        <v>3</v>
      </c>
      <c r="F8760" s="3">
        <v>1</v>
      </c>
      <c r="G8760" s="3">
        <v>4</v>
      </c>
      <c r="H8760" s="3">
        <v>1</v>
      </c>
      <c r="I8760" s="3">
        <f t="shared" si="136"/>
        <v>2</v>
      </c>
    </row>
    <row r="8761" spans="1:9" x14ac:dyDescent="0.35">
      <c r="A8761" s="3" t="s">
        <v>9153</v>
      </c>
      <c r="B8761" s="44" t="s">
        <v>184</v>
      </c>
      <c r="C8761" s="44" t="s">
        <v>79</v>
      </c>
      <c r="D8761" s="44" t="s">
        <v>176</v>
      </c>
      <c r="E8761" s="3">
        <v>3</v>
      </c>
      <c r="F8761" s="3">
        <v>4</v>
      </c>
      <c r="G8761" s="3">
        <v>1</v>
      </c>
      <c r="H8761" s="3">
        <v>1</v>
      </c>
      <c r="I8761" s="3">
        <f t="shared" si="136"/>
        <v>2</v>
      </c>
    </row>
    <row r="8762" spans="1:9" x14ac:dyDescent="0.35">
      <c r="A8762" s="3" t="s">
        <v>9154</v>
      </c>
      <c r="B8762" s="44" t="s">
        <v>237</v>
      </c>
      <c r="C8762" s="44" t="s">
        <v>63</v>
      </c>
      <c r="D8762" s="44" t="s">
        <v>175</v>
      </c>
      <c r="E8762" s="3">
        <v>3</v>
      </c>
      <c r="F8762" s="3">
        <v>1</v>
      </c>
      <c r="G8762" s="3">
        <v>1</v>
      </c>
      <c r="H8762" s="3">
        <v>1</v>
      </c>
      <c r="I8762" s="3">
        <f t="shared" si="136"/>
        <v>2</v>
      </c>
    </row>
    <row r="8763" spans="1:9" x14ac:dyDescent="0.35">
      <c r="A8763" s="3" t="s">
        <v>9155</v>
      </c>
      <c r="B8763" s="44" t="s">
        <v>182</v>
      </c>
      <c r="C8763" s="44" t="s">
        <v>183</v>
      </c>
      <c r="D8763" s="44" t="s">
        <v>175</v>
      </c>
      <c r="E8763" s="3">
        <v>3</v>
      </c>
      <c r="F8763" s="3">
        <v>1</v>
      </c>
      <c r="G8763" s="3">
        <v>1</v>
      </c>
      <c r="H8763" s="3">
        <v>1</v>
      </c>
      <c r="I8763" s="3">
        <f t="shared" si="136"/>
        <v>2</v>
      </c>
    </row>
    <row r="8764" spans="1:9" x14ac:dyDescent="0.35">
      <c r="A8764" s="3" t="s">
        <v>9156</v>
      </c>
      <c r="B8764" s="44" t="s">
        <v>182</v>
      </c>
      <c r="C8764" s="44" t="s">
        <v>183</v>
      </c>
      <c r="D8764" s="44" t="s">
        <v>175</v>
      </c>
      <c r="E8764" s="3">
        <v>3</v>
      </c>
      <c r="F8764" s="3">
        <v>1</v>
      </c>
      <c r="G8764" s="3">
        <v>1</v>
      </c>
      <c r="H8764" s="3">
        <v>1</v>
      </c>
      <c r="I8764" s="3">
        <f t="shared" si="136"/>
        <v>2</v>
      </c>
    </row>
    <row r="8765" spans="1:9" x14ac:dyDescent="0.35">
      <c r="A8765" s="3" t="s">
        <v>9157</v>
      </c>
      <c r="B8765" s="44" t="s">
        <v>182</v>
      </c>
      <c r="C8765" s="44" t="s">
        <v>183</v>
      </c>
      <c r="D8765" s="44" t="s">
        <v>175</v>
      </c>
      <c r="E8765" s="3">
        <v>3</v>
      </c>
      <c r="F8765" s="3">
        <v>1</v>
      </c>
      <c r="G8765" s="3">
        <v>1</v>
      </c>
      <c r="H8765" s="3">
        <v>1</v>
      </c>
      <c r="I8765" s="3">
        <f t="shared" si="136"/>
        <v>2</v>
      </c>
    </row>
    <row r="8766" spans="1:9" x14ac:dyDescent="0.35">
      <c r="A8766" s="3" t="s">
        <v>9158</v>
      </c>
      <c r="B8766" s="44" t="s">
        <v>182</v>
      </c>
      <c r="C8766" s="44" t="s">
        <v>183</v>
      </c>
      <c r="D8766" s="44" t="s">
        <v>175</v>
      </c>
      <c r="E8766" s="3">
        <v>3</v>
      </c>
      <c r="F8766" s="3">
        <v>1</v>
      </c>
      <c r="G8766" s="3">
        <v>1</v>
      </c>
      <c r="H8766" s="3">
        <v>1</v>
      </c>
      <c r="I8766" s="3">
        <f t="shared" si="136"/>
        <v>2</v>
      </c>
    </row>
    <row r="8767" spans="1:9" x14ac:dyDescent="0.35">
      <c r="A8767" s="3" t="s">
        <v>9159</v>
      </c>
      <c r="B8767" s="44" t="s">
        <v>182</v>
      </c>
      <c r="C8767" s="44" t="s">
        <v>183</v>
      </c>
      <c r="D8767" s="44" t="s">
        <v>175</v>
      </c>
      <c r="E8767" s="3">
        <v>3</v>
      </c>
      <c r="F8767" s="3">
        <v>1</v>
      </c>
      <c r="G8767" s="3">
        <v>1</v>
      </c>
      <c r="H8767" s="3">
        <v>2</v>
      </c>
      <c r="I8767" s="3">
        <f t="shared" si="136"/>
        <v>2</v>
      </c>
    </row>
    <row r="8768" spans="1:9" x14ac:dyDescent="0.35">
      <c r="A8768" s="3" t="s">
        <v>9160</v>
      </c>
      <c r="B8768" s="44" t="s">
        <v>215</v>
      </c>
      <c r="C8768" s="44" t="s">
        <v>38</v>
      </c>
      <c r="D8768" s="44" t="s">
        <v>176</v>
      </c>
      <c r="E8768" s="3">
        <v>3</v>
      </c>
      <c r="F8768" s="3">
        <v>1</v>
      </c>
      <c r="G8768" s="3">
        <v>1</v>
      </c>
      <c r="H8768" s="3">
        <v>1</v>
      </c>
      <c r="I8768" s="3">
        <f t="shared" si="136"/>
        <v>2</v>
      </c>
    </row>
    <row r="8769" spans="1:9" x14ac:dyDescent="0.35">
      <c r="A8769" s="3" t="s">
        <v>9161</v>
      </c>
      <c r="B8769" s="44" t="s">
        <v>180</v>
      </c>
      <c r="C8769" s="44" t="s">
        <v>105</v>
      </c>
      <c r="D8769" s="44" t="s">
        <v>176</v>
      </c>
      <c r="E8769" s="3">
        <v>1</v>
      </c>
      <c r="F8769" s="3">
        <v>1</v>
      </c>
      <c r="G8769" s="3">
        <v>1</v>
      </c>
      <c r="H8769" s="3">
        <v>1</v>
      </c>
      <c r="I8769" s="3">
        <f t="shared" si="136"/>
        <v>1</v>
      </c>
    </row>
    <row r="8770" spans="1:9" x14ac:dyDescent="0.35">
      <c r="A8770" s="3" t="s">
        <v>9162</v>
      </c>
      <c r="B8770" s="44" t="s">
        <v>182</v>
      </c>
      <c r="C8770" s="44" t="s">
        <v>183</v>
      </c>
      <c r="D8770" s="44" t="s">
        <v>175</v>
      </c>
      <c r="E8770" s="3">
        <v>3</v>
      </c>
      <c r="F8770" s="3">
        <v>1</v>
      </c>
      <c r="G8770" s="3">
        <v>1</v>
      </c>
      <c r="H8770" s="3">
        <v>1</v>
      </c>
      <c r="I8770" s="3">
        <f t="shared" si="136"/>
        <v>2</v>
      </c>
    </row>
    <row r="8771" spans="1:9" x14ac:dyDescent="0.35">
      <c r="A8771" s="3" t="s">
        <v>9163</v>
      </c>
      <c r="B8771" s="44" t="s">
        <v>224</v>
      </c>
      <c r="C8771" s="44" t="s">
        <v>183</v>
      </c>
      <c r="D8771" s="44" t="s">
        <v>176</v>
      </c>
      <c r="E8771" s="3">
        <v>3</v>
      </c>
      <c r="F8771" s="3">
        <v>1</v>
      </c>
      <c r="G8771" s="3">
        <v>1</v>
      </c>
      <c r="H8771" s="3">
        <v>1</v>
      </c>
      <c r="I8771" s="3">
        <f t="shared" ref="I8771:I8834" si="137">ROUND(AVERAGE(E8771:H8771),0)</f>
        <v>2</v>
      </c>
    </row>
    <row r="8772" spans="1:9" x14ac:dyDescent="0.35">
      <c r="A8772" s="3" t="s">
        <v>9164</v>
      </c>
      <c r="B8772" s="44" t="s">
        <v>182</v>
      </c>
      <c r="C8772" s="44" t="s">
        <v>183</v>
      </c>
      <c r="D8772" s="44" t="s">
        <v>175</v>
      </c>
      <c r="E8772" s="3">
        <v>3</v>
      </c>
      <c r="F8772" s="3">
        <v>4</v>
      </c>
      <c r="G8772" s="3">
        <v>1</v>
      </c>
      <c r="H8772" s="3">
        <v>2</v>
      </c>
      <c r="I8772" s="3">
        <f t="shared" si="137"/>
        <v>3</v>
      </c>
    </row>
    <row r="8773" spans="1:9" x14ac:dyDescent="0.35">
      <c r="A8773" s="3" t="s">
        <v>9165</v>
      </c>
      <c r="B8773" s="44" t="s">
        <v>182</v>
      </c>
      <c r="C8773" s="44" t="s">
        <v>183</v>
      </c>
      <c r="D8773" s="44" t="s">
        <v>175</v>
      </c>
      <c r="E8773" s="3">
        <v>3</v>
      </c>
      <c r="F8773" s="3">
        <v>1</v>
      </c>
      <c r="G8773" s="3">
        <v>4</v>
      </c>
      <c r="H8773" s="3">
        <v>1</v>
      </c>
      <c r="I8773" s="3">
        <f t="shared" si="137"/>
        <v>2</v>
      </c>
    </row>
    <row r="8774" spans="1:9" x14ac:dyDescent="0.35">
      <c r="A8774" s="3" t="s">
        <v>9166</v>
      </c>
      <c r="B8774" s="44" t="s">
        <v>220</v>
      </c>
      <c r="C8774" s="44" t="s">
        <v>96</v>
      </c>
      <c r="D8774" s="44" t="s">
        <v>176</v>
      </c>
      <c r="E8774" s="3">
        <v>3</v>
      </c>
      <c r="F8774" s="3">
        <v>2</v>
      </c>
      <c r="G8774" s="3">
        <v>1</v>
      </c>
      <c r="H8774" s="3">
        <v>1</v>
      </c>
      <c r="I8774" s="3">
        <f t="shared" si="137"/>
        <v>2</v>
      </c>
    </row>
    <row r="8775" spans="1:9" x14ac:dyDescent="0.35">
      <c r="A8775" s="3" t="s">
        <v>9167</v>
      </c>
      <c r="B8775" s="44" t="s">
        <v>182</v>
      </c>
      <c r="C8775" s="44" t="s">
        <v>183</v>
      </c>
      <c r="D8775" s="44" t="s">
        <v>175</v>
      </c>
      <c r="E8775" s="3">
        <v>3</v>
      </c>
      <c r="F8775" s="3">
        <v>1</v>
      </c>
      <c r="G8775" s="3">
        <v>4</v>
      </c>
      <c r="H8775" s="3">
        <v>1</v>
      </c>
      <c r="I8775" s="3">
        <f t="shared" si="137"/>
        <v>2</v>
      </c>
    </row>
    <row r="8776" spans="1:9" x14ac:dyDescent="0.35">
      <c r="A8776" s="3" t="s">
        <v>9168</v>
      </c>
      <c r="B8776" s="44" t="s">
        <v>180</v>
      </c>
      <c r="C8776" s="44" t="s">
        <v>105</v>
      </c>
      <c r="D8776" s="44" t="s">
        <v>176</v>
      </c>
      <c r="E8776" s="3">
        <v>3</v>
      </c>
      <c r="F8776" s="3">
        <v>1</v>
      </c>
      <c r="G8776" s="3">
        <v>4</v>
      </c>
      <c r="H8776" s="3">
        <v>1</v>
      </c>
      <c r="I8776" s="3">
        <f t="shared" si="137"/>
        <v>2</v>
      </c>
    </row>
    <row r="8777" spans="1:9" x14ac:dyDescent="0.35">
      <c r="A8777" s="3" t="s">
        <v>9169</v>
      </c>
      <c r="B8777" s="44" t="s">
        <v>248</v>
      </c>
      <c r="C8777" s="44" t="s">
        <v>80</v>
      </c>
      <c r="D8777" s="44" t="s">
        <v>175</v>
      </c>
      <c r="E8777" s="3">
        <v>3</v>
      </c>
      <c r="F8777" s="3">
        <v>1</v>
      </c>
      <c r="G8777" s="3">
        <v>1</v>
      </c>
      <c r="H8777" s="3">
        <v>1</v>
      </c>
      <c r="I8777" s="3">
        <f t="shared" si="137"/>
        <v>2</v>
      </c>
    </row>
    <row r="8778" spans="1:9" x14ac:dyDescent="0.35">
      <c r="A8778" s="3" t="s">
        <v>9170</v>
      </c>
      <c r="B8778" s="44" t="s">
        <v>182</v>
      </c>
      <c r="C8778" s="44" t="s">
        <v>183</v>
      </c>
      <c r="D8778" s="44" t="s">
        <v>175</v>
      </c>
      <c r="E8778" s="3">
        <v>3</v>
      </c>
      <c r="F8778" s="3">
        <v>1</v>
      </c>
      <c r="G8778" s="3">
        <v>4</v>
      </c>
      <c r="H8778" s="3">
        <v>1</v>
      </c>
      <c r="I8778" s="3">
        <f t="shared" si="137"/>
        <v>2</v>
      </c>
    </row>
    <row r="8779" spans="1:9" x14ac:dyDescent="0.35">
      <c r="A8779" s="3" t="s">
        <v>9171</v>
      </c>
      <c r="B8779" s="44" t="s">
        <v>181</v>
      </c>
      <c r="C8779" s="44" t="s">
        <v>79</v>
      </c>
      <c r="D8779" s="44" t="s">
        <v>175</v>
      </c>
      <c r="E8779" s="3">
        <v>3</v>
      </c>
      <c r="F8779" s="3">
        <v>1</v>
      </c>
      <c r="G8779" s="3">
        <v>1</v>
      </c>
      <c r="H8779" s="3">
        <v>1</v>
      </c>
      <c r="I8779" s="3">
        <f t="shared" si="137"/>
        <v>2</v>
      </c>
    </row>
    <row r="8780" spans="1:9" x14ac:dyDescent="0.35">
      <c r="A8780" s="3" t="s">
        <v>9172</v>
      </c>
      <c r="B8780" s="44" t="s">
        <v>182</v>
      </c>
      <c r="C8780" s="44" t="s">
        <v>183</v>
      </c>
      <c r="D8780" s="44" t="s">
        <v>175</v>
      </c>
      <c r="E8780" s="3">
        <v>3</v>
      </c>
      <c r="F8780" s="3">
        <v>1</v>
      </c>
      <c r="G8780" s="3">
        <v>1</v>
      </c>
      <c r="H8780" s="3">
        <v>2</v>
      </c>
      <c r="I8780" s="3">
        <f t="shared" si="137"/>
        <v>2</v>
      </c>
    </row>
    <row r="8781" spans="1:9" x14ac:dyDescent="0.35">
      <c r="A8781" s="3" t="s">
        <v>9173</v>
      </c>
      <c r="B8781" s="44" t="s">
        <v>180</v>
      </c>
      <c r="C8781" s="44" t="s">
        <v>105</v>
      </c>
      <c r="D8781" s="44" t="s">
        <v>176</v>
      </c>
      <c r="E8781" s="3">
        <v>3</v>
      </c>
      <c r="F8781" s="3">
        <v>1</v>
      </c>
      <c r="G8781" s="3">
        <v>1</v>
      </c>
      <c r="H8781" s="3">
        <v>1</v>
      </c>
      <c r="I8781" s="3">
        <f t="shared" si="137"/>
        <v>2</v>
      </c>
    </row>
    <row r="8782" spans="1:9" x14ac:dyDescent="0.35">
      <c r="A8782" s="3" t="s">
        <v>9174</v>
      </c>
      <c r="B8782" s="44" t="s">
        <v>254</v>
      </c>
      <c r="C8782" s="44" t="s">
        <v>68</v>
      </c>
      <c r="D8782" s="44" t="s">
        <v>176</v>
      </c>
      <c r="E8782" s="3">
        <v>3</v>
      </c>
      <c r="F8782" s="3">
        <v>2</v>
      </c>
      <c r="G8782" s="3">
        <v>1</v>
      </c>
      <c r="H8782" s="3">
        <v>1</v>
      </c>
      <c r="I8782" s="3">
        <f t="shared" si="137"/>
        <v>2</v>
      </c>
    </row>
    <row r="8783" spans="1:9" x14ac:dyDescent="0.35">
      <c r="A8783" s="3" t="s">
        <v>9175</v>
      </c>
      <c r="B8783" s="44" t="s">
        <v>182</v>
      </c>
      <c r="C8783" s="44" t="s">
        <v>183</v>
      </c>
      <c r="D8783" s="44" t="s">
        <v>175</v>
      </c>
      <c r="E8783" s="3">
        <v>3</v>
      </c>
      <c r="F8783" s="3">
        <v>1</v>
      </c>
      <c r="G8783" s="3">
        <v>1</v>
      </c>
      <c r="H8783" s="3">
        <v>1</v>
      </c>
      <c r="I8783" s="3">
        <f t="shared" si="137"/>
        <v>2</v>
      </c>
    </row>
    <row r="8784" spans="1:9" x14ac:dyDescent="0.35">
      <c r="A8784" s="3" t="s">
        <v>9176</v>
      </c>
      <c r="B8784" s="44" t="s">
        <v>225</v>
      </c>
      <c r="C8784" s="44" t="s">
        <v>52</v>
      </c>
      <c r="D8784" s="44" t="s">
        <v>176</v>
      </c>
      <c r="E8784" s="3">
        <v>3</v>
      </c>
      <c r="F8784" s="3">
        <v>1</v>
      </c>
      <c r="G8784" s="3">
        <v>1</v>
      </c>
      <c r="H8784" s="3">
        <v>1</v>
      </c>
      <c r="I8784" s="3">
        <f t="shared" si="137"/>
        <v>2</v>
      </c>
    </row>
    <row r="8785" spans="1:9" x14ac:dyDescent="0.35">
      <c r="A8785" s="3" t="s">
        <v>9177</v>
      </c>
      <c r="B8785" s="44" t="s">
        <v>182</v>
      </c>
      <c r="C8785" s="44" t="s">
        <v>183</v>
      </c>
      <c r="D8785" s="44" t="s">
        <v>175</v>
      </c>
      <c r="E8785" s="3">
        <v>3</v>
      </c>
      <c r="F8785" s="3">
        <v>1</v>
      </c>
      <c r="G8785" s="3">
        <v>1</v>
      </c>
      <c r="H8785" s="3">
        <v>1</v>
      </c>
      <c r="I8785" s="3">
        <f t="shared" si="137"/>
        <v>2</v>
      </c>
    </row>
    <row r="8786" spans="1:9" x14ac:dyDescent="0.35">
      <c r="A8786" s="3" t="s">
        <v>9178</v>
      </c>
      <c r="B8786" s="44" t="s">
        <v>182</v>
      </c>
      <c r="C8786" s="44" t="s">
        <v>183</v>
      </c>
      <c r="D8786" s="44" t="s">
        <v>175</v>
      </c>
      <c r="E8786" s="3">
        <v>3</v>
      </c>
      <c r="F8786" s="3">
        <v>1</v>
      </c>
      <c r="G8786" s="3">
        <v>1</v>
      </c>
      <c r="H8786" s="3">
        <v>1</v>
      </c>
      <c r="I8786" s="3">
        <f t="shared" si="137"/>
        <v>2</v>
      </c>
    </row>
    <row r="8787" spans="1:9" x14ac:dyDescent="0.35">
      <c r="A8787" s="3" t="s">
        <v>9179</v>
      </c>
      <c r="B8787" s="44" t="s">
        <v>225</v>
      </c>
      <c r="C8787" s="44" t="s">
        <v>52</v>
      </c>
      <c r="D8787" s="44" t="s">
        <v>176</v>
      </c>
      <c r="E8787" s="3">
        <v>3</v>
      </c>
      <c r="F8787" s="3">
        <v>1</v>
      </c>
      <c r="G8787" s="3">
        <v>1</v>
      </c>
      <c r="H8787" s="3">
        <v>1</v>
      </c>
      <c r="I8787" s="3">
        <f t="shared" si="137"/>
        <v>2</v>
      </c>
    </row>
    <row r="8788" spans="1:9" x14ac:dyDescent="0.35">
      <c r="A8788" s="3" t="s">
        <v>9180</v>
      </c>
      <c r="B8788" s="44" t="s">
        <v>220</v>
      </c>
      <c r="C8788" s="44" t="s">
        <v>96</v>
      </c>
      <c r="D8788" s="44" t="s">
        <v>176</v>
      </c>
      <c r="E8788" s="3">
        <v>3</v>
      </c>
      <c r="F8788" s="3">
        <v>2</v>
      </c>
      <c r="G8788" s="3">
        <v>1</v>
      </c>
      <c r="H8788" s="3">
        <v>1</v>
      </c>
      <c r="I8788" s="3">
        <f t="shared" si="137"/>
        <v>2</v>
      </c>
    </row>
    <row r="8789" spans="1:9" x14ac:dyDescent="0.35">
      <c r="A8789" s="3" t="s">
        <v>9181</v>
      </c>
      <c r="B8789" s="44" t="s">
        <v>247</v>
      </c>
      <c r="C8789" s="44" t="s">
        <v>110</v>
      </c>
      <c r="D8789" s="44" t="s">
        <v>175</v>
      </c>
      <c r="E8789" s="3">
        <v>3</v>
      </c>
      <c r="F8789" s="3">
        <v>1</v>
      </c>
      <c r="G8789" s="3">
        <v>1</v>
      </c>
      <c r="H8789" s="3">
        <v>1</v>
      </c>
      <c r="I8789" s="3">
        <f t="shared" si="137"/>
        <v>2</v>
      </c>
    </row>
    <row r="8790" spans="1:9" x14ac:dyDescent="0.35">
      <c r="A8790" s="3" t="s">
        <v>9182</v>
      </c>
      <c r="B8790" s="44" t="s">
        <v>197</v>
      </c>
      <c r="C8790" s="44" t="s">
        <v>80</v>
      </c>
      <c r="D8790" s="44" t="s">
        <v>176</v>
      </c>
      <c r="E8790" s="3">
        <v>3</v>
      </c>
      <c r="F8790" s="3">
        <v>2</v>
      </c>
      <c r="G8790" s="3">
        <v>1</v>
      </c>
      <c r="H8790" s="3">
        <v>1</v>
      </c>
      <c r="I8790" s="3">
        <f t="shared" si="137"/>
        <v>2</v>
      </c>
    </row>
    <row r="8791" spans="1:9" x14ac:dyDescent="0.35">
      <c r="A8791" s="3" t="s">
        <v>9183</v>
      </c>
      <c r="B8791" s="44" t="s">
        <v>249</v>
      </c>
      <c r="C8791" s="44" t="s">
        <v>68</v>
      </c>
      <c r="D8791" s="44" t="s">
        <v>175</v>
      </c>
      <c r="E8791" s="3">
        <v>3</v>
      </c>
      <c r="F8791" s="3">
        <v>1</v>
      </c>
      <c r="G8791" s="3">
        <v>1</v>
      </c>
      <c r="H8791" s="3">
        <v>1</v>
      </c>
      <c r="I8791" s="3">
        <f t="shared" si="137"/>
        <v>2</v>
      </c>
    </row>
    <row r="8792" spans="1:9" x14ac:dyDescent="0.35">
      <c r="A8792" s="3" t="s">
        <v>9184</v>
      </c>
      <c r="B8792" s="44" t="s">
        <v>180</v>
      </c>
      <c r="C8792" s="44" t="s">
        <v>105</v>
      </c>
      <c r="D8792" s="44" t="s">
        <v>176</v>
      </c>
      <c r="E8792" s="3">
        <v>3</v>
      </c>
      <c r="F8792" s="3">
        <v>1</v>
      </c>
      <c r="G8792" s="3">
        <v>1</v>
      </c>
      <c r="H8792" s="3">
        <v>1</v>
      </c>
      <c r="I8792" s="3">
        <f t="shared" si="137"/>
        <v>2</v>
      </c>
    </row>
    <row r="8793" spans="1:9" x14ac:dyDescent="0.35">
      <c r="A8793" s="3" t="s">
        <v>9185</v>
      </c>
      <c r="B8793" s="44" t="s">
        <v>182</v>
      </c>
      <c r="C8793" s="44" t="s">
        <v>183</v>
      </c>
      <c r="D8793" s="44" t="s">
        <v>175</v>
      </c>
      <c r="E8793" s="3">
        <v>3</v>
      </c>
      <c r="F8793" s="3">
        <v>1</v>
      </c>
      <c r="G8793" s="3">
        <v>1</v>
      </c>
      <c r="H8793" s="3">
        <v>1</v>
      </c>
      <c r="I8793" s="3">
        <f t="shared" si="137"/>
        <v>2</v>
      </c>
    </row>
    <row r="8794" spans="1:9" x14ac:dyDescent="0.35">
      <c r="A8794" s="3" t="s">
        <v>9186</v>
      </c>
      <c r="B8794" s="44" t="s">
        <v>180</v>
      </c>
      <c r="C8794" s="44" t="s">
        <v>105</v>
      </c>
      <c r="D8794" s="44" t="s">
        <v>176</v>
      </c>
      <c r="E8794" s="3">
        <v>3</v>
      </c>
      <c r="F8794" s="3">
        <v>1</v>
      </c>
      <c r="G8794" s="3">
        <v>4</v>
      </c>
      <c r="H8794" s="3">
        <v>1</v>
      </c>
      <c r="I8794" s="3">
        <f t="shared" si="137"/>
        <v>2</v>
      </c>
    </row>
    <row r="8795" spans="1:9" x14ac:dyDescent="0.35">
      <c r="A8795" s="3" t="s">
        <v>9187</v>
      </c>
      <c r="B8795" s="44" t="s">
        <v>182</v>
      </c>
      <c r="C8795" s="44" t="s">
        <v>183</v>
      </c>
      <c r="D8795" s="44" t="s">
        <v>175</v>
      </c>
      <c r="E8795" s="3">
        <v>3</v>
      </c>
      <c r="F8795" s="3">
        <v>1</v>
      </c>
      <c r="G8795" s="3">
        <v>1</v>
      </c>
      <c r="H8795" s="3">
        <v>2</v>
      </c>
      <c r="I8795" s="3">
        <f t="shared" si="137"/>
        <v>2</v>
      </c>
    </row>
    <row r="8796" spans="1:9" x14ac:dyDescent="0.35">
      <c r="A8796" s="3" t="s">
        <v>9188</v>
      </c>
      <c r="B8796" s="44" t="s">
        <v>215</v>
      </c>
      <c r="C8796" s="44" t="s">
        <v>38</v>
      </c>
      <c r="D8796" s="44" t="s">
        <v>176</v>
      </c>
      <c r="E8796" s="3">
        <v>3</v>
      </c>
      <c r="F8796" s="3">
        <v>1</v>
      </c>
      <c r="G8796" s="3">
        <v>4</v>
      </c>
      <c r="H8796" s="3">
        <v>1</v>
      </c>
      <c r="I8796" s="3">
        <f t="shared" si="137"/>
        <v>2</v>
      </c>
    </row>
    <row r="8797" spans="1:9" x14ac:dyDescent="0.35">
      <c r="A8797" s="3" t="s">
        <v>9189</v>
      </c>
      <c r="B8797" s="44" t="s">
        <v>215</v>
      </c>
      <c r="C8797" s="44" t="s">
        <v>38</v>
      </c>
      <c r="D8797" s="44" t="s">
        <v>176</v>
      </c>
      <c r="E8797" s="3">
        <v>3</v>
      </c>
      <c r="F8797" s="3">
        <v>1</v>
      </c>
      <c r="G8797" s="3">
        <v>1</v>
      </c>
      <c r="H8797" s="3">
        <v>1</v>
      </c>
      <c r="I8797" s="3">
        <f t="shared" si="137"/>
        <v>2</v>
      </c>
    </row>
    <row r="8798" spans="1:9" x14ac:dyDescent="0.35">
      <c r="A8798" s="3" t="s">
        <v>9190</v>
      </c>
      <c r="B8798" s="44" t="s">
        <v>253</v>
      </c>
      <c r="C8798" s="44" t="s">
        <v>235</v>
      </c>
      <c r="D8798" s="44" t="s">
        <v>175</v>
      </c>
      <c r="E8798" s="3">
        <v>3</v>
      </c>
      <c r="F8798" s="3">
        <v>1</v>
      </c>
      <c r="G8798" s="3">
        <v>1</v>
      </c>
      <c r="H8798" s="3">
        <v>1</v>
      </c>
      <c r="I8798" s="3">
        <f t="shared" si="137"/>
        <v>2</v>
      </c>
    </row>
    <row r="8799" spans="1:9" x14ac:dyDescent="0.35">
      <c r="A8799" s="3" t="s">
        <v>9191</v>
      </c>
      <c r="B8799" s="44" t="s">
        <v>180</v>
      </c>
      <c r="C8799" s="44" t="s">
        <v>105</v>
      </c>
      <c r="D8799" s="44" t="s">
        <v>176</v>
      </c>
      <c r="E8799" s="3">
        <v>3</v>
      </c>
      <c r="F8799" s="3">
        <v>1</v>
      </c>
      <c r="G8799" s="3">
        <v>1</v>
      </c>
      <c r="H8799" s="3">
        <v>1</v>
      </c>
      <c r="I8799" s="3">
        <f t="shared" si="137"/>
        <v>2</v>
      </c>
    </row>
    <row r="8800" spans="1:9" x14ac:dyDescent="0.35">
      <c r="A8800" s="3" t="s">
        <v>9192</v>
      </c>
      <c r="B8800" s="44" t="s">
        <v>253</v>
      </c>
      <c r="C8800" s="44" t="s">
        <v>235</v>
      </c>
      <c r="D8800" s="44" t="s">
        <v>175</v>
      </c>
      <c r="E8800" s="3">
        <v>3</v>
      </c>
      <c r="F8800" s="3">
        <v>1</v>
      </c>
      <c r="G8800" s="3">
        <v>1</v>
      </c>
      <c r="H8800" s="3">
        <v>1</v>
      </c>
      <c r="I8800" s="3">
        <f t="shared" si="137"/>
        <v>2</v>
      </c>
    </row>
    <row r="8801" spans="1:9" x14ac:dyDescent="0.35">
      <c r="A8801" s="3" t="s">
        <v>9193</v>
      </c>
      <c r="B8801" s="44" t="s">
        <v>215</v>
      </c>
      <c r="C8801" s="44" t="s">
        <v>38</v>
      </c>
      <c r="D8801" s="44" t="s">
        <v>176</v>
      </c>
      <c r="E8801" s="3">
        <v>3</v>
      </c>
      <c r="F8801" s="3">
        <v>1</v>
      </c>
      <c r="G8801" s="3">
        <v>4</v>
      </c>
      <c r="H8801" s="3">
        <v>1</v>
      </c>
      <c r="I8801" s="3">
        <f t="shared" si="137"/>
        <v>2</v>
      </c>
    </row>
    <row r="8802" spans="1:9" x14ac:dyDescent="0.35">
      <c r="A8802" s="3" t="s">
        <v>9194</v>
      </c>
      <c r="B8802" s="44" t="s">
        <v>180</v>
      </c>
      <c r="C8802" s="44" t="s">
        <v>105</v>
      </c>
      <c r="D8802" s="44" t="s">
        <v>176</v>
      </c>
      <c r="E8802" s="3">
        <v>3</v>
      </c>
      <c r="F8802" s="3">
        <v>1</v>
      </c>
      <c r="G8802" s="3">
        <v>1</v>
      </c>
      <c r="H8802" s="3">
        <v>1</v>
      </c>
      <c r="I8802" s="3">
        <f t="shared" si="137"/>
        <v>2</v>
      </c>
    </row>
    <row r="8803" spans="1:9" x14ac:dyDescent="0.35">
      <c r="A8803" s="3" t="s">
        <v>9195</v>
      </c>
      <c r="B8803" s="44" t="s">
        <v>225</v>
      </c>
      <c r="C8803" s="44" t="s">
        <v>52</v>
      </c>
      <c r="D8803" s="44" t="s">
        <v>176</v>
      </c>
      <c r="E8803" s="3">
        <v>3</v>
      </c>
      <c r="F8803" s="3">
        <v>1</v>
      </c>
      <c r="G8803" s="3">
        <v>4</v>
      </c>
      <c r="H8803" s="3">
        <v>1</v>
      </c>
      <c r="I8803" s="3">
        <f t="shared" si="137"/>
        <v>2</v>
      </c>
    </row>
    <row r="8804" spans="1:9" x14ac:dyDescent="0.35">
      <c r="A8804" s="3" t="s">
        <v>9196</v>
      </c>
      <c r="B8804" s="44" t="s">
        <v>184</v>
      </c>
      <c r="C8804" s="44" t="s">
        <v>79</v>
      </c>
      <c r="D8804" s="44" t="s">
        <v>176</v>
      </c>
      <c r="E8804" s="3">
        <v>3</v>
      </c>
      <c r="F8804" s="3">
        <v>1</v>
      </c>
      <c r="G8804" s="3">
        <v>1</v>
      </c>
      <c r="H8804" s="3">
        <v>1</v>
      </c>
      <c r="I8804" s="3">
        <f t="shared" si="137"/>
        <v>2</v>
      </c>
    </row>
    <row r="8805" spans="1:9" x14ac:dyDescent="0.35">
      <c r="A8805" s="3" t="s">
        <v>9197</v>
      </c>
      <c r="B8805" s="44" t="s">
        <v>254</v>
      </c>
      <c r="C8805" s="44" t="s">
        <v>68</v>
      </c>
      <c r="D8805" s="44" t="s">
        <v>176</v>
      </c>
      <c r="E8805" s="3">
        <v>3</v>
      </c>
      <c r="F8805" s="3">
        <v>1</v>
      </c>
      <c r="G8805" s="3">
        <v>1</v>
      </c>
      <c r="H8805" s="3">
        <v>1</v>
      </c>
      <c r="I8805" s="3">
        <f t="shared" si="137"/>
        <v>2</v>
      </c>
    </row>
    <row r="8806" spans="1:9" x14ac:dyDescent="0.35">
      <c r="A8806" s="3" t="s">
        <v>9198</v>
      </c>
      <c r="B8806" s="44" t="s">
        <v>184</v>
      </c>
      <c r="C8806" s="44" t="s">
        <v>79</v>
      </c>
      <c r="D8806" s="44" t="s">
        <v>176</v>
      </c>
      <c r="E8806" s="3">
        <v>3</v>
      </c>
      <c r="F8806" s="3">
        <v>1</v>
      </c>
      <c r="G8806" s="3">
        <v>1</v>
      </c>
      <c r="H8806" s="3">
        <v>1</v>
      </c>
      <c r="I8806" s="3">
        <f t="shared" si="137"/>
        <v>2</v>
      </c>
    </row>
    <row r="8807" spans="1:9" x14ac:dyDescent="0.35">
      <c r="A8807" s="3" t="s">
        <v>9199</v>
      </c>
      <c r="B8807" s="44" t="s">
        <v>212</v>
      </c>
      <c r="C8807" s="44" t="s">
        <v>86</v>
      </c>
      <c r="D8807" s="44" t="s">
        <v>176</v>
      </c>
      <c r="E8807" s="3">
        <v>3</v>
      </c>
      <c r="F8807" s="3">
        <v>1</v>
      </c>
      <c r="G8807" s="3">
        <v>4</v>
      </c>
      <c r="H8807" s="3">
        <v>1</v>
      </c>
      <c r="I8807" s="3">
        <f t="shared" si="137"/>
        <v>2</v>
      </c>
    </row>
    <row r="8808" spans="1:9" x14ac:dyDescent="0.35">
      <c r="A8808" s="3" t="s">
        <v>9200</v>
      </c>
      <c r="B8808" s="44" t="s">
        <v>212</v>
      </c>
      <c r="C8808" s="44" t="s">
        <v>86</v>
      </c>
      <c r="D8808" s="44" t="s">
        <v>176</v>
      </c>
      <c r="E8808" s="3">
        <v>3</v>
      </c>
      <c r="F8808" s="3">
        <v>1</v>
      </c>
      <c r="G8808" s="3">
        <v>4</v>
      </c>
      <c r="H8808" s="3">
        <v>1</v>
      </c>
      <c r="I8808" s="3">
        <f t="shared" si="137"/>
        <v>2</v>
      </c>
    </row>
    <row r="8809" spans="1:9" x14ac:dyDescent="0.35">
      <c r="A8809" s="3" t="s">
        <v>9201</v>
      </c>
      <c r="B8809" s="44" t="s">
        <v>232</v>
      </c>
      <c r="C8809" s="44" t="s">
        <v>99</v>
      </c>
      <c r="D8809" s="44" t="s">
        <v>176</v>
      </c>
      <c r="E8809" s="3">
        <v>3</v>
      </c>
      <c r="F8809" s="3">
        <v>1</v>
      </c>
      <c r="G8809" s="3">
        <v>4</v>
      </c>
      <c r="H8809" s="3">
        <v>1</v>
      </c>
      <c r="I8809" s="3">
        <f t="shared" si="137"/>
        <v>2</v>
      </c>
    </row>
    <row r="8810" spans="1:9" x14ac:dyDescent="0.35">
      <c r="A8810" s="3" t="s">
        <v>9202</v>
      </c>
      <c r="B8810" s="44" t="s">
        <v>249</v>
      </c>
      <c r="C8810" s="44" t="s">
        <v>68</v>
      </c>
      <c r="D8810" s="44" t="s">
        <v>175</v>
      </c>
      <c r="E8810" s="3">
        <v>3</v>
      </c>
      <c r="F8810" s="3">
        <v>1</v>
      </c>
      <c r="G8810" s="3">
        <v>1</v>
      </c>
      <c r="H8810" s="3">
        <v>1</v>
      </c>
      <c r="I8810" s="3">
        <f t="shared" si="137"/>
        <v>2</v>
      </c>
    </row>
    <row r="8811" spans="1:9" x14ac:dyDescent="0.35">
      <c r="A8811" s="3" t="s">
        <v>9203</v>
      </c>
      <c r="B8811" s="44" t="s">
        <v>186</v>
      </c>
      <c r="C8811" s="44" t="s">
        <v>95</v>
      </c>
      <c r="D8811" s="44" t="s">
        <v>176</v>
      </c>
      <c r="E8811" s="3">
        <v>3</v>
      </c>
      <c r="F8811" s="3">
        <v>1</v>
      </c>
      <c r="G8811" s="3">
        <v>1</v>
      </c>
      <c r="H8811" s="3">
        <v>1</v>
      </c>
      <c r="I8811" s="3">
        <f t="shared" si="137"/>
        <v>2</v>
      </c>
    </row>
    <row r="8812" spans="1:9" x14ac:dyDescent="0.35">
      <c r="A8812" s="3" t="s">
        <v>9204</v>
      </c>
      <c r="B8812" s="44" t="s">
        <v>249</v>
      </c>
      <c r="C8812" s="44" t="s">
        <v>68</v>
      </c>
      <c r="D8812" s="44" t="s">
        <v>175</v>
      </c>
      <c r="E8812" s="3">
        <v>3</v>
      </c>
      <c r="F8812" s="3">
        <v>2</v>
      </c>
      <c r="G8812" s="3">
        <v>1</v>
      </c>
      <c r="H8812" s="3">
        <v>1</v>
      </c>
      <c r="I8812" s="3">
        <f t="shared" si="137"/>
        <v>2</v>
      </c>
    </row>
    <row r="8813" spans="1:9" x14ac:dyDescent="0.35">
      <c r="A8813" s="3" t="s">
        <v>9205</v>
      </c>
      <c r="B8813" s="44" t="s">
        <v>182</v>
      </c>
      <c r="C8813" s="44" t="s">
        <v>183</v>
      </c>
      <c r="D8813" s="44" t="s">
        <v>175</v>
      </c>
      <c r="E8813" s="3">
        <v>3</v>
      </c>
      <c r="F8813" s="3">
        <v>1</v>
      </c>
      <c r="G8813" s="3">
        <v>1</v>
      </c>
      <c r="H8813" s="3">
        <v>1</v>
      </c>
      <c r="I8813" s="3">
        <f t="shared" si="137"/>
        <v>2</v>
      </c>
    </row>
    <row r="8814" spans="1:9" x14ac:dyDescent="0.35">
      <c r="A8814" s="3" t="s">
        <v>9206</v>
      </c>
      <c r="B8814" s="44" t="s">
        <v>185</v>
      </c>
      <c r="C8814" s="44" t="s">
        <v>63</v>
      </c>
      <c r="D8814" s="44" t="s">
        <v>176</v>
      </c>
      <c r="E8814" s="3">
        <v>3</v>
      </c>
      <c r="F8814" s="3">
        <v>1</v>
      </c>
      <c r="G8814" s="3">
        <v>1</v>
      </c>
      <c r="H8814" s="3">
        <v>1</v>
      </c>
      <c r="I8814" s="3">
        <f t="shared" si="137"/>
        <v>2</v>
      </c>
    </row>
    <row r="8815" spans="1:9" x14ac:dyDescent="0.35">
      <c r="A8815" s="3" t="s">
        <v>9207</v>
      </c>
      <c r="B8815" s="44" t="s">
        <v>182</v>
      </c>
      <c r="C8815" s="44" t="s">
        <v>183</v>
      </c>
      <c r="D8815" s="44" t="s">
        <v>175</v>
      </c>
      <c r="E8815" s="3">
        <v>3</v>
      </c>
      <c r="F8815" s="3">
        <v>1</v>
      </c>
      <c r="G8815" s="3">
        <v>1</v>
      </c>
      <c r="H8815" s="3">
        <v>1</v>
      </c>
      <c r="I8815" s="3">
        <f t="shared" si="137"/>
        <v>2</v>
      </c>
    </row>
    <row r="8816" spans="1:9" x14ac:dyDescent="0.35">
      <c r="A8816" s="3" t="s">
        <v>9208</v>
      </c>
      <c r="B8816" s="44" t="s">
        <v>249</v>
      </c>
      <c r="C8816" s="44" t="s">
        <v>68</v>
      </c>
      <c r="D8816" s="44" t="s">
        <v>175</v>
      </c>
      <c r="E8816" s="3">
        <v>3</v>
      </c>
      <c r="F8816" s="3">
        <v>2</v>
      </c>
      <c r="G8816" s="3">
        <v>1</v>
      </c>
      <c r="H8816" s="3">
        <v>1</v>
      </c>
      <c r="I8816" s="3">
        <f t="shared" si="137"/>
        <v>2</v>
      </c>
    </row>
    <row r="8817" spans="1:9" x14ac:dyDescent="0.35">
      <c r="A8817" s="3" t="s">
        <v>9209</v>
      </c>
      <c r="B8817" s="44" t="s">
        <v>225</v>
      </c>
      <c r="C8817" s="44" t="s">
        <v>52</v>
      </c>
      <c r="D8817" s="44" t="s">
        <v>176</v>
      </c>
      <c r="E8817" s="3">
        <v>3</v>
      </c>
      <c r="F8817" s="3">
        <v>2</v>
      </c>
      <c r="G8817" s="3">
        <v>1</v>
      </c>
      <c r="H8817" s="3">
        <v>1</v>
      </c>
      <c r="I8817" s="3">
        <f t="shared" si="137"/>
        <v>2</v>
      </c>
    </row>
    <row r="8818" spans="1:9" x14ac:dyDescent="0.35">
      <c r="A8818" s="3" t="s">
        <v>9210</v>
      </c>
      <c r="B8818" s="44" t="s">
        <v>182</v>
      </c>
      <c r="C8818" s="44" t="s">
        <v>183</v>
      </c>
      <c r="D8818" s="44" t="s">
        <v>175</v>
      </c>
      <c r="E8818" s="3">
        <v>3</v>
      </c>
      <c r="F8818" s="3">
        <v>1</v>
      </c>
      <c r="G8818" s="3">
        <v>1</v>
      </c>
      <c r="H8818" s="3">
        <v>1</v>
      </c>
      <c r="I8818" s="3">
        <f t="shared" si="137"/>
        <v>2</v>
      </c>
    </row>
    <row r="8819" spans="1:9" x14ac:dyDescent="0.35">
      <c r="A8819" s="3" t="s">
        <v>9211</v>
      </c>
      <c r="B8819" s="44" t="s">
        <v>182</v>
      </c>
      <c r="C8819" s="44" t="s">
        <v>183</v>
      </c>
      <c r="D8819" s="44" t="s">
        <v>175</v>
      </c>
      <c r="E8819" s="3">
        <v>3</v>
      </c>
      <c r="F8819" s="3">
        <v>1</v>
      </c>
      <c r="G8819" s="3">
        <v>1</v>
      </c>
      <c r="H8819" s="3">
        <v>1</v>
      </c>
      <c r="I8819" s="3">
        <f t="shared" si="137"/>
        <v>2</v>
      </c>
    </row>
    <row r="8820" spans="1:9" x14ac:dyDescent="0.35">
      <c r="A8820" s="3" t="s">
        <v>9212</v>
      </c>
      <c r="B8820" s="44" t="s">
        <v>185</v>
      </c>
      <c r="C8820" s="44" t="s">
        <v>63</v>
      </c>
      <c r="D8820" s="44" t="s">
        <v>176</v>
      </c>
      <c r="E8820" s="3">
        <v>1</v>
      </c>
      <c r="F8820" s="3">
        <v>4</v>
      </c>
      <c r="G8820" s="3">
        <v>1</v>
      </c>
      <c r="H8820" s="3">
        <v>1</v>
      </c>
      <c r="I8820" s="3">
        <f t="shared" si="137"/>
        <v>2</v>
      </c>
    </row>
    <row r="8821" spans="1:9" x14ac:dyDescent="0.35">
      <c r="A8821" s="3" t="s">
        <v>9213</v>
      </c>
      <c r="B8821" s="44" t="s">
        <v>184</v>
      </c>
      <c r="C8821" s="44" t="s">
        <v>79</v>
      </c>
      <c r="D8821" s="44" t="s">
        <v>176</v>
      </c>
      <c r="E8821" s="3">
        <v>3</v>
      </c>
      <c r="F8821" s="3">
        <v>1</v>
      </c>
      <c r="G8821" s="3">
        <v>1</v>
      </c>
      <c r="H8821" s="3">
        <v>1</v>
      </c>
      <c r="I8821" s="3">
        <f t="shared" si="137"/>
        <v>2</v>
      </c>
    </row>
    <row r="8822" spans="1:9" x14ac:dyDescent="0.35">
      <c r="A8822" s="3" t="s">
        <v>9214</v>
      </c>
      <c r="B8822" s="44" t="s">
        <v>182</v>
      </c>
      <c r="C8822" s="44" t="s">
        <v>183</v>
      </c>
      <c r="D8822" s="44" t="s">
        <v>175</v>
      </c>
      <c r="E8822" s="3">
        <v>3</v>
      </c>
      <c r="F8822" s="3">
        <v>1</v>
      </c>
      <c r="G8822" s="3">
        <v>4</v>
      </c>
      <c r="H8822" s="3">
        <v>1</v>
      </c>
      <c r="I8822" s="3">
        <f t="shared" si="137"/>
        <v>2</v>
      </c>
    </row>
    <row r="8823" spans="1:9" x14ac:dyDescent="0.35">
      <c r="A8823" s="3" t="s">
        <v>9215</v>
      </c>
      <c r="B8823" s="44" t="s">
        <v>182</v>
      </c>
      <c r="C8823" s="44" t="s">
        <v>183</v>
      </c>
      <c r="D8823" s="44" t="s">
        <v>175</v>
      </c>
      <c r="E8823" s="3">
        <v>3</v>
      </c>
      <c r="F8823" s="3">
        <v>1</v>
      </c>
      <c r="G8823" s="3">
        <v>1</v>
      </c>
      <c r="H8823" s="3">
        <v>1</v>
      </c>
      <c r="I8823" s="3">
        <f t="shared" si="137"/>
        <v>2</v>
      </c>
    </row>
    <row r="8824" spans="1:9" x14ac:dyDescent="0.35">
      <c r="A8824" s="3" t="s">
        <v>9216</v>
      </c>
      <c r="B8824" s="44" t="s">
        <v>185</v>
      </c>
      <c r="C8824" s="44" t="s">
        <v>63</v>
      </c>
      <c r="D8824" s="44" t="s">
        <v>176</v>
      </c>
      <c r="E8824" s="3">
        <v>3</v>
      </c>
      <c r="F8824" s="3">
        <v>1</v>
      </c>
      <c r="G8824" s="3">
        <v>4</v>
      </c>
      <c r="H8824" s="3">
        <v>1</v>
      </c>
      <c r="I8824" s="3">
        <f t="shared" si="137"/>
        <v>2</v>
      </c>
    </row>
    <row r="8825" spans="1:9" x14ac:dyDescent="0.35">
      <c r="A8825" s="3" t="s">
        <v>9217</v>
      </c>
      <c r="B8825" s="44" t="s">
        <v>185</v>
      </c>
      <c r="C8825" s="44" t="s">
        <v>63</v>
      </c>
      <c r="D8825" s="44" t="s">
        <v>176</v>
      </c>
      <c r="E8825" s="3">
        <v>3</v>
      </c>
      <c r="F8825" s="3">
        <v>1</v>
      </c>
      <c r="G8825" s="3">
        <v>4</v>
      </c>
      <c r="H8825" s="3">
        <v>1</v>
      </c>
      <c r="I8825" s="3">
        <f t="shared" si="137"/>
        <v>2</v>
      </c>
    </row>
    <row r="8826" spans="1:9" x14ac:dyDescent="0.35">
      <c r="A8826" s="3" t="s">
        <v>9218</v>
      </c>
      <c r="B8826" s="44" t="s">
        <v>248</v>
      </c>
      <c r="C8826" s="44" t="s">
        <v>80</v>
      </c>
      <c r="D8826" s="44" t="s">
        <v>175</v>
      </c>
      <c r="E8826" s="3">
        <v>3</v>
      </c>
      <c r="F8826" s="3">
        <v>1</v>
      </c>
      <c r="G8826" s="3">
        <v>4</v>
      </c>
      <c r="H8826" s="3">
        <v>1</v>
      </c>
      <c r="I8826" s="3">
        <f t="shared" si="137"/>
        <v>2</v>
      </c>
    </row>
    <row r="8827" spans="1:9" x14ac:dyDescent="0.35">
      <c r="A8827" s="3" t="s">
        <v>9219</v>
      </c>
      <c r="B8827" s="44" t="s">
        <v>220</v>
      </c>
      <c r="C8827" s="44" t="s">
        <v>96</v>
      </c>
      <c r="D8827" s="44" t="s">
        <v>176</v>
      </c>
      <c r="E8827" s="3">
        <v>3</v>
      </c>
      <c r="F8827" s="3">
        <v>1</v>
      </c>
      <c r="G8827" s="3">
        <v>1</v>
      </c>
      <c r="H8827" s="3">
        <v>1</v>
      </c>
      <c r="I8827" s="3">
        <f t="shared" si="137"/>
        <v>2</v>
      </c>
    </row>
    <row r="8828" spans="1:9" x14ac:dyDescent="0.35">
      <c r="A8828" s="3" t="s">
        <v>9220</v>
      </c>
      <c r="B8828" s="44" t="s">
        <v>206</v>
      </c>
      <c r="C8828" s="44" t="s">
        <v>52</v>
      </c>
      <c r="D8828" s="44" t="s">
        <v>175</v>
      </c>
      <c r="E8828" s="3">
        <v>3</v>
      </c>
      <c r="F8828" s="3">
        <v>2</v>
      </c>
      <c r="G8828" s="3">
        <v>1</v>
      </c>
      <c r="H8828" s="3">
        <v>1</v>
      </c>
      <c r="I8828" s="3">
        <f t="shared" si="137"/>
        <v>2</v>
      </c>
    </row>
    <row r="8829" spans="1:9" x14ac:dyDescent="0.35">
      <c r="A8829" s="3" t="s">
        <v>9221</v>
      </c>
      <c r="B8829" s="44" t="s">
        <v>237</v>
      </c>
      <c r="C8829" s="44" t="s">
        <v>63</v>
      </c>
      <c r="D8829" s="44" t="s">
        <v>175</v>
      </c>
      <c r="E8829" s="3">
        <v>3</v>
      </c>
      <c r="F8829" s="3">
        <v>1</v>
      </c>
      <c r="G8829" s="3">
        <v>4</v>
      </c>
      <c r="H8829" s="3">
        <v>1</v>
      </c>
      <c r="I8829" s="3">
        <f t="shared" si="137"/>
        <v>2</v>
      </c>
    </row>
    <row r="8830" spans="1:9" x14ac:dyDescent="0.35">
      <c r="A8830" s="3" t="s">
        <v>9222</v>
      </c>
      <c r="B8830" s="44" t="s">
        <v>276</v>
      </c>
      <c r="C8830" s="44" t="s">
        <v>105</v>
      </c>
      <c r="D8830" s="44" t="s">
        <v>175</v>
      </c>
      <c r="E8830" s="3">
        <v>3</v>
      </c>
      <c r="F8830" s="3">
        <v>1</v>
      </c>
      <c r="G8830" s="3">
        <v>1</v>
      </c>
      <c r="H8830" s="3">
        <v>1</v>
      </c>
      <c r="I8830" s="3">
        <f t="shared" si="137"/>
        <v>2</v>
      </c>
    </row>
    <row r="8831" spans="1:9" x14ac:dyDescent="0.35">
      <c r="A8831" s="3" t="s">
        <v>9223</v>
      </c>
      <c r="B8831" s="44" t="s">
        <v>181</v>
      </c>
      <c r="C8831" s="44" t="s">
        <v>79</v>
      </c>
      <c r="D8831" s="44" t="s">
        <v>175</v>
      </c>
      <c r="E8831" s="3">
        <v>3</v>
      </c>
      <c r="F8831" s="3">
        <v>1</v>
      </c>
      <c r="G8831" s="3">
        <v>4</v>
      </c>
      <c r="H8831" s="3">
        <v>1</v>
      </c>
      <c r="I8831" s="3">
        <f t="shared" si="137"/>
        <v>2</v>
      </c>
    </row>
    <row r="8832" spans="1:9" x14ac:dyDescent="0.35">
      <c r="A8832" s="3" t="s">
        <v>9224</v>
      </c>
      <c r="B8832" s="44" t="s">
        <v>220</v>
      </c>
      <c r="C8832" s="44" t="s">
        <v>96</v>
      </c>
      <c r="D8832" s="44" t="s">
        <v>176</v>
      </c>
      <c r="E8832" s="3">
        <v>1</v>
      </c>
      <c r="F8832" s="3">
        <v>1</v>
      </c>
      <c r="G8832" s="3">
        <v>1</v>
      </c>
      <c r="H8832" s="3">
        <v>1</v>
      </c>
      <c r="I8832" s="3">
        <f t="shared" si="137"/>
        <v>1</v>
      </c>
    </row>
    <row r="8833" spans="1:9" x14ac:dyDescent="0.35">
      <c r="A8833" s="3" t="s">
        <v>9225</v>
      </c>
      <c r="B8833" s="44" t="s">
        <v>212</v>
      </c>
      <c r="C8833" s="44" t="s">
        <v>86</v>
      </c>
      <c r="D8833" s="44" t="s">
        <v>176</v>
      </c>
      <c r="E8833" s="3">
        <v>3</v>
      </c>
      <c r="F8833" s="3">
        <v>1</v>
      </c>
      <c r="G8833" s="3">
        <v>1</v>
      </c>
      <c r="H8833" s="3">
        <v>2</v>
      </c>
      <c r="I8833" s="3">
        <f t="shared" si="137"/>
        <v>2</v>
      </c>
    </row>
    <row r="8834" spans="1:9" x14ac:dyDescent="0.35">
      <c r="A8834" s="3" t="s">
        <v>9226</v>
      </c>
      <c r="B8834" s="44" t="s">
        <v>249</v>
      </c>
      <c r="C8834" s="44" t="s">
        <v>68</v>
      </c>
      <c r="D8834" s="44" t="s">
        <v>175</v>
      </c>
      <c r="E8834" s="3">
        <v>3</v>
      </c>
      <c r="F8834" s="3">
        <v>2</v>
      </c>
      <c r="G8834" s="3">
        <v>1</v>
      </c>
      <c r="H8834" s="3">
        <v>1</v>
      </c>
      <c r="I8834" s="3">
        <f t="shared" si="137"/>
        <v>2</v>
      </c>
    </row>
    <row r="8835" spans="1:9" x14ac:dyDescent="0.35">
      <c r="A8835" s="3" t="s">
        <v>9227</v>
      </c>
      <c r="B8835" s="44" t="s">
        <v>237</v>
      </c>
      <c r="C8835" s="44" t="s">
        <v>63</v>
      </c>
      <c r="D8835" s="44" t="s">
        <v>175</v>
      </c>
      <c r="E8835" s="3">
        <v>3</v>
      </c>
      <c r="F8835" s="3">
        <v>1</v>
      </c>
      <c r="G8835" s="3">
        <v>1</v>
      </c>
      <c r="H8835" s="3">
        <v>1</v>
      </c>
      <c r="I8835" s="3">
        <f t="shared" ref="I8835:I8898" si="138">ROUND(AVERAGE(E8835:H8835),0)</f>
        <v>2</v>
      </c>
    </row>
    <row r="8836" spans="1:9" x14ac:dyDescent="0.35">
      <c r="A8836" s="3" t="s">
        <v>9228</v>
      </c>
      <c r="B8836" s="44" t="s">
        <v>185</v>
      </c>
      <c r="C8836" s="44" t="s">
        <v>63</v>
      </c>
      <c r="D8836" s="44" t="s">
        <v>176</v>
      </c>
      <c r="E8836" s="3">
        <v>3</v>
      </c>
      <c r="F8836" s="3">
        <v>1</v>
      </c>
      <c r="G8836" s="3">
        <v>4</v>
      </c>
      <c r="H8836" s="3">
        <v>1</v>
      </c>
      <c r="I8836" s="3">
        <f t="shared" si="138"/>
        <v>2</v>
      </c>
    </row>
    <row r="8837" spans="1:9" x14ac:dyDescent="0.35">
      <c r="A8837" s="3" t="s">
        <v>9229</v>
      </c>
      <c r="B8837" s="44" t="s">
        <v>237</v>
      </c>
      <c r="C8837" s="44" t="s">
        <v>63</v>
      </c>
      <c r="D8837" s="44" t="s">
        <v>175</v>
      </c>
      <c r="E8837" s="3">
        <v>3</v>
      </c>
      <c r="F8837" s="3">
        <v>1</v>
      </c>
      <c r="G8837" s="3">
        <v>1</v>
      </c>
      <c r="H8837" s="3">
        <v>1</v>
      </c>
      <c r="I8837" s="3">
        <f t="shared" si="138"/>
        <v>2</v>
      </c>
    </row>
    <row r="8838" spans="1:9" x14ac:dyDescent="0.35">
      <c r="A8838" s="3" t="s">
        <v>9230</v>
      </c>
      <c r="B8838" s="44" t="s">
        <v>220</v>
      </c>
      <c r="C8838" s="44" t="s">
        <v>96</v>
      </c>
      <c r="D8838" s="44" t="s">
        <v>176</v>
      </c>
      <c r="E8838" s="3">
        <v>3</v>
      </c>
      <c r="F8838" s="3">
        <v>1</v>
      </c>
      <c r="G8838" s="3">
        <v>4</v>
      </c>
      <c r="H8838" s="3">
        <v>1</v>
      </c>
      <c r="I8838" s="3">
        <f t="shared" si="138"/>
        <v>2</v>
      </c>
    </row>
    <row r="8839" spans="1:9" x14ac:dyDescent="0.35">
      <c r="A8839" s="3" t="s">
        <v>9231</v>
      </c>
      <c r="B8839" s="44" t="s">
        <v>198</v>
      </c>
      <c r="C8839" s="44" t="s">
        <v>54</v>
      </c>
      <c r="D8839" s="44" t="s">
        <v>176</v>
      </c>
      <c r="E8839" s="3">
        <v>1</v>
      </c>
      <c r="F8839" s="3">
        <v>2</v>
      </c>
      <c r="G8839" s="3">
        <v>1</v>
      </c>
      <c r="H8839" s="3">
        <v>1</v>
      </c>
      <c r="I8839" s="3">
        <f t="shared" si="138"/>
        <v>1</v>
      </c>
    </row>
    <row r="8840" spans="1:9" x14ac:dyDescent="0.35">
      <c r="A8840" s="3" t="s">
        <v>9232</v>
      </c>
      <c r="B8840" s="44" t="s">
        <v>225</v>
      </c>
      <c r="C8840" s="44" t="s">
        <v>52</v>
      </c>
      <c r="D8840" s="44" t="s">
        <v>176</v>
      </c>
      <c r="E8840" s="3">
        <v>2</v>
      </c>
      <c r="F8840" s="3">
        <v>2</v>
      </c>
      <c r="G8840" s="3">
        <v>1</v>
      </c>
      <c r="H8840" s="3">
        <v>1</v>
      </c>
      <c r="I8840" s="3">
        <f t="shared" si="138"/>
        <v>2</v>
      </c>
    </row>
    <row r="8841" spans="1:9" x14ac:dyDescent="0.35">
      <c r="A8841" s="3" t="s">
        <v>9233</v>
      </c>
      <c r="B8841" s="44" t="s">
        <v>215</v>
      </c>
      <c r="C8841" s="44" t="s">
        <v>38</v>
      </c>
      <c r="D8841" s="44" t="s">
        <v>176</v>
      </c>
      <c r="E8841" s="3">
        <v>3</v>
      </c>
      <c r="F8841" s="3">
        <v>1</v>
      </c>
      <c r="G8841" s="3">
        <v>1</v>
      </c>
      <c r="H8841" s="3">
        <v>1</v>
      </c>
      <c r="I8841" s="3">
        <f t="shared" si="138"/>
        <v>2</v>
      </c>
    </row>
    <row r="8842" spans="1:9" x14ac:dyDescent="0.35">
      <c r="A8842" s="3" t="s">
        <v>9234</v>
      </c>
      <c r="B8842" s="44" t="s">
        <v>247</v>
      </c>
      <c r="C8842" s="44" t="s">
        <v>110</v>
      </c>
      <c r="D8842" s="44" t="s">
        <v>175</v>
      </c>
      <c r="E8842" s="3">
        <v>3</v>
      </c>
      <c r="F8842" s="3">
        <v>1</v>
      </c>
      <c r="G8842" s="3">
        <v>1</v>
      </c>
      <c r="H8842" s="3">
        <v>1</v>
      </c>
      <c r="I8842" s="3">
        <f t="shared" si="138"/>
        <v>2</v>
      </c>
    </row>
    <row r="8843" spans="1:9" x14ac:dyDescent="0.35">
      <c r="A8843" s="3" t="s">
        <v>9235</v>
      </c>
      <c r="B8843" s="44" t="s">
        <v>192</v>
      </c>
      <c r="C8843" s="44" t="s">
        <v>111</v>
      </c>
      <c r="D8843" s="44" t="s">
        <v>176</v>
      </c>
      <c r="E8843" s="3">
        <v>3</v>
      </c>
      <c r="F8843" s="3">
        <v>1</v>
      </c>
      <c r="G8843" s="3">
        <v>1</v>
      </c>
      <c r="H8843" s="3">
        <v>1</v>
      </c>
      <c r="I8843" s="3">
        <f t="shared" si="138"/>
        <v>2</v>
      </c>
    </row>
    <row r="8844" spans="1:9" x14ac:dyDescent="0.35">
      <c r="A8844" s="3" t="s">
        <v>9236</v>
      </c>
      <c r="B8844" s="44" t="s">
        <v>192</v>
      </c>
      <c r="C8844" s="44" t="s">
        <v>111</v>
      </c>
      <c r="D8844" s="44" t="s">
        <v>176</v>
      </c>
      <c r="E8844" s="3">
        <v>3</v>
      </c>
      <c r="F8844" s="3">
        <v>1</v>
      </c>
      <c r="G8844" s="3">
        <v>1</v>
      </c>
      <c r="H8844" s="3">
        <v>1</v>
      </c>
      <c r="I8844" s="3">
        <f t="shared" si="138"/>
        <v>2</v>
      </c>
    </row>
    <row r="8845" spans="1:9" x14ac:dyDescent="0.35">
      <c r="A8845" s="3" t="s">
        <v>9237</v>
      </c>
      <c r="B8845" s="44" t="s">
        <v>192</v>
      </c>
      <c r="C8845" s="44" t="s">
        <v>111</v>
      </c>
      <c r="D8845" s="44" t="s">
        <v>176</v>
      </c>
      <c r="E8845" s="3">
        <v>3</v>
      </c>
      <c r="F8845" s="3">
        <v>1</v>
      </c>
      <c r="G8845" s="3">
        <v>4</v>
      </c>
      <c r="H8845" s="3">
        <v>1</v>
      </c>
      <c r="I8845" s="3">
        <f t="shared" si="138"/>
        <v>2</v>
      </c>
    </row>
    <row r="8846" spans="1:9" x14ac:dyDescent="0.35">
      <c r="A8846" s="3" t="s">
        <v>9238</v>
      </c>
      <c r="B8846" s="44" t="s">
        <v>180</v>
      </c>
      <c r="C8846" s="44" t="s">
        <v>105</v>
      </c>
      <c r="D8846" s="44" t="s">
        <v>176</v>
      </c>
      <c r="E8846" s="3">
        <v>3</v>
      </c>
      <c r="F8846" s="3">
        <v>1</v>
      </c>
      <c r="G8846" s="3">
        <v>1</v>
      </c>
      <c r="H8846" s="3">
        <v>2</v>
      </c>
      <c r="I8846" s="3">
        <f t="shared" si="138"/>
        <v>2</v>
      </c>
    </row>
    <row r="8847" spans="1:9" x14ac:dyDescent="0.35">
      <c r="A8847" s="3" t="s">
        <v>9239</v>
      </c>
      <c r="B8847" s="44" t="s">
        <v>247</v>
      </c>
      <c r="C8847" s="44" t="s">
        <v>110</v>
      </c>
      <c r="D8847" s="44" t="s">
        <v>175</v>
      </c>
      <c r="E8847" s="3">
        <v>3</v>
      </c>
      <c r="F8847" s="3">
        <v>1</v>
      </c>
      <c r="G8847" s="3">
        <v>1</v>
      </c>
      <c r="H8847" s="3">
        <v>1</v>
      </c>
      <c r="I8847" s="3">
        <f t="shared" si="138"/>
        <v>2</v>
      </c>
    </row>
    <row r="8848" spans="1:9" x14ac:dyDescent="0.35">
      <c r="A8848" s="3" t="s">
        <v>9240</v>
      </c>
      <c r="B8848" s="44" t="s">
        <v>185</v>
      </c>
      <c r="C8848" s="44" t="s">
        <v>63</v>
      </c>
      <c r="D8848" s="44" t="s">
        <v>176</v>
      </c>
      <c r="E8848" s="3">
        <v>3</v>
      </c>
      <c r="F8848" s="3">
        <v>1</v>
      </c>
      <c r="G8848" s="3">
        <v>4</v>
      </c>
      <c r="H8848" s="3">
        <v>1</v>
      </c>
      <c r="I8848" s="3">
        <f t="shared" si="138"/>
        <v>2</v>
      </c>
    </row>
    <row r="8849" spans="1:9" x14ac:dyDescent="0.35">
      <c r="A8849" s="3" t="s">
        <v>9241</v>
      </c>
      <c r="B8849" s="44" t="s">
        <v>247</v>
      </c>
      <c r="C8849" s="44" t="s">
        <v>110</v>
      </c>
      <c r="D8849" s="44" t="s">
        <v>175</v>
      </c>
      <c r="E8849" s="3">
        <v>3</v>
      </c>
      <c r="F8849" s="3">
        <v>4</v>
      </c>
      <c r="G8849" s="3">
        <v>1</v>
      </c>
      <c r="H8849" s="3">
        <v>1</v>
      </c>
      <c r="I8849" s="3">
        <f t="shared" si="138"/>
        <v>2</v>
      </c>
    </row>
    <row r="8850" spans="1:9" x14ac:dyDescent="0.35">
      <c r="A8850" s="3" t="s">
        <v>9242</v>
      </c>
      <c r="B8850" s="44" t="s">
        <v>180</v>
      </c>
      <c r="C8850" s="44" t="s">
        <v>105</v>
      </c>
      <c r="D8850" s="44" t="s">
        <v>176</v>
      </c>
      <c r="E8850" s="3">
        <v>3</v>
      </c>
      <c r="F8850" s="3">
        <v>1</v>
      </c>
      <c r="G8850" s="3">
        <v>1</v>
      </c>
      <c r="H8850" s="3">
        <v>1</v>
      </c>
      <c r="I8850" s="3">
        <f t="shared" si="138"/>
        <v>2</v>
      </c>
    </row>
    <row r="8851" spans="1:9" x14ac:dyDescent="0.35">
      <c r="A8851" s="3" t="s">
        <v>9243</v>
      </c>
      <c r="B8851" s="44" t="s">
        <v>181</v>
      </c>
      <c r="C8851" s="44" t="s">
        <v>79</v>
      </c>
      <c r="D8851" s="44" t="s">
        <v>175</v>
      </c>
      <c r="E8851" s="3">
        <v>3</v>
      </c>
      <c r="F8851" s="3">
        <v>4</v>
      </c>
      <c r="G8851" s="3">
        <v>1</v>
      </c>
      <c r="H8851" s="3">
        <v>1</v>
      </c>
      <c r="I8851" s="3">
        <f t="shared" si="138"/>
        <v>2</v>
      </c>
    </row>
    <row r="8852" spans="1:9" x14ac:dyDescent="0.35">
      <c r="A8852" s="3" t="s">
        <v>9244</v>
      </c>
      <c r="B8852" s="44" t="s">
        <v>265</v>
      </c>
      <c r="C8852" s="44" t="s">
        <v>96</v>
      </c>
      <c r="D8852" s="44" t="s">
        <v>175</v>
      </c>
      <c r="E8852" s="3">
        <v>3</v>
      </c>
      <c r="F8852" s="3">
        <v>1</v>
      </c>
      <c r="G8852" s="3">
        <v>4</v>
      </c>
      <c r="H8852" s="3">
        <v>1</v>
      </c>
      <c r="I8852" s="3">
        <f t="shared" si="138"/>
        <v>2</v>
      </c>
    </row>
    <row r="8853" spans="1:9" x14ac:dyDescent="0.35">
      <c r="A8853" s="3" t="s">
        <v>9245</v>
      </c>
      <c r="B8853" s="44" t="s">
        <v>197</v>
      </c>
      <c r="C8853" s="44" t="s">
        <v>80</v>
      </c>
      <c r="D8853" s="44" t="s">
        <v>176</v>
      </c>
      <c r="E8853" s="3">
        <v>3</v>
      </c>
      <c r="F8853" s="3">
        <v>1</v>
      </c>
      <c r="G8853" s="3">
        <v>4</v>
      </c>
      <c r="H8853" s="3">
        <v>1</v>
      </c>
      <c r="I8853" s="3">
        <f t="shared" si="138"/>
        <v>2</v>
      </c>
    </row>
    <row r="8854" spans="1:9" x14ac:dyDescent="0.35">
      <c r="A8854" s="3" t="s">
        <v>9246</v>
      </c>
      <c r="B8854" s="44" t="s">
        <v>234</v>
      </c>
      <c r="C8854" s="44" t="s">
        <v>235</v>
      </c>
      <c r="D8854" s="44" t="s">
        <v>176</v>
      </c>
      <c r="E8854" s="3">
        <v>3</v>
      </c>
      <c r="F8854" s="3">
        <v>1</v>
      </c>
      <c r="G8854" s="3">
        <v>4</v>
      </c>
      <c r="H8854" s="3">
        <v>1</v>
      </c>
      <c r="I8854" s="3">
        <f t="shared" si="138"/>
        <v>2</v>
      </c>
    </row>
    <row r="8855" spans="1:9" x14ac:dyDescent="0.35">
      <c r="A8855" s="3" t="s">
        <v>9247</v>
      </c>
      <c r="B8855" s="44" t="s">
        <v>234</v>
      </c>
      <c r="C8855" s="44" t="s">
        <v>235</v>
      </c>
      <c r="D8855" s="44" t="s">
        <v>176</v>
      </c>
      <c r="E8855" s="3">
        <v>3</v>
      </c>
      <c r="F8855" s="3">
        <v>1</v>
      </c>
      <c r="G8855" s="3">
        <v>1</v>
      </c>
      <c r="H8855" s="3">
        <v>1</v>
      </c>
      <c r="I8855" s="3">
        <f t="shared" si="138"/>
        <v>2</v>
      </c>
    </row>
    <row r="8856" spans="1:9" x14ac:dyDescent="0.35">
      <c r="A8856" s="3" t="s">
        <v>9248</v>
      </c>
      <c r="B8856" s="44" t="s">
        <v>225</v>
      </c>
      <c r="C8856" s="44" t="s">
        <v>52</v>
      </c>
      <c r="D8856" s="44" t="s">
        <v>176</v>
      </c>
      <c r="E8856" s="3">
        <v>3</v>
      </c>
      <c r="F8856" s="3">
        <v>1</v>
      </c>
      <c r="G8856" s="3">
        <v>1</v>
      </c>
      <c r="H8856" s="3">
        <v>1</v>
      </c>
      <c r="I8856" s="3">
        <f t="shared" si="138"/>
        <v>2</v>
      </c>
    </row>
    <row r="8857" spans="1:9" x14ac:dyDescent="0.35">
      <c r="A8857" s="3" t="s">
        <v>9249</v>
      </c>
      <c r="B8857" s="44" t="s">
        <v>225</v>
      </c>
      <c r="C8857" s="44" t="s">
        <v>52</v>
      </c>
      <c r="D8857" s="44" t="s">
        <v>176</v>
      </c>
      <c r="E8857" s="3">
        <v>3</v>
      </c>
      <c r="F8857" s="3">
        <v>1</v>
      </c>
      <c r="G8857" s="3">
        <v>1</v>
      </c>
      <c r="H8857" s="3">
        <v>1</v>
      </c>
      <c r="I8857" s="3">
        <f t="shared" si="138"/>
        <v>2</v>
      </c>
    </row>
    <row r="8858" spans="1:9" x14ac:dyDescent="0.35">
      <c r="A8858" s="3" t="s">
        <v>9250</v>
      </c>
      <c r="B8858" s="44" t="s">
        <v>220</v>
      </c>
      <c r="C8858" s="44" t="s">
        <v>96</v>
      </c>
      <c r="D8858" s="44" t="s">
        <v>176</v>
      </c>
      <c r="E8858" s="3">
        <v>3</v>
      </c>
      <c r="F8858" s="3">
        <v>1</v>
      </c>
      <c r="G8858" s="3">
        <v>1</v>
      </c>
      <c r="H8858" s="3">
        <v>1</v>
      </c>
      <c r="I8858" s="3">
        <f t="shared" si="138"/>
        <v>2</v>
      </c>
    </row>
    <row r="8859" spans="1:9" x14ac:dyDescent="0.35">
      <c r="A8859" s="3" t="s">
        <v>9251</v>
      </c>
      <c r="B8859" s="44" t="s">
        <v>180</v>
      </c>
      <c r="C8859" s="44" t="s">
        <v>105</v>
      </c>
      <c r="D8859" s="44" t="s">
        <v>176</v>
      </c>
      <c r="E8859" s="3">
        <v>3</v>
      </c>
      <c r="F8859" s="3">
        <v>1</v>
      </c>
      <c r="G8859" s="3">
        <v>1</v>
      </c>
      <c r="H8859" s="3">
        <v>1</v>
      </c>
      <c r="I8859" s="3">
        <f t="shared" si="138"/>
        <v>2</v>
      </c>
    </row>
    <row r="8860" spans="1:9" x14ac:dyDescent="0.35">
      <c r="A8860" s="3" t="s">
        <v>9252</v>
      </c>
      <c r="B8860" s="44" t="s">
        <v>254</v>
      </c>
      <c r="C8860" s="44" t="s">
        <v>68</v>
      </c>
      <c r="D8860" s="44" t="s">
        <v>176</v>
      </c>
      <c r="E8860" s="3">
        <v>3</v>
      </c>
      <c r="F8860" s="3">
        <v>1</v>
      </c>
      <c r="G8860" s="3">
        <v>1</v>
      </c>
      <c r="H8860" s="3">
        <v>1</v>
      </c>
      <c r="I8860" s="3">
        <f t="shared" si="138"/>
        <v>2</v>
      </c>
    </row>
    <row r="8861" spans="1:9" x14ac:dyDescent="0.35">
      <c r="A8861" s="3" t="s">
        <v>9253</v>
      </c>
      <c r="B8861" s="44" t="s">
        <v>182</v>
      </c>
      <c r="C8861" s="44" t="s">
        <v>183</v>
      </c>
      <c r="D8861" s="44" t="s">
        <v>175</v>
      </c>
      <c r="E8861" s="3">
        <v>3</v>
      </c>
      <c r="F8861" s="3">
        <v>1</v>
      </c>
      <c r="G8861" s="3">
        <v>1</v>
      </c>
      <c r="H8861" s="3">
        <v>1</v>
      </c>
      <c r="I8861" s="3">
        <f t="shared" si="138"/>
        <v>2</v>
      </c>
    </row>
    <row r="8862" spans="1:9" x14ac:dyDescent="0.35">
      <c r="A8862" s="3" t="s">
        <v>9254</v>
      </c>
      <c r="B8862" s="44" t="s">
        <v>275</v>
      </c>
      <c r="C8862" s="44" t="s">
        <v>38</v>
      </c>
      <c r="D8862" s="44" t="s">
        <v>175</v>
      </c>
      <c r="E8862" s="3">
        <v>3</v>
      </c>
      <c r="F8862" s="3">
        <v>1</v>
      </c>
      <c r="G8862" s="3">
        <v>1</v>
      </c>
      <c r="H8862" s="3">
        <v>1</v>
      </c>
      <c r="I8862" s="3">
        <f t="shared" si="138"/>
        <v>2</v>
      </c>
    </row>
    <row r="8863" spans="1:9" x14ac:dyDescent="0.35">
      <c r="A8863" s="3" t="s">
        <v>9255</v>
      </c>
      <c r="B8863" s="44" t="s">
        <v>248</v>
      </c>
      <c r="C8863" s="44" t="s">
        <v>80</v>
      </c>
      <c r="D8863" s="44" t="s">
        <v>175</v>
      </c>
      <c r="E8863" s="3">
        <v>3</v>
      </c>
      <c r="F8863" s="3">
        <v>1</v>
      </c>
      <c r="G8863" s="3">
        <v>1</v>
      </c>
      <c r="H8863" s="3">
        <v>1</v>
      </c>
      <c r="I8863" s="3">
        <f t="shared" si="138"/>
        <v>2</v>
      </c>
    </row>
    <row r="8864" spans="1:9" x14ac:dyDescent="0.35">
      <c r="A8864" s="3" t="s">
        <v>9256</v>
      </c>
      <c r="B8864" s="44" t="s">
        <v>182</v>
      </c>
      <c r="C8864" s="44" t="s">
        <v>183</v>
      </c>
      <c r="D8864" s="44" t="s">
        <v>175</v>
      </c>
      <c r="E8864" s="3">
        <v>3</v>
      </c>
      <c r="F8864" s="3">
        <v>1</v>
      </c>
      <c r="G8864" s="3">
        <v>4</v>
      </c>
      <c r="H8864" s="3">
        <v>1</v>
      </c>
      <c r="I8864" s="3">
        <f t="shared" si="138"/>
        <v>2</v>
      </c>
    </row>
    <row r="8865" spans="1:9" x14ac:dyDescent="0.35">
      <c r="A8865" s="3" t="s">
        <v>9257</v>
      </c>
      <c r="B8865" s="44" t="s">
        <v>267</v>
      </c>
      <c r="C8865" s="44" t="s">
        <v>110</v>
      </c>
      <c r="D8865" s="44" t="s">
        <v>176</v>
      </c>
      <c r="E8865" s="3">
        <v>3</v>
      </c>
      <c r="F8865" s="3">
        <v>1</v>
      </c>
      <c r="G8865" s="3">
        <v>4</v>
      </c>
      <c r="H8865" s="3">
        <v>1</v>
      </c>
      <c r="I8865" s="3">
        <f t="shared" si="138"/>
        <v>2</v>
      </c>
    </row>
    <row r="8866" spans="1:9" x14ac:dyDescent="0.35">
      <c r="A8866" s="3" t="s">
        <v>9258</v>
      </c>
      <c r="B8866" s="44" t="s">
        <v>182</v>
      </c>
      <c r="C8866" s="44" t="s">
        <v>183</v>
      </c>
      <c r="D8866" s="44" t="s">
        <v>175</v>
      </c>
      <c r="E8866" s="3">
        <v>3</v>
      </c>
      <c r="F8866" s="3">
        <v>1</v>
      </c>
      <c r="G8866" s="3">
        <v>4</v>
      </c>
      <c r="H8866" s="3">
        <v>1</v>
      </c>
      <c r="I8866" s="3">
        <f t="shared" si="138"/>
        <v>2</v>
      </c>
    </row>
    <row r="8867" spans="1:9" x14ac:dyDescent="0.35">
      <c r="A8867" s="3" t="s">
        <v>9259</v>
      </c>
      <c r="B8867" s="44" t="s">
        <v>220</v>
      </c>
      <c r="C8867" s="44" t="s">
        <v>96</v>
      </c>
      <c r="D8867" s="44" t="s">
        <v>176</v>
      </c>
      <c r="E8867" s="3">
        <v>3</v>
      </c>
      <c r="F8867" s="3">
        <v>1</v>
      </c>
      <c r="G8867" s="3">
        <v>1</v>
      </c>
      <c r="H8867" s="3">
        <v>1</v>
      </c>
      <c r="I8867" s="3">
        <f t="shared" si="138"/>
        <v>2</v>
      </c>
    </row>
    <row r="8868" spans="1:9" x14ac:dyDescent="0.35">
      <c r="A8868" s="3" t="s">
        <v>9260</v>
      </c>
      <c r="B8868" s="44" t="s">
        <v>182</v>
      </c>
      <c r="C8868" s="44" t="s">
        <v>183</v>
      </c>
      <c r="D8868" s="44" t="s">
        <v>175</v>
      </c>
      <c r="E8868" s="3">
        <v>3</v>
      </c>
      <c r="F8868" s="3">
        <v>2</v>
      </c>
      <c r="G8868" s="3">
        <v>1</v>
      </c>
      <c r="H8868" s="3">
        <v>1</v>
      </c>
      <c r="I8868" s="3">
        <f t="shared" si="138"/>
        <v>2</v>
      </c>
    </row>
    <row r="8869" spans="1:9" x14ac:dyDescent="0.35">
      <c r="A8869" s="3" t="s">
        <v>9261</v>
      </c>
      <c r="B8869" s="44" t="s">
        <v>192</v>
      </c>
      <c r="C8869" s="44" t="s">
        <v>111</v>
      </c>
      <c r="D8869" s="44" t="s">
        <v>176</v>
      </c>
      <c r="E8869" s="3">
        <v>3</v>
      </c>
      <c r="F8869" s="3">
        <v>1</v>
      </c>
      <c r="G8869" s="3">
        <v>4</v>
      </c>
      <c r="H8869" s="3">
        <v>1</v>
      </c>
      <c r="I8869" s="3">
        <f t="shared" si="138"/>
        <v>2</v>
      </c>
    </row>
    <row r="8870" spans="1:9" x14ac:dyDescent="0.35">
      <c r="A8870" s="3" t="s">
        <v>9262</v>
      </c>
      <c r="B8870" s="44" t="s">
        <v>192</v>
      </c>
      <c r="C8870" s="44" t="s">
        <v>111</v>
      </c>
      <c r="D8870" s="44" t="s">
        <v>176</v>
      </c>
      <c r="E8870" s="3">
        <v>3</v>
      </c>
      <c r="F8870" s="3">
        <v>1</v>
      </c>
      <c r="G8870" s="3">
        <v>4</v>
      </c>
      <c r="H8870" s="3">
        <v>1</v>
      </c>
      <c r="I8870" s="3">
        <f t="shared" si="138"/>
        <v>2</v>
      </c>
    </row>
    <row r="8871" spans="1:9" x14ac:dyDescent="0.35">
      <c r="A8871" s="3" t="s">
        <v>9263</v>
      </c>
      <c r="B8871" s="44" t="s">
        <v>192</v>
      </c>
      <c r="C8871" s="44" t="s">
        <v>111</v>
      </c>
      <c r="D8871" s="44" t="s">
        <v>176</v>
      </c>
      <c r="E8871" s="3">
        <v>3</v>
      </c>
      <c r="F8871" s="3">
        <v>1</v>
      </c>
      <c r="G8871" s="3">
        <v>1</v>
      </c>
      <c r="H8871" s="3">
        <v>1</v>
      </c>
      <c r="I8871" s="3">
        <f t="shared" si="138"/>
        <v>2</v>
      </c>
    </row>
    <row r="8872" spans="1:9" x14ac:dyDescent="0.35">
      <c r="A8872" s="3" t="s">
        <v>9264</v>
      </c>
      <c r="B8872" s="44" t="s">
        <v>212</v>
      </c>
      <c r="C8872" s="44" t="s">
        <v>86</v>
      </c>
      <c r="D8872" s="44" t="s">
        <v>176</v>
      </c>
      <c r="E8872" s="3">
        <v>3</v>
      </c>
      <c r="F8872" s="3">
        <v>1</v>
      </c>
      <c r="G8872" s="3">
        <v>4</v>
      </c>
      <c r="H8872" s="3">
        <v>1</v>
      </c>
      <c r="I8872" s="3">
        <f t="shared" si="138"/>
        <v>2</v>
      </c>
    </row>
    <row r="8873" spans="1:9" x14ac:dyDescent="0.35">
      <c r="A8873" s="3" t="s">
        <v>9265</v>
      </c>
      <c r="B8873" s="44" t="s">
        <v>184</v>
      </c>
      <c r="C8873" s="44" t="s">
        <v>79</v>
      </c>
      <c r="D8873" s="44" t="s">
        <v>176</v>
      </c>
      <c r="E8873" s="3">
        <v>3</v>
      </c>
      <c r="F8873" s="3">
        <v>1</v>
      </c>
      <c r="G8873" s="3">
        <v>1</v>
      </c>
      <c r="H8873" s="3">
        <v>1</v>
      </c>
      <c r="I8873" s="3">
        <f t="shared" si="138"/>
        <v>2</v>
      </c>
    </row>
    <row r="8874" spans="1:9" x14ac:dyDescent="0.35">
      <c r="A8874" s="3" t="s">
        <v>9266</v>
      </c>
      <c r="B8874" s="44" t="s">
        <v>192</v>
      </c>
      <c r="C8874" s="44" t="s">
        <v>111</v>
      </c>
      <c r="D8874" s="44" t="s">
        <v>176</v>
      </c>
      <c r="E8874" s="3">
        <v>3</v>
      </c>
      <c r="F8874" s="3">
        <v>1</v>
      </c>
      <c r="G8874" s="3">
        <v>4</v>
      </c>
      <c r="H8874" s="3">
        <v>1</v>
      </c>
      <c r="I8874" s="3">
        <f t="shared" si="138"/>
        <v>2</v>
      </c>
    </row>
    <row r="8875" spans="1:9" x14ac:dyDescent="0.35">
      <c r="A8875" s="3" t="s">
        <v>9267</v>
      </c>
      <c r="B8875" s="44" t="s">
        <v>180</v>
      </c>
      <c r="C8875" s="44" t="s">
        <v>105</v>
      </c>
      <c r="D8875" s="44" t="s">
        <v>176</v>
      </c>
      <c r="E8875" s="3">
        <v>3</v>
      </c>
      <c r="F8875" s="3">
        <v>1</v>
      </c>
      <c r="G8875" s="3">
        <v>1</v>
      </c>
      <c r="H8875" s="3">
        <v>1</v>
      </c>
      <c r="I8875" s="3">
        <f t="shared" si="138"/>
        <v>2</v>
      </c>
    </row>
    <row r="8876" spans="1:9" x14ac:dyDescent="0.35">
      <c r="A8876" s="3" t="s">
        <v>9268</v>
      </c>
      <c r="B8876" s="44" t="s">
        <v>197</v>
      </c>
      <c r="C8876" s="44" t="s">
        <v>80</v>
      </c>
      <c r="D8876" s="44" t="s">
        <v>176</v>
      </c>
      <c r="E8876" s="3">
        <v>3</v>
      </c>
      <c r="F8876" s="3">
        <v>1</v>
      </c>
      <c r="G8876" s="3">
        <v>1</v>
      </c>
      <c r="H8876" s="3">
        <v>1</v>
      </c>
      <c r="I8876" s="3">
        <f t="shared" si="138"/>
        <v>2</v>
      </c>
    </row>
    <row r="8877" spans="1:9" x14ac:dyDescent="0.35">
      <c r="A8877" s="3" t="s">
        <v>9269</v>
      </c>
      <c r="B8877" s="44" t="s">
        <v>182</v>
      </c>
      <c r="C8877" s="44" t="s">
        <v>183</v>
      </c>
      <c r="D8877" s="44" t="s">
        <v>175</v>
      </c>
      <c r="E8877" s="3">
        <v>3</v>
      </c>
      <c r="F8877" s="3">
        <v>1</v>
      </c>
      <c r="G8877" s="3">
        <v>4</v>
      </c>
      <c r="H8877" s="3">
        <v>2</v>
      </c>
      <c r="I8877" s="3">
        <f t="shared" si="138"/>
        <v>3</v>
      </c>
    </row>
    <row r="8878" spans="1:9" x14ac:dyDescent="0.35">
      <c r="A8878" s="3" t="s">
        <v>9270</v>
      </c>
      <c r="B8878" s="44" t="s">
        <v>224</v>
      </c>
      <c r="C8878" s="44" t="s">
        <v>183</v>
      </c>
      <c r="D8878" s="44" t="s">
        <v>176</v>
      </c>
      <c r="E8878" s="3">
        <v>3</v>
      </c>
      <c r="F8878" s="3">
        <v>1</v>
      </c>
      <c r="G8878" s="3">
        <v>4</v>
      </c>
      <c r="H8878" s="3">
        <v>1</v>
      </c>
      <c r="I8878" s="3">
        <f t="shared" si="138"/>
        <v>2</v>
      </c>
    </row>
    <row r="8879" spans="1:9" x14ac:dyDescent="0.35">
      <c r="A8879" s="3" t="s">
        <v>9271</v>
      </c>
      <c r="B8879" s="44" t="s">
        <v>220</v>
      </c>
      <c r="C8879" s="44" t="s">
        <v>96</v>
      </c>
      <c r="D8879" s="44" t="s">
        <v>176</v>
      </c>
      <c r="E8879" s="3">
        <v>3</v>
      </c>
      <c r="F8879" s="3">
        <v>1</v>
      </c>
      <c r="G8879" s="3">
        <v>1</v>
      </c>
      <c r="H8879" s="3">
        <v>1</v>
      </c>
      <c r="I8879" s="3">
        <f t="shared" si="138"/>
        <v>2</v>
      </c>
    </row>
    <row r="8880" spans="1:9" x14ac:dyDescent="0.35">
      <c r="A8880" s="3" t="s">
        <v>9272</v>
      </c>
      <c r="B8880" s="44" t="s">
        <v>182</v>
      </c>
      <c r="C8880" s="44" t="s">
        <v>183</v>
      </c>
      <c r="D8880" s="44" t="s">
        <v>175</v>
      </c>
      <c r="E8880" s="3">
        <v>3</v>
      </c>
      <c r="F8880" s="3">
        <v>1</v>
      </c>
      <c r="G8880" s="3">
        <v>4</v>
      </c>
      <c r="H8880" s="3">
        <v>1</v>
      </c>
      <c r="I8880" s="3">
        <f t="shared" si="138"/>
        <v>2</v>
      </c>
    </row>
    <row r="8881" spans="1:9" x14ac:dyDescent="0.35">
      <c r="A8881" s="3" t="s">
        <v>9273</v>
      </c>
      <c r="B8881" s="44" t="s">
        <v>254</v>
      </c>
      <c r="C8881" s="44" t="s">
        <v>68</v>
      </c>
      <c r="D8881" s="44" t="s">
        <v>176</v>
      </c>
      <c r="E8881" s="3">
        <v>3</v>
      </c>
      <c r="F8881" s="3">
        <v>1</v>
      </c>
      <c r="G8881" s="3">
        <v>1</v>
      </c>
      <c r="H8881" s="3">
        <v>1</v>
      </c>
      <c r="I8881" s="3">
        <f t="shared" si="138"/>
        <v>2</v>
      </c>
    </row>
    <row r="8882" spans="1:9" x14ac:dyDescent="0.35">
      <c r="A8882" s="3" t="s">
        <v>9274</v>
      </c>
      <c r="B8882" s="44" t="s">
        <v>237</v>
      </c>
      <c r="C8882" s="44" t="s">
        <v>63</v>
      </c>
      <c r="D8882" s="44" t="s">
        <v>175</v>
      </c>
      <c r="E8882" s="3">
        <v>3</v>
      </c>
      <c r="F8882" s="3">
        <v>1</v>
      </c>
      <c r="G8882" s="3">
        <v>4</v>
      </c>
      <c r="H8882" s="3">
        <v>1</v>
      </c>
      <c r="I8882" s="3">
        <f t="shared" si="138"/>
        <v>2</v>
      </c>
    </row>
    <row r="8883" spans="1:9" x14ac:dyDescent="0.35">
      <c r="A8883" s="3" t="s">
        <v>9275</v>
      </c>
      <c r="B8883" s="44" t="s">
        <v>197</v>
      </c>
      <c r="C8883" s="44" t="s">
        <v>80</v>
      </c>
      <c r="D8883" s="44" t="s">
        <v>176</v>
      </c>
      <c r="E8883" s="3">
        <v>3</v>
      </c>
      <c r="F8883" s="3">
        <v>1</v>
      </c>
      <c r="G8883" s="3">
        <v>4</v>
      </c>
      <c r="H8883" s="3">
        <v>1</v>
      </c>
      <c r="I8883" s="3">
        <f t="shared" si="138"/>
        <v>2</v>
      </c>
    </row>
    <row r="8884" spans="1:9" x14ac:dyDescent="0.35">
      <c r="A8884" s="3" t="s">
        <v>9276</v>
      </c>
      <c r="B8884" s="44" t="s">
        <v>215</v>
      </c>
      <c r="C8884" s="44" t="s">
        <v>38</v>
      </c>
      <c r="D8884" s="44" t="s">
        <v>176</v>
      </c>
      <c r="E8884" s="3">
        <v>3</v>
      </c>
      <c r="F8884" s="3">
        <v>1</v>
      </c>
      <c r="G8884" s="3">
        <v>1</v>
      </c>
      <c r="H8884" s="3">
        <v>1</v>
      </c>
      <c r="I8884" s="3">
        <f t="shared" si="138"/>
        <v>2</v>
      </c>
    </row>
    <row r="8885" spans="1:9" x14ac:dyDescent="0.35">
      <c r="A8885" s="3" t="s">
        <v>9277</v>
      </c>
      <c r="B8885" s="44" t="s">
        <v>215</v>
      </c>
      <c r="C8885" s="44" t="s">
        <v>38</v>
      </c>
      <c r="D8885" s="44" t="s">
        <v>176</v>
      </c>
      <c r="E8885" s="3">
        <v>3</v>
      </c>
      <c r="F8885" s="3">
        <v>1</v>
      </c>
      <c r="G8885" s="3">
        <v>1</v>
      </c>
      <c r="H8885" s="3">
        <v>1</v>
      </c>
      <c r="I8885" s="3">
        <f t="shared" si="138"/>
        <v>2</v>
      </c>
    </row>
    <row r="8886" spans="1:9" x14ac:dyDescent="0.35">
      <c r="A8886" s="3" t="s">
        <v>9278</v>
      </c>
      <c r="B8886" s="44" t="s">
        <v>215</v>
      </c>
      <c r="C8886" s="44" t="s">
        <v>38</v>
      </c>
      <c r="D8886" s="44" t="s">
        <v>176</v>
      </c>
      <c r="E8886" s="3">
        <v>3</v>
      </c>
      <c r="F8886" s="3">
        <v>1</v>
      </c>
      <c r="G8886" s="3">
        <v>4</v>
      </c>
      <c r="H8886" s="3">
        <v>1</v>
      </c>
      <c r="I8886" s="3">
        <f t="shared" si="138"/>
        <v>2</v>
      </c>
    </row>
    <row r="8887" spans="1:9" x14ac:dyDescent="0.35">
      <c r="A8887" s="3" t="s">
        <v>9279</v>
      </c>
      <c r="B8887" s="44" t="s">
        <v>215</v>
      </c>
      <c r="C8887" s="44" t="s">
        <v>38</v>
      </c>
      <c r="D8887" s="44" t="s">
        <v>176</v>
      </c>
      <c r="E8887" s="3">
        <v>3</v>
      </c>
      <c r="F8887" s="3">
        <v>1</v>
      </c>
      <c r="G8887" s="3">
        <v>4</v>
      </c>
      <c r="H8887" s="3">
        <v>1</v>
      </c>
      <c r="I8887" s="3">
        <f t="shared" si="138"/>
        <v>2</v>
      </c>
    </row>
    <row r="8888" spans="1:9" x14ac:dyDescent="0.35">
      <c r="A8888" s="3" t="s">
        <v>9280</v>
      </c>
      <c r="B8888" s="44" t="s">
        <v>254</v>
      </c>
      <c r="C8888" s="44" t="s">
        <v>68</v>
      </c>
      <c r="D8888" s="44" t="s">
        <v>176</v>
      </c>
      <c r="E8888" s="3">
        <v>3</v>
      </c>
      <c r="F8888" s="3">
        <v>1</v>
      </c>
      <c r="G8888" s="3">
        <v>1</v>
      </c>
      <c r="H8888" s="3">
        <v>1</v>
      </c>
      <c r="I8888" s="3">
        <f t="shared" si="138"/>
        <v>2</v>
      </c>
    </row>
    <row r="8889" spans="1:9" x14ac:dyDescent="0.35">
      <c r="A8889" s="3" t="s">
        <v>9281</v>
      </c>
      <c r="B8889" s="44" t="s">
        <v>247</v>
      </c>
      <c r="C8889" s="44" t="s">
        <v>110</v>
      </c>
      <c r="D8889" s="44" t="s">
        <v>175</v>
      </c>
      <c r="E8889" s="3">
        <v>3</v>
      </c>
      <c r="F8889" s="3">
        <v>1</v>
      </c>
      <c r="G8889" s="3">
        <v>1</v>
      </c>
      <c r="H8889" s="3">
        <v>1</v>
      </c>
      <c r="I8889" s="3">
        <f t="shared" si="138"/>
        <v>2</v>
      </c>
    </row>
    <row r="8890" spans="1:9" x14ac:dyDescent="0.35">
      <c r="A8890" s="3" t="s">
        <v>9282</v>
      </c>
      <c r="B8890" s="44" t="s">
        <v>254</v>
      </c>
      <c r="C8890" s="44" t="s">
        <v>68</v>
      </c>
      <c r="D8890" s="44" t="s">
        <v>176</v>
      </c>
      <c r="E8890" s="3">
        <v>3</v>
      </c>
      <c r="F8890" s="3">
        <v>1</v>
      </c>
      <c r="G8890" s="3">
        <v>1</v>
      </c>
      <c r="H8890" s="3">
        <v>1</v>
      </c>
      <c r="I8890" s="3">
        <f t="shared" si="138"/>
        <v>2</v>
      </c>
    </row>
    <row r="8891" spans="1:9" x14ac:dyDescent="0.35">
      <c r="A8891" s="3" t="s">
        <v>9283</v>
      </c>
      <c r="B8891" s="44" t="s">
        <v>254</v>
      </c>
      <c r="C8891" s="44" t="s">
        <v>68</v>
      </c>
      <c r="D8891" s="44" t="s">
        <v>176</v>
      </c>
      <c r="E8891" s="3">
        <v>3</v>
      </c>
      <c r="F8891" s="3">
        <v>2</v>
      </c>
      <c r="G8891" s="3">
        <v>1</v>
      </c>
      <c r="H8891" s="3">
        <v>1</v>
      </c>
      <c r="I8891" s="3">
        <f t="shared" si="138"/>
        <v>2</v>
      </c>
    </row>
    <row r="8892" spans="1:9" x14ac:dyDescent="0.35">
      <c r="A8892" s="3" t="s">
        <v>9284</v>
      </c>
      <c r="B8892" s="44" t="s">
        <v>249</v>
      </c>
      <c r="C8892" s="44" t="s">
        <v>68</v>
      </c>
      <c r="D8892" s="44" t="s">
        <v>175</v>
      </c>
      <c r="E8892" s="3">
        <v>3</v>
      </c>
      <c r="F8892" s="3">
        <v>1</v>
      </c>
      <c r="G8892" s="3">
        <v>1</v>
      </c>
      <c r="H8892" s="3">
        <v>1</v>
      </c>
      <c r="I8892" s="3">
        <f t="shared" si="138"/>
        <v>2</v>
      </c>
    </row>
    <row r="8893" spans="1:9" x14ac:dyDescent="0.35">
      <c r="A8893" s="3" t="s">
        <v>9285</v>
      </c>
      <c r="B8893" s="44" t="s">
        <v>181</v>
      </c>
      <c r="C8893" s="44" t="s">
        <v>79</v>
      </c>
      <c r="D8893" s="44" t="s">
        <v>175</v>
      </c>
      <c r="E8893" s="3">
        <v>3</v>
      </c>
      <c r="F8893" s="3">
        <v>1</v>
      </c>
      <c r="G8893" s="3">
        <v>1</v>
      </c>
      <c r="H8893" s="3">
        <v>1</v>
      </c>
      <c r="I8893" s="3">
        <f t="shared" si="138"/>
        <v>2</v>
      </c>
    </row>
    <row r="8894" spans="1:9" x14ac:dyDescent="0.35">
      <c r="A8894" s="3" t="s">
        <v>9286</v>
      </c>
      <c r="B8894" s="44" t="s">
        <v>253</v>
      </c>
      <c r="C8894" s="44" t="s">
        <v>235</v>
      </c>
      <c r="D8894" s="44" t="s">
        <v>175</v>
      </c>
      <c r="E8894" s="3">
        <v>3</v>
      </c>
      <c r="F8894" s="3">
        <v>1</v>
      </c>
      <c r="G8894" s="3">
        <v>1</v>
      </c>
      <c r="H8894" s="3">
        <v>1</v>
      </c>
      <c r="I8894" s="3">
        <f t="shared" si="138"/>
        <v>2</v>
      </c>
    </row>
    <row r="8895" spans="1:9" x14ac:dyDescent="0.35">
      <c r="A8895" s="3" t="s">
        <v>9287</v>
      </c>
      <c r="B8895" s="44" t="s">
        <v>225</v>
      </c>
      <c r="C8895" s="44" t="s">
        <v>52</v>
      </c>
      <c r="D8895" s="44" t="s">
        <v>176</v>
      </c>
      <c r="E8895" s="3">
        <v>3</v>
      </c>
      <c r="F8895" s="3">
        <v>1</v>
      </c>
      <c r="G8895" s="3">
        <v>1</v>
      </c>
      <c r="H8895" s="3">
        <v>1</v>
      </c>
      <c r="I8895" s="3">
        <f t="shared" si="138"/>
        <v>2</v>
      </c>
    </row>
    <row r="8896" spans="1:9" x14ac:dyDescent="0.35">
      <c r="A8896" s="3" t="s">
        <v>9288</v>
      </c>
      <c r="B8896" s="44" t="s">
        <v>234</v>
      </c>
      <c r="C8896" s="44" t="s">
        <v>235</v>
      </c>
      <c r="D8896" s="44" t="s">
        <v>176</v>
      </c>
      <c r="E8896" s="3">
        <v>3</v>
      </c>
      <c r="F8896" s="3">
        <v>1</v>
      </c>
      <c r="G8896" s="3">
        <v>1</v>
      </c>
      <c r="H8896" s="3">
        <v>1</v>
      </c>
      <c r="I8896" s="3">
        <f t="shared" si="138"/>
        <v>2</v>
      </c>
    </row>
    <row r="8897" spans="1:9" x14ac:dyDescent="0.35">
      <c r="A8897" s="3" t="s">
        <v>9289</v>
      </c>
      <c r="B8897" s="44" t="s">
        <v>215</v>
      </c>
      <c r="C8897" s="44" t="s">
        <v>38</v>
      </c>
      <c r="D8897" s="44" t="s">
        <v>176</v>
      </c>
      <c r="E8897" s="3">
        <v>3</v>
      </c>
      <c r="F8897" s="3">
        <v>1</v>
      </c>
      <c r="G8897" s="3">
        <v>1</v>
      </c>
      <c r="H8897" s="3">
        <v>1</v>
      </c>
      <c r="I8897" s="3">
        <f t="shared" si="138"/>
        <v>2</v>
      </c>
    </row>
    <row r="8898" spans="1:9" x14ac:dyDescent="0.35">
      <c r="A8898" s="3" t="s">
        <v>9290</v>
      </c>
      <c r="B8898" s="44" t="s">
        <v>249</v>
      </c>
      <c r="C8898" s="44" t="s">
        <v>68</v>
      </c>
      <c r="D8898" s="44" t="s">
        <v>175</v>
      </c>
      <c r="E8898" s="3">
        <v>3</v>
      </c>
      <c r="F8898" s="3">
        <v>1</v>
      </c>
      <c r="G8898" s="3">
        <v>1</v>
      </c>
      <c r="H8898" s="3">
        <v>1</v>
      </c>
      <c r="I8898" s="3">
        <f t="shared" si="138"/>
        <v>2</v>
      </c>
    </row>
    <row r="8899" spans="1:9" x14ac:dyDescent="0.35">
      <c r="A8899" s="3" t="s">
        <v>9291</v>
      </c>
      <c r="B8899" s="44" t="s">
        <v>212</v>
      </c>
      <c r="C8899" s="44" t="s">
        <v>86</v>
      </c>
      <c r="D8899" s="44" t="s">
        <v>176</v>
      </c>
      <c r="E8899" s="3">
        <v>3</v>
      </c>
      <c r="F8899" s="3">
        <v>1</v>
      </c>
      <c r="G8899" s="3">
        <v>1</v>
      </c>
      <c r="H8899" s="3">
        <v>1</v>
      </c>
      <c r="I8899" s="3">
        <f t="shared" ref="I8899:I8962" si="139">ROUND(AVERAGE(E8899:H8899),0)</f>
        <v>2</v>
      </c>
    </row>
    <row r="8900" spans="1:9" x14ac:dyDescent="0.35">
      <c r="A8900" s="3" t="s">
        <v>9292</v>
      </c>
      <c r="B8900" s="44" t="s">
        <v>237</v>
      </c>
      <c r="C8900" s="44" t="s">
        <v>63</v>
      </c>
      <c r="D8900" s="44" t="s">
        <v>175</v>
      </c>
      <c r="E8900" s="3">
        <v>3</v>
      </c>
      <c r="F8900" s="3">
        <v>1</v>
      </c>
      <c r="G8900" s="3">
        <v>1</v>
      </c>
      <c r="H8900" s="3">
        <v>1</v>
      </c>
      <c r="I8900" s="3">
        <f t="shared" si="139"/>
        <v>2</v>
      </c>
    </row>
    <row r="8901" spans="1:9" x14ac:dyDescent="0.35">
      <c r="A8901" s="3" t="s">
        <v>9293</v>
      </c>
      <c r="B8901" s="44" t="s">
        <v>192</v>
      </c>
      <c r="C8901" s="44" t="s">
        <v>111</v>
      </c>
      <c r="D8901" s="44" t="s">
        <v>176</v>
      </c>
      <c r="E8901" s="3">
        <v>3</v>
      </c>
      <c r="F8901" s="3">
        <v>1</v>
      </c>
      <c r="G8901" s="3">
        <v>4</v>
      </c>
      <c r="H8901" s="3">
        <v>1</v>
      </c>
      <c r="I8901" s="3">
        <f t="shared" si="139"/>
        <v>2</v>
      </c>
    </row>
    <row r="8902" spans="1:9" x14ac:dyDescent="0.35">
      <c r="A8902" s="3" t="s">
        <v>9294</v>
      </c>
      <c r="B8902" s="44" t="s">
        <v>249</v>
      </c>
      <c r="C8902" s="44" t="s">
        <v>68</v>
      </c>
      <c r="D8902" s="44" t="s">
        <v>175</v>
      </c>
      <c r="E8902" s="3">
        <v>3</v>
      </c>
      <c r="F8902" s="3">
        <v>2</v>
      </c>
      <c r="G8902" s="3">
        <v>1</v>
      </c>
      <c r="H8902" s="3">
        <v>1</v>
      </c>
      <c r="I8902" s="3">
        <f t="shared" si="139"/>
        <v>2</v>
      </c>
    </row>
    <row r="8903" spans="1:9" x14ac:dyDescent="0.35">
      <c r="A8903" s="3" t="s">
        <v>9295</v>
      </c>
      <c r="B8903" s="44" t="s">
        <v>192</v>
      </c>
      <c r="C8903" s="44" t="s">
        <v>111</v>
      </c>
      <c r="D8903" s="44" t="s">
        <v>176</v>
      </c>
      <c r="E8903" s="3">
        <v>3</v>
      </c>
      <c r="F8903" s="3">
        <v>1</v>
      </c>
      <c r="G8903" s="3">
        <v>4</v>
      </c>
      <c r="H8903" s="3">
        <v>1</v>
      </c>
      <c r="I8903" s="3">
        <f t="shared" si="139"/>
        <v>2</v>
      </c>
    </row>
    <row r="8904" spans="1:9" x14ac:dyDescent="0.35">
      <c r="A8904" s="3" t="s">
        <v>9296</v>
      </c>
      <c r="B8904" s="44" t="s">
        <v>181</v>
      </c>
      <c r="C8904" s="44" t="s">
        <v>79</v>
      </c>
      <c r="D8904" s="44" t="s">
        <v>175</v>
      </c>
      <c r="E8904" s="3">
        <v>3</v>
      </c>
      <c r="F8904" s="3">
        <v>1</v>
      </c>
      <c r="G8904" s="3">
        <v>1</v>
      </c>
      <c r="H8904" s="3">
        <v>1</v>
      </c>
      <c r="I8904" s="3">
        <f t="shared" si="139"/>
        <v>2</v>
      </c>
    </row>
    <row r="8905" spans="1:9" x14ac:dyDescent="0.35">
      <c r="A8905" s="3" t="s">
        <v>9297</v>
      </c>
      <c r="B8905" s="44" t="s">
        <v>192</v>
      </c>
      <c r="C8905" s="44" t="s">
        <v>111</v>
      </c>
      <c r="D8905" s="44" t="s">
        <v>176</v>
      </c>
      <c r="E8905" s="3">
        <v>3</v>
      </c>
      <c r="F8905" s="3">
        <v>1</v>
      </c>
      <c r="G8905" s="3">
        <v>4</v>
      </c>
      <c r="H8905" s="3">
        <v>1</v>
      </c>
      <c r="I8905" s="3">
        <f t="shared" si="139"/>
        <v>2</v>
      </c>
    </row>
    <row r="8906" spans="1:9" x14ac:dyDescent="0.35">
      <c r="A8906" s="3" t="s">
        <v>9298</v>
      </c>
      <c r="B8906" s="44" t="s">
        <v>192</v>
      </c>
      <c r="C8906" s="44" t="s">
        <v>111</v>
      </c>
      <c r="D8906" s="44" t="s">
        <v>176</v>
      </c>
      <c r="E8906" s="3">
        <v>3</v>
      </c>
      <c r="F8906" s="3">
        <v>1</v>
      </c>
      <c r="G8906" s="3">
        <v>4</v>
      </c>
      <c r="H8906" s="3">
        <v>1</v>
      </c>
      <c r="I8906" s="3">
        <f t="shared" si="139"/>
        <v>2</v>
      </c>
    </row>
    <row r="8907" spans="1:9" x14ac:dyDescent="0.35">
      <c r="A8907" s="3" t="s">
        <v>9299</v>
      </c>
      <c r="B8907" s="44" t="s">
        <v>249</v>
      </c>
      <c r="C8907" s="44" t="s">
        <v>68</v>
      </c>
      <c r="D8907" s="44" t="s">
        <v>175</v>
      </c>
      <c r="E8907" s="3">
        <v>3</v>
      </c>
      <c r="F8907" s="3">
        <v>1</v>
      </c>
      <c r="G8907" s="3">
        <v>1</v>
      </c>
      <c r="H8907" s="3">
        <v>1</v>
      </c>
      <c r="I8907" s="3">
        <f t="shared" si="139"/>
        <v>2</v>
      </c>
    </row>
    <row r="8908" spans="1:9" x14ac:dyDescent="0.35">
      <c r="A8908" s="3" t="s">
        <v>9300</v>
      </c>
      <c r="B8908" s="44" t="s">
        <v>254</v>
      </c>
      <c r="C8908" s="44" t="s">
        <v>68</v>
      </c>
      <c r="D8908" s="44" t="s">
        <v>176</v>
      </c>
      <c r="E8908" s="3">
        <v>3</v>
      </c>
      <c r="F8908" s="3">
        <v>1</v>
      </c>
      <c r="G8908" s="3">
        <v>1</v>
      </c>
      <c r="H8908" s="3">
        <v>1</v>
      </c>
      <c r="I8908" s="3">
        <f t="shared" si="139"/>
        <v>2</v>
      </c>
    </row>
    <row r="8909" spans="1:9" x14ac:dyDescent="0.35">
      <c r="A8909" s="3" t="s">
        <v>9301</v>
      </c>
      <c r="B8909" s="44" t="s">
        <v>192</v>
      </c>
      <c r="C8909" s="44" t="s">
        <v>111</v>
      </c>
      <c r="D8909" s="44" t="s">
        <v>176</v>
      </c>
      <c r="E8909" s="3">
        <v>3</v>
      </c>
      <c r="F8909" s="3">
        <v>1</v>
      </c>
      <c r="G8909" s="3">
        <v>1</v>
      </c>
      <c r="H8909" s="3">
        <v>1</v>
      </c>
      <c r="I8909" s="3">
        <f t="shared" si="139"/>
        <v>2</v>
      </c>
    </row>
    <row r="8910" spans="1:9" x14ac:dyDescent="0.35">
      <c r="A8910" s="3" t="s">
        <v>9302</v>
      </c>
      <c r="B8910" s="44" t="s">
        <v>187</v>
      </c>
      <c r="C8910" s="44" t="s">
        <v>86</v>
      </c>
      <c r="D8910" s="44" t="s">
        <v>175</v>
      </c>
      <c r="E8910" s="3">
        <v>3</v>
      </c>
      <c r="F8910" s="3">
        <v>1</v>
      </c>
      <c r="G8910" s="3">
        <v>1</v>
      </c>
      <c r="H8910" s="3">
        <v>1</v>
      </c>
      <c r="I8910" s="3">
        <f t="shared" si="139"/>
        <v>2</v>
      </c>
    </row>
    <row r="8911" spans="1:9" x14ac:dyDescent="0.35">
      <c r="A8911" s="3" t="s">
        <v>9303</v>
      </c>
      <c r="B8911" s="44" t="s">
        <v>192</v>
      </c>
      <c r="C8911" s="44" t="s">
        <v>111</v>
      </c>
      <c r="D8911" s="44" t="s">
        <v>176</v>
      </c>
      <c r="E8911" s="3">
        <v>3</v>
      </c>
      <c r="F8911" s="3">
        <v>1</v>
      </c>
      <c r="G8911" s="3">
        <v>4</v>
      </c>
      <c r="H8911" s="3">
        <v>1</v>
      </c>
      <c r="I8911" s="3">
        <f t="shared" si="139"/>
        <v>2</v>
      </c>
    </row>
    <row r="8912" spans="1:9" x14ac:dyDescent="0.35">
      <c r="A8912" s="3" t="s">
        <v>9304</v>
      </c>
      <c r="B8912" s="44" t="s">
        <v>255</v>
      </c>
      <c r="C8912" s="44" t="s">
        <v>87</v>
      </c>
      <c r="D8912" s="44" t="s">
        <v>176</v>
      </c>
      <c r="E8912" s="3">
        <v>3</v>
      </c>
      <c r="F8912" s="3">
        <v>1</v>
      </c>
      <c r="G8912" s="3">
        <v>4</v>
      </c>
      <c r="H8912" s="3">
        <v>1</v>
      </c>
      <c r="I8912" s="3">
        <f t="shared" si="139"/>
        <v>2</v>
      </c>
    </row>
    <row r="8913" spans="1:9" x14ac:dyDescent="0.35">
      <c r="A8913" s="3" t="s">
        <v>9305</v>
      </c>
      <c r="B8913" s="44" t="s">
        <v>192</v>
      </c>
      <c r="C8913" s="44" t="s">
        <v>111</v>
      </c>
      <c r="D8913" s="44" t="s">
        <v>176</v>
      </c>
      <c r="E8913" s="3">
        <v>3</v>
      </c>
      <c r="F8913" s="3">
        <v>1</v>
      </c>
      <c r="G8913" s="3">
        <v>4</v>
      </c>
      <c r="H8913" s="3">
        <v>1</v>
      </c>
      <c r="I8913" s="3">
        <f t="shared" si="139"/>
        <v>2</v>
      </c>
    </row>
    <row r="8914" spans="1:9" x14ac:dyDescent="0.35">
      <c r="A8914" s="3" t="s">
        <v>9306</v>
      </c>
      <c r="B8914" s="44" t="s">
        <v>192</v>
      </c>
      <c r="C8914" s="44" t="s">
        <v>111</v>
      </c>
      <c r="D8914" s="44" t="s">
        <v>176</v>
      </c>
      <c r="E8914" s="3">
        <v>3</v>
      </c>
      <c r="F8914" s="3">
        <v>1</v>
      </c>
      <c r="G8914" s="3">
        <v>4</v>
      </c>
      <c r="H8914" s="3">
        <v>1</v>
      </c>
      <c r="I8914" s="3">
        <f t="shared" si="139"/>
        <v>2</v>
      </c>
    </row>
    <row r="8915" spans="1:9" x14ac:dyDescent="0.35">
      <c r="A8915" s="3" t="s">
        <v>9307</v>
      </c>
      <c r="B8915" s="44" t="s">
        <v>249</v>
      </c>
      <c r="C8915" s="44" t="s">
        <v>68</v>
      </c>
      <c r="D8915" s="44" t="s">
        <v>175</v>
      </c>
      <c r="E8915" s="3">
        <v>3</v>
      </c>
      <c r="F8915" s="3">
        <v>1</v>
      </c>
      <c r="G8915" s="3">
        <v>1</v>
      </c>
      <c r="H8915" s="3">
        <v>1</v>
      </c>
      <c r="I8915" s="3">
        <f t="shared" si="139"/>
        <v>2</v>
      </c>
    </row>
    <row r="8916" spans="1:9" x14ac:dyDescent="0.35">
      <c r="A8916" s="3" t="s">
        <v>9308</v>
      </c>
      <c r="B8916" s="44" t="s">
        <v>249</v>
      </c>
      <c r="C8916" s="44" t="s">
        <v>68</v>
      </c>
      <c r="D8916" s="44" t="s">
        <v>175</v>
      </c>
      <c r="E8916" s="3">
        <v>3</v>
      </c>
      <c r="F8916" s="3">
        <v>1</v>
      </c>
      <c r="G8916" s="3">
        <v>1</v>
      </c>
      <c r="H8916" s="3">
        <v>1</v>
      </c>
      <c r="I8916" s="3">
        <f t="shared" si="139"/>
        <v>2</v>
      </c>
    </row>
    <row r="8917" spans="1:9" x14ac:dyDescent="0.35">
      <c r="A8917" s="3" t="s">
        <v>9309</v>
      </c>
      <c r="B8917" s="44" t="s">
        <v>249</v>
      </c>
      <c r="C8917" s="44" t="s">
        <v>68</v>
      </c>
      <c r="D8917" s="44" t="s">
        <v>175</v>
      </c>
      <c r="E8917" s="3">
        <v>3</v>
      </c>
      <c r="F8917" s="3">
        <v>2</v>
      </c>
      <c r="G8917" s="3">
        <v>1</v>
      </c>
      <c r="H8917" s="3">
        <v>1</v>
      </c>
      <c r="I8917" s="3">
        <f t="shared" si="139"/>
        <v>2</v>
      </c>
    </row>
    <row r="8918" spans="1:9" x14ac:dyDescent="0.35">
      <c r="A8918" s="3" t="s">
        <v>9310</v>
      </c>
      <c r="B8918" s="44" t="s">
        <v>182</v>
      </c>
      <c r="C8918" s="44" t="s">
        <v>183</v>
      </c>
      <c r="D8918" s="44" t="s">
        <v>175</v>
      </c>
      <c r="E8918" s="3">
        <v>3</v>
      </c>
      <c r="F8918" s="3">
        <v>1</v>
      </c>
      <c r="G8918" s="3">
        <v>4</v>
      </c>
      <c r="H8918" s="3">
        <v>1</v>
      </c>
      <c r="I8918" s="3">
        <f t="shared" si="139"/>
        <v>2</v>
      </c>
    </row>
    <row r="8919" spans="1:9" x14ac:dyDescent="0.35">
      <c r="A8919" s="3" t="s">
        <v>9311</v>
      </c>
      <c r="B8919" s="44" t="s">
        <v>184</v>
      </c>
      <c r="C8919" s="44" t="s">
        <v>79</v>
      </c>
      <c r="D8919" s="44" t="s">
        <v>176</v>
      </c>
      <c r="E8919" s="3">
        <v>3</v>
      </c>
      <c r="F8919" s="3">
        <v>1</v>
      </c>
      <c r="G8919" s="3">
        <v>1</v>
      </c>
      <c r="H8919" s="3">
        <v>1</v>
      </c>
      <c r="I8919" s="3">
        <f t="shared" si="139"/>
        <v>2</v>
      </c>
    </row>
    <row r="8920" spans="1:9" x14ac:dyDescent="0.35">
      <c r="A8920" s="3" t="s">
        <v>9312</v>
      </c>
      <c r="B8920" s="44" t="s">
        <v>212</v>
      </c>
      <c r="C8920" s="44" t="s">
        <v>86</v>
      </c>
      <c r="D8920" s="44" t="s">
        <v>176</v>
      </c>
      <c r="E8920" s="3">
        <v>3</v>
      </c>
      <c r="F8920" s="3">
        <v>1</v>
      </c>
      <c r="G8920" s="3">
        <v>1</v>
      </c>
      <c r="H8920" s="3">
        <v>1</v>
      </c>
      <c r="I8920" s="3">
        <f t="shared" si="139"/>
        <v>2</v>
      </c>
    </row>
    <row r="8921" spans="1:9" x14ac:dyDescent="0.35">
      <c r="A8921" s="3" t="s">
        <v>9313</v>
      </c>
      <c r="B8921" s="44" t="s">
        <v>255</v>
      </c>
      <c r="C8921" s="44" t="s">
        <v>87</v>
      </c>
      <c r="D8921" s="44" t="s">
        <v>176</v>
      </c>
      <c r="E8921" s="3">
        <v>3</v>
      </c>
      <c r="F8921" s="3">
        <v>1</v>
      </c>
      <c r="G8921" s="3">
        <v>1</v>
      </c>
      <c r="H8921" s="3">
        <v>1</v>
      </c>
      <c r="I8921" s="3">
        <f t="shared" si="139"/>
        <v>2</v>
      </c>
    </row>
    <row r="8922" spans="1:9" x14ac:dyDescent="0.35">
      <c r="A8922" s="3" t="s">
        <v>9314</v>
      </c>
      <c r="B8922" s="44" t="s">
        <v>182</v>
      </c>
      <c r="C8922" s="44" t="s">
        <v>183</v>
      </c>
      <c r="D8922" s="44" t="s">
        <v>175</v>
      </c>
      <c r="E8922" s="3">
        <v>3</v>
      </c>
      <c r="F8922" s="3">
        <v>1</v>
      </c>
      <c r="G8922" s="3">
        <v>1</v>
      </c>
      <c r="H8922" s="3">
        <v>1</v>
      </c>
      <c r="I8922" s="3">
        <f t="shared" si="139"/>
        <v>2</v>
      </c>
    </row>
    <row r="8923" spans="1:9" x14ac:dyDescent="0.35">
      <c r="A8923" s="3" t="s">
        <v>9315</v>
      </c>
      <c r="B8923" s="44" t="s">
        <v>249</v>
      </c>
      <c r="C8923" s="44" t="s">
        <v>68</v>
      </c>
      <c r="D8923" s="44" t="s">
        <v>175</v>
      </c>
      <c r="E8923" s="3">
        <v>3</v>
      </c>
      <c r="F8923" s="3">
        <v>1</v>
      </c>
      <c r="G8923" s="3">
        <v>1</v>
      </c>
      <c r="H8923" s="3">
        <v>1</v>
      </c>
      <c r="I8923" s="3">
        <f t="shared" si="139"/>
        <v>2</v>
      </c>
    </row>
    <row r="8924" spans="1:9" x14ac:dyDescent="0.35">
      <c r="A8924" s="3" t="s">
        <v>9316</v>
      </c>
      <c r="B8924" s="44" t="s">
        <v>225</v>
      </c>
      <c r="C8924" s="44" t="s">
        <v>52</v>
      </c>
      <c r="D8924" s="44" t="s">
        <v>176</v>
      </c>
      <c r="E8924" s="3">
        <v>3</v>
      </c>
      <c r="F8924" s="3">
        <v>1</v>
      </c>
      <c r="G8924" s="3">
        <v>1</v>
      </c>
      <c r="H8924" s="3">
        <v>1</v>
      </c>
      <c r="I8924" s="3">
        <f t="shared" si="139"/>
        <v>2</v>
      </c>
    </row>
    <row r="8925" spans="1:9" x14ac:dyDescent="0.35">
      <c r="A8925" s="3" t="s">
        <v>9317</v>
      </c>
      <c r="B8925" s="44" t="s">
        <v>225</v>
      </c>
      <c r="C8925" s="44" t="s">
        <v>52</v>
      </c>
      <c r="D8925" s="44" t="s">
        <v>176</v>
      </c>
      <c r="E8925" s="3">
        <v>3</v>
      </c>
      <c r="F8925" s="3">
        <v>1</v>
      </c>
      <c r="G8925" s="3">
        <v>1</v>
      </c>
      <c r="H8925" s="3">
        <v>1</v>
      </c>
      <c r="I8925" s="3">
        <f t="shared" si="139"/>
        <v>2</v>
      </c>
    </row>
    <row r="8926" spans="1:9" x14ac:dyDescent="0.35">
      <c r="A8926" s="3" t="s">
        <v>9318</v>
      </c>
      <c r="B8926" s="44" t="s">
        <v>249</v>
      </c>
      <c r="C8926" s="44" t="s">
        <v>68</v>
      </c>
      <c r="D8926" s="44" t="s">
        <v>175</v>
      </c>
      <c r="E8926" s="3">
        <v>3</v>
      </c>
      <c r="F8926" s="3">
        <v>1</v>
      </c>
      <c r="G8926" s="3">
        <v>4</v>
      </c>
      <c r="H8926" s="3">
        <v>1</v>
      </c>
      <c r="I8926" s="3">
        <f t="shared" si="139"/>
        <v>2</v>
      </c>
    </row>
    <row r="8927" spans="1:9" x14ac:dyDescent="0.35">
      <c r="A8927" s="3" t="s">
        <v>9319</v>
      </c>
      <c r="B8927" s="44" t="s">
        <v>212</v>
      </c>
      <c r="C8927" s="44" t="s">
        <v>86</v>
      </c>
      <c r="D8927" s="44" t="s">
        <v>176</v>
      </c>
      <c r="E8927" s="3">
        <v>3</v>
      </c>
      <c r="F8927" s="3">
        <v>1</v>
      </c>
      <c r="G8927" s="3">
        <v>1</v>
      </c>
      <c r="H8927" s="3">
        <v>1</v>
      </c>
      <c r="I8927" s="3">
        <f t="shared" si="139"/>
        <v>2</v>
      </c>
    </row>
    <row r="8928" spans="1:9" x14ac:dyDescent="0.35">
      <c r="A8928" s="3" t="s">
        <v>9320</v>
      </c>
      <c r="B8928" s="44" t="s">
        <v>253</v>
      </c>
      <c r="C8928" s="44" t="s">
        <v>235</v>
      </c>
      <c r="D8928" s="44" t="s">
        <v>175</v>
      </c>
      <c r="E8928" s="3">
        <v>3</v>
      </c>
      <c r="F8928" s="3">
        <v>1</v>
      </c>
      <c r="G8928" s="3">
        <v>1</v>
      </c>
      <c r="H8928" s="3">
        <v>1</v>
      </c>
      <c r="I8928" s="3">
        <f t="shared" si="139"/>
        <v>2</v>
      </c>
    </row>
    <row r="8929" spans="1:9" x14ac:dyDescent="0.35">
      <c r="A8929" s="3" t="s">
        <v>9321</v>
      </c>
      <c r="B8929" s="44" t="s">
        <v>248</v>
      </c>
      <c r="C8929" s="44" t="s">
        <v>80</v>
      </c>
      <c r="D8929" s="44" t="s">
        <v>175</v>
      </c>
      <c r="E8929" s="3">
        <v>3</v>
      </c>
      <c r="F8929" s="3">
        <v>2</v>
      </c>
      <c r="G8929" s="3">
        <v>1</v>
      </c>
      <c r="H8929" s="3">
        <v>1</v>
      </c>
      <c r="I8929" s="3">
        <f t="shared" si="139"/>
        <v>2</v>
      </c>
    </row>
    <row r="8930" spans="1:9" x14ac:dyDescent="0.35">
      <c r="A8930" s="3" t="s">
        <v>9322</v>
      </c>
      <c r="B8930" s="44" t="s">
        <v>248</v>
      </c>
      <c r="C8930" s="44" t="s">
        <v>80</v>
      </c>
      <c r="D8930" s="44" t="s">
        <v>175</v>
      </c>
      <c r="E8930" s="3">
        <v>3</v>
      </c>
      <c r="F8930" s="3">
        <v>1</v>
      </c>
      <c r="G8930" s="3">
        <v>4</v>
      </c>
      <c r="H8930" s="3">
        <v>1</v>
      </c>
      <c r="I8930" s="3">
        <f t="shared" si="139"/>
        <v>2</v>
      </c>
    </row>
    <row r="8931" spans="1:9" x14ac:dyDescent="0.35">
      <c r="A8931" s="3" t="s">
        <v>9323</v>
      </c>
      <c r="B8931" s="44" t="s">
        <v>197</v>
      </c>
      <c r="C8931" s="44" t="s">
        <v>80</v>
      </c>
      <c r="D8931" s="44" t="s">
        <v>176</v>
      </c>
      <c r="E8931" s="3">
        <v>3</v>
      </c>
      <c r="F8931" s="3">
        <v>1</v>
      </c>
      <c r="G8931" s="3">
        <v>1</v>
      </c>
      <c r="H8931" s="3">
        <v>1</v>
      </c>
      <c r="I8931" s="3">
        <f t="shared" si="139"/>
        <v>2</v>
      </c>
    </row>
    <row r="8932" spans="1:9" x14ac:dyDescent="0.35">
      <c r="A8932" s="3" t="s">
        <v>9324</v>
      </c>
      <c r="B8932" s="44" t="s">
        <v>220</v>
      </c>
      <c r="C8932" s="44" t="s">
        <v>96</v>
      </c>
      <c r="D8932" s="44" t="s">
        <v>176</v>
      </c>
      <c r="E8932" s="3">
        <v>3</v>
      </c>
      <c r="F8932" s="3">
        <v>1</v>
      </c>
      <c r="G8932" s="3">
        <v>1</v>
      </c>
      <c r="H8932" s="3">
        <v>1</v>
      </c>
      <c r="I8932" s="3">
        <f t="shared" si="139"/>
        <v>2</v>
      </c>
    </row>
    <row r="8933" spans="1:9" x14ac:dyDescent="0.35">
      <c r="A8933" s="3" t="s">
        <v>9325</v>
      </c>
      <c r="B8933" s="44" t="s">
        <v>186</v>
      </c>
      <c r="C8933" s="44" t="s">
        <v>95</v>
      </c>
      <c r="D8933" s="44" t="s">
        <v>176</v>
      </c>
      <c r="E8933" s="3">
        <v>3</v>
      </c>
      <c r="F8933" s="3">
        <v>1</v>
      </c>
      <c r="G8933" s="3">
        <v>4</v>
      </c>
      <c r="H8933" s="3">
        <v>1</v>
      </c>
      <c r="I8933" s="3">
        <f t="shared" si="139"/>
        <v>2</v>
      </c>
    </row>
    <row r="8934" spans="1:9" x14ac:dyDescent="0.35">
      <c r="A8934" s="3" t="s">
        <v>9326</v>
      </c>
      <c r="B8934" s="44" t="s">
        <v>186</v>
      </c>
      <c r="C8934" s="44" t="s">
        <v>95</v>
      </c>
      <c r="D8934" s="44" t="s">
        <v>176</v>
      </c>
      <c r="E8934" s="3">
        <v>3</v>
      </c>
      <c r="F8934" s="3">
        <v>1</v>
      </c>
      <c r="G8934" s="3">
        <v>1</v>
      </c>
      <c r="H8934" s="3">
        <v>1</v>
      </c>
      <c r="I8934" s="3">
        <f t="shared" si="139"/>
        <v>2</v>
      </c>
    </row>
    <row r="8935" spans="1:9" x14ac:dyDescent="0.35">
      <c r="A8935" s="3" t="s">
        <v>9327</v>
      </c>
      <c r="B8935" s="44" t="s">
        <v>197</v>
      </c>
      <c r="C8935" s="44" t="s">
        <v>80</v>
      </c>
      <c r="D8935" s="44" t="s">
        <v>176</v>
      </c>
      <c r="E8935" s="3">
        <v>3</v>
      </c>
      <c r="F8935" s="3">
        <v>1</v>
      </c>
      <c r="G8935" s="3">
        <v>4</v>
      </c>
      <c r="H8935" s="3">
        <v>1</v>
      </c>
      <c r="I8935" s="3">
        <f t="shared" si="139"/>
        <v>2</v>
      </c>
    </row>
    <row r="8936" spans="1:9" x14ac:dyDescent="0.35">
      <c r="A8936" s="3" t="s">
        <v>9328</v>
      </c>
      <c r="B8936" s="44" t="s">
        <v>248</v>
      </c>
      <c r="C8936" s="44" t="s">
        <v>80</v>
      </c>
      <c r="D8936" s="44" t="s">
        <v>175</v>
      </c>
      <c r="E8936" s="3">
        <v>3</v>
      </c>
      <c r="F8936" s="3">
        <v>2</v>
      </c>
      <c r="G8936" s="3">
        <v>1</v>
      </c>
      <c r="H8936" s="3">
        <v>1</v>
      </c>
      <c r="I8936" s="3">
        <f t="shared" si="139"/>
        <v>2</v>
      </c>
    </row>
    <row r="8937" spans="1:9" x14ac:dyDescent="0.35">
      <c r="A8937" s="3" t="s">
        <v>9329</v>
      </c>
      <c r="B8937" s="44" t="s">
        <v>255</v>
      </c>
      <c r="C8937" s="44" t="s">
        <v>87</v>
      </c>
      <c r="D8937" s="44" t="s">
        <v>176</v>
      </c>
      <c r="E8937" s="3">
        <v>1</v>
      </c>
      <c r="F8937" s="3">
        <v>3</v>
      </c>
      <c r="G8937" s="3">
        <v>1</v>
      </c>
      <c r="H8937" s="3">
        <v>1</v>
      </c>
      <c r="I8937" s="3">
        <f t="shared" si="139"/>
        <v>2</v>
      </c>
    </row>
    <row r="8938" spans="1:9" x14ac:dyDescent="0.35">
      <c r="A8938" s="3" t="s">
        <v>9330</v>
      </c>
      <c r="B8938" s="44" t="s">
        <v>225</v>
      </c>
      <c r="C8938" s="44" t="s">
        <v>52</v>
      </c>
      <c r="D8938" s="44" t="s">
        <v>176</v>
      </c>
      <c r="E8938" s="3">
        <v>3</v>
      </c>
      <c r="F8938" s="3">
        <v>1</v>
      </c>
      <c r="G8938" s="3">
        <v>4</v>
      </c>
      <c r="H8938" s="3">
        <v>1</v>
      </c>
      <c r="I8938" s="3">
        <f t="shared" si="139"/>
        <v>2</v>
      </c>
    </row>
    <row r="8939" spans="1:9" x14ac:dyDescent="0.35">
      <c r="A8939" s="3" t="s">
        <v>9331</v>
      </c>
      <c r="B8939" s="44" t="s">
        <v>211</v>
      </c>
      <c r="C8939" s="44" t="s">
        <v>87</v>
      </c>
      <c r="D8939" s="44" t="s">
        <v>175</v>
      </c>
      <c r="E8939" s="3">
        <v>3</v>
      </c>
      <c r="F8939" s="3">
        <v>1</v>
      </c>
      <c r="G8939" s="3">
        <v>4</v>
      </c>
      <c r="H8939" s="3">
        <v>1</v>
      </c>
      <c r="I8939" s="3">
        <f t="shared" si="139"/>
        <v>2</v>
      </c>
    </row>
    <row r="8940" spans="1:9" x14ac:dyDescent="0.35">
      <c r="A8940" s="3" t="s">
        <v>9332</v>
      </c>
      <c r="B8940" s="44" t="s">
        <v>276</v>
      </c>
      <c r="C8940" s="44" t="s">
        <v>105</v>
      </c>
      <c r="D8940" s="44" t="s">
        <v>175</v>
      </c>
      <c r="E8940" s="3">
        <v>3</v>
      </c>
      <c r="F8940" s="3">
        <v>1</v>
      </c>
      <c r="G8940" s="3">
        <v>1</v>
      </c>
      <c r="H8940" s="3">
        <v>1</v>
      </c>
      <c r="I8940" s="3">
        <f t="shared" si="139"/>
        <v>2</v>
      </c>
    </row>
    <row r="8941" spans="1:9" x14ac:dyDescent="0.35">
      <c r="A8941" s="3" t="s">
        <v>9333</v>
      </c>
      <c r="B8941" s="44" t="s">
        <v>197</v>
      </c>
      <c r="C8941" s="44" t="s">
        <v>80</v>
      </c>
      <c r="D8941" s="44" t="s">
        <v>176</v>
      </c>
      <c r="E8941" s="3">
        <v>3</v>
      </c>
      <c r="F8941" s="3">
        <v>1</v>
      </c>
      <c r="G8941" s="3">
        <v>4</v>
      </c>
      <c r="H8941" s="3">
        <v>1</v>
      </c>
      <c r="I8941" s="3">
        <f t="shared" si="139"/>
        <v>2</v>
      </c>
    </row>
    <row r="8942" spans="1:9" x14ac:dyDescent="0.35">
      <c r="A8942" s="3" t="s">
        <v>9334</v>
      </c>
      <c r="B8942" s="44" t="s">
        <v>187</v>
      </c>
      <c r="C8942" s="44" t="s">
        <v>86</v>
      </c>
      <c r="D8942" s="44" t="s">
        <v>175</v>
      </c>
      <c r="E8942" s="3">
        <v>3</v>
      </c>
      <c r="F8942" s="3">
        <v>1</v>
      </c>
      <c r="G8942" s="3">
        <v>4</v>
      </c>
      <c r="H8942" s="3">
        <v>1</v>
      </c>
      <c r="I8942" s="3">
        <f t="shared" si="139"/>
        <v>2</v>
      </c>
    </row>
    <row r="8943" spans="1:9" x14ac:dyDescent="0.35">
      <c r="A8943" s="3" t="s">
        <v>9335</v>
      </c>
      <c r="B8943" s="44" t="s">
        <v>186</v>
      </c>
      <c r="C8943" s="44" t="s">
        <v>95</v>
      </c>
      <c r="D8943" s="44" t="s">
        <v>176</v>
      </c>
      <c r="E8943" s="3">
        <v>3</v>
      </c>
      <c r="F8943" s="3">
        <v>1</v>
      </c>
      <c r="G8943" s="3">
        <v>4</v>
      </c>
      <c r="H8943" s="3">
        <v>1</v>
      </c>
      <c r="I8943" s="3">
        <f t="shared" si="139"/>
        <v>2</v>
      </c>
    </row>
    <row r="8944" spans="1:9" x14ac:dyDescent="0.35">
      <c r="A8944" s="3" t="s">
        <v>9336</v>
      </c>
      <c r="B8944" s="44" t="s">
        <v>186</v>
      </c>
      <c r="C8944" s="44" t="s">
        <v>95</v>
      </c>
      <c r="D8944" s="44" t="s">
        <v>176</v>
      </c>
      <c r="E8944" s="3">
        <v>3</v>
      </c>
      <c r="F8944" s="3">
        <v>3</v>
      </c>
      <c r="G8944" s="3">
        <v>4</v>
      </c>
      <c r="H8944" s="3">
        <v>4</v>
      </c>
      <c r="I8944" s="3">
        <f t="shared" si="139"/>
        <v>4</v>
      </c>
    </row>
    <row r="8945" spans="1:9" x14ac:dyDescent="0.35">
      <c r="A8945" s="3" t="s">
        <v>9337</v>
      </c>
      <c r="B8945" s="44" t="s">
        <v>186</v>
      </c>
      <c r="C8945" s="44" t="s">
        <v>95</v>
      </c>
      <c r="D8945" s="44" t="s">
        <v>176</v>
      </c>
      <c r="E8945" s="3">
        <v>3</v>
      </c>
      <c r="F8945" s="3">
        <v>4</v>
      </c>
      <c r="G8945" s="3">
        <v>4</v>
      </c>
      <c r="H8945" s="3">
        <v>1</v>
      </c>
      <c r="I8945" s="3">
        <f t="shared" si="139"/>
        <v>3</v>
      </c>
    </row>
    <row r="8946" spans="1:9" x14ac:dyDescent="0.35">
      <c r="A8946" s="3" t="s">
        <v>9338</v>
      </c>
      <c r="B8946" s="44" t="s">
        <v>186</v>
      </c>
      <c r="C8946" s="44" t="s">
        <v>95</v>
      </c>
      <c r="D8946" s="44" t="s">
        <v>176</v>
      </c>
      <c r="E8946" s="3">
        <v>3</v>
      </c>
      <c r="F8946" s="3">
        <v>4</v>
      </c>
      <c r="G8946" s="3">
        <v>4</v>
      </c>
      <c r="H8946" s="3">
        <v>1</v>
      </c>
      <c r="I8946" s="3">
        <f t="shared" si="139"/>
        <v>3</v>
      </c>
    </row>
    <row r="8947" spans="1:9" x14ac:dyDescent="0.35">
      <c r="A8947" s="3" t="s">
        <v>9339</v>
      </c>
      <c r="B8947" s="44" t="s">
        <v>186</v>
      </c>
      <c r="C8947" s="44" t="s">
        <v>95</v>
      </c>
      <c r="D8947" s="44" t="s">
        <v>176</v>
      </c>
      <c r="E8947" s="3">
        <v>1</v>
      </c>
      <c r="F8947" s="3">
        <v>2</v>
      </c>
      <c r="G8947" s="3">
        <v>1</v>
      </c>
      <c r="H8947" s="3">
        <v>1</v>
      </c>
      <c r="I8947" s="3">
        <f t="shared" si="139"/>
        <v>1</v>
      </c>
    </row>
    <row r="8948" spans="1:9" x14ac:dyDescent="0.35">
      <c r="A8948" s="3" t="s">
        <v>9340</v>
      </c>
      <c r="B8948" s="44" t="s">
        <v>186</v>
      </c>
      <c r="C8948" s="44" t="s">
        <v>95</v>
      </c>
      <c r="D8948" s="44" t="s">
        <v>176</v>
      </c>
      <c r="E8948" s="3">
        <v>2</v>
      </c>
      <c r="F8948" s="3">
        <v>3</v>
      </c>
      <c r="G8948" s="3">
        <v>4</v>
      </c>
      <c r="H8948" s="3">
        <v>1</v>
      </c>
      <c r="I8948" s="3">
        <f t="shared" si="139"/>
        <v>3</v>
      </c>
    </row>
    <row r="8949" spans="1:9" x14ac:dyDescent="0.35">
      <c r="A8949" s="3" t="s">
        <v>9341</v>
      </c>
      <c r="B8949" s="44" t="s">
        <v>186</v>
      </c>
      <c r="C8949" s="44" t="s">
        <v>95</v>
      </c>
      <c r="D8949" s="44" t="s">
        <v>176</v>
      </c>
      <c r="E8949" s="3">
        <v>1</v>
      </c>
      <c r="F8949" s="3">
        <v>4</v>
      </c>
      <c r="G8949" s="3">
        <v>4</v>
      </c>
      <c r="H8949" s="3">
        <v>1</v>
      </c>
      <c r="I8949" s="3">
        <f t="shared" si="139"/>
        <v>3</v>
      </c>
    </row>
    <row r="8950" spans="1:9" x14ac:dyDescent="0.35">
      <c r="A8950" s="3" t="s">
        <v>9342</v>
      </c>
      <c r="B8950" s="44" t="s">
        <v>186</v>
      </c>
      <c r="C8950" s="44" t="s">
        <v>95</v>
      </c>
      <c r="D8950" s="44" t="s">
        <v>176</v>
      </c>
      <c r="E8950" s="3">
        <v>1</v>
      </c>
      <c r="F8950" s="3">
        <v>4</v>
      </c>
      <c r="G8950" s="3">
        <v>4</v>
      </c>
      <c r="H8950" s="3">
        <v>1</v>
      </c>
      <c r="I8950" s="3">
        <f t="shared" si="139"/>
        <v>3</v>
      </c>
    </row>
    <row r="8951" spans="1:9" x14ac:dyDescent="0.35">
      <c r="A8951" s="3" t="s">
        <v>9343</v>
      </c>
      <c r="B8951" s="44" t="s">
        <v>253</v>
      </c>
      <c r="C8951" s="44" t="s">
        <v>235</v>
      </c>
      <c r="D8951" s="44" t="s">
        <v>175</v>
      </c>
      <c r="E8951" s="3">
        <v>3</v>
      </c>
      <c r="F8951" s="3">
        <v>1</v>
      </c>
      <c r="G8951" s="3">
        <v>4</v>
      </c>
      <c r="H8951" s="3">
        <v>1</v>
      </c>
      <c r="I8951" s="3">
        <f t="shared" si="139"/>
        <v>2</v>
      </c>
    </row>
    <row r="8952" spans="1:9" x14ac:dyDescent="0.35">
      <c r="A8952" s="3" t="s">
        <v>9344</v>
      </c>
      <c r="B8952" s="44" t="s">
        <v>186</v>
      </c>
      <c r="C8952" s="44" t="s">
        <v>95</v>
      </c>
      <c r="D8952" s="44" t="s">
        <v>176</v>
      </c>
      <c r="E8952" s="3">
        <v>2</v>
      </c>
      <c r="F8952" s="3">
        <v>3</v>
      </c>
      <c r="G8952" s="3">
        <v>4</v>
      </c>
      <c r="H8952" s="3">
        <v>1</v>
      </c>
      <c r="I8952" s="3">
        <f t="shared" si="139"/>
        <v>3</v>
      </c>
    </row>
    <row r="8953" spans="1:9" x14ac:dyDescent="0.35">
      <c r="A8953" s="3" t="s">
        <v>9345</v>
      </c>
      <c r="B8953" s="44" t="s">
        <v>254</v>
      </c>
      <c r="C8953" s="44" t="s">
        <v>68</v>
      </c>
      <c r="D8953" s="44" t="s">
        <v>176</v>
      </c>
      <c r="E8953" s="3">
        <v>3</v>
      </c>
      <c r="F8953" s="3">
        <v>1</v>
      </c>
      <c r="G8953" s="3">
        <v>1</v>
      </c>
      <c r="H8953" s="3">
        <v>1</v>
      </c>
      <c r="I8953" s="3">
        <f t="shared" si="139"/>
        <v>2</v>
      </c>
    </row>
    <row r="8954" spans="1:9" x14ac:dyDescent="0.35">
      <c r="A8954" s="3" t="s">
        <v>9346</v>
      </c>
      <c r="B8954" s="44" t="s">
        <v>177</v>
      </c>
      <c r="C8954" s="44" t="s">
        <v>106</v>
      </c>
      <c r="D8954" s="44" t="s">
        <v>176</v>
      </c>
      <c r="E8954" s="3">
        <v>3</v>
      </c>
      <c r="F8954" s="3">
        <v>1</v>
      </c>
      <c r="G8954" s="3">
        <v>1</v>
      </c>
      <c r="H8954" s="3">
        <v>2</v>
      </c>
      <c r="I8954" s="3">
        <f t="shared" si="139"/>
        <v>2</v>
      </c>
    </row>
    <row r="8955" spans="1:9" x14ac:dyDescent="0.35">
      <c r="A8955" s="3" t="s">
        <v>9347</v>
      </c>
      <c r="B8955" s="44" t="s">
        <v>186</v>
      </c>
      <c r="C8955" s="44" t="s">
        <v>95</v>
      </c>
      <c r="D8955" s="44" t="s">
        <v>176</v>
      </c>
      <c r="E8955" s="3">
        <v>3</v>
      </c>
      <c r="F8955" s="3">
        <v>1</v>
      </c>
      <c r="G8955" s="3">
        <v>1</v>
      </c>
      <c r="H8955" s="3">
        <v>1</v>
      </c>
      <c r="I8955" s="3">
        <f t="shared" si="139"/>
        <v>2</v>
      </c>
    </row>
    <row r="8956" spans="1:9" x14ac:dyDescent="0.35">
      <c r="A8956" s="3" t="s">
        <v>9348</v>
      </c>
      <c r="B8956" s="44" t="s">
        <v>252</v>
      </c>
      <c r="C8956" s="44" t="s">
        <v>54</v>
      </c>
      <c r="D8956" s="44" t="s">
        <v>175</v>
      </c>
      <c r="E8956" s="3">
        <v>3</v>
      </c>
      <c r="F8956" s="3">
        <v>1</v>
      </c>
      <c r="G8956" s="3">
        <v>4</v>
      </c>
      <c r="H8956" s="3">
        <v>1</v>
      </c>
      <c r="I8956" s="3">
        <f t="shared" si="139"/>
        <v>2</v>
      </c>
    </row>
    <row r="8957" spans="1:9" x14ac:dyDescent="0.35">
      <c r="A8957" s="3" t="s">
        <v>9349</v>
      </c>
      <c r="B8957" s="44" t="s">
        <v>186</v>
      </c>
      <c r="C8957" s="44" t="s">
        <v>95</v>
      </c>
      <c r="D8957" s="44" t="s">
        <v>176</v>
      </c>
      <c r="E8957" s="3">
        <v>3</v>
      </c>
      <c r="F8957" s="3">
        <v>4</v>
      </c>
      <c r="G8957" s="3">
        <v>1</v>
      </c>
      <c r="H8957" s="3">
        <v>1</v>
      </c>
      <c r="I8957" s="3">
        <f t="shared" si="139"/>
        <v>2</v>
      </c>
    </row>
    <row r="8958" spans="1:9" x14ac:dyDescent="0.35">
      <c r="A8958" s="3" t="s">
        <v>9350</v>
      </c>
      <c r="B8958" s="44" t="s">
        <v>186</v>
      </c>
      <c r="C8958" s="44" t="s">
        <v>95</v>
      </c>
      <c r="D8958" s="44" t="s">
        <v>176</v>
      </c>
      <c r="E8958" s="3">
        <v>3</v>
      </c>
      <c r="F8958" s="3">
        <v>1</v>
      </c>
      <c r="G8958" s="3">
        <v>4</v>
      </c>
      <c r="H8958" s="3">
        <v>1</v>
      </c>
      <c r="I8958" s="3">
        <f t="shared" si="139"/>
        <v>2</v>
      </c>
    </row>
    <row r="8959" spans="1:9" x14ac:dyDescent="0.35">
      <c r="A8959" s="3" t="s">
        <v>9351</v>
      </c>
      <c r="B8959" s="44" t="s">
        <v>186</v>
      </c>
      <c r="C8959" s="44" t="s">
        <v>95</v>
      </c>
      <c r="D8959" s="44" t="s">
        <v>176</v>
      </c>
      <c r="E8959" s="3">
        <v>3</v>
      </c>
      <c r="F8959" s="3">
        <v>1</v>
      </c>
      <c r="G8959" s="3">
        <v>1</v>
      </c>
      <c r="H8959" s="3">
        <v>1</v>
      </c>
      <c r="I8959" s="3">
        <f t="shared" si="139"/>
        <v>2</v>
      </c>
    </row>
    <row r="8960" spans="1:9" x14ac:dyDescent="0.35">
      <c r="A8960" s="3" t="s">
        <v>9352</v>
      </c>
      <c r="B8960" s="44" t="s">
        <v>186</v>
      </c>
      <c r="C8960" s="44" t="s">
        <v>95</v>
      </c>
      <c r="D8960" s="44" t="s">
        <v>176</v>
      </c>
      <c r="E8960" s="3">
        <v>3</v>
      </c>
      <c r="F8960" s="3">
        <v>1</v>
      </c>
      <c r="G8960" s="3">
        <v>4</v>
      </c>
      <c r="H8960" s="3">
        <v>3</v>
      </c>
      <c r="I8960" s="3">
        <f t="shared" si="139"/>
        <v>3</v>
      </c>
    </row>
    <row r="8961" spans="1:9" x14ac:dyDescent="0.35">
      <c r="A8961" s="3" t="s">
        <v>9353</v>
      </c>
      <c r="B8961" s="44" t="s">
        <v>186</v>
      </c>
      <c r="C8961" s="44" t="s">
        <v>95</v>
      </c>
      <c r="D8961" s="44" t="s">
        <v>176</v>
      </c>
      <c r="E8961" s="3">
        <v>3</v>
      </c>
      <c r="F8961" s="3">
        <v>1</v>
      </c>
      <c r="G8961" s="3">
        <v>4</v>
      </c>
      <c r="H8961" s="3">
        <v>1</v>
      </c>
      <c r="I8961" s="3">
        <f t="shared" si="139"/>
        <v>2</v>
      </c>
    </row>
    <row r="8962" spans="1:9" x14ac:dyDescent="0.35">
      <c r="A8962" s="3" t="s">
        <v>9354</v>
      </c>
      <c r="B8962" s="44" t="s">
        <v>186</v>
      </c>
      <c r="C8962" s="44" t="s">
        <v>95</v>
      </c>
      <c r="D8962" s="44" t="s">
        <v>176</v>
      </c>
      <c r="E8962" s="3">
        <v>3</v>
      </c>
      <c r="F8962" s="3">
        <v>1</v>
      </c>
      <c r="G8962" s="3">
        <v>1</v>
      </c>
      <c r="H8962" s="3">
        <v>3</v>
      </c>
      <c r="I8962" s="3">
        <f t="shared" si="139"/>
        <v>2</v>
      </c>
    </row>
    <row r="8963" spans="1:9" x14ac:dyDescent="0.35">
      <c r="A8963" s="3" t="s">
        <v>9355</v>
      </c>
      <c r="B8963" s="44" t="s">
        <v>186</v>
      </c>
      <c r="C8963" s="44" t="s">
        <v>95</v>
      </c>
      <c r="D8963" s="44" t="s">
        <v>176</v>
      </c>
      <c r="E8963" s="3">
        <v>3</v>
      </c>
      <c r="F8963" s="3">
        <v>1</v>
      </c>
      <c r="G8963" s="3">
        <v>4</v>
      </c>
      <c r="H8963" s="3">
        <v>1</v>
      </c>
      <c r="I8963" s="3">
        <f t="shared" ref="I8963:I9026" si="140">ROUND(AVERAGE(E8963:H8963),0)</f>
        <v>2</v>
      </c>
    </row>
    <row r="8964" spans="1:9" x14ac:dyDescent="0.35">
      <c r="A8964" s="3" t="s">
        <v>9356</v>
      </c>
      <c r="B8964" s="44" t="s">
        <v>186</v>
      </c>
      <c r="C8964" s="44" t="s">
        <v>95</v>
      </c>
      <c r="D8964" s="44" t="s">
        <v>176</v>
      </c>
      <c r="E8964" s="3">
        <v>3</v>
      </c>
      <c r="F8964" s="3">
        <v>1</v>
      </c>
      <c r="G8964" s="3">
        <v>1</v>
      </c>
      <c r="H8964" s="3">
        <v>2</v>
      </c>
      <c r="I8964" s="3">
        <f t="shared" si="140"/>
        <v>2</v>
      </c>
    </row>
    <row r="8965" spans="1:9" x14ac:dyDescent="0.35">
      <c r="A8965" s="3" t="s">
        <v>9357</v>
      </c>
      <c r="B8965" s="44" t="s">
        <v>252</v>
      </c>
      <c r="C8965" s="44" t="s">
        <v>54</v>
      </c>
      <c r="D8965" s="44" t="s">
        <v>175</v>
      </c>
      <c r="E8965" s="3">
        <v>3</v>
      </c>
      <c r="F8965" s="3">
        <v>1</v>
      </c>
      <c r="G8965" s="3">
        <v>1</v>
      </c>
      <c r="H8965" s="3">
        <v>1</v>
      </c>
      <c r="I8965" s="3">
        <f t="shared" si="140"/>
        <v>2</v>
      </c>
    </row>
    <row r="8966" spans="1:9" x14ac:dyDescent="0.35">
      <c r="A8966" s="3" t="s">
        <v>9358</v>
      </c>
      <c r="B8966" s="44" t="s">
        <v>253</v>
      </c>
      <c r="C8966" s="44" t="s">
        <v>235</v>
      </c>
      <c r="D8966" s="44" t="s">
        <v>175</v>
      </c>
      <c r="E8966" s="3">
        <v>3</v>
      </c>
      <c r="F8966" s="3">
        <v>1</v>
      </c>
      <c r="G8966" s="3">
        <v>4</v>
      </c>
      <c r="H8966" s="3">
        <v>1</v>
      </c>
      <c r="I8966" s="3">
        <f t="shared" si="140"/>
        <v>2</v>
      </c>
    </row>
    <row r="8967" spans="1:9" x14ac:dyDescent="0.35">
      <c r="A8967" s="3" t="s">
        <v>9359</v>
      </c>
      <c r="B8967" s="44" t="s">
        <v>253</v>
      </c>
      <c r="C8967" s="44" t="s">
        <v>235</v>
      </c>
      <c r="D8967" s="44" t="s">
        <v>175</v>
      </c>
      <c r="E8967" s="3">
        <v>3</v>
      </c>
      <c r="F8967" s="3">
        <v>1</v>
      </c>
      <c r="G8967" s="3">
        <v>4</v>
      </c>
      <c r="H8967" s="3">
        <v>1</v>
      </c>
      <c r="I8967" s="3">
        <f t="shared" si="140"/>
        <v>2</v>
      </c>
    </row>
    <row r="8968" spans="1:9" x14ac:dyDescent="0.35">
      <c r="A8968" s="3" t="s">
        <v>9360</v>
      </c>
      <c r="B8968" s="44" t="s">
        <v>186</v>
      </c>
      <c r="C8968" s="44" t="s">
        <v>95</v>
      </c>
      <c r="D8968" s="44" t="s">
        <v>176</v>
      </c>
      <c r="E8968" s="3">
        <v>3</v>
      </c>
      <c r="F8968" s="3">
        <v>1</v>
      </c>
      <c r="G8968" s="3">
        <v>1</v>
      </c>
      <c r="H8968" s="3">
        <v>1</v>
      </c>
      <c r="I8968" s="3">
        <f t="shared" si="140"/>
        <v>2</v>
      </c>
    </row>
    <row r="8969" spans="1:9" x14ac:dyDescent="0.35">
      <c r="A8969" s="3" t="s">
        <v>9361</v>
      </c>
      <c r="B8969" s="44" t="s">
        <v>186</v>
      </c>
      <c r="C8969" s="44" t="s">
        <v>95</v>
      </c>
      <c r="D8969" s="44" t="s">
        <v>176</v>
      </c>
      <c r="E8969" s="3">
        <v>3</v>
      </c>
      <c r="F8969" s="3">
        <v>1</v>
      </c>
      <c r="G8969" s="3">
        <v>4</v>
      </c>
      <c r="H8969" s="3">
        <v>1</v>
      </c>
      <c r="I8969" s="3">
        <f t="shared" si="140"/>
        <v>2</v>
      </c>
    </row>
    <row r="8970" spans="1:9" x14ac:dyDescent="0.35">
      <c r="A8970" s="3" t="s">
        <v>9362</v>
      </c>
      <c r="B8970" s="44" t="s">
        <v>186</v>
      </c>
      <c r="C8970" s="44" t="s">
        <v>95</v>
      </c>
      <c r="D8970" s="44" t="s">
        <v>176</v>
      </c>
      <c r="E8970" s="3">
        <v>3</v>
      </c>
      <c r="F8970" s="3">
        <v>1</v>
      </c>
      <c r="G8970" s="3">
        <v>4</v>
      </c>
      <c r="H8970" s="3">
        <v>1</v>
      </c>
      <c r="I8970" s="3">
        <f t="shared" si="140"/>
        <v>2</v>
      </c>
    </row>
    <row r="8971" spans="1:9" x14ac:dyDescent="0.35">
      <c r="A8971" s="3" t="s">
        <v>9363</v>
      </c>
      <c r="B8971" s="44" t="s">
        <v>186</v>
      </c>
      <c r="C8971" s="44" t="s">
        <v>95</v>
      </c>
      <c r="D8971" s="44" t="s">
        <v>176</v>
      </c>
      <c r="E8971" s="3">
        <v>3</v>
      </c>
      <c r="F8971" s="3">
        <v>1</v>
      </c>
      <c r="G8971" s="3">
        <v>1</v>
      </c>
      <c r="H8971" s="3">
        <v>1</v>
      </c>
      <c r="I8971" s="3">
        <f t="shared" si="140"/>
        <v>2</v>
      </c>
    </row>
    <row r="8972" spans="1:9" x14ac:dyDescent="0.35">
      <c r="A8972" s="3" t="s">
        <v>9364</v>
      </c>
      <c r="B8972" s="44" t="s">
        <v>182</v>
      </c>
      <c r="C8972" s="44" t="s">
        <v>183</v>
      </c>
      <c r="D8972" s="44" t="s">
        <v>175</v>
      </c>
      <c r="E8972" s="3">
        <v>3</v>
      </c>
      <c r="F8972" s="3">
        <v>1</v>
      </c>
      <c r="G8972" s="3">
        <v>4</v>
      </c>
      <c r="H8972" s="3">
        <v>1</v>
      </c>
      <c r="I8972" s="3">
        <f t="shared" si="140"/>
        <v>2</v>
      </c>
    </row>
    <row r="8973" spans="1:9" x14ac:dyDescent="0.35">
      <c r="A8973" s="3" t="s">
        <v>9365</v>
      </c>
      <c r="B8973" s="44" t="s">
        <v>186</v>
      </c>
      <c r="C8973" s="44" t="s">
        <v>95</v>
      </c>
      <c r="D8973" s="44" t="s">
        <v>176</v>
      </c>
      <c r="E8973" s="3">
        <v>3</v>
      </c>
      <c r="F8973" s="3">
        <v>1</v>
      </c>
      <c r="G8973" s="3">
        <v>4</v>
      </c>
      <c r="H8973" s="3">
        <v>1</v>
      </c>
      <c r="I8973" s="3">
        <f t="shared" si="140"/>
        <v>2</v>
      </c>
    </row>
    <row r="8974" spans="1:9" x14ac:dyDescent="0.35">
      <c r="A8974" s="3" t="s">
        <v>9366</v>
      </c>
      <c r="B8974" s="44" t="s">
        <v>253</v>
      </c>
      <c r="C8974" s="44" t="s">
        <v>235</v>
      </c>
      <c r="D8974" s="44" t="s">
        <v>175</v>
      </c>
      <c r="E8974" s="3">
        <v>3</v>
      </c>
      <c r="F8974" s="3">
        <v>1</v>
      </c>
      <c r="G8974" s="3">
        <v>1</v>
      </c>
      <c r="H8974" s="3">
        <v>1</v>
      </c>
      <c r="I8974" s="3">
        <f t="shared" si="140"/>
        <v>2</v>
      </c>
    </row>
    <row r="8975" spans="1:9" x14ac:dyDescent="0.35">
      <c r="A8975" s="3" t="s">
        <v>9367</v>
      </c>
      <c r="B8975" s="44" t="s">
        <v>237</v>
      </c>
      <c r="C8975" s="44" t="s">
        <v>63</v>
      </c>
      <c r="D8975" s="44" t="s">
        <v>175</v>
      </c>
      <c r="E8975" s="3">
        <v>3</v>
      </c>
      <c r="F8975" s="3">
        <v>1</v>
      </c>
      <c r="G8975" s="3">
        <v>4</v>
      </c>
      <c r="H8975" s="3">
        <v>1</v>
      </c>
      <c r="I8975" s="3">
        <f t="shared" si="140"/>
        <v>2</v>
      </c>
    </row>
    <row r="8976" spans="1:9" x14ac:dyDescent="0.35">
      <c r="A8976" s="3" t="s">
        <v>9368</v>
      </c>
      <c r="B8976" s="44" t="s">
        <v>186</v>
      </c>
      <c r="C8976" s="44" t="s">
        <v>95</v>
      </c>
      <c r="D8976" s="44" t="s">
        <v>176</v>
      </c>
      <c r="E8976" s="3">
        <v>3</v>
      </c>
      <c r="F8976" s="3">
        <v>1</v>
      </c>
      <c r="G8976" s="3">
        <v>1</v>
      </c>
      <c r="H8976" s="3">
        <v>1</v>
      </c>
      <c r="I8976" s="3">
        <f t="shared" si="140"/>
        <v>2</v>
      </c>
    </row>
    <row r="8977" spans="1:9" x14ac:dyDescent="0.35">
      <c r="A8977" s="3" t="s">
        <v>9369</v>
      </c>
      <c r="B8977" s="44" t="s">
        <v>237</v>
      </c>
      <c r="C8977" s="44" t="s">
        <v>63</v>
      </c>
      <c r="D8977" s="44" t="s">
        <v>175</v>
      </c>
      <c r="E8977" s="3">
        <v>3</v>
      </c>
      <c r="F8977" s="3">
        <v>1</v>
      </c>
      <c r="G8977" s="3">
        <v>1</v>
      </c>
      <c r="H8977" s="3">
        <v>1</v>
      </c>
      <c r="I8977" s="3">
        <f t="shared" si="140"/>
        <v>2</v>
      </c>
    </row>
    <row r="8978" spans="1:9" x14ac:dyDescent="0.35">
      <c r="A8978" s="3" t="s">
        <v>9370</v>
      </c>
      <c r="B8978" s="44" t="s">
        <v>237</v>
      </c>
      <c r="C8978" s="44" t="s">
        <v>63</v>
      </c>
      <c r="D8978" s="44" t="s">
        <v>175</v>
      </c>
      <c r="E8978" s="3">
        <v>3</v>
      </c>
      <c r="F8978" s="3">
        <v>1</v>
      </c>
      <c r="G8978" s="3">
        <v>4</v>
      </c>
      <c r="H8978" s="3">
        <v>1</v>
      </c>
      <c r="I8978" s="3">
        <f t="shared" si="140"/>
        <v>2</v>
      </c>
    </row>
    <row r="8979" spans="1:9" x14ac:dyDescent="0.35">
      <c r="A8979" s="3" t="s">
        <v>9371</v>
      </c>
      <c r="B8979" s="44" t="s">
        <v>186</v>
      </c>
      <c r="C8979" s="44" t="s">
        <v>95</v>
      </c>
      <c r="D8979" s="44" t="s">
        <v>176</v>
      </c>
      <c r="E8979" s="3">
        <v>3</v>
      </c>
      <c r="F8979" s="3">
        <v>1</v>
      </c>
      <c r="G8979" s="3">
        <v>1</v>
      </c>
      <c r="H8979" s="3">
        <v>1</v>
      </c>
      <c r="I8979" s="3">
        <f t="shared" si="140"/>
        <v>2</v>
      </c>
    </row>
    <row r="8980" spans="1:9" x14ac:dyDescent="0.35">
      <c r="A8980" s="3" t="s">
        <v>9372</v>
      </c>
      <c r="B8980" s="44" t="s">
        <v>211</v>
      </c>
      <c r="C8980" s="44" t="s">
        <v>87</v>
      </c>
      <c r="D8980" s="44" t="s">
        <v>175</v>
      </c>
      <c r="E8980" s="3">
        <v>3</v>
      </c>
      <c r="F8980" s="3">
        <v>1</v>
      </c>
      <c r="G8980" s="3">
        <v>1</v>
      </c>
      <c r="H8980" s="3">
        <v>1</v>
      </c>
      <c r="I8980" s="3">
        <f t="shared" si="140"/>
        <v>2</v>
      </c>
    </row>
    <row r="8981" spans="1:9" x14ac:dyDescent="0.35">
      <c r="A8981" s="3" t="s">
        <v>9373</v>
      </c>
      <c r="B8981" s="44" t="s">
        <v>248</v>
      </c>
      <c r="C8981" s="44" t="s">
        <v>80</v>
      </c>
      <c r="D8981" s="44" t="s">
        <v>175</v>
      </c>
      <c r="E8981" s="3">
        <v>3</v>
      </c>
      <c r="F8981" s="3">
        <v>1</v>
      </c>
      <c r="G8981" s="3">
        <v>4</v>
      </c>
      <c r="H8981" s="3">
        <v>1</v>
      </c>
      <c r="I8981" s="3">
        <f t="shared" si="140"/>
        <v>2</v>
      </c>
    </row>
    <row r="8982" spans="1:9" x14ac:dyDescent="0.35">
      <c r="A8982" s="3" t="s">
        <v>9374</v>
      </c>
      <c r="B8982" s="44" t="s">
        <v>186</v>
      </c>
      <c r="C8982" s="44" t="s">
        <v>95</v>
      </c>
      <c r="D8982" s="44" t="s">
        <v>176</v>
      </c>
      <c r="E8982" s="3">
        <v>3</v>
      </c>
      <c r="F8982" s="3">
        <v>1</v>
      </c>
      <c r="G8982" s="3">
        <v>1</v>
      </c>
      <c r="H8982" s="3">
        <v>1</v>
      </c>
      <c r="I8982" s="3">
        <f t="shared" si="140"/>
        <v>2</v>
      </c>
    </row>
    <row r="8983" spans="1:9" x14ac:dyDescent="0.35">
      <c r="A8983" s="3" t="s">
        <v>9375</v>
      </c>
      <c r="B8983" s="44" t="s">
        <v>237</v>
      </c>
      <c r="C8983" s="44" t="s">
        <v>63</v>
      </c>
      <c r="D8983" s="44" t="s">
        <v>175</v>
      </c>
      <c r="E8983" s="3">
        <v>3</v>
      </c>
      <c r="F8983" s="3">
        <v>2</v>
      </c>
      <c r="G8983" s="3">
        <v>1</v>
      </c>
      <c r="H8983" s="3">
        <v>1</v>
      </c>
      <c r="I8983" s="3">
        <f t="shared" si="140"/>
        <v>2</v>
      </c>
    </row>
    <row r="8984" spans="1:9" x14ac:dyDescent="0.35">
      <c r="A8984" s="3" t="s">
        <v>9376</v>
      </c>
      <c r="B8984" s="44" t="s">
        <v>186</v>
      </c>
      <c r="C8984" s="44" t="s">
        <v>95</v>
      </c>
      <c r="D8984" s="44" t="s">
        <v>176</v>
      </c>
      <c r="E8984" s="3">
        <v>3</v>
      </c>
      <c r="F8984" s="3">
        <v>4</v>
      </c>
      <c r="G8984" s="3">
        <v>4</v>
      </c>
      <c r="H8984" s="3">
        <v>1</v>
      </c>
      <c r="I8984" s="3">
        <f t="shared" si="140"/>
        <v>3</v>
      </c>
    </row>
    <row r="8985" spans="1:9" x14ac:dyDescent="0.35">
      <c r="A8985" s="3" t="s">
        <v>9377</v>
      </c>
      <c r="B8985" s="44" t="s">
        <v>186</v>
      </c>
      <c r="C8985" s="44" t="s">
        <v>95</v>
      </c>
      <c r="D8985" s="44" t="s">
        <v>176</v>
      </c>
      <c r="E8985" s="3">
        <v>3</v>
      </c>
      <c r="F8985" s="3">
        <v>1</v>
      </c>
      <c r="G8985" s="3">
        <v>4</v>
      </c>
      <c r="H8985" s="3">
        <v>1</v>
      </c>
      <c r="I8985" s="3">
        <f t="shared" si="140"/>
        <v>2</v>
      </c>
    </row>
    <row r="8986" spans="1:9" x14ac:dyDescent="0.35">
      <c r="A8986" s="3" t="s">
        <v>9378</v>
      </c>
      <c r="B8986" s="44" t="s">
        <v>186</v>
      </c>
      <c r="C8986" s="44" t="s">
        <v>95</v>
      </c>
      <c r="D8986" s="44" t="s">
        <v>176</v>
      </c>
      <c r="E8986" s="3">
        <v>3</v>
      </c>
      <c r="F8986" s="3">
        <v>1</v>
      </c>
      <c r="G8986" s="3">
        <v>1</v>
      </c>
      <c r="H8986" s="3">
        <v>1</v>
      </c>
      <c r="I8986" s="3">
        <f t="shared" si="140"/>
        <v>2</v>
      </c>
    </row>
    <row r="8987" spans="1:9" x14ac:dyDescent="0.35">
      <c r="A8987" s="3" t="s">
        <v>9379</v>
      </c>
      <c r="B8987" s="44" t="s">
        <v>192</v>
      </c>
      <c r="C8987" s="44" t="s">
        <v>111</v>
      </c>
      <c r="D8987" s="44" t="s">
        <v>176</v>
      </c>
      <c r="E8987" s="3">
        <v>3</v>
      </c>
      <c r="F8987" s="3">
        <v>1</v>
      </c>
      <c r="G8987" s="3">
        <v>1</v>
      </c>
      <c r="H8987" s="3">
        <v>1</v>
      </c>
      <c r="I8987" s="3">
        <f t="shared" si="140"/>
        <v>2</v>
      </c>
    </row>
    <row r="8988" spans="1:9" x14ac:dyDescent="0.35">
      <c r="A8988" s="3" t="s">
        <v>9380</v>
      </c>
      <c r="B8988" s="44" t="s">
        <v>197</v>
      </c>
      <c r="C8988" s="44" t="s">
        <v>80</v>
      </c>
      <c r="D8988" s="44" t="s">
        <v>176</v>
      </c>
      <c r="E8988" s="3">
        <v>3</v>
      </c>
      <c r="F8988" s="3">
        <v>1</v>
      </c>
      <c r="G8988" s="3">
        <v>1</v>
      </c>
      <c r="H8988" s="3">
        <v>1</v>
      </c>
      <c r="I8988" s="3">
        <f t="shared" si="140"/>
        <v>2</v>
      </c>
    </row>
    <row r="8989" spans="1:9" x14ac:dyDescent="0.35">
      <c r="A8989" s="3" t="s">
        <v>9381</v>
      </c>
      <c r="B8989" s="44" t="s">
        <v>186</v>
      </c>
      <c r="C8989" s="44" t="s">
        <v>95</v>
      </c>
      <c r="D8989" s="44" t="s">
        <v>176</v>
      </c>
      <c r="E8989" s="3">
        <v>3</v>
      </c>
      <c r="F8989" s="3">
        <v>1</v>
      </c>
      <c r="G8989" s="3">
        <v>1</v>
      </c>
      <c r="H8989" s="3">
        <v>2</v>
      </c>
      <c r="I8989" s="3">
        <f t="shared" si="140"/>
        <v>2</v>
      </c>
    </row>
    <row r="8990" spans="1:9" x14ac:dyDescent="0.35">
      <c r="A8990" s="3" t="s">
        <v>9382</v>
      </c>
      <c r="B8990" s="44" t="s">
        <v>186</v>
      </c>
      <c r="C8990" s="44" t="s">
        <v>95</v>
      </c>
      <c r="D8990" s="44" t="s">
        <v>176</v>
      </c>
      <c r="E8990" s="3">
        <v>3</v>
      </c>
      <c r="F8990" s="3">
        <v>1</v>
      </c>
      <c r="G8990" s="3">
        <v>1</v>
      </c>
      <c r="H8990" s="3">
        <v>2</v>
      </c>
      <c r="I8990" s="3">
        <f t="shared" si="140"/>
        <v>2</v>
      </c>
    </row>
    <row r="8991" spans="1:9" x14ac:dyDescent="0.35">
      <c r="A8991" s="3" t="s">
        <v>9383</v>
      </c>
      <c r="B8991" s="44" t="s">
        <v>186</v>
      </c>
      <c r="C8991" s="44" t="s">
        <v>95</v>
      </c>
      <c r="D8991" s="44" t="s">
        <v>176</v>
      </c>
      <c r="E8991" s="3">
        <v>3</v>
      </c>
      <c r="F8991" s="3">
        <v>1</v>
      </c>
      <c r="G8991" s="3">
        <v>4</v>
      </c>
      <c r="H8991" s="3">
        <v>1</v>
      </c>
      <c r="I8991" s="3">
        <f t="shared" si="140"/>
        <v>2</v>
      </c>
    </row>
    <row r="8992" spans="1:9" x14ac:dyDescent="0.35">
      <c r="A8992" s="3" t="s">
        <v>9384</v>
      </c>
      <c r="B8992" s="44" t="s">
        <v>186</v>
      </c>
      <c r="C8992" s="44" t="s">
        <v>95</v>
      </c>
      <c r="D8992" s="44" t="s">
        <v>176</v>
      </c>
      <c r="E8992" s="3">
        <v>3</v>
      </c>
      <c r="F8992" s="3">
        <v>1</v>
      </c>
      <c r="G8992" s="3">
        <v>1</v>
      </c>
      <c r="H8992" s="3">
        <v>1</v>
      </c>
      <c r="I8992" s="3">
        <f t="shared" si="140"/>
        <v>2</v>
      </c>
    </row>
    <row r="8993" spans="1:9" x14ac:dyDescent="0.35">
      <c r="A8993" s="3" t="s">
        <v>9385</v>
      </c>
      <c r="B8993" s="44" t="s">
        <v>186</v>
      </c>
      <c r="C8993" s="44" t="s">
        <v>95</v>
      </c>
      <c r="D8993" s="44" t="s">
        <v>176</v>
      </c>
      <c r="E8993" s="3">
        <v>3</v>
      </c>
      <c r="F8993" s="3">
        <v>3</v>
      </c>
      <c r="G8993" s="3">
        <v>4</v>
      </c>
      <c r="H8993" s="3">
        <v>1</v>
      </c>
      <c r="I8993" s="3">
        <f t="shared" si="140"/>
        <v>3</v>
      </c>
    </row>
    <row r="8994" spans="1:9" x14ac:dyDescent="0.35">
      <c r="A8994" s="3" t="s">
        <v>9386</v>
      </c>
      <c r="B8994" s="44" t="s">
        <v>186</v>
      </c>
      <c r="C8994" s="44" t="s">
        <v>95</v>
      </c>
      <c r="D8994" s="44" t="s">
        <v>176</v>
      </c>
      <c r="E8994" s="3">
        <v>3</v>
      </c>
      <c r="F8994" s="3">
        <v>2</v>
      </c>
      <c r="G8994" s="3">
        <v>4</v>
      </c>
      <c r="H8994" s="3">
        <v>1</v>
      </c>
      <c r="I8994" s="3">
        <f t="shared" si="140"/>
        <v>3</v>
      </c>
    </row>
    <row r="8995" spans="1:9" x14ac:dyDescent="0.35">
      <c r="A8995" s="3" t="s">
        <v>9387</v>
      </c>
      <c r="B8995" s="44" t="s">
        <v>186</v>
      </c>
      <c r="C8995" s="44" t="s">
        <v>95</v>
      </c>
      <c r="D8995" s="44" t="s">
        <v>176</v>
      </c>
      <c r="E8995" s="3">
        <v>2</v>
      </c>
      <c r="F8995" s="3">
        <v>3</v>
      </c>
      <c r="G8995" s="3">
        <v>4</v>
      </c>
      <c r="H8995" s="3">
        <v>1</v>
      </c>
      <c r="I8995" s="3">
        <f t="shared" si="140"/>
        <v>3</v>
      </c>
    </row>
    <row r="8996" spans="1:9" x14ac:dyDescent="0.35">
      <c r="A8996" s="3" t="s">
        <v>9388</v>
      </c>
      <c r="B8996" s="44" t="s">
        <v>186</v>
      </c>
      <c r="C8996" s="44" t="s">
        <v>95</v>
      </c>
      <c r="D8996" s="44" t="s">
        <v>176</v>
      </c>
      <c r="E8996" s="3">
        <v>3</v>
      </c>
      <c r="F8996" s="3">
        <v>3</v>
      </c>
      <c r="G8996" s="3">
        <v>4</v>
      </c>
      <c r="H8996" s="3">
        <v>1</v>
      </c>
      <c r="I8996" s="3">
        <f t="shared" si="140"/>
        <v>3</v>
      </c>
    </row>
    <row r="8997" spans="1:9" x14ac:dyDescent="0.35">
      <c r="A8997" s="3" t="s">
        <v>9389</v>
      </c>
      <c r="B8997" s="44" t="s">
        <v>265</v>
      </c>
      <c r="C8997" s="44" t="s">
        <v>96</v>
      </c>
      <c r="D8997" s="44" t="s">
        <v>175</v>
      </c>
      <c r="E8997" s="3">
        <v>3</v>
      </c>
      <c r="F8997" s="3">
        <v>1</v>
      </c>
      <c r="G8997" s="3">
        <v>1</v>
      </c>
      <c r="H8997" s="3">
        <v>1</v>
      </c>
      <c r="I8997" s="3">
        <f t="shared" si="140"/>
        <v>2</v>
      </c>
    </row>
    <row r="8998" spans="1:9" x14ac:dyDescent="0.35">
      <c r="A8998" s="3" t="s">
        <v>9390</v>
      </c>
      <c r="B8998" s="44" t="s">
        <v>186</v>
      </c>
      <c r="C8998" s="44" t="s">
        <v>95</v>
      </c>
      <c r="D8998" s="44" t="s">
        <v>176</v>
      </c>
      <c r="E8998" s="3">
        <v>3</v>
      </c>
      <c r="F8998" s="3">
        <v>3</v>
      </c>
      <c r="G8998" s="3">
        <v>4</v>
      </c>
      <c r="H8998" s="3">
        <v>1</v>
      </c>
      <c r="I8998" s="3">
        <f t="shared" si="140"/>
        <v>3</v>
      </c>
    </row>
    <row r="8999" spans="1:9" x14ac:dyDescent="0.35">
      <c r="A8999" s="3" t="s">
        <v>9391</v>
      </c>
      <c r="B8999" s="44" t="s">
        <v>237</v>
      </c>
      <c r="C8999" s="44" t="s">
        <v>63</v>
      </c>
      <c r="D8999" s="44" t="s">
        <v>175</v>
      </c>
      <c r="E8999" s="3">
        <v>3</v>
      </c>
      <c r="F8999" s="3">
        <v>1</v>
      </c>
      <c r="G8999" s="3">
        <v>4</v>
      </c>
      <c r="H8999" s="3">
        <v>1</v>
      </c>
      <c r="I8999" s="3">
        <f t="shared" si="140"/>
        <v>2</v>
      </c>
    </row>
    <row r="9000" spans="1:9" x14ac:dyDescent="0.35">
      <c r="A9000" s="3" t="s">
        <v>9392</v>
      </c>
      <c r="B9000" s="44" t="s">
        <v>186</v>
      </c>
      <c r="C9000" s="44" t="s">
        <v>95</v>
      </c>
      <c r="D9000" s="44" t="s">
        <v>176</v>
      </c>
      <c r="E9000" s="3">
        <v>3</v>
      </c>
      <c r="F9000" s="3">
        <v>4</v>
      </c>
      <c r="G9000" s="3">
        <v>4</v>
      </c>
      <c r="H9000" s="3">
        <v>1</v>
      </c>
      <c r="I9000" s="3">
        <f t="shared" si="140"/>
        <v>3</v>
      </c>
    </row>
    <row r="9001" spans="1:9" x14ac:dyDescent="0.35">
      <c r="A9001" s="3" t="s">
        <v>9393</v>
      </c>
      <c r="B9001" s="44" t="s">
        <v>186</v>
      </c>
      <c r="C9001" s="44" t="s">
        <v>95</v>
      </c>
      <c r="D9001" s="44" t="s">
        <v>176</v>
      </c>
      <c r="E9001" s="3">
        <v>3</v>
      </c>
      <c r="F9001" s="3">
        <v>1</v>
      </c>
      <c r="G9001" s="3">
        <v>4</v>
      </c>
      <c r="H9001" s="3">
        <v>1</v>
      </c>
      <c r="I9001" s="3">
        <f t="shared" si="140"/>
        <v>2</v>
      </c>
    </row>
    <row r="9002" spans="1:9" x14ac:dyDescent="0.35">
      <c r="A9002" s="3" t="s">
        <v>9394</v>
      </c>
      <c r="B9002" s="44" t="s">
        <v>186</v>
      </c>
      <c r="C9002" s="44" t="s">
        <v>95</v>
      </c>
      <c r="D9002" s="44" t="s">
        <v>176</v>
      </c>
      <c r="E9002" s="3">
        <v>1</v>
      </c>
      <c r="F9002" s="3">
        <v>4</v>
      </c>
      <c r="G9002" s="3">
        <v>1</v>
      </c>
      <c r="H9002" s="3">
        <v>1</v>
      </c>
      <c r="I9002" s="3">
        <f t="shared" si="140"/>
        <v>2</v>
      </c>
    </row>
    <row r="9003" spans="1:9" x14ac:dyDescent="0.35">
      <c r="A9003" s="3" t="s">
        <v>9395</v>
      </c>
      <c r="B9003" s="44" t="s">
        <v>186</v>
      </c>
      <c r="C9003" s="44" t="s">
        <v>95</v>
      </c>
      <c r="D9003" s="44" t="s">
        <v>176</v>
      </c>
      <c r="E9003" s="3">
        <v>3</v>
      </c>
      <c r="F9003" s="3">
        <v>1</v>
      </c>
      <c r="G9003" s="3">
        <v>1</v>
      </c>
      <c r="H9003" s="3">
        <v>1</v>
      </c>
      <c r="I9003" s="3">
        <f t="shared" si="140"/>
        <v>2</v>
      </c>
    </row>
    <row r="9004" spans="1:9" x14ac:dyDescent="0.35">
      <c r="A9004" s="3" t="s">
        <v>9396</v>
      </c>
      <c r="B9004" s="44" t="s">
        <v>186</v>
      </c>
      <c r="C9004" s="44" t="s">
        <v>95</v>
      </c>
      <c r="D9004" s="44" t="s">
        <v>176</v>
      </c>
      <c r="E9004" s="3">
        <v>3</v>
      </c>
      <c r="F9004" s="3">
        <v>1</v>
      </c>
      <c r="G9004" s="3">
        <v>1</v>
      </c>
      <c r="H9004" s="3">
        <v>1</v>
      </c>
      <c r="I9004" s="3">
        <f t="shared" si="140"/>
        <v>2</v>
      </c>
    </row>
    <row r="9005" spans="1:9" x14ac:dyDescent="0.35">
      <c r="A9005" s="3" t="s">
        <v>9397</v>
      </c>
      <c r="B9005" s="44" t="s">
        <v>186</v>
      </c>
      <c r="C9005" s="44" t="s">
        <v>95</v>
      </c>
      <c r="D9005" s="44" t="s">
        <v>176</v>
      </c>
      <c r="E9005" s="3">
        <v>1</v>
      </c>
      <c r="F9005" s="3">
        <v>4</v>
      </c>
      <c r="G9005" s="3">
        <v>1</v>
      </c>
      <c r="H9005" s="3">
        <v>1</v>
      </c>
      <c r="I9005" s="3">
        <f t="shared" si="140"/>
        <v>2</v>
      </c>
    </row>
    <row r="9006" spans="1:9" x14ac:dyDescent="0.35">
      <c r="A9006" s="3" t="s">
        <v>9398</v>
      </c>
      <c r="B9006" s="44" t="s">
        <v>186</v>
      </c>
      <c r="C9006" s="44" t="s">
        <v>95</v>
      </c>
      <c r="D9006" s="44" t="s">
        <v>176</v>
      </c>
      <c r="E9006" s="3">
        <v>3</v>
      </c>
      <c r="F9006" s="3">
        <v>1</v>
      </c>
      <c r="G9006" s="3">
        <v>1</v>
      </c>
      <c r="H9006" s="3">
        <v>1</v>
      </c>
      <c r="I9006" s="3">
        <f t="shared" si="140"/>
        <v>2</v>
      </c>
    </row>
    <row r="9007" spans="1:9" x14ac:dyDescent="0.35">
      <c r="A9007" s="3" t="s">
        <v>9399</v>
      </c>
      <c r="B9007" s="44" t="s">
        <v>186</v>
      </c>
      <c r="C9007" s="44" t="s">
        <v>95</v>
      </c>
      <c r="D9007" s="44" t="s">
        <v>176</v>
      </c>
      <c r="E9007" s="3">
        <v>3</v>
      </c>
      <c r="F9007" s="3">
        <v>1</v>
      </c>
      <c r="G9007" s="3">
        <v>1</v>
      </c>
      <c r="H9007" s="3">
        <v>1</v>
      </c>
      <c r="I9007" s="3">
        <f t="shared" si="140"/>
        <v>2</v>
      </c>
    </row>
    <row r="9008" spans="1:9" x14ac:dyDescent="0.35">
      <c r="A9008" s="3" t="s">
        <v>9400</v>
      </c>
      <c r="B9008" s="44" t="s">
        <v>265</v>
      </c>
      <c r="C9008" s="44" t="s">
        <v>96</v>
      </c>
      <c r="D9008" s="44" t="s">
        <v>175</v>
      </c>
      <c r="E9008" s="3">
        <v>3</v>
      </c>
      <c r="F9008" s="3">
        <v>2</v>
      </c>
      <c r="G9008" s="3">
        <v>1</v>
      </c>
      <c r="H9008" s="3">
        <v>1</v>
      </c>
      <c r="I9008" s="3">
        <f t="shared" si="140"/>
        <v>2</v>
      </c>
    </row>
    <row r="9009" spans="1:9" x14ac:dyDescent="0.35">
      <c r="A9009" s="3" t="s">
        <v>9401</v>
      </c>
      <c r="B9009" s="44" t="s">
        <v>186</v>
      </c>
      <c r="C9009" s="44" t="s">
        <v>95</v>
      </c>
      <c r="D9009" s="44" t="s">
        <v>176</v>
      </c>
      <c r="E9009" s="3">
        <v>3</v>
      </c>
      <c r="F9009" s="3">
        <v>1</v>
      </c>
      <c r="G9009" s="3">
        <v>1</v>
      </c>
      <c r="H9009" s="3">
        <v>1</v>
      </c>
      <c r="I9009" s="3">
        <f t="shared" si="140"/>
        <v>2</v>
      </c>
    </row>
    <row r="9010" spans="1:9" x14ac:dyDescent="0.35">
      <c r="A9010" s="3" t="s">
        <v>9402</v>
      </c>
      <c r="B9010" s="44" t="s">
        <v>186</v>
      </c>
      <c r="C9010" s="44" t="s">
        <v>95</v>
      </c>
      <c r="D9010" s="44" t="s">
        <v>176</v>
      </c>
      <c r="E9010" s="3">
        <v>3</v>
      </c>
      <c r="F9010" s="3">
        <v>1</v>
      </c>
      <c r="G9010" s="3">
        <v>1</v>
      </c>
      <c r="H9010" s="3">
        <v>1</v>
      </c>
      <c r="I9010" s="3">
        <f t="shared" si="140"/>
        <v>2</v>
      </c>
    </row>
    <row r="9011" spans="1:9" x14ac:dyDescent="0.35">
      <c r="A9011" s="3" t="s">
        <v>9403</v>
      </c>
      <c r="B9011" s="44" t="s">
        <v>186</v>
      </c>
      <c r="C9011" s="44" t="s">
        <v>95</v>
      </c>
      <c r="D9011" s="44" t="s">
        <v>176</v>
      </c>
      <c r="E9011" s="3">
        <v>3</v>
      </c>
      <c r="F9011" s="3">
        <v>1</v>
      </c>
      <c r="G9011" s="3">
        <v>1</v>
      </c>
      <c r="H9011" s="3">
        <v>1</v>
      </c>
      <c r="I9011" s="3">
        <f t="shared" si="140"/>
        <v>2</v>
      </c>
    </row>
    <row r="9012" spans="1:9" x14ac:dyDescent="0.35">
      <c r="A9012" s="3" t="s">
        <v>9404</v>
      </c>
      <c r="B9012" s="44" t="s">
        <v>186</v>
      </c>
      <c r="C9012" s="44" t="s">
        <v>95</v>
      </c>
      <c r="D9012" s="44" t="s">
        <v>176</v>
      </c>
      <c r="E9012" s="3">
        <v>3</v>
      </c>
      <c r="F9012" s="3">
        <v>1</v>
      </c>
      <c r="G9012" s="3">
        <v>4</v>
      </c>
      <c r="H9012" s="3">
        <v>1</v>
      </c>
      <c r="I9012" s="3">
        <f t="shared" si="140"/>
        <v>2</v>
      </c>
    </row>
    <row r="9013" spans="1:9" x14ac:dyDescent="0.35">
      <c r="A9013" s="3" t="s">
        <v>9405</v>
      </c>
      <c r="B9013" s="44" t="s">
        <v>186</v>
      </c>
      <c r="C9013" s="44" t="s">
        <v>95</v>
      </c>
      <c r="D9013" s="44" t="s">
        <v>176</v>
      </c>
      <c r="E9013" s="3">
        <v>3</v>
      </c>
      <c r="F9013" s="3">
        <v>1</v>
      </c>
      <c r="G9013" s="3">
        <v>1</v>
      </c>
      <c r="H9013" s="3">
        <v>1</v>
      </c>
      <c r="I9013" s="3">
        <f t="shared" si="140"/>
        <v>2</v>
      </c>
    </row>
    <row r="9014" spans="1:9" x14ac:dyDescent="0.35">
      <c r="A9014" s="3" t="s">
        <v>9406</v>
      </c>
      <c r="B9014" s="44" t="s">
        <v>186</v>
      </c>
      <c r="C9014" s="44" t="s">
        <v>95</v>
      </c>
      <c r="D9014" s="44" t="s">
        <v>176</v>
      </c>
      <c r="E9014" s="3">
        <v>3</v>
      </c>
      <c r="F9014" s="3">
        <v>1</v>
      </c>
      <c r="G9014" s="3">
        <v>1</v>
      </c>
      <c r="H9014" s="3">
        <v>1</v>
      </c>
      <c r="I9014" s="3">
        <f t="shared" si="140"/>
        <v>2</v>
      </c>
    </row>
    <row r="9015" spans="1:9" x14ac:dyDescent="0.35">
      <c r="A9015" s="3" t="s">
        <v>9407</v>
      </c>
      <c r="B9015" s="44" t="s">
        <v>186</v>
      </c>
      <c r="C9015" s="44" t="s">
        <v>95</v>
      </c>
      <c r="D9015" s="44" t="s">
        <v>176</v>
      </c>
      <c r="E9015" s="3">
        <v>3</v>
      </c>
      <c r="F9015" s="3">
        <v>1</v>
      </c>
      <c r="G9015" s="3">
        <v>1</v>
      </c>
      <c r="H9015" s="3">
        <v>1</v>
      </c>
      <c r="I9015" s="3">
        <f t="shared" si="140"/>
        <v>2</v>
      </c>
    </row>
    <row r="9016" spans="1:9" x14ac:dyDescent="0.35">
      <c r="A9016" s="3" t="s">
        <v>9408</v>
      </c>
      <c r="B9016" s="44" t="s">
        <v>186</v>
      </c>
      <c r="C9016" s="44" t="s">
        <v>95</v>
      </c>
      <c r="D9016" s="44" t="s">
        <v>176</v>
      </c>
      <c r="E9016" s="3">
        <v>3</v>
      </c>
      <c r="F9016" s="3">
        <v>1</v>
      </c>
      <c r="G9016" s="3">
        <v>4</v>
      </c>
      <c r="H9016" s="3">
        <v>1</v>
      </c>
      <c r="I9016" s="3">
        <f t="shared" si="140"/>
        <v>2</v>
      </c>
    </row>
    <row r="9017" spans="1:9" x14ac:dyDescent="0.35">
      <c r="A9017" s="3" t="s">
        <v>9409</v>
      </c>
      <c r="B9017" s="44" t="s">
        <v>275</v>
      </c>
      <c r="C9017" s="44" t="s">
        <v>38</v>
      </c>
      <c r="D9017" s="44" t="s">
        <v>175</v>
      </c>
      <c r="E9017" s="3">
        <v>3</v>
      </c>
      <c r="F9017" s="3">
        <v>1</v>
      </c>
      <c r="G9017" s="3">
        <v>1</v>
      </c>
      <c r="H9017" s="3">
        <v>1</v>
      </c>
      <c r="I9017" s="3">
        <f t="shared" si="140"/>
        <v>2</v>
      </c>
    </row>
    <row r="9018" spans="1:9" x14ac:dyDescent="0.35">
      <c r="A9018" s="3" t="s">
        <v>9410</v>
      </c>
      <c r="B9018" s="44" t="s">
        <v>186</v>
      </c>
      <c r="C9018" s="44" t="s">
        <v>95</v>
      </c>
      <c r="D9018" s="44" t="s">
        <v>176</v>
      </c>
      <c r="E9018" s="3">
        <v>3</v>
      </c>
      <c r="F9018" s="3">
        <v>1</v>
      </c>
      <c r="G9018" s="3">
        <v>4</v>
      </c>
      <c r="H9018" s="3">
        <v>1</v>
      </c>
      <c r="I9018" s="3">
        <f t="shared" si="140"/>
        <v>2</v>
      </c>
    </row>
    <row r="9019" spans="1:9" x14ac:dyDescent="0.35">
      <c r="A9019" s="3" t="s">
        <v>9411</v>
      </c>
      <c r="B9019" s="44" t="s">
        <v>186</v>
      </c>
      <c r="C9019" s="44" t="s">
        <v>95</v>
      </c>
      <c r="D9019" s="44" t="s">
        <v>176</v>
      </c>
      <c r="E9019" s="3">
        <v>3</v>
      </c>
      <c r="F9019" s="3">
        <v>1</v>
      </c>
      <c r="G9019" s="3">
        <v>4</v>
      </c>
      <c r="H9019" s="3">
        <v>1</v>
      </c>
      <c r="I9019" s="3">
        <f t="shared" si="140"/>
        <v>2</v>
      </c>
    </row>
    <row r="9020" spans="1:9" x14ac:dyDescent="0.35">
      <c r="A9020" s="3" t="s">
        <v>9412</v>
      </c>
      <c r="B9020" s="44" t="s">
        <v>186</v>
      </c>
      <c r="C9020" s="44" t="s">
        <v>95</v>
      </c>
      <c r="D9020" s="44" t="s">
        <v>176</v>
      </c>
      <c r="E9020" s="3">
        <v>3</v>
      </c>
      <c r="F9020" s="3">
        <v>1</v>
      </c>
      <c r="G9020" s="3">
        <v>4</v>
      </c>
      <c r="H9020" s="3">
        <v>1</v>
      </c>
      <c r="I9020" s="3">
        <f t="shared" si="140"/>
        <v>2</v>
      </c>
    </row>
    <row r="9021" spans="1:9" x14ac:dyDescent="0.35">
      <c r="A9021" s="3" t="s">
        <v>9413</v>
      </c>
      <c r="B9021" s="44" t="s">
        <v>186</v>
      </c>
      <c r="C9021" s="44" t="s">
        <v>95</v>
      </c>
      <c r="D9021" s="44" t="s">
        <v>176</v>
      </c>
      <c r="E9021" s="3">
        <v>3</v>
      </c>
      <c r="F9021" s="3">
        <v>1</v>
      </c>
      <c r="G9021" s="3">
        <v>4</v>
      </c>
      <c r="H9021" s="3">
        <v>1</v>
      </c>
      <c r="I9021" s="3">
        <f t="shared" si="140"/>
        <v>2</v>
      </c>
    </row>
    <row r="9022" spans="1:9" x14ac:dyDescent="0.35">
      <c r="A9022" s="3" t="s">
        <v>9414</v>
      </c>
      <c r="B9022" s="44" t="s">
        <v>186</v>
      </c>
      <c r="C9022" s="44" t="s">
        <v>95</v>
      </c>
      <c r="D9022" s="44" t="s">
        <v>176</v>
      </c>
      <c r="E9022" s="3">
        <v>3</v>
      </c>
      <c r="F9022" s="3">
        <v>1</v>
      </c>
      <c r="G9022" s="3">
        <v>4</v>
      </c>
      <c r="H9022" s="3">
        <v>1</v>
      </c>
      <c r="I9022" s="3">
        <f t="shared" si="140"/>
        <v>2</v>
      </c>
    </row>
    <row r="9023" spans="1:9" x14ac:dyDescent="0.35">
      <c r="A9023" s="3" t="s">
        <v>9415</v>
      </c>
      <c r="B9023" s="44" t="s">
        <v>186</v>
      </c>
      <c r="C9023" s="44" t="s">
        <v>95</v>
      </c>
      <c r="D9023" s="44" t="s">
        <v>176</v>
      </c>
      <c r="E9023" s="3">
        <v>3</v>
      </c>
      <c r="F9023" s="3">
        <v>1</v>
      </c>
      <c r="G9023" s="3">
        <v>4</v>
      </c>
      <c r="H9023" s="3">
        <v>1</v>
      </c>
      <c r="I9023" s="3">
        <f t="shared" si="140"/>
        <v>2</v>
      </c>
    </row>
    <row r="9024" spans="1:9" x14ac:dyDescent="0.35">
      <c r="A9024" s="3" t="s">
        <v>9416</v>
      </c>
      <c r="B9024" s="44" t="s">
        <v>186</v>
      </c>
      <c r="C9024" s="44" t="s">
        <v>95</v>
      </c>
      <c r="D9024" s="44" t="s">
        <v>176</v>
      </c>
      <c r="E9024" s="3">
        <v>2</v>
      </c>
      <c r="F9024" s="3">
        <v>2</v>
      </c>
      <c r="G9024" s="3">
        <v>4</v>
      </c>
      <c r="H9024" s="3">
        <v>1</v>
      </c>
      <c r="I9024" s="3">
        <f t="shared" si="140"/>
        <v>2</v>
      </c>
    </row>
    <row r="9025" spans="1:9" x14ac:dyDescent="0.35">
      <c r="A9025" s="3" t="s">
        <v>9417</v>
      </c>
      <c r="B9025" s="44" t="s">
        <v>186</v>
      </c>
      <c r="C9025" s="44" t="s">
        <v>95</v>
      </c>
      <c r="D9025" s="44" t="s">
        <v>176</v>
      </c>
      <c r="E9025" s="3">
        <v>1</v>
      </c>
      <c r="F9025" s="3">
        <v>2</v>
      </c>
      <c r="G9025" s="3">
        <v>4</v>
      </c>
      <c r="H9025" s="3">
        <v>1</v>
      </c>
      <c r="I9025" s="3">
        <f t="shared" si="140"/>
        <v>2</v>
      </c>
    </row>
    <row r="9026" spans="1:9" x14ac:dyDescent="0.35">
      <c r="A9026" s="3" t="s">
        <v>9418</v>
      </c>
      <c r="B9026" s="44" t="s">
        <v>186</v>
      </c>
      <c r="C9026" s="44" t="s">
        <v>95</v>
      </c>
      <c r="D9026" s="44" t="s">
        <v>176</v>
      </c>
      <c r="E9026" s="3">
        <v>1</v>
      </c>
      <c r="F9026" s="3">
        <v>4</v>
      </c>
      <c r="G9026" s="3">
        <v>4</v>
      </c>
      <c r="H9026" s="3">
        <v>1</v>
      </c>
      <c r="I9026" s="3">
        <f t="shared" si="140"/>
        <v>3</v>
      </c>
    </row>
    <row r="9027" spans="1:9" x14ac:dyDescent="0.35">
      <c r="A9027" s="3" t="s">
        <v>9419</v>
      </c>
      <c r="B9027" s="44" t="s">
        <v>186</v>
      </c>
      <c r="C9027" s="44" t="s">
        <v>95</v>
      </c>
      <c r="D9027" s="44" t="s">
        <v>176</v>
      </c>
      <c r="E9027" s="3">
        <v>3</v>
      </c>
      <c r="F9027" s="3">
        <v>1</v>
      </c>
      <c r="G9027" s="3">
        <v>1</v>
      </c>
      <c r="H9027" s="3">
        <v>3</v>
      </c>
      <c r="I9027" s="3">
        <f t="shared" ref="I9027:I9090" si="141">ROUND(AVERAGE(E9027:H9027),0)</f>
        <v>2</v>
      </c>
    </row>
    <row r="9028" spans="1:9" x14ac:dyDescent="0.35">
      <c r="A9028" s="3" t="s">
        <v>9420</v>
      </c>
      <c r="B9028" s="44" t="s">
        <v>237</v>
      </c>
      <c r="C9028" s="44" t="s">
        <v>63</v>
      </c>
      <c r="D9028" s="44" t="s">
        <v>175</v>
      </c>
      <c r="E9028" s="3">
        <v>3</v>
      </c>
      <c r="F9028" s="3">
        <v>1</v>
      </c>
      <c r="G9028" s="3">
        <v>4</v>
      </c>
      <c r="H9028" s="3">
        <v>1</v>
      </c>
      <c r="I9028" s="3">
        <f t="shared" si="141"/>
        <v>2</v>
      </c>
    </row>
    <row r="9029" spans="1:9" x14ac:dyDescent="0.35">
      <c r="A9029" s="3" t="s">
        <v>9421</v>
      </c>
      <c r="B9029" s="44" t="s">
        <v>252</v>
      </c>
      <c r="C9029" s="44" t="s">
        <v>54</v>
      </c>
      <c r="D9029" s="44" t="s">
        <v>175</v>
      </c>
      <c r="E9029" s="3">
        <v>3</v>
      </c>
      <c r="F9029" s="3">
        <v>1</v>
      </c>
      <c r="G9029" s="3">
        <v>1</v>
      </c>
      <c r="H9029" s="3">
        <v>1</v>
      </c>
      <c r="I9029" s="3">
        <f t="shared" si="141"/>
        <v>2</v>
      </c>
    </row>
    <row r="9030" spans="1:9" x14ac:dyDescent="0.35">
      <c r="A9030" s="3" t="s">
        <v>9422</v>
      </c>
      <c r="B9030" s="44" t="s">
        <v>186</v>
      </c>
      <c r="C9030" s="44" t="s">
        <v>95</v>
      </c>
      <c r="D9030" s="44" t="s">
        <v>176</v>
      </c>
      <c r="E9030" s="3">
        <v>3</v>
      </c>
      <c r="F9030" s="3">
        <v>1</v>
      </c>
      <c r="G9030" s="3">
        <v>4</v>
      </c>
      <c r="H9030" s="3">
        <v>1</v>
      </c>
      <c r="I9030" s="3">
        <f t="shared" si="141"/>
        <v>2</v>
      </c>
    </row>
    <row r="9031" spans="1:9" x14ac:dyDescent="0.35">
      <c r="A9031" s="3" t="s">
        <v>9423</v>
      </c>
      <c r="B9031" s="44" t="s">
        <v>186</v>
      </c>
      <c r="C9031" s="44" t="s">
        <v>95</v>
      </c>
      <c r="D9031" s="44" t="s">
        <v>176</v>
      </c>
      <c r="E9031" s="3">
        <v>3</v>
      </c>
      <c r="F9031" s="3">
        <v>1</v>
      </c>
      <c r="G9031" s="3">
        <v>1</v>
      </c>
      <c r="H9031" s="3">
        <v>1</v>
      </c>
      <c r="I9031" s="3">
        <f t="shared" si="141"/>
        <v>2</v>
      </c>
    </row>
    <row r="9032" spans="1:9" x14ac:dyDescent="0.35">
      <c r="A9032" s="3" t="s">
        <v>9424</v>
      </c>
      <c r="B9032" s="44" t="s">
        <v>186</v>
      </c>
      <c r="C9032" s="44" t="s">
        <v>95</v>
      </c>
      <c r="D9032" s="44" t="s">
        <v>176</v>
      </c>
      <c r="E9032" s="3">
        <v>3</v>
      </c>
      <c r="F9032" s="3">
        <v>1</v>
      </c>
      <c r="G9032" s="3">
        <v>1</v>
      </c>
      <c r="H9032" s="3">
        <v>1</v>
      </c>
      <c r="I9032" s="3">
        <f t="shared" si="141"/>
        <v>2</v>
      </c>
    </row>
    <row r="9033" spans="1:9" x14ac:dyDescent="0.35">
      <c r="A9033" s="3" t="s">
        <v>9425</v>
      </c>
      <c r="B9033" s="44" t="s">
        <v>186</v>
      </c>
      <c r="C9033" s="44" t="s">
        <v>95</v>
      </c>
      <c r="D9033" s="44" t="s">
        <v>176</v>
      </c>
      <c r="E9033" s="3">
        <v>3</v>
      </c>
      <c r="F9033" s="3">
        <v>1</v>
      </c>
      <c r="G9033" s="3">
        <v>4</v>
      </c>
      <c r="H9033" s="3">
        <v>1</v>
      </c>
      <c r="I9033" s="3">
        <f t="shared" si="141"/>
        <v>2</v>
      </c>
    </row>
    <row r="9034" spans="1:9" x14ac:dyDescent="0.35">
      <c r="A9034" s="3" t="s">
        <v>9426</v>
      </c>
      <c r="B9034" s="44" t="s">
        <v>186</v>
      </c>
      <c r="C9034" s="44" t="s">
        <v>95</v>
      </c>
      <c r="D9034" s="44" t="s">
        <v>176</v>
      </c>
      <c r="E9034" s="3">
        <v>3</v>
      </c>
      <c r="F9034" s="3">
        <v>1</v>
      </c>
      <c r="G9034" s="3">
        <v>1</v>
      </c>
      <c r="H9034" s="3">
        <v>1</v>
      </c>
      <c r="I9034" s="3">
        <f t="shared" si="141"/>
        <v>2</v>
      </c>
    </row>
    <row r="9035" spans="1:9" x14ac:dyDescent="0.35">
      <c r="A9035" s="3" t="s">
        <v>9427</v>
      </c>
      <c r="B9035" s="44" t="s">
        <v>186</v>
      </c>
      <c r="C9035" s="44" t="s">
        <v>95</v>
      </c>
      <c r="D9035" s="44" t="s">
        <v>176</v>
      </c>
      <c r="E9035" s="3">
        <v>3</v>
      </c>
      <c r="F9035" s="3">
        <v>1</v>
      </c>
      <c r="G9035" s="3">
        <v>1</v>
      </c>
      <c r="H9035" s="3">
        <v>1</v>
      </c>
      <c r="I9035" s="3">
        <f t="shared" si="141"/>
        <v>2</v>
      </c>
    </row>
    <row r="9036" spans="1:9" x14ac:dyDescent="0.35">
      <c r="A9036" s="3" t="s">
        <v>9428</v>
      </c>
      <c r="B9036" s="44" t="s">
        <v>186</v>
      </c>
      <c r="C9036" s="44" t="s">
        <v>95</v>
      </c>
      <c r="D9036" s="44" t="s">
        <v>176</v>
      </c>
      <c r="E9036" s="3">
        <v>3</v>
      </c>
      <c r="F9036" s="3">
        <v>1</v>
      </c>
      <c r="G9036" s="3">
        <v>1</v>
      </c>
      <c r="H9036" s="3">
        <v>1</v>
      </c>
      <c r="I9036" s="3">
        <f t="shared" si="141"/>
        <v>2</v>
      </c>
    </row>
    <row r="9037" spans="1:9" x14ac:dyDescent="0.35">
      <c r="A9037" s="3" t="s">
        <v>9429</v>
      </c>
      <c r="B9037" s="44" t="s">
        <v>186</v>
      </c>
      <c r="C9037" s="44" t="s">
        <v>95</v>
      </c>
      <c r="D9037" s="44" t="s">
        <v>176</v>
      </c>
      <c r="E9037" s="3">
        <v>3</v>
      </c>
      <c r="F9037" s="3">
        <v>3</v>
      </c>
      <c r="G9037" s="3">
        <v>4</v>
      </c>
      <c r="H9037" s="3">
        <v>1</v>
      </c>
      <c r="I9037" s="3">
        <f t="shared" si="141"/>
        <v>3</v>
      </c>
    </row>
    <row r="9038" spans="1:9" x14ac:dyDescent="0.35">
      <c r="A9038" s="3" t="s">
        <v>9430</v>
      </c>
      <c r="B9038" s="44" t="s">
        <v>282</v>
      </c>
      <c r="C9038" s="44" t="s">
        <v>111</v>
      </c>
      <c r="D9038" s="44" t="s">
        <v>175</v>
      </c>
      <c r="E9038" s="3">
        <v>3</v>
      </c>
      <c r="F9038" s="3">
        <v>1</v>
      </c>
      <c r="G9038" s="3">
        <v>4</v>
      </c>
      <c r="H9038" s="3">
        <v>1</v>
      </c>
      <c r="I9038" s="3">
        <f t="shared" si="141"/>
        <v>2</v>
      </c>
    </row>
    <row r="9039" spans="1:9" x14ac:dyDescent="0.35">
      <c r="A9039" s="3" t="s">
        <v>9431</v>
      </c>
      <c r="B9039" s="44" t="s">
        <v>186</v>
      </c>
      <c r="C9039" s="44" t="s">
        <v>95</v>
      </c>
      <c r="D9039" s="44" t="s">
        <v>176</v>
      </c>
      <c r="E9039" s="3">
        <v>3</v>
      </c>
      <c r="F9039" s="3">
        <v>1</v>
      </c>
      <c r="G9039" s="3">
        <v>1</v>
      </c>
      <c r="H9039" s="3">
        <v>1</v>
      </c>
      <c r="I9039" s="3">
        <f t="shared" si="141"/>
        <v>2</v>
      </c>
    </row>
    <row r="9040" spans="1:9" x14ac:dyDescent="0.35">
      <c r="A9040" s="3" t="s">
        <v>9432</v>
      </c>
      <c r="B9040" s="44" t="s">
        <v>186</v>
      </c>
      <c r="C9040" s="44" t="s">
        <v>95</v>
      </c>
      <c r="D9040" s="44" t="s">
        <v>176</v>
      </c>
      <c r="E9040" s="3">
        <v>3</v>
      </c>
      <c r="F9040" s="3">
        <v>4</v>
      </c>
      <c r="G9040" s="3">
        <v>4</v>
      </c>
      <c r="H9040" s="3">
        <v>1</v>
      </c>
      <c r="I9040" s="3">
        <f t="shared" si="141"/>
        <v>3</v>
      </c>
    </row>
    <row r="9041" spans="1:9" x14ac:dyDescent="0.35">
      <c r="A9041" s="3" t="s">
        <v>9433</v>
      </c>
      <c r="B9041" s="44" t="s">
        <v>197</v>
      </c>
      <c r="C9041" s="44" t="s">
        <v>80</v>
      </c>
      <c r="D9041" s="44" t="s">
        <v>176</v>
      </c>
      <c r="E9041" s="3">
        <v>3</v>
      </c>
      <c r="F9041" s="3">
        <v>1</v>
      </c>
      <c r="G9041" s="3">
        <v>4</v>
      </c>
      <c r="H9041" s="3">
        <v>1</v>
      </c>
      <c r="I9041" s="3">
        <f t="shared" si="141"/>
        <v>2</v>
      </c>
    </row>
    <row r="9042" spans="1:9" x14ac:dyDescent="0.35">
      <c r="A9042" s="3" t="s">
        <v>9434</v>
      </c>
      <c r="B9042" s="44" t="s">
        <v>186</v>
      </c>
      <c r="C9042" s="44" t="s">
        <v>95</v>
      </c>
      <c r="D9042" s="44" t="s">
        <v>176</v>
      </c>
      <c r="E9042" s="3">
        <v>3</v>
      </c>
      <c r="F9042" s="3">
        <v>2</v>
      </c>
      <c r="G9042" s="3">
        <v>4</v>
      </c>
      <c r="H9042" s="3">
        <v>1</v>
      </c>
      <c r="I9042" s="3">
        <f t="shared" si="141"/>
        <v>3</v>
      </c>
    </row>
    <row r="9043" spans="1:9" x14ac:dyDescent="0.35">
      <c r="A9043" s="3" t="s">
        <v>9435</v>
      </c>
      <c r="B9043" s="44" t="s">
        <v>282</v>
      </c>
      <c r="C9043" s="44" t="s">
        <v>111</v>
      </c>
      <c r="D9043" s="44" t="s">
        <v>175</v>
      </c>
      <c r="E9043" s="3">
        <v>3</v>
      </c>
      <c r="F9043" s="3">
        <v>1</v>
      </c>
      <c r="G9043" s="3">
        <v>4</v>
      </c>
      <c r="H9043" s="3">
        <v>1</v>
      </c>
      <c r="I9043" s="3">
        <f t="shared" si="141"/>
        <v>2</v>
      </c>
    </row>
    <row r="9044" spans="1:9" x14ac:dyDescent="0.35">
      <c r="A9044" s="3" t="s">
        <v>9436</v>
      </c>
      <c r="B9044" s="44" t="s">
        <v>186</v>
      </c>
      <c r="C9044" s="44" t="s">
        <v>95</v>
      </c>
      <c r="D9044" s="44" t="s">
        <v>176</v>
      </c>
      <c r="E9044" s="3">
        <v>3</v>
      </c>
      <c r="F9044" s="3">
        <v>3</v>
      </c>
      <c r="G9044" s="3">
        <v>4</v>
      </c>
      <c r="H9044" s="3">
        <v>1</v>
      </c>
      <c r="I9044" s="3">
        <f t="shared" si="141"/>
        <v>3</v>
      </c>
    </row>
    <row r="9045" spans="1:9" x14ac:dyDescent="0.35">
      <c r="A9045" s="3" t="s">
        <v>9437</v>
      </c>
      <c r="B9045" s="44" t="s">
        <v>282</v>
      </c>
      <c r="C9045" s="44" t="s">
        <v>111</v>
      </c>
      <c r="D9045" s="44" t="s">
        <v>175</v>
      </c>
      <c r="E9045" s="3">
        <v>3</v>
      </c>
      <c r="F9045" s="3">
        <v>1</v>
      </c>
      <c r="G9045" s="3">
        <v>1</v>
      </c>
      <c r="H9045" s="3">
        <v>1</v>
      </c>
      <c r="I9045" s="3">
        <f t="shared" si="141"/>
        <v>2</v>
      </c>
    </row>
    <row r="9046" spans="1:9" x14ac:dyDescent="0.35">
      <c r="A9046" s="3" t="s">
        <v>9438</v>
      </c>
      <c r="B9046" s="44" t="s">
        <v>186</v>
      </c>
      <c r="C9046" s="44" t="s">
        <v>95</v>
      </c>
      <c r="D9046" s="44" t="s">
        <v>176</v>
      </c>
      <c r="E9046" s="3">
        <v>3</v>
      </c>
      <c r="F9046" s="3">
        <v>4</v>
      </c>
      <c r="G9046" s="3">
        <v>4</v>
      </c>
      <c r="H9046" s="3">
        <v>1</v>
      </c>
      <c r="I9046" s="3">
        <f t="shared" si="141"/>
        <v>3</v>
      </c>
    </row>
    <row r="9047" spans="1:9" x14ac:dyDescent="0.35">
      <c r="A9047" s="3" t="s">
        <v>9439</v>
      </c>
      <c r="B9047" s="44" t="s">
        <v>186</v>
      </c>
      <c r="C9047" s="44" t="s">
        <v>95</v>
      </c>
      <c r="D9047" s="44" t="s">
        <v>176</v>
      </c>
      <c r="E9047" s="3">
        <v>3</v>
      </c>
      <c r="F9047" s="3">
        <v>1</v>
      </c>
      <c r="G9047" s="3">
        <v>4</v>
      </c>
      <c r="H9047" s="3">
        <v>1</v>
      </c>
      <c r="I9047" s="3">
        <f t="shared" si="141"/>
        <v>2</v>
      </c>
    </row>
    <row r="9048" spans="1:9" x14ac:dyDescent="0.35">
      <c r="A9048" s="3" t="s">
        <v>9440</v>
      </c>
      <c r="B9048" s="44" t="s">
        <v>186</v>
      </c>
      <c r="C9048" s="44" t="s">
        <v>95</v>
      </c>
      <c r="D9048" s="44" t="s">
        <v>176</v>
      </c>
      <c r="E9048" s="3">
        <v>3</v>
      </c>
      <c r="F9048" s="3">
        <v>3</v>
      </c>
      <c r="G9048" s="3">
        <v>4</v>
      </c>
      <c r="H9048" s="3">
        <v>1</v>
      </c>
      <c r="I9048" s="3">
        <f t="shared" si="141"/>
        <v>3</v>
      </c>
    </row>
    <row r="9049" spans="1:9" x14ac:dyDescent="0.35">
      <c r="A9049" s="3" t="s">
        <v>9441</v>
      </c>
      <c r="B9049" s="44" t="s">
        <v>197</v>
      </c>
      <c r="C9049" s="44" t="s">
        <v>80</v>
      </c>
      <c r="D9049" s="44" t="s">
        <v>176</v>
      </c>
      <c r="E9049" s="3">
        <v>3</v>
      </c>
      <c r="F9049" s="3">
        <v>1</v>
      </c>
      <c r="G9049" s="3">
        <v>4</v>
      </c>
      <c r="H9049" s="3">
        <v>1</v>
      </c>
      <c r="I9049" s="3">
        <f t="shared" si="141"/>
        <v>2</v>
      </c>
    </row>
    <row r="9050" spans="1:9" x14ac:dyDescent="0.35">
      <c r="A9050" s="3" t="s">
        <v>9442</v>
      </c>
      <c r="B9050" s="44" t="s">
        <v>186</v>
      </c>
      <c r="C9050" s="44" t="s">
        <v>95</v>
      </c>
      <c r="D9050" s="44" t="s">
        <v>176</v>
      </c>
      <c r="E9050" s="3">
        <v>3</v>
      </c>
      <c r="F9050" s="3">
        <v>1</v>
      </c>
      <c r="G9050" s="3">
        <v>1</v>
      </c>
      <c r="H9050" s="3">
        <v>1</v>
      </c>
      <c r="I9050" s="3">
        <f t="shared" si="141"/>
        <v>2</v>
      </c>
    </row>
    <row r="9051" spans="1:9" x14ac:dyDescent="0.35">
      <c r="A9051" s="3" t="s">
        <v>9443</v>
      </c>
      <c r="B9051" s="44" t="s">
        <v>282</v>
      </c>
      <c r="C9051" s="44" t="s">
        <v>111</v>
      </c>
      <c r="D9051" s="44" t="s">
        <v>175</v>
      </c>
      <c r="E9051" s="3">
        <v>3</v>
      </c>
      <c r="F9051" s="3">
        <v>1</v>
      </c>
      <c r="G9051" s="3">
        <v>4</v>
      </c>
      <c r="H9051" s="3">
        <v>1</v>
      </c>
      <c r="I9051" s="3">
        <f t="shared" si="141"/>
        <v>2</v>
      </c>
    </row>
    <row r="9052" spans="1:9" x14ac:dyDescent="0.35">
      <c r="A9052" s="3" t="s">
        <v>9444</v>
      </c>
      <c r="B9052" s="44" t="s">
        <v>186</v>
      </c>
      <c r="C9052" s="44" t="s">
        <v>95</v>
      </c>
      <c r="D9052" s="44" t="s">
        <v>176</v>
      </c>
      <c r="E9052" s="3">
        <v>3</v>
      </c>
      <c r="F9052" s="3">
        <v>1</v>
      </c>
      <c r="G9052" s="3">
        <v>4</v>
      </c>
      <c r="H9052" s="3">
        <v>1</v>
      </c>
      <c r="I9052" s="3">
        <f t="shared" si="141"/>
        <v>2</v>
      </c>
    </row>
    <row r="9053" spans="1:9" x14ac:dyDescent="0.35">
      <c r="A9053" s="3" t="s">
        <v>9445</v>
      </c>
      <c r="B9053" s="44" t="s">
        <v>186</v>
      </c>
      <c r="C9053" s="44" t="s">
        <v>95</v>
      </c>
      <c r="D9053" s="44" t="s">
        <v>176</v>
      </c>
      <c r="E9053" s="3">
        <v>1</v>
      </c>
      <c r="F9053" s="3">
        <v>4</v>
      </c>
      <c r="G9053" s="3">
        <v>4</v>
      </c>
      <c r="H9053" s="3">
        <v>1</v>
      </c>
      <c r="I9053" s="3">
        <f t="shared" si="141"/>
        <v>3</v>
      </c>
    </row>
    <row r="9054" spans="1:9" x14ac:dyDescent="0.35">
      <c r="A9054" s="3" t="s">
        <v>9446</v>
      </c>
      <c r="B9054" s="44" t="s">
        <v>186</v>
      </c>
      <c r="C9054" s="44" t="s">
        <v>95</v>
      </c>
      <c r="D9054" s="44" t="s">
        <v>176</v>
      </c>
      <c r="E9054" s="3">
        <v>1</v>
      </c>
      <c r="F9054" s="3">
        <v>4</v>
      </c>
      <c r="G9054" s="3">
        <v>1</v>
      </c>
      <c r="H9054" s="3">
        <v>1</v>
      </c>
      <c r="I9054" s="3">
        <f t="shared" si="141"/>
        <v>2</v>
      </c>
    </row>
    <row r="9055" spans="1:9" x14ac:dyDescent="0.35">
      <c r="A9055" s="3" t="s">
        <v>9447</v>
      </c>
      <c r="B9055" s="44" t="s">
        <v>186</v>
      </c>
      <c r="C9055" s="44" t="s">
        <v>95</v>
      </c>
      <c r="D9055" s="44" t="s">
        <v>176</v>
      </c>
      <c r="E9055" s="3">
        <v>3</v>
      </c>
      <c r="F9055" s="3">
        <v>1</v>
      </c>
      <c r="G9055" s="3">
        <v>4</v>
      </c>
      <c r="H9055" s="3">
        <v>1</v>
      </c>
      <c r="I9055" s="3">
        <f t="shared" si="141"/>
        <v>2</v>
      </c>
    </row>
    <row r="9056" spans="1:9" x14ac:dyDescent="0.35">
      <c r="A9056" s="3" t="s">
        <v>9448</v>
      </c>
      <c r="B9056" s="44" t="s">
        <v>186</v>
      </c>
      <c r="C9056" s="44" t="s">
        <v>95</v>
      </c>
      <c r="D9056" s="44" t="s">
        <v>176</v>
      </c>
      <c r="E9056" s="3">
        <v>1</v>
      </c>
      <c r="F9056" s="3">
        <v>3</v>
      </c>
      <c r="G9056" s="3">
        <v>1</v>
      </c>
      <c r="H9056" s="3">
        <v>1</v>
      </c>
      <c r="I9056" s="3">
        <f t="shared" si="141"/>
        <v>2</v>
      </c>
    </row>
    <row r="9057" spans="1:9" x14ac:dyDescent="0.35">
      <c r="A9057" s="3" t="s">
        <v>9449</v>
      </c>
      <c r="B9057" s="44" t="s">
        <v>186</v>
      </c>
      <c r="C9057" s="44" t="s">
        <v>95</v>
      </c>
      <c r="D9057" s="44" t="s">
        <v>176</v>
      </c>
      <c r="E9057" s="3">
        <v>1</v>
      </c>
      <c r="F9057" s="3">
        <v>4</v>
      </c>
      <c r="G9057" s="3">
        <v>4</v>
      </c>
      <c r="H9057" s="3">
        <v>1</v>
      </c>
      <c r="I9057" s="3">
        <f t="shared" si="141"/>
        <v>3</v>
      </c>
    </row>
    <row r="9058" spans="1:9" x14ac:dyDescent="0.35">
      <c r="A9058" s="3" t="s">
        <v>9450</v>
      </c>
      <c r="B9058" s="44" t="s">
        <v>186</v>
      </c>
      <c r="C9058" s="44" t="s">
        <v>95</v>
      </c>
      <c r="D9058" s="44" t="s">
        <v>176</v>
      </c>
      <c r="E9058" s="3">
        <v>1</v>
      </c>
      <c r="F9058" s="3">
        <v>4</v>
      </c>
      <c r="G9058" s="3">
        <v>1</v>
      </c>
      <c r="H9058" s="3">
        <v>1</v>
      </c>
      <c r="I9058" s="3">
        <f t="shared" si="141"/>
        <v>2</v>
      </c>
    </row>
    <row r="9059" spans="1:9" x14ac:dyDescent="0.35">
      <c r="A9059" s="3" t="s">
        <v>9451</v>
      </c>
      <c r="B9059" s="44" t="s">
        <v>237</v>
      </c>
      <c r="C9059" s="44" t="s">
        <v>63</v>
      </c>
      <c r="D9059" s="44" t="s">
        <v>175</v>
      </c>
      <c r="E9059" s="3">
        <v>3</v>
      </c>
      <c r="F9059" s="3">
        <v>1</v>
      </c>
      <c r="G9059" s="3">
        <v>1</v>
      </c>
      <c r="H9059" s="3">
        <v>1</v>
      </c>
      <c r="I9059" s="3">
        <f t="shared" si="141"/>
        <v>2</v>
      </c>
    </row>
    <row r="9060" spans="1:9" x14ac:dyDescent="0.35">
      <c r="A9060" s="3" t="s">
        <v>9452</v>
      </c>
      <c r="B9060" s="44" t="s">
        <v>206</v>
      </c>
      <c r="C9060" s="44" t="s">
        <v>52</v>
      </c>
      <c r="D9060" s="44" t="s">
        <v>175</v>
      </c>
      <c r="E9060" s="3">
        <v>3</v>
      </c>
      <c r="F9060" s="3">
        <v>1</v>
      </c>
      <c r="G9060" s="3">
        <v>4</v>
      </c>
      <c r="H9060" s="3">
        <v>1</v>
      </c>
      <c r="I9060" s="3">
        <f t="shared" si="141"/>
        <v>2</v>
      </c>
    </row>
    <row r="9061" spans="1:9" x14ac:dyDescent="0.35">
      <c r="A9061" s="3" t="s">
        <v>9453</v>
      </c>
      <c r="B9061" s="44" t="s">
        <v>186</v>
      </c>
      <c r="C9061" s="44" t="s">
        <v>95</v>
      </c>
      <c r="D9061" s="44" t="s">
        <v>176</v>
      </c>
      <c r="E9061" s="3">
        <v>3</v>
      </c>
      <c r="F9061" s="3">
        <v>1</v>
      </c>
      <c r="G9061" s="3">
        <v>4</v>
      </c>
      <c r="H9061" s="3">
        <v>1</v>
      </c>
      <c r="I9061" s="3">
        <f t="shared" si="141"/>
        <v>2</v>
      </c>
    </row>
    <row r="9062" spans="1:9" x14ac:dyDescent="0.35">
      <c r="A9062" s="3" t="s">
        <v>9454</v>
      </c>
      <c r="B9062" s="44" t="s">
        <v>181</v>
      </c>
      <c r="C9062" s="44" t="s">
        <v>79</v>
      </c>
      <c r="D9062" s="44" t="s">
        <v>175</v>
      </c>
      <c r="E9062" s="3">
        <v>3</v>
      </c>
      <c r="F9062" s="3">
        <v>1</v>
      </c>
      <c r="G9062" s="3">
        <v>1</v>
      </c>
      <c r="H9062" s="3">
        <v>1</v>
      </c>
      <c r="I9062" s="3">
        <f t="shared" si="141"/>
        <v>2</v>
      </c>
    </row>
    <row r="9063" spans="1:9" x14ac:dyDescent="0.35">
      <c r="A9063" s="3" t="s">
        <v>9455</v>
      </c>
      <c r="B9063" s="44" t="s">
        <v>252</v>
      </c>
      <c r="C9063" s="44" t="s">
        <v>54</v>
      </c>
      <c r="D9063" s="44" t="s">
        <v>175</v>
      </c>
      <c r="E9063" s="3">
        <v>3</v>
      </c>
      <c r="F9063" s="3">
        <v>1</v>
      </c>
      <c r="G9063" s="3">
        <v>4</v>
      </c>
      <c r="H9063" s="3">
        <v>3</v>
      </c>
      <c r="I9063" s="3">
        <f t="shared" si="141"/>
        <v>3</v>
      </c>
    </row>
    <row r="9064" spans="1:9" x14ac:dyDescent="0.35">
      <c r="A9064" s="3" t="s">
        <v>9456</v>
      </c>
      <c r="B9064" s="44" t="s">
        <v>248</v>
      </c>
      <c r="C9064" s="44" t="s">
        <v>80</v>
      </c>
      <c r="D9064" s="44" t="s">
        <v>175</v>
      </c>
      <c r="E9064" s="3">
        <v>3</v>
      </c>
      <c r="F9064" s="3">
        <v>1</v>
      </c>
      <c r="G9064" s="3">
        <v>1</v>
      </c>
      <c r="H9064" s="3">
        <v>1</v>
      </c>
      <c r="I9064" s="3">
        <f t="shared" si="141"/>
        <v>2</v>
      </c>
    </row>
    <row r="9065" spans="1:9" x14ac:dyDescent="0.35">
      <c r="A9065" s="3" t="s">
        <v>9457</v>
      </c>
      <c r="B9065" s="44" t="s">
        <v>197</v>
      </c>
      <c r="C9065" s="44" t="s">
        <v>80</v>
      </c>
      <c r="D9065" s="44" t="s">
        <v>176</v>
      </c>
      <c r="E9065" s="3">
        <v>3</v>
      </c>
      <c r="F9065" s="3">
        <v>1</v>
      </c>
      <c r="G9065" s="3">
        <v>4</v>
      </c>
      <c r="H9065" s="3">
        <v>3</v>
      </c>
      <c r="I9065" s="3">
        <f t="shared" si="141"/>
        <v>3</v>
      </c>
    </row>
    <row r="9066" spans="1:9" x14ac:dyDescent="0.35">
      <c r="A9066" s="3" t="s">
        <v>9458</v>
      </c>
      <c r="B9066" s="44" t="s">
        <v>211</v>
      </c>
      <c r="C9066" s="44" t="s">
        <v>87</v>
      </c>
      <c r="D9066" s="44" t="s">
        <v>175</v>
      </c>
      <c r="E9066" s="3">
        <v>1</v>
      </c>
      <c r="F9066" s="3">
        <v>2</v>
      </c>
      <c r="G9066" s="3">
        <v>1</v>
      </c>
      <c r="H9066" s="3">
        <v>1</v>
      </c>
      <c r="I9066" s="3">
        <f t="shared" si="141"/>
        <v>1</v>
      </c>
    </row>
    <row r="9067" spans="1:9" x14ac:dyDescent="0.35">
      <c r="A9067" s="3" t="s">
        <v>9459</v>
      </c>
      <c r="B9067" s="44" t="s">
        <v>186</v>
      </c>
      <c r="C9067" s="44" t="s">
        <v>95</v>
      </c>
      <c r="D9067" s="44" t="s">
        <v>176</v>
      </c>
      <c r="E9067" s="3">
        <v>3</v>
      </c>
      <c r="F9067" s="3">
        <v>1</v>
      </c>
      <c r="G9067" s="3">
        <v>4</v>
      </c>
      <c r="H9067" s="3">
        <v>2</v>
      </c>
      <c r="I9067" s="3">
        <f t="shared" si="141"/>
        <v>3</v>
      </c>
    </row>
    <row r="9068" spans="1:9" x14ac:dyDescent="0.35">
      <c r="A9068" s="3" t="s">
        <v>9460</v>
      </c>
      <c r="B9068" s="44" t="s">
        <v>186</v>
      </c>
      <c r="C9068" s="44" t="s">
        <v>95</v>
      </c>
      <c r="D9068" s="44" t="s">
        <v>176</v>
      </c>
      <c r="E9068" s="3">
        <v>3</v>
      </c>
      <c r="F9068" s="3">
        <v>1</v>
      </c>
      <c r="G9068" s="3">
        <v>4</v>
      </c>
      <c r="H9068" s="3">
        <v>2</v>
      </c>
      <c r="I9068" s="3">
        <f t="shared" si="141"/>
        <v>3</v>
      </c>
    </row>
    <row r="9069" spans="1:9" x14ac:dyDescent="0.35">
      <c r="A9069" s="3" t="s">
        <v>9461</v>
      </c>
      <c r="B9069" s="44" t="s">
        <v>186</v>
      </c>
      <c r="C9069" s="44" t="s">
        <v>95</v>
      </c>
      <c r="D9069" s="44" t="s">
        <v>176</v>
      </c>
      <c r="E9069" s="3">
        <v>3</v>
      </c>
      <c r="F9069" s="3">
        <v>1</v>
      </c>
      <c r="G9069" s="3">
        <v>1</v>
      </c>
      <c r="H9069" s="3">
        <v>1</v>
      </c>
      <c r="I9069" s="3">
        <f t="shared" si="141"/>
        <v>2</v>
      </c>
    </row>
    <row r="9070" spans="1:9" x14ac:dyDescent="0.35">
      <c r="A9070" s="3" t="s">
        <v>9462</v>
      </c>
      <c r="B9070" s="44" t="s">
        <v>186</v>
      </c>
      <c r="C9070" s="44" t="s">
        <v>95</v>
      </c>
      <c r="D9070" s="44" t="s">
        <v>176</v>
      </c>
      <c r="E9070" s="3">
        <v>3</v>
      </c>
      <c r="F9070" s="3">
        <v>1</v>
      </c>
      <c r="G9070" s="3">
        <v>1</v>
      </c>
      <c r="H9070" s="3">
        <v>2</v>
      </c>
      <c r="I9070" s="3">
        <f t="shared" si="141"/>
        <v>2</v>
      </c>
    </row>
    <row r="9071" spans="1:9" x14ac:dyDescent="0.35">
      <c r="A9071" s="3" t="s">
        <v>9463</v>
      </c>
      <c r="B9071" s="44" t="s">
        <v>181</v>
      </c>
      <c r="C9071" s="44" t="s">
        <v>79</v>
      </c>
      <c r="D9071" s="44" t="s">
        <v>175</v>
      </c>
      <c r="E9071" s="3">
        <v>3</v>
      </c>
      <c r="F9071" s="3">
        <v>1</v>
      </c>
      <c r="G9071" s="3">
        <v>1</v>
      </c>
      <c r="H9071" s="3">
        <v>1</v>
      </c>
      <c r="I9071" s="3">
        <f t="shared" si="141"/>
        <v>2</v>
      </c>
    </row>
    <row r="9072" spans="1:9" x14ac:dyDescent="0.35">
      <c r="A9072" s="3" t="s">
        <v>9464</v>
      </c>
      <c r="B9072" s="44" t="s">
        <v>177</v>
      </c>
      <c r="C9072" s="44" t="s">
        <v>106</v>
      </c>
      <c r="D9072" s="44" t="s">
        <v>176</v>
      </c>
      <c r="E9072" s="3">
        <v>3</v>
      </c>
      <c r="F9072" s="3">
        <v>1</v>
      </c>
      <c r="G9072" s="3">
        <v>1</v>
      </c>
      <c r="H9072" s="3">
        <v>1</v>
      </c>
      <c r="I9072" s="3">
        <f t="shared" si="141"/>
        <v>2</v>
      </c>
    </row>
    <row r="9073" spans="1:9" x14ac:dyDescent="0.35">
      <c r="A9073" s="3" t="s">
        <v>9465</v>
      </c>
      <c r="B9073" s="44" t="s">
        <v>186</v>
      </c>
      <c r="C9073" s="44" t="s">
        <v>95</v>
      </c>
      <c r="D9073" s="44" t="s">
        <v>176</v>
      </c>
      <c r="E9073" s="3">
        <v>3</v>
      </c>
      <c r="F9073" s="3">
        <v>2</v>
      </c>
      <c r="G9073" s="3">
        <v>4</v>
      </c>
      <c r="H9073" s="3">
        <v>1</v>
      </c>
      <c r="I9073" s="3">
        <f t="shared" si="141"/>
        <v>3</v>
      </c>
    </row>
    <row r="9074" spans="1:9" x14ac:dyDescent="0.35">
      <c r="A9074" s="3" t="s">
        <v>9466</v>
      </c>
      <c r="B9074" s="44" t="s">
        <v>186</v>
      </c>
      <c r="C9074" s="44" t="s">
        <v>95</v>
      </c>
      <c r="D9074" s="44" t="s">
        <v>176</v>
      </c>
      <c r="E9074" s="3">
        <v>3</v>
      </c>
      <c r="F9074" s="3">
        <v>1</v>
      </c>
      <c r="G9074" s="3">
        <v>4</v>
      </c>
      <c r="H9074" s="3">
        <v>1</v>
      </c>
      <c r="I9074" s="3">
        <f t="shared" si="141"/>
        <v>2</v>
      </c>
    </row>
    <row r="9075" spans="1:9" x14ac:dyDescent="0.35">
      <c r="A9075" s="3" t="s">
        <v>9467</v>
      </c>
      <c r="B9075" s="44" t="s">
        <v>177</v>
      </c>
      <c r="C9075" s="44" t="s">
        <v>106</v>
      </c>
      <c r="D9075" s="44" t="s">
        <v>176</v>
      </c>
      <c r="E9075" s="3">
        <v>3</v>
      </c>
      <c r="F9075" s="3">
        <v>1</v>
      </c>
      <c r="G9075" s="3">
        <v>1</v>
      </c>
      <c r="H9075" s="3">
        <v>1</v>
      </c>
      <c r="I9075" s="3">
        <f t="shared" si="141"/>
        <v>2</v>
      </c>
    </row>
    <row r="9076" spans="1:9" x14ac:dyDescent="0.35">
      <c r="A9076" s="3" t="s">
        <v>9468</v>
      </c>
      <c r="B9076" s="44" t="s">
        <v>181</v>
      </c>
      <c r="C9076" s="44" t="s">
        <v>79</v>
      </c>
      <c r="D9076" s="44" t="s">
        <v>175</v>
      </c>
      <c r="E9076" s="3">
        <v>3</v>
      </c>
      <c r="F9076" s="3">
        <v>1</v>
      </c>
      <c r="G9076" s="3">
        <v>1</v>
      </c>
      <c r="H9076" s="3">
        <v>1</v>
      </c>
      <c r="I9076" s="3">
        <f t="shared" si="141"/>
        <v>2</v>
      </c>
    </row>
    <row r="9077" spans="1:9" x14ac:dyDescent="0.35">
      <c r="A9077" s="3" t="s">
        <v>9469</v>
      </c>
      <c r="B9077" s="44" t="s">
        <v>181</v>
      </c>
      <c r="C9077" s="44" t="s">
        <v>79</v>
      </c>
      <c r="D9077" s="44" t="s">
        <v>175</v>
      </c>
      <c r="E9077" s="3">
        <v>3</v>
      </c>
      <c r="F9077" s="3">
        <v>2</v>
      </c>
      <c r="G9077" s="3">
        <v>1</v>
      </c>
      <c r="H9077" s="3">
        <v>1</v>
      </c>
      <c r="I9077" s="3">
        <f t="shared" si="141"/>
        <v>2</v>
      </c>
    </row>
    <row r="9078" spans="1:9" x14ac:dyDescent="0.35">
      <c r="A9078" s="3" t="s">
        <v>9470</v>
      </c>
      <c r="B9078" s="44" t="s">
        <v>186</v>
      </c>
      <c r="C9078" s="44" t="s">
        <v>95</v>
      </c>
      <c r="D9078" s="44" t="s">
        <v>176</v>
      </c>
      <c r="E9078" s="3">
        <v>3</v>
      </c>
      <c r="F9078" s="3">
        <v>1</v>
      </c>
      <c r="G9078" s="3">
        <v>4</v>
      </c>
      <c r="H9078" s="3">
        <v>1</v>
      </c>
      <c r="I9078" s="3">
        <f t="shared" si="141"/>
        <v>2</v>
      </c>
    </row>
    <row r="9079" spans="1:9" x14ac:dyDescent="0.35">
      <c r="A9079" s="3" t="s">
        <v>9471</v>
      </c>
      <c r="B9079" s="44" t="s">
        <v>186</v>
      </c>
      <c r="C9079" s="44" t="s">
        <v>95</v>
      </c>
      <c r="D9079" s="44" t="s">
        <v>176</v>
      </c>
      <c r="E9079" s="3">
        <v>3</v>
      </c>
      <c r="F9079" s="3">
        <v>1</v>
      </c>
      <c r="G9079" s="3">
        <v>1</v>
      </c>
      <c r="H9079" s="3">
        <v>1</v>
      </c>
      <c r="I9079" s="3">
        <f t="shared" si="141"/>
        <v>2</v>
      </c>
    </row>
    <row r="9080" spans="1:9" x14ac:dyDescent="0.35">
      <c r="A9080" s="3" t="s">
        <v>9472</v>
      </c>
      <c r="B9080" s="44" t="s">
        <v>247</v>
      </c>
      <c r="C9080" s="44" t="s">
        <v>110</v>
      </c>
      <c r="D9080" s="44" t="s">
        <v>175</v>
      </c>
      <c r="E9080" s="3">
        <v>3</v>
      </c>
      <c r="F9080" s="3">
        <v>1</v>
      </c>
      <c r="G9080" s="3">
        <v>4</v>
      </c>
      <c r="H9080" s="3">
        <v>1</v>
      </c>
      <c r="I9080" s="3">
        <f t="shared" si="141"/>
        <v>2</v>
      </c>
    </row>
    <row r="9081" spans="1:9" x14ac:dyDescent="0.35">
      <c r="A9081" s="3" t="s">
        <v>9473</v>
      </c>
      <c r="B9081" s="44" t="s">
        <v>186</v>
      </c>
      <c r="C9081" s="44" t="s">
        <v>95</v>
      </c>
      <c r="D9081" s="44" t="s">
        <v>176</v>
      </c>
      <c r="E9081" s="3">
        <v>3</v>
      </c>
      <c r="F9081" s="3">
        <v>1</v>
      </c>
      <c r="G9081" s="3">
        <v>4</v>
      </c>
      <c r="H9081" s="3">
        <v>1</v>
      </c>
      <c r="I9081" s="3">
        <f t="shared" si="141"/>
        <v>2</v>
      </c>
    </row>
    <row r="9082" spans="1:9" x14ac:dyDescent="0.35">
      <c r="A9082" s="3" t="s">
        <v>9474</v>
      </c>
      <c r="B9082" s="44" t="s">
        <v>186</v>
      </c>
      <c r="C9082" s="44" t="s">
        <v>95</v>
      </c>
      <c r="D9082" s="44" t="s">
        <v>176</v>
      </c>
      <c r="E9082" s="3">
        <v>3</v>
      </c>
      <c r="F9082" s="3">
        <v>1</v>
      </c>
      <c r="G9082" s="3">
        <v>1</v>
      </c>
      <c r="H9082" s="3">
        <v>1</v>
      </c>
      <c r="I9082" s="3">
        <f t="shared" si="141"/>
        <v>2</v>
      </c>
    </row>
    <row r="9083" spans="1:9" x14ac:dyDescent="0.35">
      <c r="A9083" s="3" t="s">
        <v>9475</v>
      </c>
      <c r="B9083" s="44" t="s">
        <v>186</v>
      </c>
      <c r="C9083" s="44" t="s">
        <v>95</v>
      </c>
      <c r="D9083" s="44" t="s">
        <v>176</v>
      </c>
      <c r="E9083" s="3">
        <v>3</v>
      </c>
      <c r="F9083" s="3">
        <v>1</v>
      </c>
      <c r="G9083" s="3">
        <v>1</v>
      </c>
      <c r="H9083" s="3">
        <v>1</v>
      </c>
      <c r="I9083" s="3">
        <f t="shared" si="141"/>
        <v>2</v>
      </c>
    </row>
    <row r="9084" spans="1:9" x14ac:dyDescent="0.35">
      <c r="A9084" s="3" t="s">
        <v>9476</v>
      </c>
      <c r="B9084" s="44" t="s">
        <v>249</v>
      </c>
      <c r="C9084" s="44" t="s">
        <v>68</v>
      </c>
      <c r="D9084" s="44" t="s">
        <v>175</v>
      </c>
      <c r="E9084" s="3">
        <v>3</v>
      </c>
      <c r="F9084" s="3">
        <v>1</v>
      </c>
      <c r="G9084" s="3">
        <v>4</v>
      </c>
      <c r="H9084" s="3">
        <v>2</v>
      </c>
      <c r="I9084" s="3">
        <f t="shared" si="141"/>
        <v>3</v>
      </c>
    </row>
    <row r="9085" spans="1:9" x14ac:dyDescent="0.35">
      <c r="A9085" s="3" t="s">
        <v>9477</v>
      </c>
      <c r="B9085" s="44" t="s">
        <v>252</v>
      </c>
      <c r="C9085" s="44" t="s">
        <v>54</v>
      </c>
      <c r="D9085" s="44" t="s">
        <v>175</v>
      </c>
      <c r="E9085" s="3">
        <v>3</v>
      </c>
      <c r="F9085" s="3">
        <v>1</v>
      </c>
      <c r="G9085" s="3">
        <v>1</v>
      </c>
      <c r="H9085" s="3">
        <v>1</v>
      </c>
      <c r="I9085" s="3">
        <f t="shared" si="141"/>
        <v>2</v>
      </c>
    </row>
    <row r="9086" spans="1:9" x14ac:dyDescent="0.35">
      <c r="A9086" s="3" t="s">
        <v>9478</v>
      </c>
      <c r="B9086" s="44" t="s">
        <v>186</v>
      </c>
      <c r="C9086" s="44" t="s">
        <v>95</v>
      </c>
      <c r="D9086" s="44" t="s">
        <v>176</v>
      </c>
      <c r="E9086" s="3">
        <v>3</v>
      </c>
      <c r="F9086" s="3">
        <v>1</v>
      </c>
      <c r="G9086" s="3">
        <v>4</v>
      </c>
      <c r="H9086" s="3">
        <v>1</v>
      </c>
      <c r="I9086" s="3">
        <f t="shared" si="141"/>
        <v>2</v>
      </c>
    </row>
    <row r="9087" spans="1:9" x14ac:dyDescent="0.35">
      <c r="A9087" s="3" t="s">
        <v>9479</v>
      </c>
      <c r="B9087" s="44" t="s">
        <v>186</v>
      </c>
      <c r="C9087" s="44" t="s">
        <v>95</v>
      </c>
      <c r="D9087" s="44" t="s">
        <v>176</v>
      </c>
      <c r="E9087" s="3">
        <v>3</v>
      </c>
      <c r="F9087" s="3">
        <v>1</v>
      </c>
      <c r="G9087" s="3">
        <v>1</v>
      </c>
      <c r="H9087" s="3">
        <v>1</v>
      </c>
      <c r="I9087" s="3">
        <f t="shared" si="141"/>
        <v>2</v>
      </c>
    </row>
    <row r="9088" spans="1:9" x14ac:dyDescent="0.35">
      <c r="A9088" s="3" t="s">
        <v>9480</v>
      </c>
      <c r="B9088" s="44" t="s">
        <v>249</v>
      </c>
      <c r="C9088" s="44" t="s">
        <v>68</v>
      </c>
      <c r="D9088" s="44" t="s">
        <v>175</v>
      </c>
      <c r="E9088" s="3">
        <v>3</v>
      </c>
      <c r="F9088" s="3">
        <v>1</v>
      </c>
      <c r="G9088" s="3">
        <v>1</v>
      </c>
      <c r="H9088" s="3">
        <v>1</v>
      </c>
      <c r="I9088" s="3">
        <f t="shared" si="141"/>
        <v>2</v>
      </c>
    </row>
    <row r="9089" spans="1:9" x14ac:dyDescent="0.35">
      <c r="A9089" s="3" t="s">
        <v>9481</v>
      </c>
      <c r="B9089" s="44" t="s">
        <v>247</v>
      </c>
      <c r="C9089" s="44" t="s">
        <v>110</v>
      </c>
      <c r="D9089" s="44" t="s">
        <v>175</v>
      </c>
      <c r="E9089" s="3">
        <v>3</v>
      </c>
      <c r="F9089" s="3">
        <v>1</v>
      </c>
      <c r="G9089" s="3">
        <v>4</v>
      </c>
      <c r="H9089" s="3">
        <v>2</v>
      </c>
      <c r="I9089" s="3">
        <f t="shared" si="141"/>
        <v>3</v>
      </c>
    </row>
    <row r="9090" spans="1:9" x14ac:dyDescent="0.35">
      <c r="A9090" s="3" t="s">
        <v>9482</v>
      </c>
      <c r="B9090" s="44" t="s">
        <v>252</v>
      </c>
      <c r="C9090" s="44" t="s">
        <v>54</v>
      </c>
      <c r="D9090" s="44" t="s">
        <v>175</v>
      </c>
      <c r="E9090" s="3">
        <v>3</v>
      </c>
      <c r="F9090" s="3">
        <v>1</v>
      </c>
      <c r="G9090" s="3">
        <v>1</v>
      </c>
      <c r="H9090" s="3">
        <v>1</v>
      </c>
      <c r="I9090" s="3">
        <f t="shared" si="141"/>
        <v>2</v>
      </c>
    </row>
    <row r="9091" spans="1:9" x14ac:dyDescent="0.35">
      <c r="A9091" s="3" t="s">
        <v>9483</v>
      </c>
      <c r="B9091" s="44" t="s">
        <v>177</v>
      </c>
      <c r="C9091" s="44" t="s">
        <v>106</v>
      </c>
      <c r="D9091" s="44" t="s">
        <v>176</v>
      </c>
      <c r="E9091" s="3">
        <v>3</v>
      </c>
      <c r="F9091" s="3">
        <v>1</v>
      </c>
      <c r="G9091" s="3">
        <v>1</v>
      </c>
      <c r="H9091" s="3">
        <v>1</v>
      </c>
      <c r="I9091" s="3">
        <f t="shared" ref="I9091:I9154" si="142">ROUND(AVERAGE(E9091:H9091),0)</f>
        <v>2</v>
      </c>
    </row>
    <row r="9092" spans="1:9" x14ac:dyDescent="0.35">
      <c r="A9092" s="3" t="s">
        <v>9484</v>
      </c>
      <c r="B9092" s="44" t="s">
        <v>225</v>
      </c>
      <c r="C9092" s="44" t="s">
        <v>52</v>
      </c>
      <c r="D9092" s="44" t="s">
        <v>176</v>
      </c>
      <c r="E9092" s="3">
        <v>3</v>
      </c>
      <c r="F9092" s="3">
        <v>1</v>
      </c>
      <c r="G9092" s="3">
        <v>1</v>
      </c>
      <c r="H9092" s="3">
        <v>1</v>
      </c>
      <c r="I9092" s="3">
        <f t="shared" si="142"/>
        <v>2</v>
      </c>
    </row>
    <row r="9093" spans="1:9" x14ac:dyDescent="0.35">
      <c r="A9093" s="3" t="s">
        <v>9485</v>
      </c>
      <c r="B9093" s="44" t="s">
        <v>177</v>
      </c>
      <c r="C9093" s="44" t="s">
        <v>106</v>
      </c>
      <c r="D9093" s="44" t="s">
        <v>176</v>
      </c>
      <c r="E9093" s="3">
        <v>3</v>
      </c>
      <c r="F9093" s="3">
        <v>1</v>
      </c>
      <c r="G9093" s="3">
        <v>1</v>
      </c>
      <c r="H9093" s="3">
        <v>1</v>
      </c>
      <c r="I9093" s="3">
        <f t="shared" si="142"/>
        <v>2</v>
      </c>
    </row>
    <row r="9094" spans="1:9" x14ac:dyDescent="0.35">
      <c r="A9094" s="3" t="s">
        <v>9486</v>
      </c>
      <c r="B9094" s="44" t="s">
        <v>177</v>
      </c>
      <c r="C9094" s="44" t="s">
        <v>106</v>
      </c>
      <c r="D9094" s="44" t="s">
        <v>176</v>
      </c>
      <c r="E9094" s="3">
        <v>3</v>
      </c>
      <c r="F9094" s="3">
        <v>1</v>
      </c>
      <c r="G9094" s="3">
        <v>4</v>
      </c>
      <c r="H9094" s="3">
        <v>1</v>
      </c>
      <c r="I9094" s="3">
        <f t="shared" si="142"/>
        <v>2</v>
      </c>
    </row>
    <row r="9095" spans="1:9" x14ac:dyDescent="0.35">
      <c r="A9095" s="3" t="s">
        <v>9487</v>
      </c>
      <c r="B9095" s="44" t="s">
        <v>282</v>
      </c>
      <c r="C9095" s="44" t="s">
        <v>111</v>
      </c>
      <c r="D9095" s="44" t="s">
        <v>175</v>
      </c>
      <c r="E9095" s="3">
        <v>3</v>
      </c>
      <c r="F9095" s="3">
        <v>1</v>
      </c>
      <c r="G9095" s="3">
        <v>1</v>
      </c>
      <c r="H9095" s="3">
        <v>1</v>
      </c>
      <c r="I9095" s="3">
        <f t="shared" si="142"/>
        <v>2</v>
      </c>
    </row>
    <row r="9096" spans="1:9" x14ac:dyDescent="0.35">
      <c r="A9096" s="3" t="s">
        <v>9488</v>
      </c>
      <c r="B9096" s="44" t="s">
        <v>282</v>
      </c>
      <c r="C9096" s="44" t="s">
        <v>111</v>
      </c>
      <c r="D9096" s="44" t="s">
        <v>175</v>
      </c>
      <c r="E9096" s="3">
        <v>3</v>
      </c>
      <c r="F9096" s="3">
        <v>1</v>
      </c>
      <c r="G9096" s="3">
        <v>1</v>
      </c>
      <c r="H9096" s="3">
        <v>1</v>
      </c>
      <c r="I9096" s="3">
        <f t="shared" si="142"/>
        <v>2</v>
      </c>
    </row>
    <row r="9097" spans="1:9" x14ac:dyDescent="0.35">
      <c r="A9097" s="3" t="s">
        <v>9489</v>
      </c>
      <c r="B9097" s="44" t="s">
        <v>186</v>
      </c>
      <c r="C9097" s="44" t="s">
        <v>95</v>
      </c>
      <c r="D9097" s="44" t="s">
        <v>176</v>
      </c>
      <c r="E9097" s="3">
        <v>3</v>
      </c>
      <c r="F9097" s="3">
        <v>1</v>
      </c>
      <c r="G9097" s="3">
        <v>1</v>
      </c>
      <c r="H9097" s="3">
        <v>1</v>
      </c>
      <c r="I9097" s="3">
        <f t="shared" si="142"/>
        <v>2</v>
      </c>
    </row>
    <row r="9098" spans="1:9" x14ac:dyDescent="0.35">
      <c r="A9098" s="3" t="s">
        <v>9490</v>
      </c>
      <c r="B9098" s="44" t="s">
        <v>186</v>
      </c>
      <c r="C9098" s="44" t="s">
        <v>95</v>
      </c>
      <c r="D9098" s="44" t="s">
        <v>176</v>
      </c>
      <c r="E9098" s="3">
        <v>3</v>
      </c>
      <c r="F9098" s="3">
        <v>1</v>
      </c>
      <c r="G9098" s="3">
        <v>4</v>
      </c>
      <c r="H9098" s="3">
        <v>1</v>
      </c>
      <c r="I9098" s="3">
        <f t="shared" si="142"/>
        <v>2</v>
      </c>
    </row>
    <row r="9099" spans="1:9" x14ac:dyDescent="0.35">
      <c r="A9099" s="3" t="s">
        <v>9491</v>
      </c>
      <c r="B9099" s="44" t="s">
        <v>177</v>
      </c>
      <c r="C9099" s="44" t="s">
        <v>106</v>
      </c>
      <c r="D9099" s="44" t="s">
        <v>176</v>
      </c>
      <c r="E9099" s="3">
        <v>3</v>
      </c>
      <c r="F9099" s="3">
        <v>1</v>
      </c>
      <c r="G9099" s="3">
        <v>1</v>
      </c>
      <c r="H9099" s="3">
        <v>2</v>
      </c>
      <c r="I9099" s="3">
        <f t="shared" si="142"/>
        <v>2</v>
      </c>
    </row>
    <row r="9100" spans="1:9" x14ac:dyDescent="0.35">
      <c r="A9100" s="3" t="s">
        <v>9492</v>
      </c>
      <c r="B9100" s="44" t="s">
        <v>282</v>
      </c>
      <c r="C9100" s="44" t="s">
        <v>111</v>
      </c>
      <c r="D9100" s="44" t="s">
        <v>175</v>
      </c>
      <c r="E9100" s="3">
        <v>3</v>
      </c>
      <c r="F9100" s="3">
        <v>1</v>
      </c>
      <c r="G9100" s="3">
        <v>1</v>
      </c>
      <c r="H9100" s="3">
        <v>1</v>
      </c>
      <c r="I9100" s="3">
        <f t="shared" si="142"/>
        <v>2</v>
      </c>
    </row>
    <row r="9101" spans="1:9" x14ac:dyDescent="0.35">
      <c r="A9101" s="3" t="s">
        <v>9493</v>
      </c>
      <c r="B9101" s="44" t="s">
        <v>186</v>
      </c>
      <c r="C9101" s="44" t="s">
        <v>95</v>
      </c>
      <c r="D9101" s="44" t="s">
        <v>176</v>
      </c>
      <c r="E9101" s="3">
        <v>3</v>
      </c>
      <c r="F9101" s="3">
        <v>1</v>
      </c>
      <c r="G9101" s="3">
        <v>4</v>
      </c>
      <c r="H9101" s="3">
        <v>1</v>
      </c>
      <c r="I9101" s="3">
        <f t="shared" si="142"/>
        <v>2</v>
      </c>
    </row>
    <row r="9102" spans="1:9" x14ac:dyDescent="0.35">
      <c r="A9102" s="3" t="s">
        <v>9494</v>
      </c>
      <c r="B9102" s="44" t="s">
        <v>282</v>
      </c>
      <c r="C9102" s="44" t="s">
        <v>111</v>
      </c>
      <c r="D9102" s="44" t="s">
        <v>175</v>
      </c>
      <c r="E9102" s="3">
        <v>3</v>
      </c>
      <c r="F9102" s="3">
        <v>1</v>
      </c>
      <c r="G9102" s="3">
        <v>1</v>
      </c>
      <c r="H9102" s="3">
        <v>1</v>
      </c>
      <c r="I9102" s="3">
        <f t="shared" si="142"/>
        <v>2</v>
      </c>
    </row>
    <row r="9103" spans="1:9" x14ac:dyDescent="0.35">
      <c r="A9103" s="3" t="s">
        <v>9495</v>
      </c>
      <c r="B9103" s="44" t="s">
        <v>186</v>
      </c>
      <c r="C9103" s="44" t="s">
        <v>95</v>
      </c>
      <c r="D9103" s="44" t="s">
        <v>176</v>
      </c>
      <c r="E9103" s="3">
        <v>3</v>
      </c>
      <c r="F9103" s="3">
        <v>1</v>
      </c>
      <c r="G9103" s="3">
        <v>4</v>
      </c>
      <c r="H9103" s="3">
        <v>1</v>
      </c>
      <c r="I9103" s="3">
        <f t="shared" si="142"/>
        <v>2</v>
      </c>
    </row>
    <row r="9104" spans="1:9" x14ac:dyDescent="0.35">
      <c r="A9104" s="3" t="s">
        <v>9496</v>
      </c>
      <c r="B9104" s="44" t="s">
        <v>282</v>
      </c>
      <c r="C9104" s="44" t="s">
        <v>111</v>
      </c>
      <c r="D9104" s="44" t="s">
        <v>175</v>
      </c>
      <c r="E9104" s="3">
        <v>3</v>
      </c>
      <c r="F9104" s="3">
        <v>1</v>
      </c>
      <c r="G9104" s="3">
        <v>1</v>
      </c>
      <c r="H9104" s="3">
        <v>1</v>
      </c>
      <c r="I9104" s="3">
        <f t="shared" si="142"/>
        <v>2</v>
      </c>
    </row>
    <row r="9105" spans="1:9" x14ac:dyDescent="0.35">
      <c r="A9105" s="3" t="s">
        <v>9497</v>
      </c>
      <c r="B9105" s="44" t="s">
        <v>177</v>
      </c>
      <c r="C9105" s="44" t="s">
        <v>106</v>
      </c>
      <c r="D9105" s="44" t="s">
        <v>176</v>
      </c>
      <c r="E9105" s="3">
        <v>3</v>
      </c>
      <c r="F9105" s="3">
        <v>1</v>
      </c>
      <c r="G9105" s="3">
        <v>4</v>
      </c>
      <c r="H9105" s="3">
        <v>1</v>
      </c>
      <c r="I9105" s="3">
        <f t="shared" si="142"/>
        <v>2</v>
      </c>
    </row>
    <row r="9106" spans="1:9" x14ac:dyDescent="0.35">
      <c r="A9106" s="3" t="s">
        <v>9498</v>
      </c>
      <c r="B9106" s="44" t="s">
        <v>252</v>
      </c>
      <c r="C9106" s="44" t="s">
        <v>54</v>
      </c>
      <c r="D9106" s="44" t="s">
        <v>175</v>
      </c>
      <c r="E9106" s="3">
        <v>3</v>
      </c>
      <c r="F9106" s="3">
        <v>1</v>
      </c>
      <c r="G9106" s="3">
        <v>1</v>
      </c>
      <c r="H9106" s="3">
        <v>1</v>
      </c>
      <c r="I9106" s="3">
        <f t="shared" si="142"/>
        <v>2</v>
      </c>
    </row>
    <row r="9107" spans="1:9" x14ac:dyDescent="0.35">
      <c r="A9107" s="3" t="s">
        <v>9499</v>
      </c>
      <c r="B9107" s="44" t="s">
        <v>197</v>
      </c>
      <c r="C9107" s="44" t="s">
        <v>80</v>
      </c>
      <c r="D9107" s="44" t="s">
        <v>176</v>
      </c>
      <c r="E9107" s="3">
        <v>3</v>
      </c>
      <c r="F9107" s="3">
        <v>1</v>
      </c>
      <c r="G9107" s="3">
        <v>4</v>
      </c>
      <c r="H9107" s="3">
        <v>1</v>
      </c>
      <c r="I9107" s="3">
        <f t="shared" si="142"/>
        <v>2</v>
      </c>
    </row>
    <row r="9108" spans="1:9" x14ac:dyDescent="0.35">
      <c r="A9108" s="3" t="s">
        <v>9500</v>
      </c>
      <c r="B9108" s="44" t="s">
        <v>252</v>
      </c>
      <c r="C9108" s="44" t="s">
        <v>54</v>
      </c>
      <c r="D9108" s="44" t="s">
        <v>175</v>
      </c>
      <c r="E9108" s="3">
        <v>3</v>
      </c>
      <c r="F9108" s="3">
        <v>1</v>
      </c>
      <c r="G9108" s="3">
        <v>1</v>
      </c>
      <c r="H9108" s="3">
        <v>1</v>
      </c>
      <c r="I9108" s="3">
        <f t="shared" si="142"/>
        <v>2</v>
      </c>
    </row>
    <row r="9109" spans="1:9" x14ac:dyDescent="0.35">
      <c r="A9109" s="3" t="s">
        <v>9501</v>
      </c>
      <c r="B9109" s="44" t="s">
        <v>186</v>
      </c>
      <c r="C9109" s="44" t="s">
        <v>95</v>
      </c>
      <c r="D9109" s="44" t="s">
        <v>176</v>
      </c>
      <c r="E9109" s="3">
        <v>3</v>
      </c>
      <c r="F9109" s="3">
        <v>1</v>
      </c>
      <c r="G9109" s="3">
        <v>1</v>
      </c>
      <c r="H9109" s="3">
        <v>1</v>
      </c>
      <c r="I9109" s="3">
        <f t="shared" si="142"/>
        <v>2</v>
      </c>
    </row>
    <row r="9110" spans="1:9" x14ac:dyDescent="0.35">
      <c r="A9110" s="3" t="s">
        <v>9502</v>
      </c>
      <c r="B9110" s="44" t="s">
        <v>186</v>
      </c>
      <c r="C9110" s="44" t="s">
        <v>95</v>
      </c>
      <c r="D9110" s="44" t="s">
        <v>176</v>
      </c>
      <c r="E9110" s="3">
        <v>3</v>
      </c>
      <c r="F9110" s="3">
        <v>1</v>
      </c>
      <c r="G9110" s="3">
        <v>1</v>
      </c>
      <c r="H9110" s="3">
        <v>1</v>
      </c>
      <c r="I9110" s="3">
        <f t="shared" si="142"/>
        <v>2</v>
      </c>
    </row>
    <row r="9111" spans="1:9" x14ac:dyDescent="0.35">
      <c r="A9111" s="3" t="s">
        <v>9503</v>
      </c>
      <c r="B9111" s="44" t="s">
        <v>186</v>
      </c>
      <c r="C9111" s="44" t="s">
        <v>95</v>
      </c>
      <c r="D9111" s="44" t="s">
        <v>176</v>
      </c>
      <c r="E9111" s="3">
        <v>3</v>
      </c>
      <c r="F9111" s="3">
        <v>1</v>
      </c>
      <c r="G9111" s="3">
        <v>4</v>
      </c>
      <c r="H9111" s="3">
        <v>1</v>
      </c>
      <c r="I9111" s="3">
        <f t="shared" si="142"/>
        <v>2</v>
      </c>
    </row>
    <row r="9112" spans="1:9" x14ac:dyDescent="0.35">
      <c r="A9112" s="3" t="s">
        <v>9504</v>
      </c>
      <c r="B9112" s="44" t="s">
        <v>186</v>
      </c>
      <c r="C9112" s="44" t="s">
        <v>95</v>
      </c>
      <c r="D9112" s="44" t="s">
        <v>176</v>
      </c>
      <c r="E9112" s="3">
        <v>3</v>
      </c>
      <c r="F9112" s="3">
        <v>1</v>
      </c>
      <c r="G9112" s="3">
        <v>1</v>
      </c>
      <c r="H9112" s="3">
        <v>1</v>
      </c>
      <c r="I9112" s="3">
        <f t="shared" si="142"/>
        <v>2</v>
      </c>
    </row>
    <row r="9113" spans="1:9" x14ac:dyDescent="0.35">
      <c r="A9113" s="3" t="s">
        <v>9505</v>
      </c>
      <c r="B9113" s="44" t="s">
        <v>186</v>
      </c>
      <c r="C9113" s="44" t="s">
        <v>95</v>
      </c>
      <c r="D9113" s="44" t="s">
        <v>176</v>
      </c>
      <c r="E9113" s="3">
        <v>3</v>
      </c>
      <c r="F9113" s="3">
        <v>1</v>
      </c>
      <c r="G9113" s="3">
        <v>1</v>
      </c>
      <c r="H9113" s="3">
        <v>1</v>
      </c>
      <c r="I9113" s="3">
        <f t="shared" si="142"/>
        <v>2</v>
      </c>
    </row>
    <row r="9114" spans="1:9" x14ac:dyDescent="0.35">
      <c r="A9114" s="3" t="s">
        <v>9506</v>
      </c>
      <c r="B9114" s="44" t="s">
        <v>186</v>
      </c>
      <c r="C9114" s="44" t="s">
        <v>95</v>
      </c>
      <c r="D9114" s="44" t="s">
        <v>176</v>
      </c>
      <c r="E9114" s="3">
        <v>3</v>
      </c>
      <c r="F9114" s="3">
        <v>1</v>
      </c>
      <c r="G9114" s="3">
        <v>4</v>
      </c>
      <c r="H9114" s="3">
        <v>1</v>
      </c>
      <c r="I9114" s="3">
        <f t="shared" si="142"/>
        <v>2</v>
      </c>
    </row>
    <row r="9115" spans="1:9" x14ac:dyDescent="0.35">
      <c r="A9115" s="3" t="s">
        <v>9507</v>
      </c>
      <c r="B9115" s="44" t="s">
        <v>211</v>
      </c>
      <c r="C9115" s="44" t="s">
        <v>87</v>
      </c>
      <c r="D9115" s="44" t="s">
        <v>175</v>
      </c>
      <c r="E9115" s="3">
        <v>3</v>
      </c>
      <c r="F9115" s="3">
        <v>1</v>
      </c>
      <c r="G9115" s="3">
        <v>1</v>
      </c>
      <c r="H9115" s="3">
        <v>1</v>
      </c>
      <c r="I9115" s="3">
        <f t="shared" si="142"/>
        <v>2</v>
      </c>
    </row>
    <row r="9116" spans="1:9" x14ac:dyDescent="0.35">
      <c r="A9116" s="3" t="s">
        <v>9508</v>
      </c>
      <c r="B9116" s="44" t="s">
        <v>252</v>
      </c>
      <c r="C9116" s="44" t="s">
        <v>54</v>
      </c>
      <c r="D9116" s="44" t="s">
        <v>175</v>
      </c>
      <c r="E9116" s="3">
        <v>3</v>
      </c>
      <c r="F9116" s="3">
        <v>1</v>
      </c>
      <c r="G9116" s="3">
        <v>1</v>
      </c>
      <c r="H9116" s="3">
        <v>1</v>
      </c>
      <c r="I9116" s="3">
        <f t="shared" si="142"/>
        <v>2</v>
      </c>
    </row>
    <row r="9117" spans="1:9" x14ac:dyDescent="0.35">
      <c r="A9117" s="3" t="s">
        <v>9509</v>
      </c>
      <c r="B9117" s="44" t="s">
        <v>252</v>
      </c>
      <c r="C9117" s="44" t="s">
        <v>54</v>
      </c>
      <c r="D9117" s="44" t="s">
        <v>175</v>
      </c>
      <c r="E9117" s="3">
        <v>3</v>
      </c>
      <c r="F9117" s="3">
        <v>1</v>
      </c>
      <c r="G9117" s="3">
        <v>1</v>
      </c>
      <c r="H9117" s="3">
        <v>1</v>
      </c>
      <c r="I9117" s="3">
        <f t="shared" si="142"/>
        <v>2</v>
      </c>
    </row>
    <row r="9118" spans="1:9" x14ac:dyDescent="0.35">
      <c r="A9118" s="3" t="s">
        <v>9510</v>
      </c>
      <c r="B9118" s="44" t="s">
        <v>177</v>
      </c>
      <c r="C9118" s="44" t="s">
        <v>106</v>
      </c>
      <c r="D9118" s="44" t="s">
        <v>176</v>
      </c>
      <c r="E9118" s="3">
        <v>3</v>
      </c>
      <c r="F9118" s="3">
        <v>1</v>
      </c>
      <c r="G9118" s="3">
        <v>1</v>
      </c>
      <c r="H9118" s="3">
        <v>1</v>
      </c>
      <c r="I9118" s="3">
        <f t="shared" si="142"/>
        <v>2</v>
      </c>
    </row>
    <row r="9119" spans="1:9" x14ac:dyDescent="0.35">
      <c r="A9119" s="3" t="s">
        <v>9511</v>
      </c>
      <c r="B9119" s="44" t="s">
        <v>252</v>
      </c>
      <c r="C9119" s="44" t="s">
        <v>54</v>
      </c>
      <c r="D9119" s="44" t="s">
        <v>175</v>
      </c>
      <c r="E9119" s="3">
        <v>3</v>
      </c>
      <c r="F9119" s="3">
        <v>1</v>
      </c>
      <c r="G9119" s="3">
        <v>1</v>
      </c>
      <c r="H9119" s="3">
        <v>1</v>
      </c>
      <c r="I9119" s="3">
        <f t="shared" si="142"/>
        <v>2</v>
      </c>
    </row>
    <row r="9120" spans="1:9" x14ac:dyDescent="0.35">
      <c r="A9120" s="3" t="s">
        <v>9512</v>
      </c>
      <c r="B9120" s="44" t="s">
        <v>206</v>
      </c>
      <c r="C9120" s="44" t="s">
        <v>52</v>
      </c>
      <c r="D9120" s="44" t="s">
        <v>175</v>
      </c>
      <c r="E9120" s="3">
        <v>1</v>
      </c>
      <c r="F9120" s="3">
        <v>1</v>
      </c>
      <c r="G9120" s="3">
        <v>1</v>
      </c>
      <c r="H9120" s="3">
        <v>1</v>
      </c>
      <c r="I9120" s="3">
        <f t="shared" si="142"/>
        <v>1</v>
      </c>
    </row>
    <row r="9121" spans="1:9" x14ac:dyDescent="0.35">
      <c r="A9121" s="3" t="s">
        <v>9513</v>
      </c>
      <c r="B9121" s="44" t="s">
        <v>211</v>
      </c>
      <c r="C9121" s="44" t="s">
        <v>87</v>
      </c>
      <c r="D9121" s="44" t="s">
        <v>175</v>
      </c>
      <c r="E9121" s="3">
        <v>3</v>
      </c>
      <c r="F9121" s="3">
        <v>2</v>
      </c>
      <c r="G9121" s="3">
        <v>1</v>
      </c>
      <c r="H9121" s="3">
        <v>1</v>
      </c>
      <c r="I9121" s="3">
        <f t="shared" si="142"/>
        <v>2</v>
      </c>
    </row>
    <row r="9122" spans="1:9" x14ac:dyDescent="0.35">
      <c r="A9122" s="3" t="s">
        <v>9514</v>
      </c>
      <c r="B9122" s="44" t="s">
        <v>211</v>
      </c>
      <c r="C9122" s="44" t="s">
        <v>87</v>
      </c>
      <c r="D9122" s="44" t="s">
        <v>175</v>
      </c>
      <c r="E9122" s="3">
        <v>3</v>
      </c>
      <c r="F9122" s="3">
        <v>1</v>
      </c>
      <c r="G9122" s="3">
        <v>4</v>
      </c>
      <c r="H9122" s="3">
        <v>1</v>
      </c>
      <c r="I9122" s="3">
        <f t="shared" si="142"/>
        <v>2</v>
      </c>
    </row>
    <row r="9123" spans="1:9" x14ac:dyDescent="0.35">
      <c r="A9123" s="3" t="s">
        <v>9515</v>
      </c>
      <c r="B9123" s="44" t="s">
        <v>237</v>
      </c>
      <c r="C9123" s="44" t="s">
        <v>63</v>
      </c>
      <c r="D9123" s="44" t="s">
        <v>175</v>
      </c>
      <c r="E9123" s="3">
        <v>3</v>
      </c>
      <c r="F9123" s="3">
        <v>1</v>
      </c>
      <c r="G9123" s="3">
        <v>1</v>
      </c>
      <c r="H9123" s="3">
        <v>1</v>
      </c>
      <c r="I9123" s="3">
        <f t="shared" si="142"/>
        <v>2</v>
      </c>
    </row>
    <row r="9124" spans="1:9" x14ac:dyDescent="0.35">
      <c r="A9124" s="3" t="s">
        <v>9516</v>
      </c>
      <c r="B9124" s="44" t="s">
        <v>197</v>
      </c>
      <c r="C9124" s="44" t="s">
        <v>80</v>
      </c>
      <c r="D9124" s="44" t="s">
        <v>176</v>
      </c>
      <c r="E9124" s="3">
        <v>3</v>
      </c>
      <c r="F9124" s="3">
        <v>1</v>
      </c>
      <c r="G9124" s="3">
        <v>4</v>
      </c>
      <c r="H9124" s="3">
        <v>1</v>
      </c>
      <c r="I9124" s="3">
        <f t="shared" si="142"/>
        <v>2</v>
      </c>
    </row>
    <row r="9125" spans="1:9" x14ac:dyDescent="0.35">
      <c r="A9125" s="3" t="s">
        <v>9517</v>
      </c>
      <c r="B9125" s="44" t="s">
        <v>197</v>
      </c>
      <c r="C9125" s="44" t="s">
        <v>80</v>
      </c>
      <c r="D9125" s="44" t="s">
        <v>176</v>
      </c>
      <c r="E9125" s="3">
        <v>3</v>
      </c>
      <c r="F9125" s="3">
        <v>1</v>
      </c>
      <c r="G9125" s="3">
        <v>4</v>
      </c>
      <c r="H9125" s="3">
        <v>1</v>
      </c>
      <c r="I9125" s="3">
        <f t="shared" si="142"/>
        <v>2</v>
      </c>
    </row>
    <row r="9126" spans="1:9" x14ac:dyDescent="0.35">
      <c r="A9126" s="3" t="s">
        <v>9518</v>
      </c>
      <c r="B9126" s="44" t="s">
        <v>248</v>
      </c>
      <c r="C9126" s="44" t="s">
        <v>80</v>
      </c>
      <c r="D9126" s="44" t="s">
        <v>175</v>
      </c>
      <c r="E9126" s="3">
        <v>3</v>
      </c>
      <c r="F9126" s="3">
        <v>1</v>
      </c>
      <c r="G9126" s="3">
        <v>4</v>
      </c>
      <c r="H9126" s="3">
        <v>1</v>
      </c>
      <c r="I9126" s="3">
        <f t="shared" si="142"/>
        <v>2</v>
      </c>
    </row>
    <row r="9127" spans="1:9" x14ac:dyDescent="0.35">
      <c r="A9127" s="3" t="s">
        <v>9519</v>
      </c>
      <c r="B9127" s="44" t="s">
        <v>248</v>
      </c>
      <c r="C9127" s="44" t="s">
        <v>80</v>
      </c>
      <c r="D9127" s="44" t="s">
        <v>175</v>
      </c>
      <c r="E9127" s="3">
        <v>3</v>
      </c>
      <c r="F9127" s="3">
        <v>1</v>
      </c>
      <c r="G9127" s="3">
        <v>1</v>
      </c>
      <c r="H9127" s="3">
        <v>1</v>
      </c>
      <c r="I9127" s="3">
        <f t="shared" si="142"/>
        <v>2</v>
      </c>
    </row>
    <row r="9128" spans="1:9" x14ac:dyDescent="0.35">
      <c r="A9128" s="3" t="s">
        <v>9520</v>
      </c>
      <c r="B9128" s="44" t="s">
        <v>186</v>
      </c>
      <c r="C9128" s="44" t="s">
        <v>95</v>
      </c>
      <c r="D9128" s="44" t="s">
        <v>176</v>
      </c>
      <c r="E9128" s="3">
        <v>3</v>
      </c>
      <c r="F9128" s="3">
        <v>1</v>
      </c>
      <c r="G9128" s="3">
        <v>4</v>
      </c>
      <c r="H9128" s="3">
        <v>1</v>
      </c>
      <c r="I9128" s="3">
        <f t="shared" si="142"/>
        <v>2</v>
      </c>
    </row>
    <row r="9129" spans="1:9" x14ac:dyDescent="0.35">
      <c r="A9129" s="3" t="s">
        <v>9521</v>
      </c>
      <c r="B9129" s="44" t="s">
        <v>177</v>
      </c>
      <c r="C9129" s="44" t="s">
        <v>106</v>
      </c>
      <c r="D9129" s="44" t="s">
        <v>176</v>
      </c>
      <c r="E9129" s="3">
        <v>3</v>
      </c>
      <c r="F9129" s="3">
        <v>1</v>
      </c>
      <c r="G9129" s="3">
        <v>4</v>
      </c>
      <c r="H9129" s="3">
        <v>4</v>
      </c>
      <c r="I9129" s="3">
        <f t="shared" si="142"/>
        <v>3</v>
      </c>
    </row>
    <row r="9130" spans="1:9" x14ac:dyDescent="0.35">
      <c r="A9130" s="3" t="s">
        <v>9522</v>
      </c>
      <c r="B9130" s="44" t="s">
        <v>186</v>
      </c>
      <c r="C9130" s="44" t="s">
        <v>95</v>
      </c>
      <c r="D9130" s="44" t="s">
        <v>176</v>
      </c>
      <c r="E9130" s="3">
        <v>3</v>
      </c>
      <c r="F9130" s="3">
        <v>1</v>
      </c>
      <c r="G9130" s="3">
        <v>4</v>
      </c>
      <c r="H9130" s="3">
        <v>1</v>
      </c>
      <c r="I9130" s="3">
        <f t="shared" si="142"/>
        <v>2</v>
      </c>
    </row>
    <row r="9131" spans="1:9" x14ac:dyDescent="0.35">
      <c r="A9131" s="3" t="s">
        <v>9523</v>
      </c>
      <c r="B9131" s="44" t="s">
        <v>186</v>
      </c>
      <c r="C9131" s="44" t="s">
        <v>95</v>
      </c>
      <c r="D9131" s="44" t="s">
        <v>176</v>
      </c>
      <c r="E9131" s="3">
        <v>3</v>
      </c>
      <c r="F9131" s="3">
        <v>1</v>
      </c>
      <c r="G9131" s="3">
        <v>4</v>
      </c>
      <c r="H9131" s="3">
        <v>1</v>
      </c>
      <c r="I9131" s="3">
        <f t="shared" si="142"/>
        <v>2</v>
      </c>
    </row>
    <row r="9132" spans="1:9" x14ac:dyDescent="0.35">
      <c r="A9132" s="3" t="s">
        <v>9524</v>
      </c>
      <c r="B9132" s="44" t="s">
        <v>276</v>
      </c>
      <c r="C9132" s="44" t="s">
        <v>105</v>
      </c>
      <c r="D9132" s="44" t="s">
        <v>175</v>
      </c>
      <c r="E9132" s="3">
        <v>3</v>
      </c>
      <c r="F9132" s="3">
        <v>1</v>
      </c>
      <c r="G9132" s="3">
        <v>1</v>
      </c>
      <c r="H9132" s="3">
        <v>1</v>
      </c>
      <c r="I9132" s="3">
        <f t="shared" si="142"/>
        <v>2</v>
      </c>
    </row>
    <row r="9133" spans="1:9" x14ac:dyDescent="0.35">
      <c r="A9133" s="3" t="s">
        <v>9525</v>
      </c>
      <c r="B9133" s="44" t="s">
        <v>259</v>
      </c>
      <c r="C9133" s="44" t="s">
        <v>95</v>
      </c>
      <c r="D9133" s="44" t="s">
        <v>175</v>
      </c>
      <c r="E9133" s="3">
        <v>3</v>
      </c>
      <c r="F9133" s="3">
        <v>1</v>
      </c>
      <c r="G9133" s="3">
        <v>4</v>
      </c>
      <c r="H9133" s="3">
        <v>1</v>
      </c>
      <c r="I9133" s="3">
        <f t="shared" si="142"/>
        <v>2</v>
      </c>
    </row>
    <row r="9134" spans="1:9" x14ac:dyDescent="0.35">
      <c r="A9134" s="3" t="s">
        <v>9526</v>
      </c>
      <c r="B9134" s="44" t="s">
        <v>220</v>
      </c>
      <c r="C9134" s="44" t="s">
        <v>96</v>
      </c>
      <c r="D9134" s="44" t="s">
        <v>176</v>
      </c>
      <c r="E9134" s="3">
        <v>3</v>
      </c>
      <c r="F9134" s="3">
        <v>1</v>
      </c>
      <c r="G9134" s="3">
        <v>1</v>
      </c>
      <c r="H9134" s="3">
        <v>1</v>
      </c>
      <c r="I9134" s="3">
        <f t="shared" si="142"/>
        <v>2</v>
      </c>
    </row>
    <row r="9135" spans="1:9" x14ac:dyDescent="0.35">
      <c r="A9135" s="3" t="s">
        <v>9527</v>
      </c>
      <c r="B9135" s="44" t="s">
        <v>224</v>
      </c>
      <c r="C9135" s="44" t="s">
        <v>183</v>
      </c>
      <c r="D9135" s="44" t="s">
        <v>176</v>
      </c>
      <c r="E9135" s="3">
        <v>3</v>
      </c>
      <c r="F9135" s="3">
        <v>1</v>
      </c>
      <c r="G9135" s="3">
        <v>4</v>
      </c>
      <c r="H9135" s="3">
        <v>1</v>
      </c>
      <c r="I9135" s="3">
        <f t="shared" si="142"/>
        <v>2</v>
      </c>
    </row>
    <row r="9136" spans="1:9" x14ac:dyDescent="0.35">
      <c r="A9136" s="3" t="s">
        <v>9528</v>
      </c>
      <c r="B9136" s="44" t="s">
        <v>185</v>
      </c>
      <c r="C9136" s="44" t="s">
        <v>63</v>
      </c>
      <c r="D9136" s="44" t="s">
        <v>176</v>
      </c>
      <c r="E9136" s="3">
        <v>3</v>
      </c>
      <c r="F9136" s="3">
        <v>1</v>
      </c>
      <c r="G9136" s="3">
        <v>1</v>
      </c>
      <c r="H9136" s="3">
        <v>1</v>
      </c>
      <c r="I9136" s="3">
        <f t="shared" si="142"/>
        <v>2</v>
      </c>
    </row>
    <row r="9137" spans="1:9" x14ac:dyDescent="0.35">
      <c r="A9137" s="3" t="s">
        <v>9529</v>
      </c>
      <c r="B9137" s="44" t="s">
        <v>215</v>
      </c>
      <c r="C9137" s="44" t="s">
        <v>38</v>
      </c>
      <c r="D9137" s="44" t="s">
        <v>176</v>
      </c>
      <c r="E9137" s="3">
        <v>3</v>
      </c>
      <c r="F9137" s="3">
        <v>2</v>
      </c>
      <c r="G9137" s="3">
        <v>1</v>
      </c>
      <c r="H9137" s="3">
        <v>1</v>
      </c>
      <c r="I9137" s="3">
        <f t="shared" si="142"/>
        <v>2</v>
      </c>
    </row>
    <row r="9138" spans="1:9" x14ac:dyDescent="0.35">
      <c r="A9138" s="3" t="s">
        <v>9530</v>
      </c>
      <c r="B9138" s="44" t="s">
        <v>181</v>
      </c>
      <c r="C9138" s="44" t="s">
        <v>79</v>
      </c>
      <c r="D9138" s="44" t="s">
        <v>175</v>
      </c>
      <c r="E9138" s="3">
        <v>3</v>
      </c>
      <c r="F9138" s="3">
        <v>1</v>
      </c>
      <c r="G9138" s="3">
        <v>1</v>
      </c>
      <c r="H9138" s="3">
        <v>1</v>
      </c>
      <c r="I9138" s="3">
        <f t="shared" si="142"/>
        <v>2</v>
      </c>
    </row>
    <row r="9139" spans="1:9" x14ac:dyDescent="0.35">
      <c r="A9139" s="3" t="s">
        <v>9531</v>
      </c>
      <c r="B9139" s="44" t="s">
        <v>237</v>
      </c>
      <c r="C9139" s="44" t="s">
        <v>63</v>
      </c>
      <c r="D9139" s="44" t="s">
        <v>175</v>
      </c>
      <c r="E9139" s="3">
        <v>3</v>
      </c>
      <c r="F9139" s="3">
        <v>1</v>
      </c>
      <c r="G9139" s="3">
        <v>1</v>
      </c>
      <c r="H9139" s="3">
        <v>1</v>
      </c>
      <c r="I9139" s="3">
        <f t="shared" si="142"/>
        <v>2</v>
      </c>
    </row>
    <row r="9140" spans="1:9" x14ac:dyDescent="0.35">
      <c r="A9140" s="3" t="s">
        <v>9532</v>
      </c>
      <c r="B9140" s="44" t="s">
        <v>259</v>
      </c>
      <c r="C9140" s="44" t="s">
        <v>95</v>
      </c>
      <c r="D9140" s="44" t="s">
        <v>175</v>
      </c>
      <c r="E9140" s="3">
        <v>3</v>
      </c>
      <c r="F9140" s="3">
        <v>1</v>
      </c>
      <c r="G9140" s="3">
        <v>1</v>
      </c>
      <c r="H9140" s="3">
        <v>1</v>
      </c>
      <c r="I9140" s="3">
        <f t="shared" si="142"/>
        <v>2</v>
      </c>
    </row>
    <row r="9141" spans="1:9" x14ac:dyDescent="0.35">
      <c r="A9141" s="3" t="s">
        <v>9533</v>
      </c>
      <c r="B9141" s="44" t="s">
        <v>220</v>
      </c>
      <c r="C9141" s="44" t="s">
        <v>96</v>
      </c>
      <c r="D9141" s="44" t="s">
        <v>176</v>
      </c>
      <c r="E9141" s="3">
        <v>3</v>
      </c>
      <c r="F9141" s="3">
        <v>1</v>
      </c>
      <c r="G9141" s="3">
        <v>1</v>
      </c>
      <c r="H9141" s="3">
        <v>1</v>
      </c>
      <c r="I9141" s="3">
        <f t="shared" si="142"/>
        <v>2</v>
      </c>
    </row>
    <row r="9142" spans="1:9" x14ac:dyDescent="0.35">
      <c r="A9142" s="3" t="s">
        <v>9534</v>
      </c>
      <c r="B9142" s="44" t="s">
        <v>220</v>
      </c>
      <c r="C9142" s="44" t="s">
        <v>96</v>
      </c>
      <c r="D9142" s="44" t="s">
        <v>176</v>
      </c>
      <c r="E9142" s="3">
        <v>3</v>
      </c>
      <c r="F9142" s="3">
        <v>2</v>
      </c>
      <c r="G9142" s="3">
        <v>1</v>
      </c>
      <c r="H9142" s="3">
        <v>1</v>
      </c>
      <c r="I9142" s="3">
        <f t="shared" si="142"/>
        <v>2</v>
      </c>
    </row>
    <row r="9143" spans="1:9" x14ac:dyDescent="0.35">
      <c r="A9143" s="3" t="s">
        <v>9535</v>
      </c>
      <c r="B9143" s="44" t="s">
        <v>259</v>
      </c>
      <c r="C9143" s="44" t="s">
        <v>95</v>
      </c>
      <c r="D9143" s="44" t="s">
        <v>175</v>
      </c>
      <c r="E9143" s="3">
        <v>3</v>
      </c>
      <c r="F9143" s="3">
        <v>1</v>
      </c>
      <c r="G9143" s="3">
        <v>1</v>
      </c>
      <c r="H9143" s="3">
        <v>1</v>
      </c>
      <c r="I9143" s="3">
        <f t="shared" si="142"/>
        <v>2</v>
      </c>
    </row>
    <row r="9144" spans="1:9" x14ac:dyDescent="0.35">
      <c r="A9144" s="3" t="s">
        <v>9536</v>
      </c>
      <c r="B9144" s="44" t="s">
        <v>220</v>
      </c>
      <c r="C9144" s="44" t="s">
        <v>96</v>
      </c>
      <c r="D9144" s="44" t="s">
        <v>176</v>
      </c>
      <c r="E9144" s="3">
        <v>3</v>
      </c>
      <c r="F9144" s="3">
        <v>1</v>
      </c>
      <c r="G9144" s="3">
        <v>4</v>
      </c>
      <c r="H9144" s="3">
        <v>1</v>
      </c>
      <c r="I9144" s="3">
        <f t="shared" si="142"/>
        <v>2</v>
      </c>
    </row>
    <row r="9145" spans="1:9" x14ac:dyDescent="0.35">
      <c r="A9145" s="3" t="s">
        <v>9537</v>
      </c>
      <c r="B9145" s="44" t="s">
        <v>259</v>
      </c>
      <c r="C9145" s="44" t="s">
        <v>95</v>
      </c>
      <c r="D9145" s="44" t="s">
        <v>175</v>
      </c>
      <c r="E9145" s="3">
        <v>3</v>
      </c>
      <c r="F9145" s="3">
        <v>1</v>
      </c>
      <c r="G9145" s="3">
        <v>4</v>
      </c>
      <c r="H9145" s="3">
        <v>1</v>
      </c>
      <c r="I9145" s="3">
        <f t="shared" si="142"/>
        <v>2</v>
      </c>
    </row>
    <row r="9146" spans="1:9" x14ac:dyDescent="0.35">
      <c r="A9146" s="3" t="s">
        <v>9538</v>
      </c>
      <c r="B9146" s="44" t="s">
        <v>254</v>
      </c>
      <c r="C9146" s="44" t="s">
        <v>68</v>
      </c>
      <c r="D9146" s="44" t="s">
        <v>176</v>
      </c>
      <c r="E9146" s="3">
        <v>3</v>
      </c>
      <c r="F9146" s="3">
        <v>1</v>
      </c>
      <c r="G9146" s="3">
        <v>1</v>
      </c>
      <c r="H9146" s="3">
        <v>1</v>
      </c>
      <c r="I9146" s="3">
        <f t="shared" si="142"/>
        <v>2</v>
      </c>
    </row>
    <row r="9147" spans="1:9" x14ac:dyDescent="0.35">
      <c r="A9147" s="3" t="s">
        <v>9539</v>
      </c>
      <c r="B9147" s="44" t="s">
        <v>254</v>
      </c>
      <c r="C9147" s="44" t="s">
        <v>68</v>
      </c>
      <c r="D9147" s="44" t="s">
        <v>176</v>
      </c>
      <c r="E9147" s="3">
        <v>3</v>
      </c>
      <c r="F9147" s="3">
        <v>1</v>
      </c>
      <c r="G9147" s="3">
        <v>1</v>
      </c>
      <c r="H9147" s="3">
        <v>1</v>
      </c>
      <c r="I9147" s="3">
        <f t="shared" si="142"/>
        <v>2</v>
      </c>
    </row>
    <row r="9148" spans="1:9" x14ac:dyDescent="0.35">
      <c r="A9148" s="3" t="s">
        <v>9540</v>
      </c>
      <c r="B9148" s="44" t="s">
        <v>254</v>
      </c>
      <c r="C9148" s="44" t="s">
        <v>68</v>
      </c>
      <c r="D9148" s="44" t="s">
        <v>176</v>
      </c>
      <c r="E9148" s="3">
        <v>3</v>
      </c>
      <c r="F9148" s="3">
        <v>1</v>
      </c>
      <c r="G9148" s="3">
        <v>1</v>
      </c>
      <c r="H9148" s="3">
        <v>1</v>
      </c>
      <c r="I9148" s="3">
        <f t="shared" si="142"/>
        <v>2</v>
      </c>
    </row>
    <row r="9149" spans="1:9" x14ac:dyDescent="0.35">
      <c r="A9149" s="3" t="s">
        <v>9541</v>
      </c>
      <c r="B9149" s="44" t="s">
        <v>259</v>
      </c>
      <c r="C9149" s="44" t="s">
        <v>95</v>
      </c>
      <c r="D9149" s="44" t="s">
        <v>175</v>
      </c>
      <c r="E9149" s="3">
        <v>3</v>
      </c>
      <c r="F9149" s="3">
        <v>1</v>
      </c>
      <c r="G9149" s="3">
        <v>1</v>
      </c>
      <c r="H9149" s="3">
        <v>2</v>
      </c>
      <c r="I9149" s="3">
        <f t="shared" si="142"/>
        <v>2</v>
      </c>
    </row>
    <row r="9150" spans="1:9" x14ac:dyDescent="0.35">
      <c r="A9150" s="3" t="s">
        <v>9542</v>
      </c>
      <c r="B9150" s="44" t="s">
        <v>215</v>
      </c>
      <c r="C9150" s="44" t="s">
        <v>38</v>
      </c>
      <c r="D9150" s="44" t="s">
        <v>176</v>
      </c>
      <c r="E9150" s="3">
        <v>3</v>
      </c>
      <c r="F9150" s="3">
        <v>1</v>
      </c>
      <c r="G9150" s="3">
        <v>1</v>
      </c>
      <c r="H9150" s="3">
        <v>1</v>
      </c>
      <c r="I9150" s="3">
        <f t="shared" si="142"/>
        <v>2</v>
      </c>
    </row>
    <row r="9151" spans="1:9" x14ac:dyDescent="0.35">
      <c r="A9151" s="3" t="s">
        <v>9543</v>
      </c>
      <c r="B9151" s="44" t="s">
        <v>220</v>
      </c>
      <c r="C9151" s="44" t="s">
        <v>96</v>
      </c>
      <c r="D9151" s="44" t="s">
        <v>176</v>
      </c>
      <c r="E9151" s="3">
        <v>3</v>
      </c>
      <c r="F9151" s="3">
        <v>2</v>
      </c>
      <c r="G9151" s="3">
        <v>1</v>
      </c>
      <c r="H9151" s="3">
        <v>2</v>
      </c>
      <c r="I9151" s="3">
        <f t="shared" si="142"/>
        <v>2</v>
      </c>
    </row>
    <row r="9152" spans="1:9" x14ac:dyDescent="0.35">
      <c r="A9152" s="3" t="s">
        <v>9544</v>
      </c>
      <c r="B9152" s="44" t="s">
        <v>259</v>
      </c>
      <c r="C9152" s="44" t="s">
        <v>95</v>
      </c>
      <c r="D9152" s="44" t="s">
        <v>175</v>
      </c>
      <c r="E9152" s="3">
        <v>3</v>
      </c>
      <c r="F9152" s="3">
        <v>1</v>
      </c>
      <c r="G9152" s="3">
        <v>4</v>
      </c>
      <c r="H9152" s="3">
        <v>1</v>
      </c>
      <c r="I9152" s="3">
        <f t="shared" si="142"/>
        <v>2</v>
      </c>
    </row>
    <row r="9153" spans="1:9" x14ac:dyDescent="0.35">
      <c r="A9153" s="3" t="s">
        <v>9545</v>
      </c>
      <c r="B9153" s="44" t="s">
        <v>220</v>
      </c>
      <c r="C9153" s="44" t="s">
        <v>96</v>
      </c>
      <c r="D9153" s="44" t="s">
        <v>176</v>
      </c>
      <c r="E9153" s="3">
        <v>3</v>
      </c>
      <c r="F9153" s="3">
        <v>1</v>
      </c>
      <c r="G9153" s="3">
        <v>1</v>
      </c>
      <c r="H9153" s="3">
        <v>1</v>
      </c>
      <c r="I9153" s="3">
        <f t="shared" si="142"/>
        <v>2</v>
      </c>
    </row>
    <row r="9154" spans="1:9" x14ac:dyDescent="0.35">
      <c r="A9154" s="3" t="s">
        <v>9546</v>
      </c>
      <c r="B9154" s="44" t="s">
        <v>255</v>
      </c>
      <c r="C9154" s="44" t="s">
        <v>87</v>
      </c>
      <c r="D9154" s="44" t="s">
        <v>176</v>
      </c>
      <c r="E9154" s="3">
        <v>3</v>
      </c>
      <c r="F9154" s="3">
        <v>2</v>
      </c>
      <c r="G9154" s="3">
        <v>1</v>
      </c>
      <c r="H9154" s="3">
        <v>1</v>
      </c>
      <c r="I9154" s="3">
        <f t="shared" si="142"/>
        <v>2</v>
      </c>
    </row>
    <row r="9155" spans="1:9" x14ac:dyDescent="0.35">
      <c r="A9155" s="3" t="s">
        <v>9547</v>
      </c>
      <c r="B9155" s="44" t="s">
        <v>259</v>
      </c>
      <c r="C9155" s="44" t="s">
        <v>95</v>
      </c>
      <c r="D9155" s="44" t="s">
        <v>175</v>
      </c>
      <c r="E9155" s="3">
        <v>3</v>
      </c>
      <c r="F9155" s="3">
        <v>1</v>
      </c>
      <c r="G9155" s="3">
        <v>4</v>
      </c>
      <c r="H9155" s="3">
        <v>1</v>
      </c>
      <c r="I9155" s="3">
        <f t="shared" ref="I9155:I9218" si="143">ROUND(AVERAGE(E9155:H9155),0)</f>
        <v>2</v>
      </c>
    </row>
    <row r="9156" spans="1:9" x14ac:dyDescent="0.35">
      <c r="A9156" s="3" t="s">
        <v>9548</v>
      </c>
      <c r="B9156" s="44" t="s">
        <v>254</v>
      </c>
      <c r="C9156" s="44" t="s">
        <v>68</v>
      </c>
      <c r="D9156" s="44" t="s">
        <v>176</v>
      </c>
      <c r="E9156" s="3">
        <v>3</v>
      </c>
      <c r="F9156" s="3">
        <v>2</v>
      </c>
      <c r="G9156" s="3">
        <v>1</v>
      </c>
      <c r="H9156" s="3">
        <v>1</v>
      </c>
      <c r="I9156" s="3">
        <f t="shared" si="143"/>
        <v>2</v>
      </c>
    </row>
    <row r="9157" spans="1:9" x14ac:dyDescent="0.35">
      <c r="A9157" s="3" t="s">
        <v>9549</v>
      </c>
      <c r="B9157" s="44" t="s">
        <v>259</v>
      </c>
      <c r="C9157" s="44" t="s">
        <v>95</v>
      </c>
      <c r="D9157" s="44" t="s">
        <v>175</v>
      </c>
      <c r="E9157" s="3">
        <v>3</v>
      </c>
      <c r="F9157" s="3">
        <v>1</v>
      </c>
      <c r="G9157" s="3">
        <v>4</v>
      </c>
      <c r="H9157" s="3">
        <v>1</v>
      </c>
      <c r="I9157" s="3">
        <f t="shared" si="143"/>
        <v>2</v>
      </c>
    </row>
    <row r="9158" spans="1:9" x14ac:dyDescent="0.35">
      <c r="A9158" s="3" t="s">
        <v>9550</v>
      </c>
      <c r="B9158" s="44" t="s">
        <v>254</v>
      </c>
      <c r="C9158" s="44" t="s">
        <v>68</v>
      </c>
      <c r="D9158" s="44" t="s">
        <v>176</v>
      </c>
      <c r="E9158" s="3">
        <v>3</v>
      </c>
      <c r="F9158" s="3">
        <v>1</v>
      </c>
      <c r="G9158" s="3">
        <v>1</v>
      </c>
      <c r="H9158" s="3">
        <v>3</v>
      </c>
      <c r="I9158" s="3">
        <f t="shared" si="143"/>
        <v>2</v>
      </c>
    </row>
    <row r="9159" spans="1:9" x14ac:dyDescent="0.35">
      <c r="A9159" s="3" t="s">
        <v>9551</v>
      </c>
      <c r="B9159" s="44" t="s">
        <v>184</v>
      </c>
      <c r="C9159" s="44" t="s">
        <v>79</v>
      </c>
      <c r="D9159" s="44" t="s">
        <v>176</v>
      </c>
      <c r="E9159" s="3">
        <v>3</v>
      </c>
      <c r="F9159" s="3">
        <v>1</v>
      </c>
      <c r="G9159" s="3">
        <v>1</v>
      </c>
      <c r="H9159" s="3">
        <v>1</v>
      </c>
      <c r="I9159" s="3">
        <f t="shared" si="143"/>
        <v>2</v>
      </c>
    </row>
    <row r="9160" spans="1:9" x14ac:dyDescent="0.35">
      <c r="A9160" s="3" t="s">
        <v>9552</v>
      </c>
      <c r="B9160" s="44" t="s">
        <v>259</v>
      </c>
      <c r="C9160" s="44" t="s">
        <v>95</v>
      </c>
      <c r="D9160" s="44" t="s">
        <v>175</v>
      </c>
      <c r="E9160" s="3">
        <v>3</v>
      </c>
      <c r="F9160" s="3">
        <v>1</v>
      </c>
      <c r="G9160" s="3">
        <v>4</v>
      </c>
      <c r="H9160" s="3">
        <v>1</v>
      </c>
      <c r="I9160" s="3">
        <f t="shared" si="143"/>
        <v>2</v>
      </c>
    </row>
    <row r="9161" spans="1:9" x14ac:dyDescent="0.35">
      <c r="A9161" s="3" t="s">
        <v>9553</v>
      </c>
      <c r="B9161" s="44" t="s">
        <v>259</v>
      </c>
      <c r="C9161" s="44" t="s">
        <v>95</v>
      </c>
      <c r="D9161" s="44" t="s">
        <v>175</v>
      </c>
      <c r="E9161" s="3">
        <v>3</v>
      </c>
      <c r="F9161" s="3">
        <v>1</v>
      </c>
      <c r="G9161" s="3">
        <v>1</v>
      </c>
      <c r="H9161" s="3">
        <v>1</v>
      </c>
      <c r="I9161" s="3">
        <f t="shared" si="143"/>
        <v>2</v>
      </c>
    </row>
    <row r="9162" spans="1:9" x14ac:dyDescent="0.35">
      <c r="A9162" s="3" t="s">
        <v>9554</v>
      </c>
      <c r="B9162" s="44" t="s">
        <v>220</v>
      </c>
      <c r="C9162" s="44" t="s">
        <v>96</v>
      </c>
      <c r="D9162" s="44" t="s">
        <v>176</v>
      </c>
      <c r="E9162" s="3">
        <v>3</v>
      </c>
      <c r="F9162" s="3">
        <v>1</v>
      </c>
      <c r="G9162" s="3">
        <v>1</v>
      </c>
      <c r="H9162" s="3">
        <v>2</v>
      </c>
      <c r="I9162" s="3">
        <f t="shared" si="143"/>
        <v>2</v>
      </c>
    </row>
    <row r="9163" spans="1:9" x14ac:dyDescent="0.35">
      <c r="A9163" s="3" t="s">
        <v>9555</v>
      </c>
      <c r="B9163" s="44" t="s">
        <v>259</v>
      </c>
      <c r="C9163" s="44" t="s">
        <v>95</v>
      </c>
      <c r="D9163" s="44" t="s">
        <v>175</v>
      </c>
      <c r="E9163" s="3">
        <v>3</v>
      </c>
      <c r="F9163" s="3">
        <v>1</v>
      </c>
      <c r="G9163" s="3">
        <v>4</v>
      </c>
      <c r="H9163" s="3">
        <v>1</v>
      </c>
      <c r="I9163" s="3">
        <f t="shared" si="143"/>
        <v>2</v>
      </c>
    </row>
    <row r="9164" spans="1:9" x14ac:dyDescent="0.35">
      <c r="A9164" s="3" t="s">
        <v>9556</v>
      </c>
      <c r="B9164" s="44" t="s">
        <v>220</v>
      </c>
      <c r="C9164" s="44" t="s">
        <v>96</v>
      </c>
      <c r="D9164" s="44" t="s">
        <v>176</v>
      </c>
      <c r="E9164" s="3">
        <v>3</v>
      </c>
      <c r="F9164" s="3">
        <v>1</v>
      </c>
      <c r="G9164" s="3">
        <v>1</v>
      </c>
      <c r="H9164" s="3">
        <v>1</v>
      </c>
      <c r="I9164" s="3">
        <f t="shared" si="143"/>
        <v>2</v>
      </c>
    </row>
    <row r="9165" spans="1:9" x14ac:dyDescent="0.35">
      <c r="A9165" s="3" t="s">
        <v>9557</v>
      </c>
      <c r="B9165" s="44" t="s">
        <v>259</v>
      </c>
      <c r="C9165" s="44" t="s">
        <v>95</v>
      </c>
      <c r="D9165" s="44" t="s">
        <v>175</v>
      </c>
      <c r="E9165" s="3">
        <v>3</v>
      </c>
      <c r="F9165" s="3">
        <v>1</v>
      </c>
      <c r="G9165" s="3">
        <v>1</v>
      </c>
      <c r="H9165" s="3">
        <v>1</v>
      </c>
      <c r="I9165" s="3">
        <f t="shared" si="143"/>
        <v>2</v>
      </c>
    </row>
    <row r="9166" spans="1:9" x14ac:dyDescent="0.35">
      <c r="A9166" s="3" t="s">
        <v>9558</v>
      </c>
      <c r="B9166" s="44" t="s">
        <v>220</v>
      </c>
      <c r="C9166" s="44" t="s">
        <v>96</v>
      </c>
      <c r="D9166" s="44" t="s">
        <v>176</v>
      </c>
      <c r="E9166" s="3">
        <v>3</v>
      </c>
      <c r="F9166" s="3">
        <v>1</v>
      </c>
      <c r="G9166" s="3">
        <v>1</v>
      </c>
      <c r="H9166" s="3">
        <v>1</v>
      </c>
      <c r="I9166" s="3">
        <f t="shared" si="143"/>
        <v>2</v>
      </c>
    </row>
    <row r="9167" spans="1:9" x14ac:dyDescent="0.35">
      <c r="A9167" s="3" t="s">
        <v>9559</v>
      </c>
      <c r="B9167" s="44" t="s">
        <v>220</v>
      </c>
      <c r="C9167" s="44" t="s">
        <v>96</v>
      </c>
      <c r="D9167" s="44" t="s">
        <v>176</v>
      </c>
      <c r="E9167" s="3">
        <v>3</v>
      </c>
      <c r="F9167" s="3">
        <v>1</v>
      </c>
      <c r="G9167" s="3">
        <v>1</v>
      </c>
      <c r="H9167" s="3">
        <v>2</v>
      </c>
      <c r="I9167" s="3">
        <f t="shared" si="143"/>
        <v>2</v>
      </c>
    </row>
    <row r="9168" spans="1:9" x14ac:dyDescent="0.35">
      <c r="A9168" s="3" t="s">
        <v>9560</v>
      </c>
      <c r="B9168" s="44" t="s">
        <v>212</v>
      </c>
      <c r="C9168" s="44" t="s">
        <v>86</v>
      </c>
      <c r="D9168" s="44" t="s">
        <v>176</v>
      </c>
      <c r="E9168" s="3">
        <v>3</v>
      </c>
      <c r="F9168" s="3">
        <v>1</v>
      </c>
      <c r="G9168" s="3">
        <v>1</v>
      </c>
      <c r="H9168" s="3">
        <v>1</v>
      </c>
      <c r="I9168" s="3">
        <f t="shared" si="143"/>
        <v>2</v>
      </c>
    </row>
    <row r="9169" spans="1:9" x14ac:dyDescent="0.35">
      <c r="A9169" s="3" t="s">
        <v>9561</v>
      </c>
      <c r="B9169" s="44" t="s">
        <v>220</v>
      </c>
      <c r="C9169" s="44" t="s">
        <v>96</v>
      </c>
      <c r="D9169" s="44" t="s">
        <v>176</v>
      </c>
      <c r="E9169" s="3">
        <v>3</v>
      </c>
      <c r="F9169" s="3">
        <v>2</v>
      </c>
      <c r="G9169" s="3">
        <v>1</v>
      </c>
      <c r="H9169" s="3">
        <v>1</v>
      </c>
      <c r="I9169" s="3">
        <f t="shared" si="143"/>
        <v>2</v>
      </c>
    </row>
    <row r="9170" spans="1:9" x14ac:dyDescent="0.35">
      <c r="A9170" s="3" t="s">
        <v>9562</v>
      </c>
      <c r="B9170" s="44" t="s">
        <v>259</v>
      </c>
      <c r="C9170" s="44" t="s">
        <v>95</v>
      </c>
      <c r="D9170" s="44" t="s">
        <v>175</v>
      </c>
      <c r="E9170" s="3">
        <v>3</v>
      </c>
      <c r="F9170" s="3">
        <v>1</v>
      </c>
      <c r="G9170" s="3">
        <v>4</v>
      </c>
      <c r="H9170" s="3">
        <v>1</v>
      </c>
      <c r="I9170" s="3">
        <f t="shared" si="143"/>
        <v>2</v>
      </c>
    </row>
    <row r="9171" spans="1:9" x14ac:dyDescent="0.35">
      <c r="A9171" s="3" t="s">
        <v>9563</v>
      </c>
      <c r="B9171" s="44" t="s">
        <v>259</v>
      </c>
      <c r="C9171" s="44" t="s">
        <v>95</v>
      </c>
      <c r="D9171" s="44" t="s">
        <v>175</v>
      </c>
      <c r="E9171" s="3">
        <v>3</v>
      </c>
      <c r="F9171" s="3">
        <v>1</v>
      </c>
      <c r="G9171" s="3">
        <v>4</v>
      </c>
      <c r="H9171" s="3">
        <v>1</v>
      </c>
      <c r="I9171" s="3">
        <f t="shared" si="143"/>
        <v>2</v>
      </c>
    </row>
    <row r="9172" spans="1:9" x14ac:dyDescent="0.35">
      <c r="A9172" s="3" t="s">
        <v>9564</v>
      </c>
      <c r="B9172" s="44" t="s">
        <v>259</v>
      </c>
      <c r="C9172" s="44" t="s">
        <v>95</v>
      </c>
      <c r="D9172" s="44" t="s">
        <v>175</v>
      </c>
      <c r="E9172" s="3">
        <v>3</v>
      </c>
      <c r="F9172" s="3">
        <v>1</v>
      </c>
      <c r="G9172" s="3">
        <v>4</v>
      </c>
      <c r="H9172" s="3">
        <v>1</v>
      </c>
      <c r="I9172" s="3">
        <f t="shared" si="143"/>
        <v>2</v>
      </c>
    </row>
    <row r="9173" spans="1:9" x14ac:dyDescent="0.35">
      <c r="A9173" s="3" t="s">
        <v>9565</v>
      </c>
      <c r="B9173" s="44" t="s">
        <v>220</v>
      </c>
      <c r="C9173" s="44" t="s">
        <v>96</v>
      </c>
      <c r="D9173" s="44" t="s">
        <v>176</v>
      </c>
      <c r="E9173" s="3">
        <v>3</v>
      </c>
      <c r="F9173" s="3">
        <v>1</v>
      </c>
      <c r="G9173" s="3">
        <v>1</v>
      </c>
      <c r="H9173" s="3">
        <v>1</v>
      </c>
      <c r="I9173" s="3">
        <f t="shared" si="143"/>
        <v>2</v>
      </c>
    </row>
    <row r="9174" spans="1:9" x14ac:dyDescent="0.35">
      <c r="A9174" s="3" t="s">
        <v>9566</v>
      </c>
      <c r="B9174" s="44" t="s">
        <v>198</v>
      </c>
      <c r="C9174" s="44" t="s">
        <v>54</v>
      </c>
      <c r="D9174" s="44" t="s">
        <v>176</v>
      </c>
      <c r="E9174" s="3">
        <v>3</v>
      </c>
      <c r="F9174" s="3">
        <v>1</v>
      </c>
      <c r="G9174" s="3">
        <v>1</v>
      </c>
      <c r="H9174" s="3">
        <v>1</v>
      </c>
      <c r="I9174" s="3">
        <f t="shared" si="143"/>
        <v>2</v>
      </c>
    </row>
    <row r="9175" spans="1:9" x14ac:dyDescent="0.35">
      <c r="A9175" s="3" t="s">
        <v>9567</v>
      </c>
      <c r="B9175" s="44" t="s">
        <v>259</v>
      </c>
      <c r="C9175" s="44" t="s">
        <v>95</v>
      </c>
      <c r="D9175" s="44" t="s">
        <v>175</v>
      </c>
      <c r="E9175" s="3">
        <v>3</v>
      </c>
      <c r="F9175" s="3">
        <v>1</v>
      </c>
      <c r="G9175" s="3">
        <v>1</v>
      </c>
      <c r="H9175" s="3">
        <v>1</v>
      </c>
      <c r="I9175" s="3">
        <f t="shared" si="143"/>
        <v>2</v>
      </c>
    </row>
    <row r="9176" spans="1:9" x14ac:dyDescent="0.35">
      <c r="A9176" s="3" t="s">
        <v>9568</v>
      </c>
      <c r="B9176" s="44" t="s">
        <v>220</v>
      </c>
      <c r="C9176" s="44" t="s">
        <v>96</v>
      </c>
      <c r="D9176" s="44" t="s">
        <v>176</v>
      </c>
      <c r="E9176" s="3">
        <v>3</v>
      </c>
      <c r="F9176" s="3">
        <v>1</v>
      </c>
      <c r="G9176" s="3">
        <v>1</v>
      </c>
      <c r="H9176" s="3">
        <v>2</v>
      </c>
      <c r="I9176" s="3">
        <f t="shared" si="143"/>
        <v>2</v>
      </c>
    </row>
    <row r="9177" spans="1:9" x14ac:dyDescent="0.35">
      <c r="A9177" s="3" t="s">
        <v>9569</v>
      </c>
      <c r="B9177" s="44" t="s">
        <v>212</v>
      </c>
      <c r="C9177" s="44" t="s">
        <v>86</v>
      </c>
      <c r="D9177" s="44" t="s">
        <v>176</v>
      </c>
      <c r="E9177" s="3">
        <v>3</v>
      </c>
      <c r="F9177" s="3">
        <v>1</v>
      </c>
      <c r="G9177" s="3">
        <v>4</v>
      </c>
      <c r="H9177" s="3">
        <v>1</v>
      </c>
      <c r="I9177" s="3">
        <f t="shared" si="143"/>
        <v>2</v>
      </c>
    </row>
    <row r="9178" spans="1:9" x14ac:dyDescent="0.35">
      <c r="A9178" s="3" t="s">
        <v>9570</v>
      </c>
      <c r="B9178" s="44" t="s">
        <v>259</v>
      </c>
      <c r="C9178" s="44" t="s">
        <v>95</v>
      </c>
      <c r="D9178" s="44" t="s">
        <v>175</v>
      </c>
      <c r="E9178" s="3">
        <v>3</v>
      </c>
      <c r="F9178" s="3">
        <v>3</v>
      </c>
      <c r="G9178" s="3">
        <v>4</v>
      </c>
      <c r="H9178" s="3">
        <v>1</v>
      </c>
      <c r="I9178" s="3">
        <f t="shared" si="143"/>
        <v>3</v>
      </c>
    </row>
    <row r="9179" spans="1:9" x14ac:dyDescent="0.35">
      <c r="A9179" s="3" t="s">
        <v>9571</v>
      </c>
      <c r="B9179" s="44" t="s">
        <v>255</v>
      </c>
      <c r="C9179" s="44" t="s">
        <v>87</v>
      </c>
      <c r="D9179" s="44" t="s">
        <v>176</v>
      </c>
      <c r="E9179" s="3">
        <v>3</v>
      </c>
      <c r="F9179" s="3">
        <v>1</v>
      </c>
      <c r="G9179" s="3">
        <v>1</v>
      </c>
      <c r="H9179" s="3">
        <v>2</v>
      </c>
      <c r="I9179" s="3">
        <f t="shared" si="143"/>
        <v>2</v>
      </c>
    </row>
    <row r="9180" spans="1:9" x14ac:dyDescent="0.35">
      <c r="A9180" s="3" t="s">
        <v>9572</v>
      </c>
      <c r="B9180" s="44" t="s">
        <v>224</v>
      </c>
      <c r="C9180" s="44" t="s">
        <v>183</v>
      </c>
      <c r="D9180" s="44" t="s">
        <v>176</v>
      </c>
      <c r="E9180" s="3">
        <v>3</v>
      </c>
      <c r="F9180" s="3">
        <v>1</v>
      </c>
      <c r="G9180" s="3">
        <v>1</v>
      </c>
      <c r="H9180" s="3">
        <v>1</v>
      </c>
      <c r="I9180" s="3">
        <f t="shared" si="143"/>
        <v>2</v>
      </c>
    </row>
    <row r="9181" spans="1:9" x14ac:dyDescent="0.35">
      <c r="A9181" s="3" t="s">
        <v>9573</v>
      </c>
      <c r="B9181" s="44" t="s">
        <v>275</v>
      </c>
      <c r="C9181" s="44" t="s">
        <v>38</v>
      </c>
      <c r="D9181" s="44" t="s">
        <v>175</v>
      </c>
      <c r="E9181" s="3">
        <v>3</v>
      </c>
      <c r="F9181" s="3">
        <v>2</v>
      </c>
      <c r="G9181" s="3">
        <v>1</v>
      </c>
      <c r="H9181" s="3">
        <v>1</v>
      </c>
      <c r="I9181" s="3">
        <f t="shared" si="143"/>
        <v>2</v>
      </c>
    </row>
    <row r="9182" spans="1:9" x14ac:dyDescent="0.35">
      <c r="A9182" s="3" t="s">
        <v>9574</v>
      </c>
      <c r="B9182" s="44" t="s">
        <v>254</v>
      </c>
      <c r="C9182" s="44" t="s">
        <v>68</v>
      </c>
      <c r="D9182" s="44" t="s">
        <v>176</v>
      </c>
      <c r="E9182" s="3">
        <v>3</v>
      </c>
      <c r="F9182" s="3">
        <v>1</v>
      </c>
      <c r="G9182" s="3">
        <v>1</v>
      </c>
      <c r="H9182" s="3">
        <v>1</v>
      </c>
      <c r="I9182" s="3">
        <f t="shared" si="143"/>
        <v>2</v>
      </c>
    </row>
    <row r="9183" spans="1:9" x14ac:dyDescent="0.35">
      <c r="A9183" s="3" t="s">
        <v>9575</v>
      </c>
      <c r="B9183" s="44" t="s">
        <v>225</v>
      </c>
      <c r="C9183" s="44" t="s">
        <v>52</v>
      </c>
      <c r="D9183" s="44" t="s">
        <v>176</v>
      </c>
      <c r="E9183" s="3">
        <v>3</v>
      </c>
      <c r="F9183" s="3">
        <v>1</v>
      </c>
      <c r="G9183" s="3">
        <v>1</v>
      </c>
      <c r="H9183" s="3">
        <v>1</v>
      </c>
      <c r="I9183" s="3">
        <f t="shared" si="143"/>
        <v>2</v>
      </c>
    </row>
    <row r="9184" spans="1:9" x14ac:dyDescent="0.35">
      <c r="A9184" s="3" t="s">
        <v>9576</v>
      </c>
      <c r="B9184" s="44" t="s">
        <v>225</v>
      </c>
      <c r="C9184" s="44" t="s">
        <v>52</v>
      </c>
      <c r="D9184" s="44" t="s">
        <v>176</v>
      </c>
      <c r="E9184" s="3">
        <v>3</v>
      </c>
      <c r="F9184" s="3">
        <v>2</v>
      </c>
      <c r="G9184" s="3">
        <v>1</v>
      </c>
      <c r="H9184" s="3">
        <v>2</v>
      </c>
      <c r="I9184" s="3">
        <f t="shared" si="143"/>
        <v>2</v>
      </c>
    </row>
    <row r="9185" spans="1:9" x14ac:dyDescent="0.35">
      <c r="A9185" s="3" t="s">
        <v>9577</v>
      </c>
      <c r="B9185" s="44" t="s">
        <v>259</v>
      </c>
      <c r="C9185" s="44" t="s">
        <v>95</v>
      </c>
      <c r="D9185" s="44" t="s">
        <v>175</v>
      </c>
      <c r="E9185" s="3">
        <v>3</v>
      </c>
      <c r="F9185" s="3">
        <v>1</v>
      </c>
      <c r="G9185" s="3">
        <v>4</v>
      </c>
      <c r="H9185" s="3">
        <v>1</v>
      </c>
      <c r="I9185" s="3">
        <f t="shared" si="143"/>
        <v>2</v>
      </c>
    </row>
    <row r="9186" spans="1:9" x14ac:dyDescent="0.35">
      <c r="A9186" s="3" t="s">
        <v>9578</v>
      </c>
      <c r="B9186" s="44" t="s">
        <v>248</v>
      </c>
      <c r="C9186" s="44" t="s">
        <v>80</v>
      </c>
      <c r="D9186" s="44" t="s">
        <v>175</v>
      </c>
      <c r="E9186" s="3">
        <v>3</v>
      </c>
      <c r="F9186" s="3">
        <v>1</v>
      </c>
      <c r="G9186" s="3">
        <v>4</v>
      </c>
      <c r="H9186" s="3">
        <v>1</v>
      </c>
      <c r="I9186" s="3">
        <f t="shared" si="143"/>
        <v>2</v>
      </c>
    </row>
    <row r="9187" spans="1:9" x14ac:dyDescent="0.35">
      <c r="A9187" s="3" t="s">
        <v>9579</v>
      </c>
      <c r="B9187" s="44" t="s">
        <v>254</v>
      </c>
      <c r="C9187" s="44" t="s">
        <v>68</v>
      </c>
      <c r="D9187" s="44" t="s">
        <v>176</v>
      </c>
      <c r="E9187" s="3">
        <v>3</v>
      </c>
      <c r="F9187" s="3">
        <v>1</v>
      </c>
      <c r="G9187" s="3">
        <v>1</v>
      </c>
      <c r="H9187" s="3">
        <v>1</v>
      </c>
      <c r="I9187" s="3">
        <f t="shared" si="143"/>
        <v>2</v>
      </c>
    </row>
    <row r="9188" spans="1:9" x14ac:dyDescent="0.35">
      <c r="A9188" s="3" t="s">
        <v>9580</v>
      </c>
      <c r="B9188" s="44" t="s">
        <v>197</v>
      </c>
      <c r="C9188" s="44" t="s">
        <v>80</v>
      </c>
      <c r="D9188" s="44" t="s">
        <v>176</v>
      </c>
      <c r="E9188" s="3">
        <v>3</v>
      </c>
      <c r="F9188" s="3">
        <v>2</v>
      </c>
      <c r="G9188" s="3">
        <v>1</v>
      </c>
      <c r="H9188" s="3">
        <v>1</v>
      </c>
      <c r="I9188" s="3">
        <f t="shared" si="143"/>
        <v>2</v>
      </c>
    </row>
    <row r="9189" spans="1:9" x14ac:dyDescent="0.35">
      <c r="A9189" s="3" t="s">
        <v>9581</v>
      </c>
      <c r="B9189" s="44" t="s">
        <v>259</v>
      </c>
      <c r="C9189" s="44" t="s">
        <v>95</v>
      </c>
      <c r="D9189" s="44" t="s">
        <v>175</v>
      </c>
      <c r="E9189" s="3">
        <v>3</v>
      </c>
      <c r="F9189" s="3">
        <v>1</v>
      </c>
      <c r="G9189" s="3">
        <v>4</v>
      </c>
      <c r="H9189" s="3">
        <v>1</v>
      </c>
      <c r="I9189" s="3">
        <f t="shared" si="143"/>
        <v>2</v>
      </c>
    </row>
    <row r="9190" spans="1:9" x14ac:dyDescent="0.35">
      <c r="A9190" s="3" t="s">
        <v>9582</v>
      </c>
      <c r="B9190" s="44" t="s">
        <v>220</v>
      </c>
      <c r="C9190" s="44" t="s">
        <v>96</v>
      </c>
      <c r="D9190" s="44" t="s">
        <v>176</v>
      </c>
      <c r="E9190" s="3">
        <v>3</v>
      </c>
      <c r="F9190" s="3">
        <v>2</v>
      </c>
      <c r="G9190" s="3">
        <v>1</v>
      </c>
      <c r="H9190" s="3">
        <v>1</v>
      </c>
      <c r="I9190" s="3">
        <f t="shared" si="143"/>
        <v>2</v>
      </c>
    </row>
    <row r="9191" spans="1:9" x14ac:dyDescent="0.35">
      <c r="A9191" s="3" t="s">
        <v>9583</v>
      </c>
      <c r="B9191" s="44" t="s">
        <v>254</v>
      </c>
      <c r="C9191" s="44" t="s">
        <v>68</v>
      </c>
      <c r="D9191" s="44" t="s">
        <v>176</v>
      </c>
      <c r="E9191" s="3">
        <v>3</v>
      </c>
      <c r="F9191" s="3">
        <v>1</v>
      </c>
      <c r="G9191" s="3">
        <v>1</v>
      </c>
      <c r="H9191" s="3">
        <v>1</v>
      </c>
      <c r="I9191" s="3">
        <f t="shared" si="143"/>
        <v>2</v>
      </c>
    </row>
    <row r="9192" spans="1:9" x14ac:dyDescent="0.35">
      <c r="A9192" s="3" t="s">
        <v>9584</v>
      </c>
      <c r="B9192" s="44" t="s">
        <v>225</v>
      </c>
      <c r="C9192" s="44" t="s">
        <v>52</v>
      </c>
      <c r="D9192" s="44" t="s">
        <v>176</v>
      </c>
      <c r="E9192" s="3">
        <v>3</v>
      </c>
      <c r="F9192" s="3">
        <v>1</v>
      </c>
      <c r="G9192" s="3">
        <v>1</v>
      </c>
      <c r="H9192" s="3">
        <v>1</v>
      </c>
      <c r="I9192" s="3">
        <f t="shared" si="143"/>
        <v>2</v>
      </c>
    </row>
    <row r="9193" spans="1:9" x14ac:dyDescent="0.35">
      <c r="A9193" s="3" t="s">
        <v>9585</v>
      </c>
      <c r="B9193" s="44" t="s">
        <v>255</v>
      </c>
      <c r="C9193" s="44" t="s">
        <v>87</v>
      </c>
      <c r="D9193" s="44" t="s">
        <v>176</v>
      </c>
      <c r="E9193" s="3">
        <v>3</v>
      </c>
      <c r="F9193" s="3">
        <v>1</v>
      </c>
      <c r="G9193" s="3">
        <v>4</v>
      </c>
      <c r="H9193" s="3">
        <v>1</v>
      </c>
      <c r="I9193" s="3">
        <f t="shared" si="143"/>
        <v>2</v>
      </c>
    </row>
    <row r="9194" spans="1:9" x14ac:dyDescent="0.35">
      <c r="A9194" s="3" t="s">
        <v>9586</v>
      </c>
      <c r="B9194" s="44" t="s">
        <v>254</v>
      </c>
      <c r="C9194" s="44" t="s">
        <v>68</v>
      </c>
      <c r="D9194" s="44" t="s">
        <v>176</v>
      </c>
      <c r="E9194" s="3">
        <v>3</v>
      </c>
      <c r="F9194" s="3">
        <v>1</v>
      </c>
      <c r="G9194" s="3">
        <v>1</v>
      </c>
      <c r="H9194" s="3">
        <v>1</v>
      </c>
      <c r="I9194" s="3">
        <f t="shared" si="143"/>
        <v>2</v>
      </c>
    </row>
    <row r="9195" spans="1:9" x14ac:dyDescent="0.35">
      <c r="A9195" s="3" t="s">
        <v>9587</v>
      </c>
      <c r="B9195" s="44" t="s">
        <v>184</v>
      </c>
      <c r="C9195" s="44" t="s">
        <v>79</v>
      </c>
      <c r="D9195" s="44" t="s">
        <v>176</v>
      </c>
      <c r="E9195" s="3">
        <v>3</v>
      </c>
      <c r="F9195" s="3">
        <v>1</v>
      </c>
      <c r="G9195" s="3">
        <v>1</v>
      </c>
      <c r="H9195" s="3">
        <v>1</v>
      </c>
      <c r="I9195" s="3">
        <f t="shared" si="143"/>
        <v>2</v>
      </c>
    </row>
    <row r="9196" spans="1:9" x14ac:dyDescent="0.35">
      <c r="A9196" s="3" t="s">
        <v>9588</v>
      </c>
      <c r="B9196" s="44" t="s">
        <v>185</v>
      </c>
      <c r="C9196" s="44" t="s">
        <v>63</v>
      </c>
      <c r="D9196" s="44" t="s">
        <v>176</v>
      </c>
      <c r="E9196" s="3">
        <v>3</v>
      </c>
      <c r="F9196" s="3">
        <v>1</v>
      </c>
      <c r="G9196" s="3">
        <v>1</v>
      </c>
      <c r="H9196" s="3">
        <v>1</v>
      </c>
      <c r="I9196" s="3">
        <f t="shared" si="143"/>
        <v>2</v>
      </c>
    </row>
    <row r="9197" spans="1:9" x14ac:dyDescent="0.35">
      <c r="A9197" s="3" t="s">
        <v>9589</v>
      </c>
      <c r="B9197" s="44" t="s">
        <v>185</v>
      </c>
      <c r="C9197" s="44" t="s">
        <v>63</v>
      </c>
      <c r="D9197" s="44" t="s">
        <v>176</v>
      </c>
      <c r="E9197" s="3">
        <v>3</v>
      </c>
      <c r="F9197" s="3">
        <v>1</v>
      </c>
      <c r="G9197" s="3">
        <v>1</v>
      </c>
      <c r="H9197" s="3">
        <v>1</v>
      </c>
      <c r="I9197" s="3">
        <f t="shared" si="143"/>
        <v>2</v>
      </c>
    </row>
    <row r="9198" spans="1:9" x14ac:dyDescent="0.35">
      <c r="A9198" s="3" t="s">
        <v>9590</v>
      </c>
      <c r="B9198" s="44" t="s">
        <v>185</v>
      </c>
      <c r="C9198" s="44" t="s">
        <v>63</v>
      </c>
      <c r="D9198" s="44" t="s">
        <v>176</v>
      </c>
      <c r="E9198" s="3">
        <v>3</v>
      </c>
      <c r="F9198" s="3">
        <v>1</v>
      </c>
      <c r="G9198" s="3">
        <v>1</v>
      </c>
      <c r="H9198" s="3">
        <v>1</v>
      </c>
      <c r="I9198" s="3">
        <f t="shared" si="143"/>
        <v>2</v>
      </c>
    </row>
    <row r="9199" spans="1:9" x14ac:dyDescent="0.35">
      <c r="A9199" s="3" t="s">
        <v>9591</v>
      </c>
      <c r="B9199" s="44" t="s">
        <v>185</v>
      </c>
      <c r="C9199" s="44" t="s">
        <v>63</v>
      </c>
      <c r="D9199" s="44" t="s">
        <v>176</v>
      </c>
      <c r="E9199" s="3">
        <v>3</v>
      </c>
      <c r="F9199" s="3">
        <v>1</v>
      </c>
      <c r="G9199" s="3">
        <v>1</v>
      </c>
      <c r="H9199" s="3">
        <v>1</v>
      </c>
      <c r="I9199" s="3">
        <f t="shared" si="143"/>
        <v>2</v>
      </c>
    </row>
    <row r="9200" spans="1:9" x14ac:dyDescent="0.35">
      <c r="A9200" s="3" t="s">
        <v>9592</v>
      </c>
      <c r="B9200" s="44" t="s">
        <v>225</v>
      </c>
      <c r="C9200" s="44" t="s">
        <v>52</v>
      </c>
      <c r="D9200" s="44" t="s">
        <v>176</v>
      </c>
      <c r="E9200" s="3">
        <v>3</v>
      </c>
      <c r="F9200" s="3">
        <v>1</v>
      </c>
      <c r="G9200" s="3">
        <v>4</v>
      </c>
      <c r="H9200" s="3">
        <v>1</v>
      </c>
      <c r="I9200" s="3">
        <f t="shared" si="143"/>
        <v>2</v>
      </c>
    </row>
    <row r="9201" spans="1:9" x14ac:dyDescent="0.35">
      <c r="A9201" s="3" t="s">
        <v>9593</v>
      </c>
      <c r="B9201" s="44" t="s">
        <v>215</v>
      </c>
      <c r="C9201" s="44" t="s">
        <v>38</v>
      </c>
      <c r="D9201" s="44" t="s">
        <v>176</v>
      </c>
      <c r="E9201" s="3">
        <v>3</v>
      </c>
      <c r="F9201" s="3">
        <v>1</v>
      </c>
      <c r="G9201" s="3">
        <v>1</v>
      </c>
      <c r="H9201" s="3">
        <v>1</v>
      </c>
      <c r="I9201" s="3">
        <f t="shared" si="143"/>
        <v>2</v>
      </c>
    </row>
    <row r="9202" spans="1:9" x14ac:dyDescent="0.35">
      <c r="A9202" s="3" t="s">
        <v>9594</v>
      </c>
      <c r="B9202" s="44" t="s">
        <v>254</v>
      </c>
      <c r="C9202" s="44" t="s">
        <v>68</v>
      </c>
      <c r="D9202" s="44" t="s">
        <v>176</v>
      </c>
      <c r="E9202" s="3">
        <v>3</v>
      </c>
      <c r="F9202" s="3">
        <v>1</v>
      </c>
      <c r="G9202" s="3">
        <v>1</v>
      </c>
      <c r="H9202" s="3">
        <v>1</v>
      </c>
      <c r="I9202" s="3">
        <f t="shared" si="143"/>
        <v>2</v>
      </c>
    </row>
    <row r="9203" spans="1:9" x14ac:dyDescent="0.35">
      <c r="A9203" s="3" t="s">
        <v>9595</v>
      </c>
      <c r="B9203" s="44" t="s">
        <v>197</v>
      </c>
      <c r="C9203" s="44" t="s">
        <v>80</v>
      </c>
      <c r="D9203" s="44" t="s">
        <v>176</v>
      </c>
      <c r="E9203" s="3">
        <v>3</v>
      </c>
      <c r="F9203" s="3">
        <v>4</v>
      </c>
      <c r="G9203" s="3">
        <v>1</v>
      </c>
      <c r="H9203" s="3">
        <v>3</v>
      </c>
      <c r="I9203" s="3">
        <f t="shared" si="143"/>
        <v>3</v>
      </c>
    </row>
    <row r="9204" spans="1:9" x14ac:dyDescent="0.35">
      <c r="A9204" s="3" t="s">
        <v>9596</v>
      </c>
      <c r="B9204" s="44" t="s">
        <v>215</v>
      </c>
      <c r="C9204" s="44" t="s">
        <v>38</v>
      </c>
      <c r="D9204" s="44" t="s">
        <v>176</v>
      </c>
      <c r="E9204" s="3">
        <v>3</v>
      </c>
      <c r="F9204" s="3">
        <v>1</v>
      </c>
      <c r="G9204" s="3">
        <v>1</v>
      </c>
      <c r="H9204" s="3">
        <v>1</v>
      </c>
      <c r="I9204" s="3">
        <f t="shared" si="143"/>
        <v>2</v>
      </c>
    </row>
    <row r="9205" spans="1:9" x14ac:dyDescent="0.35">
      <c r="A9205" s="3" t="s">
        <v>9597</v>
      </c>
      <c r="B9205" s="44" t="s">
        <v>215</v>
      </c>
      <c r="C9205" s="44" t="s">
        <v>38</v>
      </c>
      <c r="D9205" s="44" t="s">
        <v>176</v>
      </c>
      <c r="E9205" s="3">
        <v>3</v>
      </c>
      <c r="F9205" s="3">
        <v>1</v>
      </c>
      <c r="G9205" s="3">
        <v>1</v>
      </c>
      <c r="H9205" s="3">
        <v>1</v>
      </c>
      <c r="I9205" s="3">
        <f t="shared" si="143"/>
        <v>2</v>
      </c>
    </row>
    <row r="9206" spans="1:9" x14ac:dyDescent="0.35">
      <c r="A9206" s="3" t="s">
        <v>9598</v>
      </c>
      <c r="B9206" s="44" t="s">
        <v>253</v>
      </c>
      <c r="C9206" s="44" t="s">
        <v>235</v>
      </c>
      <c r="D9206" s="44" t="s">
        <v>175</v>
      </c>
      <c r="E9206" s="3">
        <v>3</v>
      </c>
      <c r="F9206" s="3">
        <v>1</v>
      </c>
      <c r="G9206" s="3">
        <v>4</v>
      </c>
      <c r="H9206" s="3">
        <v>1</v>
      </c>
      <c r="I9206" s="3">
        <f t="shared" si="143"/>
        <v>2</v>
      </c>
    </row>
    <row r="9207" spans="1:9" x14ac:dyDescent="0.35">
      <c r="A9207" s="3" t="s">
        <v>9599</v>
      </c>
      <c r="B9207" s="44" t="s">
        <v>259</v>
      </c>
      <c r="C9207" s="44" t="s">
        <v>95</v>
      </c>
      <c r="D9207" s="44" t="s">
        <v>175</v>
      </c>
      <c r="E9207" s="3">
        <v>3</v>
      </c>
      <c r="F9207" s="3">
        <v>1</v>
      </c>
      <c r="G9207" s="3">
        <v>4</v>
      </c>
      <c r="H9207" s="3">
        <v>2</v>
      </c>
      <c r="I9207" s="3">
        <f t="shared" si="143"/>
        <v>3</v>
      </c>
    </row>
    <row r="9208" spans="1:9" x14ac:dyDescent="0.35">
      <c r="A9208" s="3" t="s">
        <v>9600</v>
      </c>
      <c r="B9208" s="44" t="s">
        <v>259</v>
      </c>
      <c r="C9208" s="44" t="s">
        <v>95</v>
      </c>
      <c r="D9208" s="44" t="s">
        <v>175</v>
      </c>
      <c r="E9208" s="3">
        <v>3</v>
      </c>
      <c r="F9208" s="3">
        <v>1</v>
      </c>
      <c r="G9208" s="3">
        <v>4</v>
      </c>
      <c r="H9208" s="3">
        <v>1</v>
      </c>
      <c r="I9208" s="3">
        <f t="shared" si="143"/>
        <v>2</v>
      </c>
    </row>
    <row r="9209" spans="1:9" x14ac:dyDescent="0.35">
      <c r="A9209" s="3" t="s">
        <v>9601</v>
      </c>
      <c r="B9209" s="44" t="s">
        <v>248</v>
      </c>
      <c r="C9209" s="44" t="s">
        <v>80</v>
      </c>
      <c r="D9209" s="44" t="s">
        <v>175</v>
      </c>
      <c r="E9209" s="3">
        <v>3</v>
      </c>
      <c r="F9209" s="3">
        <v>1</v>
      </c>
      <c r="G9209" s="3">
        <v>4</v>
      </c>
      <c r="H9209" s="3">
        <v>1</v>
      </c>
      <c r="I9209" s="3">
        <f t="shared" si="143"/>
        <v>2</v>
      </c>
    </row>
    <row r="9210" spans="1:9" x14ac:dyDescent="0.35">
      <c r="A9210" s="3" t="s">
        <v>9602</v>
      </c>
      <c r="B9210" s="44" t="s">
        <v>224</v>
      </c>
      <c r="C9210" s="44" t="s">
        <v>183</v>
      </c>
      <c r="D9210" s="44" t="s">
        <v>176</v>
      </c>
      <c r="E9210" s="3">
        <v>3</v>
      </c>
      <c r="F9210" s="3">
        <v>1</v>
      </c>
      <c r="G9210" s="3">
        <v>1</v>
      </c>
      <c r="H9210" s="3">
        <v>1</v>
      </c>
      <c r="I9210" s="3">
        <f t="shared" si="143"/>
        <v>2</v>
      </c>
    </row>
    <row r="9211" spans="1:9" x14ac:dyDescent="0.35">
      <c r="A9211" s="3" t="s">
        <v>9603</v>
      </c>
      <c r="B9211" s="44" t="s">
        <v>254</v>
      </c>
      <c r="C9211" s="44" t="s">
        <v>68</v>
      </c>
      <c r="D9211" s="44" t="s">
        <v>176</v>
      </c>
      <c r="E9211" s="3">
        <v>3</v>
      </c>
      <c r="F9211" s="3">
        <v>1</v>
      </c>
      <c r="G9211" s="3">
        <v>1</v>
      </c>
      <c r="H9211" s="3">
        <v>1</v>
      </c>
      <c r="I9211" s="3">
        <f t="shared" si="143"/>
        <v>2</v>
      </c>
    </row>
    <row r="9212" spans="1:9" x14ac:dyDescent="0.35">
      <c r="A9212" s="3" t="s">
        <v>9604</v>
      </c>
      <c r="B9212" s="44" t="s">
        <v>259</v>
      </c>
      <c r="C9212" s="44" t="s">
        <v>95</v>
      </c>
      <c r="D9212" s="44" t="s">
        <v>175</v>
      </c>
      <c r="E9212" s="3">
        <v>3</v>
      </c>
      <c r="F9212" s="3">
        <v>1</v>
      </c>
      <c r="G9212" s="3">
        <v>4</v>
      </c>
      <c r="H9212" s="3">
        <v>1</v>
      </c>
      <c r="I9212" s="3">
        <f t="shared" si="143"/>
        <v>2</v>
      </c>
    </row>
    <row r="9213" spans="1:9" x14ac:dyDescent="0.35">
      <c r="A9213" s="3" t="s">
        <v>9605</v>
      </c>
      <c r="B9213" s="44" t="s">
        <v>259</v>
      </c>
      <c r="C9213" s="44" t="s">
        <v>95</v>
      </c>
      <c r="D9213" s="44" t="s">
        <v>175</v>
      </c>
      <c r="E9213" s="3">
        <v>3</v>
      </c>
      <c r="F9213" s="3">
        <v>1</v>
      </c>
      <c r="G9213" s="3">
        <v>1</v>
      </c>
      <c r="H9213" s="3">
        <v>1</v>
      </c>
      <c r="I9213" s="3">
        <f t="shared" si="143"/>
        <v>2</v>
      </c>
    </row>
    <row r="9214" spans="1:9" x14ac:dyDescent="0.35">
      <c r="A9214" s="3" t="s">
        <v>9606</v>
      </c>
      <c r="B9214" s="44" t="s">
        <v>180</v>
      </c>
      <c r="C9214" s="44" t="s">
        <v>105</v>
      </c>
      <c r="D9214" s="44" t="s">
        <v>176</v>
      </c>
      <c r="E9214" s="3">
        <v>3</v>
      </c>
      <c r="F9214" s="3">
        <v>1</v>
      </c>
      <c r="G9214" s="3">
        <v>1</v>
      </c>
      <c r="H9214" s="3">
        <v>1</v>
      </c>
      <c r="I9214" s="3">
        <f t="shared" si="143"/>
        <v>2</v>
      </c>
    </row>
    <row r="9215" spans="1:9" x14ac:dyDescent="0.35">
      <c r="A9215" s="3" t="s">
        <v>9607</v>
      </c>
      <c r="B9215" s="44" t="s">
        <v>254</v>
      </c>
      <c r="C9215" s="44" t="s">
        <v>68</v>
      </c>
      <c r="D9215" s="44" t="s">
        <v>176</v>
      </c>
      <c r="E9215" s="3">
        <v>3</v>
      </c>
      <c r="F9215" s="3">
        <v>1</v>
      </c>
      <c r="G9215" s="3">
        <v>1</v>
      </c>
      <c r="H9215" s="3">
        <v>1</v>
      </c>
      <c r="I9215" s="3">
        <f t="shared" si="143"/>
        <v>2</v>
      </c>
    </row>
    <row r="9216" spans="1:9" x14ac:dyDescent="0.35">
      <c r="A9216" s="3" t="s">
        <v>9608</v>
      </c>
      <c r="B9216" s="44" t="s">
        <v>215</v>
      </c>
      <c r="C9216" s="44" t="s">
        <v>38</v>
      </c>
      <c r="D9216" s="44" t="s">
        <v>176</v>
      </c>
      <c r="E9216" s="3">
        <v>3</v>
      </c>
      <c r="F9216" s="3">
        <v>2</v>
      </c>
      <c r="G9216" s="3">
        <v>1</v>
      </c>
      <c r="H9216" s="3">
        <v>1</v>
      </c>
      <c r="I9216" s="3">
        <f t="shared" si="143"/>
        <v>2</v>
      </c>
    </row>
    <row r="9217" spans="1:9" x14ac:dyDescent="0.35">
      <c r="A9217" s="3" t="s">
        <v>9609</v>
      </c>
      <c r="B9217" s="44" t="s">
        <v>259</v>
      </c>
      <c r="C9217" s="44" t="s">
        <v>95</v>
      </c>
      <c r="D9217" s="44" t="s">
        <v>175</v>
      </c>
      <c r="E9217" s="3">
        <v>3</v>
      </c>
      <c r="F9217" s="3">
        <v>1</v>
      </c>
      <c r="G9217" s="3">
        <v>4</v>
      </c>
      <c r="H9217" s="3">
        <v>1</v>
      </c>
      <c r="I9217" s="3">
        <f t="shared" si="143"/>
        <v>2</v>
      </c>
    </row>
    <row r="9218" spans="1:9" x14ac:dyDescent="0.35">
      <c r="A9218" s="3" t="s">
        <v>9610</v>
      </c>
      <c r="B9218" s="44" t="s">
        <v>255</v>
      </c>
      <c r="C9218" s="44" t="s">
        <v>87</v>
      </c>
      <c r="D9218" s="44" t="s">
        <v>176</v>
      </c>
      <c r="E9218" s="3">
        <v>3</v>
      </c>
      <c r="F9218" s="3">
        <v>2</v>
      </c>
      <c r="G9218" s="3">
        <v>1</v>
      </c>
      <c r="H9218" s="3">
        <v>1</v>
      </c>
      <c r="I9218" s="3">
        <f t="shared" si="143"/>
        <v>2</v>
      </c>
    </row>
    <row r="9219" spans="1:9" x14ac:dyDescent="0.35">
      <c r="A9219" s="3" t="s">
        <v>9611</v>
      </c>
      <c r="B9219" s="44" t="s">
        <v>225</v>
      </c>
      <c r="C9219" s="44" t="s">
        <v>52</v>
      </c>
      <c r="D9219" s="44" t="s">
        <v>176</v>
      </c>
      <c r="E9219" s="3">
        <v>3</v>
      </c>
      <c r="F9219" s="3">
        <v>1</v>
      </c>
      <c r="G9219" s="3">
        <v>1</v>
      </c>
      <c r="H9219" s="3">
        <v>1</v>
      </c>
      <c r="I9219" s="3">
        <f t="shared" ref="I9219:I9282" si="144">ROUND(AVERAGE(E9219:H9219),0)</f>
        <v>2</v>
      </c>
    </row>
    <row r="9220" spans="1:9" x14ac:dyDescent="0.35">
      <c r="A9220" s="3" t="s">
        <v>9612</v>
      </c>
      <c r="B9220" s="44" t="s">
        <v>184</v>
      </c>
      <c r="C9220" s="44" t="s">
        <v>79</v>
      </c>
      <c r="D9220" s="44" t="s">
        <v>176</v>
      </c>
      <c r="E9220" s="3">
        <v>3</v>
      </c>
      <c r="F9220" s="3">
        <v>1</v>
      </c>
      <c r="G9220" s="3">
        <v>1</v>
      </c>
      <c r="H9220" s="3">
        <v>1</v>
      </c>
      <c r="I9220" s="3">
        <f t="shared" si="144"/>
        <v>2</v>
      </c>
    </row>
    <row r="9221" spans="1:9" x14ac:dyDescent="0.35">
      <c r="A9221" s="3" t="s">
        <v>9613</v>
      </c>
      <c r="B9221" s="44" t="s">
        <v>198</v>
      </c>
      <c r="C9221" s="44" t="s">
        <v>54</v>
      </c>
      <c r="D9221" s="44" t="s">
        <v>176</v>
      </c>
      <c r="E9221" s="3">
        <v>3</v>
      </c>
      <c r="F9221" s="3">
        <v>1</v>
      </c>
      <c r="G9221" s="3">
        <v>1</v>
      </c>
      <c r="H9221" s="3">
        <v>1</v>
      </c>
      <c r="I9221" s="3">
        <f t="shared" si="144"/>
        <v>2</v>
      </c>
    </row>
    <row r="9222" spans="1:9" x14ac:dyDescent="0.35">
      <c r="A9222" s="3" t="s">
        <v>9614</v>
      </c>
      <c r="B9222" s="44" t="s">
        <v>184</v>
      </c>
      <c r="C9222" s="44" t="s">
        <v>79</v>
      </c>
      <c r="D9222" s="44" t="s">
        <v>176</v>
      </c>
      <c r="E9222" s="3">
        <v>3</v>
      </c>
      <c r="F9222" s="3">
        <v>1</v>
      </c>
      <c r="G9222" s="3">
        <v>1</v>
      </c>
      <c r="H9222" s="3">
        <v>1</v>
      </c>
      <c r="I9222" s="3">
        <f t="shared" si="144"/>
        <v>2</v>
      </c>
    </row>
    <row r="9223" spans="1:9" x14ac:dyDescent="0.35">
      <c r="A9223" s="3" t="s">
        <v>9615</v>
      </c>
      <c r="B9223" s="44" t="s">
        <v>198</v>
      </c>
      <c r="C9223" s="44" t="s">
        <v>54</v>
      </c>
      <c r="D9223" s="44" t="s">
        <v>176</v>
      </c>
      <c r="E9223" s="3">
        <v>3</v>
      </c>
      <c r="F9223" s="3">
        <v>1</v>
      </c>
      <c r="G9223" s="3">
        <v>1</v>
      </c>
      <c r="H9223" s="3">
        <v>1</v>
      </c>
      <c r="I9223" s="3">
        <f t="shared" si="144"/>
        <v>2</v>
      </c>
    </row>
    <row r="9224" spans="1:9" x14ac:dyDescent="0.35">
      <c r="A9224" s="3" t="s">
        <v>9616</v>
      </c>
      <c r="B9224" s="44" t="s">
        <v>185</v>
      </c>
      <c r="C9224" s="44" t="s">
        <v>63</v>
      </c>
      <c r="D9224" s="44" t="s">
        <v>176</v>
      </c>
      <c r="E9224" s="3">
        <v>3</v>
      </c>
      <c r="F9224" s="3">
        <v>1</v>
      </c>
      <c r="G9224" s="3">
        <v>1</v>
      </c>
      <c r="H9224" s="3">
        <v>1</v>
      </c>
      <c r="I9224" s="3">
        <f t="shared" si="144"/>
        <v>2</v>
      </c>
    </row>
    <row r="9225" spans="1:9" x14ac:dyDescent="0.35">
      <c r="A9225" s="3" t="s">
        <v>9617</v>
      </c>
      <c r="B9225" s="44" t="s">
        <v>185</v>
      </c>
      <c r="C9225" s="44" t="s">
        <v>63</v>
      </c>
      <c r="D9225" s="44" t="s">
        <v>176</v>
      </c>
      <c r="E9225" s="3">
        <v>3</v>
      </c>
      <c r="F9225" s="3">
        <v>1</v>
      </c>
      <c r="G9225" s="3">
        <v>4</v>
      </c>
      <c r="H9225" s="3">
        <v>1</v>
      </c>
      <c r="I9225" s="3">
        <f t="shared" si="144"/>
        <v>2</v>
      </c>
    </row>
    <row r="9226" spans="1:9" x14ac:dyDescent="0.35">
      <c r="A9226" s="3" t="s">
        <v>9618</v>
      </c>
      <c r="B9226" s="44" t="s">
        <v>255</v>
      </c>
      <c r="C9226" s="44" t="s">
        <v>87</v>
      </c>
      <c r="D9226" s="44" t="s">
        <v>176</v>
      </c>
      <c r="E9226" s="3">
        <v>3</v>
      </c>
      <c r="F9226" s="3">
        <v>1</v>
      </c>
      <c r="G9226" s="3">
        <v>1</v>
      </c>
      <c r="H9226" s="3">
        <v>1</v>
      </c>
      <c r="I9226" s="3">
        <f t="shared" si="144"/>
        <v>2</v>
      </c>
    </row>
    <row r="9227" spans="1:9" x14ac:dyDescent="0.35">
      <c r="A9227" s="3" t="s">
        <v>9619</v>
      </c>
      <c r="B9227" s="44" t="s">
        <v>212</v>
      </c>
      <c r="C9227" s="44" t="s">
        <v>86</v>
      </c>
      <c r="D9227" s="44" t="s">
        <v>176</v>
      </c>
      <c r="E9227" s="3">
        <v>3</v>
      </c>
      <c r="F9227" s="3">
        <v>1</v>
      </c>
      <c r="G9227" s="3">
        <v>1</v>
      </c>
      <c r="H9227" s="3">
        <v>1</v>
      </c>
      <c r="I9227" s="3">
        <f t="shared" si="144"/>
        <v>2</v>
      </c>
    </row>
    <row r="9228" spans="1:9" x14ac:dyDescent="0.35">
      <c r="A9228" s="3" t="s">
        <v>9620</v>
      </c>
      <c r="B9228" s="44" t="s">
        <v>255</v>
      </c>
      <c r="C9228" s="44" t="s">
        <v>87</v>
      </c>
      <c r="D9228" s="44" t="s">
        <v>176</v>
      </c>
      <c r="E9228" s="3">
        <v>3</v>
      </c>
      <c r="F9228" s="3">
        <v>1</v>
      </c>
      <c r="G9228" s="3">
        <v>1</v>
      </c>
      <c r="H9228" s="3">
        <v>1</v>
      </c>
      <c r="I9228" s="3">
        <f t="shared" si="144"/>
        <v>2</v>
      </c>
    </row>
    <row r="9229" spans="1:9" x14ac:dyDescent="0.35">
      <c r="A9229" s="3" t="s">
        <v>9621</v>
      </c>
      <c r="B9229" s="44" t="s">
        <v>184</v>
      </c>
      <c r="C9229" s="44" t="s">
        <v>79</v>
      </c>
      <c r="D9229" s="44" t="s">
        <v>176</v>
      </c>
      <c r="E9229" s="3">
        <v>3</v>
      </c>
      <c r="F9229" s="3">
        <v>1</v>
      </c>
      <c r="G9229" s="3">
        <v>1</v>
      </c>
      <c r="H9229" s="3">
        <v>1</v>
      </c>
      <c r="I9229" s="3">
        <f t="shared" si="144"/>
        <v>2</v>
      </c>
    </row>
    <row r="9230" spans="1:9" x14ac:dyDescent="0.35">
      <c r="A9230" s="3" t="s">
        <v>9622</v>
      </c>
      <c r="B9230" s="44" t="s">
        <v>220</v>
      </c>
      <c r="C9230" s="44" t="s">
        <v>96</v>
      </c>
      <c r="D9230" s="44" t="s">
        <v>176</v>
      </c>
      <c r="E9230" s="3">
        <v>3</v>
      </c>
      <c r="F9230" s="3">
        <v>1</v>
      </c>
      <c r="G9230" s="3">
        <v>1</v>
      </c>
      <c r="H9230" s="3">
        <v>1</v>
      </c>
      <c r="I9230" s="3">
        <f t="shared" si="144"/>
        <v>2</v>
      </c>
    </row>
    <row r="9231" spans="1:9" x14ac:dyDescent="0.35">
      <c r="A9231" s="3" t="s">
        <v>9623</v>
      </c>
      <c r="B9231" s="44" t="s">
        <v>180</v>
      </c>
      <c r="C9231" s="44" t="s">
        <v>105</v>
      </c>
      <c r="D9231" s="44" t="s">
        <v>176</v>
      </c>
      <c r="E9231" s="3">
        <v>3</v>
      </c>
      <c r="F9231" s="3">
        <v>1</v>
      </c>
      <c r="G9231" s="3">
        <v>1</v>
      </c>
      <c r="H9231" s="3">
        <v>1</v>
      </c>
      <c r="I9231" s="3">
        <f t="shared" si="144"/>
        <v>2</v>
      </c>
    </row>
    <row r="9232" spans="1:9" x14ac:dyDescent="0.35">
      <c r="A9232" s="3" t="s">
        <v>9624</v>
      </c>
      <c r="B9232" s="44" t="s">
        <v>234</v>
      </c>
      <c r="C9232" s="44" t="s">
        <v>235</v>
      </c>
      <c r="D9232" s="44" t="s">
        <v>176</v>
      </c>
      <c r="E9232" s="3">
        <v>3</v>
      </c>
      <c r="F9232" s="3">
        <v>1</v>
      </c>
      <c r="G9232" s="3">
        <v>1</v>
      </c>
      <c r="H9232" s="3">
        <v>1</v>
      </c>
      <c r="I9232" s="3">
        <f t="shared" si="144"/>
        <v>2</v>
      </c>
    </row>
    <row r="9233" spans="1:9" x14ac:dyDescent="0.35">
      <c r="A9233" s="3" t="s">
        <v>9625</v>
      </c>
      <c r="B9233" s="44" t="s">
        <v>259</v>
      </c>
      <c r="C9233" s="44" t="s">
        <v>95</v>
      </c>
      <c r="D9233" s="44" t="s">
        <v>175</v>
      </c>
      <c r="E9233" s="3">
        <v>3</v>
      </c>
      <c r="F9233" s="3">
        <v>2</v>
      </c>
      <c r="G9233" s="3">
        <v>4</v>
      </c>
      <c r="H9233" s="3">
        <v>1</v>
      </c>
      <c r="I9233" s="3">
        <f t="shared" si="144"/>
        <v>3</v>
      </c>
    </row>
    <row r="9234" spans="1:9" x14ac:dyDescent="0.35">
      <c r="A9234" s="3" t="s">
        <v>9626</v>
      </c>
      <c r="B9234" s="44" t="s">
        <v>247</v>
      </c>
      <c r="C9234" s="44" t="s">
        <v>110</v>
      </c>
      <c r="D9234" s="44" t="s">
        <v>175</v>
      </c>
      <c r="E9234" s="3">
        <v>3</v>
      </c>
      <c r="F9234" s="3">
        <v>1</v>
      </c>
      <c r="G9234" s="3">
        <v>4</v>
      </c>
      <c r="H9234" s="3">
        <v>2</v>
      </c>
      <c r="I9234" s="3">
        <f t="shared" si="144"/>
        <v>3</v>
      </c>
    </row>
    <row r="9235" spans="1:9" x14ac:dyDescent="0.35">
      <c r="A9235" s="3" t="s">
        <v>9627</v>
      </c>
      <c r="B9235" s="44" t="s">
        <v>184</v>
      </c>
      <c r="C9235" s="44" t="s">
        <v>79</v>
      </c>
      <c r="D9235" s="44" t="s">
        <v>176</v>
      </c>
      <c r="E9235" s="3">
        <v>3</v>
      </c>
      <c r="F9235" s="3">
        <v>1</v>
      </c>
      <c r="G9235" s="3">
        <v>1</v>
      </c>
      <c r="H9235" s="3">
        <v>1</v>
      </c>
      <c r="I9235" s="3">
        <f t="shared" si="144"/>
        <v>2</v>
      </c>
    </row>
    <row r="9236" spans="1:9" x14ac:dyDescent="0.35">
      <c r="A9236" s="3" t="s">
        <v>9628</v>
      </c>
      <c r="B9236" s="44" t="s">
        <v>184</v>
      </c>
      <c r="C9236" s="44" t="s">
        <v>79</v>
      </c>
      <c r="D9236" s="44" t="s">
        <v>176</v>
      </c>
      <c r="E9236" s="3">
        <v>3</v>
      </c>
      <c r="F9236" s="3">
        <v>1</v>
      </c>
      <c r="G9236" s="3">
        <v>1</v>
      </c>
      <c r="H9236" s="3">
        <v>1</v>
      </c>
      <c r="I9236" s="3">
        <f t="shared" si="144"/>
        <v>2</v>
      </c>
    </row>
    <row r="9237" spans="1:9" x14ac:dyDescent="0.35">
      <c r="A9237" s="3" t="s">
        <v>9629</v>
      </c>
      <c r="B9237" s="44" t="s">
        <v>184</v>
      </c>
      <c r="C9237" s="44" t="s">
        <v>79</v>
      </c>
      <c r="D9237" s="44" t="s">
        <v>176</v>
      </c>
      <c r="E9237" s="3">
        <v>3</v>
      </c>
      <c r="F9237" s="3">
        <v>1</v>
      </c>
      <c r="G9237" s="3">
        <v>1</v>
      </c>
      <c r="H9237" s="3">
        <v>1</v>
      </c>
      <c r="I9237" s="3">
        <f t="shared" si="144"/>
        <v>2</v>
      </c>
    </row>
    <row r="9238" spans="1:9" x14ac:dyDescent="0.35">
      <c r="A9238" s="3" t="s">
        <v>9630</v>
      </c>
      <c r="B9238" s="44" t="s">
        <v>234</v>
      </c>
      <c r="C9238" s="44" t="s">
        <v>235</v>
      </c>
      <c r="D9238" s="44" t="s">
        <v>176</v>
      </c>
      <c r="E9238" s="3">
        <v>3</v>
      </c>
      <c r="F9238" s="3">
        <v>1</v>
      </c>
      <c r="G9238" s="3">
        <v>1</v>
      </c>
      <c r="H9238" s="3">
        <v>1</v>
      </c>
      <c r="I9238" s="3">
        <f t="shared" si="144"/>
        <v>2</v>
      </c>
    </row>
    <row r="9239" spans="1:9" x14ac:dyDescent="0.35">
      <c r="A9239" s="3" t="s">
        <v>9631</v>
      </c>
      <c r="B9239" s="44" t="s">
        <v>184</v>
      </c>
      <c r="C9239" s="44" t="s">
        <v>79</v>
      </c>
      <c r="D9239" s="44" t="s">
        <v>176</v>
      </c>
      <c r="E9239" s="3">
        <v>3</v>
      </c>
      <c r="F9239" s="3">
        <v>1</v>
      </c>
      <c r="G9239" s="3">
        <v>1</v>
      </c>
      <c r="H9239" s="3">
        <v>1</v>
      </c>
      <c r="I9239" s="3">
        <f t="shared" si="144"/>
        <v>2</v>
      </c>
    </row>
    <row r="9240" spans="1:9" x14ac:dyDescent="0.35">
      <c r="A9240" s="3" t="s">
        <v>9632</v>
      </c>
      <c r="B9240" s="44" t="s">
        <v>212</v>
      </c>
      <c r="C9240" s="44" t="s">
        <v>86</v>
      </c>
      <c r="D9240" s="44" t="s">
        <v>176</v>
      </c>
      <c r="E9240" s="3">
        <v>3</v>
      </c>
      <c r="F9240" s="3">
        <v>1</v>
      </c>
      <c r="G9240" s="3">
        <v>1</v>
      </c>
      <c r="H9240" s="3">
        <v>1</v>
      </c>
      <c r="I9240" s="3">
        <f t="shared" si="144"/>
        <v>2</v>
      </c>
    </row>
    <row r="9241" spans="1:9" x14ac:dyDescent="0.35">
      <c r="A9241" s="3" t="s">
        <v>9633</v>
      </c>
      <c r="B9241" s="44" t="s">
        <v>259</v>
      </c>
      <c r="C9241" s="44" t="s">
        <v>95</v>
      </c>
      <c r="D9241" s="44" t="s">
        <v>175</v>
      </c>
      <c r="E9241" s="3">
        <v>3</v>
      </c>
      <c r="F9241" s="3">
        <v>1</v>
      </c>
      <c r="G9241" s="3">
        <v>1</v>
      </c>
      <c r="H9241" s="3">
        <v>1</v>
      </c>
      <c r="I9241" s="3">
        <f t="shared" si="144"/>
        <v>2</v>
      </c>
    </row>
    <row r="9242" spans="1:9" x14ac:dyDescent="0.35">
      <c r="A9242" s="3" t="s">
        <v>9634</v>
      </c>
      <c r="B9242" s="44" t="s">
        <v>248</v>
      </c>
      <c r="C9242" s="44" t="s">
        <v>80</v>
      </c>
      <c r="D9242" s="44" t="s">
        <v>175</v>
      </c>
      <c r="E9242" s="3">
        <v>3</v>
      </c>
      <c r="F9242" s="3">
        <v>1</v>
      </c>
      <c r="G9242" s="3">
        <v>4</v>
      </c>
      <c r="H9242" s="3">
        <v>1</v>
      </c>
      <c r="I9242" s="3">
        <f t="shared" si="144"/>
        <v>2</v>
      </c>
    </row>
    <row r="9243" spans="1:9" x14ac:dyDescent="0.35">
      <c r="A9243" s="3" t="s">
        <v>9635</v>
      </c>
      <c r="B9243" s="44" t="s">
        <v>249</v>
      </c>
      <c r="C9243" s="44" t="s">
        <v>68</v>
      </c>
      <c r="D9243" s="44" t="s">
        <v>175</v>
      </c>
      <c r="E9243" s="3">
        <v>3</v>
      </c>
      <c r="F9243" s="3">
        <v>1</v>
      </c>
      <c r="G9243" s="3">
        <v>1</v>
      </c>
      <c r="H9243" s="3">
        <v>1</v>
      </c>
      <c r="I9243" s="3">
        <f t="shared" si="144"/>
        <v>2</v>
      </c>
    </row>
    <row r="9244" spans="1:9" x14ac:dyDescent="0.35">
      <c r="A9244" s="3" t="s">
        <v>9636</v>
      </c>
      <c r="B9244" s="44" t="s">
        <v>248</v>
      </c>
      <c r="C9244" s="44" t="s">
        <v>80</v>
      </c>
      <c r="D9244" s="44" t="s">
        <v>175</v>
      </c>
      <c r="E9244" s="3">
        <v>3</v>
      </c>
      <c r="F9244" s="3">
        <v>1</v>
      </c>
      <c r="G9244" s="3">
        <v>4</v>
      </c>
      <c r="H9244" s="3">
        <v>1</v>
      </c>
      <c r="I9244" s="3">
        <f t="shared" si="144"/>
        <v>2</v>
      </c>
    </row>
    <row r="9245" spans="1:9" x14ac:dyDescent="0.35">
      <c r="A9245" s="3" t="s">
        <v>9637</v>
      </c>
      <c r="B9245" s="44" t="s">
        <v>259</v>
      </c>
      <c r="C9245" s="44" t="s">
        <v>95</v>
      </c>
      <c r="D9245" s="44" t="s">
        <v>175</v>
      </c>
      <c r="E9245" s="3">
        <v>3</v>
      </c>
      <c r="F9245" s="3">
        <v>1</v>
      </c>
      <c r="G9245" s="3">
        <v>1</v>
      </c>
      <c r="H9245" s="3">
        <v>3</v>
      </c>
      <c r="I9245" s="3">
        <f t="shared" si="144"/>
        <v>2</v>
      </c>
    </row>
    <row r="9246" spans="1:9" x14ac:dyDescent="0.35">
      <c r="A9246" s="3" t="s">
        <v>9638</v>
      </c>
      <c r="B9246" s="44" t="s">
        <v>259</v>
      </c>
      <c r="C9246" s="44" t="s">
        <v>95</v>
      </c>
      <c r="D9246" s="44" t="s">
        <v>175</v>
      </c>
      <c r="E9246" s="3">
        <v>3</v>
      </c>
      <c r="F9246" s="3">
        <v>1</v>
      </c>
      <c r="G9246" s="3">
        <v>4</v>
      </c>
      <c r="H9246" s="3">
        <v>1</v>
      </c>
      <c r="I9246" s="3">
        <f t="shared" si="144"/>
        <v>2</v>
      </c>
    </row>
    <row r="9247" spans="1:9" x14ac:dyDescent="0.35">
      <c r="A9247" s="3" t="s">
        <v>9639</v>
      </c>
      <c r="B9247" s="44" t="s">
        <v>259</v>
      </c>
      <c r="C9247" s="44" t="s">
        <v>95</v>
      </c>
      <c r="D9247" s="44" t="s">
        <v>175</v>
      </c>
      <c r="E9247" s="3">
        <v>3</v>
      </c>
      <c r="F9247" s="3">
        <v>1</v>
      </c>
      <c r="G9247" s="3">
        <v>4</v>
      </c>
      <c r="H9247" s="3">
        <v>1</v>
      </c>
      <c r="I9247" s="3">
        <f t="shared" si="144"/>
        <v>2</v>
      </c>
    </row>
    <row r="9248" spans="1:9" x14ac:dyDescent="0.35">
      <c r="A9248" s="3" t="s">
        <v>9640</v>
      </c>
      <c r="B9248" s="44" t="s">
        <v>259</v>
      </c>
      <c r="C9248" s="44" t="s">
        <v>95</v>
      </c>
      <c r="D9248" s="44" t="s">
        <v>175</v>
      </c>
      <c r="E9248" s="3">
        <v>3</v>
      </c>
      <c r="F9248" s="3">
        <v>1</v>
      </c>
      <c r="G9248" s="3">
        <v>4</v>
      </c>
      <c r="H9248" s="3">
        <v>1</v>
      </c>
      <c r="I9248" s="3">
        <f t="shared" si="144"/>
        <v>2</v>
      </c>
    </row>
    <row r="9249" spans="1:9" x14ac:dyDescent="0.35">
      <c r="A9249" s="3" t="s">
        <v>9641</v>
      </c>
      <c r="B9249" s="44" t="s">
        <v>220</v>
      </c>
      <c r="C9249" s="44" t="s">
        <v>96</v>
      </c>
      <c r="D9249" s="44" t="s">
        <v>176</v>
      </c>
      <c r="E9249" s="3">
        <v>3</v>
      </c>
      <c r="F9249" s="3">
        <v>1</v>
      </c>
      <c r="G9249" s="3">
        <v>1</v>
      </c>
      <c r="H9249" s="3">
        <v>1</v>
      </c>
      <c r="I9249" s="3">
        <f t="shared" si="144"/>
        <v>2</v>
      </c>
    </row>
    <row r="9250" spans="1:9" x14ac:dyDescent="0.35">
      <c r="A9250" s="3" t="s">
        <v>9642</v>
      </c>
      <c r="B9250" s="44" t="s">
        <v>259</v>
      </c>
      <c r="C9250" s="44" t="s">
        <v>95</v>
      </c>
      <c r="D9250" s="44" t="s">
        <v>175</v>
      </c>
      <c r="E9250" s="3">
        <v>3</v>
      </c>
      <c r="F9250" s="3">
        <v>1</v>
      </c>
      <c r="G9250" s="3">
        <v>4</v>
      </c>
      <c r="H9250" s="3">
        <v>1</v>
      </c>
      <c r="I9250" s="3">
        <f t="shared" si="144"/>
        <v>2</v>
      </c>
    </row>
    <row r="9251" spans="1:9" x14ac:dyDescent="0.35">
      <c r="A9251" s="3" t="s">
        <v>9643</v>
      </c>
      <c r="B9251" s="44" t="s">
        <v>197</v>
      </c>
      <c r="C9251" s="44" t="s">
        <v>80</v>
      </c>
      <c r="D9251" s="44" t="s">
        <v>176</v>
      </c>
      <c r="E9251" s="3">
        <v>3</v>
      </c>
      <c r="F9251" s="3">
        <v>1</v>
      </c>
      <c r="G9251" s="3">
        <v>1</v>
      </c>
      <c r="H9251" s="3">
        <v>1</v>
      </c>
      <c r="I9251" s="3">
        <f t="shared" si="144"/>
        <v>2</v>
      </c>
    </row>
    <row r="9252" spans="1:9" x14ac:dyDescent="0.35">
      <c r="A9252" s="3" t="s">
        <v>9644</v>
      </c>
      <c r="B9252" s="44" t="s">
        <v>185</v>
      </c>
      <c r="C9252" s="44" t="s">
        <v>63</v>
      </c>
      <c r="D9252" s="44" t="s">
        <v>176</v>
      </c>
      <c r="E9252" s="3">
        <v>3</v>
      </c>
      <c r="F9252" s="3">
        <v>1</v>
      </c>
      <c r="G9252" s="3">
        <v>4</v>
      </c>
      <c r="H9252" s="3">
        <v>1</v>
      </c>
      <c r="I9252" s="3">
        <f t="shared" si="144"/>
        <v>2</v>
      </c>
    </row>
    <row r="9253" spans="1:9" x14ac:dyDescent="0.35">
      <c r="A9253" s="3" t="s">
        <v>9645</v>
      </c>
      <c r="B9253" s="44" t="s">
        <v>234</v>
      </c>
      <c r="C9253" s="44" t="s">
        <v>235</v>
      </c>
      <c r="D9253" s="44" t="s">
        <v>176</v>
      </c>
      <c r="E9253" s="3">
        <v>3</v>
      </c>
      <c r="F9253" s="3">
        <v>1</v>
      </c>
      <c r="G9253" s="3">
        <v>1</v>
      </c>
      <c r="H9253" s="3">
        <v>1</v>
      </c>
      <c r="I9253" s="3">
        <f t="shared" si="144"/>
        <v>2</v>
      </c>
    </row>
    <row r="9254" spans="1:9" x14ac:dyDescent="0.35">
      <c r="A9254" s="3" t="s">
        <v>9646</v>
      </c>
      <c r="B9254" s="44" t="s">
        <v>259</v>
      </c>
      <c r="C9254" s="44" t="s">
        <v>95</v>
      </c>
      <c r="D9254" s="44" t="s">
        <v>175</v>
      </c>
      <c r="E9254" s="3">
        <v>3</v>
      </c>
      <c r="F9254" s="3">
        <v>1</v>
      </c>
      <c r="G9254" s="3">
        <v>4</v>
      </c>
      <c r="H9254" s="3">
        <v>1</v>
      </c>
      <c r="I9254" s="3">
        <f t="shared" si="144"/>
        <v>2</v>
      </c>
    </row>
    <row r="9255" spans="1:9" x14ac:dyDescent="0.35">
      <c r="A9255" s="3" t="s">
        <v>9647</v>
      </c>
      <c r="B9255" s="44" t="s">
        <v>259</v>
      </c>
      <c r="C9255" s="44" t="s">
        <v>95</v>
      </c>
      <c r="D9255" s="44" t="s">
        <v>175</v>
      </c>
      <c r="E9255" s="3">
        <v>3</v>
      </c>
      <c r="F9255" s="3">
        <v>1</v>
      </c>
      <c r="G9255" s="3">
        <v>4</v>
      </c>
      <c r="H9255" s="3">
        <v>1</v>
      </c>
      <c r="I9255" s="3">
        <f t="shared" si="144"/>
        <v>2</v>
      </c>
    </row>
    <row r="9256" spans="1:9" x14ac:dyDescent="0.35">
      <c r="A9256" s="3" t="s">
        <v>9648</v>
      </c>
      <c r="B9256" s="44" t="s">
        <v>259</v>
      </c>
      <c r="C9256" s="44" t="s">
        <v>95</v>
      </c>
      <c r="D9256" s="44" t="s">
        <v>175</v>
      </c>
      <c r="E9256" s="3">
        <v>3</v>
      </c>
      <c r="F9256" s="3">
        <v>1</v>
      </c>
      <c r="G9256" s="3">
        <v>4</v>
      </c>
      <c r="H9256" s="3">
        <v>1</v>
      </c>
      <c r="I9256" s="3">
        <f t="shared" si="144"/>
        <v>2</v>
      </c>
    </row>
    <row r="9257" spans="1:9" x14ac:dyDescent="0.35">
      <c r="A9257" s="3" t="s">
        <v>9649</v>
      </c>
      <c r="B9257" s="44" t="s">
        <v>248</v>
      </c>
      <c r="C9257" s="44" t="s">
        <v>80</v>
      </c>
      <c r="D9257" s="44" t="s">
        <v>175</v>
      </c>
      <c r="E9257" s="3">
        <v>3</v>
      </c>
      <c r="F9257" s="3">
        <v>1</v>
      </c>
      <c r="G9257" s="3">
        <v>1</v>
      </c>
      <c r="H9257" s="3">
        <v>1</v>
      </c>
      <c r="I9257" s="3">
        <f t="shared" si="144"/>
        <v>2</v>
      </c>
    </row>
    <row r="9258" spans="1:9" x14ac:dyDescent="0.35">
      <c r="A9258" s="3" t="s">
        <v>9650</v>
      </c>
      <c r="B9258" s="44" t="s">
        <v>181</v>
      </c>
      <c r="C9258" s="44" t="s">
        <v>79</v>
      </c>
      <c r="D9258" s="44" t="s">
        <v>175</v>
      </c>
      <c r="E9258" s="3">
        <v>3</v>
      </c>
      <c r="F9258" s="3">
        <v>1</v>
      </c>
      <c r="G9258" s="3">
        <v>1</v>
      </c>
      <c r="H9258" s="3">
        <v>1</v>
      </c>
      <c r="I9258" s="3">
        <f t="shared" si="144"/>
        <v>2</v>
      </c>
    </row>
    <row r="9259" spans="1:9" x14ac:dyDescent="0.35">
      <c r="A9259" s="3" t="s">
        <v>9651</v>
      </c>
      <c r="B9259" s="44" t="s">
        <v>224</v>
      </c>
      <c r="C9259" s="44" t="s">
        <v>183</v>
      </c>
      <c r="D9259" s="44" t="s">
        <v>176</v>
      </c>
      <c r="E9259" s="3">
        <v>3</v>
      </c>
      <c r="F9259" s="3">
        <v>1</v>
      </c>
      <c r="G9259" s="3">
        <v>1</v>
      </c>
      <c r="H9259" s="3">
        <v>1</v>
      </c>
      <c r="I9259" s="3">
        <f t="shared" si="144"/>
        <v>2</v>
      </c>
    </row>
    <row r="9260" spans="1:9" x14ac:dyDescent="0.35">
      <c r="A9260" s="3" t="s">
        <v>9652</v>
      </c>
      <c r="B9260" s="44" t="s">
        <v>225</v>
      </c>
      <c r="C9260" s="44" t="s">
        <v>52</v>
      </c>
      <c r="D9260" s="44" t="s">
        <v>176</v>
      </c>
      <c r="E9260" s="3">
        <v>3</v>
      </c>
      <c r="F9260" s="3">
        <v>1</v>
      </c>
      <c r="G9260" s="3">
        <v>1</v>
      </c>
      <c r="H9260" s="3">
        <v>1</v>
      </c>
      <c r="I9260" s="3">
        <f t="shared" si="144"/>
        <v>2</v>
      </c>
    </row>
    <row r="9261" spans="1:9" x14ac:dyDescent="0.35">
      <c r="A9261" s="3" t="s">
        <v>9653</v>
      </c>
      <c r="B9261" s="44" t="s">
        <v>212</v>
      </c>
      <c r="C9261" s="44" t="s">
        <v>86</v>
      </c>
      <c r="D9261" s="44" t="s">
        <v>176</v>
      </c>
      <c r="E9261" s="3">
        <v>3</v>
      </c>
      <c r="F9261" s="3">
        <v>1</v>
      </c>
      <c r="G9261" s="3">
        <v>1</v>
      </c>
      <c r="H9261" s="3">
        <v>1</v>
      </c>
      <c r="I9261" s="3">
        <f t="shared" si="144"/>
        <v>2</v>
      </c>
    </row>
    <row r="9262" spans="1:9" x14ac:dyDescent="0.35">
      <c r="A9262" s="3" t="s">
        <v>9654</v>
      </c>
      <c r="B9262" s="44" t="s">
        <v>182</v>
      </c>
      <c r="C9262" s="44" t="s">
        <v>183</v>
      </c>
      <c r="D9262" s="44" t="s">
        <v>175</v>
      </c>
      <c r="E9262" s="3">
        <v>3</v>
      </c>
      <c r="F9262" s="3">
        <v>1</v>
      </c>
      <c r="G9262" s="3">
        <v>1</v>
      </c>
      <c r="H9262" s="3">
        <v>1</v>
      </c>
      <c r="I9262" s="3">
        <f t="shared" si="144"/>
        <v>2</v>
      </c>
    </row>
    <row r="9263" spans="1:9" x14ac:dyDescent="0.35">
      <c r="A9263" s="3" t="s">
        <v>9655</v>
      </c>
      <c r="B9263" s="44" t="s">
        <v>224</v>
      </c>
      <c r="C9263" s="44" t="s">
        <v>183</v>
      </c>
      <c r="D9263" s="44" t="s">
        <v>176</v>
      </c>
      <c r="E9263" s="3">
        <v>3</v>
      </c>
      <c r="F9263" s="3">
        <v>2</v>
      </c>
      <c r="G9263" s="3">
        <v>1</v>
      </c>
      <c r="H9263" s="3">
        <v>1</v>
      </c>
      <c r="I9263" s="3">
        <f t="shared" si="144"/>
        <v>2</v>
      </c>
    </row>
    <row r="9264" spans="1:9" x14ac:dyDescent="0.35">
      <c r="A9264" s="3" t="s">
        <v>9656</v>
      </c>
      <c r="B9264" s="44" t="s">
        <v>237</v>
      </c>
      <c r="C9264" s="44" t="s">
        <v>63</v>
      </c>
      <c r="D9264" s="44" t="s">
        <v>175</v>
      </c>
      <c r="E9264" s="3">
        <v>3</v>
      </c>
      <c r="F9264" s="3">
        <v>1</v>
      </c>
      <c r="G9264" s="3">
        <v>4</v>
      </c>
      <c r="H9264" s="3">
        <v>1</v>
      </c>
      <c r="I9264" s="3">
        <f t="shared" si="144"/>
        <v>2</v>
      </c>
    </row>
    <row r="9265" spans="1:9" x14ac:dyDescent="0.35">
      <c r="A9265" s="3" t="s">
        <v>9657</v>
      </c>
      <c r="B9265" s="44" t="s">
        <v>265</v>
      </c>
      <c r="C9265" s="44" t="s">
        <v>96</v>
      </c>
      <c r="D9265" s="44" t="s">
        <v>175</v>
      </c>
      <c r="E9265" s="3">
        <v>3</v>
      </c>
      <c r="F9265" s="3">
        <v>4</v>
      </c>
      <c r="G9265" s="3">
        <v>1</v>
      </c>
      <c r="H9265" s="3">
        <v>1</v>
      </c>
      <c r="I9265" s="3">
        <f t="shared" si="144"/>
        <v>2</v>
      </c>
    </row>
    <row r="9266" spans="1:9" x14ac:dyDescent="0.35">
      <c r="A9266" s="3" t="s">
        <v>9658</v>
      </c>
      <c r="B9266" s="44" t="s">
        <v>184</v>
      </c>
      <c r="C9266" s="44" t="s">
        <v>79</v>
      </c>
      <c r="D9266" s="44" t="s">
        <v>176</v>
      </c>
      <c r="E9266" s="3">
        <v>3</v>
      </c>
      <c r="F9266" s="3">
        <v>1</v>
      </c>
      <c r="G9266" s="3">
        <v>1</v>
      </c>
      <c r="H9266" s="3">
        <v>1</v>
      </c>
      <c r="I9266" s="3">
        <f t="shared" si="144"/>
        <v>2</v>
      </c>
    </row>
    <row r="9267" spans="1:9" x14ac:dyDescent="0.35">
      <c r="A9267" s="3" t="s">
        <v>9659</v>
      </c>
      <c r="B9267" s="44" t="s">
        <v>185</v>
      </c>
      <c r="C9267" s="44" t="s">
        <v>63</v>
      </c>
      <c r="D9267" s="44" t="s">
        <v>176</v>
      </c>
      <c r="E9267" s="3">
        <v>3</v>
      </c>
      <c r="F9267" s="3">
        <v>1</v>
      </c>
      <c r="G9267" s="3">
        <v>1</v>
      </c>
      <c r="H9267" s="3">
        <v>1</v>
      </c>
      <c r="I9267" s="3">
        <f t="shared" si="144"/>
        <v>2</v>
      </c>
    </row>
    <row r="9268" spans="1:9" x14ac:dyDescent="0.35">
      <c r="A9268" s="3" t="s">
        <v>9660</v>
      </c>
      <c r="B9268" s="44" t="s">
        <v>215</v>
      </c>
      <c r="C9268" s="44" t="s">
        <v>38</v>
      </c>
      <c r="D9268" s="44" t="s">
        <v>176</v>
      </c>
      <c r="E9268" s="3">
        <v>2</v>
      </c>
      <c r="F9268" s="3">
        <v>2</v>
      </c>
      <c r="G9268" s="3">
        <v>1</v>
      </c>
      <c r="H9268" s="3">
        <v>1</v>
      </c>
      <c r="I9268" s="3">
        <f t="shared" si="144"/>
        <v>2</v>
      </c>
    </row>
    <row r="9269" spans="1:9" x14ac:dyDescent="0.35">
      <c r="A9269" s="3" t="s">
        <v>9661</v>
      </c>
      <c r="B9269" s="44" t="s">
        <v>212</v>
      </c>
      <c r="C9269" s="44" t="s">
        <v>86</v>
      </c>
      <c r="D9269" s="44" t="s">
        <v>176</v>
      </c>
      <c r="E9269" s="3">
        <v>3</v>
      </c>
      <c r="F9269" s="3">
        <v>1</v>
      </c>
      <c r="G9269" s="3">
        <v>1</v>
      </c>
      <c r="H9269" s="3">
        <v>1</v>
      </c>
      <c r="I9269" s="3">
        <f t="shared" si="144"/>
        <v>2</v>
      </c>
    </row>
    <row r="9270" spans="1:9" x14ac:dyDescent="0.35">
      <c r="A9270" s="3" t="s">
        <v>9662</v>
      </c>
      <c r="B9270" s="44" t="s">
        <v>212</v>
      </c>
      <c r="C9270" s="44" t="s">
        <v>86</v>
      </c>
      <c r="D9270" s="44" t="s">
        <v>176</v>
      </c>
      <c r="E9270" s="3">
        <v>3</v>
      </c>
      <c r="F9270" s="3">
        <v>1</v>
      </c>
      <c r="G9270" s="3">
        <v>1</v>
      </c>
      <c r="H9270" s="3">
        <v>1</v>
      </c>
      <c r="I9270" s="3">
        <f t="shared" si="144"/>
        <v>2</v>
      </c>
    </row>
    <row r="9271" spans="1:9" x14ac:dyDescent="0.35">
      <c r="A9271" s="3" t="s">
        <v>9663</v>
      </c>
      <c r="B9271" s="44" t="s">
        <v>198</v>
      </c>
      <c r="C9271" s="44" t="s">
        <v>54</v>
      </c>
      <c r="D9271" s="44" t="s">
        <v>176</v>
      </c>
      <c r="E9271" s="3">
        <v>1</v>
      </c>
      <c r="F9271" s="3">
        <v>4</v>
      </c>
      <c r="G9271" s="3">
        <v>1</v>
      </c>
      <c r="H9271" s="3">
        <v>1</v>
      </c>
      <c r="I9271" s="3">
        <f t="shared" si="144"/>
        <v>2</v>
      </c>
    </row>
    <row r="9272" spans="1:9" x14ac:dyDescent="0.35">
      <c r="A9272" s="3" t="s">
        <v>9664</v>
      </c>
      <c r="B9272" s="44" t="s">
        <v>224</v>
      </c>
      <c r="C9272" s="44" t="s">
        <v>183</v>
      </c>
      <c r="D9272" s="44" t="s">
        <v>176</v>
      </c>
      <c r="E9272" s="3">
        <v>3</v>
      </c>
      <c r="F9272" s="3">
        <v>1</v>
      </c>
      <c r="G9272" s="3">
        <v>1</v>
      </c>
      <c r="H9272" s="3">
        <v>1</v>
      </c>
      <c r="I9272" s="3">
        <f t="shared" si="144"/>
        <v>2</v>
      </c>
    </row>
    <row r="9273" spans="1:9" x14ac:dyDescent="0.35">
      <c r="A9273" s="3" t="s">
        <v>9665</v>
      </c>
      <c r="B9273" s="44" t="s">
        <v>224</v>
      </c>
      <c r="C9273" s="44" t="s">
        <v>183</v>
      </c>
      <c r="D9273" s="44" t="s">
        <v>176</v>
      </c>
      <c r="E9273" s="3">
        <v>3</v>
      </c>
      <c r="F9273" s="3">
        <v>1</v>
      </c>
      <c r="G9273" s="3">
        <v>1</v>
      </c>
      <c r="H9273" s="3">
        <v>1</v>
      </c>
      <c r="I9273" s="3">
        <f t="shared" si="144"/>
        <v>2</v>
      </c>
    </row>
    <row r="9274" spans="1:9" x14ac:dyDescent="0.35">
      <c r="A9274" s="3" t="s">
        <v>9666</v>
      </c>
      <c r="B9274" s="44" t="s">
        <v>225</v>
      </c>
      <c r="C9274" s="44" t="s">
        <v>52</v>
      </c>
      <c r="D9274" s="44" t="s">
        <v>176</v>
      </c>
      <c r="E9274" s="3">
        <v>3</v>
      </c>
      <c r="F9274" s="3">
        <v>1</v>
      </c>
      <c r="G9274" s="3">
        <v>1</v>
      </c>
      <c r="H9274" s="3">
        <v>1</v>
      </c>
      <c r="I9274" s="3">
        <f t="shared" si="144"/>
        <v>2</v>
      </c>
    </row>
    <row r="9275" spans="1:9" x14ac:dyDescent="0.35">
      <c r="A9275" s="3" t="s">
        <v>9667</v>
      </c>
      <c r="B9275" s="44" t="s">
        <v>225</v>
      </c>
      <c r="C9275" s="44" t="s">
        <v>52</v>
      </c>
      <c r="D9275" s="44" t="s">
        <v>176</v>
      </c>
      <c r="E9275" s="3">
        <v>3</v>
      </c>
      <c r="F9275" s="3">
        <v>1</v>
      </c>
      <c r="G9275" s="3">
        <v>1</v>
      </c>
      <c r="H9275" s="3">
        <v>1</v>
      </c>
      <c r="I9275" s="3">
        <f t="shared" si="144"/>
        <v>2</v>
      </c>
    </row>
    <row r="9276" spans="1:9" x14ac:dyDescent="0.35">
      <c r="A9276" s="3" t="s">
        <v>9668</v>
      </c>
      <c r="B9276" s="44" t="s">
        <v>197</v>
      </c>
      <c r="C9276" s="44" t="s">
        <v>80</v>
      </c>
      <c r="D9276" s="44" t="s">
        <v>176</v>
      </c>
      <c r="E9276" s="3">
        <v>3</v>
      </c>
      <c r="F9276" s="3">
        <v>1</v>
      </c>
      <c r="G9276" s="3">
        <v>1</v>
      </c>
      <c r="H9276" s="3">
        <v>1</v>
      </c>
      <c r="I9276" s="3">
        <f t="shared" si="144"/>
        <v>2</v>
      </c>
    </row>
    <row r="9277" spans="1:9" x14ac:dyDescent="0.35">
      <c r="A9277" s="3" t="s">
        <v>9669</v>
      </c>
      <c r="B9277" s="44" t="s">
        <v>248</v>
      </c>
      <c r="C9277" s="44" t="s">
        <v>80</v>
      </c>
      <c r="D9277" s="44" t="s">
        <v>175</v>
      </c>
      <c r="E9277" s="3">
        <v>3</v>
      </c>
      <c r="F9277" s="3">
        <v>1</v>
      </c>
      <c r="G9277" s="3">
        <v>4</v>
      </c>
      <c r="H9277" s="3">
        <v>1</v>
      </c>
      <c r="I9277" s="3">
        <f t="shared" si="144"/>
        <v>2</v>
      </c>
    </row>
    <row r="9278" spans="1:9" x14ac:dyDescent="0.35">
      <c r="A9278" s="3" t="s">
        <v>9670</v>
      </c>
      <c r="B9278" s="44" t="s">
        <v>197</v>
      </c>
      <c r="C9278" s="44" t="s">
        <v>80</v>
      </c>
      <c r="D9278" s="44" t="s">
        <v>176</v>
      </c>
      <c r="E9278" s="3">
        <v>3</v>
      </c>
      <c r="F9278" s="3">
        <v>1</v>
      </c>
      <c r="G9278" s="3">
        <v>1</v>
      </c>
      <c r="H9278" s="3">
        <v>1</v>
      </c>
      <c r="I9278" s="3">
        <f t="shared" si="144"/>
        <v>2</v>
      </c>
    </row>
    <row r="9279" spans="1:9" x14ac:dyDescent="0.35">
      <c r="A9279" s="3" t="s">
        <v>9671</v>
      </c>
      <c r="B9279" s="44" t="s">
        <v>212</v>
      </c>
      <c r="C9279" s="44" t="s">
        <v>86</v>
      </c>
      <c r="D9279" s="44" t="s">
        <v>176</v>
      </c>
      <c r="E9279" s="3">
        <v>3</v>
      </c>
      <c r="F9279" s="3">
        <v>1</v>
      </c>
      <c r="G9279" s="3">
        <v>1</v>
      </c>
      <c r="H9279" s="3">
        <v>1</v>
      </c>
      <c r="I9279" s="3">
        <f t="shared" si="144"/>
        <v>2</v>
      </c>
    </row>
    <row r="9280" spans="1:9" x14ac:dyDescent="0.35">
      <c r="A9280" s="3" t="s">
        <v>9672</v>
      </c>
      <c r="B9280" s="44" t="s">
        <v>224</v>
      </c>
      <c r="C9280" s="44" t="s">
        <v>183</v>
      </c>
      <c r="D9280" s="44" t="s">
        <v>176</v>
      </c>
      <c r="E9280" s="3">
        <v>3</v>
      </c>
      <c r="F9280" s="3">
        <v>1</v>
      </c>
      <c r="G9280" s="3">
        <v>4</v>
      </c>
      <c r="H9280" s="3">
        <v>1</v>
      </c>
      <c r="I9280" s="3">
        <f t="shared" si="144"/>
        <v>2</v>
      </c>
    </row>
    <row r="9281" spans="1:9" x14ac:dyDescent="0.35">
      <c r="A9281" s="3" t="s">
        <v>9673</v>
      </c>
      <c r="B9281" s="44" t="s">
        <v>215</v>
      </c>
      <c r="C9281" s="44" t="s">
        <v>38</v>
      </c>
      <c r="D9281" s="44" t="s">
        <v>176</v>
      </c>
      <c r="E9281" s="3">
        <v>3</v>
      </c>
      <c r="F9281" s="3">
        <v>1</v>
      </c>
      <c r="G9281" s="3">
        <v>1</v>
      </c>
      <c r="H9281" s="3">
        <v>1</v>
      </c>
      <c r="I9281" s="3">
        <f t="shared" si="144"/>
        <v>2</v>
      </c>
    </row>
    <row r="9282" spans="1:9" x14ac:dyDescent="0.35">
      <c r="A9282" s="3" t="s">
        <v>9674</v>
      </c>
      <c r="B9282" s="44" t="s">
        <v>225</v>
      </c>
      <c r="C9282" s="44" t="s">
        <v>52</v>
      </c>
      <c r="D9282" s="44" t="s">
        <v>176</v>
      </c>
      <c r="E9282" s="3">
        <v>3</v>
      </c>
      <c r="F9282" s="3">
        <v>1</v>
      </c>
      <c r="G9282" s="3">
        <v>1</v>
      </c>
      <c r="H9282" s="3">
        <v>1</v>
      </c>
      <c r="I9282" s="3">
        <f t="shared" si="144"/>
        <v>2</v>
      </c>
    </row>
    <row r="9283" spans="1:9" x14ac:dyDescent="0.35">
      <c r="A9283" s="3" t="s">
        <v>9675</v>
      </c>
      <c r="B9283" s="44" t="s">
        <v>248</v>
      </c>
      <c r="C9283" s="44" t="s">
        <v>80</v>
      </c>
      <c r="D9283" s="44" t="s">
        <v>175</v>
      </c>
      <c r="E9283" s="3">
        <v>3</v>
      </c>
      <c r="F9283" s="3">
        <v>1</v>
      </c>
      <c r="G9283" s="3">
        <v>1</v>
      </c>
      <c r="H9283" s="3">
        <v>1</v>
      </c>
      <c r="I9283" s="3">
        <f t="shared" ref="I9283:I9346" si="145">ROUND(AVERAGE(E9283:H9283),0)</f>
        <v>2</v>
      </c>
    </row>
    <row r="9284" spans="1:9" x14ac:dyDescent="0.35">
      <c r="A9284" s="3" t="s">
        <v>9676</v>
      </c>
      <c r="B9284" s="44" t="s">
        <v>206</v>
      </c>
      <c r="C9284" s="44" t="s">
        <v>52</v>
      </c>
      <c r="D9284" s="44" t="s">
        <v>175</v>
      </c>
      <c r="E9284" s="3">
        <v>3</v>
      </c>
      <c r="F9284" s="3">
        <v>1</v>
      </c>
      <c r="G9284" s="3">
        <v>1</v>
      </c>
      <c r="H9284" s="3">
        <v>1</v>
      </c>
      <c r="I9284" s="3">
        <f t="shared" si="145"/>
        <v>2</v>
      </c>
    </row>
    <row r="9285" spans="1:9" x14ac:dyDescent="0.35">
      <c r="A9285" s="3" t="s">
        <v>9677</v>
      </c>
      <c r="B9285" s="44" t="s">
        <v>249</v>
      </c>
      <c r="C9285" s="44" t="s">
        <v>68</v>
      </c>
      <c r="D9285" s="44" t="s">
        <v>175</v>
      </c>
      <c r="E9285" s="3">
        <v>3</v>
      </c>
      <c r="F9285" s="3">
        <v>2</v>
      </c>
      <c r="G9285" s="3">
        <v>1</v>
      </c>
      <c r="H9285" s="3">
        <v>1</v>
      </c>
      <c r="I9285" s="3">
        <f t="shared" si="145"/>
        <v>2</v>
      </c>
    </row>
    <row r="9286" spans="1:9" x14ac:dyDescent="0.35">
      <c r="A9286" s="3" t="s">
        <v>9678</v>
      </c>
      <c r="B9286" s="44" t="s">
        <v>249</v>
      </c>
      <c r="C9286" s="44" t="s">
        <v>68</v>
      </c>
      <c r="D9286" s="44" t="s">
        <v>175</v>
      </c>
      <c r="E9286" s="3">
        <v>3</v>
      </c>
      <c r="F9286" s="3">
        <v>2</v>
      </c>
      <c r="G9286" s="3">
        <v>1</v>
      </c>
      <c r="H9286" s="3">
        <v>2</v>
      </c>
      <c r="I9286" s="3">
        <f t="shared" si="145"/>
        <v>2</v>
      </c>
    </row>
    <row r="9287" spans="1:9" x14ac:dyDescent="0.35">
      <c r="A9287" s="3" t="s">
        <v>9679</v>
      </c>
      <c r="B9287" s="44" t="s">
        <v>234</v>
      </c>
      <c r="C9287" s="44" t="s">
        <v>235</v>
      </c>
      <c r="D9287" s="44" t="s">
        <v>176</v>
      </c>
      <c r="E9287" s="3">
        <v>3</v>
      </c>
      <c r="F9287" s="3">
        <v>1</v>
      </c>
      <c r="G9287" s="3">
        <v>1</v>
      </c>
      <c r="H9287" s="3">
        <v>1</v>
      </c>
      <c r="I9287" s="3">
        <f t="shared" si="145"/>
        <v>2</v>
      </c>
    </row>
    <row r="9288" spans="1:9" x14ac:dyDescent="0.35">
      <c r="A9288" s="3" t="s">
        <v>9680</v>
      </c>
      <c r="B9288" s="44" t="s">
        <v>249</v>
      </c>
      <c r="C9288" s="44" t="s">
        <v>68</v>
      </c>
      <c r="D9288" s="44" t="s">
        <v>175</v>
      </c>
      <c r="E9288" s="3">
        <v>3</v>
      </c>
      <c r="F9288" s="3">
        <v>1</v>
      </c>
      <c r="G9288" s="3">
        <v>1</v>
      </c>
      <c r="H9288" s="3">
        <v>1</v>
      </c>
      <c r="I9288" s="3">
        <f t="shared" si="145"/>
        <v>2</v>
      </c>
    </row>
    <row r="9289" spans="1:9" x14ac:dyDescent="0.35">
      <c r="A9289" s="3" t="s">
        <v>9681</v>
      </c>
      <c r="B9289" s="44" t="s">
        <v>224</v>
      </c>
      <c r="C9289" s="44" t="s">
        <v>183</v>
      </c>
      <c r="D9289" s="44" t="s">
        <v>176</v>
      </c>
      <c r="E9289" s="3">
        <v>3</v>
      </c>
      <c r="F9289" s="3">
        <v>1</v>
      </c>
      <c r="G9289" s="3">
        <v>1</v>
      </c>
      <c r="H9289" s="3">
        <v>1</v>
      </c>
      <c r="I9289" s="3">
        <f t="shared" si="145"/>
        <v>2</v>
      </c>
    </row>
    <row r="9290" spans="1:9" x14ac:dyDescent="0.35">
      <c r="A9290" s="3" t="s">
        <v>9682</v>
      </c>
      <c r="B9290" s="44" t="s">
        <v>265</v>
      </c>
      <c r="C9290" s="44" t="s">
        <v>96</v>
      </c>
      <c r="D9290" s="44" t="s">
        <v>175</v>
      </c>
      <c r="E9290" s="3">
        <v>3</v>
      </c>
      <c r="F9290" s="3">
        <v>1</v>
      </c>
      <c r="G9290" s="3">
        <v>1</v>
      </c>
      <c r="H9290" s="3">
        <v>1</v>
      </c>
      <c r="I9290" s="3">
        <f t="shared" si="145"/>
        <v>2</v>
      </c>
    </row>
    <row r="9291" spans="1:9" x14ac:dyDescent="0.35">
      <c r="A9291" s="3" t="s">
        <v>9683</v>
      </c>
      <c r="B9291" s="44" t="s">
        <v>234</v>
      </c>
      <c r="C9291" s="44" t="s">
        <v>235</v>
      </c>
      <c r="D9291" s="44" t="s">
        <v>176</v>
      </c>
      <c r="E9291" s="3">
        <v>3</v>
      </c>
      <c r="F9291" s="3">
        <v>1</v>
      </c>
      <c r="G9291" s="3">
        <v>1</v>
      </c>
      <c r="H9291" s="3">
        <v>1</v>
      </c>
      <c r="I9291" s="3">
        <f t="shared" si="145"/>
        <v>2</v>
      </c>
    </row>
    <row r="9292" spans="1:9" x14ac:dyDescent="0.35">
      <c r="A9292" s="3" t="s">
        <v>9684</v>
      </c>
      <c r="B9292" s="44" t="s">
        <v>265</v>
      </c>
      <c r="C9292" s="44" t="s">
        <v>96</v>
      </c>
      <c r="D9292" s="44" t="s">
        <v>175</v>
      </c>
      <c r="E9292" s="3">
        <v>3</v>
      </c>
      <c r="F9292" s="3">
        <v>1</v>
      </c>
      <c r="G9292" s="3">
        <v>1</v>
      </c>
      <c r="H9292" s="3">
        <v>1</v>
      </c>
      <c r="I9292" s="3">
        <f t="shared" si="145"/>
        <v>2</v>
      </c>
    </row>
    <row r="9293" spans="1:9" x14ac:dyDescent="0.35">
      <c r="A9293" s="3" t="s">
        <v>9685</v>
      </c>
      <c r="B9293" s="44" t="s">
        <v>225</v>
      </c>
      <c r="C9293" s="44" t="s">
        <v>52</v>
      </c>
      <c r="D9293" s="44" t="s">
        <v>176</v>
      </c>
      <c r="E9293" s="3">
        <v>3</v>
      </c>
      <c r="F9293" s="3">
        <v>1</v>
      </c>
      <c r="G9293" s="3">
        <v>1</v>
      </c>
      <c r="H9293" s="3">
        <v>1</v>
      </c>
      <c r="I9293" s="3">
        <f t="shared" si="145"/>
        <v>2</v>
      </c>
    </row>
    <row r="9294" spans="1:9" x14ac:dyDescent="0.35">
      <c r="A9294" s="3" t="s">
        <v>9686</v>
      </c>
      <c r="B9294" s="44" t="s">
        <v>249</v>
      </c>
      <c r="C9294" s="44" t="s">
        <v>68</v>
      </c>
      <c r="D9294" s="44" t="s">
        <v>175</v>
      </c>
      <c r="E9294" s="3">
        <v>3</v>
      </c>
      <c r="F9294" s="3">
        <v>1</v>
      </c>
      <c r="G9294" s="3">
        <v>1</v>
      </c>
      <c r="H9294" s="3">
        <v>2</v>
      </c>
      <c r="I9294" s="3">
        <f t="shared" si="145"/>
        <v>2</v>
      </c>
    </row>
    <row r="9295" spans="1:9" x14ac:dyDescent="0.35">
      <c r="A9295" s="3" t="s">
        <v>9687</v>
      </c>
      <c r="B9295" s="44" t="s">
        <v>197</v>
      </c>
      <c r="C9295" s="44" t="s">
        <v>80</v>
      </c>
      <c r="D9295" s="44" t="s">
        <v>176</v>
      </c>
      <c r="E9295" s="3">
        <v>3</v>
      </c>
      <c r="F9295" s="3">
        <v>1</v>
      </c>
      <c r="G9295" s="3">
        <v>1</v>
      </c>
      <c r="H9295" s="3">
        <v>2</v>
      </c>
      <c r="I9295" s="3">
        <f t="shared" si="145"/>
        <v>2</v>
      </c>
    </row>
    <row r="9296" spans="1:9" x14ac:dyDescent="0.35">
      <c r="A9296" s="3" t="s">
        <v>9688</v>
      </c>
      <c r="B9296" s="44" t="s">
        <v>252</v>
      </c>
      <c r="C9296" s="44" t="s">
        <v>54</v>
      </c>
      <c r="D9296" s="44" t="s">
        <v>175</v>
      </c>
      <c r="E9296" s="3">
        <v>3</v>
      </c>
      <c r="F9296" s="3">
        <v>1</v>
      </c>
      <c r="G9296" s="3">
        <v>1</v>
      </c>
      <c r="H9296" s="3">
        <v>1</v>
      </c>
      <c r="I9296" s="3">
        <f t="shared" si="145"/>
        <v>2</v>
      </c>
    </row>
    <row r="9297" spans="1:9" x14ac:dyDescent="0.35">
      <c r="A9297" s="3" t="s">
        <v>9689</v>
      </c>
      <c r="B9297" s="44" t="s">
        <v>185</v>
      </c>
      <c r="C9297" s="44" t="s">
        <v>63</v>
      </c>
      <c r="D9297" s="44" t="s">
        <v>176</v>
      </c>
      <c r="E9297" s="3">
        <v>3</v>
      </c>
      <c r="F9297" s="3">
        <v>1</v>
      </c>
      <c r="G9297" s="3">
        <v>1</v>
      </c>
      <c r="H9297" s="3">
        <v>1</v>
      </c>
      <c r="I9297" s="3">
        <f t="shared" si="145"/>
        <v>2</v>
      </c>
    </row>
    <row r="9298" spans="1:9" x14ac:dyDescent="0.35">
      <c r="A9298" s="3" t="s">
        <v>9690</v>
      </c>
      <c r="B9298" s="44" t="s">
        <v>265</v>
      </c>
      <c r="C9298" s="44" t="s">
        <v>96</v>
      </c>
      <c r="D9298" s="44" t="s">
        <v>175</v>
      </c>
      <c r="E9298" s="3">
        <v>3</v>
      </c>
      <c r="F9298" s="3">
        <v>1</v>
      </c>
      <c r="G9298" s="3">
        <v>1</v>
      </c>
      <c r="H9298" s="3">
        <v>1</v>
      </c>
      <c r="I9298" s="3">
        <f t="shared" si="145"/>
        <v>2</v>
      </c>
    </row>
    <row r="9299" spans="1:9" x14ac:dyDescent="0.35">
      <c r="A9299" s="3" t="s">
        <v>9691</v>
      </c>
      <c r="B9299" s="44" t="s">
        <v>212</v>
      </c>
      <c r="C9299" s="44" t="s">
        <v>86</v>
      </c>
      <c r="D9299" s="44" t="s">
        <v>176</v>
      </c>
      <c r="E9299" s="3">
        <v>3</v>
      </c>
      <c r="F9299" s="3">
        <v>1</v>
      </c>
      <c r="G9299" s="3">
        <v>1</v>
      </c>
      <c r="H9299" s="3">
        <v>1</v>
      </c>
      <c r="I9299" s="3">
        <f t="shared" si="145"/>
        <v>2</v>
      </c>
    </row>
    <row r="9300" spans="1:9" x14ac:dyDescent="0.35">
      <c r="A9300" s="3" t="s">
        <v>9692</v>
      </c>
      <c r="B9300" s="44" t="s">
        <v>212</v>
      </c>
      <c r="C9300" s="44" t="s">
        <v>86</v>
      </c>
      <c r="D9300" s="44" t="s">
        <v>176</v>
      </c>
      <c r="E9300" s="3">
        <v>3</v>
      </c>
      <c r="F9300" s="3">
        <v>2</v>
      </c>
      <c r="G9300" s="3">
        <v>1</v>
      </c>
      <c r="H9300" s="3">
        <v>1</v>
      </c>
      <c r="I9300" s="3">
        <f t="shared" si="145"/>
        <v>2</v>
      </c>
    </row>
    <row r="9301" spans="1:9" x14ac:dyDescent="0.35">
      <c r="A9301" s="3" t="s">
        <v>9693</v>
      </c>
      <c r="B9301" s="44" t="s">
        <v>186</v>
      </c>
      <c r="C9301" s="44" t="s">
        <v>95</v>
      </c>
      <c r="D9301" s="44" t="s">
        <v>176</v>
      </c>
      <c r="E9301" s="3">
        <v>3</v>
      </c>
      <c r="F9301" s="3">
        <v>1</v>
      </c>
      <c r="G9301" s="3">
        <v>1</v>
      </c>
      <c r="H9301" s="3">
        <v>1</v>
      </c>
      <c r="I9301" s="3">
        <f t="shared" si="145"/>
        <v>2</v>
      </c>
    </row>
    <row r="9302" spans="1:9" x14ac:dyDescent="0.35">
      <c r="A9302" s="3" t="s">
        <v>9694</v>
      </c>
      <c r="B9302" s="44" t="s">
        <v>220</v>
      </c>
      <c r="C9302" s="44" t="s">
        <v>96</v>
      </c>
      <c r="D9302" s="44" t="s">
        <v>176</v>
      </c>
      <c r="E9302" s="3">
        <v>3</v>
      </c>
      <c r="F9302" s="3">
        <v>1</v>
      </c>
      <c r="G9302" s="3">
        <v>1</v>
      </c>
      <c r="H9302" s="3">
        <v>1</v>
      </c>
      <c r="I9302" s="3">
        <f t="shared" si="145"/>
        <v>2</v>
      </c>
    </row>
    <row r="9303" spans="1:9" x14ac:dyDescent="0.35">
      <c r="A9303" s="3" t="s">
        <v>9695</v>
      </c>
      <c r="B9303" s="44" t="s">
        <v>247</v>
      </c>
      <c r="C9303" s="44" t="s">
        <v>110</v>
      </c>
      <c r="D9303" s="44" t="s">
        <v>175</v>
      </c>
      <c r="E9303" s="3">
        <v>3</v>
      </c>
      <c r="F9303" s="3">
        <v>1</v>
      </c>
      <c r="G9303" s="3">
        <v>4</v>
      </c>
      <c r="H9303" s="3">
        <v>1</v>
      </c>
      <c r="I9303" s="3">
        <f t="shared" si="145"/>
        <v>2</v>
      </c>
    </row>
    <row r="9304" spans="1:9" x14ac:dyDescent="0.35">
      <c r="A9304" s="3" t="s">
        <v>9696</v>
      </c>
      <c r="B9304" s="44" t="s">
        <v>224</v>
      </c>
      <c r="C9304" s="44" t="s">
        <v>183</v>
      </c>
      <c r="D9304" s="44" t="s">
        <v>176</v>
      </c>
      <c r="E9304" s="3">
        <v>3</v>
      </c>
      <c r="F9304" s="3">
        <v>2</v>
      </c>
      <c r="G9304" s="3">
        <v>1</v>
      </c>
      <c r="H9304" s="3">
        <v>2</v>
      </c>
      <c r="I9304" s="3">
        <f t="shared" si="145"/>
        <v>2</v>
      </c>
    </row>
    <row r="9305" spans="1:9" x14ac:dyDescent="0.35">
      <c r="A9305" s="3" t="s">
        <v>9697</v>
      </c>
      <c r="B9305" s="44" t="s">
        <v>254</v>
      </c>
      <c r="C9305" s="44" t="s">
        <v>68</v>
      </c>
      <c r="D9305" s="44" t="s">
        <v>176</v>
      </c>
      <c r="E9305" s="3">
        <v>3</v>
      </c>
      <c r="F9305" s="3">
        <v>1</v>
      </c>
      <c r="G9305" s="3">
        <v>1</v>
      </c>
      <c r="H9305" s="3">
        <v>1</v>
      </c>
      <c r="I9305" s="3">
        <f t="shared" si="145"/>
        <v>2</v>
      </c>
    </row>
    <row r="9306" spans="1:9" x14ac:dyDescent="0.35">
      <c r="A9306" s="3" t="s">
        <v>9698</v>
      </c>
      <c r="B9306" s="44" t="s">
        <v>212</v>
      </c>
      <c r="C9306" s="44" t="s">
        <v>86</v>
      </c>
      <c r="D9306" s="44" t="s">
        <v>176</v>
      </c>
      <c r="E9306" s="3">
        <v>3</v>
      </c>
      <c r="F9306" s="3">
        <v>1</v>
      </c>
      <c r="G9306" s="3">
        <v>1</v>
      </c>
      <c r="H9306" s="3">
        <v>1</v>
      </c>
      <c r="I9306" s="3">
        <f t="shared" si="145"/>
        <v>2</v>
      </c>
    </row>
    <row r="9307" spans="1:9" x14ac:dyDescent="0.35">
      <c r="A9307" s="3" t="s">
        <v>9699</v>
      </c>
      <c r="B9307" s="44" t="s">
        <v>225</v>
      </c>
      <c r="C9307" s="44" t="s">
        <v>52</v>
      </c>
      <c r="D9307" s="44" t="s">
        <v>176</v>
      </c>
      <c r="E9307" s="3">
        <v>2</v>
      </c>
      <c r="F9307" s="3">
        <v>1</v>
      </c>
      <c r="G9307" s="3">
        <v>1</v>
      </c>
      <c r="H9307" s="3">
        <v>1</v>
      </c>
      <c r="I9307" s="3">
        <f t="shared" si="145"/>
        <v>1</v>
      </c>
    </row>
    <row r="9308" spans="1:9" x14ac:dyDescent="0.35">
      <c r="A9308" s="3" t="s">
        <v>9700</v>
      </c>
      <c r="B9308" s="44" t="s">
        <v>225</v>
      </c>
      <c r="C9308" s="44" t="s">
        <v>52</v>
      </c>
      <c r="D9308" s="44" t="s">
        <v>176</v>
      </c>
      <c r="E9308" s="3">
        <v>3</v>
      </c>
      <c r="F9308" s="3">
        <v>1</v>
      </c>
      <c r="G9308" s="3">
        <v>1</v>
      </c>
      <c r="H9308" s="3">
        <v>1</v>
      </c>
      <c r="I9308" s="3">
        <f t="shared" si="145"/>
        <v>2</v>
      </c>
    </row>
    <row r="9309" spans="1:9" x14ac:dyDescent="0.35">
      <c r="A9309" s="3" t="s">
        <v>9701</v>
      </c>
      <c r="B9309" s="44" t="s">
        <v>237</v>
      </c>
      <c r="C9309" s="44" t="s">
        <v>63</v>
      </c>
      <c r="D9309" s="44" t="s">
        <v>175</v>
      </c>
      <c r="E9309" s="3">
        <v>3</v>
      </c>
      <c r="F9309" s="3">
        <v>1</v>
      </c>
      <c r="G9309" s="3">
        <v>1</v>
      </c>
      <c r="H9309" s="3">
        <v>1</v>
      </c>
      <c r="I9309" s="3">
        <f t="shared" si="145"/>
        <v>2</v>
      </c>
    </row>
    <row r="9310" spans="1:9" x14ac:dyDescent="0.35">
      <c r="A9310" s="3" t="s">
        <v>9702</v>
      </c>
      <c r="B9310" s="44" t="s">
        <v>254</v>
      </c>
      <c r="C9310" s="44" t="s">
        <v>68</v>
      </c>
      <c r="D9310" s="44" t="s">
        <v>176</v>
      </c>
      <c r="E9310" s="3">
        <v>3</v>
      </c>
      <c r="F9310" s="3">
        <v>1</v>
      </c>
      <c r="G9310" s="3">
        <v>1</v>
      </c>
      <c r="H9310" s="3">
        <v>1</v>
      </c>
      <c r="I9310" s="3">
        <f t="shared" si="145"/>
        <v>2</v>
      </c>
    </row>
    <row r="9311" spans="1:9" x14ac:dyDescent="0.35">
      <c r="A9311" s="3" t="s">
        <v>9703</v>
      </c>
      <c r="B9311" s="44" t="s">
        <v>234</v>
      </c>
      <c r="C9311" s="44" t="s">
        <v>235</v>
      </c>
      <c r="D9311" s="44" t="s">
        <v>176</v>
      </c>
      <c r="E9311" s="3">
        <v>3</v>
      </c>
      <c r="F9311" s="3">
        <v>1</v>
      </c>
      <c r="G9311" s="3">
        <v>1</v>
      </c>
      <c r="H9311" s="3">
        <v>1</v>
      </c>
      <c r="I9311" s="3">
        <f t="shared" si="145"/>
        <v>2</v>
      </c>
    </row>
    <row r="9312" spans="1:9" x14ac:dyDescent="0.35">
      <c r="A9312" s="3" t="s">
        <v>9704</v>
      </c>
      <c r="B9312" s="44" t="s">
        <v>212</v>
      </c>
      <c r="C9312" s="44" t="s">
        <v>86</v>
      </c>
      <c r="D9312" s="44" t="s">
        <v>176</v>
      </c>
      <c r="E9312" s="3">
        <v>3</v>
      </c>
      <c r="F9312" s="3">
        <v>1</v>
      </c>
      <c r="G9312" s="3">
        <v>1</v>
      </c>
      <c r="H9312" s="3">
        <v>1</v>
      </c>
      <c r="I9312" s="3">
        <f t="shared" si="145"/>
        <v>2</v>
      </c>
    </row>
    <row r="9313" spans="1:9" x14ac:dyDescent="0.35">
      <c r="A9313" s="3" t="s">
        <v>9705</v>
      </c>
      <c r="B9313" s="44" t="s">
        <v>265</v>
      </c>
      <c r="C9313" s="44" t="s">
        <v>96</v>
      </c>
      <c r="D9313" s="44" t="s">
        <v>175</v>
      </c>
      <c r="E9313" s="3">
        <v>3</v>
      </c>
      <c r="F9313" s="3">
        <v>1</v>
      </c>
      <c r="G9313" s="3">
        <v>1</v>
      </c>
      <c r="H9313" s="3">
        <v>1</v>
      </c>
      <c r="I9313" s="3">
        <f t="shared" si="145"/>
        <v>2</v>
      </c>
    </row>
    <row r="9314" spans="1:9" x14ac:dyDescent="0.35">
      <c r="A9314" s="3" t="s">
        <v>9706</v>
      </c>
      <c r="B9314" s="44" t="s">
        <v>212</v>
      </c>
      <c r="C9314" s="44" t="s">
        <v>86</v>
      </c>
      <c r="D9314" s="44" t="s">
        <v>176</v>
      </c>
      <c r="E9314" s="3">
        <v>3</v>
      </c>
      <c r="F9314" s="3">
        <v>1</v>
      </c>
      <c r="G9314" s="3">
        <v>1</v>
      </c>
      <c r="H9314" s="3">
        <v>1</v>
      </c>
      <c r="I9314" s="3">
        <f t="shared" si="145"/>
        <v>2</v>
      </c>
    </row>
    <row r="9315" spans="1:9" x14ac:dyDescent="0.35">
      <c r="A9315" s="3" t="s">
        <v>9707</v>
      </c>
      <c r="B9315" s="44" t="s">
        <v>185</v>
      </c>
      <c r="C9315" s="44" t="s">
        <v>63</v>
      </c>
      <c r="D9315" s="44" t="s">
        <v>176</v>
      </c>
      <c r="E9315" s="3">
        <v>3</v>
      </c>
      <c r="F9315" s="3">
        <v>1</v>
      </c>
      <c r="G9315" s="3">
        <v>1</v>
      </c>
      <c r="H9315" s="3">
        <v>1</v>
      </c>
      <c r="I9315" s="3">
        <f t="shared" si="145"/>
        <v>2</v>
      </c>
    </row>
    <row r="9316" spans="1:9" x14ac:dyDescent="0.35">
      <c r="A9316" s="3" t="s">
        <v>9708</v>
      </c>
      <c r="B9316" s="44" t="s">
        <v>197</v>
      </c>
      <c r="C9316" s="44" t="s">
        <v>80</v>
      </c>
      <c r="D9316" s="44" t="s">
        <v>176</v>
      </c>
      <c r="E9316" s="3">
        <v>3</v>
      </c>
      <c r="F9316" s="3">
        <v>1</v>
      </c>
      <c r="G9316" s="3">
        <v>1</v>
      </c>
      <c r="H9316" s="3">
        <v>1</v>
      </c>
      <c r="I9316" s="3">
        <f t="shared" si="145"/>
        <v>2</v>
      </c>
    </row>
    <row r="9317" spans="1:9" x14ac:dyDescent="0.35">
      <c r="A9317" s="3" t="s">
        <v>9709</v>
      </c>
      <c r="B9317" s="44" t="s">
        <v>220</v>
      </c>
      <c r="C9317" s="44" t="s">
        <v>96</v>
      </c>
      <c r="D9317" s="44" t="s">
        <v>176</v>
      </c>
      <c r="E9317" s="3">
        <v>3</v>
      </c>
      <c r="F9317" s="3">
        <v>1</v>
      </c>
      <c r="G9317" s="3">
        <v>1</v>
      </c>
      <c r="H9317" s="3">
        <v>1</v>
      </c>
      <c r="I9317" s="3">
        <f t="shared" si="145"/>
        <v>2</v>
      </c>
    </row>
    <row r="9318" spans="1:9" x14ac:dyDescent="0.35">
      <c r="A9318" s="3" t="s">
        <v>9710</v>
      </c>
      <c r="B9318" s="44" t="s">
        <v>180</v>
      </c>
      <c r="C9318" s="44" t="s">
        <v>105</v>
      </c>
      <c r="D9318" s="44" t="s">
        <v>176</v>
      </c>
      <c r="E9318" s="3">
        <v>3</v>
      </c>
      <c r="F9318" s="3">
        <v>1</v>
      </c>
      <c r="G9318" s="3">
        <v>1</v>
      </c>
      <c r="H9318" s="3">
        <v>1</v>
      </c>
      <c r="I9318" s="3">
        <f t="shared" si="145"/>
        <v>2</v>
      </c>
    </row>
    <row r="9319" spans="1:9" x14ac:dyDescent="0.35">
      <c r="A9319" s="3" t="s">
        <v>9711</v>
      </c>
      <c r="B9319" s="44" t="s">
        <v>225</v>
      </c>
      <c r="C9319" s="44" t="s">
        <v>52</v>
      </c>
      <c r="D9319" s="44" t="s">
        <v>176</v>
      </c>
      <c r="E9319" s="3">
        <v>3</v>
      </c>
      <c r="F9319" s="3">
        <v>1</v>
      </c>
      <c r="G9319" s="3">
        <v>1</v>
      </c>
      <c r="H9319" s="3">
        <v>1</v>
      </c>
      <c r="I9319" s="3">
        <f t="shared" si="145"/>
        <v>2</v>
      </c>
    </row>
    <row r="9320" spans="1:9" x14ac:dyDescent="0.35">
      <c r="A9320" s="3" t="s">
        <v>9712</v>
      </c>
      <c r="B9320" s="44" t="s">
        <v>212</v>
      </c>
      <c r="C9320" s="44" t="s">
        <v>86</v>
      </c>
      <c r="D9320" s="44" t="s">
        <v>176</v>
      </c>
      <c r="E9320" s="3">
        <v>3</v>
      </c>
      <c r="F9320" s="3">
        <v>1</v>
      </c>
      <c r="G9320" s="3">
        <v>1</v>
      </c>
      <c r="H9320" s="3">
        <v>1</v>
      </c>
      <c r="I9320" s="3">
        <f t="shared" si="145"/>
        <v>2</v>
      </c>
    </row>
    <row r="9321" spans="1:9" x14ac:dyDescent="0.35">
      <c r="A9321" s="3" t="s">
        <v>9713</v>
      </c>
      <c r="B9321" s="44" t="s">
        <v>247</v>
      </c>
      <c r="C9321" s="44" t="s">
        <v>110</v>
      </c>
      <c r="D9321" s="44" t="s">
        <v>175</v>
      </c>
      <c r="E9321" s="3">
        <v>3</v>
      </c>
      <c r="F9321" s="3">
        <v>1</v>
      </c>
      <c r="G9321" s="3">
        <v>1</v>
      </c>
      <c r="H9321" s="3">
        <v>1</v>
      </c>
      <c r="I9321" s="3">
        <f t="shared" si="145"/>
        <v>2</v>
      </c>
    </row>
    <row r="9322" spans="1:9" x14ac:dyDescent="0.35">
      <c r="A9322" s="3" t="s">
        <v>9714</v>
      </c>
      <c r="B9322" s="44" t="s">
        <v>180</v>
      </c>
      <c r="C9322" s="44" t="s">
        <v>105</v>
      </c>
      <c r="D9322" s="44" t="s">
        <v>176</v>
      </c>
      <c r="E9322" s="3">
        <v>3</v>
      </c>
      <c r="F9322" s="3">
        <v>1</v>
      </c>
      <c r="G9322" s="3">
        <v>1</v>
      </c>
      <c r="H9322" s="3">
        <v>1</v>
      </c>
      <c r="I9322" s="3">
        <f t="shared" si="145"/>
        <v>2</v>
      </c>
    </row>
    <row r="9323" spans="1:9" x14ac:dyDescent="0.35">
      <c r="A9323" s="3" t="s">
        <v>9715</v>
      </c>
      <c r="B9323" s="44" t="s">
        <v>253</v>
      </c>
      <c r="C9323" s="44" t="s">
        <v>235</v>
      </c>
      <c r="D9323" s="44" t="s">
        <v>175</v>
      </c>
      <c r="E9323" s="3">
        <v>3</v>
      </c>
      <c r="F9323" s="3">
        <v>2</v>
      </c>
      <c r="G9323" s="3">
        <v>1</v>
      </c>
      <c r="H9323" s="3">
        <v>3</v>
      </c>
      <c r="I9323" s="3">
        <f t="shared" si="145"/>
        <v>2</v>
      </c>
    </row>
    <row r="9324" spans="1:9" x14ac:dyDescent="0.35">
      <c r="A9324" s="3" t="s">
        <v>9716</v>
      </c>
      <c r="B9324" s="44" t="s">
        <v>212</v>
      </c>
      <c r="C9324" s="44" t="s">
        <v>86</v>
      </c>
      <c r="D9324" s="44" t="s">
        <v>176</v>
      </c>
      <c r="E9324" s="3">
        <v>3</v>
      </c>
      <c r="F9324" s="3">
        <v>1</v>
      </c>
      <c r="G9324" s="3">
        <v>1</v>
      </c>
      <c r="H9324" s="3">
        <v>1</v>
      </c>
      <c r="I9324" s="3">
        <f t="shared" si="145"/>
        <v>2</v>
      </c>
    </row>
    <row r="9325" spans="1:9" x14ac:dyDescent="0.35">
      <c r="A9325" s="3" t="s">
        <v>9717</v>
      </c>
      <c r="B9325" s="44" t="s">
        <v>234</v>
      </c>
      <c r="C9325" s="44" t="s">
        <v>235</v>
      </c>
      <c r="D9325" s="44" t="s">
        <v>176</v>
      </c>
      <c r="E9325" s="3">
        <v>3</v>
      </c>
      <c r="F9325" s="3">
        <v>1</v>
      </c>
      <c r="G9325" s="3">
        <v>1</v>
      </c>
      <c r="H9325" s="3">
        <v>1</v>
      </c>
      <c r="I9325" s="3">
        <f t="shared" si="145"/>
        <v>2</v>
      </c>
    </row>
    <row r="9326" spans="1:9" x14ac:dyDescent="0.35">
      <c r="A9326" s="3" t="s">
        <v>9718</v>
      </c>
      <c r="B9326" s="44" t="s">
        <v>197</v>
      </c>
      <c r="C9326" s="44" t="s">
        <v>80</v>
      </c>
      <c r="D9326" s="44" t="s">
        <v>176</v>
      </c>
      <c r="E9326" s="3">
        <v>3</v>
      </c>
      <c r="F9326" s="3">
        <v>1</v>
      </c>
      <c r="G9326" s="3">
        <v>1</v>
      </c>
      <c r="H9326" s="3">
        <v>1</v>
      </c>
      <c r="I9326" s="3">
        <f t="shared" si="145"/>
        <v>2</v>
      </c>
    </row>
    <row r="9327" spans="1:9" x14ac:dyDescent="0.35">
      <c r="A9327" s="3" t="s">
        <v>9719</v>
      </c>
      <c r="B9327" s="44" t="s">
        <v>212</v>
      </c>
      <c r="C9327" s="44" t="s">
        <v>86</v>
      </c>
      <c r="D9327" s="44" t="s">
        <v>176</v>
      </c>
      <c r="E9327" s="3">
        <v>3</v>
      </c>
      <c r="F9327" s="3">
        <v>1</v>
      </c>
      <c r="G9327" s="3">
        <v>1</v>
      </c>
      <c r="H9327" s="3">
        <v>1</v>
      </c>
      <c r="I9327" s="3">
        <f t="shared" si="145"/>
        <v>2</v>
      </c>
    </row>
    <row r="9328" spans="1:9" x14ac:dyDescent="0.35">
      <c r="A9328" s="3" t="s">
        <v>9720</v>
      </c>
      <c r="B9328" s="44" t="s">
        <v>249</v>
      </c>
      <c r="C9328" s="44" t="s">
        <v>68</v>
      </c>
      <c r="D9328" s="44" t="s">
        <v>175</v>
      </c>
      <c r="E9328" s="3">
        <v>3</v>
      </c>
      <c r="F9328" s="3">
        <v>1</v>
      </c>
      <c r="G9328" s="3">
        <v>1</v>
      </c>
      <c r="H9328" s="3">
        <v>3</v>
      </c>
      <c r="I9328" s="3">
        <f t="shared" si="145"/>
        <v>2</v>
      </c>
    </row>
    <row r="9329" spans="1:9" x14ac:dyDescent="0.35">
      <c r="A9329" s="3" t="s">
        <v>9721</v>
      </c>
      <c r="B9329" s="44" t="s">
        <v>220</v>
      </c>
      <c r="C9329" s="44" t="s">
        <v>96</v>
      </c>
      <c r="D9329" s="44" t="s">
        <v>176</v>
      </c>
      <c r="E9329" s="3">
        <v>3</v>
      </c>
      <c r="F9329" s="3">
        <v>2</v>
      </c>
      <c r="G9329" s="3">
        <v>1</v>
      </c>
      <c r="H9329" s="3">
        <v>1</v>
      </c>
      <c r="I9329" s="3">
        <f t="shared" si="145"/>
        <v>2</v>
      </c>
    </row>
    <row r="9330" spans="1:9" x14ac:dyDescent="0.35">
      <c r="A9330" s="3" t="s">
        <v>9722</v>
      </c>
      <c r="B9330" s="44" t="s">
        <v>234</v>
      </c>
      <c r="C9330" s="44" t="s">
        <v>235</v>
      </c>
      <c r="D9330" s="44" t="s">
        <v>176</v>
      </c>
      <c r="E9330" s="3">
        <v>3</v>
      </c>
      <c r="F9330" s="3">
        <v>1</v>
      </c>
      <c r="G9330" s="3">
        <v>1</v>
      </c>
      <c r="H9330" s="3">
        <v>1</v>
      </c>
      <c r="I9330" s="3">
        <f t="shared" si="145"/>
        <v>2</v>
      </c>
    </row>
    <row r="9331" spans="1:9" x14ac:dyDescent="0.35">
      <c r="A9331" s="3" t="s">
        <v>9723</v>
      </c>
      <c r="B9331" s="44" t="s">
        <v>265</v>
      </c>
      <c r="C9331" s="44" t="s">
        <v>96</v>
      </c>
      <c r="D9331" s="44" t="s">
        <v>175</v>
      </c>
      <c r="E9331" s="3">
        <v>3</v>
      </c>
      <c r="F9331" s="3">
        <v>2</v>
      </c>
      <c r="G9331" s="3">
        <v>1</v>
      </c>
      <c r="H9331" s="3">
        <v>1</v>
      </c>
      <c r="I9331" s="3">
        <f t="shared" si="145"/>
        <v>2</v>
      </c>
    </row>
    <row r="9332" spans="1:9" x14ac:dyDescent="0.35">
      <c r="A9332" s="3" t="s">
        <v>9724</v>
      </c>
      <c r="B9332" s="44" t="s">
        <v>206</v>
      </c>
      <c r="C9332" s="44" t="s">
        <v>52</v>
      </c>
      <c r="D9332" s="44" t="s">
        <v>175</v>
      </c>
      <c r="E9332" s="3">
        <v>3</v>
      </c>
      <c r="F9332" s="3">
        <v>1</v>
      </c>
      <c r="G9332" s="3">
        <v>1</v>
      </c>
      <c r="H9332" s="3">
        <v>1</v>
      </c>
      <c r="I9332" s="3">
        <f t="shared" si="145"/>
        <v>2</v>
      </c>
    </row>
    <row r="9333" spans="1:9" x14ac:dyDescent="0.35">
      <c r="A9333" s="3" t="s">
        <v>9725</v>
      </c>
      <c r="B9333" s="44" t="s">
        <v>254</v>
      </c>
      <c r="C9333" s="44" t="s">
        <v>68</v>
      </c>
      <c r="D9333" s="44" t="s">
        <v>176</v>
      </c>
      <c r="E9333" s="3">
        <v>3</v>
      </c>
      <c r="F9333" s="3">
        <v>1</v>
      </c>
      <c r="G9333" s="3">
        <v>1</v>
      </c>
      <c r="H9333" s="3">
        <v>1</v>
      </c>
      <c r="I9333" s="3">
        <f t="shared" si="145"/>
        <v>2</v>
      </c>
    </row>
    <row r="9334" spans="1:9" x14ac:dyDescent="0.35">
      <c r="A9334" s="3" t="s">
        <v>9726</v>
      </c>
      <c r="B9334" s="44" t="s">
        <v>185</v>
      </c>
      <c r="C9334" s="44" t="s">
        <v>63</v>
      </c>
      <c r="D9334" s="44" t="s">
        <v>176</v>
      </c>
      <c r="E9334" s="3">
        <v>3</v>
      </c>
      <c r="F9334" s="3">
        <v>1</v>
      </c>
      <c r="G9334" s="3">
        <v>1</v>
      </c>
      <c r="H9334" s="3">
        <v>1</v>
      </c>
      <c r="I9334" s="3">
        <f t="shared" si="145"/>
        <v>2</v>
      </c>
    </row>
    <row r="9335" spans="1:9" x14ac:dyDescent="0.35">
      <c r="A9335" s="3" t="s">
        <v>9727</v>
      </c>
      <c r="B9335" s="44" t="s">
        <v>252</v>
      </c>
      <c r="C9335" s="44" t="s">
        <v>54</v>
      </c>
      <c r="D9335" s="44" t="s">
        <v>175</v>
      </c>
      <c r="E9335" s="3">
        <v>3</v>
      </c>
      <c r="F9335" s="3">
        <v>1</v>
      </c>
      <c r="G9335" s="3">
        <v>1</v>
      </c>
      <c r="H9335" s="3">
        <v>1</v>
      </c>
      <c r="I9335" s="3">
        <f t="shared" si="145"/>
        <v>2</v>
      </c>
    </row>
    <row r="9336" spans="1:9" x14ac:dyDescent="0.35">
      <c r="A9336" s="3" t="s">
        <v>9728</v>
      </c>
      <c r="B9336" s="44" t="s">
        <v>184</v>
      </c>
      <c r="C9336" s="44" t="s">
        <v>79</v>
      </c>
      <c r="D9336" s="44" t="s">
        <v>176</v>
      </c>
      <c r="E9336" s="3">
        <v>3</v>
      </c>
      <c r="F9336" s="3">
        <v>1</v>
      </c>
      <c r="G9336" s="3">
        <v>1</v>
      </c>
      <c r="H9336" s="3">
        <v>1</v>
      </c>
      <c r="I9336" s="3">
        <f t="shared" si="145"/>
        <v>2</v>
      </c>
    </row>
    <row r="9337" spans="1:9" x14ac:dyDescent="0.35">
      <c r="A9337" s="3" t="s">
        <v>9729</v>
      </c>
      <c r="B9337" s="44" t="s">
        <v>265</v>
      </c>
      <c r="C9337" s="44" t="s">
        <v>96</v>
      </c>
      <c r="D9337" s="44" t="s">
        <v>175</v>
      </c>
      <c r="E9337" s="3">
        <v>3</v>
      </c>
      <c r="F9337" s="3">
        <v>1</v>
      </c>
      <c r="G9337" s="3">
        <v>1</v>
      </c>
      <c r="H9337" s="3">
        <v>1</v>
      </c>
      <c r="I9337" s="3">
        <f t="shared" si="145"/>
        <v>2</v>
      </c>
    </row>
    <row r="9338" spans="1:9" x14ac:dyDescent="0.35">
      <c r="A9338" s="3" t="s">
        <v>9730</v>
      </c>
      <c r="B9338" s="44" t="s">
        <v>206</v>
      </c>
      <c r="C9338" s="44" t="s">
        <v>52</v>
      </c>
      <c r="D9338" s="44" t="s">
        <v>175</v>
      </c>
      <c r="E9338" s="3">
        <v>3</v>
      </c>
      <c r="F9338" s="3">
        <v>1</v>
      </c>
      <c r="G9338" s="3">
        <v>1</v>
      </c>
      <c r="H9338" s="3">
        <v>1</v>
      </c>
      <c r="I9338" s="3">
        <f t="shared" si="145"/>
        <v>2</v>
      </c>
    </row>
    <row r="9339" spans="1:9" x14ac:dyDescent="0.35">
      <c r="A9339" s="3" t="s">
        <v>9731</v>
      </c>
      <c r="B9339" s="44" t="s">
        <v>206</v>
      </c>
      <c r="C9339" s="44" t="s">
        <v>52</v>
      </c>
      <c r="D9339" s="44" t="s">
        <v>175</v>
      </c>
      <c r="E9339" s="3">
        <v>3</v>
      </c>
      <c r="F9339" s="3">
        <v>1</v>
      </c>
      <c r="G9339" s="3">
        <v>1</v>
      </c>
      <c r="H9339" s="3">
        <v>1</v>
      </c>
      <c r="I9339" s="3">
        <f t="shared" si="145"/>
        <v>2</v>
      </c>
    </row>
    <row r="9340" spans="1:9" x14ac:dyDescent="0.35">
      <c r="A9340" s="3" t="s">
        <v>9732</v>
      </c>
      <c r="B9340" s="44" t="s">
        <v>180</v>
      </c>
      <c r="C9340" s="44" t="s">
        <v>105</v>
      </c>
      <c r="D9340" s="44" t="s">
        <v>176</v>
      </c>
      <c r="E9340" s="3">
        <v>3</v>
      </c>
      <c r="F9340" s="3">
        <v>1</v>
      </c>
      <c r="G9340" s="3">
        <v>1</v>
      </c>
      <c r="H9340" s="3">
        <v>1</v>
      </c>
      <c r="I9340" s="3">
        <f t="shared" si="145"/>
        <v>2</v>
      </c>
    </row>
    <row r="9341" spans="1:9" x14ac:dyDescent="0.35">
      <c r="A9341" s="3" t="s">
        <v>9733</v>
      </c>
      <c r="B9341" s="44" t="s">
        <v>212</v>
      </c>
      <c r="C9341" s="44" t="s">
        <v>86</v>
      </c>
      <c r="D9341" s="44" t="s">
        <v>176</v>
      </c>
      <c r="E9341" s="3">
        <v>3</v>
      </c>
      <c r="F9341" s="3">
        <v>1</v>
      </c>
      <c r="G9341" s="3">
        <v>1</v>
      </c>
      <c r="H9341" s="3">
        <v>1</v>
      </c>
      <c r="I9341" s="3">
        <f t="shared" si="145"/>
        <v>2</v>
      </c>
    </row>
    <row r="9342" spans="1:9" x14ac:dyDescent="0.35">
      <c r="A9342" s="3" t="s">
        <v>9734</v>
      </c>
      <c r="B9342" s="44" t="s">
        <v>265</v>
      </c>
      <c r="C9342" s="44" t="s">
        <v>96</v>
      </c>
      <c r="D9342" s="44" t="s">
        <v>175</v>
      </c>
      <c r="E9342" s="3">
        <v>3</v>
      </c>
      <c r="F9342" s="3">
        <v>1</v>
      </c>
      <c r="G9342" s="3">
        <v>4</v>
      </c>
      <c r="H9342" s="3">
        <v>5</v>
      </c>
      <c r="I9342" s="3">
        <f t="shared" si="145"/>
        <v>3</v>
      </c>
    </row>
    <row r="9343" spans="1:9" x14ac:dyDescent="0.35">
      <c r="A9343" s="3" t="s">
        <v>9735</v>
      </c>
      <c r="B9343" s="44" t="s">
        <v>184</v>
      </c>
      <c r="C9343" s="44" t="s">
        <v>79</v>
      </c>
      <c r="D9343" s="44" t="s">
        <v>176</v>
      </c>
      <c r="E9343" s="3">
        <v>3</v>
      </c>
      <c r="F9343" s="3">
        <v>1</v>
      </c>
      <c r="G9343" s="3">
        <v>1</v>
      </c>
      <c r="H9343" s="3">
        <v>1</v>
      </c>
      <c r="I9343" s="3">
        <f t="shared" si="145"/>
        <v>2</v>
      </c>
    </row>
    <row r="9344" spans="1:9" x14ac:dyDescent="0.35">
      <c r="A9344" s="3" t="s">
        <v>9736</v>
      </c>
      <c r="B9344" s="44" t="s">
        <v>247</v>
      </c>
      <c r="C9344" s="44" t="s">
        <v>110</v>
      </c>
      <c r="D9344" s="44" t="s">
        <v>175</v>
      </c>
      <c r="E9344" s="3">
        <v>3</v>
      </c>
      <c r="F9344" s="3">
        <v>2</v>
      </c>
      <c r="G9344" s="3">
        <v>1</v>
      </c>
      <c r="H9344" s="3">
        <v>1</v>
      </c>
      <c r="I9344" s="3">
        <f t="shared" si="145"/>
        <v>2</v>
      </c>
    </row>
    <row r="9345" spans="1:9" x14ac:dyDescent="0.35">
      <c r="A9345" s="3" t="s">
        <v>9737</v>
      </c>
      <c r="B9345" s="44" t="s">
        <v>253</v>
      </c>
      <c r="C9345" s="44" t="s">
        <v>235</v>
      </c>
      <c r="D9345" s="44" t="s">
        <v>175</v>
      </c>
      <c r="E9345" s="3">
        <v>3</v>
      </c>
      <c r="F9345" s="3">
        <v>1</v>
      </c>
      <c r="G9345" s="3">
        <v>1</v>
      </c>
      <c r="H9345" s="3">
        <v>1</v>
      </c>
      <c r="I9345" s="3">
        <f t="shared" si="145"/>
        <v>2</v>
      </c>
    </row>
    <row r="9346" spans="1:9" x14ac:dyDescent="0.35">
      <c r="A9346" s="3" t="s">
        <v>9738</v>
      </c>
      <c r="B9346" s="44" t="s">
        <v>237</v>
      </c>
      <c r="C9346" s="44" t="s">
        <v>63</v>
      </c>
      <c r="D9346" s="44" t="s">
        <v>175</v>
      </c>
      <c r="E9346" s="3">
        <v>3</v>
      </c>
      <c r="F9346" s="3">
        <v>1</v>
      </c>
      <c r="G9346" s="3">
        <v>1</v>
      </c>
      <c r="H9346" s="3">
        <v>1</v>
      </c>
      <c r="I9346" s="3">
        <f t="shared" si="145"/>
        <v>2</v>
      </c>
    </row>
    <row r="9347" spans="1:9" x14ac:dyDescent="0.35">
      <c r="A9347" s="3" t="s">
        <v>9739</v>
      </c>
      <c r="B9347" s="44" t="s">
        <v>212</v>
      </c>
      <c r="C9347" s="44" t="s">
        <v>86</v>
      </c>
      <c r="D9347" s="44" t="s">
        <v>176</v>
      </c>
      <c r="E9347" s="3">
        <v>3</v>
      </c>
      <c r="F9347" s="3">
        <v>1</v>
      </c>
      <c r="G9347" s="3">
        <v>1</v>
      </c>
      <c r="H9347" s="3">
        <v>1</v>
      </c>
      <c r="I9347" s="3">
        <f t="shared" ref="I9347:I9410" si="146">ROUND(AVERAGE(E9347:H9347),0)</f>
        <v>2</v>
      </c>
    </row>
    <row r="9348" spans="1:9" x14ac:dyDescent="0.35">
      <c r="A9348" s="3" t="s">
        <v>9740</v>
      </c>
      <c r="B9348" s="44" t="s">
        <v>212</v>
      </c>
      <c r="C9348" s="44" t="s">
        <v>86</v>
      </c>
      <c r="D9348" s="44" t="s">
        <v>176</v>
      </c>
      <c r="E9348" s="3">
        <v>3</v>
      </c>
      <c r="F9348" s="3">
        <v>1</v>
      </c>
      <c r="G9348" s="3">
        <v>1</v>
      </c>
      <c r="H9348" s="3">
        <v>1</v>
      </c>
      <c r="I9348" s="3">
        <f t="shared" si="146"/>
        <v>2</v>
      </c>
    </row>
    <row r="9349" spans="1:9" x14ac:dyDescent="0.35">
      <c r="A9349" s="3" t="s">
        <v>9741</v>
      </c>
      <c r="B9349" s="44" t="s">
        <v>187</v>
      </c>
      <c r="C9349" s="44" t="s">
        <v>86</v>
      </c>
      <c r="D9349" s="44" t="s">
        <v>175</v>
      </c>
      <c r="E9349" s="3">
        <v>3</v>
      </c>
      <c r="F9349" s="3">
        <v>1</v>
      </c>
      <c r="G9349" s="3">
        <v>1</v>
      </c>
      <c r="H9349" s="3">
        <v>1</v>
      </c>
      <c r="I9349" s="3">
        <f t="shared" si="146"/>
        <v>2</v>
      </c>
    </row>
    <row r="9350" spans="1:9" x14ac:dyDescent="0.35">
      <c r="A9350" s="3" t="s">
        <v>9742</v>
      </c>
      <c r="B9350" s="44" t="s">
        <v>180</v>
      </c>
      <c r="C9350" s="44" t="s">
        <v>105</v>
      </c>
      <c r="D9350" s="44" t="s">
        <v>176</v>
      </c>
      <c r="E9350" s="3">
        <v>3</v>
      </c>
      <c r="F9350" s="3">
        <v>1</v>
      </c>
      <c r="G9350" s="3">
        <v>1</v>
      </c>
      <c r="H9350" s="3">
        <v>1</v>
      </c>
      <c r="I9350" s="3">
        <f t="shared" si="146"/>
        <v>2</v>
      </c>
    </row>
    <row r="9351" spans="1:9" x14ac:dyDescent="0.35">
      <c r="A9351" s="3" t="s">
        <v>9743</v>
      </c>
      <c r="B9351" s="44" t="s">
        <v>180</v>
      </c>
      <c r="C9351" s="44" t="s">
        <v>105</v>
      </c>
      <c r="D9351" s="44" t="s">
        <v>176</v>
      </c>
      <c r="E9351" s="3">
        <v>3</v>
      </c>
      <c r="F9351" s="3">
        <v>1</v>
      </c>
      <c r="G9351" s="3">
        <v>1</v>
      </c>
      <c r="H9351" s="3">
        <v>1</v>
      </c>
      <c r="I9351" s="3">
        <f t="shared" si="146"/>
        <v>2</v>
      </c>
    </row>
    <row r="9352" spans="1:9" x14ac:dyDescent="0.35">
      <c r="A9352" s="3" t="s">
        <v>9744</v>
      </c>
      <c r="B9352" s="44" t="s">
        <v>180</v>
      </c>
      <c r="C9352" s="44" t="s">
        <v>105</v>
      </c>
      <c r="D9352" s="44" t="s">
        <v>176</v>
      </c>
      <c r="E9352" s="3">
        <v>3</v>
      </c>
      <c r="F9352" s="3">
        <v>1</v>
      </c>
      <c r="G9352" s="3">
        <v>1</v>
      </c>
      <c r="H9352" s="3">
        <v>1</v>
      </c>
      <c r="I9352" s="3">
        <f t="shared" si="146"/>
        <v>2</v>
      </c>
    </row>
    <row r="9353" spans="1:9" x14ac:dyDescent="0.35">
      <c r="A9353" s="3" t="s">
        <v>9745</v>
      </c>
      <c r="B9353" s="44" t="s">
        <v>211</v>
      </c>
      <c r="C9353" s="44" t="s">
        <v>87</v>
      </c>
      <c r="D9353" s="44" t="s">
        <v>175</v>
      </c>
      <c r="E9353" s="3">
        <v>1</v>
      </c>
      <c r="F9353" s="3">
        <v>2</v>
      </c>
      <c r="G9353" s="3">
        <v>1</v>
      </c>
      <c r="H9353" s="3">
        <v>1</v>
      </c>
      <c r="I9353" s="3">
        <f t="shared" si="146"/>
        <v>1</v>
      </c>
    </row>
    <row r="9354" spans="1:9" x14ac:dyDescent="0.35">
      <c r="A9354" s="3" t="s">
        <v>9746</v>
      </c>
      <c r="B9354" s="44" t="s">
        <v>185</v>
      </c>
      <c r="C9354" s="44" t="s">
        <v>63</v>
      </c>
      <c r="D9354" s="44" t="s">
        <v>176</v>
      </c>
      <c r="E9354" s="3">
        <v>3</v>
      </c>
      <c r="F9354" s="3">
        <v>1</v>
      </c>
      <c r="G9354" s="3">
        <v>1</v>
      </c>
      <c r="H9354" s="3">
        <v>1</v>
      </c>
      <c r="I9354" s="3">
        <f t="shared" si="146"/>
        <v>2</v>
      </c>
    </row>
    <row r="9355" spans="1:9" x14ac:dyDescent="0.35">
      <c r="A9355" s="3" t="s">
        <v>9747</v>
      </c>
      <c r="B9355" s="44" t="s">
        <v>224</v>
      </c>
      <c r="C9355" s="44" t="s">
        <v>183</v>
      </c>
      <c r="D9355" s="44" t="s">
        <v>176</v>
      </c>
      <c r="E9355" s="3">
        <v>3</v>
      </c>
      <c r="F9355" s="3">
        <v>1</v>
      </c>
      <c r="G9355" s="3">
        <v>1</v>
      </c>
      <c r="H9355" s="3">
        <v>1</v>
      </c>
      <c r="I9355" s="3">
        <f t="shared" si="146"/>
        <v>2</v>
      </c>
    </row>
    <row r="9356" spans="1:9" x14ac:dyDescent="0.35">
      <c r="A9356" s="3" t="s">
        <v>9748</v>
      </c>
      <c r="B9356" s="44" t="s">
        <v>224</v>
      </c>
      <c r="C9356" s="44" t="s">
        <v>183</v>
      </c>
      <c r="D9356" s="44" t="s">
        <v>176</v>
      </c>
      <c r="E9356" s="3">
        <v>3</v>
      </c>
      <c r="F9356" s="3">
        <v>1</v>
      </c>
      <c r="G9356" s="3">
        <v>1</v>
      </c>
      <c r="H9356" s="3">
        <v>1</v>
      </c>
      <c r="I9356" s="3">
        <f t="shared" si="146"/>
        <v>2</v>
      </c>
    </row>
    <row r="9357" spans="1:9" x14ac:dyDescent="0.35">
      <c r="A9357" s="3" t="s">
        <v>9749</v>
      </c>
      <c r="B9357" s="44" t="s">
        <v>224</v>
      </c>
      <c r="C9357" s="44" t="s">
        <v>183</v>
      </c>
      <c r="D9357" s="44" t="s">
        <v>176</v>
      </c>
      <c r="E9357" s="3">
        <v>3</v>
      </c>
      <c r="F9357" s="3">
        <v>2</v>
      </c>
      <c r="G9357" s="3">
        <v>1</v>
      </c>
      <c r="H9357" s="3">
        <v>1</v>
      </c>
      <c r="I9357" s="3">
        <f t="shared" si="146"/>
        <v>2</v>
      </c>
    </row>
    <row r="9358" spans="1:9" x14ac:dyDescent="0.35">
      <c r="A9358" s="3" t="s">
        <v>9750</v>
      </c>
      <c r="B9358" s="44" t="s">
        <v>224</v>
      </c>
      <c r="C9358" s="44" t="s">
        <v>183</v>
      </c>
      <c r="D9358" s="44" t="s">
        <v>176</v>
      </c>
      <c r="E9358" s="3">
        <v>3</v>
      </c>
      <c r="F9358" s="3">
        <v>1</v>
      </c>
      <c r="G9358" s="3">
        <v>1</v>
      </c>
      <c r="H9358" s="3">
        <v>1</v>
      </c>
      <c r="I9358" s="3">
        <f t="shared" si="146"/>
        <v>2</v>
      </c>
    </row>
    <row r="9359" spans="1:9" x14ac:dyDescent="0.35">
      <c r="A9359" s="3" t="s">
        <v>9751</v>
      </c>
      <c r="B9359" s="44" t="s">
        <v>224</v>
      </c>
      <c r="C9359" s="44" t="s">
        <v>183</v>
      </c>
      <c r="D9359" s="44" t="s">
        <v>176</v>
      </c>
      <c r="E9359" s="3">
        <v>3</v>
      </c>
      <c r="F9359" s="3">
        <v>1</v>
      </c>
      <c r="G9359" s="3">
        <v>1</v>
      </c>
      <c r="H9359" s="3">
        <v>1</v>
      </c>
      <c r="I9359" s="3">
        <f t="shared" si="146"/>
        <v>2</v>
      </c>
    </row>
    <row r="9360" spans="1:9" x14ac:dyDescent="0.35">
      <c r="A9360" s="3" t="s">
        <v>9752</v>
      </c>
      <c r="B9360" s="44" t="s">
        <v>253</v>
      </c>
      <c r="C9360" s="44" t="s">
        <v>235</v>
      </c>
      <c r="D9360" s="44" t="s">
        <v>175</v>
      </c>
      <c r="E9360" s="3">
        <v>3</v>
      </c>
      <c r="F9360" s="3">
        <v>1</v>
      </c>
      <c r="G9360" s="3">
        <v>1</v>
      </c>
      <c r="H9360" s="3">
        <v>1</v>
      </c>
      <c r="I9360" s="3">
        <f t="shared" si="146"/>
        <v>2</v>
      </c>
    </row>
    <row r="9361" spans="1:9" x14ac:dyDescent="0.35">
      <c r="A9361" s="3" t="s">
        <v>9753</v>
      </c>
      <c r="B9361" s="44" t="s">
        <v>220</v>
      </c>
      <c r="C9361" s="44" t="s">
        <v>96</v>
      </c>
      <c r="D9361" s="44" t="s">
        <v>176</v>
      </c>
      <c r="E9361" s="3">
        <v>3</v>
      </c>
      <c r="F9361" s="3">
        <v>1</v>
      </c>
      <c r="G9361" s="3">
        <v>1</v>
      </c>
      <c r="H9361" s="3">
        <v>1</v>
      </c>
      <c r="I9361" s="3">
        <f t="shared" si="146"/>
        <v>2</v>
      </c>
    </row>
    <row r="9362" spans="1:9" x14ac:dyDescent="0.35">
      <c r="A9362" s="3" t="s">
        <v>9754</v>
      </c>
      <c r="B9362" s="44" t="s">
        <v>215</v>
      </c>
      <c r="C9362" s="44" t="s">
        <v>38</v>
      </c>
      <c r="D9362" s="44" t="s">
        <v>176</v>
      </c>
      <c r="E9362" s="3">
        <v>3</v>
      </c>
      <c r="F9362" s="3">
        <v>1</v>
      </c>
      <c r="G9362" s="3">
        <v>1</v>
      </c>
      <c r="H9362" s="3">
        <v>1</v>
      </c>
      <c r="I9362" s="3">
        <f t="shared" si="146"/>
        <v>2</v>
      </c>
    </row>
    <row r="9363" spans="1:9" x14ac:dyDescent="0.35">
      <c r="A9363" s="3" t="s">
        <v>9755</v>
      </c>
      <c r="B9363" s="44" t="s">
        <v>253</v>
      </c>
      <c r="C9363" s="44" t="s">
        <v>235</v>
      </c>
      <c r="D9363" s="44" t="s">
        <v>175</v>
      </c>
      <c r="E9363" s="3">
        <v>3</v>
      </c>
      <c r="F9363" s="3">
        <v>1</v>
      </c>
      <c r="G9363" s="3">
        <v>1</v>
      </c>
      <c r="H9363" s="3">
        <v>1</v>
      </c>
      <c r="I9363" s="3">
        <f t="shared" si="146"/>
        <v>2</v>
      </c>
    </row>
    <row r="9364" spans="1:9" x14ac:dyDescent="0.35">
      <c r="A9364" s="3" t="s">
        <v>9756</v>
      </c>
      <c r="B9364" s="44" t="s">
        <v>197</v>
      </c>
      <c r="C9364" s="44" t="s">
        <v>80</v>
      </c>
      <c r="D9364" s="44" t="s">
        <v>176</v>
      </c>
      <c r="E9364" s="3">
        <v>3</v>
      </c>
      <c r="F9364" s="3">
        <v>1</v>
      </c>
      <c r="G9364" s="3">
        <v>1</v>
      </c>
      <c r="H9364" s="3">
        <v>2</v>
      </c>
      <c r="I9364" s="3">
        <f t="shared" si="146"/>
        <v>2</v>
      </c>
    </row>
    <row r="9365" spans="1:9" x14ac:dyDescent="0.35">
      <c r="A9365" s="3" t="s">
        <v>9757</v>
      </c>
      <c r="B9365" s="44" t="s">
        <v>212</v>
      </c>
      <c r="C9365" s="44" t="s">
        <v>86</v>
      </c>
      <c r="D9365" s="44" t="s">
        <v>176</v>
      </c>
      <c r="E9365" s="3">
        <v>3</v>
      </c>
      <c r="F9365" s="3">
        <v>1</v>
      </c>
      <c r="G9365" s="3">
        <v>1</v>
      </c>
      <c r="H9365" s="3">
        <v>1</v>
      </c>
      <c r="I9365" s="3">
        <f t="shared" si="146"/>
        <v>2</v>
      </c>
    </row>
    <row r="9366" spans="1:9" x14ac:dyDescent="0.35">
      <c r="A9366" s="3" t="s">
        <v>9758</v>
      </c>
      <c r="B9366" s="44" t="s">
        <v>255</v>
      </c>
      <c r="C9366" s="44" t="s">
        <v>87</v>
      </c>
      <c r="D9366" s="44" t="s">
        <v>176</v>
      </c>
      <c r="E9366" s="3">
        <v>3</v>
      </c>
      <c r="F9366" s="3">
        <v>1</v>
      </c>
      <c r="G9366" s="3">
        <v>4</v>
      </c>
      <c r="H9366" s="3">
        <v>1</v>
      </c>
      <c r="I9366" s="3">
        <f t="shared" si="146"/>
        <v>2</v>
      </c>
    </row>
    <row r="9367" spans="1:9" x14ac:dyDescent="0.35">
      <c r="A9367" s="3" t="s">
        <v>9759</v>
      </c>
      <c r="B9367" s="44" t="s">
        <v>184</v>
      </c>
      <c r="C9367" s="44" t="s">
        <v>79</v>
      </c>
      <c r="D9367" s="44" t="s">
        <v>176</v>
      </c>
      <c r="E9367" s="3">
        <v>3</v>
      </c>
      <c r="F9367" s="3">
        <v>1</v>
      </c>
      <c r="G9367" s="3">
        <v>1</v>
      </c>
      <c r="H9367" s="3">
        <v>1</v>
      </c>
      <c r="I9367" s="3">
        <f t="shared" si="146"/>
        <v>2</v>
      </c>
    </row>
    <row r="9368" spans="1:9" x14ac:dyDescent="0.35">
      <c r="A9368" s="3" t="s">
        <v>9760</v>
      </c>
      <c r="B9368" s="44" t="s">
        <v>212</v>
      </c>
      <c r="C9368" s="44" t="s">
        <v>86</v>
      </c>
      <c r="D9368" s="44" t="s">
        <v>176</v>
      </c>
      <c r="E9368" s="3">
        <v>3</v>
      </c>
      <c r="F9368" s="3">
        <v>1</v>
      </c>
      <c r="G9368" s="3">
        <v>1</v>
      </c>
      <c r="H9368" s="3">
        <v>1</v>
      </c>
      <c r="I9368" s="3">
        <f t="shared" si="146"/>
        <v>2</v>
      </c>
    </row>
    <row r="9369" spans="1:9" x14ac:dyDescent="0.35">
      <c r="A9369" s="3" t="s">
        <v>9761</v>
      </c>
      <c r="B9369" s="44" t="s">
        <v>234</v>
      </c>
      <c r="C9369" s="44" t="s">
        <v>235</v>
      </c>
      <c r="D9369" s="44" t="s">
        <v>176</v>
      </c>
      <c r="E9369" s="3">
        <v>3</v>
      </c>
      <c r="F9369" s="3">
        <v>1</v>
      </c>
      <c r="G9369" s="3">
        <v>1</v>
      </c>
      <c r="H9369" s="3">
        <v>2</v>
      </c>
      <c r="I9369" s="3">
        <f t="shared" si="146"/>
        <v>2</v>
      </c>
    </row>
    <row r="9370" spans="1:9" x14ac:dyDescent="0.35">
      <c r="A9370" s="3" t="s">
        <v>9762</v>
      </c>
      <c r="B9370" s="44" t="s">
        <v>232</v>
      </c>
      <c r="C9370" s="44" t="s">
        <v>99</v>
      </c>
      <c r="D9370" s="44" t="s">
        <v>176</v>
      </c>
      <c r="E9370" s="3">
        <v>3</v>
      </c>
      <c r="F9370" s="3">
        <v>1</v>
      </c>
      <c r="G9370" s="3">
        <v>4</v>
      </c>
      <c r="H9370" s="3">
        <v>1</v>
      </c>
      <c r="I9370" s="3">
        <f t="shared" si="146"/>
        <v>2</v>
      </c>
    </row>
    <row r="9371" spans="1:9" x14ac:dyDescent="0.35">
      <c r="A9371" s="3" t="s">
        <v>9763</v>
      </c>
      <c r="B9371" s="44" t="s">
        <v>255</v>
      </c>
      <c r="C9371" s="44" t="s">
        <v>87</v>
      </c>
      <c r="D9371" s="44" t="s">
        <v>176</v>
      </c>
      <c r="E9371" s="3">
        <v>3</v>
      </c>
      <c r="F9371" s="3">
        <v>1</v>
      </c>
      <c r="G9371" s="3">
        <v>1</v>
      </c>
      <c r="H9371" s="3">
        <v>1</v>
      </c>
      <c r="I9371" s="3">
        <f t="shared" si="146"/>
        <v>2</v>
      </c>
    </row>
    <row r="9372" spans="1:9" x14ac:dyDescent="0.35">
      <c r="A9372" s="3" t="s">
        <v>9764</v>
      </c>
      <c r="B9372" s="44" t="s">
        <v>225</v>
      </c>
      <c r="C9372" s="44" t="s">
        <v>52</v>
      </c>
      <c r="D9372" s="44" t="s">
        <v>176</v>
      </c>
      <c r="E9372" s="3">
        <v>3</v>
      </c>
      <c r="F9372" s="3">
        <v>1</v>
      </c>
      <c r="G9372" s="3">
        <v>1</v>
      </c>
      <c r="H9372" s="3">
        <v>1</v>
      </c>
      <c r="I9372" s="3">
        <f t="shared" si="146"/>
        <v>2</v>
      </c>
    </row>
    <row r="9373" spans="1:9" x14ac:dyDescent="0.35">
      <c r="A9373" s="3" t="s">
        <v>9765</v>
      </c>
      <c r="B9373" s="44" t="s">
        <v>254</v>
      </c>
      <c r="C9373" s="44" t="s">
        <v>68</v>
      </c>
      <c r="D9373" s="44" t="s">
        <v>176</v>
      </c>
      <c r="E9373" s="3">
        <v>3</v>
      </c>
      <c r="F9373" s="3">
        <v>1</v>
      </c>
      <c r="G9373" s="3">
        <v>4</v>
      </c>
      <c r="H9373" s="3">
        <v>2</v>
      </c>
      <c r="I9373" s="3">
        <f t="shared" si="146"/>
        <v>3</v>
      </c>
    </row>
    <row r="9374" spans="1:9" x14ac:dyDescent="0.35">
      <c r="A9374" s="3" t="s">
        <v>9766</v>
      </c>
      <c r="B9374" s="44" t="s">
        <v>255</v>
      </c>
      <c r="C9374" s="44" t="s">
        <v>87</v>
      </c>
      <c r="D9374" s="44" t="s">
        <v>176</v>
      </c>
      <c r="E9374" s="3">
        <v>3</v>
      </c>
      <c r="F9374" s="3">
        <v>1</v>
      </c>
      <c r="G9374" s="3">
        <v>1</v>
      </c>
      <c r="H9374" s="3">
        <v>1</v>
      </c>
      <c r="I9374" s="3">
        <f t="shared" si="146"/>
        <v>2</v>
      </c>
    </row>
    <row r="9375" spans="1:9" x14ac:dyDescent="0.35">
      <c r="A9375" s="3" t="s">
        <v>9767</v>
      </c>
      <c r="B9375" s="44" t="s">
        <v>220</v>
      </c>
      <c r="C9375" s="44" t="s">
        <v>96</v>
      </c>
      <c r="D9375" s="44" t="s">
        <v>176</v>
      </c>
      <c r="E9375" s="3">
        <v>3</v>
      </c>
      <c r="F9375" s="3">
        <v>1</v>
      </c>
      <c r="G9375" s="3">
        <v>1</v>
      </c>
      <c r="H9375" s="3">
        <v>1</v>
      </c>
      <c r="I9375" s="3">
        <f t="shared" si="146"/>
        <v>2</v>
      </c>
    </row>
    <row r="9376" spans="1:9" x14ac:dyDescent="0.35">
      <c r="A9376" s="3" t="s">
        <v>9768</v>
      </c>
      <c r="B9376" s="44" t="s">
        <v>184</v>
      </c>
      <c r="C9376" s="44" t="s">
        <v>79</v>
      </c>
      <c r="D9376" s="44" t="s">
        <v>176</v>
      </c>
      <c r="E9376" s="3">
        <v>3</v>
      </c>
      <c r="F9376" s="3">
        <v>1</v>
      </c>
      <c r="G9376" s="3">
        <v>1</v>
      </c>
      <c r="H9376" s="3">
        <v>1</v>
      </c>
      <c r="I9376" s="3">
        <f t="shared" si="146"/>
        <v>2</v>
      </c>
    </row>
    <row r="9377" spans="1:9" x14ac:dyDescent="0.35">
      <c r="A9377" s="3" t="s">
        <v>9769</v>
      </c>
      <c r="B9377" s="44" t="s">
        <v>206</v>
      </c>
      <c r="C9377" s="44" t="s">
        <v>52</v>
      </c>
      <c r="D9377" s="44" t="s">
        <v>175</v>
      </c>
      <c r="E9377" s="3">
        <v>3</v>
      </c>
      <c r="F9377" s="3">
        <v>1</v>
      </c>
      <c r="G9377" s="3">
        <v>1</v>
      </c>
      <c r="H9377" s="3">
        <v>1</v>
      </c>
      <c r="I9377" s="3">
        <f t="shared" si="146"/>
        <v>2</v>
      </c>
    </row>
    <row r="9378" spans="1:9" x14ac:dyDescent="0.35">
      <c r="A9378" s="3" t="s">
        <v>9770</v>
      </c>
      <c r="B9378" s="44" t="s">
        <v>225</v>
      </c>
      <c r="C9378" s="44" t="s">
        <v>52</v>
      </c>
      <c r="D9378" s="44" t="s">
        <v>176</v>
      </c>
      <c r="E9378" s="3">
        <v>3</v>
      </c>
      <c r="F9378" s="3">
        <v>1</v>
      </c>
      <c r="G9378" s="3">
        <v>1</v>
      </c>
      <c r="H9378" s="3">
        <v>1</v>
      </c>
      <c r="I9378" s="3">
        <f t="shared" si="146"/>
        <v>2</v>
      </c>
    </row>
    <row r="9379" spans="1:9" x14ac:dyDescent="0.35">
      <c r="A9379" s="3" t="s">
        <v>9771</v>
      </c>
      <c r="B9379" s="44" t="s">
        <v>224</v>
      </c>
      <c r="C9379" s="44" t="s">
        <v>183</v>
      </c>
      <c r="D9379" s="44" t="s">
        <v>176</v>
      </c>
      <c r="E9379" s="3">
        <v>3</v>
      </c>
      <c r="F9379" s="3">
        <v>1</v>
      </c>
      <c r="G9379" s="3">
        <v>4</v>
      </c>
      <c r="H9379" s="3">
        <v>1</v>
      </c>
      <c r="I9379" s="3">
        <f t="shared" si="146"/>
        <v>2</v>
      </c>
    </row>
    <row r="9380" spans="1:9" x14ac:dyDescent="0.35">
      <c r="A9380" s="3" t="s">
        <v>9772</v>
      </c>
      <c r="B9380" s="44" t="s">
        <v>255</v>
      </c>
      <c r="C9380" s="44" t="s">
        <v>87</v>
      </c>
      <c r="D9380" s="44" t="s">
        <v>176</v>
      </c>
      <c r="E9380" s="3">
        <v>3</v>
      </c>
      <c r="F9380" s="3">
        <v>1</v>
      </c>
      <c r="G9380" s="3">
        <v>1</v>
      </c>
      <c r="H9380" s="3">
        <v>1</v>
      </c>
      <c r="I9380" s="3">
        <f t="shared" si="146"/>
        <v>2</v>
      </c>
    </row>
    <row r="9381" spans="1:9" x14ac:dyDescent="0.35">
      <c r="A9381" s="3" t="s">
        <v>9773</v>
      </c>
      <c r="B9381" s="44" t="s">
        <v>253</v>
      </c>
      <c r="C9381" s="44" t="s">
        <v>235</v>
      </c>
      <c r="D9381" s="44" t="s">
        <v>175</v>
      </c>
      <c r="E9381" s="3">
        <v>3</v>
      </c>
      <c r="F9381" s="3">
        <v>1</v>
      </c>
      <c r="G9381" s="3">
        <v>1</v>
      </c>
      <c r="H9381" s="3">
        <v>1</v>
      </c>
      <c r="I9381" s="3">
        <f t="shared" si="146"/>
        <v>2</v>
      </c>
    </row>
    <row r="9382" spans="1:9" x14ac:dyDescent="0.35">
      <c r="A9382" s="3" t="s">
        <v>9774</v>
      </c>
      <c r="B9382" s="44" t="s">
        <v>220</v>
      </c>
      <c r="C9382" s="44" t="s">
        <v>96</v>
      </c>
      <c r="D9382" s="44" t="s">
        <v>176</v>
      </c>
      <c r="E9382" s="3">
        <v>3</v>
      </c>
      <c r="F9382" s="3">
        <v>1</v>
      </c>
      <c r="G9382" s="3">
        <v>1</v>
      </c>
      <c r="H9382" s="3">
        <v>1</v>
      </c>
      <c r="I9382" s="3">
        <f t="shared" si="146"/>
        <v>2</v>
      </c>
    </row>
    <row r="9383" spans="1:9" x14ac:dyDescent="0.35">
      <c r="A9383" s="3" t="s">
        <v>9775</v>
      </c>
      <c r="B9383" s="44" t="s">
        <v>184</v>
      </c>
      <c r="C9383" s="44" t="s">
        <v>79</v>
      </c>
      <c r="D9383" s="44" t="s">
        <v>176</v>
      </c>
      <c r="E9383" s="3">
        <v>3</v>
      </c>
      <c r="F9383" s="3">
        <v>1</v>
      </c>
      <c r="G9383" s="3">
        <v>1</v>
      </c>
      <c r="H9383" s="3">
        <v>1</v>
      </c>
      <c r="I9383" s="3">
        <f t="shared" si="146"/>
        <v>2</v>
      </c>
    </row>
    <row r="9384" spans="1:9" x14ac:dyDescent="0.35">
      <c r="A9384" s="3" t="s">
        <v>9776</v>
      </c>
      <c r="B9384" s="44" t="s">
        <v>225</v>
      </c>
      <c r="C9384" s="44" t="s">
        <v>52</v>
      </c>
      <c r="D9384" s="44" t="s">
        <v>176</v>
      </c>
      <c r="E9384" s="3">
        <v>3</v>
      </c>
      <c r="F9384" s="3">
        <v>1</v>
      </c>
      <c r="G9384" s="3">
        <v>1</v>
      </c>
      <c r="H9384" s="3">
        <v>1</v>
      </c>
      <c r="I9384" s="3">
        <f t="shared" si="146"/>
        <v>2</v>
      </c>
    </row>
    <row r="9385" spans="1:9" x14ac:dyDescent="0.35">
      <c r="A9385" s="3" t="s">
        <v>9777</v>
      </c>
      <c r="B9385" s="44" t="s">
        <v>254</v>
      </c>
      <c r="C9385" s="44" t="s">
        <v>68</v>
      </c>
      <c r="D9385" s="44" t="s">
        <v>176</v>
      </c>
      <c r="E9385" s="3">
        <v>3</v>
      </c>
      <c r="F9385" s="3">
        <v>1</v>
      </c>
      <c r="G9385" s="3">
        <v>1</v>
      </c>
      <c r="H9385" s="3">
        <v>1</v>
      </c>
      <c r="I9385" s="3">
        <f t="shared" si="146"/>
        <v>2</v>
      </c>
    </row>
    <row r="9386" spans="1:9" x14ac:dyDescent="0.35">
      <c r="A9386" s="3" t="s">
        <v>9778</v>
      </c>
      <c r="B9386" s="44" t="s">
        <v>215</v>
      </c>
      <c r="C9386" s="44" t="s">
        <v>38</v>
      </c>
      <c r="D9386" s="44" t="s">
        <v>176</v>
      </c>
      <c r="E9386" s="3">
        <v>3</v>
      </c>
      <c r="F9386" s="3">
        <v>1</v>
      </c>
      <c r="G9386" s="3">
        <v>1</v>
      </c>
      <c r="H9386" s="3">
        <v>1</v>
      </c>
      <c r="I9386" s="3">
        <f t="shared" si="146"/>
        <v>2</v>
      </c>
    </row>
    <row r="9387" spans="1:9" x14ac:dyDescent="0.35">
      <c r="A9387" s="3" t="s">
        <v>9779</v>
      </c>
      <c r="B9387" s="44" t="s">
        <v>225</v>
      </c>
      <c r="C9387" s="44" t="s">
        <v>52</v>
      </c>
      <c r="D9387" s="44" t="s">
        <v>176</v>
      </c>
      <c r="E9387" s="3">
        <v>3</v>
      </c>
      <c r="F9387" s="3">
        <v>1</v>
      </c>
      <c r="G9387" s="3">
        <v>4</v>
      </c>
      <c r="H9387" s="3">
        <v>1</v>
      </c>
      <c r="I9387" s="3">
        <f t="shared" si="146"/>
        <v>2</v>
      </c>
    </row>
    <row r="9388" spans="1:9" x14ac:dyDescent="0.35">
      <c r="A9388" s="3" t="s">
        <v>9780</v>
      </c>
      <c r="B9388" s="44" t="s">
        <v>255</v>
      </c>
      <c r="C9388" s="44" t="s">
        <v>87</v>
      </c>
      <c r="D9388" s="44" t="s">
        <v>176</v>
      </c>
      <c r="E9388" s="3">
        <v>3</v>
      </c>
      <c r="F9388" s="3">
        <v>1</v>
      </c>
      <c r="G9388" s="3">
        <v>1</v>
      </c>
      <c r="H9388" s="3">
        <v>1</v>
      </c>
      <c r="I9388" s="3">
        <f t="shared" si="146"/>
        <v>2</v>
      </c>
    </row>
    <row r="9389" spans="1:9" x14ac:dyDescent="0.35">
      <c r="A9389" s="3" t="s">
        <v>9781</v>
      </c>
      <c r="B9389" s="44" t="s">
        <v>198</v>
      </c>
      <c r="C9389" s="44" t="s">
        <v>54</v>
      </c>
      <c r="D9389" s="44" t="s">
        <v>176</v>
      </c>
      <c r="E9389" s="3">
        <v>3</v>
      </c>
      <c r="F9389" s="3">
        <v>1</v>
      </c>
      <c r="G9389" s="3">
        <v>4</v>
      </c>
      <c r="H9389" s="3">
        <v>1</v>
      </c>
      <c r="I9389" s="3">
        <f t="shared" si="146"/>
        <v>2</v>
      </c>
    </row>
    <row r="9390" spans="1:9" x14ac:dyDescent="0.35">
      <c r="A9390" s="3" t="s">
        <v>9782</v>
      </c>
      <c r="B9390" s="44" t="s">
        <v>265</v>
      </c>
      <c r="C9390" s="44" t="s">
        <v>96</v>
      </c>
      <c r="D9390" s="44" t="s">
        <v>175</v>
      </c>
      <c r="E9390" s="3">
        <v>3</v>
      </c>
      <c r="F9390" s="3">
        <v>1</v>
      </c>
      <c r="G9390" s="3">
        <v>1</v>
      </c>
      <c r="H9390" s="3">
        <v>1</v>
      </c>
      <c r="I9390" s="3">
        <f t="shared" si="146"/>
        <v>2</v>
      </c>
    </row>
    <row r="9391" spans="1:9" x14ac:dyDescent="0.35">
      <c r="A9391" s="3" t="s">
        <v>9783</v>
      </c>
      <c r="B9391" s="44" t="s">
        <v>220</v>
      </c>
      <c r="C9391" s="44" t="s">
        <v>96</v>
      </c>
      <c r="D9391" s="44" t="s">
        <v>176</v>
      </c>
      <c r="E9391" s="3">
        <v>3</v>
      </c>
      <c r="F9391" s="3">
        <v>1</v>
      </c>
      <c r="G9391" s="3">
        <v>4</v>
      </c>
      <c r="H9391" s="3">
        <v>1</v>
      </c>
      <c r="I9391" s="3">
        <f t="shared" si="146"/>
        <v>2</v>
      </c>
    </row>
    <row r="9392" spans="1:9" x14ac:dyDescent="0.35">
      <c r="A9392" s="3" t="s">
        <v>9784</v>
      </c>
      <c r="B9392" s="44" t="s">
        <v>198</v>
      </c>
      <c r="C9392" s="44" t="s">
        <v>54</v>
      </c>
      <c r="D9392" s="44" t="s">
        <v>176</v>
      </c>
      <c r="E9392" s="3">
        <v>3</v>
      </c>
      <c r="F9392" s="3">
        <v>2</v>
      </c>
      <c r="G9392" s="3">
        <v>4</v>
      </c>
      <c r="H9392" s="3">
        <v>1</v>
      </c>
      <c r="I9392" s="3">
        <f t="shared" si="146"/>
        <v>3</v>
      </c>
    </row>
    <row r="9393" spans="1:9" x14ac:dyDescent="0.35">
      <c r="A9393" s="3" t="s">
        <v>9785</v>
      </c>
      <c r="B9393" s="44" t="s">
        <v>198</v>
      </c>
      <c r="C9393" s="44" t="s">
        <v>54</v>
      </c>
      <c r="D9393" s="44" t="s">
        <v>176</v>
      </c>
      <c r="E9393" s="3">
        <v>3</v>
      </c>
      <c r="F9393" s="3">
        <v>1</v>
      </c>
      <c r="G9393" s="3">
        <v>1</v>
      </c>
      <c r="H9393" s="3">
        <v>1</v>
      </c>
      <c r="I9393" s="3">
        <f t="shared" si="146"/>
        <v>2</v>
      </c>
    </row>
    <row r="9394" spans="1:9" x14ac:dyDescent="0.35">
      <c r="A9394" s="3" t="s">
        <v>9786</v>
      </c>
      <c r="B9394" s="44" t="s">
        <v>185</v>
      </c>
      <c r="C9394" s="44" t="s">
        <v>63</v>
      </c>
      <c r="D9394" s="44" t="s">
        <v>176</v>
      </c>
      <c r="E9394" s="3">
        <v>3</v>
      </c>
      <c r="F9394" s="3">
        <v>1</v>
      </c>
      <c r="G9394" s="3">
        <v>4</v>
      </c>
      <c r="H9394" s="3">
        <v>1</v>
      </c>
      <c r="I9394" s="3">
        <f t="shared" si="146"/>
        <v>2</v>
      </c>
    </row>
    <row r="9395" spans="1:9" x14ac:dyDescent="0.35">
      <c r="A9395" s="3" t="s">
        <v>9787</v>
      </c>
      <c r="B9395" s="44" t="s">
        <v>192</v>
      </c>
      <c r="C9395" s="44" t="s">
        <v>111</v>
      </c>
      <c r="D9395" s="44" t="s">
        <v>176</v>
      </c>
      <c r="E9395" s="3">
        <v>3</v>
      </c>
      <c r="F9395" s="3">
        <v>2</v>
      </c>
      <c r="G9395" s="3">
        <v>1</v>
      </c>
      <c r="H9395" s="3">
        <v>1</v>
      </c>
      <c r="I9395" s="3">
        <f t="shared" si="146"/>
        <v>2</v>
      </c>
    </row>
    <row r="9396" spans="1:9" x14ac:dyDescent="0.35">
      <c r="A9396" s="3" t="s">
        <v>9788</v>
      </c>
      <c r="B9396" s="44" t="s">
        <v>255</v>
      </c>
      <c r="C9396" s="44" t="s">
        <v>87</v>
      </c>
      <c r="D9396" s="44" t="s">
        <v>176</v>
      </c>
      <c r="E9396" s="3">
        <v>3</v>
      </c>
      <c r="F9396" s="3">
        <v>1</v>
      </c>
      <c r="G9396" s="3">
        <v>1</v>
      </c>
      <c r="H9396" s="3">
        <v>1</v>
      </c>
      <c r="I9396" s="3">
        <f t="shared" si="146"/>
        <v>2</v>
      </c>
    </row>
    <row r="9397" spans="1:9" x14ac:dyDescent="0.35">
      <c r="A9397" s="3" t="s">
        <v>9789</v>
      </c>
      <c r="B9397" s="44" t="s">
        <v>192</v>
      </c>
      <c r="C9397" s="44" t="s">
        <v>111</v>
      </c>
      <c r="D9397" s="44" t="s">
        <v>176</v>
      </c>
      <c r="E9397" s="3">
        <v>3</v>
      </c>
      <c r="F9397" s="3">
        <v>1</v>
      </c>
      <c r="G9397" s="3">
        <v>1</v>
      </c>
      <c r="H9397" s="3">
        <v>1</v>
      </c>
      <c r="I9397" s="3">
        <f t="shared" si="146"/>
        <v>2</v>
      </c>
    </row>
    <row r="9398" spans="1:9" x14ac:dyDescent="0.35">
      <c r="A9398" s="3" t="s">
        <v>9790</v>
      </c>
      <c r="B9398" s="44" t="s">
        <v>192</v>
      </c>
      <c r="C9398" s="44" t="s">
        <v>111</v>
      </c>
      <c r="D9398" s="44" t="s">
        <v>176</v>
      </c>
      <c r="E9398" s="3">
        <v>3</v>
      </c>
      <c r="F9398" s="3">
        <v>1</v>
      </c>
      <c r="G9398" s="3">
        <v>1</v>
      </c>
      <c r="H9398" s="3">
        <v>1</v>
      </c>
      <c r="I9398" s="3">
        <f t="shared" si="146"/>
        <v>2</v>
      </c>
    </row>
    <row r="9399" spans="1:9" x14ac:dyDescent="0.35">
      <c r="A9399" s="3" t="s">
        <v>9791</v>
      </c>
      <c r="B9399" s="44" t="s">
        <v>198</v>
      </c>
      <c r="C9399" s="44" t="s">
        <v>54</v>
      </c>
      <c r="D9399" s="44" t="s">
        <v>176</v>
      </c>
      <c r="E9399" s="3">
        <v>3</v>
      </c>
      <c r="F9399" s="3">
        <v>1</v>
      </c>
      <c r="G9399" s="3">
        <v>1</v>
      </c>
      <c r="H9399" s="3">
        <v>1</v>
      </c>
      <c r="I9399" s="3">
        <f t="shared" si="146"/>
        <v>2</v>
      </c>
    </row>
    <row r="9400" spans="1:9" x14ac:dyDescent="0.35">
      <c r="A9400" s="3" t="s">
        <v>9792</v>
      </c>
      <c r="B9400" s="44" t="s">
        <v>255</v>
      </c>
      <c r="C9400" s="44" t="s">
        <v>87</v>
      </c>
      <c r="D9400" s="44" t="s">
        <v>176</v>
      </c>
      <c r="E9400" s="3">
        <v>3</v>
      </c>
      <c r="F9400" s="3">
        <v>1</v>
      </c>
      <c r="G9400" s="3">
        <v>1</v>
      </c>
      <c r="H9400" s="3">
        <v>1</v>
      </c>
      <c r="I9400" s="3">
        <f t="shared" si="146"/>
        <v>2</v>
      </c>
    </row>
    <row r="9401" spans="1:9" x14ac:dyDescent="0.35">
      <c r="A9401" s="3" t="s">
        <v>9793</v>
      </c>
      <c r="B9401" s="44" t="s">
        <v>255</v>
      </c>
      <c r="C9401" s="44" t="s">
        <v>87</v>
      </c>
      <c r="D9401" s="44" t="s">
        <v>176</v>
      </c>
      <c r="E9401" s="3">
        <v>3</v>
      </c>
      <c r="F9401" s="3">
        <v>1</v>
      </c>
      <c r="G9401" s="3">
        <v>1</v>
      </c>
      <c r="H9401" s="3">
        <v>1</v>
      </c>
      <c r="I9401" s="3">
        <f t="shared" si="146"/>
        <v>2</v>
      </c>
    </row>
    <row r="9402" spans="1:9" x14ac:dyDescent="0.35">
      <c r="A9402" s="3" t="s">
        <v>9794</v>
      </c>
      <c r="B9402" s="44" t="s">
        <v>192</v>
      </c>
      <c r="C9402" s="44" t="s">
        <v>111</v>
      </c>
      <c r="D9402" s="44" t="s">
        <v>176</v>
      </c>
      <c r="E9402" s="3">
        <v>3</v>
      </c>
      <c r="F9402" s="3">
        <v>1</v>
      </c>
      <c r="G9402" s="3">
        <v>4</v>
      </c>
      <c r="H9402" s="3">
        <v>1</v>
      </c>
      <c r="I9402" s="3">
        <f t="shared" si="146"/>
        <v>2</v>
      </c>
    </row>
    <row r="9403" spans="1:9" x14ac:dyDescent="0.35">
      <c r="A9403" s="3" t="s">
        <v>9795</v>
      </c>
      <c r="B9403" s="44" t="s">
        <v>247</v>
      </c>
      <c r="C9403" s="44" t="s">
        <v>110</v>
      </c>
      <c r="D9403" s="44" t="s">
        <v>175</v>
      </c>
      <c r="E9403" s="3">
        <v>3</v>
      </c>
      <c r="F9403" s="3">
        <v>1</v>
      </c>
      <c r="G9403" s="3">
        <v>1</v>
      </c>
      <c r="H9403" s="3">
        <v>1</v>
      </c>
      <c r="I9403" s="3">
        <f t="shared" si="146"/>
        <v>2</v>
      </c>
    </row>
    <row r="9404" spans="1:9" x14ac:dyDescent="0.35">
      <c r="A9404" s="3" t="s">
        <v>9796</v>
      </c>
      <c r="B9404" s="44" t="s">
        <v>225</v>
      </c>
      <c r="C9404" s="44" t="s">
        <v>52</v>
      </c>
      <c r="D9404" s="44" t="s">
        <v>176</v>
      </c>
      <c r="E9404" s="3">
        <v>3</v>
      </c>
      <c r="F9404" s="3">
        <v>1</v>
      </c>
      <c r="G9404" s="3">
        <v>1</v>
      </c>
      <c r="H9404" s="3">
        <v>1</v>
      </c>
      <c r="I9404" s="3">
        <f t="shared" si="146"/>
        <v>2</v>
      </c>
    </row>
    <row r="9405" spans="1:9" x14ac:dyDescent="0.35">
      <c r="A9405" s="3" t="s">
        <v>9797</v>
      </c>
      <c r="B9405" s="44" t="s">
        <v>215</v>
      </c>
      <c r="C9405" s="44" t="s">
        <v>38</v>
      </c>
      <c r="D9405" s="44" t="s">
        <v>176</v>
      </c>
      <c r="E9405" s="3">
        <v>3</v>
      </c>
      <c r="F9405" s="3">
        <v>1</v>
      </c>
      <c r="G9405" s="3">
        <v>4</v>
      </c>
      <c r="H9405" s="3">
        <v>1</v>
      </c>
      <c r="I9405" s="3">
        <f t="shared" si="146"/>
        <v>2</v>
      </c>
    </row>
    <row r="9406" spans="1:9" x14ac:dyDescent="0.35">
      <c r="A9406" s="3" t="s">
        <v>9798</v>
      </c>
      <c r="B9406" s="44" t="s">
        <v>215</v>
      </c>
      <c r="C9406" s="44" t="s">
        <v>38</v>
      </c>
      <c r="D9406" s="44" t="s">
        <v>176</v>
      </c>
      <c r="E9406" s="3">
        <v>3</v>
      </c>
      <c r="F9406" s="3">
        <v>1</v>
      </c>
      <c r="G9406" s="3">
        <v>4</v>
      </c>
      <c r="H9406" s="3">
        <v>1</v>
      </c>
      <c r="I9406" s="3">
        <f t="shared" si="146"/>
        <v>2</v>
      </c>
    </row>
    <row r="9407" spans="1:9" x14ac:dyDescent="0.35">
      <c r="A9407" s="3" t="s">
        <v>9799</v>
      </c>
      <c r="B9407" s="44" t="s">
        <v>220</v>
      </c>
      <c r="C9407" s="44" t="s">
        <v>96</v>
      </c>
      <c r="D9407" s="44" t="s">
        <v>176</v>
      </c>
      <c r="E9407" s="3">
        <v>3</v>
      </c>
      <c r="F9407" s="3">
        <v>1</v>
      </c>
      <c r="G9407" s="3">
        <v>1</v>
      </c>
      <c r="H9407" s="3">
        <v>1</v>
      </c>
      <c r="I9407" s="3">
        <f t="shared" si="146"/>
        <v>2</v>
      </c>
    </row>
    <row r="9408" spans="1:9" x14ac:dyDescent="0.35">
      <c r="A9408" s="3" t="s">
        <v>9800</v>
      </c>
      <c r="B9408" s="44" t="s">
        <v>185</v>
      </c>
      <c r="C9408" s="44" t="s">
        <v>63</v>
      </c>
      <c r="D9408" s="44" t="s">
        <v>176</v>
      </c>
      <c r="E9408" s="3">
        <v>3</v>
      </c>
      <c r="F9408" s="3">
        <v>1</v>
      </c>
      <c r="G9408" s="3">
        <v>1</v>
      </c>
      <c r="H9408" s="3">
        <v>1</v>
      </c>
      <c r="I9408" s="3">
        <f t="shared" si="146"/>
        <v>2</v>
      </c>
    </row>
    <row r="9409" spans="1:9" x14ac:dyDescent="0.35">
      <c r="A9409" s="3" t="s">
        <v>9801</v>
      </c>
      <c r="B9409" s="44" t="s">
        <v>220</v>
      </c>
      <c r="C9409" s="44" t="s">
        <v>96</v>
      </c>
      <c r="D9409" s="44" t="s">
        <v>176</v>
      </c>
      <c r="E9409" s="3">
        <v>3</v>
      </c>
      <c r="F9409" s="3">
        <v>2</v>
      </c>
      <c r="G9409" s="3">
        <v>1</v>
      </c>
      <c r="H9409" s="3">
        <v>1</v>
      </c>
      <c r="I9409" s="3">
        <f t="shared" si="146"/>
        <v>2</v>
      </c>
    </row>
    <row r="9410" spans="1:9" x14ac:dyDescent="0.35">
      <c r="A9410" s="3" t="s">
        <v>9802</v>
      </c>
      <c r="B9410" s="44" t="s">
        <v>255</v>
      </c>
      <c r="C9410" s="44" t="s">
        <v>87</v>
      </c>
      <c r="D9410" s="44" t="s">
        <v>176</v>
      </c>
      <c r="E9410" s="3">
        <v>3</v>
      </c>
      <c r="F9410" s="3">
        <v>1</v>
      </c>
      <c r="G9410" s="3">
        <v>1</v>
      </c>
      <c r="H9410" s="3">
        <v>1</v>
      </c>
      <c r="I9410" s="3">
        <f t="shared" si="146"/>
        <v>2</v>
      </c>
    </row>
    <row r="9411" spans="1:9" x14ac:dyDescent="0.35">
      <c r="A9411" s="3" t="s">
        <v>9803</v>
      </c>
      <c r="B9411" s="44" t="s">
        <v>198</v>
      </c>
      <c r="C9411" s="44" t="s">
        <v>54</v>
      </c>
      <c r="D9411" s="44" t="s">
        <v>176</v>
      </c>
      <c r="E9411" s="3">
        <v>3</v>
      </c>
      <c r="F9411" s="3">
        <v>1</v>
      </c>
      <c r="G9411" s="3">
        <v>4</v>
      </c>
      <c r="H9411" s="3">
        <v>1</v>
      </c>
      <c r="I9411" s="3">
        <f t="shared" ref="I9411:I9474" si="147">ROUND(AVERAGE(E9411:H9411),0)</f>
        <v>2</v>
      </c>
    </row>
    <row r="9412" spans="1:9" x14ac:dyDescent="0.35">
      <c r="A9412" s="3" t="s">
        <v>9804</v>
      </c>
      <c r="B9412" s="44" t="s">
        <v>198</v>
      </c>
      <c r="C9412" s="44" t="s">
        <v>54</v>
      </c>
      <c r="D9412" s="44" t="s">
        <v>176</v>
      </c>
      <c r="E9412" s="3">
        <v>3</v>
      </c>
      <c r="F9412" s="3">
        <v>1</v>
      </c>
      <c r="G9412" s="3">
        <v>4</v>
      </c>
      <c r="H9412" s="3">
        <v>1</v>
      </c>
      <c r="I9412" s="3">
        <f t="shared" si="147"/>
        <v>2</v>
      </c>
    </row>
    <row r="9413" spans="1:9" x14ac:dyDescent="0.35">
      <c r="A9413" s="3" t="s">
        <v>9805</v>
      </c>
      <c r="B9413" s="44" t="s">
        <v>198</v>
      </c>
      <c r="C9413" s="44" t="s">
        <v>54</v>
      </c>
      <c r="D9413" s="44" t="s">
        <v>176</v>
      </c>
      <c r="E9413" s="3">
        <v>3</v>
      </c>
      <c r="F9413" s="3">
        <v>1</v>
      </c>
      <c r="G9413" s="3">
        <v>1</v>
      </c>
      <c r="H9413" s="3">
        <v>1</v>
      </c>
      <c r="I9413" s="3">
        <f t="shared" si="147"/>
        <v>2</v>
      </c>
    </row>
    <row r="9414" spans="1:9" x14ac:dyDescent="0.35">
      <c r="A9414" s="3" t="s">
        <v>9806</v>
      </c>
      <c r="B9414" s="44" t="s">
        <v>237</v>
      </c>
      <c r="C9414" s="44" t="s">
        <v>63</v>
      </c>
      <c r="D9414" s="44" t="s">
        <v>175</v>
      </c>
      <c r="E9414" s="3">
        <v>3</v>
      </c>
      <c r="F9414" s="3">
        <v>1</v>
      </c>
      <c r="G9414" s="3">
        <v>1</v>
      </c>
      <c r="H9414" s="3">
        <v>1</v>
      </c>
      <c r="I9414" s="3">
        <f t="shared" si="147"/>
        <v>2</v>
      </c>
    </row>
    <row r="9415" spans="1:9" x14ac:dyDescent="0.35">
      <c r="A9415" s="3" t="s">
        <v>9807</v>
      </c>
      <c r="B9415" s="44" t="s">
        <v>237</v>
      </c>
      <c r="C9415" s="44" t="s">
        <v>63</v>
      </c>
      <c r="D9415" s="44" t="s">
        <v>175</v>
      </c>
      <c r="E9415" s="3">
        <v>3</v>
      </c>
      <c r="F9415" s="3">
        <v>1</v>
      </c>
      <c r="G9415" s="3">
        <v>1</v>
      </c>
      <c r="H9415" s="3">
        <v>1</v>
      </c>
      <c r="I9415" s="3">
        <f t="shared" si="147"/>
        <v>2</v>
      </c>
    </row>
    <row r="9416" spans="1:9" x14ac:dyDescent="0.35">
      <c r="A9416" s="3" t="s">
        <v>9808</v>
      </c>
      <c r="B9416" s="44" t="s">
        <v>198</v>
      </c>
      <c r="C9416" s="44" t="s">
        <v>54</v>
      </c>
      <c r="D9416" s="44" t="s">
        <v>176</v>
      </c>
      <c r="E9416" s="3">
        <v>3</v>
      </c>
      <c r="F9416" s="3">
        <v>1</v>
      </c>
      <c r="G9416" s="3">
        <v>1</v>
      </c>
      <c r="H9416" s="3">
        <v>1</v>
      </c>
      <c r="I9416" s="3">
        <f t="shared" si="147"/>
        <v>2</v>
      </c>
    </row>
    <row r="9417" spans="1:9" x14ac:dyDescent="0.35">
      <c r="A9417" s="3" t="s">
        <v>9809</v>
      </c>
      <c r="B9417" s="44" t="s">
        <v>198</v>
      </c>
      <c r="C9417" s="44" t="s">
        <v>54</v>
      </c>
      <c r="D9417" s="44" t="s">
        <v>176</v>
      </c>
      <c r="E9417" s="3">
        <v>3</v>
      </c>
      <c r="F9417" s="3">
        <v>2</v>
      </c>
      <c r="G9417" s="3">
        <v>1</v>
      </c>
      <c r="H9417" s="3">
        <v>1</v>
      </c>
      <c r="I9417" s="3">
        <f t="shared" si="147"/>
        <v>2</v>
      </c>
    </row>
    <row r="9418" spans="1:9" x14ac:dyDescent="0.35">
      <c r="A9418" s="3" t="s">
        <v>9810</v>
      </c>
      <c r="B9418" s="44" t="s">
        <v>220</v>
      </c>
      <c r="C9418" s="44" t="s">
        <v>96</v>
      </c>
      <c r="D9418" s="44" t="s">
        <v>176</v>
      </c>
      <c r="E9418" s="3">
        <v>3</v>
      </c>
      <c r="F9418" s="3">
        <v>1</v>
      </c>
      <c r="G9418" s="3">
        <v>4</v>
      </c>
      <c r="H9418" s="3">
        <v>1</v>
      </c>
      <c r="I9418" s="3">
        <f t="shared" si="147"/>
        <v>2</v>
      </c>
    </row>
    <row r="9419" spans="1:9" x14ac:dyDescent="0.35">
      <c r="A9419" s="3" t="s">
        <v>9811</v>
      </c>
      <c r="B9419" s="44" t="s">
        <v>225</v>
      </c>
      <c r="C9419" s="44" t="s">
        <v>52</v>
      </c>
      <c r="D9419" s="44" t="s">
        <v>176</v>
      </c>
      <c r="E9419" s="3">
        <v>3</v>
      </c>
      <c r="F9419" s="3">
        <v>1</v>
      </c>
      <c r="G9419" s="3">
        <v>4</v>
      </c>
      <c r="H9419" s="3">
        <v>1</v>
      </c>
      <c r="I9419" s="3">
        <f t="shared" si="147"/>
        <v>2</v>
      </c>
    </row>
    <row r="9420" spans="1:9" x14ac:dyDescent="0.35">
      <c r="A9420" s="3" t="s">
        <v>9812</v>
      </c>
      <c r="B9420" s="44" t="s">
        <v>192</v>
      </c>
      <c r="C9420" s="44" t="s">
        <v>111</v>
      </c>
      <c r="D9420" s="44" t="s">
        <v>176</v>
      </c>
      <c r="E9420" s="3">
        <v>3</v>
      </c>
      <c r="F9420" s="3">
        <v>1</v>
      </c>
      <c r="G9420" s="3">
        <v>1</v>
      </c>
      <c r="H9420" s="3">
        <v>1</v>
      </c>
      <c r="I9420" s="3">
        <f t="shared" si="147"/>
        <v>2</v>
      </c>
    </row>
    <row r="9421" spans="1:9" x14ac:dyDescent="0.35">
      <c r="A9421" s="3" t="s">
        <v>9813</v>
      </c>
      <c r="B9421" s="44" t="s">
        <v>215</v>
      </c>
      <c r="C9421" s="44" t="s">
        <v>38</v>
      </c>
      <c r="D9421" s="44" t="s">
        <v>176</v>
      </c>
      <c r="E9421" s="3">
        <v>3</v>
      </c>
      <c r="F9421" s="3">
        <v>1</v>
      </c>
      <c r="G9421" s="3">
        <v>1</v>
      </c>
      <c r="H9421" s="3">
        <v>1</v>
      </c>
      <c r="I9421" s="3">
        <f t="shared" si="147"/>
        <v>2</v>
      </c>
    </row>
    <row r="9422" spans="1:9" x14ac:dyDescent="0.35">
      <c r="A9422" s="3" t="s">
        <v>9814</v>
      </c>
      <c r="B9422" s="44" t="s">
        <v>215</v>
      </c>
      <c r="C9422" s="44" t="s">
        <v>38</v>
      </c>
      <c r="D9422" s="44" t="s">
        <v>176</v>
      </c>
      <c r="E9422" s="3">
        <v>3</v>
      </c>
      <c r="F9422" s="3">
        <v>1</v>
      </c>
      <c r="G9422" s="3">
        <v>1</v>
      </c>
      <c r="H9422" s="3">
        <v>1</v>
      </c>
      <c r="I9422" s="3">
        <f t="shared" si="147"/>
        <v>2</v>
      </c>
    </row>
    <row r="9423" spans="1:9" x14ac:dyDescent="0.35">
      <c r="A9423" s="3" t="s">
        <v>9815</v>
      </c>
      <c r="B9423" s="44" t="s">
        <v>212</v>
      </c>
      <c r="C9423" s="44" t="s">
        <v>86</v>
      </c>
      <c r="D9423" s="44" t="s">
        <v>176</v>
      </c>
      <c r="E9423" s="3">
        <v>3</v>
      </c>
      <c r="F9423" s="3">
        <v>1</v>
      </c>
      <c r="G9423" s="3">
        <v>1</v>
      </c>
      <c r="H9423" s="3">
        <v>1</v>
      </c>
      <c r="I9423" s="3">
        <f t="shared" si="147"/>
        <v>2</v>
      </c>
    </row>
    <row r="9424" spans="1:9" x14ac:dyDescent="0.35">
      <c r="A9424" s="3" t="s">
        <v>9816</v>
      </c>
      <c r="B9424" s="44" t="s">
        <v>211</v>
      </c>
      <c r="C9424" s="44" t="s">
        <v>87</v>
      </c>
      <c r="D9424" s="44" t="s">
        <v>175</v>
      </c>
      <c r="E9424" s="3">
        <v>2</v>
      </c>
      <c r="F9424" s="3">
        <v>2</v>
      </c>
      <c r="G9424" s="3">
        <v>1</v>
      </c>
      <c r="H9424" s="3">
        <v>1</v>
      </c>
      <c r="I9424" s="3">
        <f t="shared" si="147"/>
        <v>2</v>
      </c>
    </row>
    <row r="9425" spans="1:9" x14ac:dyDescent="0.35">
      <c r="A9425" s="3" t="s">
        <v>9817</v>
      </c>
      <c r="B9425" s="44" t="s">
        <v>215</v>
      </c>
      <c r="C9425" s="44" t="s">
        <v>38</v>
      </c>
      <c r="D9425" s="44" t="s">
        <v>176</v>
      </c>
      <c r="E9425" s="3">
        <v>3</v>
      </c>
      <c r="F9425" s="3">
        <v>1</v>
      </c>
      <c r="G9425" s="3">
        <v>1</v>
      </c>
      <c r="H9425" s="3">
        <v>1</v>
      </c>
      <c r="I9425" s="3">
        <f t="shared" si="147"/>
        <v>2</v>
      </c>
    </row>
    <row r="9426" spans="1:9" x14ac:dyDescent="0.35">
      <c r="A9426" s="3" t="s">
        <v>9818</v>
      </c>
      <c r="B9426" s="44" t="s">
        <v>215</v>
      </c>
      <c r="C9426" s="44" t="s">
        <v>38</v>
      </c>
      <c r="D9426" s="44" t="s">
        <v>176</v>
      </c>
      <c r="E9426" s="3">
        <v>3</v>
      </c>
      <c r="F9426" s="3">
        <v>1</v>
      </c>
      <c r="G9426" s="3">
        <v>1</v>
      </c>
      <c r="H9426" s="3">
        <v>1</v>
      </c>
      <c r="I9426" s="3">
        <f t="shared" si="147"/>
        <v>2</v>
      </c>
    </row>
    <row r="9427" spans="1:9" x14ac:dyDescent="0.35">
      <c r="A9427" s="3" t="s">
        <v>9819</v>
      </c>
      <c r="B9427" s="44" t="s">
        <v>182</v>
      </c>
      <c r="C9427" s="44" t="s">
        <v>183</v>
      </c>
      <c r="D9427" s="44" t="s">
        <v>175</v>
      </c>
      <c r="E9427" s="3">
        <v>3</v>
      </c>
      <c r="F9427" s="3">
        <v>1</v>
      </c>
      <c r="G9427" s="3">
        <v>1</v>
      </c>
      <c r="H9427" s="3">
        <v>1</v>
      </c>
      <c r="I9427" s="3">
        <f t="shared" si="147"/>
        <v>2</v>
      </c>
    </row>
    <row r="9428" spans="1:9" x14ac:dyDescent="0.35">
      <c r="A9428" s="3" t="s">
        <v>9820</v>
      </c>
      <c r="B9428" s="44" t="s">
        <v>206</v>
      </c>
      <c r="C9428" s="44" t="s">
        <v>52</v>
      </c>
      <c r="D9428" s="44" t="s">
        <v>175</v>
      </c>
      <c r="E9428" s="3">
        <v>3</v>
      </c>
      <c r="F9428" s="3">
        <v>1</v>
      </c>
      <c r="G9428" s="3">
        <v>1</v>
      </c>
      <c r="H9428" s="3">
        <v>1</v>
      </c>
      <c r="I9428" s="3">
        <f t="shared" si="147"/>
        <v>2</v>
      </c>
    </row>
    <row r="9429" spans="1:9" x14ac:dyDescent="0.35">
      <c r="A9429" s="3" t="s">
        <v>9821</v>
      </c>
      <c r="B9429" s="44" t="s">
        <v>220</v>
      </c>
      <c r="C9429" s="44" t="s">
        <v>96</v>
      </c>
      <c r="D9429" s="44" t="s">
        <v>176</v>
      </c>
      <c r="E9429" s="3">
        <v>3</v>
      </c>
      <c r="F9429" s="3">
        <v>1</v>
      </c>
      <c r="G9429" s="3">
        <v>1</v>
      </c>
      <c r="H9429" s="3">
        <v>1</v>
      </c>
      <c r="I9429" s="3">
        <f t="shared" si="147"/>
        <v>2</v>
      </c>
    </row>
    <row r="9430" spans="1:9" x14ac:dyDescent="0.35">
      <c r="A9430" s="3" t="s">
        <v>9822</v>
      </c>
      <c r="B9430" s="44" t="s">
        <v>182</v>
      </c>
      <c r="C9430" s="44" t="s">
        <v>183</v>
      </c>
      <c r="D9430" s="44" t="s">
        <v>175</v>
      </c>
      <c r="E9430" s="3">
        <v>2</v>
      </c>
      <c r="F9430" s="3">
        <v>4</v>
      </c>
      <c r="G9430" s="3">
        <v>1</v>
      </c>
      <c r="H9430" s="3">
        <v>1</v>
      </c>
      <c r="I9430" s="3">
        <f t="shared" si="147"/>
        <v>2</v>
      </c>
    </row>
    <row r="9431" spans="1:9" x14ac:dyDescent="0.35">
      <c r="A9431" s="3" t="s">
        <v>9823</v>
      </c>
      <c r="B9431" s="44" t="s">
        <v>252</v>
      </c>
      <c r="C9431" s="44" t="s">
        <v>54</v>
      </c>
      <c r="D9431" s="44" t="s">
        <v>175</v>
      </c>
      <c r="E9431" s="3">
        <v>3</v>
      </c>
      <c r="F9431" s="3">
        <v>1</v>
      </c>
      <c r="G9431" s="3">
        <v>1</v>
      </c>
      <c r="H9431" s="3">
        <v>1</v>
      </c>
      <c r="I9431" s="3">
        <f t="shared" si="147"/>
        <v>2</v>
      </c>
    </row>
    <row r="9432" spans="1:9" x14ac:dyDescent="0.35">
      <c r="A9432" s="3" t="s">
        <v>9824</v>
      </c>
      <c r="B9432" s="44" t="s">
        <v>252</v>
      </c>
      <c r="C9432" s="44" t="s">
        <v>54</v>
      </c>
      <c r="D9432" s="44" t="s">
        <v>175</v>
      </c>
      <c r="E9432" s="3">
        <v>3</v>
      </c>
      <c r="F9432" s="3">
        <v>1</v>
      </c>
      <c r="G9432" s="3">
        <v>1</v>
      </c>
      <c r="H9432" s="3">
        <v>1</v>
      </c>
      <c r="I9432" s="3">
        <f t="shared" si="147"/>
        <v>2</v>
      </c>
    </row>
    <row r="9433" spans="1:9" x14ac:dyDescent="0.35">
      <c r="A9433" s="3" t="s">
        <v>9825</v>
      </c>
      <c r="B9433" s="44" t="s">
        <v>181</v>
      </c>
      <c r="C9433" s="44" t="s">
        <v>79</v>
      </c>
      <c r="D9433" s="44" t="s">
        <v>175</v>
      </c>
      <c r="E9433" s="3">
        <v>3</v>
      </c>
      <c r="F9433" s="3">
        <v>1</v>
      </c>
      <c r="G9433" s="3">
        <v>1</v>
      </c>
      <c r="H9433" s="3">
        <v>1</v>
      </c>
      <c r="I9433" s="3">
        <f t="shared" si="147"/>
        <v>2</v>
      </c>
    </row>
    <row r="9434" spans="1:9" x14ac:dyDescent="0.35">
      <c r="A9434" s="3" t="s">
        <v>9826</v>
      </c>
      <c r="B9434" s="44" t="s">
        <v>198</v>
      </c>
      <c r="C9434" s="44" t="s">
        <v>54</v>
      </c>
      <c r="D9434" s="44" t="s">
        <v>176</v>
      </c>
      <c r="E9434" s="3">
        <v>3</v>
      </c>
      <c r="F9434" s="3">
        <v>1</v>
      </c>
      <c r="G9434" s="3">
        <v>1</v>
      </c>
      <c r="H9434" s="3">
        <v>1</v>
      </c>
      <c r="I9434" s="3">
        <f t="shared" si="147"/>
        <v>2</v>
      </c>
    </row>
    <row r="9435" spans="1:9" x14ac:dyDescent="0.35">
      <c r="A9435" s="3" t="s">
        <v>9827</v>
      </c>
      <c r="B9435" s="44" t="s">
        <v>255</v>
      </c>
      <c r="C9435" s="44" t="s">
        <v>87</v>
      </c>
      <c r="D9435" s="44" t="s">
        <v>176</v>
      </c>
      <c r="E9435" s="3">
        <v>3</v>
      </c>
      <c r="F9435" s="3">
        <v>1</v>
      </c>
      <c r="G9435" s="3">
        <v>1</v>
      </c>
      <c r="H9435" s="3">
        <v>1</v>
      </c>
      <c r="I9435" s="3">
        <f t="shared" si="147"/>
        <v>2</v>
      </c>
    </row>
    <row r="9436" spans="1:9" x14ac:dyDescent="0.35">
      <c r="A9436" s="3" t="s">
        <v>9828</v>
      </c>
      <c r="B9436" s="44" t="s">
        <v>252</v>
      </c>
      <c r="C9436" s="44" t="s">
        <v>54</v>
      </c>
      <c r="D9436" s="44" t="s">
        <v>175</v>
      </c>
      <c r="E9436" s="3">
        <v>3</v>
      </c>
      <c r="F9436" s="3">
        <v>1</v>
      </c>
      <c r="G9436" s="3">
        <v>1</v>
      </c>
      <c r="H9436" s="3">
        <v>1</v>
      </c>
      <c r="I9436" s="3">
        <f t="shared" si="147"/>
        <v>2</v>
      </c>
    </row>
    <row r="9437" spans="1:9" x14ac:dyDescent="0.35">
      <c r="A9437" s="3" t="s">
        <v>9829</v>
      </c>
      <c r="B9437" s="44" t="s">
        <v>224</v>
      </c>
      <c r="C9437" s="44" t="s">
        <v>183</v>
      </c>
      <c r="D9437" s="44" t="s">
        <v>176</v>
      </c>
      <c r="E9437" s="3">
        <v>3</v>
      </c>
      <c r="F9437" s="3">
        <v>1</v>
      </c>
      <c r="G9437" s="3">
        <v>1</v>
      </c>
      <c r="H9437" s="3">
        <v>2</v>
      </c>
      <c r="I9437" s="3">
        <f t="shared" si="147"/>
        <v>2</v>
      </c>
    </row>
    <row r="9438" spans="1:9" x14ac:dyDescent="0.35">
      <c r="A9438" s="3" t="s">
        <v>9830</v>
      </c>
      <c r="B9438" s="44" t="s">
        <v>248</v>
      </c>
      <c r="C9438" s="44" t="s">
        <v>80</v>
      </c>
      <c r="D9438" s="44" t="s">
        <v>175</v>
      </c>
      <c r="E9438" s="3">
        <v>3</v>
      </c>
      <c r="F9438" s="3">
        <v>1</v>
      </c>
      <c r="G9438" s="3">
        <v>1</v>
      </c>
      <c r="H9438" s="3">
        <v>1</v>
      </c>
      <c r="I9438" s="3">
        <f t="shared" si="147"/>
        <v>2</v>
      </c>
    </row>
    <row r="9439" spans="1:9" x14ac:dyDescent="0.35">
      <c r="A9439" s="3" t="s">
        <v>9831</v>
      </c>
      <c r="B9439" s="44" t="s">
        <v>255</v>
      </c>
      <c r="C9439" s="44" t="s">
        <v>87</v>
      </c>
      <c r="D9439" s="44" t="s">
        <v>176</v>
      </c>
      <c r="E9439" s="3">
        <v>3</v>
      </c>
      <c r="F9439" s="3">
        <v>1</v>
      </c>
      <c r="G9439" s="3">
        <v>4</v>
      </c>
      <c r="H9439" s="3">
        <v>1</v>
      </c>
      <c r="I9439" s="3">
        <f t="shared" si="147"/>
        <v>2</v>
      </c>
    </row>
    <row r="9440" spans="1:9" x14ac:dyDescent="0.35">
      <c r="A9440" s="3" t="s">
        <v>9832</v>
      </c>
      <c r="B9440" s="44" t="s">
        <v>212</v>
      </c>
      <c r="C9440" s="44" t="s">
        <v>86</v>
      </c>
      <c r="D9440" s="44" t="s">
        <v>176</v>
      </c>
      <c r="E9440" s="3">
        <v>3</v>
      </c>
      <c r="F9440" s="3">
        <v>1</v>
      </c>
      <c r="G9440" s="3">
        <v>1</v>
      </c>
      <c r="H9440" s="3">
        <v>1</v>
      </c>
      <c r="I9440" s="3">
        <f t="shared" si="147"/>
        <v>2</v>
      </c>
    </row>
    <row r="9441" spans="1:9" x14ac:dyDescent="0.35">
      <c r="A9441" s="3" t="s">
        <v>9833</v>
      </c>
      <c r="B9441" s="44" t="s">
        <v>252</v>
      </c>
      <c r="C9441" s="44" t="s">
        <v>54</v>
      </c>
      <c r="D9441" s="44" t="s">
        <v>175</v>
      </c>
      <c r="E9441" s="3">
        <v>3</v>
      </c>
      <c r="F9441" s="3">
        <v>1</v>
      </c>
      <c r="G9441" s="3">
        <v>1</v>
      </c>
      <c r="H9441" s="3">
        <v>1</v>
      </c>
      <c r="I9441" s="3">
        <f t="shared" si="147"/>
        <v>2</v>
      </c>
    </row>
    <row r="9442" spans="1:9" x14ac:dyDescent="0.35">
      <c r="A9442" s="3" t="s">
        <v>9834</v>
      </c>
      <c r="B9442" s="44" t="s">
        <v>197</v>
      </c>
      <c r="C9442" s="44" t="s">
        <v>80</v>
      </c>
      <c r="D9442" s="44" t="s">
        <v>176</v>
      </c>
      <c r="E9442" s="3">
        <v>3</v>
      </c>
      <c r="F9442" s="3">
        <v>2</v>
      </c>
      <c r="G9442" s="3">
        <v>1</v>
      </c>
      <c r="H9442" s="3">
        <v>1</v>
      </c>
      <c r="I9442" s="3">
        <f t="shared" si="147"/>
        <v>2</v>
      </c>
    </row>
    <row r="9443" spans="1:9" x14ac:dyDescent="0.35">
      <c r="A9443" s="3" t="s">
        <v>9835</v>
      </c>
      <c r="B9443" s="44" t="s">
        <v>212</v>
      </c>
      <c r="C9443" s="44" t="s">
        <v>86</v>
      </c>
      <c r="D9443" s="44" t="s">
        <v>176</v>
      </c>
      <c r="E9443" s="3">
        <v>3</v>
      </c>
      <c r="F9443" s="3">
        <v>1</v>
      </c>
      <c r="G9443" s="3">
        <v>1</v>
      </c>
      <c r="H9443" s="3">
        <v>1</v>
      </c>
      <c r="I9443" s="3">
        <f t="shared" si="147"/>
        <v>2</v>
      </c>
    </row>
    <row r="9444" spans="1:9" x14ac:dyDescent="0.35">
      <c r="A9444" s="3" t="s">
        <v>9836</v>
      </c>
      <c r="B9444" s="44" t="s">
        <v>198</v>
      </c>
      <c r="C9444" s="44" t="s">
        <v>54</v>
      </c>
      <c r="D9444" s="44" t="s">
        <v>176</v>
      </c>
      <c r="E9444" s="3">
        <v>3</v>
      </c>
      <c r="F9444" s="3">
        <v>1</v>
      </c>
      <c r="G9444" s="3">
        <v>4</v>
      </c>
      <c r="H9444" s="3">
        <v>1</v>
      </c>
      <c r="I9444" s="3">
        <f t="shared" si="147"/>
        <v>2</v>
      </c>
    </row>
    <row r="9445" spans="1:9" x14ac:dyDescent="0.35">
      <c r="A9445" s="3" t="s">
        <v>9837</v>
      </c>
      <c r="B9445" s="44" t="s">
        <v>237</v>
      </c>
      <c r="C9445" s="44" t="s">
        <v>63</v>
      </c>
      <c r="D9445" s="44" t="s">
        <v>175</v>
      </c>
      <c r="E9445" s="3">
        <v>3</v>
      </c>
      <c r="F9445" s="3">
        <v>1</v>
      </c>
      <c r="G9445" s="3">
        <v>1</v>
      </c>
      <c r="H9445" s="3">
        <v>1</v>
      </c>
      <c r="I9445" s="3">
        <f t="shared" si="147"/>
        <v>2</v>
      </c>
    </row>
    <row r="9446" spans="1:9" x14ac:dyDescent="0.35">
      <c r="A9446" s="3" t="s">
        <v>9838</v>
      </c>
      <c r="B9446" s="44" t="s">
        <v>211</v>
      </c>
      <c r="C9446" s="44" t="s">
        <v>87</v>
      </c>
      <c r="D9446" s="44" t="s">
        <v>175</v>
      </c>
      <c r="E9446" s="3">
        <v>3</v>
      </c>
      <c r="F9446" s="3">
        <v>1</v>
      </c>
      <c r="G9446" s="3">
        <v>4</v>
      </c>
      <c r="H9446" s="3">
        <v>4</v>
      </c>
      <c r="I9446" s="3">
        <f t="shared" si="147"/>
        <v>3</v>
      </c>
    </row>
    <row r="9447" spans="1:9" x14ac:dyDescent="0.35">
      <c r="A9447" s="3" t="s">
        <v>9839</v>
      </c>
      <c r="B9447" s="44" t="s">
        <v>197</v>
      </c>
      <c r="C9447" s="44" t="s">
        <v>80</v>
      </c>
      <c r="D9447" s="44" t="s">
        <v>176</v>
      </c>
      <c r="E9447" s="3">
        <v>3</v>
      </c>
      <c r="F9447" s="3">
        <v>2</v>
      </c>
      <c r="G9447" s="3">
        <v>1</v>
      </c>
      <c r="H9447" s="3">
        <v>3</v>
      </c>
      <c r="I9447" s="3">
        <f t="shared" si="147"/>
        <v>2</v>
      </c>
    </row>
    <row r="9448" spans="1:9" x14ac:dyDescent="0.35">
      <c r="A9448" s="3" t="s">
        <v>9840</v>
      </c>
      <c r="B9448" s="44" t="s">
        <v>215</v>
      </c>
      <c r="C9448" s="44" t="s">
        <v>38</v>
      </c>
      <c r="D9448" s="44" t="s">
        <v>176</v>
      </c>
      <c r="E9448" s="3">
        <v>3</v>
      </c>
      <c r="F9448" s="3">
        <v>1</v>
      </c>
      <c r="G9448" s="3">
        <v>1</v>
      </c>
      <c r="H9448" s="3">
        <v>1</v>
      </c>
      <c r="I9448" s="3">
        <f t="shared" si="147"/>
        <v>2</v>
      </c>
    </row>
    <row r="9449" spans="1:9" x14ac:dyDescent="0.35">
      <c r="A9449" s="3" t="s">
        <v>9841</v>
      </c>
      <c r="B9449" s="44" t="s">
        <v>225</v>
      </c>
      <c r="C9449" s="44" t="s">
        <v>52</v>
      </c>
      <c r="D9449" s="44" t="s">
        <v>176</v>
      </c>
      <c r="E9449" s="3">
        <v>2</v>
      </c>
      <c r="F9449" s="3">
        <v>3</v>
      </c>
      <c r="G9449" s="3">
        <v>1</v>
      </c>
      <c r="H9449" s="3">
        <v>1</v>
      </c>
      <c r="I9449" s="3">
        <f t="shared" si="147"/>
        <v>2</v>
      </c>
    </row>
    <row r="9450" spans="1:9" x14ac:dyDescent="0.35">
      <c r="A9450" s="3" t="s">
        <v>9842</v>
      </c>
      <c r="B9450" s="44" t="s">
        <v>249</v>
      </c>
      <c r="C9450" s="44" t="s">
        <v>68</v>
      </c>
      <c r="D9450" s="44" t="s">
        <v>175</v>
      </c>
      <c r="E9450" s="3">
        <v>3</v>
      </c>
      <c r="F9450" s="3">
        <v>1</v>
      </c>
      <c r="G9450" s="3">
        <v>1</v>
      </c>
      <c r="H9450" s="3">
        <v>1</v>
      </c>
      <c r="I9450" s="3">
        <f t="shared" si="147"/>
        <v>2</v>
      </c>
    </row>
    <row r="9451" spans="1:9" x14ac:dyDescent="0.35">
      <c r="A9451" s="3" t="s">
        <v>9843</v>
      </c>
      <c r="B9451" s="44" t="s">
        <v>237</v>
      </c>
      <c r="C9451" s="44" t="s">
        <v>63</v>
      </c>
      <c r="D9451" s="44" t="s">
        <v>175</v>
      </c>
      <c r="E9451" s="3">
        <v>3</v>
      </c>
      <c r="F9451" s="3">
        <v>1</v>
      </c>
      <c r="G9451" s="3">
        <v>1</v>
      </c>
      <c r="H9451" s="3">
        <v>1</v>
      </c>
      <c r="I9451" s="3">
        <f t="shared" si="147"/>
        <v>2</v>
      </c>
    </row>
    <row r="9452" spans="1:9" x14ac:dyDescent="0.35">
      <c r="A9452" s="3" t="s">
        <v>9844</v>
      </c>
      <c r="B9452" s="44" t="s">
        <v>220</v>
      </c>
      <c r="C9452" s="44" t="s">
        <v>96</v>
      </c>
      <c r="D9452" s="44" t="s">
        <v>176</v>
      </c>
      <c r="E9452" s="3">
        <v>3</v>
      </c>
      <c r="F9452" s="3">
        <v>2</v>
      </c>
      <c r="G9452" s="3">
        <v>1</v>
      </c>
      <c r="H9452" s="3">
        <v>1</v>
      </c>
      <c r="I9452" s="3">
        <f t="shared" si="147"/>
        <v>2</v>
      </c>
    </row>
    <row r="9453" spans="1:9" x14ac:dyDescent="0.35">
      <c r="A9453" s="3" t="s">
        <v>9845</v>
      </c>
      <c r="B9453" s="44" t="s">
        <v>252</v>
      </c>
      <c r="C9453" s="44" t="s">
        <v>54</v>
      </c>
      <c r="D9453" s="44" t="s">
        <v>175</v>
      </c>
      <c r="E9453" s="3">
        <v>3</v>
      </c>
      <c r="F9453" s="3">
        <v>1</v>
      </c>
      <c r="G9453" s="3">
        <v>4</v>
      </c>
      <c r="H9453" s="3">
        <v>1</v>
      </c>
      <c r="I9453" s="3">
        <f t="shared" si="147"/>
        <v>2</v>
      </c>
    </row>
    <row r="9454" spans="1:9" x14ac:dyDescent="0.35">
      <c r="A9454" s="3" t="s">
        <v>9846</v>
      </c>
      <c r="B9454" s="44" t="s">
        <v>232</v>
      </c>
      <c r="C9454" s="44" t="s">
        <v>99</v>
      </c>
      <c r="D9454" s="44" t="s">
        <v>176</v>
      </c>
      <c r="E9454" s="3">
        <v>3</v>
      </c>
      <c r="F9454" s="3">
        <v>1</v>
      </c>
      <c r="G9454" s="3">
        <v>1</v>
      </c>
      <c r="H9454" s="3">
        <v>1</v>
      </c>
      <c r="I9454" s="3">
        <f t="shared" si="147"/>
        <v>2</v>
      </c>
    </row>
    <row r="9455" spans="1:9" x14ac:dyDescent="0.35">
      <c r="A9455" s="3" t="s">
        <v>9847</v>
      </c>
      <c r="B9455" s="44" t="s">
        <v>197</v>
      </c>
      <c r="C9455" s="44" t="s">
        <v>80</v>
      </c>
      <c r="D9455" s="44" t="s">
        <v>176</v>
      </c>
      <c r="E9455" s="3">
        <v>3</v>
      </c>
      <c r="F9455" s="3">
        <v>1</v>
      </c>
      <c r="G9455" s="3">
        <v>1</v>
      </c>
      <c r="H9455" s="3">
        <v>1</v>
      </c>
      <c r="I9455" s="3">
        <f t="shared" si="147"/>
        <v>2</v>
      </c>
    </row>
    <row r="9456" spans="1:9" x14ac:dyDescent="0.35">
      <c r="A9456" s="3" t="s">
        <v>9848</v>
      </c>
      <c r="B9456" s="44" t="s">
        <v>197</v>
      </c>
      <c r="C9456" s="44" t="s">
        <v>80</v>
      </c>
      <c r="D9456" s="44" t="s">
        <v>176</v>
      </c>
      <c r="E9456" s="3">
        <v>3</v>
      </c>
      <c r="F9456" s="3">
        <v>1</v>
      </c>
      <c r="G9456" s="3">
        <v>1</v>
      </c>
      <c r="H9456" s="3">
        <v>1</v>
      </c>
      <c r="I9456" s="3">
        <f t="shared" si="147"/>
        <v>2</v>
      </c>
    </row>
    <row r="9457" spans="1:9" x14ac:dyDescent="0.35">
      <c r="A9457" s="3" t="s">
        <v>9849</v>
      </c>
      <c r="B9457" s="44" t="s">
        <v>212</v>
      </c>
      <c r="C9457" s="44" t="s">
        <v>86</v>
      </c>
      <c r="D9457" s="44" t="s">
        <v>176</v>
      </c>
      <c r="E9457" s="3">
        <v>3</v>
      </c>
      <c r="F9457" s="3">
        <v>1</v>
      </c>
      <c r="G9457" s="3">
        <v>1</v>
      </c>
      <c r="H9457" s="3">
        <v>1</v>
      </c>
      <c r="I9457" s="3">
        <f t="shared" si="147"/>
        <v>2</v>
      </c>
    </row>
    <row r="9458" spans="1:9" x14ac:dyDescent="0.35">
      <c r="A9458" s="3" t="s">
        <v>9850</v>
      </c>
      <c r="B9458" s="44" t="s">
        <v>197</v>
      </c>
      <c r="C9458" s="44" t="s">
        <v>80</v>
      </c>
      <c r="D9458" s="44" t="s">
        <v>176</v>
      </c>
      <c r="E9458" s="3">
        <v>3</v>
      </c>
      <c r="F9458" s="3">
        <v>1</v>
      </c>
      <c r="G9458" s="3">
        <v>1</v>
      </c>
      <c r="H9458" s="3">
        <v>1</v>
      </c>
      <c r="I9458" s="3">
        <f t="shared" si="147"/>
        <v>2</v>
      </c>
    </row>
    <row r="9459" spans="1:9" x14ac:dyDescent="0.35">
      <c r="A9459" s="3" t="s">
        <v>9851</v>
      </c>
      <c r="B9459" s="44" t="s">
        <v>220</v>
      </c>
      <c r="C9459" s="44" t="s">
        <v>96</v>
      </c>
      <c r="D9459" s="44" t="s">
        <v>176</v>
      </c>
      <c r="E9459" s="3">
        <v>3</v>
      </c>
      <c r="F9459" s="3">
        <v>4</v>
      </c>
      <c r="G9459" s="3">
        <v>1</v>
      </c>
      <c r="H9459" s="3">
        <v>1</v>
      </c>
      <c r="I9459" s="3">
        <f t="shared" si="147"/>
        <v>2</v>
      </c>
    </row>
    <row r="9460" spans="1:9" x14ac:dyDescent="0.35">
      <c r="A9460" s="3" t="s">
        <v>9852</v>
      </c>
      <c r="B9460" s="44" t="s">
        <v>225</v>
      </c>
      <c r="C9460" s="44" t="s">
        <v>52</v>
      </c>
      <c r="D9460" s="44" t="s">
        <v>176</v>
      </c>
      <c r="E9460" s="3">
        <v>3</v>
      </c>
      <c r="F9460" s="3">
        <v>1</v>
      </c>
      <c r="G9460" s="3">
        <v>4</v>
      </c>
      <c r="H9460" s="3">
        <v>1</v>
      </c>
      <c r="I9460" s="3">
        <f t="shared" si="147"/>
        <v>2</v>
      </c>
    </row>
    <row r="9461" spans="1:9" x14ac:dyDescent="0.35">
      <c r="A9461" s="3" t="s">
        <v>9853</v>
      </c>
      <c r="B9461" s="44" t="s">
        <v>224</v>
      </c>
      <c r="C9461" s="44" t="s">
        <v>183</v>
      </c>
      <c r="D9461" s="44" t="s">
        <v>176</v>
      </c>
      <c r="E9461" s="3">
        <v>3</v>
      </c>
      <c r="F9461" s="3">
        <v>1</v>
      </c>
      <c r="G9461" s="3">
        <v>1</v>
      </c>
      <c r="H9461" s="3">
        <v>1</v>
      </c>
      <c r="I9461" s="3">
        <f t="shared" si="147"/>
        <v>2</v>
      </c>
    </row>
    <row r="9462" spans="1:9" x14ac:dyDescent="0.35">
      <c r="A9462" s="3" t="s">
        <v>9854</v>
      </c>
      <c r="B9462" s="44" t="s">
        <v>237</v>
      </c>
      <c r="C9462" s="44" t="s">
        <v>63</v>
      </c>
      <c r="D9462" s="44" t="s">
        <v>175</v>
      </c>
      <c r="E9462" s="3">
        <v>3</v>
      </c>
      <c r="F9462" s="3">
        <v>1</v>
      </c>
      <c r="G9462" s="3">
        <v>1</v>
      </c>
      <c r="H9462" s="3">
        <v>1</v>
      </c>
      <c r="I9462" s="3">
        <f t="shared" si="147"/>
        <v>2</v>
      </c>
    </row>
    <row r="9463" spans="1:9" x14ac:dyDescent="0.35">
      <c r="A9463" s="3" t="s">
        <v>9855</v>
      </c>
      <c r="B9463" s="44" t="s">
        <v>249</v>
      </c>
      <c r="C9463" s="44" t="s">
        <v>68</v>
      </c>
      <c r="D9463" s="44" t="s">
        <v>175</v>
      </c>
      <c r="E9463" s="3">
        <v>3</v>
      </c>
      <c r="F9463" s="3">
        <v>1</v>
      </c>
      <c r="G9463" s="3">
        <v>1</v>
      </c>
      <c r="H9463" s="3">
        <v>1</v>
      </c>
      <c r="I9463" s="3">
        <f t="shared" si="147"/>
        <v>2</v>
      </c>
    </row>
    <row r="9464" spans="1:9" x14ac:dyDescent="0.35">
      <c r="A9464" s="3" t="s">
        <v>9856</v>
      </c>
      <c r="B9464" s="44" t="s">
        <v>197</v>
      </c>
      <c r="C9464" s="44" t="s">
        <v>80</v>
      </c>
      <c r="D9464" s="44" t="s">
        <v>176</v>
      </c>
      <c r="E9464" s="3">
        <v>3</v>
      </c>
      <c r="F9464" s="3">
        <v>1</v>
      </c>
      <c r="G9464" s="3">
        <v>1</v>
      </c>
      <c r="H9464" s="3">
        <v>1</v>
      </c>
      <c r="I9464" s="3">
        <f t="shared" si="147"/>
        <v>2</v>
      </c>
    </row>
    <row r="9465" spans="1:9" x14ac:dyDescent="0.35">
      <c r="A9465" s="3" t="s">
        <v>9857</v>
      </c>
      <c r="B9465" s="44" t="s">
        <v>182</v>
      </c>
      <c r="C9465" s="44" t="s">
        <v>183</v>
      </c>
      <c r="D9465" s="44" t="s">
        <v>175</v>
      </c>
      <c r="E9465" s="3">
        <v>3</v>
      </c>
      <c r="F9465" s="3">
        <v>1</v>
      </c>
      <c r="G9465" s="3">
        <v>1</v>
      </c>
      <c r="H9465" s="3">
        <v>2</v>
      </c>
      <c r="I9465" s="3">
        <f t="shared" si="147"/>
        <v>2</v>
      </c>
    </row>
    <row r="9466" spans="1:9" x14ac:dyDescent="0.35">
      <c r="A9466" s="3" t="s">
        <v>9858</v>
      </c>
      <c r="B9466" s="44" t="s">
        <v>212</v>
      </c>
      <c r="C9466" s="44" t="s">
        <v>86</v>
      </c>
      <c r="D9466" s="44" t="s">
        <v>176</v>
      </c>
      <c r="E9466" s="3">
        <v>3</v>
      </c>
      <c r="F9466" s="3">
        <v>2</v>
      </c>
      <c r="G9466" s="3">
        <v>1</v>
      </c>
      <c r="H9466" s="3">
        <v>1</v>
      </c>
      <c r="I9466" s="3">
        <f t="shared" si="147"/>
        <v>2</v>
      </c>
    </row>
    <row r="9467" spans="1:9" x14ac:dyDescent="0.35">
      <c r="A9467" s="3" t="s">
        <v>9859</v>
      </c>
      <c r="B9467" s="44" t="s">
        <v>225</v>
      </c>
      <c r="C9467" s="44" t="s">
        <v>52</v>
      </c>
      <c r="D9467" s="44" t="s">
        <v>176</v>
      </c>
      <c r="E9467" s="3">
        <v>3</v>
      </c>
      <c r="F9467" s="3">
        <v>1</v>
      </c>
      <c r="G9467" s="3">
        <v>1</v>
      </c>
      <c r="H9467" s="3">
        <v>1</v>
      </c>
      <c r="I9467" s="3">
        <f t="shared" si="147"/>
        <v>2</v>
      </c>
    </row>
    <row r="9468" spans="1:9" x14ac:dyDescent="0.35">
      <c r="A9468" s="3" t="s">
        <v>9860</v>
      </c>
      <c r="B9468" s="44" t="s">
        <v>265</v>
      </c>
      <c r="C9468" s="44" t="s">
        <v>96</v>
      </c>
      <c r="D9468" s="44" t="s">
        <v>175</v>
      </c>
      <c r="E9468" s="3">
        <v>3</v>
      </c>
      <c r="F9468" s="3">
        <v>1</v>
      </c>
      <c r="G9468" s="3">
        <v>4</v>
      </c>
      <c r="H9468" s="3">
        <v>1</v>
      </c>
      <c r="I9468" s="3">
        <f t="shared" si="147"/>
        <v>2</v>
      </c>
    </row>
    <row r="9469" spans="1:9" x14ac:dyDescent="0.35">
      <c r="A9469" s="3" t="s">
        <v>9861</v>
      </c>
      <c r="B9469" s="44" t="s">
        <v>234</v>
      </c>
      <c r="C9469" s="44" t="s">
        <v>235</v>
      </c>
      <c r="D9469" s="44" t="s">
        <v>176</v>
      </c>
      <c r="E9469" s="3">
        <v>3</v>
      </c>
      <c r="F9469" s="3">
        <v>1</v>
      </c>
      <c r="G9469" s="3">
        <v>4</v>
      </c>
      <c r="H9469" s="3">
        <v>1</v>
      </c>
      <c r="I9469" s="3">
        <f t="shared" si="147"/>
        <v>2</v>
      </c>
    </row>
    <row r="9470" spans="1:9" x14ac:dyDescent="0.35">
      <c r="A9470" s="3" t="s">
        <v>9862</v>
      </c>
      <c r="B9470" s="44" t="s">
        <v>224</v>
      </c>
      <c r="C9470" s="44" t="s">
        <v>183</v>
      </c>
      <c r="D9470" s="44" t="s">
        <v>176</v>
      </c>
      <c r="E9470" s="3">
        <v>3</v>
      </c>
      <c r="F9470" s="3">
        <v>2</v>
      </c>
      <c r="G9470" s="3">
        <v>1</v>
      </c>
      <c r="H9470" s="3">
        <v>1</v>
      </c>
      <c r="I9470" s="3">
        <f t="shared" si="147"/>
        <v>2</v>
      </c>
    </row>
    <row r="9471" spans="1:9" x14ac:dyDescent="0.35">
      <c r="A9471" s="3" t="s">
        <v>9863</v>
      </c>
      <c r="B9471" s="44" t="s">
        <v>252</v>
      </c>
      <c r="C9471" s="44" t="s">
        <v>54</v>
      </c>
      <c r="D9471" s="44" t="s">
        <v>175</v>
      </c>
      <c r="E9471" s="3">
        <v>3</v>
      </c>
      <c r="F9471" s="3">
        <v>1</v>
      </c>
      <c r="G9471" s="3">
        <v>1</v>
      </c>
      <c r="H9471" s="3">
        <v>1</v>
      </c>
      <c r="I9471" s="3">
        <f t="shared" si="147"/>
        <v>2</v>
      </c>
    </row>
    <row r="9472" spans="1:9" x14ac:dyDescent="0.35">
      <c r="A9472" s="3" t="s">
        <v>9864</v>
      </c>
      <c r="B9472" s="44" t="s">
        <v>237</v>
      </c>
      <c r="C9472" s="44" t="s">
        <v>63</v>
      </c>
      <c r="D9472" s="44" t="s">
        <v>175</v>
      </c>
      <c r="E9472" s="3">
        <v>3</v>
      </c>
      <c r="F9472" s="3">
        <v>1</v>
      </c>
      <c r="G9472" s="3">
        <v>1</v>
      </c>
      <c r="H9472" s="3">
        <v>1</v>
      </c>
      <c r="I9472" s="3">
        <f t="shared" si="147"/>
        <v>2</v>
      </c>
    </row>
    <row r="9473" spans="1:9" x14ac:dyDescent="0.35">
      <c r="A9473" s="3" t="s">
        <v>9865</v>
      </c>
      <c r="B9473" s="44" t="s">
        <v>187</v>
      </c>
      <c r="C9473" s="44" t="s">
        <v>86</v>
      </c>
      <c r="D9473" s="44" t="s">
        <v>175</v>
      </c>
      <c r="E9473" s="3">
        <v>3</v>
      </c>
      <c r="F9473" s="3">
        <v>1</v>
      </c>
      <c r="G9473" s="3">
        <v>4</v>
      </c>
      <c r="H9473" s="3">
        <v>1</v>
      </c>
      <c r="I9473" s="3">
        <f t="shared" si="147"/>
        <v>2</v>
      </c>
    </row>
    <row r="9474" spans="1:9" x14ac:dyDescent="0.35">
      <c r="A9474" s="3" t="s">
        <v>9866</v>
      </c>
      <c r="B9474" s="44" t="s">
        <v>225</v>
      </c>
      <c r="C9474" s="44" t="s">
        <v>52</v>
      </c>
      <c r="D9474" s="44" t="s">
        <v>176</v>
      </c>
      <c r="E9474" s="3">
        <v>3</v>
      </c>
      <c r="F9474" s="3">
        <v>1</v>
      </c>
      <c r="G9474" s="3">
        <v>4</v>
      </c>
      <c r="H9474" s="3">
        <v>1</v>
      </c>
      <c r="I9474" s="3">
        <f t="shared" si="147"/>
        <v>2</v>
      </c>
    </row>
    <row r="9475" spans="1:9" x14ac:dyDescent="0.35">
      <c r="A9475" s="3" t="s">
        <v>9867</v>
      </c>
      <c r="B9475" s="44" t="s">
        <v>198</v>
      </c>
      <c r="C9475" s="44" t="s">
        <v>54</v>
      </c>
      <c r="D9475" s="44" t="s">
        <v>176</v>
      </c>
      <c r="E9475" s="3">
        <v>3</v>
      </c>
      <c r="F9475" s="3">
        <v>1</v>
      </c>
      <c r="G9475" s="3">
        <v>4</v>
      </c>
      <c r="H9475" s="3">
        <v>1</v>
      </c>
      <c r="I9475" s="3">
        <f t="shared" ref="I9475:I9538" si="148">ROUND(AVERAGE(E9475:H9475),0)</f>
        <v>2</v>
      </c>
    </row>
    <row r="9476" spans="1:9" x14ac:dyDescent="0.35">
      <c r="A9476" s="3" t="s">
        <v>9868</v>
      </c>
      <c r="B9476" s="44" t="s">
        <v>224</v>
      </c>
      <c r="C9476" s="44" t="s">
        <v>183</v>
      </c>
      <c r="D9476" s="44" t="s">
        <v>176</v>
      </c>
      <c r="E9476" s="3">
        <v>3</v>
      </c>
      <c r="F9476" s="3">
        <v>2</v>
      </c>
      <c r="G9476" s="3">
        <v>1</v>
      </c>
      <c r="H9476" s="3">
        <v>1</v>
      </c>
      <c r="I9476" s="3">
        <f t="shared" si="148"/>
        <v>2</v>
      </c>
    </row>
    <row r="9477" spans="1:9" x14ac:dyDescent="0.35">
      <c r="A9477" s="3" t="s">
        <v>9869</v>
      </c>
      <c r="B9477" s="44" t="s">
        <v>224</v>
      </c>
      <c r="C9477" s="44" t="s">
        <v>183</v>
      </c>
      <c r="D9477" s="44" t="s">
        <v>176</v>
      </c>
      <c r="E9477" s="3">
        <v>3</v>
      </c>
      <c r="F9477" s="3">
        <v>1</v>
      </c>
      <c r="G9477" s="3">
        <v>1</v>
      </c>
      <c r="H9477" s="3">
        <v>1</v>
      </c>
      <c r="I9477" s="3">
        <f t="shared" si="148"/>
        <v>2</v>
      </c>
    </row>
    <row r="9478" spans="1:9" x14ac:dyDescent="0.35">
      <c r="A9478" s="3" t="s">
        <v>9870</v>
      </c>
      <c r="B9478" s="44" t="s">
        <v>212</v>
      </c>
      <c r="C9478" s="44" t="s">
        <v>86</v>
      </c>
      <c r="D9478" s="44" t="s">
        <v>176</v>
      </c>
      <c r="E9478" s="3">
        <v>1</v>
      </c>
      <c r="F9478" s="3">
        <v>4</v>
      </c>
      <c r="G9478" s="3">
        <v>1</v>
      </c>
      <c r="H9478" s="3">
        <v>1</v>
      </c>
      <c r="I9478" s="3">
        <f t="shared" si="148"/>
        <v>2</v>
      </c>
    </row>
    <row r="9479" spans="1:9" x14ac:dyDescent="0.35">
      <c r="A9479" s="3" t="s">
        <v>9871</v>
      </c>
      <c r="B9479" s="44" t="s">
        <v>215</v>
      </c>
      <c r="C9479" s="44" t="s">
        <v>38</v>
      </c>
      <c r="D9479" s="44" t="s">
        <v>176</v>
      </c>
      <c r="E9479" s="3">
        <v>3</v>
      </c>
      <c r="F9479" s="3">
        <v>1</v>
      </c>
      <c r="G9479" s="3">
        <v>1</v>
      </c>
      <c r="H9479" s="3">
        <v>1</v>
      </c>
      <c r="I9479" s="3">
        <f t="shared" si="148"/>
        <v>2</v>
      </c>
    </row>
    <row r="9480" spans="1:9" x14ac:dyDescent="0.35">
      <c r="A9480" s="3" t="s">
        <v>9872</v>
      </c>
      <c r="B9480" s="44" t="s">
        <v>215</v>
      </c>
      <c r="C9480" s="44" t="s">
        <v>38</v>
      </c>
      <c r="D9480" s="44" t="s">
        <v>176</v>
      </c>
      <c r="E9480" s="3">
        <v>3</v>
      </c>
      <c r="F9480" s="3">
        <v>1</v>
      </c>
      <c r="G9480" s="3">
        <v>1</v>
      </c>
      <c r="H9480" s="3">
        <v>1</v>
      </c>
      <c r="I9480" s="3">
        <f t="shared" si="148"/>
        <v>2</v>
      </c>
    </row>
    <row r="9481" spans="1:9" x14ac:dyDescent="0.35">
      <c r="A9481" s="3" t="s">
        <v>9873</v>
      </c>
      <c r="B9481" s="44" t="s">
        <v>249</v>
      </c>
      <c r="C9481" s="44" t="s">
        <v>68</v>
      </c>
      <c r="D9481" s="44" t="s">
        <v>175</v>
      </c>
      <c r="E9481" s="3">
        <v>3</v>
      </c>
      <c r="F9481" s="3">
        <v>1</v>
      </c>
      <c r="G9481" s="3">
        <v>1</v>
      </c>
      <c r="H9481" s="3">
        <v>1</v>
      </c>
      <c r="I9481" s="3">
        <f t="shared" si="148"/>
        <v>2</v>
      </c>
    </row>
    <row r="9482" spans="1:9" x14ac:dyDescent="0.35">
      <c r="A9482" s="3" t="s">
        <v>9874</v>
      </c>
      <c r="B9482" s="44" t="s">
        <v>267</v>
      </c>
      <c r="C9482" s="44" t="s">
        <v>110</v>
      </c>
      <c r="D9482" s="44" t="s">
        <v>176</v>
      </c>
      <c r="E9482" s="3">
        <v>3</v>
      </c>
      <c r="F9482" s="3">
        <v>1</v>
      </c>
      <c r="G9482" s="3">
        <v>1</v>
      </c>
      <c r="H9482" s="3">
        <v>1</v>
      </c>
      <c r="I9482" s="3">
        <f t="shared" si="148"/>
        <v>2</v>
      </c>
    </row>
    <row r="9483" spans="1:9" x14ac:dyDescent="0.35">
      <c r="A9483" s="3" t="s">
        <v>9875</v>
      </c>
      <c r="B9483" s="44" t="s">
        <v>197</v>
      </c>
      <c r="C9483" s="44" t="s">
        <v>80</v>
      </c>
      <c r="D9483" s="44" t="s">
        <v>176</v>
      </c>
      <c r="E9483" s="3">
        <v>1</v>
      </c>
      <c r="F9483" s="3">
        <v>3</v>
      </c>
      <c r="G9483" s="3">
        <v>1</v>
      </c>
      <c r="H9483" s="3">
        <v>2</v>
      </c>
      <c r="I9483" s="3">
        <f t="shared" si="148"/>
        <v>2</v>
      </c>
    </row>
    <row r="9484" spans="1:9" x14ac:dyDescent="0.35">
      <c r="A9484" s="3" t="s">
        <v>9876</v>
      </c>
      <c r="B9484" s="44" t="s">
        <v>234</v>
      </c>
      <c r="C9484" s="44" t="s">
        <v>235</v>
      </c>
      <c r="D9484" s="44" t="s">
        <v>176</v>
      </c>
      <c r="E9484" s="3">
        <v>3</v>
      </c>
      <c r="F9484" s="3">
        <v>2</v>
      </c>
      <c r="G9484" s="3">
        <v>1</v>
      </c>
      <c r="H9484" s="3">
        <v>2</v>
      </c>
      <c r="I9484" s="3">
        <f t="shared" si="148"/>
        <v>2</v>
      </c>
    </row>
    <row r="9485" spans="1:9" x14ac:dyDescent="0.35">
      <c r="A9485" s="3" t="s">
        <v>9877</v>
      </c>
      <c r="B9485" s="44" t="s">
        <v>212</v>
      </c>
      <c r="C9485" s="44" t="s">
        <v>86</v>
      </c>
      <c r="D9485" s="44" t="s">
        <v>176</v>
      </c>
      <c r="E9485" s="3">
        <v>3</v>
      </c>
      <c r="F9485" s="3">
        <v>2</v>
      </c>
      <c r="G9485" s="3">
        <v>1</v>
      </c>
      <c r="H9485" s="3">
        <v>1</v>
      </c>
      <c r="I9485" s="3">
        <f t="shared" si="148"/>
        <v>2</v>
      </c>
    </row>
    <row r="9486" spans="1:9" x14ac:dyDescent="0.35">
      <c r="A9486" s="3" t="s">
        <v>9878</v>
      </c>
      <c r="B9486" s="44" t="s">
        <v>215</v>
      </c>
      <c r="C9486" s="44" t="s">
        <v>38</v>
      </c>
      <c r="D9486" s="44" t="s">
        <v>176</v>
      </c>
      <c r="E9486" s="3">
        <v>3</v>
      </c>
      <c r="F9486" s="3">
        <v>2</v>
      </c>
      <c r="G9486" s="3">
        <v>1</v>
      </c>
      <c r="H9486" s="3">
        <v>1</v>
      </c>
      <c r="I9486" s="3">
        <f t="shared" si="148"/>
        <v>2</v>
      </c>
    </row>
    <row r="9487" spans="1:9" x14ac:dyDescent="0.35">
      <c r="A9487" s="3" t="s">
        <v>9879</v>
      </c>
      <c r="B9487" s="44" t="s">
        <v>197</v>
      </c>
      <c r="C9487" s="44" t="s">
        <v>80</v>
      </c>
      <c r="D9487" s="44" t="s">
        <v>176</v>
      </c>
      <c r="E9487" s="3">
        <v>3</v>
      </c>
      <c r="F9487" s="3">
        <v>4</v>
      </c>
      <c r="G9487" s="3">
        <v>1</v>
      </c>
      <c r="H9487" s="3">
        <v>1</v>
      </c>
      <c r="I9487" s="3">
        <f t="shared" si="148"/>
        <v>2</v>
      </c>
    </row>
    <row r="9488" spans="1:9" x14ac:dyDescent="0.35">
      <c r="A9488" s="3" t="s">
        <v>9880</v>
      </c>
      <c r="B9488" s="44" t="s">
        <v>248</v>
      </c>
      <c r="C9488" s="44" t="s">
        <v>80</v>
      </c>
      <c r="D9488" s="44" t="s">
        <v>175</v>
      </c>
      <c r="E9488" s="3">
        <v>3</v>
      </c>
      <c r="F9488" s="3">
        <v>1</v>
      </c>
      <c r="G9488" s="3">
        <v>1</v>
      </c>
      <c r="H9488" s="3">
        <v>1</v>
      </c>
      <c r="I9488" s="3">
        <f t="shared" si="148"/>
        <v>2</v>
      </c>
    </row>
    <row r="9489" spans="1:9" x14ac:dyDescent="0.35">
      <c r="A9489" s="3" t="s">
        <v>9881</v>
      </c>
      <c r="B9489" s="44" t="s">
        <v>212</v>
      </c>
      <c r="C9489" s="44" t="s">
        <v>86</v>
      </c>
      <c r="D9489" s="44" t="s">
        <v>176</v>
      </c>
      <c r="E9489" s="3">
        <v>3</v>
      </c>
      <c r="F9489" s="3">
        <v>1</v>
      </c>
      <c r="G9489" s="3">
        <v>1</v>
      </c>
      <c r="H9489" s="3">
        <v>1</v>
      </c>
      <c r="I9489" s="3">
        <f t="shared" si="148"/>
        <v>2</v>
      </c>
    </row>
    <row r="9490" spans="1:9" x14ac:dyDescent="0.35">
      <c r="A9490" s="3" t="s">
        <v>9882</v>
      </c>
      <c r="B9490" s="44" t="s">
        <v>198</v>
      </c>
      <c r="C9490" s="44" t="s">
        <v>54</v>
      </c>
      <c r="D9490" s="44" t="s">
        <v>176</v>
      </c>
      <c r="E9490" s="3">
        <v>3</v>
      </c>
      <c r="F9490" s="3">
        <v>1</v>
      </c>
      <c r="G9490" s="3">
        <v>1</v>
      </c>
      <c r="H9490" s="3">
        <v>1</v>
      </c>
      <c r="I9490" s="3">
        <f t="shared" si="148"/>
        <v>2</v>
      </c>
    </row>
    <row r="9491" spans="1:9" x14ac:dyDescent="0.35">
      <c r="A9491" s="3" t="s">
        <v>9883</v>
      </c>
      <c r="B9491" s="44" t="s">
        <v>276</v>
      </c>
      <c r="C9491" s="44" t="s">
        <v>105</v>
      </c>
      <c r="D9491" s="44" t="s">
        <v>175</v>
      </c>
      <c r="E9491" s="3">
        <v>3</v>
      </c>
      <c r="F9491" s="3">
        <v>1</v>
      </c>
      <c r="G9491" s="3">
        <v>1</v>
      </c>
      <c r="H9491" s="3">
        <v>1</v>
      </c>
      <c r="I9491" s="3">
        <f t="shared" si="148"/>
        <v>2</v>
      </c>
    </row>
    <row r="9492" spans="1:9" x14ac:dyDescent="0.35">
      <c r="A9492" s="3" t="s">
        <v>9884</v>
      </c>
      <c r="B9492" s="44" t="s">
        <v>234</v>
      </c>
      <c r="C9492" s="44" t="s">
        <v>235</v>
      </c>
      <c r="D9492" s="44" t="s">
        <v>176</v>
      </c>
      <c r="E9492" s="3">
        <v>3</v>
      </c>
      <c r="F9492" s="3">
        <v>1</v>
      </c>
      <c r="G9492" s="3">
        <v>1</v>
      </c>
      <c r="H9492" s="3">
        <v>1</v>
      </c>
      <c r="I9492" s="3">
        <f t="shared" si="148"/>
        <v>2</v>
      </c>
    </row>
    <row r="9493" spans="1:9" x14ac:dyDescent="0.35">
      <c r="A9493" s="3" t="s">
        <v>9885</v>
      </c>
      <c r="B9493" s="44" t="s">
        <v>185</v>
      </c>
      <c r="C9493" s="44" t="s">
        <v>63</v>
      </c>
      <c r="D9493" s="44" t="s">
        <v>176</v>
      </c>
      <c r="E9493" s="3">
        <v>3</v>
      </c>
      <c r="F9493" s="3">
        <v>1</v>
      </c>
      <c r="G9493" s="3">
        <v>4</v>
      </c>
      <c r="H9493" s="3">
        <v>1</v>
      </c>
      <c r="I9493" s="3">
        <f t="shared" si="148"/>
        <v>2</v>
      </c>
    </row>
    <row r="9494" spans="1:9" x14ac:dyDescent="0.35">
      <c r="A9494" s="3" t="s">
        <v>9886</v>
      </c>
      <c r="B9494" s="44" t="s">
        <v>255</v>
      </c>
      <c r="C9494" s="44" t="s">
        <v>87</v>
      </c>
      <c r="D9494" s="44" t="s">
        <v>176</v>
      </c>
      <c r="E9494" s="3">
        <v>3</v>
      </c>
      <c r="F9494" s="3">
        <v>1</v>
      </c>
      <c r="G9494" s="3">
        <v>1</v>
      </c>
      <c r="H9494" s="3">
        <v>1</v>
      </c>
      <c r="I9494" s="3">
        <f t="shared" si="148"/>
        <v>2</v>
      </c>
    </row>
    <row r="9495" spans="1:9" x14ac:dyDescent="0.35">
      <c r="A9495" s="3" t="s">
        <v>9887</v>
      </c>
      <c r="B9495" s="44" t="s">
        <v>225</v>
      </c>
      <c r="C9495" s="44" t="s">
        <v>52</v>
      </c>
      <c r="D9495" s="44" t="s">
        <v>176</v>
      </c>
      <c r="E9495" s="3">
        <v>1</v>
      </c>
      <c r="F9495" s="3">
        <v>2</v>
      </c>
      <c r="G9495" s="3">
        <v>1</v>
      </c>
      <c r="H9495" s="3">
        <v>1</v>
      </c>
      <c r="I9495" s="3">
        <f t="shared" si="148"/>
        <v>1</v>
      </c>
    </row>
    <row r="9496" spans="1:9" x14ac:dyDescent="0.35">
      <c r="A9496" s="3" t="s">
        <v>9888</v>
      </c>
      <c r="B9496" s="44" t="s">
        <v>181</v>
      </c>
      <c r="C9496" s="44" t="s">
        <v>79</v>
      </c>
      <c r="D9496" s="44" t="s">
        <v>175</v>
      </c>
      <c r="E9496" s="3">
        <v>3</v>
      </c>
      <c r="F9496" s="3">
        <v>1</v>
      </c>
      <c r="G9496" s="3">
        <v>1</v>
      </c>
      <c r="H9496" s="3">
        <v>1</v>
      </c>
      <c r="I9496" s="3">
        <f t="shared" si="148"/>
        <v>2</v>
      </c>
    </row>
    <row r="9497" spans="1:9" x14ac:dyDescent="0.35">
      <c r="A9497" s="3" t="s">
        <v>9889</v>
      </c>
      <c r="B9497" s="44" t="s">
        <v>215</v>
      </c>
      <c r="C9497" s="44" t="s">
        <v>38</v>
      </c>
      <c r="D9497" s="44" t="s">
        <v>176</v>
      </c>
      <c r="E9497" s="3">
        <v>3</v>
      </c>
      <c r="F9497" s="3">
        <v>2</v>
      </c>
      <c r="G9497" s="3">
        <v>4</v>
      </c>
      <c r="H9497" s="3">
        <v>1</v>
      </c>
      <c r="I9497" s="3">
        <f t="shared" si="148"/>
        <v>3</v>
      </c>
    </row>
    <row r="9498" spans="1:9" x14ac:dyDescent="0.35">
      <c r="A9498" s="3" t="s">
        <v>9890</v>
      </c>
      <c r="B9498" s="44" t="s">
        <v>259</v>
      </c>
      <c r="C9498" s="44" t="s">
        <v>95</v>
      </c>
      <c r="D9498" s="44" t="s">
        <v>175</v>
      </c>
      <c r="E9498" s="3">
        <v>3</v>
      </c>
      <c r="F9498" s="3">
        <v>1</v>
      </c>
      <c r="G9498" s="3">
        <v>4</v>
      </c>
      <c r="H9498" s="3">
        <v>1</v>
      </c>
      <c r="I9498" s="3">
        <f t="shared" si="148"/>
        <v>2</v>
      </c>
    </row>
    <row r="9499" spans="1:9" x14ac:dyDescent="0.35">
      <c r="A9499" s="3" t="s">
        <v>9891</v>
      </c>
      <c r="B9499" s="44" t="s">
        <v>192</v>
      </c>
      <c r="C9499" s="44" t="s">
        <v>111</v>
      </c>
      <c r="D9499" s="44" t="s">
        <v>176</v>
      </c>
      <c r="E9499" s="3">
        <v>3</v>
      </c>
      <c r="F9499" s="3">
        <v>1</v>
      </c>
      <c r="G9499" s="3">
        <v>1</v>
      </c>
      <c r="H9499" s="3">
        <v>1</v>
      </c>
      <c r="I9499" s="3">
        <f t="shared" si="148"/>
        <v>2</v>
      </c>
    </row>
    <row r="9500" spans="1:9" x14ac:dyDescent="0.35">
      <c r="A9500" s="3" t="s">
        <v>9892</v>
      </c>
      <c r="B9500" s="44" t="s">
        <v>212</v>
      </c>
      <c r="C9500" s="44" t="s">
        <v>86</v>
      </c>
      <c r="D9500" s="44" t="s">
        <v>176</v>
      </c>
      <c r="E9500" s="3">
        <v>3</v>
      </c>
      <c r="F9500" s="3">
        <v>1</v>
      </c>
      <c r="G9500" s="3">
        <v>1</v>
      </c>
      <c r="H9500" s="3">
        <v>1</v>
      </c>
      <c r="I9500" s="3">
        <f t="shared" si="148"/>
        <v>2</v>
      </c>
    </row>
    <row r="9501" spans="1:9" x14ac:dyDescent="0.35">
      <c r="A9501" s="3" t="s">
        <v>9893</v>
      </c>
      <c r="B9501" s="44" t="s">
        <v>255</v>
      </c>
      <c r="C9501" s="44" t="s">
        <v>87</v>
      </c>
      <c r="D9501" s="44" t="s">
        <v>176</v>
      </c>
      <c r="E9501" s="3">
        <v>3</v>
      </c>
      <c r="F9501" s="3">
        <v>1</v>
      </c>
      <c r="G9501" s="3">
        <v>1</v>
      </c>
      <c r="H9501" s="3">
        <v>1</v>
      </c>
      <c r="I9501" s="3">
        <f t="shared" si="148"/>
        <v>2</v>
      </c>
    </row>
    <row r="9502" spans="1:9" x14ac:dyDescent="0.35">
      <c r="A9502" s="3" t="s">
        <v>9894</v>
      </c>
      <c r="B9502" s="44" t="s">
        <v>255</v>
      </c>
      <c r="C9502" s="44" t="s">
        <v>87</v>
      </c>
      <c r="D9502" s="44" t="s">
        <v>176</v>
      </c>
      <c r="E9502" s="3">
        <v>3</v>
      </c>
      <c r="F9502" s="3">
        <v>1</v>
      </c>
      <c r="G9502" s="3">
        <v>1</v>
      </c>
      <c r="H9502" s="3">
        <v>1</v>
      </c>
      <c r="I9502" s="3">
        <f t="shared" si="148"/>
        <v>2</v>
      </c>
    </row>
    <row r="9503" spans="1:9" x14ac:dyDescent="0.35">
      <c r="A9503" s="3" t="s">
        <v>9895</v>
      </c>
      <c r="B9503" s="44" t="s">
        <v>184</v>
      </c>
      <c r="C9503" s="44" t="s">
        <v>79</v>
      </c>
      <c r="D9503" s="44" t="s">
        <v>176</v>
      </c>
      <c r="E9503" s="3">
        <v>3</v>
      </c>
      <c r="F9503" s="3">
        <v>1</v>
      </c>
      <c r="G9503" s="3">
        <v>1</v>
      </c>
      <c r="H9503" s="3">
        <v>1</v>
      </c>
      <c r="I9503" s="3">
        <f t="shared" si="148"/>
        <v>2</v>
      </c>
    </row>
    <row r="9504" spans="1:9" x14ac:dyDescent="0.35">
      <c r="A9504" s="3" t="s">
        <v>9896</v>
      </c>
      <c r="B9504" s="44" t="s">
        <v>276</v>
      </c>
      <c r="C9504" s="44" t="s">
        <v>105</v>
      </c>
      <c r="D9504" s="44" t="s">
        <v>175</v>
      </c>
      <c r="E9504" s="3">
        <v>3</v>
      </c>
      <c r="F9504" s="3">
        <v>1</v>
      </c>
      <c r="G9504" s="3">
        <v>1</v>
      </c>
      <c r="H9504" s="3">
        <v>1</v>
      </c>
      <c r="I9504" s="3">
        <f t="shared" si="148"/>
        <v>2</v>
      </c>
    </row>
    <row r="9505" spans="1:9" x14ac:dyDescent="0.35">
      <c r="A9505" s="3" t="s">
        <v>9897</v>
      </c>
      <c r="B9505" s="44" t="s">
        <v>185</v>
      </c>
      <c r="C9505" s="44" t="s">
        <v>63</v>
      </c>
      <c r="D9505" s="44" t="s">
        <v>176</v>
      </c>
      <c r="E9505" s="3">
        <v>3</v>
      </c>
      <c r="F9505" s="3">
        <v>1</v>
      </c>
      <c r="G9505" s="3">
        <v>1</v>
      </c>
      <c r="H9505" s="3">
        <v>1</v>
      </c>
      <c r="I9505" s="3">
        <f t="shared" si="148"/>
        <v>2</v>
      </c>
    </row>
    <row r="9506" spans="1:9" x14ac:dyDescent="0.35">
      <c r="A9506" s="3" t="s">
        <v>9898</v>
      </c>
      <c r="B9506" s="44" t="s">
        <v>206</v>
      </c>
      <c r="C9506" s="44" t="s">
        <v>52</v>
      </c>
      <c r="D9506" s="44" t="s">
        <v>175</v>
      </c>
      <c r="E9506" s="3">
        <v>3</v>
      </c>
      <c r="F9506" s="3">
        <v>3</v>
      </c>
      <c r="G9506" s="3">
        <v>1</v>
      </c>
      <c r="H9506" s="3">
        <v>1</v>
      </c>
      <c r="I9506" s="3">
        <f t="shared" si="148"/>
        <v>2</v>
      </c>
    </row>
    <row r="9507" spans="1:9" x14ac:dyDescent="0.35">
      <c r="A9507" s="3" t="s">
        <v>9899</v>
      </c>
      <c r="B9507" s="44" t="s">
        <v>197</v>
      </c>
      <c r="C9507" s="44" t="s">
        <v>80</v>
      </c>
      <c r="D9507" s="44" t="s">
        <v>176</v>
      </c>
      <c r="E9507" s="3">
        <v>3</v>
      </c>
      <c r="F9507" s="3">
        <v>1</v>
      </c>
      <c r="G9507" s="3">
        <v>1</v>
      </c>
      <c r="H9507" s="3">
        <v>1</v>
      </c>
      <c r="I9507" s="3">
        <f t="shared" si="148"/>
        <v>2</v>
      </c>
    </row>
    <row r="9508" spans="1:9" x14ac:dyDescent="0.35">
      <c r="A9508" s="3" t="s">
        <v>9900</v>
      </c>
      <c r="B9508" s="44" t="s">
        <v>181</v>
      </c>
      <c r="C9508" s="44" t="s">
        <v>79</v>
      </c>
      <c r="D9508" s="44" t="s">
        <v>175</v>
      </c>
      <c r="E9508" s="3">
        <v>3</v>
      </c>
      <c r="F9508" s="3">
        <v>1</v>
      </c>
      <c r="G9508" s="3">
        <v>1</v>
      </c>
      <c r="H9508" s="3">
        <v>1</v>
      </c>
      <c r="I9508" s="3">
        <f t="shared" si="148"/>
        <v>2</v>
      </c>
    </row>
    <row r="9509" spans="1:9" x14ac:dyDescent="0.35">
      <c r="A9509" s="3" t="s">
        <v>9901</v>
      </c>
      <c r="B9509" s="44" t="s">
        <v>254</v>
      </c>
      <c r="C9509" s="44" t="s">
        <v>68</v>
      </c>
      <c r="D9509" s="44" t="s">
        <v>176</v>
      </c>
      <c r="E9509" s="3">
        <v>3</v>
      </c>
      <c r="F9509" s="3">
        <v>1</v>
      </c>
      <c r="G9509" s="3">
        <v>1</v>
      </c>
      <c r="H9509" s="3">
        <v>1</v>
      </c>
      <c r="I9509" s="3">
        <f t="shared" si="148"/>
        <v>2</v>
      </c>
    </row>
    <row r="9510" spans="1:9" x14ac:dyDescent="0.35">
      <c r="A9510" s="3" t="s">
        <v>9902</v>
      </c>
      <c r="B9510" s="44" t="s">
        <v>237</v>
      </c>
      <c r="C9510" s="44" t="s">
        <v>63</v>
      </c>
      <c r="D9510" s="44" t="s">
        <v>175</v>
      </c>
      <c r="E9510" s="3">
        <v>3</v>
      </c>
      <c r="F9510" s="3">
        <v>1</v>
      </c>
      <c r="G9510" s="3">
        <v>1</v>
      </c>
      <c r="H9510" s="3">
        <v>1</v>
      </c>
      <c r="I9510" s="3">
        <f t="shared" si="148"/>
        <v>2</v>
      </c>
    </row>
    <row r="9511" spans="1:9" x14ac:dyDescent="0.35">
      <c r="A9511" s="3" t="s">
        <v>9903</v>
      </c>
      <c r="B9511" s="44" t="s">
        <v>224</v>
      </c>
      <c r="C9511" s="44" t="s">
        <v>183</v>
      </c>
      <c r="D9511" s="44" t="s">
        <v>176</v>
      </c>
      <c r="E9511" s="3">
        <v>3</v>
      </c>
      <c r="F9511" s="3">
        <v>1</v>
      </c>
      <c r="G9511" s="3">
        <v>4</v>
      </c>
      <c r="H9511" s="3">
        <v>1</v>
      </c>
      <c r="I9511" s="3">
        <f t="shared" si="148"/>
        <v>2</v>
      </c>
    </row>
    <row r="9512" spans="1:9" x14ac:dyDescent="0.35">
      <c r="A9512" s="3" t="s">
        <v>9904</v>
      </c>
      <c r="B9512" s="44" t="s">
        <v>252</v>
      </c>
      <c r="C9512" s="44" t="s">
        <v>54</v>
      </c>
      <c r="D9512" s="44" t="s">
        <v>175</v>
      </c>
      <c r="E9512" s="3">
        <v>3</v>
      </c>
      <c r="F9512" s="3">
        <v>1</v>
      </c>
      <c r="G9512" s="3">
        <v>1</v>
      </c>
      <c r="H9512" s="3">
        <v>1</v>
      </c>
      <c r="I9512" s="3">
        <f t="shared" si="148"/>
        <v>2</v>
      </c>
    </row>
    <row r="9513" spans="1:9" x14ac:dyDescent="0.35">
      <c r="A9513" s="3" t="s">
        <v>9905</v>
      </c>
      <c r="B9513" s="44" t="s">
        <v>265</v>
      </c>
      <c r="C9513" s="44" t="s">
        <v>96</v>
      </c>
      <c r="D9513" s="44" t="s">
        <v>175</v>
      </c>
      <c r="E9513" s="3">
        <v>3</v>
      </c>
      <c r="F9513" s="3">
        <v>1</v>
      </c>
      <c r="G9513" s="3">
        <v>1</v>
      </c>
      <c r="H9513" s="3">
        <v>1</v>
      </c>
      <c r="I9513" s="3">
        <f t="shared" si="148"/>
        <v>2</v>
      </c>
    </row>
    <row r="9514" spans="1:9" x14ac:dyDescent="0.35">
      <c r="A9514" s="3" t="s">
        <v>9906</v>
      </c>
      <c r="B9514" s="44" t="s">
        <v>185</v>
      </c>
      <c r="C9514" s="44" t="s">
        <v>63</v>
      </c>
      <c r="D9514" s="44" t="s">
        <v>176</v>
      </c>
      <c r="E9514" s="3">
        <v>3</v>
      </c>
      <c r="F9514" s="3">
        <v>1</v>
      </c>
      <c r="G9514" s="3">
        <v>1</v>
      </c>
      <c r="H9514" s="3">
        <v>1</v>
      </c>
      <c r="I9514" s="3">
        <f t="shared" si="148"/>
        <v>2</v>
      </c>
    </row>
    <row r="9515" spans="1:9" x14ac:dyDescent="0.35">
      <c r="A9515" s="3" t="s">
        <v>9907</v>
      </c>
      <c r="B9515" s="44" t="s">
        <v>265</v>
      </c>
      <c r="C9515" s="44" t="s">
        <v>96</v>
      </c>
      <c r="D9515" s="44" t="s">
        <v>175</v>
      </c>
      <c r="E9515" s="3">
        <v>3</v>
      </c>
      <c r="F9515" s="3">
        <v>1</v>
      </c>
      <c r="G9515" s="3">
        <v>1</v>
      </c>
      <c r="H9515" s="3">
        <v>1</v>
      </c>
      <c r="I9515" s="3">
        <f t="shared" si="148"/>
        <v>2</v>
      </c>
    </row>
    <row r="9516" spans="1:9" x14ac:dyDescent="0.35">
      <c r="A9516" s="3" t="s">
        <v>9908</v>
      </c>
      <c r="B9516" s="44" t="s">
        <v>212</v>
      </c>
      <c r="C9516" s="44" t="s">
        <v>86</v>
      </c>
      <c r="D9516" s="44" t="s">
        <v>176</v>
      </c>
      <c r="E9516" s="3">
        <v>3</v>
      </c>
      <c r="F9516" s="3">
        <v>1</v>
      </c>
      <c r="G9516" s="3">
        <v>1</v>
      </c>
      <c r="H9516" s="3">
        <v>1</v>
      </c>
      <c r="I9516" s="3">
        <f t="shared" si="148"/>
        <v>2</v>
      </c>
    </row>
    <row r="9517" spans="1:9" x14ac:dyDescent="0.35">
      <c r="A9517" s="3" t="s">
        <v>9909</v>
      </c>
      <c r="B9517" s="44" t="s">
        <v>198</v>
      </c>
      <c r="C9517" s="44" t="s">
        <v>54</v>
      </c>
      <c r="D9517" s="44" t="s">
        <v>176</v>
      </c>
      <c r="E9517" s="3">
        <v>3</v>
      </c>
      <c r="F9517" s="3">
        <v>1</v>
      </c>
      <c r="G9517" s="3">
        <v>4</v>
      </c>
      <c r="H9517" s="3">
        <v>1</v>
      </c>
      <c r="I9517" s="3">
        <f t="shared" si="148"/>
        <v>2</v>
      </c>
    </row>
    <row r="9518" spans="1:9" x14ac:dyDescent="0.35">
      <c r="A9518" s="3" t="s">
        <v>9910</v>
      </c>
      <c r="B9518" s="44" t="s">
        <v>237</v>
      </c>
      <c r="C9518" s="44" t="s">
        <v>63</v>
      </c>
      <c r="D9518" s="44" t="s">
        <v>175</v>
      </c>
      <c r="E9518" s="3">
        <v>3</v>
      </c>
      <c r="F9518" s="3">
        <v>1</v>
      </c>
      <c r="G9518" s="3">
        <v>1</v>
      </c>
      <c r="H9518" s="3">
        <v>1</v>
      </c>
      <c r="I9518" s="3">
        <f t="shared" si="148"/>
        <v>2</v>
      </c>
    </row>
    <row r="9519" spans="1:9" x14ac:dyDescent="0.35">
      <c r="A9519" s="3" t="s">
        <v>9911</v>
      </c>
      <c r="B9519" s="44" t="s">
        <v>197</v>
      </c>
      <c r="C9519" s="44" t="s">
        <v>80</v>
      </c>
      <c r="D9519" s="44" t="s">
        <v>176</v>
      </c>
      <c r="E9519" s="3">
        <v>3</v>
      </c>
      <c r="F9519" s="3">
        <v>1</v>
      </c>
      <c r="G9519" s="3">
        <v>1</v>
      </c>
      <c r="H9519" s="3">
        <v>1</v>
      </c>
      <c r="I9519" s="3">
        <f t="shared" si="148"/>
        <v>2</v>
      </c>
    </row>
    <row r="9520" spans="1:9" x14ac:dyDescent="0.35">
      <c r="A9520" s="3" t="s">
        <v>9912</v>
      </c>
      <c r="B9520" s="44" t="s">
        <v>198</v>
      </c>
      <c r="C9520" s="44" t="s">
        <v>54</v>
      </c>
      <c r="D9520" s="44" t="s">
        <v>176</v>
      </c>
      <c r="E9520" s="3">
        <v>3</v>
      </c>
      <c r="F9520" s="3">
        <v>1</v>
      </c>
      <c r="G9520" s="3">
        <v>1</v>
      </c>
      <c r="H9520" s="3">
        <v>1</v>
      </c>
      <c r="I9520" s="3">
        <f t="shared" si="148"/>
        <v>2</v>
      </c>
    </row>
    <row r="9521" spans="1:9" x14ac:dyDescent="0.35">
      <c r="A9521" s="3" t="s">
        <v>9913</v>
      </c>
      <c r="B9521" s="44" t="s">
        <v>254</v>
      </c>
      <c r="C9521" s="44" t="s">
        <v>68</v>
      </c>
      <c r="D9521" s="44" t="s">
        <v>176</v>
      </c>
      <c r="E9521" s="3">
        <v>3</v>
      </c>
      <c r="F9521" s="3">
        <v>1</v>
      </c>
      <c r="G9521" s="3">
        <v>4</v>
      </c>
      <c r="H9521" s="3">
        <v>1</v>
      </c>
      <c r="I9521" s="3">
        <f t="shared" si="148"/>
        <v>2</v>
      </c>
    </row>
    <row r="9522" spans="1:9" x14ac:dyDescent="0.35">
      <c r="A9522" s="3" t="s">
        <v>9914</v>
      </c>
      <c r="B9522" s="44" t="s">
        <v>185</v>
      </c>
      <c r="C9522" s="44" t="s">
        <v>63</v>
      </c>
      <c r="D9522" s="44" t="s">
        <v>176</v>
      </c>
      <c r="E9522" s="3">
        <v>3</v>
      </c>
      <c r="F9522" s="3">
        <v>1</v>
      </c>
      <c r="G9522" s="3">
        <v>1</v>
      </c>
      <c r="H9522" s="3">
        <v>1</v>
      </c>
      <c r="I9522" s="3">
        <f t="shared" si="148"/>
        <v>2</v>
      </c>
    </row>
    <row r="9523" spans="1:9" x14ac:dyDescent="0.35">
      <c r="A9523" s="3" t="s">
        <v>9915</v>
      </c>
      <c r="B9523" s="44" t="s">
        <v>237</v>
      </c>
      <c r="C9523" s="44" t="s">
        <v>63</v>
      </c>
      <c r="D9523" s="44" t="s">
        <v>175</v>
      </c>
      <c r="E9523" s="3">
        <v>3</v>
      </c>
      <c r="F9523" s="3">
        <v>1</v>
      </c>
      <c r="G9523" s="3">
        <v>4</v>
      </c>
      <c r="H9523" s="3">
        <v>1</v>
      </c>
      <c r="I9523" s="3">
        <f t="shared" si="148"/>
        <v>2</v>
      </c>
    </row>
    <row r="9524" spans="1:9" x14ac:dyDescent="0.35">
      <c r="A9524" s="3" t="s">
        <v>9916</v>
      </c>
      <c r="B9524" s="44" t="s">
        <v>198</v>
      </c>
      <c r="C9524" s="44" t="s">
        <v>54</v>
      </c>
      <c r="D9524" s="44" t="s">
        <v>176</v>
      </c>
      <c r="E9524" s="3">
        <v>3</v>
      </c>
      <c r="F9524" s="3">
        <v>1</v>
      </c>
      <c r="G9524" s="3">
        <v>1</v>
      </c>
      <c r="H9524" s="3">
        <v>1</v>
      </c>
      <c r="I9524" s="3">
        <f t="shared" si="148"/>
        <v>2</v>
      </c>
    </row>
    <row r="9525" spans="1:9" x14ac:dyDescent="0.35">
      <c r="A9525" s="3" t="s">
        <v>9917</v>
      </c>
      <c r="B9525" s="44" t="s">
        <v>234</v>
      </c>
      <c r="C9525" s="44" t="s">
        <v>235</v>
      </c>
      <c r="D9525" s="44" t="s">
        <v>176</v>
      </c>
      <c r="E9525" s="3">
        <v>3</v>
      </c>
      <c r="F9525" s="3">
        <v>1</v>
      </c>
      <c r="G9525" s="3">
        <v>1</v>
      </c>
      <c r="H9525" s="3">
        <v>1</v>
      </c>
      <c r="I9525" s="3">
        <f t="shared" si="148"/>
        <v>2</v>
      </c>
    </row>
    <row r="9526" spans="1:9" x14ac:dyDescent="0.35">
      <c r="A9526" s="3" t="s">
        <v>9918</v>
      </c>
      <c r="B9526" s="44" t="s">
        <v>247</v>
      </c>
      <c r="C9526" s="44" t="s">
        <v>110</v>
      </c>
      <c r="D9526" s="44" t="s">
        <v>175</v>
      </c>
      <c r="E9526" s="3">
        <v>3</v>
      </c>
      <c r="F9526" s="3">
        <v>1</v>
      </c>
      <c r="G9526" s="3">
        <v>1</v>
      </c>
      <c r="H9526" s="3">
        <v>1</v>
      </c>
      <c r="I9526" s="3">
        <f t="shared" si="148"/>
        <v>2</v>
      </c>
    </row>
    <row r="9527" spans="1:9" x14ac:dyDescent="0.35">
      <c r="A9527" s="3" t="s">
        <v>9919</v>
      </c>
      <c r="B9527" s="44" t="s">
        <v>220</v>
      </c>
      <c r="C9527" s="44" t="s">
        <v>96</v>
      </c>
      <c r="D9527" s="44" t="s">
        <v>176</v>
      </c>
      <c r="E9527" s="3">
        <v>3</v>
      </c>
      <c r="F9527" s="3">
        <v>1</v>
      </c>
      <c r="G9527" s="3">
        <v>1</v>
      </c>
      <c r="H9527" s="3">
        <v>1</v>
      </c>
      <c r="I9527" s="3">
        <f t="shared" si="148"/>
        <v>2</v>
      </c>
    </row>
    <row r="9528" spans="1:9" x14ac:dyDescent="0.35">
      <c r="A9528" s="3" t="s">
        <v>9920</v>
      </c>
      <c r="B9528" s="44" t="s">
        <v>234</v>
      </c>
      <c r="C9528" s="44" t="s">
        <v>235</v>
      </c>
      <c r="D9528" s="44" t="s">
        <v>176</v>
      </c>
      <c r="E9528" s="3">
        <v>3</v>
      </c>
      <c r="F9528" s="3">
        <v>1</v>
      </c>
      <c r="G9528" s="3">
        <v>4</v>
      </c>
      <c r="H9528" s="3">
        <v>1</v>
      </c>
      <c r="I9528" s="3">
        <f t="shared" si="148"/>
        <v>2</v>
      </c>
    </row>
    <row r="9529" spans="1:9" x14ac:dyDescent="0.35">
      <c r="A9529" s="3" t="s">
        <v>9921</v>
      </c>
      <c r="B9529" s="44" t="s">
        <v>248</v>
      </c>
      <c r="C9529" s="44" t="s">
        <v>80</v>
      </c>
      <c r="D9529" s="44" t="s">
        <v>175</v>
      </c>
      <c r="E9529" s="3">
        <v>3</v>
      </c>
      <c r="F9529" s="3">
        <v>1</v>
      </c>
      <c r="G9529" s="3">
        <v>1</v>
      </c>
      <c r="H9529" s="3">
        <v>1</v>
      </c>
      <c r="I9529" s="3">
        <f t="shared" si="148"/>
        <v>2</v>
      </c>
    </row>
    <row r="9530" spans="1:9" x14ac:dyDescent="0.35">
      <c r="A9530" s="3" t="s">
        <v>9922</v>
      </c>
      <c r="B9530" s="44" t="s">
        <v>198</v>
      </c>
      <c r="C9530" s="44" t="s">
        <v>54</v>
      </c>
      <c r="D9530" s="44" t="s">
        <v>176</v>
      </c>
      <c r="E9530" s="3">
        <v>3</v>
      </c>
      <c r="F9530" s="3">
        <v>1</v>
      </c>
      <c r="G9530" s="3">
        <v>1</v>
      </c>
      <c r="H9530" s="3">
        <v>1</v>
      </c>
      <c r="I9530" s="3">
        <f t="shared" si="148"/>
        <v>2</v>
      </c>
    </row>
    <row r="9531" spans="1:9" x14ac:dyDescent="0.35">
      <c r="A9531" s="3" t="s">
        <v>9923</v>
      </c>
      <c r="B9531" s="44" t="s">
        <v>234</v>
      </c>
      <c r="C9531" s="44" t="s">
        <v>235</v>
      </c>
      <c r="D9531" s="44" t="s">
        <v>176</v>
      </c>
      <c r="E9531" s="3">
        <v>3</v>
      </c>
      <c r="F9531" s="3">
        <v>1</v>
      </c>
      <c r="G9531" s="3">
        <v>1</v>
      </c>
      <c r="H9531" s="3">
        <v>1</v>
      </c>
      <c r="I9531" s="3">
        <f t="shared" si="148"/>
        <v>2</v>
      </c>
    </row>
    <row r="9532" spans="1:9" x14ac:dyDescent="0.35">
      <c r="A9532" s="3" t="s">
        <v>9924</v>
      </c>
      <c r="B9532" s="44" t="s">
        <v>212</v>
      </c>
      <c r="C9532" s="44" t="s">
        <v>86</v>
      </c>
      <c r="D9532" s="44" t="s">
        <v>176</v>
      </c>
      <c r="E9532" s="3">
        <v>3</v>
      </c>
      <c r="F9532" s="3">
        <v>1</v>
      </c>
      <c r="G9532" s="3">
        <v>4</v>
      </c>
      <c r="H9532" s="3">
        <v>1</v>
      </c>
      <c r="I9532" s="3">
        <f t="shared" si="148"/>
        <v>2</v>
      </c>
    </row>
    <row r="9533" spans="1:9" x14ac:dyDescent="0.35">
      <c r="A9533" s="3" t="s">
        <v>9925</v>
      </c>
      <c r="B9533" s="44" t="s">
        <v>180</v>
      </c>
      <c r="C9533" s="44" t="s">
        <v>105</v>
      </c>
      <c r="D9533" s="44" t="s">
        <v>176</v>
      </c>
      <c r="E9533" s="3">
        <v>3</v>
      </c>
      <c r="F9533" s="3">
        <v>1</v>
      </c>
      <c r="G9533" s="3">
        <v>4</v>
      </c>
      <c r="H9533" s="3">
        <v>2</v>
      </c>
      <c r="I9533" s="3">
        <f t="shared" si="148"/>
        <v>3</v>
      </c>
    </row>
    <row r="9534" spans="1:9" x14ac:dyDescent="0.35">
      <c r="A9534" s="3" t="s">
        <v>9926</v>
      </c>
      <c r="B9534" s="44" t="s">
        <v>181</v>
      </c>
      <c r="C9534" s="44" t="s">
        <v>79</v>
      </c>
      <c r="D9534" s="44" t="s">
        <v>175</v>
      </c>
      <c r="E9534" s="3">
        <v>3</v>
      </c>
      <c r="F9534" s="3">
        <v>1</v>
      </c>
      <c r="G9534" s="3">
        <v>1</v>
      </c>
      <c r="H9534" s="3">
        <v>1</v>
      </c>
      <c r="I9534" s="3">
        <f t="shared" si="148"/>
        <v>2</v>
      </c>
    </row>
    <row r="9535" spans="1:9" x14ac:dyDescent="0.35">
      <c r="A9535" s="3" t="s">
        <v>9927</v>
      </c>
      <c r="B9535" s="44" t="s">
        <v>255</v>
      </c>
      <c r="C9535" s="44" t="s">
        <v>87</v>
      </c>
      <c r="D9535" s="44" t="s">
        <v>176</v>
      </c>
      <c r="E9535" s="3">
        <v>3</v>
      </c>
      <c r="F9535" s="3">
        <v>1</v>
      </c>
      <c r="G9535" s="3">
        <v>4</v>
      </c>
      <c r="H9535" s="3">
        <v>1</v>
      </c>
      <c r="I9535" s="3">
        <f t="shared" si="148"/>
        <v>2</v>
      </c>
    </row>
    <row r="9536" spans="1:9" x14ac:dyDescent="0.35">
      <c r="A9536" s="3" t="s">
        <v>9928</v>
      </c>
      <c r="B9536" s="44" t="s">
        <v>282</v>
      </c>
      <c r="C9536" s="44" t="s">
        <v>111</v>
      </c>
      <c r="D9536" s="44" t="s">
        <v>175</v>
      </c>
      <c r="E9536" s="3">
        <v>3</v>
      </c>
      <c r="F9536" s="3">
        <v>1</v>
      </c>
      <c r="G9536" s="3">
        <v>1</v>
      </c>
      <c r="H9536" s="3">
        <v>1</v>
      </c>
      <c r="I9536" s="3">
        <f t="shared" si="148"/>
        <v>2</v>
      </c>
    </row>
    <row r="9537" spans="1:9" x14ac:dyDescent="0.35">
      <c r="A9537" s="3" t="s">
        <v>9929</v>
      </c>
      <c r="B9537" s="44" t="s">
        <v>197</v>
      </c>
      <c r="C9537" s="44" t="s">
        <v>80</v>
      </c>
      <c r="D9537" s="44" t="s">
        <v>176</v>
      </c>
      <c r="E9537" s="3">
        <v>3</v>
      </c>
      <c r="F9537" s="3">
        <v>1</v>
      </c>
      <c r="G9537" s="3">
        <v>4</v>
      </c>
      <c r="H9537" s="3">
        <v>1</v>
      </c>
      <c r="I9537" s="3">
        <f t="shared" si="148"/>
        <v>2</v>
      </c>
    </row>
    <row r="9538" spans="1:9" x14ac:dyDescent="0.35">
      <c r="A9538" s="3" t="s">
        <v>9930</v>
      </c>
      <c r="B9538" s="44" t="s">
        <v>185</v>
      </c>
      <c r="C9538" s="44" t="s">
        <v>63</v>
      </c>
      <c r="D9538" s="44" t="s">
        <v>176</v>
      </c>
      <c r="E9538" s="3">
        <v>3</v>
      </c>
      <c r="F9538" s="3">
        <v>1</v>
      </c>
      <c r="G9538" s="3">
        <v>1</v>
      </c>
      <c r="H9538" s="3">
        <v>1</v>
      </c>
      <c r="I9538" s="3">
        <f t="shared" si="148"/>
        <v>2</v>
      </c>
    </row>
    <row r="9539" spans="1:9" x14ac:dyDescent="0.35">
      <c r="A9539" s="3" t="s">
        <v>9931</v>
      </c>
      <c r="B9539" s="44" t="s">
        <v>234</v>
      </c>
      <c r="C9539" s="44" t="s">
        <v>235</v>
      </c>
      <c r="D9539" s="44" t="s">
        <v>176</v>
      </c>
      <c r="E9539" s="3">
        <v>3</v>
      </c>
      <c r="F9539" s="3">
        <v>1</v>
      </c>
      <c r="G9539" s="3">
        <v>1</v>
      </c>
      <c r="H9539" s="3">
        <v>1</v>
      </c>
      <c r="I9539" s="3">
        <f t="shared" ref="I9539:I9602" si="149">ROUND(AVERAGE(E9539:H9539),0)</f>
        <v>2</v>
      </c>
    </row>
    <row r="9540" spans="1:9" x14ac:dyDescent="0.35">
      <c r="A9540" s="3" t="s">
        <v>9932</v>
      </c>
      <c r="B9540" s="44" t="s">
        <v>180</v>
      </c>
      <c r="C9540" s="44" t="s">
        <v>105</v>
      </c>
      <c r="D9540" s="44" t="s">
        <v>176</v>
      </c>
      <c r="E9540" s="3">
        <v>3</v>
      </c>
      <c r="F9540" s="3">
        <v>1</v>
      </c>
      <c r="G9540" s="3">
        <v>4</v>
      </c>
      <c r="H9540" s="3">
        <v>1</v>
      </c>
      <c r="I9540" s="3">
        <f t="shared" si="149"/>
        <v>2</v>
      </c>
    </row>
    <row r="9541" spans="1:9" x14ac:dyDescent="0.35">
      <c r="A9541" s="3" t="s">
        <v>9933</v>
      </c>
      <c r="B9541" s="44" t="s">
        <v>211</v>
      </c>
      <c r="C9541" s="44" t="s">
        <v>87</v>
      </c>
      <c r="D9541" s="44" t="s">
        <v>175</v>
      </c>
      <c r="E9541" s="3">
        <v>3</v>
      </c>
      <c r="F9541" s="3">
        <v>4</v>
      </c>
      <c r="G9541" s="3">
        <v>4</v>
      </c>
      <c r="H9541" s="3">
        <v>1</v>
      </c>
      <c r="I9541" s="3">
        <f t="shared" si="149"/>
        <v>3</v>
      </c>
    </row>
    <row r="9542" spans="1:9" x14ac:dyDescent="0.35">
      <c r="A9542" s="3" t="s">
        <v>9934</v>
      </c>
      <c r="B9542" s="44" t="s">
        <v>224</v>
      </c>
      <c r="C9542" s="44" t="s">
        <v>183</v>
      </c>
      <c r="D9542" s="44" t="s">
        <v>176</v>
      </c>
      <c r="E9542" s="3">
        <v>3</v>
      </c>
      <c r="F9542" s="3">
        <v>1</v>
      </c>
      <c r="G9542" s="3">
        <v>4</v>
      </c>
      <c r="H9542" s="3">
        <v>1</v>
      </c>
      <c r="I9542" s="3">
        <f t="shared" si="149"/>
        <v>2</v>
      </c>
    </row>
    <row r="9543" spans="1:9" x14ac:dyDescent="0.35">
      <c r="A9543" s="3" t="s">
        <v>9935</v>
      </c>
      <c r="B9543" s="44" t="s">
        <v>225</v>
      </c>
      <c r="C9543" s="44" t="s">
        <v>52</v>
      </c>
      <c r="D9543" s="44" t="s">
        <v>176</v>
      </c>
      <c r="E9543" s="3">
        <v>3</v>
      </c>
      <c r="F9543" s="3">
        <v>1</v>
      </c>
      <c r="G9543" s="3">
        <v>4</v>
      </c>
      <c r="H9543" s="3">
        <v>1</v>
      </c>
      <c r="I9543" s="3">
        <f t="shared" si="149"/>
        <v>2</v>
      </c>
    </row>
    <row r="9544" spans="1:9" x14ac:dyDescent="0.35">
      <c r="A9544" s="3" t="s">
        <v>9936</v>
      </c>
      <c r="B9544" s="44" t="s">
        <v>212</v>
      </c>
      <c r="C9544" s="44" t="s">
        <v>86</v>
      </c>
      <c r="D9544" s="44" t="s">
        <v>176</v>
      </c>
      <c r="E9544" s="3">
        <v>3</v>
      </c>
      <c r="F9544" s="3">
        <v>1</v>
      </c>
      <c r="G9544" s="3">
        <v>4</v>
      </c>
      <c r="H9544" s="3">
        <v>1</v>
      </c>
      <c r="I9544" s="3">
        <f t="shared" si="149"/>
        <v>2</v>
      </c>
    </row>
    <row r="9545" spans="1:9" x14ac:dyDescent="0.35">
      <c r="A9545" s="3" t="s">
        <v>9937</v>
      </c>
      <c r="B9545" s="44" t="s">
        <v>197</v>
      </c>
      <c r="C9545" s="44" t="s">
        <v>80</v>
      </c>
      <c r="D9545" s="44" t="s">
        <v>176</v>
      </c>
      <c r="E9545" s="3">
        <v>3</v>
      </c>
      <c r="F9545" s="3">
        <v>4</v>
      </c>
      <c r="G9545" s="3">
        <v>1</v>
      </c>
      <c r="H9545" s="3">
        <v>2</v>
      </c>
      <c r="I9545" s="3">
        <f t="shared" si="149"/>
        <v>3</v>
      </c>
    </row>
    <row r="9546" spans="1:9" x14ac:dyDescent="0.35">
      <c r="A9546" s="3" t="s">
        <v>9938</v>
      </c>
      <c r="B9546" s="44" t="s">
        <v>247</v>
      </c>
      <c r="C9546" s="44" t="s">
        <v>110</v>
      </c>
      <c r="D9546" s="44" t="s">
        <v>175</v>
      </c>
      <c r="E9546" s="3">
        <v>3</v>
      </c>
      <c r="F9546" s="3">
        <v>1</v>
      </c>
      <c r="G9546" s="3">
        <v>1</v>
      </c>
      <c r="H9546" s="3">
        <v>1</v>
      </c>
      <c r="I9546" s="3">
        <f t="shared" si="149"/>
        <v>2</v>
      </c>
    </row>
    <row r="9547" spans="1:9" x14ac:dyDescent="0.35">
      <c r="A9547" s="3" t="s">
        <v>9939</v>
      </c>
      <c r="B9547" s="44" t="s">
        <v>252</v>
      </c>
      <c r="C9547" s="44" t="s">
        <v>54</v>
      </c>
      <c r="D9547" s="44" t="s">
        <v>175</v>
      </c>
      <c r="E9547" s="3">
        <v>2</v>
      </c>
      <c r="F9547" s="3">
        <v>2</v>
      </c>
      <c r="G9547" s="3">
        <v>4</v>
      </c>
      <c r="H9547" s="3">
        <v>1</v>
      </c>
      <c r="I9547" s="3">
        <f t="shared" si="149"/>
        <v>2</v>
      </c>
    </row>
    <row r="9548" spans="1:9" x14ac:dyDescent="0.35">
      <c r="A9548" s="3" t="s">
        <v>9940</v>
      </c>
      <c r="B9548" s="44" t="s">
        <v>232</v>
      </c>
      <c r="C9548" s="44" t="s">
        <v>99</v>
      </c>
      <c r="D9548" s="44" t="s">
        <v>176</v>
      </c>
      <c r="E9548" s="3">
        <v>3</v>
      </c>
      <c r="F9548" s="3">
        <v>1</v>
      </c>
      <c r="G9548" s="3">
        <v>1</v>
      </c>
      <c r="H9548" s="3">
        <v>1</v>
      </c>
      <c r="I9548" s="3">
        <f t="shared" si="149"/>
        <v>2</v>
      </c>
    </row>
    <row r="9549" spans="1:9" x14ac:dyDescent="0.35">
      <c r="A9549" s="3" t="s">
        <v>9941</v>
      </c>
      <c r="B9549" s="44" t="s">
        <v>220</v>
      </c>
      <c r="C9549" s="44" t="s">
        <v>96</v>
      </c>
      <c r="D9549" s="44" t="s">
        <v>176</v>
      </c>
      <c r="E9549" s="3">
        <v>3</v>
      </c>
      <c r="F9549" s="3">
        <v>1</v>
      </c>
      <c r="G9549" s="3">
        <v>4</v>
      </c>
      <c r="H9549" s="3">
        <v>1</v>
      </c>
      <c r="I9549" s="3">
        <f t="shared" si="149"/>
        <v>2</v>
      </c>
    </row>
    <row r="9550" spans="1:9" x14ac:dyDescent="0.35">
      <c r="A9550" s="3" t="s">
        <v>9942</v>
      </c>
      <c r="B9550" s="44" t="s">
        <v>206</v>
      </c>
      <c r="C9550" s="44" t="s">
        <v>52</v>
      </c>
      <c r="D9550" s="44" t="s">
        <v>175</v>
      </c>
      <c r="E9550" s="3">
        <v>3</v>
      </c>
      <c r="F9550" s="3">
        <v>1</v>
      </c>
      <c r="G9550" s="3">
        <v>1</v>
      </c>
      <c r="H9550" s="3">
        <v>1</v>
      </c>
      <c r="I9550" s="3">
        <f t="shared" si="149"/>
        <v>2</v>
      </c>
    </row>
    <row r="9551" spans="1:9" x14ac:dyDescent="0.35">
      <c r="A9551" s="3" t="s">
        <v>9943</v>
      </c>
      <c r="B9551" s="44" t="s">
        <v>237</v>
      </c>
      <c r="C9551" s="44" t="s">
        <v>63</v>
      </c>
      <c r="D9551" s="44" t="s">
        <v>175</v>
      </c>
      <c r="E9551" s="3">
        <v>3</v>
      </c>
      <c r="F9551" s="3">
        <v>1</v>
      </c>
      <c r="G9551" s="3">
        <v>4</v>
      </c>
      <c r="H9551" s="3">
        <v>1</v>
      </c>
      <c r="I9551" s="3">
        <f t="shared" si="149"/>
        <v>2</v>
      </c>
    </row>
    <row r="9552" spans="1:9" x14ac:dyDescent="0.35">
      <c r="A9552" s="3" t="s">
        <v>9944</v>
      </c>
      <c r="B9552" s="44" t="s">
        <v>220</v>
      </c>
      <c r="C9552" s="44" t="s">
        <v>96</v>
      </c>
      <c r="D9552" s="44" t="s">
        <v>176</v>
      </c>
      <c r="E9552" s="3">
        <v>3</v>
      </c>
      <c r="F9552" s="3">
        <v>1</v>
      </c>
      <c r="G9552" s="3">
        <v>1</v>
      </c>
      <c r="H9552" s="3">
        <v>1</v>
      </c>
      <c r="I9552" s="3">
        <f t="shared" si="149"/>
        <v>2</v>
      </c>
    </row>
    <row r="9553" spans="1:9" x14ac:dyDescent="0.35">
      <c r="A9553" s="3" t="s">
        <v>9945</v>
      </c>
      <c r="B9553" s="44" t="s">
        <v>181</v>
      </c>
      <c r="C9553" s="44" t="s">
        <v>79</v>
      </c>
      <c r="D9553" s="44" t="s">
        <v>175</v>
      </c>
      <c r="E9553" s="3">
        <v>3</v>
      </c>
      <c r="F9553" s="3">
        <v>1</v>
      </c>
      <c r="G9553" s="3">
        <v>1</v>
      </c>
      <c r="H9553" s="3">
        <v>1</v>
      </c>
      <c r="I9553" s="3">
        <f t="shared" si="149"/>
        <v>2</v>
      </c>
    </row>
    <row r="9554" spans="1:9" x14ac:dyDescent="0.35">
      <c r="A9554" s="3" t="s">
        <v>9946</v>
      </c>
      <c r="B9554" s="44" t="s">
        <v>186</v>
      </c>
      <c r="C9554" s="44" t="s">
        <v>95</v>
      </c>
      <c r="D9554" s="44" t="s">
        <v>176</v>
      </c>
      <c r="E9554" s="3">
        <v>3</v>
      </c>
      <c r="F9554" s="3">
        <v>1</v>
      </c>
      <c r="G9554" s="3">
        <v>4</v>
      </c>
      <c r="H9554" s="3">
        <v>1</v>
      </c>
      <c r="I9554" s="3">
        <f t="shared" si="149"/>
        <v>2</v>
      </c>
    </row>
    <row r="9555" spans="1:9" x14ac:dyDescent="0.35">
      <c r="A9555" s="3" t="s">
        <v>9947</v>
      </c>
      <c r="B9555" s="44" t="s">
        <v>212</v>
      </c>
      <c r="C9555" s="44" t="s">
        <v>86</v>
      </c>
      <c r="D9555" s="44" t="s">
        <v>176</v>
      </c>
      <c r="E9555" s="3">
        <v>3</v>
      </c>
      <c r="F9555" s="3">
        <v>1</v>
      </c>
      <c r="G9555" s="3">
        <v>4</v>
      </c>
      <c r="H9555" s="3">
        <v>1</v>
      </c>
      <c r="I9555" s="3">
        <f t="shared" si="149"/>
        <v>2</v>
      </c>
    </row>
    <row r="9556" spans="1:9" x14ac:dyDescent="0.35">
      <c r="A9556" s="3" t="s">
        <v>9948</v>
      </c>
      <c r="B9556" s="44" t="s">
        <v>192</v>
      </c>
      <c r="C9556" s="44" t="s">
        <v>111</v>
      </c>
      <c r="D9556" s="44" t="s">
        <v>176</v>
      </c>
      <c r="E9556" s="3">
        <v>3</v>
      </c>
      <c r="F9556" s="3">
        <v>1</v>
      </c>
      <c r="G9556" s="3">
        <v>1</v>
      </c>
      <c r="H9556" s="3">
        <v>1</v>
      </c>
      <c r="I9556" s="3">
        <f t="shared" si="149"/>
        <v>2</v>
      </c>
    </row>
    <row r="9557" spans="1:9" x14ac:dyDescent="0.35">
      <c r="A9557" s="3" t="s">
        <v>9949</v>
      </c>
      <c r="B9557" s="44" t="s">
        <v>255</v>
      </c>
      <c r="C9557" s="44" t="s">
        <v>87</v>
      </c>
      <c r="D9557" s="44" t="s">
        <v>176</v>
      </c>
      <c r="E9557" s="3">
        <v>1</v>
      </c>
      <c r="F9557" s="3">
        <v>4</v>
      </c>
      <c r="G9557" s="3">
        <v>1</v>
      </c>
      <c r="H9557" s="3">
        <v>1</v>
      </c>
      <c r="I9557" s="3">
        <f t="shared" si="149"/>
        <v>2</v>
      </c>
    </row>
    <row r="9558" spans="1:9" x14ac:dyDescent="0.35">
      <c r="A9558" s="3" t="s">
        <v>9950</v>
      </c>
      <c r="B9558" s="44" t="s">
        <v>254</v>
      </c>
      <c r="C9558" s="44" t="s">
        <v>68</v>
      </c>
      <c r="D9558" s="44" t="s">
        <v>176</v>
      </c>
      <c r="E9558" s="3">
        <v>3</v>
      </c>
      <c r="F9558" s="3">
        <v>1</v>
      </c>
      <c r="G9558" s="3">
        <v>4</v>
      </c>
      <c r="H9558" s="3">
        <v>1</v>
      </c>
      <c r="I9558" s="3">
        <f t="shared" si="149"/>
        <v>2</v>
      </c>
    </row>
    <row r="9559" spans="1:9" x14ac:dyDescent="0.35">
      <c r="A9559" s="3" t="s">
        <v>9951</v>
      </c>
      <c r="B9559" s="44" t="s">
        <v>181</v>
      </c>
      <c r="C9559" s="44" t="s">
        <v>79</v>
      </c>
      <c r="D9559" s="44" t="s">
        <v>175</v>
      </c>
      <c r="E9559" s="3">
        <v>3</v>
      </c>
      <c r="F9559" s="3">
        <v>1</v>
      </c>
      <c r="G9559" s="3">
        <v>1</v>
      </c>
      <c r="H9559" s="3">
        <v>1</v>
      </c>
      <c r="I9559" s="3">
        <f t="shared" si="149"/>
        <v>2</v>
      </c>
    </row>
    <row r="9560" spans="1:9" x14ac:dyDescent="0.35">
      <c r="A9560" s="3" t="s">
        <v>9952</v>
      </c>
      <c r="B9560" s="44" t="s">
        <v>220</v>
      </c>
      <c r="C9560" s="44" t="s">
        <v>96</v>
      </c>
      <c r="D9560" s="44" t="s">
        <v>176</v>
      </c>
      <c r="E9560" s="3">
        <v>3</v>
      </c>
      <c r="F9560" s="3">
        <v>1</v>
      </c>
      <c r="G9560" s="3">
        <v>1</v>
      </c>
      <c r="H9560" s="3">
        <v>1</v>
      </c>
      <c r="I9560" s="3">
        <f t="shared" si="149"/>
        <v>2</v>
      </c>
    </row>
    <row r="9561" spans="1:9" x14ac:dyDescent="0.35">
      <c r="A9561" s="3" t="s">
        <v>9953</v>
      </c>
      <c r="B9561" s="44" t="s">
        <v>237</v>
      </c>
      <c r="C9561" s="44" t="s">
        <v>63</v>
      </c>
      <c r="D9561" s="44" t="s">
        <v>175</v>
      </c>
      <c r="E9561" s="3">
        <v>2</v>
      </c>
      <c r="F9561" s="3">
        <v>4</v>
      </c>
      <c r="G9561" s="3">
        <v>1</v>
      </c>
      <c r="H9561" s="3">
        <v>1</v>
      </c>
      <c r="I9561" s="3">
        <f t="shared" si="149"/>
        <v>2</v>
      </c>
    </row>
    <row r="9562" spans="1:9" x14ac:dyDescent="0.35">
      <c r="A9562" s="3" t="s">
        <v>9954</v>
      </c>
      <c r="B9562" s="44" t="s">
        <v>181</v>
      </c>
      <c r="C9562" s="44" t="s">
        <v>79</v>
      </c>
      <c r="D9562" s="44" t="s">
        <v>175</v>
      </c>
      <c r="E9562" s="3">
        <v>3</v>
      </c>
      <c r="F9562" s="3">
        <v>2</v>
      </c>
      <c r="G9562" s="3">
        <v>1</v>
      </c>
      <c r="H9562" s="3">
        <v>1</v>
      </c>
      <c r="I9562" s="3">
        <f t="shared" si="149"/>
        <v>2</v>
      </c>
    </row>
    <row r="9563" spans="1:9" x14ac:dyDescent="0.35">
      <c r="A9563" s="3" t="s">
        <v>9955</v>
      </c>
      <c r="B9563" s="44" t="s">
        <v>185</v>
      </c>
      <c r="C9563" s="44" t="s">
        <v>63</v>
      </c>
      <c r="D9563" s="44" t="s">
        <v>176</v>
      </c>
      <c r="E9563" s="3">
        <v>3</v>
      </c>
      <c r="F9563" s="3">
        <v>1</v>
      </c>
      <c r="G9563" s="3">
        <v>1</v>
      </c>
      <c r="H9563" s="3">
        <v>1</v>
      </c>
      <c r="I9563" s="3">
        <f t="shared" si="149"/>
        <v>2</v>
      </c>
    </row>
    <row r="9564" spans="1:9" x14ac:dyDescent="0.35">
      <c r="A9564" s="3" t="s">
        <v>9956</v>
      </c>
      <c r="B9564" s="44" t="s">
        <v>198</v>
      </c>
      <c r="C9564" s="44" t="s">
        <v>54</v>
      </c>
      <c r="D9564" s="44" t="s">
        <v>176</v>
      </c>
      <c r="E9564" s="3">
        <v>3</v>
      </c>
      <c r="F9564" s="3">
        <v>1</v>
      </c>
      <c r="G9564" s="3">
        <v>4</v>
      </c>
      <c r="H9564" s="3">
        <v>1</v>
      </c>
      <c r="I9564" s="3">
        <f t="shared" si="149"/>
        <v>2</v>
      </c>
    </row>
    <row r="9565" spans="1:9" x14ac:dyDescent="0.35">
      <c r="A9565" s="3" t="s">
        <v>9957</v>
      </c>
      <c r="B9565" s="44" t="s">
        <v>185</v>
      </c>
      <c r="C9565" s="44" t="s">
        <v>63</v>
      </c>
      <c r="D9565" s="44" t="s">
        <v>176</v>
      </c>
      <c r="E9565" s="3">
        <v>3</v>
      </c>
      <c r="F9565" s="3">
        <v>1</v>
      </c>
      <c r="G9565" s="3">
        <v>1</v>
      </c>
      <c r="H9565" s="3">
        <v>1</v>
      </c>
      <c r="I9565" s="3">
        <f t="shared" si="149"/>
        <v>2</v>
      </c>
    </row>
    <row r="9566" spans="1:9" x14ac:dyDescent="0.35">
      <c r="A9566" s="3" t="s">
        <v>9958</v>
      </c>
      <c r="B9566" s="44" t="s">
        <v>192</v>
      </c>
      <c r="C9566" s="44" t="s">
        <v>111</v>
      </c>
      <c r="D9566" s="44" t="s">
        <v>176</v>
      </c>
      <c r="E9566" s="3">
        <v>3</v>
      </c>
      <c r="F9566" s="3">
        <v>1</v>
      </c>
      <c r="G9566" s="3">
        <v>1</v>
      </c>
      <c r="H9566" s="3">
        <v>1</v>
      </c>
      <c r="I9566" s="3">
        <f t="shared" si="149"/>
        <v>2</v>
      </c>
    </row>
    <row r="9567" spans="1:9" x14ac:dyDescent="0.35">
      <c r="A9567" s="3" t="s">
        <v>9959</v>
      </c>
      <c r="B9567" s="44" t="s">
        <v>192</v>
      </c>
      <c r="C9567" s="44" t="s">
        <v>111</v>
      </c>
      <c r="D9567" s="44" t="s">
        <v>176</v>
      </c>
      <c r="E9567" s="3">
        <v>3</v>
      </c>
      <c r="F9567" s="3">
        <v>1</v>
      </c>
      <c r="G9567" s="3">
        <v>1</v>
      </c>
      <c r="H9567" s="3">
        <v>1</v>
      </c>
      <c r="I9567" s="3">
        <f t="shared" si="149"/>
        <v>2</v>
      </c>
    </row>
    <row r="9568" spans="1:9" x14ac:dyDescent="0.35">
      <c r="A9568" s="3" t="s">
        <v>9960</v>
      </c>
      <c r="B9568" s="44" t="s">
        <v>248</v>
      </c>
      <c r="C9568" s="44" t="s">
        <v>80</v>
      </c>
      <c r="D9568" s="44" t="s">
        <v>175</v>
      </c>
      <c r="E9568" s="3">
        <v>3</v>
      </c>
      <c r="F9568" s="3">
        <v>1</v>
      </c>
      <c r="G9568" s="3">
        <v>1</v>
      </c>
      <c r="H9568" s="3">
        <v>1</v>
      </c>
      <c r="I9568" s="3">
        <f t="shared" si="149"/>
        <v>2</v>
      </c>
    </row>
    <row r="9569" spans="1:9" x14ac:dyDescent="0.35">
      <c r="A9569" s="3" t="s">
        <v>9961</v>
      </c>
      <c r="B9569" s="44" t="s">
        <v>255</v>
      </c>
      <c r="C9569" s="44" t="s">
        <v>87</v>
      </c>
      <c r="D9569" s="44" t="s">
        <v>176</v>
      </c>
      <c r="E9569" s="3">
        <v>3</v>
      </c>
      <c r="F9569" s="3">
        <v>1</v>
      </c>
      <c r="G9569" s="3">
        <v>1</v>
      </c>
      <c r="H9569" s="3">
        <v>1</v>
      </c>
      <c r="I9569" s="3">
        <f t="shared" si="149"/>
        <v>2</v>
      </c>
    </row>
    <row r="9570" spans="1:9" x14ac:dyDescent="0.35">
      <c r="A9570" s="3" t="s">
        <v>9962</v>
      </c>
      <c r="B9570" s="44" t="s">
        <v>197</v>
      </c>
      <c r="C9570" s="44" t="s">
        <v>80</v>
      </c>
      <c r="D9570" s="44" t="s">
        <v>176</v>
      </c>
      <c r="E9570" s="3">
        <v>1</v>
      </c>
      <c r="F9570" s="3">
        <v>3</v>
      </c>
      <c r="G9570" s="3">
        <v>1</v>
      </c>
      <c r="H9570" s="3">
        <v>1</v>
      </c>
      <c r="I9570" s="3">
        <f t="shared" si="149"/>
        <v>2</v>
      </c>
    </row>
    <row r="9571" spans="1:9" x14ac:dyDescent="0.35">
      <c r="A9571" s="3" t="s">
        <v>9963</v>
      </c>
      <c r="B9571" s="44" t="s">
        <v>253</v>
      </c>
      <c r="C9571" s="44" t="s">
        <v>235</v>
      </c>
      <c r="D9571" s="44" t="s">
        <v>175</v>
      </c>
      <c r="E9571" s="3">
        <v>3</v>
      </c>
      <c r="F9571" s="3">
        <v>2</v>
      </c>
      <c r="G9571" s="3">
        <v>1</v>
      </c>
      <c r="H9571" s="3">
        <v>1</v>
      </c>
      <c r="I9571" s="3">
        <f t="shared" si="149"/>
        <v>2</v>
      </c>
    </row>
    <row r="9572" spans="1:9" x14ac:dyDescent="0.35">
      <c r="A9572" s="3" t="s">
        <v>9964</v>
      </c>
      <c r="B9572" s="44" t="s">
        <v>198</v>
      </c>
      <c r="C9572" s="44" t="s">
        <v>54</v>
      </c>
      <c r="D9572" s="44" t="s">
        <v>176</v>
      </c>
      <c r="E9572" s="3">
        <v>3</v>
      </c>
      <c r="F9572" s="3">
        <v>1</v>
      </c>
      <c r="G9572" s="3">
        <v>1</v>
      </c>
      <c r="H9572" s="3">
        <v>1</v>
      </c>
      <c r="I9572" s="3">
        <f t="shared" si="149"/>
        <v>2</v>
      </c>
    </row>
    <row r="9573" spans="1:9" x14ac:dyDescent="0.35">
      <c r="A9573" s="3" t="s">
        <v>9965</v>
      </c>
      <c r="B9573" s="44" t="s">
        <v>224</v>
      </c>
      <c r="C9573" s="44" t="s">
        <v>183</v>
      </c>
      <c r="D9573" s="44" t="s">
        <v>176</v>
      </c>
      <c r="E9573" s="3">
        <v>3</v>
      </c>
      <c r="F9573" s="3">
        <v>4</v>
      </c>
      <c r="G9573" s="3">
        <v>1</v>
      </c>
      <c r="H9573" s="3">
        <v>2</v>
      </c>
      <c r="I9573" s="3">
        <f t="shared" si="149"/>
        <v>3</v>
      </c>
    </row>
    <row r="9574" spans="1:9" x14ac:dyDescent="0.35">
      <c r="A9574" s="3" t="s">
        <v>9966</v>
      </c>
      <c r="B9574" s="44" t="s">
        <v>255</v>
      </c>
      <c r="C9574" s="44" t="s">
        <v>87</v>
      </c>
      <c r="D9574" s="44" t="s">
        <v>176</v>
      </c>
      <c r="E9574" s="3">
        <v>3</v>
      </c>
      <c r="F9574" s="3">
        <v>1</v>
      </c>
      <c r="G9574" s="3">
        <v>4</v>
      </c>
      <c r="H9574" s="3">
        <v>1</v>
      </c>
      <c r="I9574" s="3">
        <f t="shared" si="149"/>
        <v>2</v>
      </c>
    </row>
    <row r="9575" spans="1:9" x14ac:dyDescent="0.35">
      <c r="A9575" s="3" t="s">
        <v>9967</v>
      </c>
      <c r="B9575" s="44" t="s">
        <v>185</v>
      </c>
      <c r="C9575" s="44" t="s">
        <v>63</v>
      </c>
      <c r="D9575" s="44" t="s">
        <v>176</v>
      </c>
      <c r="E9575" s="3">
        <v>3</v>
      </c>
      <c r="F9575" s="3">
        <v>1</v>
      </c>
      <c r="G9575" s="3">
        <v>1</v>
      </c>
      <c r="H9575" s="3">
        <v>1</v>
      </c>
      <c r="I9575" s="3">
        <f t="shared" si="149"/>
        <v>2</v>
      </c>
    </row>
    <row r="9576" spans="1:9" x14ac:dyDescent="0.35">
      <c r="A9576" s="3" t="s">
        <v>9968</v>
      </c>
      <c r="B9576" s="44" t="s">
        <v>252</v>
      </c>
      <c r="C9576" s="44" t="s">
        <v>54</v>
      </c>
      <c r="D9576" s="44" t="s">
        <v>175</v>
      </c>
      <c r="E9576" s="3">
        <v>3</v>
      </c>
      <c r="F9576" s="3">
        <v>1</v>
      </c>
      <c r="G9576" s="3">
        <v>1</v>
      </c>
      <c r="H9576" s="3">
        <v>1</v>
      </c>
      <c r="I9576" s="3">
        <f t="shared" si="149"/>
        <v>2</v>
      </c>
    </row>
    <row r="9577" spans="1:9" x14ac:dyDescent="0.35">
      <c r="A9577" s="3" t="s">
        <v>9969</v>
      </c>
      <c r="B9577" s="44" t="s">
        <v>198</v>
      </c>
      <c r="C9577" s="44" t="s">
        <v>54</v>
      </c>
      <c r="D9577" s="44" t="s">
        <v>176</v>
      </c>
      <c r="E9577" s="3">
        <v>3</v>
      </c>
      <c r="F9577" s="3">
        <v>1</v>
      </c>
      <c r="G9577" s="3">
        <v>4</v>
      </c>
      <c r="H9577" s="3">
        <v>1</v>
      </c>
      <c r="I9577" s="3">
        <f t="shared" si="149"/>
        <v>2</v>
      </c>
    </row>
    <row r="9578" spans="1:9" x14ac:dyDescent="0.35">
      <c r="A9578" s="3" t="s">
        <v>9970</v>
      </c>
      <c r="B9578" s="44" t="s">
        <v>253</v>
      </c>
      <c r="C9578" s="44" t="s">
        <v>235</v>
      </c>
      <c r="D9578" s="44" t="s">
        <v>175</v>
      </c>
      <c r="E9578" s="3">
        <v>3</v>
      </c>
      <c r="F9578" s="3">
        <v>1</v>
      </c>
      <c r="G9578" s="3">
        <v>1</v>
      </c>
      <c r="H9578" s="3">
        <v>1</v>
      </c>
      <c r="I9578" s="3">
        <f t="shared" si="149"/>
        <v>2</v>
      </c>
    </row>
    <row r="9579" spans="1:9" x14ac:dyDescent="0.35">
      <c r="A9579" s="3" t="s">
        <v>9971</v>
      </c>
      <c r="B9579" s="44" t="s">
        <v>206</v>
      </c>
      <c r="C9579" s="44" t="s">
        <v>52</v>
      </c>
      <c r="D9579" s="44" t="s">
        <v>175</v>
      </c>
      <c r="E9579" s="3">
        <v>3</v>
      </c>
      <c r="F9579" s="3">
        <v>1</v>
      </c>
      <c r="G9579" s="3">
        <v>4</v>
      </c>
      <c r="H9579" s="3">
        <v>1</v>
      </c>
      <c r="I9579" s="3">
        <f t="shared" si="149"/>
        <v>2</v>
      </c>
    </row>
    <row r="9580" spans="1:9" x14ac:dyDescent="0.35">
      <c r="A9580" s="3" t="s">
        <v>9972</v>
      </c>
      <c r="B9580" s="44" t="s">
        <v>248</v>
      </c>
      <c r="C9580" s="44" t="s">
        <v>80</v>
      </c>
      <c r="D9580" s="44" t="s">
        <v>175</v>
      </c>
      <c r="E9580" s="3">
        <v>3</v>
      </c>
      <c r="F9580" s="3">
        <v>3</v>
      </c>
      <c r="G9580" s="3">
        <v>1</v>
      </c>
      <c r="H9580" s="3">
        <v>1</v>
      </c>
      <c r="I9580" s="3">
        <f t="shared" si="149"/>
        <v>2</v>
      </c>
    </row>
    <row r="9581" spans="1:9" x14ac:dyDescent="0.35">
      <c r="A9581" s="3" t="s">
        <v>9973</v>
      </c>
      <c r="B9581" s="44" t="s">
        <v>185</v>
      </c>
      <c r="C9581" s="44" t="s">
        <v>63</v>
      </c>
      <c r="D9581" s="44" t="s">
        <v>176</v>
      </c>
      <c r="E9581" s="3">
        <v>3</v>
      </c>
      <c r="F9581" s="3">
        <v>1</v>
      </c>
      <c r="G9581" s="3">
        <v>1</v>
      </c>
      <c r="H9581" s="3">
        <v>1</v>
      </c>
      <c r="I9581" s="3">
        <f t="shared" si="149"/>
        <v>2</v>
      </c>
    </row>
    <row r="9582" spans="1:9" x14ac:dyDescent="0.35">
      <c r="A9582" s="3" t="s">
        <v>9974</v>
      </c>
      <c r="B9582" s="44" t="s">
        <v>185</v>
      </c>
      <c r="C9582" s="44" t="s">
        <v>63</v>
      </c>
      <c r="D9582" s="44" t="s">
        <v>176</v>
      </c>
      <c r="E9582" s="3">
        <v>3</v>
      </c>
      <c r="F9582" s="3">
        <v>1</v>
      </c>
      <c r="G9582" s="3">
        <v>1</v>
      </c>
      <c r="H9582" s="3">
        <v>1</v>
      </c>
      <c r="I9582" s="3">
        <f t="shared" si="149"/>
        <v>2</v>
      </c>
    </row>
    <row r="9583" spans="1:9" x14ac:dyDescent="0.35">
      <c r="A9583" s="3" t="s">
        <v>9975</v>
      </c>
      <c r="B9583" s="44" t="s">
        <v>185</v>
      </c>
      <c r="C9583" s="44" t="s">
        <v>63</v>
      </c>
      <c r="D9583" s="44" t="s">
        <v>176</v>
      </c>
      <c r="E9583" s="3">
        <v>3</v>
      </c>
      <c r="F9583" s="3">
        <v>1</v>
      </c>
      <c r="G9583" s="3">
        <v>1</v>
      </c>
      <c r="H9583" s="3">
        <v>2</v>
      </c>
      <c r="I9583" s="3">
        <f t="shared" si="149"/>
        <v>2</v>
      </c>
    </row>
    <row r="9584" spans="1:9" x14ac:dyDescent="0.35">
      <c r="A9584" s="3" t="s">
        <v>9976</v>
      </c>
      <c r="B9584" s="44" t="s">
        <v>187</v>
      </c>
      <c r="C9584" s="44" t="s">
        <v>86</v>
      </c>
      <c r="D9584" s="44" t="s">
        <v>175</v>
      </c>
      <c r="E9584" s="3">
        <v>3</v>
      </c>
      <c r="F9584" s="3">
        <v>1</v>
      </c>
      <c r="G9584" s="3">
        <v>1</v>
      </c>
      <c r="H9584" s="3">
        <v>1</v>
      </c>
      <c r="I9584" s="3">
        <f t="shared" si="149"/>
        <v>2</v>
      </c>
    </row>
    <row r="9585" spans="1:9" x14ac:dyDescent="0.35">
      <c r="A9585" s="3" t="s">
        <v>9977</v>
      </c>
      <c r="B9585" s="44" t="s">
        <v>181</v>
      </c>
      <c r="C9585" s="44" t="s">
        <v>79</v>
      </c>
      <c r="D9585" s="44" t="s">
        <v>175</v>
      </c>
      <c r="E9585" s="3">
        <v>3</v>
      </c>
      <c r="F9585" s="3">
        <v>1</v>
      </c>
      <c r="G9585" s="3">
        <v>1</v>
      </c>
      <c r="H9585" s="3">
        <v>1</v>
      </c>
      <c r="I9585" s="3">
        <f t="shared" si="149"/>
        <v>2</v>
      </c>
    </row>
    <row r="9586" spans="1:9" x14ac:dyDescent="0.35">
      <c r="A9586" s="3" t="s">
        <v>9978</v>
      </c>
      <c r="B9586" s="44" t="s">
        <v>211</v>
      </c>
      <c r="C9586" s="44" t="s">
        <v>87</v>
      </c>
      <c r="D9586" s="44" t="s">
        <v>175</v>
      </c>
      <c r="E9586" s="3">
        <v>3</v>
      </c>
      <c r="F9586" s="3">
        <v>2</v>
      </c>
      <c r="G9586" s="3">
        <v>1</v>
      </c>
      <c r="H9586" s="3">
        <v>1</v>
      </c>
      <c r="I9586" s="3">
        <f t="shared" si="149"/>
        <v>2</v>
      </c>
    </row>
    <row r="9587" spans="1:9" x14ac:dyDescent="0.35">
      <c r="A9587" s="3" t="s">
        <v>9979</v>
      </c>
      <c r="B9587" s="44" t="s">
        <v>185</v>
      </c>
      <c r="C9587" s="44" t="s">
        <v>63</v>
      </c>
      <c r="D9587" s="44" t="s">
        <v>176</v>
      </c>
      <c r="E9587" s="3">
        <v>3</v>
      </c>
      <c r="F9587" s="3">
        <v>1</v>
      </c>
      <c r="G9587" s="3">
        <v>1</v>
      </c>
      <c r="H9587" s="3">
        <v>1</v>
      </c>
      <c r="I9587" s="3">
        <f t="shared" si="149"/>
        <v>2</v>
      </c>
    </row>
    <row r="9588" spans="1:9" x14ac:dyDescent="0.35">
      <c r="A9588" s="3" t="s">
        <v>9980</v>
      </c>
      <c r="B9588" s="44" t="s">
        <v>192</v>
      </c>
      <c r="C9588" s="44" t="s">
        <v>111</v>
      </c>
      <c r="D9588" s="44" t="s">
        <v>176</v>
      </c>
      <c r="E9588" s="3">
        <v>3</v>
      </c>
      <c r="F9588" s="3">
        <v>1</v>
      </c>
      <c r="G9588" s="3">
        <v>1</v>
      </c>
      <c r="H9588" s="3">
        <v>1</v>
      </c>
      <c r="I9588" s="3">
        <f t="shared" si="149"/>
        <v>2</v>
      </c>
    </row>
    <row r="9589" spans="1:9" x14ac:dyDescent="0.35">
      <c r="A9589" s="3" t="s">
        <v>9981</v>
      </c>
      <c r="B9589" s="44" t="s">
        <v>255</v>
      </c>
      <c r="C9589" s="44" t="s">
        <v>87</v>
      </c>
      <c r="D9589" s="44" t="s">
        <v>176</v>
      </c>
      <c r="E9589" s="3">
        <v>3</v>
      </c>
      <c r="F9589" s="3">
        <v>1</v>
      </c>
      <c r="G9589" s="3">
        <v>1</v>
      </c>
      <c r="H9589" s="3">
        <v>2</v>
      </c>
      <c r="I9589" s="3">
        <f t="shared" si="149"/>
        <v>2</v>
      </c>
    </row>
    <row r="9590" spans="1:9" x14ac:dyDescent="0.35">
      <c r="A9590" s="3" t="s">
        <v>9982</v>
      </c>
      <c r="B9590" s="44" t="s">
        <v>198</v>
      </c>
      <c r="C9590" s="44" t="s">
        <v>54</v>
      </c>
      <c r="D9590" s="44" t="s">
        <v>176</v>
      </c>
      <c r="E9590" s="3">
        <v>3</v>
      </c>
      <c r="F9590" s="3">
        <v>1</v>
      </c>
      <c r="G9590" s="3">
        <v>1</v>
      </c>
      <c r="H9590" s="3">
        <v>1</v>
      </c>
      <c r="I9590" s="3">
        <f t="shared" si="149"/>
        <v>2</v>
      </c>
    </row>
    <row r="9591" spans="1:9" x14ac:dyDescent="0.35">
      <c r="A9591" s="3" t="s">
        <v>9983</v>
      </c>
      <c r="B9591" s="44" t="s">
        <v>215</v>
      </c>
      <c r="C9591" s="44" t="s">
        <v>38</v>
      </c>
      <c r="D9591" s="44" t="s">
        <v>176</v>
      </c>
      <c r="E9591" s="3">
        <v>3</v>
      </c>
      <c r="F9591" s="3">
        <v>1</v>
      </c>
      <c r="G9591" s="3">
        <v>4</v>
      </c>
      <c r="H9591" s="3">
        <v>1</v>
      </c>
      <c r="I9591" s="3">
        <f t="shared" si="149"/>
        <v>2</v>
      </c>
    </row>
    <row r="9592" spans="1:9" x14ac:dyDescent="0.35">
      <c r="A9592" s="3" t="s">
        <v>9984</v>
      </c>
      <c r="B9592" s="44" t="s">
        <v>234</v>
      </c>
      <c r="C9592" s="44" t="s">
        <v>235</v>
      </c>
      <c r="D9592" s="44" t="s">
        <v>176</v>
      </c>
      <c r="E9592" s="3">
        <v>3</v>
      </c>
      <c r="F9592" s="3">
        <v>1</v>
      </c>
      <c r="G9592" s="3">
        <v>1</v>
      </c>
      <c r="H9592" s="3">
        <v>1</v>
      </c>
      <c r="I9592" s="3">
        <f t="shared" si="149"/>
        <v>2</v>
      </c>
    </row>
    <row r="9593" spans="1:9" x14ac:dyDescent="0.35">
      <c r="A9593" s="3" t="s">
        <v>9985</v>
      </c>
      <c r="B9593" s="44" t="s">
        <v>215</v>
      </c>
      <c r="C9593" s="44" t="s">
        <v>38</v>
      </c>
      <c r="D9593" s="44" t="s">
        <v>176</v>
      </c>
      <c r="E9593" s="3">
        <v>3</v>
      </c>
      <c r="F9593" s="3">
        <v>1</v>
      </c>
      <c r="G9593" s="3">
        <v>1</v>
      </c>
      <c r="H9593" s="3">
        <v>1</v>
      </c>
      <c r="I9593" s="3">
        <f t="shared" si="149"/>
        <v>2</v>
      </c>
    </row>
    <row r="9594" spans="1:9" x14ac:dyDescent="0.35">
      <c r="A9594" s="3" t="s">
        <v>9986</v>
      </c>
      <c r="B9594" s="44" t="s">
        <v>185</v>
      </c>
      <c r="C9594" s="44" t="s">
        <v>63</v>
      </c>
      <c r="D9594" s="44" t="s">
        <v>176</v>
      </c>
      <c r="E9594" s="3">
        <v>3</v>
      </c>
      <c r="F9594" s="3">
        <v>1</v>
      </c>
      <c r="G9594" s="3">
        <v>1</v>
      </c>
      <c r="H9594" s="3">
        <v>1</v>
      </c>
      <c r="I9594" s="3">
        <f t="shared" si="149"/>
        <v>2</v>
      </c>
    </row>
    <row r="9595" spans="1:9" x14ac:dyDescent="0.35">
      <c r="A9595" s="3" t="s">
        <v>9987</v>
      </c>
      <c r="B9595" s="44" t="s">
        <v>220</v>
      </c>
      <c r="C9595" s="44" t="s">
        <v>96</v>
      </c>
      <c r="D9595" s="44" t="s">
        <v>176</v>
      </c>
      <c r="E9595" s="3">
        <v>3</v>
      </c>
      <c r="F9595" s="3">
        <v>1</v>
      </c>
      <c r="G9595" s="3">
        <v>1</v>
      </c>
      <c r="H9595" s="3">
        <v>1</v>
      </c>
      <c r="I9595" s="3">
        <f t="shared" si="149"/>
        <v>2</v>
      </c>
    </row>
    <row r="9596" spans="1:9" x14ac:dyDescent="0.35">
      <c r="A9596" s="3" t="s">
        <v>9988</v>
      </c>
      <c r="B9596" s="44" t="s">
        <v>206</v>
      </c>
      <c r="C9596" s="44" t="s">
        <v>52</v>
      </c>
      <c r="D9596" s="44" t="s">
        <v>175</v>
      </c>
      <c r="E9596" s="3">
        <v>3</v>
      </c>
      <c r="F9596" s="3">
        <v>1</v>
      </c>
      <c r="G9596" s="3">
        <v>1</v>
      </c>
      <c r="H9596" s="3">
        <v>1</v>
      </c>
      <c r="I9596" s="3">
        <f t="shared" si="149"/>
        <v>2</v>
      </c>
    </row>
    <row r="9597" spans="1:9" x14ac:dyDescent="0.35">
      <c r="A9597" s="3" t="s">
        <v>9989</v>
      </c>
      <c r="B9597" s="44" t="s">
        <v>192</v>
      </c>
      <c r="C9597" s="44" t="s">
        <v>111</v>
      </c>
      <c r="D9597" s="44" t="s">
        <v>176</v>
      </c>
      <c r="E9597" s="3">
        <v>3</v>
      </c>
      <c r="F9597" s="3">
        <v>1</v>
      </c>
      <c r="G9597" s="3">
        <v>1</v>
      </c>
      <c r="H9597" s="3">
        <v>2</v>
      </c>
      <c r="I9597" s="3">
        <f t="shared" si="149"/>
        <v>2</v>
      </c>
    </row>
    <row r="9598" spans="1:9" x14ac:dyDescent="0.35">
      <c r="A9598" s="3" t="s">
        <v>9990</v>
      </c>
      <c r="B9598" s="44" t="s">
        <v>211</v>
      </c>
      <c r="C9598" s="44" t="s">
        <v>87</v>
      </c>
      <c r="D9598" s="44" t="s">
        <v>175</v>
      </c>
      <c r="E9598" s="3">
        <v>3</v>
      </c>
      <c r="F9598" s="3">
        <v>2</v>
      </c>
      <c r="G9598" s="3">
        <v>1</v>
      </c>
      <c r="H9598" s="3">
        <v>1</v>
      </c>
      <c r="I9598" s="3">
        <f t="shared" si="149"/>
        <v>2</v>
      </c>
    </row>
    <row r="9599" spans="1:9" x14ac:dyDescent="0.35">
      <c r="A9599" s="3" t="s">
        <v>9991</v>
      </c>
      <c r="B9599" s="44" t="s">
        <v>180</v>
      </c>
      <c r="C9599" s="44" t="s">
        <v>105</v>
      </c>
      <c r="D9599" s="44" t="s">
        <v>176</v>
      </c>
      <c r="E9599" s="3">
        <v>3</v>
      </c>
      <c r="F9599" s="3">
        <v>1</v>
      </c>
      <c r="G9599" s="3">
        <v>1</v>
      </c>
      <c r="H9599" s="3">
        <v>1</v>
      </c>
      <c r="I9599" s="3">
        <f t="shared" si="149"/>
        <v>2</v>
      </c>
    </row>
    <row r="9600" spans="1:9" x14ac:dyDescent="0.35">
      <c r="A9600" s="3" t="s">
        <v>9992</v>
      </c>
      <c r="B9600" s="44" t="s">
        <v>197</v>
      </c>
      <c r="C9600" s="44" t="s">
        <v>80</v>
      </c>
      <c r="D9600" s="44" t="s">
        <v>176</v>
      </c>
      <c r="E9600" s="3">
        <v>3</v>
      </c>
      <c r="F9600" s="3">
        <v>1</v>
      </c>
      <c r="G9600" s="3">
        <v>1</v>
      </c>
      <c r="H9600" s="3">
        <v>4</v>
      </c>
      <c r="I9600" s="3">
        <f t="shared" si="149"/>
        <v>2</v>
      </c>
    </row>
    <row r="9601" spans="1:9" x14ac:dyDescent="0.35">
      <c r="A9601" s="3" t="s">
        <v>9993</v>
      </c>
      <c r="B9601" s="44" t="s">
        <v>192</v>
      </c>
      <c r="C9601" s="44" t="s">
        <v>111</v>
      </c>
      <c r="D9601" s="44" t="s">
        <v>176</v>
      </c>
      <c r="E9601" s="3">
        <v>3</v>
      </c>
      <c r="F9601" s="3">
        <v>1</v>
      </c>
      <c r="G9601" s="3">
        <v>4</v>
      </c>
      <c r="H9601" s="3">
        <v>1</v>
      </c>
      <c r="I9601" s="3">
        <f t="shared" si="149"/>
        <v>2</v>
      </c>
    </row>
    <row r="9602" spans="1:9" x14ac:dyDescent="0.35">
      <c r="A9602" s="3" t="s">
        <v>9994</v>
      </c>
      <c r="B9602" s="44" t="s">
        <v>211</v>
      </c>
      <c r="C9602" s="44" t="s">
        <v>87</v>
      </c>
      <c r="D9602" s="44" t="s">
        <v>175</v>
      </c>
      <c r="E9602" s="3">
        <v>3</v>
      </c>
      <c r="F9602" s="3">
        <v>2</v>
      </c>
      <c r="G9602" s="3">
        <v>1</v>
      </c>
      <c r="H9602" s="3">
        <v>1</v>
      </c>
      <c r="I9602" s="3">
        <f t="shared" si="149"/>
        <v>2</v>
      </c>
    </row>
    <row r="9603" spans="1:9" x14ac:dyDescent="0.35">
      <c r="A9603" s="3" t="s">
        <v>9995</v>
      </c>
      <c r="B9603" s="44" t="s">
        <v>180</v>
      </c>
      <c r="C9603" s="44" t="s">
        <v>105</v>
      </c>
      <c r="D9603" s="44" t="s">
        <v>176</v>
      </c>
      <c r="E9603" s="3">
        <v>3</v>
      </c>
      <c r="F9603" s="3">
        <v>1</v>
      </c>
      <c r="G9603" s="3">
        <v>1</v>
      </c>
      <c r="H9603" s="3">
        <v>1</v>
      </c>
      <c r="I9603" s="3">
        <f t="shared" ref="I9603:I9666" si="150">ROUND(AVERAGE(E9603:H9603),0)</f>
        <v>2</v>
      </c>
    </row>
    <row r="9604" spans="1:9" x14ac:dyDescent="0.35">
      <c r="A9604" s="3" t="s">
        <v>9996</v>
      </c>
      <c r="B9604" s="44" t="s">
        <v>211</v>
      </c>
      <c r="C9604" s="44" t="s">
        <v>87</v>
      </c>
      <c r="D9604" s="44" t="s">
        <v>175</v>
      </c>
      <c r="E9604" s="3">
        <v>3</v>
      </c>
      <c r="F9604" s="3">
        <v>1</v>
      </c>
      <c r="G9604" s="3">
        <v>1</v>
      </c>
      <c r="H9604" s="3">
        <v>1</v>
      </c>
      <c r="I9604" s="3">
        <f t="shared" si="150"/>
        <v>2</v>
      </c>
    </row>
    <row r="9605" spans="1:9" x14ac:dyDescent="0.35">
      <c r="A9605" s="3" t="s">
        <v>9997</v>
      </c>
      <c r="B9605" s="44" t="s">
        <v>211</v>
      </c>
      <c r="C9605" s="44" t="s">
        <v>87</v>
      </c>
      <c r="D9605" s="44" t="s">
        <v>175</v>
      </c>
      <c r="E9605" s="3">
        <v>3</v>
      </c>
      <c r="F9605" s="3">
        <v>3</v>
      </c>
      <c r="G9605" s="3">
        <v>1</v>
      </c>
      <c r="H9605" s="3">
        <v>3</v>
      </c>
      <c r="I9605" s="3">
        <f t="shared" si="150"/>
        <v>3</v>
      </c>
    </row>
    <row r="9606" spans="1:9" x14ac:dyDescent="0.35">
      <c r="A9606" s="3" t="s">
        <v>9998</v>
      </c>
      <c r="B9606" s="44" t="s">
        <v>198</v>
      </c>
      <c r="C9606" s="44" t="s">
        <v>54</v>
      </c>
      <c r="D9606" s="44" t="s">
        <v>176</v>
      </c>
      <c r="E9606" s="3">
        <v>3</v>
      </c>
      <c r="F9606" s="3">
        <v>1</v>
      </c>
      <c r="G9606" s="3">
        <v>1</v>
      </c>
      <c r="H9606" s="3">
        <v>1</v>
      </c>
      <c r="I9606" s="3">
        <f t="shared" si="150"/>
        <v>2</v>
      </c>
    </row>
    <row r="9607" spans="1:9" x14ac:dyDescent="0.35">
      <c r="A9607" s="3" t="s">
        <v>9999</v>
      </c>
      <c r="B9607" s="44" t="s">
        <v>184</v>
      </c>
      <c r="C9607" s="44" t="s">
        <v>79</v>
      </c>
      <c r="D9607" s="44" t="s">
        <v>176</v>
      </c>
      <c r="E9607" s="3">
        <v>2</v>
      </c>
      <c r="F9607" s="3">
        <v>4</v>
      </c>
      <c r="G9607" s="3">
        <v>1</v>
      </c>
      <c r="H9607" s="3">
        <v>4</v>
      </c>
      <c r="I9607" s="3">
        <f t="shared" si="150"/>
        <v>3</v>
      </c>
    </row>
    <row r="9608" spans="1:9" x14ac:dyDescent="0.35">
      <c r="A9608" s="3" t="s">
        <v>10000</v>
      </c>
      <c r="B9608" s="44" t="s">
        <v>180</v>
      </c>
      <c r="C9608" s="44" t="s">
        <v>105</v>
      </c>
      <c r="D9608" s="44" t="s">
        <v>176</v>
      </c>
      <c r="E9608" s="3">
        <v>3</v>
      </c>
      <c r="F9608" s="3">
        <v>1</v>
      </c>
      <c r="G9608" s="3">
        <v>1</v>
      </c>
      <c r="H9608" s="3">
        <v>1</v>
      </c>
      <c r="I9608" s="3">
        <f t="shared" si="150"/>
        <v>2</v>
      </c>
    </row>
    <row r="9609" spans="1:9" x14ac:dyDescent="0.35">
      <c r="A9609" s="3" t="s">
        <v>10001</v>
      </c>
      <c r="B9609" s="44" t="s">
        <v>232</v>
      </c>
      <c r="C9609" s="44" t="s">
        <v>99</v>
      </c>
      <c r="D9609" s="44" t="s">
        <v>176</v>
      </c>
      <c r="E9609" s="3">
        <v>3</v>
      </c>
      <c r="F9609" s="3">
        <v>1</v>
      </c>
      <c r="G9609" s="3">
        <v>1</v>
      </c>
      <c r="H9609" s="3">
        <v>1</v>
      </c>
      <c r="I9609" s="3">
        <f t="shared" si="150"/>
        <v>2</v>
      </c>
    </row>
    <row r="9610" spans="1:9" x14ac:dyDescent="0.35">
      <c r="A9610" s="3" t="s">
        <v>10002</v>
      </c>
      <c r="B9610" s="44" t="s">
        <v>181</v>
      </c>
      <c r="C9610" s="44" t="s">
        <v>79</v>
      </c>
      <c r="D9610" s="44" t="s">
        <v>175</v>
      </c>
      <c r="E9610" s="3">
        <v>3</v>
      </c>
      <c r="F9610" s="3">
        <v>1</v>
      </c>
      <c r="G9610" s="3">
        <v>1</v>
      </c>
      <c r="H9610" s="3">
        <v>1</v>
      </c>
      <c r="I9610" s="3">
        <f t="shared" si="150"/>
        <v>2</v>
      </c>
    </row>
    <row r="9611" spans="1:9" x14ac:dyDescent="0.35">
      <c r="A9611" s="3" t="s">
        <v>10003</v>
      </c>
      <c r="B9611" s="44" t="s">
        <v>220</v>
      </c>
      <c r="C9611" s="44" t="s">
        <v>96</v>
      </c>
      <c r="D9611" s="44" t="s">
        <v>176</v>
      </c>
      <c r="E9611" s="3">
        <v>3</v>
      </c>
      <c r="F9611" s="3">
        <v>1</v>
      </c>
      <c r="G9611" s="3">
        <v>1</v>
      </c>
      <c r="H9611" s="3">
        <v>1</v>
      </c>
      <c r="I9611" s="3">
        <f t="shared" si="150"/>
        <v>2</v>
      </c>
    </row>
    <row r="9612" spans="1:9" x14ac:dyDescent="0.35">
      <c r="A9612" s="3" t="s">
        <v>10004</v>
      </c>
      <c r="B9612" s="44" t="s">
        <v>224</v>
      </c>
      <c r="C9612" s="44" t="s">
        <v>183</v>
      </c>
      <c r="D9612" s="44" t="s">
        <v>176</v>
      </c>
      <c r="E9612" s="3">
        <v>3</v>
      </c>
      <c r="F9612" s="3">
        <v>1</v>
      </c>
      <c r="G9612" s="3">
        <v>1</v>
      </c>
      <c r="H9612" s="3">
        <v>1</v>
      </c>
      <c r="I9612" s="3">
        <f t="shared" si="150"/>
        <v>2</v>
      </c>
    </row>
    <row r="9613" spans="1:9" x14ac:dyDescent="0.35">
      <c r="A9613" s="3" t="s">
        <v>10005</v>
      </c>
      <c r="B9613" s="44" t="s">
        <v>220</v>
      </c>
      <c r="C9613" s="44" t="s">
        <v>96</v>
      </c>
      <c r="D9613" s="44" t="s">
        <v>176</v>
      </c>
      <c r="E9613" s="3">
        <v>3</v>
      </c>
      <c r="F9613" s="3">
        <v>1</v>
      </c>
      <c r="G9613" s="3">
        <v>4</v>
      </c>
      <c r="H9613" s="3">
        <v>1</v>
      </c>
      <c r="I9613" s="3">
        <f t="shared" si="150"/>
        <v>2</v>
      </c>
    </row>
    <row r="9614" spans="1:9" x14ac:dyDescent="0.35">
      <c r="A9614" s="3" t="s">
        <v>10006</v>
      </c>
      <c r="B9614" s="44" t="s">
        <v>253</v>
      </c>
      <c r="C9614" s="44" t="s">
        <v>235</v>
      </c>
      <c r="D9614" s="44" t="s">
        <v>175</v>
      </c>
      <c r="E9614" s="3">
        <v>3</v>
      </c>
      <c r="F9614" s="3">
        <v>1</v>
      </c>
      <c r="G9614" s="3">
        <v>1</v>
      </c>
      <c r="H9614" s="3">
        <v>2</v>
      </c>
      <c r="I9614" s="3">
        <f t="shared" si="150"/>
        <v>2</v>
      </c>
    </row>
    <row r="9615" spans="1:9" x14ac:dyDescent="0.35">
      <c r="A9615" s="3" t="s">
        <v>10007</v>
      </c>
      <c r="B9615" s="44" t="s">
        <v>181</v>
      </c>
      <c r="C9615" s="44" t="s">
        <v>79</v>
      </c>
      <c r="D9615" s="44" t="s">
        <v>175</v>
      </c>
      <c r="E9615" s="3">
        <v>3</v>
      </c>
      <c r="F9615" s="3">
        <v>1</v>
      </c>
      <c r="G9615" s="3">
        <v>1</v>
      </c>
      <c r="H9615" s="3">
        <v>1</v>
      </c>
      <c r="I9615" s="3">
        <f t="shared" si="150"/>
        <v>2</v>
      </c>
    </row>
    <row r="9616" spans="1:9" x14ac:dyDescent="0.35">
      <c r="A9616" s="3" t="s">
        <v>10008</v>
      </c>
      <c r="B9616" s="44" t="s">
        <v>220</v>
      </c>
      <c r="C9616" s="44" t="s">
        <v>96</v>
      </c>
      <c r="D9616" s="44" t="s">
        <v>176</v>
      </c>
      <c r="E9616" s="3">
        <v>3</v>
      </c>
      <c r="F9616" s="3">
        <v>1</v>
      </c>
      <c r="G9616" s="3">
        <v>1</v>
      </c>
      <c r="H9616" s="3">
        <v>1</v>
      </c>
      <c r="I9616" s="3">
        <f t="shared" si="150"/>
        <v>2</v>
      </c>
    </row>
    <row r="9617" spans="1:9" x14ac:dyDescent="0.35">
      <c r="A9617" s="3" t="s">
        <v>10009</v>
      </c>
      <c r="B9617" s="44" t="s">
        <v>232</v>
      </c>
      <c r="C9617" s="44" t="s">
        <v>99</v>
      </c>
      <c r="D9617" s="44" t="s">
        <v>176</v>
      </c>
      <c r="E9617" s="3">
        <v>3</v>
      </c>
      <c r="F9617" s="3">
        <v>1</v>
      </c>
      <c r="G9617" s="3">
        <v>4</v>
      </c>
      <c r="H9617" s="3">
        <v>1</v>
      </c>
      <c r="I9617" s="3">
        <f t="shared" si="150"/>
        <v>2</v>
      </c>
    </row>
    <row r="9618" spans="1:9" x14ac:dyDescent="0.35">
      <c r="A9618" s="3" t="s">
        <v>10010</v>
      </c>
      <c r="B9618" s="44" t="s">
        <v>220</v>
      </c>
      <c r="C9618" s="44" t="s">
        <v>96</v>
      </c>
      <c r="D9618" s="44" t="s">
        <v>176</v>
      </c>
      <c r="E9618" s="3">
        <v>3</v>
      </c>
      <c r="F9618" s="3">
        <v>1</v>
      </c>
      <c r="G9618" s="3">
        <v>1</v>
      </c>
      <c r="H9618" s="3">
        <v>1</v>
      </c>
      <c r="I9618" s="3">
        <f t="shared" si="150"/>
        <v>2</v>
      </c>
    </row>
    <row r="9619" spans="1:9" x14ac:dyDescent="0.35">
      <c r="A9619" s="3" t="s">
        <v>10011</v>
      </c>
      <c r="B9619" s="44" t="s">
        <v>192</v>
      </c>
      <c r="C9619" s="44" t="s">
        <v>111</v>
      </c>
      <c r="D9619" s="44" t="s">
        <v>176</v>
      </c>
      <c r="E9619" s="3">
        <v>3</v>
      </c>
      <c r="F9619" s="3">
        <v>1</v>
      </c>
      <c r="G9619" s="3">
        <v>1</v>
      </c>
      <c r="H9619" s="3">
        <v>1</v>
      </c>
      <c r="I9619" s="3">
        <f t="shared" si="150"/>
        <v>2</v>
      </c>
    </row>
    <row r="9620" spans="1:9" x14ac:dyDescent="0.35">
      <c r="A9620" s="3" t="s">
        <v>10012</v>
      </c>
      <c r="B9620" s="44" t="s">
        <v>181</v>
      </c>
      <c r="C9620" s="44" t="s">
        <v>79</v>
      </c>
      <c r="D9620" s="44" t="s">
        <v>175</v>
      </c>
      <c r="E9620" s="3">
        <v>3</v>
      </c>
      <c r="F9620" s="3">
        <v>1</v>
      </c>
      <c r="G9620" s="3">
        <v>4</v>
      </c>
      <c r="H9620" s="3">
        <v>1</v>
      </c>
      <c r="I9620" s="3">
        <f t="shared" si="150"/>
        <v>2</v>
      </c>
    </row>
    <row r="9621" spans="1:9" x14ac:dyDescent="0.35">
      <c r="A9621" s="3" t="s">
        <v>10013</v>
      </c>
      <c r="B9621" s="44" t="s">
        <v>255</v>
      </c>
      <c r="C9621" s="44" t="s">
        <v>87</v>
      </c>
      <c r="D9621" s="44" t="s">
        <v>176</v>
      </c>
      <c r="E9621" s="3">
        <v>3</v>
      </c>
      <c r="F9621" s="3">
        <v>1</v>
      </c>
      <c r="G9621" s="3">
        <v>4</v>
      </c>
      <c r="H9621" s="3">
        <v>1</v>
      </c>
      <c r="I9621" s="3">
        <f t="shared" si="150"/>
        <v>2</v>
      </c>
    </row>
    <row r="9622" spans="1:9" x14ac:dyDescent="0.35">
      <c r="A9622" s="3" t="s">
        <v>10014</v>
      </c>
      <c r="B9622" s="44" t="s">
        <v>220</v>
      </c>
      <c r="C9622" s="44" t="s">
        <v>96</v>
      </c>
      <c r="D9622" s="44" t="s">
        <v>176</v>
      </c>
      <c r="E9622" s="3">
        <v>3</v>
      </c>
      <c r="F9622" s="3">
        <v>1</v>
      </c>
      <c r="G9622" s="3">
        <v>1</v>
      </c>
      <c r="H9622" s="3">
        <v>1</v>
      </c>
      <c r="I9622" s="3">
        <f t="shared" si="150"/>
        <v>2</v>
      </c>
    </row>
    <row r="9623" spans="1:9" x14ac:dyDescent="0.35">
      <c r="A9623" s="3" t="s">
        <v>10015</v>
      </c>
      <c r="B9623" s="44" t="s">
        <v>198</v>
      </c>
      <c r="C9623" s="44" t="s">
        <v>54</v>
      </c>
      <c r="D9623" s="44" t="s">
        <v>176</v>
      </c>
      <c r="E9623" s="3">
        <v>3</v>
      </c>
      <c r="F9623" s="3">
        <v>2</v>
      </c>
      <c r="G9623" s="3">
        <v>1</v>
      </c>
      <c r="H9623" s="3">
        <v>2</v>
      </c>
      <c r="I9623" s="3">
        <f t="shared" si="150"/>
        <v>2</v>
      </c>
    </row>
    <row r="9624" spans="1:9" x14ac:dyDescent="0.35">
      <c r="A9624" s="3" t="s">
        <v>10016</v>
      </c>
      <c r="B9624" s="44" t="s">
        <v>248</v>
      </c>
      <c r="C9624" s="44" t="s">
        <v>80</v>
      </c>
      <c r="D9624" s="44" t="s">
        <v>175</v>
      </c>
      <c r="E9624" s="3">
        <v>3</v>
      </c>
      <c r="F9624" s="3">
        <v>1</v>
      </c>
      <c r="G9624" s="3">
        <v>1</v>
      </c>
      <c r="H9624" s="3">
        <v>2</v>
      </c>
      <c r="I9624" s="3">
        <f t="shared" si="150"/>
        <v>2</v>
      </c>
    </row>
    <row r="9625" spans="1:9" x14ac:dyDescent="0.35">
      <c r="A9625" s="3" t="s">
        <v>10017</v>
      </c>
      <c r="B9625" s="44" t="s">
        <v>224</v>
      </c>
      <c r="C9625" s="44" t="s">
        <v>183</v>
      </c>
      <c r="D9625" s="44" t="s">
        <v>176</v>
      </c>
      <c r="E9625" s="3">
        <v>3</v>
      </c>
      <c r="F9625" s="3">
        <v>1</v>
      </c>
      <c r="G9625" s="3">
        <v>1</v>
      </c>
      <c r="H9625" s="3">
        <v>1</v>
      </c>
      <c r="I9625" s="3">
        <f t="shared" si="150"/>
        <v>2</v>
      </c>
    </row>
    <row r="9626" spans="1:9" x14ac:dyDescent="0.35">
      <c r="A9626" s="3" t="s">
        <v>10018</v>
      </c>
      <c r="B9626" s="44" t="s">
        <v>224</v>
      </c>
      <c r="C9626" s="44" t="s">
        <v>183</v>
      </c>
      <c r="D9626" s="44" t="s">
        <v>176</v>
      </c>
      <c r="E9626" s="3">
        <v>3</v>
      </c>
      <c r="F9626" s="3">
        <v>1</v>
      </c>
      <c r="G9626" s="3">
        <v>1</v>
      </c>
      <c r="H9626" s="3">
        <v>1</v>
      </c>
      <c r="I9626" s="3">
        <f t="shared" si="150"/>
        <v>2</v>
      </c>
    </row>
    <row r="9627" spans="1:9" x14ac:dyDescent="0.35">
      <c r="A9627" s="3" t="s">
        <v>10019</v>
      </c>
      <c r="B9627" s="44" t="s">
        <v>224</v>
      </c>
      <c r="C9627" s="44" t="s">
        <v>183</v>
      </c>
      <c r="D9627" s="44" t="s">
        <v>176</v>
      </c>
      <c r="E9627" s="3">
        <v>3</v>
      </c>
      <c r="F9627" s="3">
        <v>1</v>
      </c>
      <c r="G9627" s="3">
        <v>1</v>
      </c>
      <c r="H9627" s="3">
        <v>1</v>
      </c>
      <c r="I9627" s="3">
        <f t="shared" si="150"/>
        <v>2</v>
      </c>
    </row>
    <row r="9628" spans="1:9" x14ac:dyDescent="0.35">
      <c r="A9628" s="3" t="s">
        <v>10020</v>
      </c>
      <c r="B9628" s="44" t="s">
        <v>224</v>
      </c>
      <c r="C9628" s="44" t="s">
        <v>183</v>
      </c>
      <c r="D9628" s="44" t="s">
        <v>176</v>
      </c>
      <c r="E9628" s="3">
        <v>3</v>
      </c>
      <c r="F9628" s="3">
        <v>1</v>
      </c>
      <c r="G9628" s="3">
        <v>1</v>
      </c>
      <c r="H9628" s="3">
        <v>1</v>
      </c>
      <c r="I9628" s="3">
        <f t="shared" si="150"/>
        <v>2</v>
      </c>
    </row>
    <row r="9629" spans="1:9" x14ac:dyDescent="0.35">
      <c r="A9629" s="3" t="s">
        <v>10021</v>
      </c>
      <c r="B9629" s="44" t="s">
        <v>234</v>
      </c>
      <c r="C9629" s="44" t="s">
        <v>235</v>
      </c>
      <c r="D9629" s="44" t="s">
        <v>176</v>
      </c>
      <c r="E9629" s="3">
        <v>3</v>
      </c>
      <c r="F9629" s="3">
        <v>1</v>
      </c>
      <c r="G9629" s="3">
        <v>1</v>
      </c>
      <c r="H9629" s="3">
        <v>1</v>
      </c>
      <c r="I9629" s="3">
        <f t="shared" si="150"/>
        <v>2</v>
      </c>
    </row>
    <row r="9630" spans="1:9" x14ac:dyDescent="0.35">
      <c r="A9630" s="3" t="s">
        <v>10022</v>
      </c>
      <c r="B9630" s="44" t="s">
        <v>224</v>
      </c>
      <c r="C9630" s="44" t="s">
        <v>183</v>
      </c>
      <c r="D9630" s="44" t="s">
        <v>176</v>
      </c>
      <c r="E9630" s="3">
        <v>3</v>
      </c>
      <c r="F9630" s="3">
        <v>1</v>
      </c>
      <c r="G9630" s="3">
        <v>1</v>
      </c>
      <c r="H9630" s="3">
        <v>1</v>
      </c>
      <c r="I9630" s="3">
        <f t="shared" si="150"/>
        <v>2</v>
      </c>
    </row>
    <row r="9631" spans="1:9" x14ac:dyDescent="0.35">
      <c r="A9631" s="3" t="s">
        <v>10023</v>
      </c>
      <c r="B9631" s="44" t="s">
        <v>237</v>
      </c>
      <c r="C9631" s="44" t="s">
        <v>63</v>
      </c>
      <c r="D9631" s="44" t="s">
        <v>175</v>
      </c>
      <c r="E9631" s="3">
        <v>3</v>
      </c>
      <c r="F9631" s="3">
        <v>1</v>
      </c>
      <c r="G9631" s="3">
        <v>4</v>
      </c>
      <c r="H9631" s="3">
        <v>1</v>
      </c>
      <c r="I9631" s="3">
        <f t="shared" si="150"/>
        <v>2</v>
      </c>
    </row>
    <row r="9632" spans="1:9" x14ac:dyDescent="0.35">
      <c r="A9632" s="3" t="s">
        <v>10024</v>
      </c>
      <c r="B9632" s="44" t="s">
        <v>237</v>
      </c>
      <c r="C9632" s="44" t="s">
        <v>63</v>
      </c>
      <c r="D9632" s="44" t="s">
        <v>175</v>
      </c>
      <c r="E9632" s="3">
        <v>3</v>
      </c>
      <c r="F9632" s="3">
        <v>1</v>
      </c>
      <c r="G9632" s="3">
        <v>4</v>
      </c>
      <c r="H9632" s="3">
        <v>1</v>
      </c>
      <c r="I9632" s="3">
        <f t="shared" si="150"/>
        <v>2</v>
      </c>
    </row>
    <row r="9633" spans="1:9" x14ac:dyDescent="0.35">
      <c r="A9633" s="3" t="s">
        <v>10025</v>
      </c>
      <c r="B9633" s="44" t="s">
        <v>248</v>
      </c>
      <c r="C9633" s="44" t="s">
        <v>80</v>
      </c>
      <c r="D9633" s="44" t="s">
        <v>175</v>
      </c>
      <c r="E9633" s="3">
        <v>3</v>
      </c>
      <c r="F9633" s="3">
        <v>1</v>
      </c>
      <c r="G9633" s="3">
        <v>1</v>
      </c>
      <c r="H9633" s="3">
        <v>1</v>
      </c>
      <c r="I9633" s="3">
        <f t="shared" si="150"/>
        <v>2</v>
      </c>
    </row>
    <row r="9634" spans="1:9" x14ac:dyDescent="0.35">
      <c r="A9634" s="3" t="s">
        <v>10026</v>
      </c>
      <c r="B9634" s="44" t="s">
        <v>180</v>
      </c>
      <c r="C9634" s="44" t="s">
        <v>105</v>
      </c>
      <c r="D9634" s="44" t="s">
        <v>176</v>
      </c>
      <c r="E9634" s="3">
        <v>3</v>
      </c>
      <c r="F9634" s="3">
        <v>1</v>
      </c>
      <c r="G9634" s="3">
        <v>1</v>
      </c>
      <c r="H9634" s="3">
        <v>1</v>
      </c>
      <c r="I9634" s="3">
        <f t="shared" si="150"/>
        <v>2</v>
      </c>
    </row>
    <row r="9635" spans="1:9" x14ac:dyDescent="0.35">
      <c r="A9635" s="3" t="s">
        <v>10027</v>
      </c>
      <c r="B9635" s="44" t="s">
        <v>234</v>
      </c>
      <c r="C9635" s="44" t="s">
        <v>235</v>
      </c>
      <c r="D9635" s="44" t="s">
        <v>176</v>
      </c>
      <c r="E9635" s="3">
        <v>3</v>
      </c>
      <c r="F9635" s="3">
        <v>1</v>
      </c>
      <c r="G9635" s="3">
        <v>4</v>
      </c>
      <c r="H9635" s="3">
        <v>1</v>
      </c>
      <c r="I9635" s="3">
        <f t="shared" si="150"/>
        <v>2</v>
      </c>
    </row>
    <row r="9636" spans="1:9" x14ac:dyDescent="0.35">
      <c r="A9636" s="3" t="s">
        <v>10028</v>
      </c>
      <c r="B9636" s="44" t="s">
        <v>180</v>
      </c>
      <c r="C9636" s="44" t="s">
        <v>105</v>
      </c>
      <c r="D9636" s="44" t="s">
        <v>176</v>
      </c>
      <c r="E9636" s="3">
        <v>3</v>
      </c>
      <c r="F9636" s="3">
        <v>1</v>
      </c>
      <c r="G9636" s="3">
        <v>1</v>
      </c>
      <c r="H9636" s="3">
        <v>1</v>
      </c>
      <c r="I9636" s="3">
        <f t="shared" si="150"/>
        <v>2</v>
      </c>
    </row>
    <row r="9637" spans="1:9" x14ac:dyDescent="0.35">
      <c r="A9637" s="3" t="s">
        <v>10029</v>
      </c>
      <c r="B9637" s="44" t="s">
        <v>182</v>
      </c>
      <c r="C9637" s="44" t="s">
        <v>183</v>
      </c>
      <c r="D9637" s="44" t="s">
        <v>175</v>
      </c>
      <c r="E9637" s="3">
        <v>3</v>
      </c>
      <c r="F9637" s="3">
        <v>1</v>
      </c>
      <c r="G9637" s="3">
        <v>4</v>
      </c>
      <c r="H9637" s="3">
        <v>1</v>
      </c>
      <c r="I9637" s="3">
        <f t="shared" si="150"/>
        <v>2</v>
      </c>
    </row>
    <row r="9638" spans="1:9" x14ac:dyDescent="0.35">
      <c r="A9638" s="3" t="s">
        <v>10030</v>
      </c>
      <c r="B9638" s="44" t="s">
        <v>215</v>
      </c>
      <c r="C9638" s="44" t="s">
        <v>38</v>
      </c>
      <c r="D9638" s="44" t="s">
        <v>176</v>
      </c>
      <c r="E9638" s="3">
        <v>3</v>
      </c>
      <c r="F9638" s="3">
        <v>4</v>
      </c>
      <c r="G9638" s="3">
        <v>1</v>
      </c>
      <c r="H9638" s="3">
        <v>1</v>
      </c>
      <c r="I9638" s="3">
        <f t="shared" si="150"/>
        <v>2</v>
      </c>
    </row>
    <row r="9639" spans="1:9" x14ac:dyDescent="0.35">
      <c r="A9639" s="3" t="s">
        <v>10031</v>
      </c>
      <c r="B9639" s="44" t="s">
        <v>224</v>
      </c>
      <c r="C9639" s="44" t="s">
        <v>183</v>
      </c>
      <c r="D9639" s="44" t="s">
        <v>176</v>
      </c>
      <c r="E9639" s="3">
        <v>3</v>
      </c>
      <c r="F9639" s="3">
        <v>1</v>
      </c>
      <c r="G9639" s="3">
        <v>1</v>
      </c>
      <c r="H9639" s="3">
        <v>1</v>
      </c>
      <c r="I9639" s="3">
        <f t="shared" si="150"/>
        <v>2</v>
      </c>
    </row>
    <row r="9640" spans="1:9" x14ac:dyDescent="0.35">
      <c r="A9640" s="3" t="s">
        <v>10032</v>
      </c>
      <c r="B9640" s="44" t="s">
        <v>220</v>
      </c>
      <c r="C9640" s="44" t="s">
        <v>96</v>
      </c>
      <c r="D9640" s="44" t="s">
        <v>176</v>
      </c>
      <c r="E9640" s="3">
        <v>3</v>
      </c>
      <c r="F9640" s="3">
        <v>1</v>
      </c>
      <c r="G9640" s="3">
        <v>1</v>
      </c>
      <c r="H9640" s="3">
        <v>2</v>
      </c>
      <c r="I9640" s="3">
        <f t="shared" si="150"/>
        <v>2</v>
      </c>
    </row>
    <row r="9641" spans="1:9" x14ac:dyDescent="0.35">
      <c r="A9641" s="3" t="s">
        <v>10033</v>
      </c>
      <c r="B9641" s="44" t="s">
        <v>220</v>
      </c>
      <c r="C9641" s="44" t="s">
        <v>96</v>
      </c>
      <c r="D9641" s="44" t="s">
        <v>176</v>
      </c>
      <c r="E9641" s="3">
        <v>3</v>
      </c>
      <c r="F9641" s="3">
        <v>1</v>
      </c>
      <c r="G9641" s="3">
        <v>1</v>
      </c>
      <c r="H9641" s="3">
        <v>1</v>
      </c>
      <c r="I9641" s="3">
        <f t="shared" si="150"/>
        <v>2</v>
      </c>
    </row>
    <row r="9642" spans="1:9" x14ac:dyDescent="0.35">
      <c r="A9642" s="3" t="s">
        <v>10034</v>
      </c>
      <c r="B9642" s="44" t="s">
        <v>185</v>
      </c>
      <c r="C9642" s="44" t="s">
        <v>63</v>
      </c>
      <c r="D9642" s="44" t="s">
        <v>176</v>
      </c>
      <c r="E9642" s="3">
        <v>3</v>
      </c>
      <c r="F9642" s="3">
        <v>1</v>
      </c>
      <c r="G9642" s="3">
        <v>1</v>
      </c>
      <c r="H9642" s="3">
        <v>1</v>
      </c>
      <c r="I9642" s="3">
        <f t="shared" si="150"/>
        <v>2</v>
      </c>
    </row>
    <row r="9643" spans="1:9" x14ac:dyDescent="0.35">
      <c r="A9643" s="3" t="s">
        <v>10035</v>
      </c>
      <c r="B9643" s="44" t="s">
        <v>184</v>
      </c>
      <c r="C9643" s="44" t="s">
        <v>79</v>
      </c>
      <c r="D9643" s="44" t="s">
        <v>176</v>
      </c>
      <c r="E9643" s="3">
        <v>3</v>
      </c>
      <c r="F9643" s="3">
        <v>1</v>
      </c>
      <c r="G9643" s="3">
        <v>1</v>
      </c>
      <c r="H9643" s="3">
        <v>1</v>
      </c>
      <c r="I9643" s="3">
        <f t="shared" si="150"/>
        <v>2</v>
      </c>
    </row>
    <row r="9644" spans="1:9" x14ac:dyDescent="0.35">
      <c r="A9644" s="3" t="s">
        <v>10036</v>
      </c>
      <c r="B9644" s="44" t="s">
        <v>198</v>
      </c>
      <c r="C9644" s="44" t="s">
        <v>54</v>
      </c>
      <c r="D9644" s="44" t="s">
        <v>176</v>
      </c>
      <c r="E9644" s="3">
        <v>3</v>
      </c>
      <c r="F9644" s="3">
        <v>1</v>
      </c>
      <c r="G9644" s="3">
        <v>1</v>
      </c>
      <c r="H9644" s="3">
        <v>1</v>
      </c>
      <c r="I9644" s="3">
        <f t="shared" si="150"/>
        <v>2</v>
      </c>
    </row>
    <row r="9645" spans="1:9" x14ac:dyDescent="0.35">
      <c r="A9645" s="3" t="s">
        <v>10037</v>
      </c>
      <c r="B9645" s="44" t="s">
        <v>275</v>
      </c>
      <c r="C9645" s="44" t="s">
        <v>38</v>
      </c>
      <c r="D9645" s="44" t="s">
        <v>175</v>
      </c>
      <c r="E9645" s="3">
        <v>3</v>
      </c>
      <c r="F9645" s="3">
        <v>1</v>
      </c>
      <c r="G9645" s="3">
        <v>1</v>
      </c>
      <c r="H9645" s="3">
        <v>1</v>
      </c>
      <c r="I9645" s="3">
        <f t="shared" si="150"/>
        <v>2</v>
      </c>
    </row>
    <row r="9646" spans="1:9" x14ac:dyDescent="0.35">
      <c r="A9646" s="3" t="s">
        <v>10038</v>
      </c>
      <c r="B9646" s="44" t="s">
        <v>197</v>
      </c>
      <c r="C9646" s="44" t="s">
        <v>80</v>
      </c>
      <c r="D9646" s="44" t="s">
        <v>176</v>
      </c>
      <c r="E9646" s="3">
        <v>3</v>
      </c>
      <c r="F9646" s="3">
        <v>1</v>
      </c>
      <c r="G9646" s="3">
        <v>1</v>
      </c>
      <c r="H9646" s="3">
        <v>1</v>
      </c>
      <c r="I9646" s="3">
        <f t="shared" si="150"/>
        <v>2</v>
      </c>
    </row>
    <row r="9647" spans="1:9" x14ac:dyDescent="0.35">
      <c r="A9647" s="3" t="s">
        <v>10039</v>
      </c>
      <c r="B9647" s="44" t="s">
        <v>234</v>
      </c>
      <c r="C9647" s="44" t="s">
        <v>235</v>
      </c>
      <c r="D9647" s="44" t="s">
        <v>176</v>
      </c>
      <c r="E9647" s="3">
        <v>3</v>
      </c>
      <c r="F9647" s="3">
        <v>1</v>
      </c>
      <c r="G9647" s="3">
        <v>1</v>
      </c>
      <c r="H9647" s="3">
        <v>1</v>
      </c>
      <c r="I9647" s="3">
        <f t="shared" si="150"/>
        <v>2</v>
      </c>
    </row>
    <row r="9648" spans="1:9" x14ac:dyDescent="0.35">
      <c r="A9648" s="3" t="s">
        <v>10040</v>
      </c>
      <c r="B9648" s="44" t="s">
        <v>265</v>
      </c>
      <c r="C9648" s="44" t="s">
        <v>96</v>
      </c>
      <c r="D9648" s="44" t="s">
        <v>175</v>
      </c>
      <c r="E9648" s="3">
        <v>3</v>
      </c>
      <c r="F9648" s="3">
        <v>1</v>
      </c>
      <c r="G9648" s="3">
        <v>1</v>
      </c>
      <c r="H9648" s="3">
        <v>1</v>
      </c>
      <c r="I9648" s="3">
        <f t="shared" si="150"/>
        <v>2</v>
      </c>
    </row>
    <row r="9649" spans="1:9" x14ac:dyDescent="0.35">
      <c r="A9649" s="3" t="s">
        <v>10041</v>
      </c>
      <c r="B9649" s="44" t="s">
        <v>249</v>
      </c>
      <c r="C9649" s="44" t="s">
        <v>68</v>
      </c>
      <c r="D9649" s="44" t="s">
        <v>175</v>
      </c>
      <c r="E9649" s="3">
        <v>3</v>
      </c>
      <c r="F9649" s="3">
        <v>1</v>
      </c>
      <c r="G9649" s="3">
        <v>1</v>
      </c>
      <c r="H9649" s="3">
        <v>3</v>
      </c>
      <c r="I9649" s="3">
        <f t="shared" si="150"/>
        <v>2</v>
      </c>
    </row>
    <row r="9650" spans="1:9" x14ac:dyDescent="0.35">
      <c r="A9650" s="3" t="s">
        <v>10042</v>
      </c>
      <c r="B9650" s="44" t="s">
        <v>192</v>
      </c>
      <c r="C9650" s="44" t="s">
        <v>111</v>
      </c>
      <c r="D9650" s="44" t="s">
        <v>176</v>
      </c>
      <c r="E9650" s="3">
        <v>3</v>
      </c>
      <c r="F9650" s="3">
        <v>2</v>
      </c>
      <c r="G9650" s="3">
        <v>1</v>
      </c>
      <c r="H9650" s="3">
        <v>1</v>
      </c>
      <c r="I9650" s="3">
        <f t="shared" si="150"/>
        <v>2</v>
      </c>
    </row>
    <row r="9651" spans="1:9" x14ac:dyDescent="0.35">
      <c r="A9651" s="3" t="s">
        <v>10043</v>
      </c>
      <c r="B9651" s="44" t="s">
        <v>265</v>
      </c>
      <c r="C9651" s="44" t="s">
        <v>96</v>
      </c>
      <c r="D9651" s="44" t="s">
        <v>175</v>
      </c>
      <c r="E9651" s="3">
        <v>3</v>
      </c>
      <c r="F9651" s="3">
        <v>1</v>
      </c>
      <c r="G9651" s="3">
        <v>1</v>
      </c>
      <c r="H9651" s="3">
        <v>1</v>
      </c>
      <c r="I9651" s="3">
        <f t="shared" si="150"/>
        <v>2</v>
      </c>
    </row>
    <row r="9652" spans="1:9" x14ac:dyDescent="0.35">
      <c r="A9652" s="3" t="s">
        <v>10044</v>
      </c>
      <c r="B9652" s="44" t="s">
        <v>282</v>
      </c>
      <c r="C9652" s="44" t="s">
        <v>111</v>
      </c>
      <c r="D9652" s="44" t="s">
        <v>175</v>
      </c>
      <c r="E9652" s="3">
        <v>3</v>
      </c>
      <c r="F9652" s="3">
        <v>1</v>
      </c>
      <c r="G9652" s="3">
        <v>1</v>
      </c>
      <c r="H9652" s="3">
        <v>1</v>
      </c>
      <c r="I9652" s="3">
        <f t="shared" si="150"/>
        <v>2</v>
      </c>
    </row>
    <row r="9653" spans="1:9" x14ac:dyDescent="0.35">
      <c r="A9653" s="3" t="s">
        <v>10045</v>
      </c>
      <c r="B9653" s="44" t="s">
        <v>254</v>
      </c>
      <c r="C9653" s="44" t="s">
        <v>68</v>
      </c>
      <c r="D9653" s="44" t="s">
        <v>176</v>
      </c>
      <c r="E9653" s="3">
        <v>3</v>
      </c>
      <c r="F9653" s="3">
        <v>2</v>
      </c>
      <c r="G9653" s="3">
        <v>1</v>
      </c>
      <c r="H9653" s="3">
        <v>1</v>
      </c>
      <c r="I9653" s="3">
        <f t="shared" si="150"/>
        <v>2</v>
      </c>
    </row>
    <row r="9654" spans="1:9" x14ac:dyDescent="0.35">
      <c r="A9654" s="3" t="s">
        <v>10046</v>
      </c>
      <c r="B9654" s="44" t="s">
        <v>254</v>
      </c>
      <c r="C9654" s="44" t="s">
        <v>68</v>
      </c>
      <c r="D9654" s="44" t="s">
        <v>176</v>
      </c>
      <c r="E9654" s="3">
        <v>3</v>
      </c>
      <c r="F9654" s="3">
        <v>1</v>
      </c>
      <c r="G9654" s="3">
        <v>1</v>
      </c>
      <c r="H9654" s="3">
        <v>1</v>
      </c>
      <c r="I9654" s="3">
        <f t="shared" si="150"/>
        <v>2</v>
      </c>
    </row>
    <row r="9655" spans="1:9" x14ac:dyDescent="0.35">
      <c r="A9655" s="3" t="s">
        <v>10047</v>
      </c>
      <c r="B9655" s="44" t="s">
        <v>237</v>
      </c>
      <c r="C9655" s="44" t="s">
        <v>63</v>
      </c>
      <c r="D9655" s="44" t="s">
        <v>175</v>
      </c>
      <c r="E9655" s="3">
        <v>3</v>
      </c>
      <c r="F9655" s="3">
        <v>1</v>
      </c>
      <c r="G9655" s="3">
        <v>1</v>
      </c>
      <c r="H9655" s="3">
        <v>2</v>
      </c>
      <c r="I9655" s="3">
        <f t="shared" si="150"/>
        <v>2</v>
      </c>
    </row>
    <row r="9656" spans="1:9" x14ac:dyDescent="0.35">
      <c r="A9656" s="3" t="s">
        <v>10048</v>
      </c>
      <c r="B9656" s="44" t="s">
        <v>254</v>
      </c>
      <c r="C9656" s="44" t="s">
        <v>68</v>
      </c>
      <c r="D9656" s="44" t="s">
        <v>176</v>
      </c>
      <c r="E9656" s="3">
        <v>3</v>
      </c>
      <c r="F9656" s="3">
        <v>1</v>
      </c>
      <c r="G9656" s="3">
        <v>1</v>
      </c>
      <c r="H9656" s="3">
        <v>1</v>
      </c>
      <c r="I9656" s="3">
        <f t="shared" si="150"/>
        <v>2</v>
      </c>
    </row>
    <row r="9657" spans="1:9" x14ac:dyDescent="0.35">
      <c r="A9657" s="3" t="s">
        <v>10049</v>
      </c>
      <c r="B9657" s="44" t="s">
        <v>249</v>
      </c>
      <c r="C9657" s="44" t="s">
        <v>68</v>
      </c>
      <c r="D9657" s="44" t="s">
        <v>175</v>
      </c>
      <c r="E9657" s="3">
        <v>3</v>
      </c>
      <c r="F9657" s="3">
        <v>1</v>
      </c>
      <c r="G9657" s="3">
        <v>1</v>
      </c>
      <c r="H9657" s="3">
        <v>1</v>
      </c>
      <c r="I9657" s="3">
        <f t="shared" si="150"/>
        <v>2</v>
      </c>
    </row>
    <row r="9658" spans="1:9" x14ac:dyDescent="0.35">
      <c r="A9658" s="3" t="s">
        <v>10050</v>
      </c>
      <c r="B9658" s="44" t="s">
        <v>234</v>
      </c>
      <c r="C9658" s="44" t="s">
        <v>235</v>
      </c>
      <c r="D9658" s="44" t="s">
        <v>176</v>
      </c>
      <c r="E9658" s="3">
        <v>3</v>
      </c>
      <c r="F9658" s="3">
        <v>1</v>
      </c>
      <c r="G9658" s="3">
        <v>1</v>
      </c>
      <c r="H9658" s="3">
        <v>1</v>
      </c>
      <c r="I9658" s="3">
        <f t="shared" si="150"/>
        <v>2</v>
      </c>
    </row>
    <row r="9659" spans="1:9" x14ac:dyDescent="0.35">
      <c r="A9659" s="3" t="s">
        <v>10051</v>
      </c>
      <c r="B9659" s="44" t="s">
        <v>282</v>
      </c>
      <c r="C9659" s="44" t="s">
        <v>111</v>
      </c>
      <c r="D9659" s="44" t="s">
        <v>175</v>
      </c>
      <c r="E9659" s="3">
        <v>3</v>
      </c>
      <c r="F9659" s="3">
        <v>1</v>
      </c>
      <c r="G9659" s="3">
        <v>4</v>
      </c>
      <c r="H9659" s="3">
        <v>1</v>
      </c>
      <c r="I9659" s="3">
        <f t="shared" si="150"/>
        <v>2</v>
      </c>
    </row>
    <row r="9660" spans="1:9" x14ac:dyDescent="0.35">
      <c r="A9660" s="3" t="s">
        <v>10052</v>
      </c>
      <c r="B9660" s="44" t="s">
        <v>177</v>
      </c>
      <c r="C9660" s="44" t="s">
        <v>106</v>
      </c>
      <c r="D9660" s="44" t="s">
        <v>176</v>
      </c>
      <c r="E9660" s="3">
        <v>3</v>
      </c>
      <c r="F9660" s="3">
        <v>1</v>
      </c>
      <c r="G9660" s="3">
        <v>4</v>
      </c>
      <c r="H9660" s="3">
        <v>1</v>
      </c>
      <c r="I9660" s="3">
        <f t="shared" si="150"/>
        <v>2</v>
      </c>
    </row>
    <row r="9661" spans="1:9" x14ac:dyDescent="0.35">
      <c r="A9661" s="3" t="s">
        <v>10053</v>
      </c>
      <c r="B9661" s="44" t="s">
        <v>177</v>
      </c>
      <c r="C9661" s="44" t="s">
        <v>106</v>
      </c>
      <c r="D9661" s="44" t="s">
        <v>176</v>
      </c>
      <c r="E9661" s="3">
        <v>3</v>
      </c>
      <c r="F9661" s="3">
        <v>1</v>
      </c>
      <c r="G9661" s="3">
        <v>4</v>
      </c>
      <c r="H9661" s="3">
        <v>1</v>
      </c>
      <c r="I9661" s="3">
        <f t="shared" si="150"/>
        <v>2</v>
      </c>
    </row>
    <row r="9662" spans="1:9" x14ac:dyDescent="0.35">
      <c r="A9662" s="3" t="s">
        <v>10054</v>
      </c>
      <c r="B9662" s="44" t="s">
        <v>177</v>
      </c>
      <c r="C9662" s="44" t="s">
        <v>106</v>
      </c>
      <c r="D9662" s="44" t="s">
        <v>176</v>
      </c>
      <c r="E9662" s="3">
        <v>3</v>
      </c>
      <c r="F9662" s="3">
        <v>1</v>
      </c>
      <c r="G9662" s="3">
        <v>4</v>
      </c>
      <c r="H9662" s="3">
        <v>1</v>
      </c>
      <c r="I9662" s="3">
        <f t="shared" si="150"/>
        <v>2</v>
      </c>
    </row>
    <row r="9663" spans="1:9" x14ac:dyDescent="0.35">
      <c r="A9663" s="3" t="s">
        <v>10055</v>
      </c>
      <c r="B9663" s="44" t="s">
        <v>206</v>
      </c>
      <c r="C9663" s="44" t="s">
        <v>52</v>
      </c>
      <c r="D9663" s="44" t="s">
        <v>175</v>
      </c>
      <c r="E9663" s="3">
        <v>3</v>
      </c>
      <c r="F9663" s="3">
        <v>1</v>
      </c>
      <c r="G9663" s="3">
        <v>1</v>
      </c>
      <c r="H9663" s="3">
        <v>1</v>
      </c>
      <c r="I9663" s="3">
        <f t="shared" si="150"/>
        <v>2</v>
      </c>
    </row>
    <row r="9664" spans="1:9" x14ac:dyDescent="0.35">
      <c r="A9664" s="3" t="s">
        <v>10056</v>
      </c>
      <c r="B9664" s="44" t="s">
        <v>177</v>
      </c>
      <c r="C9664" s="44" t="s">
        <v>106</v>
      </c>
      <c r="D9664" s="44" t="s">
        <v>176</v>
      </c>
      <c r="E9664" s="3">
        <v>3</v>
      </c>
      <c r="F9664" s="3">
        <v>1</v>
      </c>
      <c r="G9664" s="3">
        <v>4</v>
      </c>
      <c r="H9664" s="3">
        <v>1</v>
      </c>
      <c r="I9664" s="3">
        <f t="shared" si="150"/>
        <v>2</v>
      </c>
    </row>
    <row r="9665" spans="1:9" x14ac:dyDescent="0.35">
      <c r="A9665" s="3" t="s">
        <v>10057</v>
      </c>
      <c r="B9665" s="44" t="s">
        <v>265</v>
      </c>
      <c r="C9665" s="44" t="s">
        <v>96</v>
      </c>
      <c r="D9665" s="44" t="s">
        <v>175</v>
      </c>
      <c r="E9665" s="3">
        <v>3</v>
      </c>
      <c r="F9665" s="3">
        <v>1</v>
      </c>
      <c r="G9665" s="3">
        <v>1</v>
      </c>
      <c r="H9665" s="3">
        <v>1</v>
      </c>
      <c r="I9665" s="3">
        <f t="shared" si="150"/>
        <v>2</v>
      </c>
    </row>
    <row r="9666" spans="1:9" x14ac:dyDescent="0.35">
      <c r="A9666" s="3" t="s">
        <v>10058</v>
      </c>
      <c r="B9666" s="44" t="s">
        <v>265</v>
      </c>
      <c r="C9666" s="44" t="s">
        <v>96</v>
      </c>
      <c r="D9666" s="44" t="s">
        <v>175</v>
      </c>
      <c r="E9666" s="3">
        <v>3</v>
      </c>
      <c r="F9666" s="3">
        <v>2</v>
      </c>
      <c r="G9666" s="3">
        <v>1</v>
      </c>
      <c r="H9666" s="3">
        <v>1</v>
      </c>
      <c r="I9666" s="3">
        <f t="shared" si="150"/>
        <v>2</v>
      </c>
    </row>
    <row r="9667" spans="1:9" x14ac:dyDescent="0.35">
      <c r="A9667" s="3" t="s">
        <v>10059</v>
      </c>
      <c r="B9667" s="44" t="s">
        <v>275</v>
      </c>
      <c r="C9667" s="44" t="s">
        <v>38</v>
      </c>
      <c r="D9667" s="44" t="s">
        <v>175</v>
      </c>
      <c r="E9667" s="3">
        <v>3</v>
      </c>
      <c r="F9667" s="3">
        <v>1</v>
      </c>
      <c r="G9667" s="3">
        <v>4</v>
      </c>
      <c r="H9667" s="3">
        <v>1</v>
      </c>
      <c r="I9667" s="3">
        <f t="shared" ref="I9667:I9730" si="151">ROUND(AVERAGE(E9667:H9667),0)</f>
        <v>2</v>
      </c>
    </row>
    <row r="9668" spans="1:9" x14ac:dyDescent="0.35">
      <c r="A9668" s="3" t="s">
        <v>10060</v>
      </c>
      <c r="B9668" s="44" t="s">
        <v>182</v>
      </c>
      <c r="C9668" s="44" t="s">
        <v>183</v>
      </c>
      <c r="D9668" s="44" t="s">
        <v>175</v>
      </c>
      <c r="E9668" s="3">
        <v>3</v>
      </c>
      <c r="F9668" s="3">
        <v>1</v>
      </c>
      <c r="G9668" s="3">
        <v>4</v>
      </c>
      <c r="H9668" s="3">
        <v>1</v>
      </c>
      <c r="I9668" s="3">
        <f t="shared" si="151"/>
        <v>2</v>
      </c>
    </row>
    <row r="9669" spans="1:9" x14ac:dyDescent="0.35">
      <c r="A9669" s="3" t="s">
        <v>10061</v>
      </c>
      <c r="B9669" s="44" t="s">
        <v>248</v>
      </c>
      <c r="C9669" s="44" t="s">
        <v>80</v>
      </c>
      <c r="D9669" s="44" t="s">
        <v>175</v>
      </c>
      <c r="E9669" s="3">
        <v>3</v>
      </c>
      <c r="F9669" s="3">
        <v>1</v>
      </c>
      <c r="G9669" s="3">
        <v>1</v>
      </c>
      <c r="H9669" s="3">
        <v>1</v>
      </c>
      <c r="I9669" s="3">
        <f t="shared" si="151"/>
        <v>2</v>
      </c>
    </row>
    <row r="9670" spans="1:9" x14ac:dyDescent="0.35">
      <c r="A9670" s="3" t="s">
        <v>10062</v>
      </c>
      <c r="B9670" s="44" t="s">
        <v>248</v>
      </c>
      <c r="C9670" s="44" t="s">
        <v>80</v>
      </c>
      <c r="D9670" s="44" t="s">
        <v>175</v>
      </c>
      <c r="E9670" s="3">
        <v>3</v>
      </c>
      <c r="F9670" s="3">
        <v>1</v>
      </c>
      <c r="G9670" s="3">
        <v>4</v>
      </c>
      <c r="H9670" s="3">
        <v>1</v>
      </c>
      <c r="I9670" s="3">
        <f t="shared" si="151"/>
        <v>2</v>
      </c>
    </row>
    <row r="9671" spans="1:9" x14ac:dyDescent="0.35">
      <c r="A9671" s="3" t="s">
        <v>10063</v>
      </c>
      <c r="B9671" s="44" t="s">
        <v>237</v>
      </c>
      <c r="C9671" s="44" t="s">
        <v>63</v>
      </c>
      <c r="D9671" s="44" t="s">
        <v>175</v>
      </c>
      <c r="E9671" s="3">
        <v>3</v>
      </c>
      <c r="F9671" s="3">
        <v>1</v>
      </c>
      <c r="G9671" s="3">
        <v>4</v>
      </c>
      <c r="H9671" s="3">
        <v>1</v>
      </c>
      <c r="I9671" s="3">
        <f t="shared" si="151"/>
        <v>2</v>
      </c>
    </row>
    <row r="9672" spans="1:9" x14ac:dyDescent="0.35">
      <c r="A9672" s="3" t="s">
        <v>10064</v>
      </c>
      <c r="B9672" s="44" t="s">
        <v>282</v>
      </c>
      <c r="C9672" s="44" t="s">
        <v>111</v>
      </c>
      <c r="D9672" s="44" t="s">
        <v>175</v>
      </c>
      <c r="E9672" s="3">
        <v>3</v>
      </c>
      <c r="F9672" s="3">
        <v>1</v>
      </c>
      <c r="G9672" s="3">
        <v>4</v>
      </c>
      <c r="H9672" s="3">
        <v>1</v>
      </c>
      <c r="I9672" s="3">
        <f t="shared" si="151"/>
        <v>2</v>
      </c>
    </row>
    <row r="9673" spans="1:9" x14ac:dyDescent="0.35">
      <c r="A9673" s="3" t="s">
        <v>10065</v>
      </c>
      <c r="B9673" s="44" t="s">
        <v>265</v>
      </c>
      <c r="C9673" s="44" t="s">
        <v>96</v>
      </c>
      <c r="D9673" s="44" t="s">
        <v>175</v>
      </c>
      <c r="E9673" s="3">
        <v>3</v>
      </c>
      <c r="F9673" s="3">
        <v>1</v>
      </c>
      <c r="G9673" s="3">
        <v>1</v>
      </c>
      <c r="H9673" s="3">
        <v>1</v>
      </c>
      <c r="I9673" s="3">
        <f t="shared" si="151"/>
        <v>2</v>
      </c>
    </row>
    <row r="9674" spans="1:9" x14ac:dyDescent="0.35">
      <c r="A9674" s="3" t="s">
        <v>10066</v>
      </c>
      <c r="B9674" s="44" t="s">
        <v>181</v>
      </c>
      <c r="C9674" s="44" t="s">
        <v>79</v>
      </c>
      <c r="D9674" s="44" t="s">
        <v>175</v>
      </c>
      <c r="E9674" s="3">
        <v>3</v>
      </c>
      <c r="F9674" s="3">
        <v>1</v>
      </c>
      <c r="G9674" s="3">
        <v>1</v>
      </c>
      <c r="H9674" s="3">
        <v>1</v>
      </c>
      <c r="I9674" s="3">
        <f t="shared" si="151"/>
        <v>2</v>
      </c>
    </row>
    <row r="9675" spans="1:9" x14ac:dyDescent="0.35">
      <c r="A9675" s="3" t="s">
        <v>10067</v>
      </c>
      <c r="B9675" s="44" t="s">
        <v>248</v>
      </c>
      <c r="C9675" s="44" t="s">
        <v>80</v>
      </c>
      <c r="D9675" s="44" t="s">
        <v>175</v>
      </c>
      <c r="E9675" s="3">
        <v>3</v>
      </c>
      <c r="F9675" s="3">
        <v>2</v>
      </c>
      <c r="G9675" s="3">
        <v>1</v>
      </c>
      <c r="H9675" s="3">
        <v>1</v>
      </c>
      <c r="I9675" s="3">
        <f t="shared" si="151"/>
        <v>2</v>
      </c>
    </row>
    <row r="9676" spans="1:9" x14ac:dyDescent="0.35">
      <c r="A9676" s="3" t="s">
        <v>10068</v>
      </c>
      <c r="B9676" s="44" t="s">
        <v>237</v>
      </c>
      <c r="C9676" s="44" t="s">
        <v>63</v>
      </c>
      <c r="D9676" s="44" t="s">
        <v>175</v>
      </c>
      <c r="E9676" s="3">
        <v>3</v>
      </c>
      <c r="F9676" s="3">
        <v>1</v>
      </c>
      <c r="G9676" s="3">
        <v>1</v>
      </c>
      <c r="H9676" s="3">
        <v>1</v>
      </c>
      <c r="I9676" s="3">
        <f t="shared" si="151"/>
        <v>2</v>
      </c>
    </row>
    <row r="9677" spans="1:9" x14ac:dyDescent="0.35">
      <c r="A9677" s="3" t="s">
        <v>10069</v>
      </c>
      <c r="B9677" s="44" t="s">
        <v>181</v>
      </c>
      <c r="C9677" s="44" t="s">
        <v>79</v>
      </c>
      <c r="D9677" s="44" t="s">
        <v>175</v>
      </c>
      <c r="E9677" s="3">
        <v>3</v>
      </c>
      <c r="F9677" s="3">
        <v>1</v>
      </c>
      <c r="G9677" s="3">
        <v>1</v>
      </c>
      <c r="H9677" s="3">
        <v>1</v>
      </c>
      <c r="I9677" s="3">
        <f t="shared" si="151"/>
        <v>2</v>
      </c>
    </row>
    <row r="9678" spans="1:9" x14ac:dyDescent="0.35">
      <c r="A9678" s="3" t="s">
        <v>10070</v>
      </c>
      <c r="B9678" s="44" t="s">
        <v>181</v>
      </c>
      <c r="C9678" s="44" t="s">
        <v>79</v>
      </c>
      <c r="D9678" s="44" t="s">
        <v>175</v>
      </c>
      <c r="E9678" s="3">
        <v>3</v>
      </c>
      <c r="F9678" s="3">
        <v>3</v>
      </c>
      <c r="G9678" s="3">
        <v>1</v>
      </c>
      <c r="H9678" s="3">
        <v>2</v>
      </c>
      <c r="I9678" s="3">
        <f t="shared" si="151"/>
        <v>2</v>
      </c>
    </row>
    <row r="9679" spans="1:9" x14ac:dyDescent="0.35">
      <c r="A9679" s="3" t="s">
        <v>10071</v>
      </c>
      <c r="B9679" s="44" t="s">
        <v>177</v>
      </c>
      <c r="C9679" s="44" t="s">
        <v>106</v>
      </c>
      <c r="D9679" s="44" t="s">
        <v>176</v>
      </c>
      <c r="E9679" s="3">
        <v>3</v>
      </c>
      <c r="F9679" s="3">
        <v>1</v>
      </c>
      <c r="G9679" s="3">
        <v>1</v>
      </c>
      <c r="H9679" s="3">
        <v>1</v>
      </c>
      <c r="I9679" s="3">
        <f t="shared" si="151"/>
        <v>2</v>
      </c>
    </row>
    <row r="9680" spans="1:9" x14ac:dyDescent="0.35">
      <c r="A9680" s="3" t="s">
        <v>10072</v>
      </c>
      <c r="B9680" s="44" t="s">
        <v>265</v>
      </c>
      <c r="C9680" s="44" t="s">
        <v>96</v>
      </c>
      <c r="D9680" s="44" t="s">
        <v>175</v>
      </c>
      <c r="E9680" s="3">
        <v>3</v>
      </c>
      <c r="F9680" s="3">
        <v>1</v>
      </c>
      <c r="G9680" s="3">
        <v>1</v>
      </c>
      <c r="H9680" s="3">
        <v>1</v>
      </c>
      <c r="I9680" s="3">
        <f t="shared" si="151"/>
        <v>2</v>
      </c>
    </row>
    <row r="9681" spans="1:9" x14ac:dyDescent="0.35">
      <c r="A9681" s="3" t="s">
        <v>10073</v>
      </c>
      <c r="B9681" s="44" t="s">
        <v>181</v>
      </c>
      <c r="C9681" s="44" t="s">
        <v>79</v>
      </c>
      <c r="D9681" s="44" t="s">
        <v>175</v>
      </c>
      <c r="E9681" s="3">
        <v>3</v>
      </c>
      <c r="F9681" s="3">
        <v>4</v>
      </c>
      <c r="G9681" s="3">
        <v>1</v>
      </c>
      <c r="H9681" s="3">
        <v>1</v>
      </c>
      <c r="I9681" s="3">
        <f t="shared" si="151"/>
        <v>2</v>
      </c>
    </row>
    <row r="9682" spans="1:9" x14ac:dyDescent="0.35">
      <c r="A9682" s="3" t="s">
        <v>10074</v>
      </c>
      <c r="B9682" s="44" t="s">
        <v>177</v>
      </c>
      <c r="C9682" s="44" t="s">
        <v>106</v>
      </c>
      <c r="D9682" s="44" t="s">
        <v>176</v>
      </c>
      <c r="E9682" s="3">
        <v>3</v>
      </c>
      <c r="F9682" s="3">
        <v>1</v>
      </c>
      <c r="G9682" s="3">
        <v>4</v>
      </c>
      <c r="H9682" s="3">
        <v>1</v>
      </c>
      <c r="I9682" s="3">
        <f t="shared" si="151"/>
        <v>2</v>
      </c>
    </row>
    <row r="9683" spans="1:9" x14ac:dyDescent="0.35">
      <c r="A9683" s="3" t="s">
        <v>10075</v>
      </c>
      <c r="B9683" s="44" t="s">
        <v>182</v>
      </c>
      <c r="C9683" s="44" t="s">
        <v>183</v>
      </c>
      <c r="D9683" s="44" t="s">
        <v>175</v>
      </c>
      <c r="E9683" s="3">
        <v>3</v>
      </c>
      <c r="F9683" s="3">
        <v>1</v>
      </c>
      <c r="G9683" s="3">
        <v>4</v>
      </c>
      <c r="H9683" s="3">
        <v>1</v>
      </c>
      <c r="I9683" s="3">
        <f t="shared" si="151"/>
        <v>2</v>
      </c>
    </row>
    <row r="9684" spans="1:9" x14ac:dyDescent="0.35">
      <c r="A9684" s="3" t="s">
        <v>10076</v>
      </c>
      <c r="B9684" s="44" t="s">
        <v>177</v>
      </c>
      <c r="C9684" s="44" t="s">
        <v>106</v>
      </c>
      <c r="D9684" s="44" t="s">
        <v>176</v>
      </c>
      <c r="E9684" s="3">
        <v>3</v>
      </c>
      <c r="F9684" s="3">
        <v>1</v>
      </c>
      <c r="G9684" s="3">
        <v>1</v>
      </c>
      <c r="H9684" s="3">
        <v>1</v>
      </c>
      <c r="I9684" s="3">
        <f t="shared" si="151"/>
        <v>2</v>
      </c>
    </row>
    <row r="9685" spans="1:9" x14ac:dyDescent="0.35">
      <c r="A9685" s="3" t="s">
        <v>10077</v>
      </c>
      <c r="B9685" s="44" t="s">
        <v>181</v>
      </c>
      <c r="C9685" s="44" t="s">
        <v>79</v>
      </c>
      <c r="D9685" s="44" t="s">
        <v>175</v>
      </c>
      <c r="E9685" s="3">
        <v>3</v>
      </c>
      <c r="F9685" s="3">
        <v>1</v>
      </c>
      <c r="G9685" s="3">
        <v>1</v>
      </c>
      <c r="H9685" s="3">
        <v>1</v>
      </c>
      <c r="I9685" s="3">
        <f t="shared" si="151"/>
        <v>2</v>
      </c>
    </row>
    <row r="9686" spans="1:9" x14ac:dyDescent="0.35">
      <c r="A9686" s="3" t="s">
        <v>10078</v>
      </c>
      <c r="B9686" s="44" t="s">
        <v>177</v>
      </c>
      <c r="C9686" s="44" t="s">
        <v>106</v>
      </c>
      <c r="D9686" s="44" t="s">
        <v>176</v>
      </c>
      <c r="E9686" s="3">
        <v>3</v>
      </c>
      <c r="F9686" s="3">
        <v>1</v>
      </c>
      <c r="G9686" s="3">
        <v>4</v>
      </c>
      <c r="H9686" s="3">
        <v>1</v>
      </c>
      <c r="I9686" s="3">
        <f t="shared" si="151"/>
        <v>2</v>
      </c>
    </row>
    <row r="9687" spans="1:9" x14ac:dyDescent="0.35">
      <c r="A9687" s="3" t="s">
        <v>10079</v>
      </c>
      <c r="B9687" s="44" t="s">
        <v>177</v>
      </c>
      <c r="C9687" s="44" t="s">
        <v>106</v>
      </c>
      <c r="D9687" s="44" t="s">
        <v>176</v>
      </c>
      <c r="E9687" s="3">
        <v>3</v>
      </c>
      <c r="F9687" s="3">
        <v>1</v>
      </c>
      <c r="G9687" s="3">
        <v>4</v>
      </c>
      <c r="H9687" s="3">
        <v>1</v>
      </c>
      <c r="I9687" s="3">
        <f t="shared" si="151"/>
        <v>2</v>
      </c>
    </row>
    <row r="9688" spans="1:9" x14ac:dyDescent="0.35">
      <c r="A9688" s="3" t="s">
        <v>10080</v>
      </c>
      <c r="B9688" s="44" t="s">
        <v>177</v>
      </c>
      <c r="C9688" s="44" t="s">
        <v>106</v>
      </c>
      <c r="D9688" s="44" t="s">
        <v>176</v>
      </c>
      <c r="E9688" s="3">
        <v>3</v>
      </c>
      <c r="F9688" s="3">
        <v>1</v>
      </c>
      <c r="G9688" s="3">
        <v>4</v>
      </c>
      <c r="H9688" s="3">
        <v>1</v>
      </c>
      <c r="I9688" s="3">
        <f t="shared" si="151"/>
        <v>2</v>
      </c>
    </row>
    <row r="9689" spans="1:9" x14ac:dyDescent="0.35">
      <c r="A9689" s="3" t="s">
        <v>10081</v>
      </c>
      <c r="B9689" s="44" t="s">
        <v>177</v>
      </c>
      <c r="C9689" s="44" t="s">
        <v>106</v>
      </c>
      <c r="D9689" s="44" t="s">
        <v>176</v>
      </c>
      <c r="E9689" s="3">
        <v>3</v>
      </c>
      <c r="F9689" s="3">
        <v>1</v>
      </c>
      <c r="G9689" s="3">
        <v>4</v>
      </c>
      <c r="H9689" s="3">
        <v>1</v>
      </c>
      <c r="I9689" s="3">
        <f t="shared" si="151"/>
        <v>2</v>
      </c>
    </row>
    <row r="9690" spans="1:9" x14ac:dyDescent="0.35">
      <c r="A9690" s="3" t="s">
        <v>10082</v>
      </c>
      <c r="B9690" s="44" t="s">
        <v>177</v>
      </c>
      <c r="C9690" s="44" t="s">
        <v>106</v>
      </c>
      <c r="D9690" s="44" t="s">
        <v>176</v>
      </c>
      <c r="E9690" s="3">
        <v>3</v>
      </c>
      <c r="F9690" s="3">
        <v>1</v>
      </c>
      <c r="G9690" s="3">
        <v>4</v>
      </c>
      <c r="H9690" s="3">
        <v>1</v>
      </c>
      <c r="I9690" s="3">
        <f t="shared" si="151"/>
        <v>2</v>
      </c>
    </row>
    <row r="9691" spans="1:9" x14ac:dyDescent="0.35">
      <c r="A9691" s="3" t="s">
        <v>10083</v>
      </c>
      <c r="B9691" s="44" t="s">
        <v>177</v>
      </c>
      <c r="C9691" s="44" t="s">
        <v>106</v>
      </c>
      <c r="D9691" s="44" t="s">
        <v>176</v>
      </c>
      <c r="E9691" s="3">
        <v>3</v>
      </c>
      <c r="F9691" s="3">
        <v>1</v>
      </c>
      <c r="G9691" s="3">
        <v>4</v>
      </c>
      <c r="H9691" s="3">
        <v>1</v>
      </c>
      <c r="I9691" s="3">
        <f t="shared" si="151"/>
        <v>2</v>
      </c>
    </row>
    <row r="9692" spans="1:9" x14ac:dyDescent="0.35">
      <c r="A9692" s="3" t="s">
        <v>10084</v>
      </c>
      <c r="B9692" s="44" t="s">
        <v>177</v>
      </c>
      <c r="C9692" s="44" t="s">
        <v>106</v>
      </c>
      <c r="D9692" s="44" t="s">
        <v>176</v>
      </c>
      <c r="E9692" s="3">
        <v>3</v>
      </c>
      <c r="F9692" s="3">
        <v>1</v>
      </c>
      <c r="G9692" s="3">
        <v>4</v>
      </c>
      <c r="H9692" s="3">
        <v>1</v>
      </c>
      <c r="I9692" s="3">
        <f t="shared" si="151"/>
        <v>2</v>
      </c>
    </row>
    <row r="9693" spans="1:9" x14ac:dyDescent="0.35">
      <c r="A9693" s="3" t="s">
        <v>10085</v>
      </c>
      <c r="B9693" s="44" t="s">
        <v>177</v>
      </c>
      <c r="C9693" s="44" t="s">
        <v>106</v>
      </c>
      <c r="D9693" s="44" t="s">
        <v>176</v>
      </c>
      <c r="E9693" s="3">
        <v>3</v>
      </c>
      <c r="F9693" s="3">
        <v>1</v>
      </c>
      <c r="G9693" s="3">
        <v>4</v>
      </c>
      <c r="H9693" s="3">
        <v>1</v>
      </c>
      <c r="I9693" s="3">
        <f t="shared" si="151"/>
        <v>2</v>
      </c>
    </row>
    <row r="9694" spans="1:9" x14ac:dyDescent="0.35">
      <c r="A9694" s="3" t="s">
        <v>10086</v>
      </c>
      <c r="B9694" s="44" t="s">
        <v>177</v>
      </c>
      <c r="C9694" s="44" t="s">
        <v>106</v>
      </c>
      <c r="D9694" s="44" t="s">
        <v>176</v>
      </c>
      <c r="E9694" s="3">
        <v>3</v>
      </c>
      <c r="F9694" s="3">
        <v>1</v>
      </c>
      <c r="G9694" s="3">
        <v>1</v>
      </c>
      <c r="H9694" s="3">
        <v>1</v>
      </c>
      <c r="I9694" s="3">
        <f t="shared" si="151"/>
        <v>2</v>
      </c>
    </row>
    <row r="9695" spans="1:9" x14ac:dyDescent="0.35">
      <c r="A9695" s="3" t="s">
        <v>10087</v>
      </c>
      <c r="B9695" s="44" t="s">
        <v>177</v>
      </c>
      <c r="C9695" s="44" t="s">
        <v>106</v>
      </c>
      <c r="D9695" s="44" t="s">
        <v>176</v>
      </c>
      <c r="E9695" s="3">
        <v>3</v>
      </c>
      <c r="F9695" s="3">
        <v>1</v>
      </c>
      <c r="G9695" s="3">
        <v>1</v>
      </c>
      <c r="H9695" s="3">
        <v>1</v>
      </c>
      <c r="I9695" s="3">
        <f t="shared" si="151"/>
        <v>2</v>
      </c>
    </row>
    <row r="9696" spans="1:9" x14ac:dyDescent="0.35">
      <c r="A9696" s="3" t="s">
        <v>10088</v>
      </c>
      <c r="B9696" s="44" t="s">
        <v>215</v>
      </c>
      <c r="C9696" s="44" t="s">
        <v>38</v>
      </c>
      <c r="D9696" s="44" t="s">
        <v>176</v>
      </c>
      <c r="E9696" s="3">
        <v>3</v>
      </c>
      <c r="F9696" s="3">
        <v>1</v>
      </c>
      <c r="G9696" s="3">
        <v>1</v>
      </c>
      <c r="H9696" s="3">
        <v>1</v>
      </c>
      <c r="I9696" s="3">
        <f t="shared" si="151"/>
        <v>2</v>
      </c>
    </row>
    <row r="9697" spans="1:9" x14ac:dyDescent="0.35">
      <c r="A9697" s="3" t="s">
        <v>10089</v>
      </c>
      <c r="B9697" s="44" t="s">
        <v>215</v>
      </c>
      <c r="C9697" s="44" t="s">
        <v>38</v>
      </c>
      <c r="D9697" s="44" t="s">
        <v>176</v>
      </c>
      <c r="E9697" s="3">
        <v>3</v>
      </c>
      <c r="F9697" s="3">
        <v>1</v>
      </c>
      <c r="G9697" s="3">
        <v>1</v>
      </c>
      <c r="H9697" s="3">
        <v>1</v>
      </c>
      <c r="I9697" s="3">
        <f t="shared" si="151"/>
        <v>2</v>
      </c>
    </row>
    <row r="9698" spans="1:9" x14ac:dyDescent="0.35">
      <c r="A9698" s="3" t="s">
        <v>10090</v>
      </c>
      <c r="B9698" s="44" t="s">
        <v>215</v>
      </c>
      <c r="C9698" s="44" t="s">
        <v>38</v>
      </c>
      <c r="D9698" s="44" t="s">
        <v>176</v>
      </c>
      <c r="E9698" s="3">
        <v>3</v>
      </c>
      <c r="F9698" s="3">
        <v>1</v>
      </c>
      <c r="G9698" s="3">
        <v>1</v>
      </c>
      <c r="H9698" s="3">
        <v>1</v>
      </c>
      <c r="I9698" s="3">
        <f t="shared" si="151"/>
        <v>2</v>
      </c>
    </row>
    <row r="9699" spans="1:9" x14ac:dyDescent="0.35">
      <c r="A9699" s="3" t="s">
        <v>10091</v>
      </c>
      <c r="B9699" s="44" t="s">
        <v>215</v>
      </c>
      <c r="C9699" s="44" t="s">
        <v>38</v>
      </c>
      <c r="D9699" s="44" t="s">
        <v>176</v>
      </c>
      <c r="E9699" s="3">
        <v>3</v>
      </c>
      <c r="F9699" s="3">
        <v>1</v>
      </c>
      <c r="G9699" s="3">
        <v>1</v>
      </c>
      <c r="H9699" s="3">
        <v>1</v>
      </c>
      <c r="I9699" s="3">
        <f t="shared" si="151"/>
        <v>2</v>
      </c>
    </row>
    <row r="9700" spans="1:9" x14ac:dyDescent="0.35">
      <c r="A9700" s="3" t="s">
        <v>10092</v>
      </c>
      <c r="B9700" s="44" t="s">
        <v>237</v>
      </c>
      <c r="C9700" s="44" t="s">
        <v>63</v>
      </c>
      <c r="D9700" s="44" t="s">
        <v>175</v>
      </c>
      <c r="E9700" s="3">
        <v>3</v>
      </c>
      <c r="F9700" s="3">
        <v>1</v>
      </c>
      <c r="G9700" s="3">
        <v>1</v>
      </c>
      <c r="H9700" s="3">
        <v>1</v>
      </c>
      <c r="I9700" s="3">
        <f t="shared" si="151"/>
        <v>2</v>
      </c>
    </row>
    <row r="9701" spans="1:9" x14ac:dyDescent="0.35">
      <c r="A9701" s="3" t="s">
        <v>10093</v>
      </c>
      <c r="B9701" s="44" t="s">
        <v>237</v>
      </c>
      <c r="C9701" s="44" t="s">
        <v>63</v>
      </c>
      <c r="D9701" s="44" t="s">
        <v>175</v>
      </c>
      <c r="E9701" s="3">
        <v>3</v>
      </c>
      <c r="F9701" s="3">
        <v>1</v>
      </c>
      <c r="G9701" s="3">
        <v>1</v>
      </c>
      <c r="H9701" s="3">
        <v>1</v>
      </c>
      <c r="I9701" s="3">
        <f t="shared" si="151"/>
        <v>2</v>
      </c>
    </row>
    <row r="9702" spans="1:9" x14ac:dyDescent="0.35">
      <c r="A9702" s="3" t="s">
        <v>10094</v>
      </c>
      <c r="B9702" s="44" t="s">
        <v>237</v>
      </c>
      <c r="C9702" s="44" t="s">
        <v>63</v>
      </c>
      <c r="D9702" s="44" t="s">
        <v>175</v>
      </c>
      <c r="E9702" s="3">
        <v>3</v>
      </c>
      <c r="F9702" s="3">
        <v>1</v>
      </c>
      <c r="G9702" s="3">
        <v>1</v>
      </c>
      <c r="H9702" s="3">
        <v>1</v>
      </c>
      <c r="I9702" s="3">
        <f t="shared" si="151"/>
        <v>2</v>
      </c>
    </row>
    <row r="9703" spans="1:9" x14ac:dyDescent="0.35">
      <c r="A9703" s="3" t="s">
        <v>10095</v>
      </c>
      <c r="B9703" s="44" t="s">
        <v>182</v>
      </c>
      <c r="C9703" s="44" t="s">
        <v>183</v>
      </c>
      <c r="D9703" s="44" t="s">
        <v>175</v>
      </c>
      <c r="E9703" s="3">
        <v>3</v>
      </c>
      <c r="F9703" s="3">
        <v>1</v>
      </c>
      <c r="G9703" s="3">
        <v>1</v>
      </c>
      <c r="H9703" s="3">
        <v>3</v>
      </c>
      <c r="I9703" s="3">
        <f t="shared" si="151"/>
        <v>2</v>
      </c>
    </row>
    <row r="9704" spans="1:9" x14ac:dyDescent="0.35">
      <c r="A9704" s="3" t="s">
        <v>10096</v>
      </c>
      <c r="B9704" s="44" t="s">
        <v>237</v>
      </c>
      <c r="C9704" s="44" t="s">
        <v>63</v>
      </c>
      <c r="D9704" s="44" t="s">
        <v>175</v>
      </c>
      <c r="E9704" s="3">
        <v>3</v>
      </c>
      <c r="F9704" s="3">
        <v>1</v>
      </c>
      <c r="G9704" s="3">
        <v>1</v>
      </c>
      <c r="H9704" s="3">
        <v>2</v>
      </c>
      <c r="I9704" s="3">
        <f t="shared" si="151"/>
        <v>2</v>
      </c>
    </row>
    <row r="9705" spans="1:9" x14ac:dyDescent="0.35">
      <c r="A9705" s="3" t="s">
        <v>10097</v>
      </c>
      <c r="B9705" s="44" t="s">
        <v>276</v>
      </c>
      <c r="C9705" s="44" t="s">
        <v>105</v>
      </c>
      <c r="D9705" s="44" t="s">
        <v>175</v>
      </c>
      <c r="E9705" s="3">
        <v>3</v>
      </c>
      <c r="F9705" s="3">
        <v>2</v>
      </c>
      <c r="G9705" s="3">
        <v>1</v>
      </c>
      <c r="H9705" s="3">
        <v>1</v>
      </c>
      <c r="I9705" s="3">
        <f t="shared" si="151"/>
        <v>2</v>
      </c>
    </row>
    <row r="9706" spans="1:9" x14ac:dyDescent="0.35">
      <c r="A9706" s="3" t="s">
        <v>10098</v>
      </c>
      <c r="B9706" s="44" t="s">
        <v>182</v>
      </c>
      <c r="C9706" s="44" t="s">
        <v>183</v>
      </c>
      <c r="D9706" s="44" t="s">
        <v>175</v>
      </c>
      <c r="E9706" s="3">
        <v>3</v>
      </c>
      <c r="F9706" s="3">
        <v>1</v>
      </c>
      <c r="G9706" s="3">
        <v>1</v>
      </c>
      <c r="H9706" s="3">
        <v>1</v>
      </c>
      <c r="I9706" s="3">
        <f t="shared" si="151"/>
        <v>2</v>
      </c>
    </row>
    <row r="9707" spans="1:9" x14ac:dyDescent="0.35">
      <c r="A9707" s="3" t="s">
        <v>10099</v>
      </c>
      <c r="B9707" s="44" t="s">
        <v>182</v>
      </c>
      <c r="C9707" s="44" t="s">
        <v>183</v>
      </c>
      <c r="D9707" s="44" t="s">
        <v>175</v>
      </c>
      <c r="E9707" s="3">
        <v>3</v>
      </c>
      <c r="F9707" s="3">
        <v>1</v>
      </c>
      <c r="G9707" s="3">
        <v>1</v>
      </c>
      <c r="H9707" s="3">
        <v>1</v>
      </c>
      <c r="I9707" s="3">
        <f t="shared" si="151"/>
        <v>2</v>
      </c>
    </row>
    <row r="9708" spans="1:9" x14ac:dyDescent="0.35">
      <c r="A9708" s="3" t="s">
        <v>10100</v>
      </c>
      <c r="B9708" s="44" t="s">
        <v>182</v>
      </c>
      <c r="C9708" s="44" t="s">
        <v>183</v>
      </c>
      <c r="D9708" s="44" t="s">
        <v>175</v>
      </c>
      <c r="E9708" s="3">
        <v>3</v>
      </c>
      <c r="F9708" s="3">
        <v>1</v>
      </c>
      <c r="G9708" s="3">
        <v>1</v>
      </c>
      <c r="H9708" s="3">
        <v>1</v>
      </c>
      <c r="I9708" s="3">
        <f t="shared" si="151"/>
        <v>2</v>
      </c>
    </row>
    <row r="9709" spans="1:9" x14ac:dyDescent="0.35">
      <c r="A9709" s="3" t="s">
        <v>10101</v>
      </c>
      <c r="B9709" s="44" t="s">
        <v>237</v>
      </c>
      <c r="C9709" s="44" t="s">
        <v>63</v>
      </c>
      <c r="D9709" s="44" t="s">
        <v>175</v>
      </c>
      <c r="E9709" s="3">
        <v>3</v>
      </c>
      <c r="F9709" s="3">
        <v>1</v>
      </c>
      <c r="G9709" s="3">
        <v>1</v>
      </c>
      <c r="H9709" s="3">
        <v>1</v>
      </c>
      <c r="I9709" s="3">
        <f t="shared" si="151"/>
        <v>2</v>
      </c>
    </row>
    <row r="9710" spans="1:9" x14ac:dyDescent="0.35">
      <c r="A9710" s="3" t="s">
        <v>10102</v>
      </c>
      <c r="B9710" s="44" t="s">
        <v>282</v>
      </c>
      <c r="C9710" s="44" t="s">
        <v>111</v>
      </c>
      <c r="D9710" s="44" t="s">
        <v>175</v>
      </c>
      <c r="E9710" s="3">
        <v>3</v>
      </c>
      <c r="F9710" s="3">
        <v>1</v>
      </c>
      <c r="G9710" s="3">
        <v>1</v>
      </c>
      <c r="H9710" s="3">
        <v>1</v>
      </c>
      <c r="I9710" s="3">
        <f t="shared" si="151"/>
        <v>2</v>
      </c>
    </row>
    <row r="9711" spans="1:9" x14ac:dyDescent="0.35">
      <c r="A9711" s="3" t="s">
        <v>10103</v>
      </c>
      <c r="B9711" s="44" t="s">
        <v>215</v>
      </c>
      <c r="C9711" s="44" t="s">
        <v>38</v>
      </c>
      <c r="D9711" s="44" t="s">
        <v>176</v>
      </c>
      <c r="E9711" s="3">
        <v>3</v>
      </c>
      <c r="F9711" s="3">
        <v>3</v>
      </c>
      <c r="G9711" s="3">
        <v>1</v>
      </c>
      <c r="H9711" s="3">
        <v>1</v>
      </c>
      <c r="I9711" s="3">
        <f t="shared" si="151"/>
        <v>2</v>
      </c>
    </row>
    <row r="9712" spans="1:9" x14ac:dyDescent="0.35">
      <c r="A9712" s="3" t="s">
        <v>10104</v>
      </c>
      <c r="B9712" s="44" t="s">
        <v>215</v>
      </c>
      <c r="C9712" s="44" t="s">
        <v>38</v>
      </c>
      <c r="D9712" s="44" t="s">
        <v>176</v>
      </c>
      <c r="E9712" s="3">
        <v>3</v>
      </c>
      <c r="F9712" s="3">
        <v>2</v>
      </c>
      <c r="G9712" s="3">
        <v>1</v>
      </c>
      <c r="H9712" s="3">
        <v>1</v>
      </c>
      <c r="I9712" s="3">
        <f t="shared" si="151"/>
        <v>2</v>
      </c>
    </row>
    <row r="9713" spans="1:9" x14ac:dyDescent="0.35">
      <c r="A9713" s="3" t="s">
        <v>10105</v>
      </c>
      <c r="B9713" s="44" t="s">
        <v>215</v>
      </c>
      <c r="C9713" s="44" t="s">
        <v>38</v>
      </c>
      <c r="D9713" s="44" t="s">
        <v>176</v>
      </c>
      <c r="E9713" s="3">
        <v>3</v>
      </c>
      <c r="F9713" s="3">
        <v>1</v>
      </c>
      <c r="G9713" s="3">
        <v>4</v>
      </c>
      <c r="H9713" s="3">
        <v>2</v>
      </c>
      <c r="I9713" s="3">
        <f t="shared" si="151"/>
        <v>3</v>
      </c>
    </row>
    <row r="9714" spans="1:9" x14ac:dyDescent="0.35">
      <c r="A9714" s="3" t="s">
        <v>10106</v>
      </c>
      <c r="B9714" s="44" t="s">
        <v>215</v>
      </c>
      <c r="C9714" s="44" t="s">
        <v>38</v>
      </c>
      <c r="D9714" s="44" t="s">
        <v>176</v>
      </c>
      <c r="E9714" s="3">
        <v>3</v>
      </c>
      <c r="F9714" s="3">
        <v>2</v>
      </c>
      <c r="G9714" s="3">
        <v>1</v>
      </c>
      <c r="H9714" s="3">
        <v>1</v>
      </c>
      <c r="I9714" s="3">
        <f t="shared" si="151"/>
        <v>2</v>
      </c>
    </row>
    <row r="9715" spans="1:9" x14ac:dyDescent="0.35">
      <c r="A9715" s="3" t="s">
        <v>10107</v>
      </c>
      <c r="B9715" s="44" t="s">
        <v>215</v>
      </c>
      <c r="C9715" s="44" t="s">
        <v>38</v>
      </c>
      <c r="D9715" s="44" t="s">
        <v>176</v>
      </c>
      <c r="E9715" s="3">
        <v>3</v>
      </c>
      <c r="F9715" s="3">
        <v>2</v>
      </c>
      <c r="G9715" s="3">
        <v>1</v>
      </c>
      <c r="H9715" s="3">
        <v>1</v>
      </c>
      <c r="I9715" s="3">
        <f t="shared" si="151"/>
        <v>2</v>
      </c>
    </row>
    <row r="9716" spans="1:9" x14ac:dyDescent="0.35">
      <c r="A9716" s="3" t="s">
        <v>10108</v>
      </c>
      <c r="B9716" s="44" t="s">
        <v>215</v>
      </c>
      <c r="C9716" s="44" t="s">
        <v>38</v>
      </c>
      <c r="D9716" s="44" t="s">
        <v>176</v>
      </c>
      <c r="E9716" s="3">
        <v>3</v>
      </c>
      <c r="F9716" s="3">
        <v>2</v>
      </c>
      <c r="G9716" s="3">
        <v>1</v>
      </c>
      <c r="H9716" s="3">
        <v>1</v>
      </c>
      <c r="I9716" s="3">
        <f t="shared" si="151"/>
        <v>2</v>
      </c>
    </row>
    <row r="9717" spans="1:9" x14ac:dyDescent="0.35">
      <c r="A9717" s="3" t="s">
        <v>10109</v>
      </c>
      <c r="B9717" s="44" t="s">
        <v>276</v>
      </c>
      <c r="C9717" s="44" t="s">
        <v>105</v>
      </c>
      <c r="D9717" s="44" t="s">
        <v>175</v>
      </c>
      <c r="E9717" s="3">
        <v>3</v>
      </c>
      <c r="F9717" s="3">
        <v>1</v>
      </c>
      <c r="G9717" s="3">
        <v>1</v>
      </c>
      <c r="H9717" s="3">
        <v>1</v>
      </c>
      <c r="I9717" s="3">
        <f t="shared" si="151"/>
        <v>2</v>
      </c>
    </row>
    <row r="9718" spans="1:9" x14ac:dyDescent="0.35">
      <c r="A9718" s="3" t="s">
        <v>10110</v>
      </c>
      <c r="B9718" s="44" t="s">
        <v>276</v>
      </c>
      <c r="C9718" s="44" t="s">
        <v>105</v>
      </c>
      <c r="D9718" s="44" t="s">
        <v>175</v>
      </c>
      <c r="E9718" s="3">
        <v>3</v>
      </c>
      <c r="F9718" s="3">
        <v>1</v>
      </c>
      <c r="G9718" s="3">
        <v>1</v>
      </c>
      <c r="H9718" s="3">
        <v>1</v>
      </c>
      <c r="I9718" s="3">
        <f t="shared" si="151"/>
        <v>2</v>
      </c>
    </row>
    <row r="9719" spans="1:9" x14ac:dyDescent="0.35">
      <c r="A9719" s="3" t="s">
        <v>10111</v>
      </c>
      <c r="B9719" s="44" t="s">
        <v>182</v>
      </c>
      <c r="C9719" s="44" t="s">
        <v>183</v>
      </c>
      <c r="D9719" s="44" t="s">
        <v>175</v>
      </c>
      <c r="E9719" s="3">
        <v>3</v>
      </c>
      <c r="F9719" s="3">
        <v>1</v>
      </c>
      <c r="G9719" s="3">
        <v>1</v>
      </c>
      <c r="H9719" s="3">
        <v>1</v>
      </c>
      <c r="I9719" s="3">
        <f t="shared" si="151"/>
        <v>2</v>
      </c>
    </row>
    <row r="9720" spans="1:9" x14ac:dyDescent="0.35">
      <c r="A9720" s="3" t="s">
        <v>10112</v>
      </c>
      <c r="B9720" s="44" t="s">
        <v>182</v>
      </c>
      <c r="C9720" s="44" t="s">
        <v>183</v>
      </c>
      <c r="D9720" s="44" t="s">
        <v>175</v>
      </c>
      <c r="E9720" s="3">
        <v>3</v>
      </c>
      <c r="F9720" s="3">
        <v>1</v>
      </c>
      <c r="G9720" s="3">
        <v>1</v>
      </c>
      <c r="H9720" s="3">
        <v>1</v>
      </c>
      <c r="I9720" s="3">
        <f t="shared" si="151"/>
        <v>2</v>
      </c>
    </row>
    <row r="9721" spans="1:9" x14ac:dyDescent="0.35">
      <c r="A9721" s="3" t="s">
        <v>10113</v>
      </c>
      <c r="B9721" s="44" t="s">
        <v>182</v>
      </c>
      <c r="C9721" s="44" t="s">
        <v>183</v>
      </c>
      <c r="D9721" s="44" t="s">
        <v>175</v>
      </c>
      <c r="E9721" s="3">
        <v>3</v>
      </c>
      <c r="F9721" s="3">
        <v>1</v>
      </c>
      <c r="G9721" s="3">
        <v>1</v>
      </c>
      <c r="H9721" s="3">
        <v>1</v>
      </c>
      <c r="I9721" s="3">
        <f t="shared" si="151"/>
        <v>2</v>
      </c>
    </row>
    <row r="9722" spans="1:9" x14ac:dyDescent="0.35">
      <c r="A9722" s="3" t="s">
        <v>10114</v>
      </c>
      <c r="B9722" s="44" t="s">
        <v>211</v>
      </c>
      <c r="C9722" s="44" t="s">
        <v>87</v>
      </c>
      <c r="D9722" s="44" t="s">
        <v>175</v>
      </c>
      <c r="E9722" s="3">
        <v>3</v>
      </c>
      <c r="F9722" s="3">
        <v>1</v>
      </c>
      <c r="G9722" s="3">
        <v>1</v>
      </c>
      <c r="H9722" s="3">
        <v>1</v>
      </c>
      <c r="I9722" s="3">
        <f t="shared" si="151"/>
        <v>2</v>
      </c>
    </row>
    <row r="9723" spans="1:9" x14ac:dyDescent="0.35">
      <c r="A9723" s="3" t="s">
        <v>10115</v>
      </c>
      <c r="B9723" s="44" t="s">
        <v>237</v>
      </c>
      <c r="C9723" s="44" t="s">
        <v>63</v>
      </c>
      <c r="D9723" s="44" t="s">
        <v>175</v>
      </c>
      <c r="E9723" s="3">
        <v>3</v>
      </c>
      <c r="F9723" s="3">
        <v>1</v>
      </c>
      <c r="G9723" s="3">
        <v>1</v>
      </c>
      <c r="H9723" s="3">
        <v>1</v>
      </c>
      <c r="I9723" s="3">
        <f t="shared" si="151"/>
        <v>2</v>
      </c>
    </row>
    <row r="9724" spans="1:9" x14ac:dyDescent="0.35">
      <c r="A9724" s="3" t="s">
        <v>10116</v>
      </c>
      <c r="B9724" s="44" t="s">
        <v>248</v>
      </c>
      <c r="C9724" s="44" t="s">
        <v>80</v>
      </c>
      <c r="D9724" s="44" t="s">
        <v>175</v>
      </c>
      <c r="E9724" s="3">
        <v>3</v>
      </c>
      <c r="F9724" s="3">
        <v>1</v>
      </c>
      <c r="G9724" s="3">
        <v>1</v>
      </c>
      <c r="H9724" s="3">
        <v>1</v>
      </c>
      <c r="I9724" s="3">
        <f t="shared" si="151"/>
        <v>2</v>
      </c>
    </row>
    <row r="9725" spans="1:9" x14ac:dyDescent="0.35">
      <c r="A9725" s="3" t="s">
        <v>10117</v>
      </c>
      <c r="B9725" s="44" t="s">
        <v>237</v>
      </c>
      <c r="C9725" s="44" t="s">
        <v>63</v>
      </c>
      <c r="D9725" s="44" t="s">
        <v>175</v>
      </c>
      <c r="E9725" s="3">
        <v>3</v>
      </c>
      <c r="F9725" s="3">
        <v>1</v>
      </c>
      <c r="G9725" s="3">
        <v>1</v>
      </c>
      <c r="H9725" s="3">
        <v>1</v>
      </c>
      <c r="I9725" s="3">
        <f t="shared" si="151"/>
        <v>2</v>
      </c>
    </row>
    <row r="9726" spans="1:9" x14ac:dyDescent="0.35">
      <c r="A9726" s="3" t="s">
        <v>10118</v>
      </c>
      <c r="B9726" s="44" t="s">
        <v>182</v>
      </c>
      <c r="C9726" s="44" t="s">
        <v>183</v>
      </c>
      <c r="D9726" s="44" t="s">
        <v>175</v>
      </c>
      <c r="E9726" s="3">
        <v>1</v>
      </c>
      <c r="F9726" s="3">
        <v>4</v>
      </c>
      <c r="G9726" s="3">
        <v>1</v>
      </c>
      <c r="H9726" s="3">
        <v>2</v>
      </c>
      <c r="I9726" s="3">
        <f t="shared" si="151"/>
        <v>2</v>
      </c>
    </row>
    <row r="9727" spans="1:9" x14ac:dyDescent="0.35">
      <c r="A9727" s="3" t="s">
        <v>10119</v>
      </c>
      <c r="B9727" s="44" t="s">
        <v>187</v>
      </c>
      <c r="C9727" s="44" t="s">
        <v>86</v>
      </c>
      <c r="D9727" s="44" t="s">
        <v>175</v>
      </c>
      <c r="E9727" s="3">
        <v>1</v>
      </c>
      <c r="F9727" s="3">
        <v>4</v>
      </c>
      <c r="G9727" s="3">
        <v>1</v>
      </c>
      <c r="H9727" s="3">
        <v>1</v>
      </c>
      <c r="I9727" s="3">
        <f t="shared" si="151"/>
        <v>2</v>
      </c>
    </row>
    <row r="9728" spans="1:9" x14ac:dyDescent="0.35">
      <c r="A9728" s="3" t="s">
        <v>10120</v>
      </c>
      <c r="B9728" s="44" t="s">
        <v>249</v>
      </c>
      <c r="C9728" s="44" t="s">
        <v>68</v>
      </c>
      <c r="D9728" s="44" t="s">
        <v>175</v>
      </c>
      <c r="E9728" s="3">
        <v>3</v>
      </c>
      <c r="F9728" s="3">
        <v>1</v>
      </c>
      <c r="G9728" s="3">
        <v>1</v>
      </c>
      <c r="H9728" s="3">
        <v>1</v>
      </c>
      <c r="I9728" s="3">
        <f t="shared" si="151"/>
        <v>2</v>
      </c>
    </row>
    <row r="9729" spans="1:9" x14ac:dyDescent="0.35">
      <c r="A9729" s="3" t="s">
        <v>10121</v>
      </c>
      <c r="B9729" s="44" t="s">
        <v>182</v>
      </c>
      <c r="C9729" s="44" t="s">
        <v>183</v>
      </c>
      <c r="D9729" s="44" t="s">
        <v>175</v>
      </c>
      <c r="E9729" s="3">
        <v>3</v>
      </c>
      <c r="F9729" s="3">
        <v>1</v>
      </c>
      <c r="G9729" s="3">
        <v>1</v>
      </c>
      <c r="H9729" s="3">
        <v>1</v>
      </c>
      <c r="I9729" s="3">
        <f t="shared" si="151"/>
        <v>2</v>
      </c>
    </row>
    <row r="9730" spans="1:9" x14ac:dyDescent="0.35">
      <c r="A9730" s="3" t="s">
        <v>10122</v>
      </c>
      <c r="B9730" s="44" t="s">
        <v>180</v>
      </c>
      <c r="C9730" s="44" t="s">
        <v>105</v>
      </c>
      <c r="D9730" s="44" t="s">
        <v>176</v>
      </c>
      <c r="E9730" s="3">
        <v>3</v>
      </c>
      <c r="F9730" s="3">
        <v>1</v>
      </c>
      <c r="G9730" s="3">
        <v>4</v>
      </c>
      <c r="H9730" s="3">
        <v>1</v>
      </c>
      <c r="I9730" s="3">
        <f t="shared" si="151"/>
        <v>2</v>
      </c>
    </row>
    <row r="9731" spans="1:9" x14ac:dyDescent="0.35">
      <c r="A9731" s="3" t="s">
        <v>10123</v>
      </c>
      <c r="B9731" s="44" t="s">
        <v>180</v>
      </c>
      <c r="C9731" s="44" t="s">
        <v>105</v>
      </c>
      <c r="D9731" s="44" t="s">
        <v>176</v>
      </c>
      <c r="E9731" s="3">
        <v>3</v>
      </c>
      <c r="F9731" s="3">
        <v>1</v>
      </c>
      <c r="G9731" s="3">
        <v>4</v>
      </c>
      <c r="H9731" s="3">
        <v>1</v>
      </c>
      <c r="I9731" s="3">
        <f t="shared" ref="I9731:I9794" si="152">ROUND(AVERAGE(E9731:H9731),0)</f>
        <v>2</v>
      </c>
    </row>
    <row r="9732" spans="1:9" x14ac:dyDescent="0.35">
      <c r="A9732" s="3" t="s">
        <v>10124</v>
      </c>
      <c r="B9732" s="44" t="s">
        <v>180</v>
      </c>
      <c r="C9732" s="44" t="s">
        <v>105</v>
      </c>
      <c r="D9732" s="44" t="s">
        <v>176</v>
      </c>
      <c r="E9732" s="3">
        <v>3</v>
      </c>
      <c r="F9732" s="3">
        <v>1</v>
      </c>
      <c r="G9732" s="3">
        <v>4</v>
      </c>
      <c r="H9732" s="3">
        <v>1</v>
      </c>
      <c r="I9732" s="3">
        <f t="shared" si="152"/>
        <v>2</v>
      </c>
    </row>
    <row r="9733" spans="1:9" x14ac:dyDescent="0.35">
      <c r="A9733" s="3" t="s">
        <v>10125</v>
      </c>
      <c r="B9733" s="44" t="s">
        <v>267</v>
      </c>
      <c r="C9733" s="44" t="s">
        <v>110</v>
      </c>
      <c r="D9733" s="44" t="s">
        <v>176</v>
      </c>
      <c r="E9733" s="3">
        <v>3</v>
      </c>
      <c r="F9733" s="3">
        <v>1</v>
      </c>
      <c r="G9733" s="3">
        <v>4</v>
      </c>
      <c r="H9733" s="3">
        <v>1</v>
      </c>
      <c r="I9733" s="3">
        <f t="shared" si="152"/>
        <v>2</v>
      </c>
    </row>
    <row r="9734" spans="1:9" x14ac:dyDescent="0.35">
      <c r="A9734" s="3" t="s">
        <v>10126</v>
      </c>
      <c r="B9734" s="44" t="s">
        <v>187</v>
      </c>
      <c r="C9734" s="44" t="s">
        <v>86</v>
      </c>
      <c r="D9734" s="44" t="s">
        <v>175</v>
      </c>
      <c r="E9734" s="3">
        <v>3</v>
      </c>
      <c r="F9734" s="3">
        <v>1</v>
      </c>
      <c r="G9734" s="3">
        <v>1</v>
      </c>
      <c r="H9734" s="3">
        <v>3</v>
      </c>
      <c r="I9734" s="3">
        <f t="shared" si="152"/>
        <v>2</v>
      </c>
    </row>
    <row r="9735" spans="1:9" x14ac:dyDescent="0.35">
      <c r="A9735" s="3" t="s">
        <v>10127</v>
      </c>
      <c r="B9735" s="44" t="s">
        <v>247</v>
      </c>
      <c r="C9735" s="44" t="s">
        <v>110</v>
      </c>
      <c r="D9735" s="44" t="s">
        <v>175</v>
      </c>
      <c r="E9735" s="3">
        <v>3</v>
      </c>
      <c r="F9735" s="3">
        <v>1</v>
      </c>
      <c r="G9735" s="3">
        <v>1</v>
      </c>
      <c r="H9735" s="3">
        <v>1</v>
      </c>
      <c r="I9735" s="3">
        <f t="shared" si="152"/>
        <v>2</v>
      </c>
    </row>
    <row r="9736" spans="1:9" x14ac:dyDescent="0.35">
      <c r="A9736" s="3" t="s">
        <v>10128</v>
      </c>
      <c r="B9736" s="44" t="s">
        <v>247</v>
      </c>
      <c r="C9736" s="44" t="s">
        <v>110</v>
      </c>
      <c r="D9736" s="44" t="s">
        <v>175</v>
      </c>
      <c r="E9736" s="3">
        <v>3</v>
      </c>
      <c r="F9736" s="3">
        <v>1</v>
      </c>
      <c r="G9736" s="3">
        <v>1</v>
      </c>
      <c r="H9736" s="3">
        <v>1</v>
      </c>
      <c r="I9736" s="3">
        <f t="shared" si="152"/>
        <v>2</v>
      </c>
    </row>
    <row r="9737" spans="1:9" x14ac:dyDescent="0.35">
      <c r="A9737" s="3" t="s">
        <v>10129</v>
      </c>
      <c r="B9737" s="44" t="s">
        <v>247</v>
      </c>
      <c r="C9737" s="44" t="s">
        <v>110</v>
      </c>
      <c r="D9737" s="44" t="s">
        <v>175</v>
      </c>
      <c r="E9737" s="3">
        <v>3</v>
      </c>
      <c r="F9737" s="3">
        <v>1</v>
      </c>
      <c r="G9737" s="3">
        <v>1</v>
      </c>
      <c r="H9737" s="3">
        <v>1</v>
      </c>
      <c r="I9737" s="3">
        <f t="shared" si="152"/>
        <v>2</v>
      </c>
    </row>
    <row r="9738" spans="1:9" x14ac:dyDescent="0.35">
      <c r="A9738" s="3" t="s">
        <v>10130</v>
      </c>
      <c r="B9738" s="44" t="s">
        <v>247</v>
      </c>
      <c r="C9738" s="44" t="s">
        <v>110</v>
      </c>
      <c r="D9738" s="44" t="s">
        <v>175</v>
      </c>
      <c r="E9738" s="3">
        <v>3</v>
      </c>
      <c r="F9738" s="3">
        <v>1</v>
      </c>
      <c r="G9738" s="3">
        <v>4</v>
      </c>
      <c r="H9738" s="3">
        <v>2</v>
      </c>
      <c r="I9738" s="3">
        <f t="shared" si="152"/>
        <v>3</v>
      </c>
    </row>
    <row r="9739" spans="1:9" x14ac:dyDescent="0.35">
      <c r="A9739" s="3" t="s">
        <v>10131</v>
      </c>
      <c r="B9739" s="44" t="s">
        <v>247</v>
      </c>
      <c r="C9739" s="44" t="s">
        <v>110</v>
      </c>
      <c r="D9739" s="44" t="s">
        <v>175</v>
      </c>
      <c r="E9739" s="3">
        <v>3</v>
      </c>
      <c r="F9739" s="3">
        <v>1</v>
      </c>
      <c r="G9739" s="3">
        <v>1</v>
      </c>
      <c r="H9739" s="3">
        <v>1</v>
      </c>
      <c r="I9739" s="3">
        <f t="shared" si="152"/>
        <v>2</v>
      </c>
    </row>
    <row r="9740" spans="1:9" x14ac:dyDescent="0.35">
      <c r="A9740" s="3" t="s">
        <v>10132</v>
      </c>
      <c r="B9740" s="44" t="s">
        <v>247</v>
      </c>
      <c r="C9740" s="44" t="s">
        <v>110</v>
      </c>
      <c r="D9740" s="44" t="s">
        <v>175</v>
      </c>
      <c r="E9740" s="3">
        <v>3</v>
      </c>
      <c r="F9740" s="3">
        <v>1</v>
      </c>
      <c r="G9740" s="3">
        <v>1</v>
      </c>
      <c r="H9740" s="3">
        <v>1</v>
      </c>
      <c r="I9740" s="3">
        <f t="shared" si="152"/>
        <v>2</v>
      </c>
    </row>
    <row r="9741" spans="1:9" x14ac:dyDescent="0.35">
      <c r="A9741" s="3" t="s">
        <v>10133</v>
      </c>
      <c r="B9741" s="44" t="s">
        <v>225</v>
      </c>
      <c r="C9741" s="44" t="s">
        <v>52</v>
      </c>
      <c r="D9741" s="44" t="s">
        <v>176</v>
      </c>
      <c r="E9741" s="3">
        <v>3</v>
      </c>
      <c r="F9741" s="3">
        <v>1</v>
      </c>
      <c r="G9741" s="3">
        <v>1</v>
      </c>
      <c r="H9741" s="3">
        <v>1</v>
      </c>
      <c r="I9741" s="3">
        <f t="shared" si="152"/>
        <v>2</v>
      </c>
    </row>
    <row r="9742" spans="1:9" x14ac:dyDescent="0.35">
      <c r="A9742" s="3" t="s">
        <v>10134</v>
      </c>
      <c r="B9742" s="44" t="s">
        <v>276</v>
      </c>
      <c r="C9742" s="44" t="s">
        <v>105</v>
      </c>
      <c r="D9742" s="44" t="s">
        <v>175</v>
      </c>
      <c r="E9742" s="3">
        <v>3</v>
      </c>
      <c r="F9742" s="3">
        <v>1</v>
      </c>
      <c r="G9742" s="3">
        <v>1</v>
      </c>
      <c r="H9742" s="3">
        <v>1</v>
      </c>
      <c r="I9742" s="3">
        <f t="shared" si="152"/>
        <v>2</v>
      </c>
    </row>
    <row r="9743" spans="1:9" x14ac:dyDescent="0.35">
      <c r="A9743" s="3" t="s">
        <v>10135</v>
      </c>
      <c r="B9743" s="44" t="s">
        <v>177</v>
      </c>
      <c r="C9743" s="44" t="s">
        <v>106</v>
      </c>
      <c r="D9743" s="44" t="s">
        <v>176</v>
      </c>
      <c r="E9743" s="3">
        <v>3</v>
      </c>
      <c r="F9743" s="3">
        <v>1</v>
      </c>
      <c r="G9743" s="3">
        <v>1</v>
      </c>
      <c r="H9743" s="3">
        <v>1</v>
      </c>
      <c r="I9743" s="3">
        <f t="shared" si="152"/>
        <v>2</v>
      </c>
    </row>
    <row r="9744" spans="1:9" x14ac:dyDescent="0.35">
      <c r="A9744" s="3" t="s">
        <v>10136</v>
      </c>
      <c r="B9744" s="44" t="s">
        <v>177</v>
      </c>
      <c r="C9744" s="44" t="s">
        <v>106</v>
      </c>
      <c r="D9744" s="44" t="s">
        <v>176</v>
      </c>
      <c r="E9744" s="3">
        <v>3</v>
      </c>
      <c r="F9744" s="3">
        <v>1</v>
      </c>
      <c r="G9744" s="3">
        <v>1</v>
      </c>
      <c r="H9744" s="3">
        <v>1</v>
      </c>
      <c r="I9744" s="3">
        <f t="shared" si="152"/>
        <v>2</v>
      </c>
    </row>
    <row r="9745" spans="1:9" x14ac:dyDescent="0.35">
      <c r="A9745" s="3" t="s">
        <v>10137</v>
      </c>
      <c r="B9745" s="44" t="s">
        <v>177</v>
      </c>
      <c r="C9745" s="44" t="s">
        <v>106</v>
      </c>
      <c r="D9745" s="44" t="s">
        <v>176</v>
      </c>
      <c r="E9745" s="3">
        <v>3</v>
      </c>
      <c r="F9745" s="3">
        <v>1</v>
      </c>
      <c r="G9745" s="3">
        <v>1</v>
      </c>
      <c r="H9745" s="3">
        <v>1</v>
      </c>
      <c r="I9745" s="3">
        <f t="shared" si="152"/>
        <v>2</v>
      </c>
    </row>
    <row r="9746" spans="1:9" x14ac:dyDescent="0.35">
      <c r="A9746" s="3" t="s">
        <v>10138</v>
      </c>
      <c r="B9746" s="44" t="s">
        <v>177</v>
      </c>
      <c r="C9746" s="44" t="s">
        <v>106</v>
      </c>
      <c r="D9746" s="44" t="s">
        <v>176</v>
      </c>
      <c r="E9746" s="3">
        <v>3</v>
      </c>
      <c r="F9746" s="3">
        <v>1</v>
      </c>
      <c r="G9746" s="3">
        <v>1</v>
      </c>
      <c r="H9746" s="3">
        <v>1</v>
      </c>
      <c r="I9746" s="3">
        <f t="shared" si="152"/>
        <v>2</v>
      </c>
    </row>
    <row r="9747" spans="1:9" x14ac:dyDescent="0.35">
      <c r="A9747" s="3" t="s">
        <v>10139</v>
      </c>
      <c r="B9747" s="44" t="s">
        <v>177</v>
      </c>
      <c r="C9747" s="44" t="s">
        <v>106</v>
      </c>
      <c r="D9747" s="44" t="s">
        <v>176</v>
      </c>
      <c r="E9747" s="3">
        <v>3</v>
      </c>
      <c r="F9747" s="3">
        <v>1</v>
      </c>
      <c r="G9747" s="3">
        <v>1</v>
      </c>
      <c r="H9747" s="3">
        <v>1</v>
      </c>
      <c r="I9747" s="3">
        <f t="shared" si="152"/>
        <v>2</v>
      </c>
    </row>
    <row r="9748" spans="1:9" x14ac:dyDescent="0.35">
      <c r="A9748" s="3" t="s">
        <v>10140</v>
      </c>
      <c r="B9748" s="44" t="s">
        <v>177</v>
      </c>
      <c r="C9748" s="44" t="s">
        <v>106</v>
      </c>
      <c r="D9748" s="44" t="s">
        <v>176</v>
      </c>
      <c r="E9748" s="3">
        <v>3</v>
      </c>
      <c r="F9748" s="3">
        <v>1</v>
      </c>
      <c r="G9748" s="3">
        <v>1</v>
      </c>
      <c r="H9748" s="3">
        <v>1</v>
      </c>
      <c r="I9748" s="3">
        <f t="shared" si="152"/>
        <v>2</v>
      </c>
    </row>
    <row r="9749" spans="1:9" x14ac:dyDescent="0.35">
      <c r="A9749" s="3" t="s">
        <v>10141</v>
      </c>
      <c r="B9749" s="44" t="s">
        <v>276</v>
      </c>
      <c r="C9749" s="44" t="s">
        <v>105</v>
      </c>
      <c r="D9749" s="44" t="s">
        <v>175</v>
      </c>
      <c r="E9749" s="3">
        <v>3</v>
      </c>
      <c r="F9749" s="3">
        <v>1</v>
      </c>
      <c r="G9749" s="3">
        <v>1</v>
      </c>
      <c r="H9749" s="3">
        <v>1</v>
      </c>
      <c r="I9749" s="3">
        <f t="shared" si="152"/>
        <v>2</v>
      </c>
    </row>
    <row r="9750" spans="1:9" x14ac:dyDescent="0.35">
      <c r="A9750" s="3" t="s">
        <v>10142</v>
      </c>
      <c r="B9750" s="44" t="s">
        <v>275</v>
      </c>
      <c r="C9750" s="44" t="s">
        <v>38</v>
      </c>
      <c r="D9750" s="44" t="s">
        <v>175</v>
      </c>
      <c r="E9750" s="3">
        <v>3</v>
      </c>
      <c r="F9750" s="3">
        <v>1</v>
      </c>
      <c r="G9750" s="3">
        <v>1</v>
      </c>
      <c r="H9750" s="3">
        <v>1</v>
      </c>
      <c r="I9750" s="3">
        <f t="shared" si="152"/>
        <v>2</v>
      </c>
    </row>
    <row r="9751" spans="1:9" x14ac:dyDescent="0.35">
      <c r="A9751" s="3" t="s">
        <v>10143</v>
      </c>
      <c r="B9751" s="44" t="s">
        <v>275</v>
      </c>
      <c r="C9751" s="44" t="s">
        <v>38</v>
      </c>
      <c r="D9751" s="44" t="s">
        <v>175</v>
      </c>
      <c r="E9751" s="3">
        <v>3</v>
      </c>
      <c r="F9751" s="3">
        <v>1</v>
      </c>
      <c r="G9751" s="3">
        <v>1</v>
      </c>
      <c r="H9751" s="3">
        <v>1</v>
      </c>
      <c r="I9751" s="3">
        <f t="shared" si="152"/>
        <v>2</v>
      </c>
    </row>
    <row r="9752" spans="1:9" x14ac:dyDescent="0.35">
      <c r="A9752" s="3" t="s">
        <v>10144</v>
      </c>
      <c r="B9752" s="44" t="s">
        <v>275</v>
      </c>
      <c r="C9752" s="44" t="s">
        <v>38</v>
      </c>
      <c r="D9752" s="44" t="s">
        <v>175</v>
      </c>
      <c r="E9752" s="3">
        <v>3</v>
      </c>
      <c r="F9752" s="3">
        <v>1</v>
      </c>
      <c r="G9752" s="3">
        <v>1</v>
      </c>
      <c r="H9752" s="3">
        <v>1</v>
      </c>
      <c r="I9752" s="3">
        <f t="shared" si="152"/>
        <v>2</v>
      </c>
    </row>
    <row r="9753" spans="1:9" x14ac:dyDescent="0.35">
      <c r="A9753" s="3" t="s">
        <v>10145</v>
      </c>
      <c r="B9753" s="44" t="s">
        <v>275</v>
      </c>
      <c r="C9753" s="44" t="s">
        <v>38</v>
      </c>
      <c r="D9753" s="44" t="s">
        <v>175</v>
      </c>
      <c r="E9753" s="3">
        <v>3</v>
      </c>
      <c r="F9753" s="3">
        <v>1</v>
      </c>
      <c r="G9753" s="3">
        <v>1</v>
      </c>
      <c r="H9753" s="3">
        <v>1</v>
      </c>
      <c r="I9753" s="3">
        <f t="shared" si="152"/>
        <v>2</v>
      </c>
    </row>
    <row r="9754" spans="1:9" x14ac:dyDescent="0.35">
      <c r="A9754" s="3" t="s">
        <v>10146</v>
      </c>
      <c r="B9754" s="44" t="s">
        <v>275</v>
      </c>
      <c r="C9754" s="44" t="s">
        <v>38</v>
      </c>
      <c r="D9754" s="44" t="s">
        <v>175</v>
      </c>
      <c r="E9754" s="3">
        <v>3</v>
      </c>
      <c r="F9754" s="3">
        <v>1</v>
      </c>
      <c r="G9754" s="3">
        <v>1</v>
      </c>
      <c r="H9754" s="3">
        <v>1</v>
      </c>
      <c r="I9754" s="3">
        <f t="shared" si="152"/>
        <v>2</v>
      </c>
    </row>
    <row r="9755" spans="1:9" x14ac:dyDescent="0.35">
      <c r="A9755" s="3" t="s">
        <v>10147</v>
      </c>
      <c r="B9755" s="44" t="s">
        <v>276</v>
      </c>
      <c r="C9755" s="44" t="s">
        <v>105</v>
      </c>
      <c r="D9755" s="44" t="s">
        <v>175</v>
      </c>
      <c r="E9755" s="3">
        <v>3</v>
      </c>
      <c r="F9755" s="3">
        <v>1</v>
      </c>
      <c r="G9755" s="3">
        <v>1</v>
      </c>
      <c r="H9755" s="3">
        <v>1</v>
      </c>
      <c r="I9755" s="3">
        <f t="shared" si="152"/>
        <v>2</v>
      </c>
    </row>
    <row r="9756" spans="1:9" x14ac:dyDescent="0.35">
      <c r="A9756" s="3" t="s">
        <v>10148</v>
      </c>
      <c r="B9756" s="44" t="s">
        <v>276</v>
      </c>
      <c r="C9756" s="44" t="s">
        <v>105</v>
      </c>
      <c r="D9756" s="44" t="s">
        <v>175</v>
      </c>
      <c r="E9756" s="3">
        <v>3</v>
      </c>
      <c r="F9756" s="3">
        <v>1</v>
      </c>
      <c r="G9756" s="3">
        <v>1</v>
      </c>
      <c r="H9756" s="3">
        <v>1</v>
      </c>
      <c r="I9756" s="3">
        <f t="shared" si="152"/>
        <v>2</v>
      </c>
    </row>
    <row r="9757" spans="1:9" x14ac:dyDescent="0.35">
      <c r="A9757" s="3" t="s">
        <v>10149</v>
      </c>
      <c r="B9757" s="44" t="s">
        <v>276</v>
      </c>
      <c r="C9757" s="44" t="s">
        <v>105</v>
      </c>
      <c r="D9757" s="44" t="s">
        <v>175</v>
      </c>
      <c r="E9757" s="3">
        <v>3</v>
      </c>
      <c r="F9757" s="3">
        <v>1</v>
      </c>
      <c r="G9757" s="3">
        <v>1</v>
      </c>
      <c r="H9757" s="3">
        <v>1</v>
      </c>
      <c r="I9757" s="3">
        <f t="shared" si="152"/>
        <v>2</v>
      </c>
    </row>
    <row r="9758" spans="1:9" x14ac:dyDescent="0.35">
      <c r="A9758" s="3" t="s">
        <v>10150</v>
      </c>
      <c r="B9758" s="44" t="s">
        <v>267</v>
      </c>
      <c r="C9758" s="44" t="s">
        <v>110</v>
      </c>
      <c r="D9758" s="44" t="s">
        <v>176</v>
      </c>
      <c r="E9758" s="3">
        <v>3</v>
      </c>
      <c r="F9758" s="3">
        <v>1</v>
      </c>
      <c r="G9758" s="3">
        <v>4</v>
      </c>
      <c r="H9758" s="3">
        <v>1</v>
      </c>
      <c r="I9758" s="3">
        <f t="shared" si="152"/>
        <v>2</v>
      </c>
    </row>
    <row r="9759" spans="1:9" x14ac:dyDescent="0.35">
      <c r="A9759" s="3" t="s">
        <v>10151</v>
      </c>
      <c r="B9759" s="44" t="s">
        <v>267</v>
      </c>
      <c r="C9759" s="44" t="s">
        <v>110</v>
      </c>
      <c r="D9759" s="44" t="s">
        <v>176</v>
      </c>
      <c r="E9759" s="3">
        <v>3</v>
      </c>
      <c r="F9759" s="3">
        <v>1</v>
      </c>
      <c r="G9759" s="3">
        <v>4</v>
      </c>
      <c r="H9759" s="3">
        <v>1</v>
      </c>
      <c r="I9759" s="3">
        <f t="shared" si="152"/>
        <v>2</v>
      </c>
    </row>
    <row r="9760" spans="1:9" x14ac:dyDescent="0.35">
      <c r="A9760" s="3" t="s">
        <v>10152</v>
      </c>
      <c r="B9760" s="44" t="s">
        <v>267</v>
      </c>
      <c r="C9760" s="44" t="s">
        <v>110</v>
      </c>
      <c r="D9760" s="44" t="s">
        <v>176</v>
      </c>
      <c r="E9760" s="3">
        <v>3</v>
      </c>
      <c r="F9760" s="3">
        <v>4</v>
      </c>
      <c r="G9760" s="3">
        <v>4</v>
      </c>
      <c r="H9760" s="3">
        <v>1</v>
      </c>
      <c r="I9760" s="3">
        <f t="shared" si="152"/>
        <v>3</v>
      </c>
    </row>
    <row r="9761" spans="1:9" x14ac:dyDescent="0.35">
      <c r="A9761" s="3" t="s">
        <v>10153</v>
      </c>
      <c r="B9761" s="44" t="s">
        <v>267</v>
      </c>
      <c r="C9761" s="44" t="s">
        <v>110</v>
      </c>
      <c r="D9761" s="44" t="s">
        <v>176</v>
      </c>
      <c r="E9761" s="3">
        <v>3</v>
      </c>
      <c r="F9761" s="3">
        <v>1</v>
      </c>
      <c r="G9761" s="3">
        <v>4</v>
      </c>
      <c r="H9761" s="3">
        <v>1</v>
      </c>
      <c r="I9761" s="3">
        <f t="shared" si="152"/>
        <v>2</v>
      </c>
    </row>
    <row r="9762" spans="1:9" x14ac:dyDescent="0.35">
      <c r="A9762" s="3" t="s">
        <v>10154</v>
      </c>
      <c r="B9762" s="44" t="s">
        <v>267</v>
      </c>
      <c r="C9762" s="44" t="s">
        <v>110</v>
      </c>
      <c r="D9762" s="44" t="s">
        <v>176</v>
      </c>
      <c r="E9762" s="3">
        <v>3</v>
      </c>
      <c r="F9762" s="3">
        <v>1</v>
      </c>
      <c r="G9762" s="3">
        <v>4</v>
      </c>
      <c r="H9762" s="3">
        <v>1</v>
      </c>
      <c r="I9762" s="3">
        <f t="shared" si="152"/>
        <v>2</v>
      </c>
    </row>
    <row r="9763" spans="1:9" x14ac:dyDescent="0.35">
      <c r="A9763" s="3" t="s">
        <v>10155</v>
      </c>
      <c r="B9763" s="44" t="s">
        <v>267</v>
      </c>
      <c r="C9763" s="44" t="s">
        <v>110</v>
      </c>
      <c r="D9763" s="44" t="s">
        <v>176</v>
      </c>
      <c r="E9763" s="3">
        <v>3</v>
      </c>
      <c r="F9763" s="3">
        <v>1</v>
      </c>
      <c r="G9763" s="3">
        <v>4</v>
      </c>
      <c r="H9763" s="3">
        <v>1</v>
      </c>
      <c r="I9763" s="3">
        <f t="shared" si="152"/>
        <v>2</v>
      </c>
    </row>
    <row r="9764" spans="1:9" x14ac:dyDescent="0.35">
      <c r="A9764" s="3" t="s">
        <v>10156</v>
      </c>
      <c r="B9764" s="44" t="s">
        <v>267</v>
      </c>
      <c r="C9764" s="44" t="s">
        <v>110</v>
      </c>
      <c r="D9764" s="44" t="s">
        <v>176</v>
      </c>
      <c r="E9764" s="3">
        <v>3</v>
      </c>
      <c r="F9764" s="3">
        <v>1</v>
      </c>
      <c r="G9764" s="3">
        <v>4</v>
      </c>
      <c r="H9764" s="3">
        <v>1</v>
      </c>
      <c r="I9764" s="3">
        <f t="shared" si="152"/>
        <v>2</v>
      </c>
    </row>
    <row r="9765" spans="1:9" x14ac:dyDescent="0.35">
      <c r="A9765" s="3" t="s">
        <v>10157</v>
      </c>
      <c r="B9765" s="44" t="s">
        <v>267</v>
      </c>
      <c r="C9765" s="44" t="s">
        <v>110</v>
      </c>
      <c r="D9765" s="44" t="s">
        <v>176</v>
      </c>
      <c r="E9765" s="3">
        <v>3</v>
      </c>
      <c r="F9765" s="3">
        <v>1</v>
      </c>
      <c r="G9765" s="3">
        <v>4</v>
      </c>
      <c r="H9765" s="3">
        <v>1</v>
      </c>
      <c r="I9765" s="3">
        <f t="shared" si="152"/>
        <v>2</v>
      </c>
    </row>
    <row r="9766" spans="1:9" x14ac:dyDescent="0.35">
      <c r="A9766" s="3" t="s">
        <v>10158</v>
      </c>
      <c r="B9766" s="44" t="s">
        <v>267</v>
      </c>
      <c r="C9766" s="44" t="s">
        <v>110</v>
      </c>
      <c r="D9766" s="44" t="s">
        <v>176</v>
      </c>
      <c r="E9766" s="3">
        <v>3</v>
      </c>
      <c r="F9766" s="3">
        <v>1</v>
      </c>
      <c r="G9766" s="3">
        <v>4</v>
      </c>
      <c r="H9766" s="3">
        <v>1</v>
      </c>
      <c r="I9766" s="3">
        <f t="shared" si="152"/>
        <v>2</v>
      </c>
    </row>
    <row r="9767" spans="1:9" x14ac:dyDescent="0.35">
      <c r="A9767" s="3" t="s">
        <v>10159</v>
      </c>
      <c r="B9767" s="44" t="s">
        <v>177</v>
      </c>
      <c r="C9767" s="44" t="s">
        <v>106</v>
      </c>
      <c r="D9767" s="44" t="s">
        <v>176</v>
      </c>
      <c r="E9767" s="3">
        <v>3</v>
      </c>
      <c r="F9767" s="3">
        <v>1</v>
      </c>
      <c r="G9767" s="3">
        <v>4</v>
      </c>
      <c r="H9767" s="3">
        <v>1</v>
      </c>
      <c r="I9767" s="3">
        <f t="shared" si="152"/>
        <v>2</v>
      </c>
    </row>
    <row r="9768" spans="1:9" x14ac:dyDescent="0.35">
      <c r="A9768" s="3" t="s">
        <v>10160</v>
      </c>
      <c r="B9768" s="44" t="s">
        <v>177</v>
      </c>
      <c r="C9768" s="44" t="s">
        <v>106</v>
      </c>
      <c r="D9768" s="44" t="s">
        <v>176</v>
      </c>
      <c r="E9768" s="3">
        <v>3</v>
      </c>
      <c r="F9768" s="3">
        <v>1</v>
      </c>
      <c r="G9768" s="3">
        <v>4</v>
      </c>
      <c r="H9768" s="3">
        <v>1</v>
      </c>
      <c r="I9768" s="3">
        <f t="shared" si="152"/>
        <v>2</v>
      </c>
    </row>
    <row r="9769" spans="1:9" x14ac:dyDescent="0.35">
      <c r="A9769" s="3" t="s">
        <v>10161</v>
      </c>
      <c r="B9769" s="44" t="s">
        <v>177</v>
      </c>
      <c r="C9769" s="44" t="s">
        <v>106</v>
      </c>
      <c r="D9769" s="44" t="s">
        <v>176</v>
      </c>
      <c r="E9769" s="3">
        <v>3</v>
      </c>
      <c r="F9769" s="3">
        <v>1</v>
      </c>
      <c r="G9769" s="3">
        <v>4</v>
      </c>
      <c r="H9769" s="3">
        <v>1</v>
      </c>
      <c r="I9769" s="3">
        <f t="shared" si="152"/>
        <v>2</v>
      </c>
    </row>
    <row r="9770" spans="1:9" x14ac:dyDescent="0.35">
      <c r="A9770" s="3" t="s">
        <v>10162</v>
      </c>
      <c r="B9770" s="44" t="s">
        <v>275</v>
      </c>
      <c r="C9770" s="44" t="s">
        <v>38</v>
      </c>
      <c r="D9770" s="44" t="s">
        <v>175</v>
      </c>
      <c r="E9770" s="3">
        <v>3</v>
      </c>
      <c r="F9770" s="3">
        <v>1</v>
      </c>
      <c r="G9770" s="3">
        <v>1</v>
      </c>
      <c r="H9770" s="3">
        <v>1</v>
      </c>
      <c r="I9770" s="3">
        <f t="shared" si="152"/>
        <v>2</v>
      </c>
    </row>
    <row r="9771" spans="1:9" x14ac:dyDescent="0.35">
      <c r="A9771" s="3" t="s">
        <v>10163</v>
      </c>
      <c r="B9771" s="44" t="s">
        <v>275</v>
      </c>
      <c r="C9771" s="44" t="s">
        <v>38</v>
      </c>
      <c r="D9771" s="44" t="s">
        <v>175</v>
      </c>
      <c r="E9771" s="3">
        <v>3</v>
      </c>
      <c r="F9771" s="3">
        <v>1</v>
      </c>
      <c r="G9771" s="3">
        <v>1</v>
      </c>
      <c r="H9771" s="3">
        <v>1</v>
      </c>
      <c r="I9771" s="3">
        <f t="shared" si="152"/>
        <v>2</v>
      </c>
    </row>
    <row r="9772" spans="1:9" x14ac:dyDescent="0.35">
      <c r="A9772" s="3" t="s">
        <v>10164</v>
      </c>
      <c r="B9772" s="44" t="s">
        <v>275</v>
      </c>
      <c r="C9772" s="44" t="s">
        <v>38</v>
      </c>
      <c r="D9772" s="44" t="s">
        <v>175</v>
      </c>
      <c r="E9772" s="3">
        <v>3</v>
      </c>
      <c r="F9772" s="3">
        <v>1</v>
      </c>
      <c r="G9772" s="3">
        <v>1</v>
      </c>
      <c r="H9772" s="3">
        <v>1</v>
      </c>
      <c r="I9772" s="3">
        <f t="shared" si="152"/>
        <v>2</v>
      </c>
    </row>
    <row r="9773" spans="1:9" x14ac:dyDescent="0.35">
      <c r="A9773" s="3" t="s">
        <v>10165</v>
      </c>
      <c r="B9773" s="44" t="s">
        <v>275</v>
      </c>
      <c r="C9773" s="44" t="s">
        <v>38</v>
      </c>
      <c r="D9773" s="44" t="s">
        <v>175</v>
      </c>
      <c r="E9773" s="3">
        <v>3</v>
      </c>
      <c r="F9773" s="3">
        <v>1</v>
      </c>
      <c r="G9773" s="3">
        <v>1</v>
      </c>
      <c r="H9773" s="3">
        <v>1</v>
      </c>
      <c r="I9773" s="3">
        <f t="shared" si="152"/>
        <v>2</v>
      </c>
    </row>
    <row r="9774" spans="1:9" x14ac:dyDescent="0.35">
      <c r="A9774" s="3" t="s">
        <v>10166</v>
      </c>
      <c r="B9774" s="44" t="s">
        <v>275</v>
      </c>
      <c r="C9774" s="44" t="s">
        <v>38</v>
      </c>
      <c r="D9774" s="44" t="s">
        <v>175</v>
      </c>
      <c r="E9774" s="3">
        <v>3</v>
      </c>
      <c r="F9774" s="3">
        <v>1</v>
      </c>
      <c r="G9774" s="3">
        <v>1</v>
      </c>
      <c r="H9774" s="3">
        <v>1</v>
      </c>
      <c r="I9774" s="3">
        <f t="shared" si="152"/>
        <v>2</v>
      </c>
    </row>
    <row r="9775" spans="1:9" x14ac:dyDescent="0.35">
      <c r="A9775" s="3" t="s">
        <v>10167</v>
      </c>
      <c r="B9775" s="44" t="s">
        <v>275</v>
      </c>
      <c r="C9775" s="44" t="s">
        <v>38</v>
      </c>
      <c r="D9775" s="44" t="s">
        <v>175</v>
      </c>
      <c r="E9775" s="3">
        <v>3</v>
      </c>
      <c r="F9775" s="3">
        <v>1</v>
      </c>
      <c r="G9775" s="3">
        <v>1</v>
      </c>
      <c r="H9775" s="3">
        <v>1</v>
      </c>
      <c r="I9775" s="3">
        <f t="shared" si="152"/>
        <v>2</v>
      </c>
    </row>
    <row r="9776" spans="1:9" x14ac:dyDescent="0.35">
      <c r="A9776" s="3" t="s">
        <v>10168</v>
      </c>
      <c r="B9776" s="44" t="s">
        <v>275</v>
      </c>
      <c r="C9776" s="44" t="s">
        <v>38</v>
      </c>
      <c r="D9776" s="44" t="s">
        <v>175</v>
      </c>
      <c r="E9776" s="3">
        <v>3</v>
      </c>
      <c r="F9776" s="3">
        <v>2</v>
      </c>
      <c r="G9776" s="3">
        <v>1</v>
      </c>
      <c r="H9776" s="3">
        <v>1</v>
      </c>
      <c r="I9776" s="3">
        <f t="shared" si="152"/>
        <v>2</v>
      </c>
    </row>
    <row r="9777" spans="1:9" x14ac:dyDescent="0.35">
      <c r="A9777" s="3" t="s">
        <v>10169</v>
      </c>
      <c r="B9777" s="44" t="s">
        <v>177</v>
      </c>
      <c r="C9777" s="44" t="s">
        <v>106</v>
      </c>
      <c r="D9777" s="44" t="s">
        <v>176</v>
      </c>
      <c r="E9777" s="3">
        <v>3</v>
      </c>
      <c r="F9777" s="3">
        <v>1</v>
      </c>
      <c r="G9777" s="3">
        <v>4</v>
      </c>
      <c r="H9777" s="3">
        <v>1</v>
      </c>
      <c r="I9777" s="3">
        <f t="shared" si="152"/>
        <v>2</v>
      </c>
    </row>
    <row r="9778" spans="1:9" x14ac:dyDescent="0.35">
      <c r="A9778" s="3" t="s">
        <v>10170</v>
      </c>
      <c r="B9778" s="44" t="s">
        <v>177</v>
      </c>
      <c r="C9778" s="44" t="s">
        <v>106</v>
      </c>
      <c r="D9778" s="44" t="s">
        <v>176</v>
      </c>
      <c r="E9778" s="3">
        <v>3</v>
      </c>
      <c r="F9778" s="3">
        <v>1</v>
      </c>
      <c r="G9778" s="3">
        <v>4</v>
      </c>
      <c r="H9778" s="3">
        <v>1</v>
      </c>
      <c r="I9778" s="3">
        <f t="shared" si="152"/>
        <v>2</v>
      </c>
    </row>
    <row r="9779" spans="1:9" x14ac:dyDescent="0.35">
      <c r="A9779" s="3" t="s">
        <v>10171</v>
      </c>
      <c r="B9779" s="44" t="s">
        <v>275</v>
      </c>
      <c r="C9779" s="44" t="s">
        <v>38</v>
      </c>
      <c r="D9779" s="44" t="s">
        <v>175</v>
      </c>
      <c r="E9779" s="3">
        <v>3</v>
      </c>
      <c r="F9779" s="3">
        <v>2</v>
      </c>
      <c r="G9779" s="3">
        <v>1</v>
      </c>
      <c r="H9779" s="3">
        <v>1</v>
      </c>
      <c r="I9779" s="3">
        <f t="shared" si="152"/>
        <v>2</v>
      </c>
    </row>
    <row r="9780" spans="1:9" x14ac:dyDescent="0.35">
      <c r="A9780" s="3" t="s">
        <v>10172</v>
      </c>
      <c r="B9780" s="44" t="s">
        <v>177</v>
      </c>
      <c r="C9780" s="44" t="s">
        <v>106</v>
      </c>
      <c r="D9780" s="44" t="s">
        <v>176</v>
      </c>
      <c r="E9780" s="3">
        <v>3</v>
      </c>
      <c r="F9780" s="3">
        <v>1</v>
      </c>
      <c r="G9780" s="3">
        <v>4</v>
      </c>
      <c r="H9780" s="3">
        <v>1</v>
      </c>
      <c r="I9780" s="3">
        <f t="shared" si="152"/>
        <v>2</v>
      </c>
    </row>
    <row r="9781" spans="1:9" x14ac:dyDescent="0.35">
      <c r="A9781" s="3" t="s">
        <v>10173</v>
      </c>
      <c r="B9781" s="44" t="s">
        <v>275</v>
      </c>
      <c r="C9781" s="44" t="s">
        <v>38</v>
      </c>
      <c r="D9781" s="44" t="s">
        <v>175</v>
      </c>
      <c r="E9781" s="3">
        <v>3</v>
      </c>
      <c r="F9781" s="3">
        <v>2</v>
      </c>
      <c r="G9781" s="3">
        <v>1</v>
      </c>
      <c r="H9781" s="3">
        <v>1</v>
      </c>
      <c r="I9781" s="3">
        <f t="shared" si="152"/>
        <v>2</v>
      </c>
    </row>
    <row r="9782" spans="1:9" x14ac:dyDescent="0.35">
      <c r="A9782" s="3" t="s">
        <v>10174</v>
      </c>
      <c r="B9782" s="44" t="s">
        <v>275</v>
      </c>
      <c r="C9782" s="44" t="s">
        <v>38</v>
      </c>
      <c r="D9782" s="44" t="s">
        <v>175</v>
      </c>
      <c r="E9782" s="3">
        <v>3</v>
      </c>
      <c r="F9782" s="3">
        <v>1</v>
      </c>
      <c r="G9782" s="3">
        <v>1</v>
      </c>
      <c r="H9782" s="3">
        <v>1</v>
      </c>
      <c r="I9782" s="3">
        <f t="shared" si="152"/>
        <v>2</v>
      </c>
    </row>
    <row r="9783" spans="1:9" x14ac:dyDescent="0.35">
      <c r="A9783" s="3" t="s">
        <v>10175</v>
      </c>
      <c r="B9783" s="44" t="s">
        <v>275</v>
      </c>
      <c r="C9783" s="44" t="s">
        <v>38</v>
      </c>
      <c r="D9783" s="44" t="s">
        <v>175</v>
      </c>
      <c r="E9783" s="3">
        <v>3</v>
      </c>
      <c r="F9783" s="3">
        <v>1</v>
      </c>
      <c r="G9783" s="3">
        <v>1</v>
      </c>
      <c r="H9783" s="3">
        <v>1</v>
      </c>
      <c r="I9783" s="3">
        <f t="shared" si="152"/>
        <v>2</v>
      </c>
    </row>
    <row r="9784" spans="1:9" x14ac:dyDescent="0.35">
      <c r="A9784" s="3" t="s">
        <v>10176</v>
      </c>
      <c r="B9784" s="44" t="s">
        <v>275</v>
      </c>
      <c r="C9784" s="44" t="s">
        <v>38</v>
      </c>
      <c r="D9784" s="44" t="s">
        <v>175</v>
      </c>
      <c r="E9784" s="3">
        <v>3</v>
      </c>
      <c r="F9784" s="3">
        <v>1</v>
      </c>
      <c r="G9784" s="3">
        <v>1</v>
      </c>
      <c r="H9784" s="3">
        <v>1</v>
      </c>
      <c r="I9784" s="3">
        <f t="shared" si="152"/>
        <v>2</v>
      </c>
    </row>
    <row r="9785" spans="1:9" x14ac:dyDescent="0.35">
      <c r="A9785" s="3" t="s">
        <v>10177</v>
      </c>
      <c r="B9785" s="44" t="s">
        <v>275</v>
      </c>
      <c r="C9785" s="44" t="s">
        <v>38</v>
      </c>
      <c r="D9785" s="44" t="s">
        <v>175</v>
      </c>
      <c r="E9785" s="3">
        <v>3</v>
      </c>
      <c r="F9785" s="3">
        <v>2</v>
      </c>
      <c r="G9785" s="3">
        <v>1</v>
      </c>
      <c r="H9785" s="3">
        <v>1</v>
      </c>
      <c r="I9785" s="3">
        <f t="shared" si="152"/>
        <v>2</v>
      </c>
    </row>
    <row r="9786" spans="1:9" x14ac:dyDescent="0.35">
      <c r="A9786" s="3" t="s">
        <v>10178</v>
      </c>
      <c r="B9786" s="44" t="s">
        <v>247</v>
      </c>
      <c r="C9786" s="44" t="s">
        <v>110</v>
      </c>
      <c r="D9786" s="44" t="s">
        <v>175</v>
      </c>
      <c r="E9786" s="3">
        <v>3</v>
      </c>
      <c r="F9786" s="3">
        <v>1</v>
      </c>
      <c r="G9786" s="3">
        <v>1</v>
      </c>
      <c r="H9786" s="3">
        <v>1</v>
      </c>
      <c r="I9786" s="3">
        <f t="shared" si="152"/>
        <v>2</v>
      </c>
    </row>
    <row r="9787" spans="1:9" x14ac:dyDescent="0.35">
      <c r="A9787" s="3" t="s">
        <v>10179</v>
      </c>
      <c r="B9787" s="44" t="s">
        <v>247</v>
      </c>
      <c r="C9787" s="44" t="s">
        <v>110</v>
      </c>
      <c r="D9787" s="44" t="s">
        <v>175</v>
      </c>
      <c r="E9787" s="3">
        <v>3</v>
      </c>
      <c r="F9787" s="3">
        <v>1</v>
      </c>
      <c r="G9787" s="3">
        <v>1</v>
      </c>
      <c r="H9787" s="3">
        <v>1</v>
      </c>
      <c r="I9787" s="3">
        <f t="shared" si="152"/>
        <v>2</v>
      </c>
    </row>
    <row r="9788" spans="1:9" x14ac:dyDescent="0.35">
      <c r="A9788" s="3" t="s">
        <v>10180</v>
      </c>
      <c r="B9788" s="44" t="s">
        <v>247</v>
      </c>
      <c r="C9788" s="44" t="s">
        <v>110</v>
      </c>
      <c r="D9788" s="44" t="s">
        <v>175</v>
      </c>
      <c r="E9788" s="3">
        <v>3</v>
      </c>
      <c r="F9788" s="3">
        <v>1</v>
      </c>
      <c r="G9788" s="3">
        <v>1</v>
      </c>
      <c r="H9788" s="3">
        <v>1</v>
      </c>
      <c r="I9788" s="3">
        <f t="shared" si="152"/>
        <v>2</v>
      </c>
    </row>
    <row r="9789" spans="1:9" x14ac:dyDescent="0.35">
      <c r="A9789" s="3" t="s">
        <v>10181</v>
      </c>
      <c r="B9789" s="44" t="s">
        <v>247</v>
      </c>
      <c r="C9789" s="44" t="s">
        <v>110</v>
      </c>
      <c r="D9789" s="44" t="s">
        <v>175</v>
      </c>
      <c r="E9789" s="3">
        <v>3</v>
      </c>
      <c r="F9789" s="3">
        <v>1</v>
      </c>
      <c r="G9789" s="3">
        <v>1</v>
      </c>
      <c r="H9789" s="3">
        <v>1</v>
      </c>
      <c r="I9789" s="3">
        <f t="shared" si="152"/>
        <v>2</v>
      </c>
    </row>
    <row r="9790" spans="1:9" x14ac:dyDescent="0.35">
      <c r="A9790" s="3" t="s">
        <v>10182</v>
      </c>
      <c r="B9790" s="44" t="s">
        <v>177</v>
      </c>
      <c r="C9790" s="44" t="s">
        <v>106</v>
      </c>
      <c r="D9790" s="44" t="s">
        <v>176</v>
      </c>
      <c r="E9790" s="3">
        <v>3</v>
      </c>
      <c r="F9790" s="3">
        <v>1</v>
      </c>
      <c r="G9790" s="3">
        <v>1</v>
      </c>
      <c r="H9790" s="3">
        <v>1</v>
      </c>
      <c r="I9790" s="3">
        <f t="shared" si="152"/>
        <v>2</v>
      </c>
    </row>
    <row r="9791" spans="1:9" x14ac:dyDescent="0.35">
      <c r="A9791" s="3" t="s">
        <v>10183</v>
      </c>
      <c r="B9791" s="44" t="s">
        <v>177</v>
      </c>
      <c r="C9791" s="44" t="s">
        <v>106</v>
      </c>
      <c r="D9791" s="44" t="s">
        <v>176</v>
      </c>
      <c r="E9791" s="3">
        <v>3</v>
      </c>
      <c r="F9791" s="3">
        <v>1</v>
      </c>
      <c r="G9791" s="3">
        <v>1</v>
      </c>
      <c r="H9791" s="3">
        <v>1</v>
      </c>
      <c r="I9791" s="3">
        <f t="shared" si="152"/>
        <v>2</v>
      </c>
    </row>
    <row r="9792" spans="1:9" x14ac:dyDescent="0.35">
      <c r="A9792" s="3" t="s">
        <v>10184</v>
      </c>
      <c r="B9792" s="44" t="s">
        <v>247</v>
      </c>
      <c r="C9792" s="44" t="s">
        <v>110</v>
      </c>
      <c r="D9792" s="44" t="s">
        <v>175</v>
      </c>
      <c r="E9792" s="3">
        <v>3</v>
      </c>
      <c r="F9792" s="3">
        <v>1</v>
      </c>
      <c r="G9792" s="3">
        <v>1</v>
      </c>
      <c r="H9792" s="3">
        <v>1</v>
      </c>
      <c r="I9792" s="3">
        <f t="shared" si="152"/>
        <v>2</v>
      </c>
    </row>
    <row r="9793" spans="1:9" x14ac:dyDescent="0.35">
      <c r="A9793" s="3" t="s">
        <v>10185</v>
      </c>
      <c r="B9793" s="44" t="s">
        <v>247</v>
      </c>
      <c r="C9793" s="44" t="s">
        <v>110</v>
      </c>
      <c r="D9793" s="44" t="s">
        <v>175</v>
      </c>
      <c r="E9793" s="3">
        <v>3</v>
      </c>
      <c r="F9793" s="3">
        <v>1</v>
      </c>
      <c r="G9793" s="3">
        <v>1</v>
      </c>
      <c r="H9793" s="3">
        <v>1</v>
      </c>
      <c r="I9793" s="3">
        <f t="shared" si="152"/>
        <v>2</v>
      </c>
    </row>
    <row r="9794" spans="1:9" x14ac:dyDescent="0.35">
      <c r="A9794" s="3" t="s">
        <v>10186</v>
      </c>
      <c r="B9794" s="44" t="s">
        <v>247</v>
      </c>
      <c r="C9794" s="44" t="s">
        <v>110</v>
      </c>
      <c r="D9794" s="44" t="s">
        <v>175</v>
      </c>
      <c r="E9794" s="3">
        <v>3</v>
      </c>
      <c r="F9794" s="3">
        <v>1</v>
      </c>
      <c r="G9794" s="3">
        <v>4</v>
      </c>
      <c r="H9794" s="3">
        <v>1</v>
      </c>
      <c r="I9794" s="3">
        <f t="shared" si="152"/>
        <v>2</v>
      </c>
    </row>
    <row r="9795" spans="1:9" x14ac:dyDescent="0.35">
      <c r="A9795" s="3" t="s">
        <v>10187</v>
      </c>
      <c r="B9795" s="44" t="s">
        <v>186</v>
      </c>
      <c r="C9795" s="44" t="s">
        <v>95</v>
      </c>
      <c r="D9795" s="44" t="s">
        <v>176</v>
      </c>
      <c r="E9795" s="3">
        <v>3</v>
      </c>
      <c r="F9795" s="3">
        <v>1</v>
      </c>
      <c r="G9795" s="3">
        <v>4</v>
      </c>
      <c r="H9795" s="3">
        <v>1</v>
      </c>
      <c r="I9795" s="3">
        <f t="shared" ref="I9795:I9858" si="153">ROUND(AVERAGE(E9795:H9795),0)</f>
        <v>2</v>
      </c>
    </row>
    <row r="9796" spans="1:9" x14ac:dyDescent="0.35">
      <c r="A9796" s="3" t="s">
        <v>10188</v>
      </c>
      <c r="B9796" s="44" t="s">
        <v>186</v>
      </c>
      <c r="C9796" s="44" t="s">
        <v>95</v>
      </c>
      <c r="D9796" s="44" t="s">
        <v>176</v>
      </c>
      <c r="E9796" s="3">
        <v>3</v>
      </c>
      <c r="F9796" s="3">
        <v>1</v>
      </c>
      <c r="G9796" s="3">
        <v>4</v>
      </c>
      <c r="H9796" s="3">
        <v>1</v>
      </c>
      <c r="I9796" s="3">
        <f t="shared" si="153"/>
        <v>2</v>
      </c>
    </row>
    <row r="9797" spans="1:9" x14ac:dyDescent="0.35">
      <c r="A9797" s="3" t="s">
        <v>10189</v>
      </c>
      <c r="B9797" s="44" t="s">
        <v>186</v>
      </c>
      <c r="C9797" s="44" t="s">
        <v>95</v>
      </c>
      <c r="D9797" s="44" t="s">
        <v>176</v>
      </c>
      <c r="E9797" s="3">
        <v>3</v>
      </c>
      <c r="F9797" s="3">
        <v>1</v>
      </c>
      <c r="G9797" s="3">
        <v>4</v>
      </c>
      <c r="H9797" s="3">
        <v>1</v>
      </c>
      <c r="I9797" s="3">
        <f t="shared" si="153"/>
        <v>2</v>
      </c>
    </row>
    <row r="9798" spans="1:9" x14ac:dyDescent="0.35">
      <c r="A9798" s="3" t="s">
        <v>10190</v>
      </c>
      <c r="B9798" s="44" t="s">
        <v>267</v>
      </c>
      <c r="C9798" s="44" t="s">
        <v>110</v>
      </c>
      <c r="D9798" s="44" t="s">
        <v>176</v>
      </c>
      <c r="E9798" s="3">
        <v>3</v>
      </c>
      <c r="F9798" s="3">
        <v>1</v>
      </c>
      <c r="G9798" s="3">
        <v>1</v>
      </c>
      <c r="H9798" s="3">
        <v>1</v>
      </c>
      <c r="I9798" s="3">
        <f t="shared" si="153"/>
        <v>2</v>
      </c>
    </row>
    <row r="9799" spans="1:9" x14ac:dyDescent="0.35">
      <c r="A9799" s="3" t="s">
        <v>10191</v>
      </c>
      <c r="B9799" s="44" t="s">
        <v>267</v>
      </c>
      <c r="C9799" s="44" t="s">
        <v>110</v>
      </c>
      <c r="D9799" s="44" t="s">
        <v>176</v>
      </c>
      <c r="E9799" s="3">
        <v>3</v>
      </c>
      <c r="F9799" s="3">
        <v>1</v>
      </c>
      <c r="G9799" s="3">
        <v>1</v>
      </c>
      <c r="H9799" s="3">
        <v>1</v>
      </c>
      <c r="I9799" s="3">
        <f t="shared" si="153"/>
        <v>2</v>
      </c>
    </row>
    <row r="9800" spans="1:9" x14ac:dyDescent="0.35">
      <c r="A9800" s="3" t="s">
        <v>10192</v>
      </c>
      <c r="B9800" s="44" t="s">
        <v>247</v>
      </c>
      <c r="C9800" s="44" t="s">
        <v>110</v>
      </c>
      <c r="D9800" s="44" t="s">
        <v>175</v>
      </c>
      <c r="E9800" s="3">
        <v>3</v>
      </c>
      <c r="F9800" s="3">
        <v>1</v>
      </c>
      <c r="G9800" s="3">
        <v>4</v>
      </c>
      <c r="H9800" s="3">
        <v>1</v>
      </c>
      <c r="I9800" s="3">
        <f t="shared" si="153"/>
        <v>2</v>
      </c>
    </row>
    <row r="9801" spans="1:9" x14ac:dyDescent="0.35">
      <c r="A9801" s="3" t="s">
        <v>10193</v>
      </c>
      <c r="B9801" s="44" t="s">
        <v>247</v>
      </c>
      <c r="C9801" s="44" t="s">
        <v>110</v>
      </c>
      <c r="D9801" s="44" t="s">
        <v>175</v>
      </c>
      <c r="E9801" s="3">
        <v>3</v>
      </c>
      <c r="F9801" s="3">
        <v>1</v>
      </c>
      <c r="G9801" s="3">
        <v>4</v>
      </c>
      <c r="H9801" s="3">
        <v>1</v>
      </c>
      <c r="I9801" s="3">
        <f t="shared" si="153"/>
        <v>2</v>
      </c>
    </row>
    <row r="9802" spans="1:9" x14ac:dyDescent="0.35">
      <c r="A9802" s="3" t="s">
        <v>10194</v>
      </c>
      <c r="B9802" s="44" t="s">
        <v>247</v>
      </c>
      <c r="C9802" s="44" t="s">
        <v>110</v>
      </c>
      <c r="D9802" s="44" t="s">
        <v>175</v>
      </c>
      <c r="E9802" s="3">
        <v>3</v>
      </c>
      <c r="F9802" s="3">
        <v>1</v>
      </c>
      <c r="G9802" s="3">
        <v>4</v>
      </c>
      <c r="H9802" s="3">
        <v>1</v>
      </c>
      <c r="I9802" s="3">
        <f t="shared" si="153"/>
        <v>2</v>
      </c>
    </row>
    <row r="9803" spans="1:9" x14ac:dyDescent="0.35">
      <c r="A9803" s="3" t="s">
        <v>10195</v>
      </c>
      <c r="B9803" s="44" t="s">
        <v>247</v>
      </c>
      <c r="C9803" s="44" t="s">
        <v>110</v>
      </c>
      <c r="D9803" s="44" t="s">
        <v>175</v>
      </c>
      <c r="E9803" s="3">
        <v>3</v>
      </c>
      <c r="F9803" s="3">
        <v>1</v>
      </c>
      <c r="G9803" s="3">
        <v>4</v>
      </c>
      <c r="H9803" s="3">
        <v>1</v>
      </c>
      <c r="I9803" s="3">
        <f t="shared" si="153"/>
        <v>2</v>
      </c>
    </row>
    <row r="9804" spans="1:9" x14ac:dyDescent="0.35">
      <c r="A9804" s="3" t="s">
        <v>10196</v>
      </c>
      <c r="B9804" s="44" t="s">
        <v>247</v>
      </c>
      <c r="C9804" s="44" t="s">
        <v>110</v>
      </c>
      <c r="D9804" s="44" t="s">
        <v>175</v>
      </c>
      <c r="E9804" s="3">
        <v>3</v>
      </c>
      <c r="F9804" s="3">
        <v>1</v>
      </c>
      <c r="G9804" s="3">
        <v>4</v>
      </c>
      <c r="H9804" s="3">
        <v>1</v>
      </c>
      <c r="I9804" s="3">
        <f t="shared" si="153"/>
        <v>2</v>
      </c>
    </row>
    <row r="9805" spans="1:9" x14ac:dyDescent="0.35">
      <c r="A9805" s="3" t="s">
        <v>10197</v>
      </c>
      <c r="B9805" s="44" t="s">
        <v>247</v>
      </c>
      <c r="C9805" s="44" t="s">
        <v>110</v>
      </c>
      <c r="D9805" s="44" t="s">
        <v>175</v>
      </c>
      <c r="E9805" s="3">
        <v>3</v>
      </c>
      <c r="F9805" s="3">
        <v>1</v>
      </c>
      <c r="G9805" s="3">
        <v>4</v>
      </c>
      <c r="H9805" s="3">
        <v>1</v>
      </c>
      <c r="I9805" s="3">
        <f t="shared" si="153"/>
        <v>2</v>
      </c>
    </row>
    <row r="9806" spans="1:9" x14ac:dyDescent="0.35">
      <c r="A9806" s="3" t="s">
        <v>10198</v>
      </c>
      <c r="B9806" s="44" t="s">
        <v>247</v>
      </c>
      <c r="C9806" s="44" t="s">
        <v>110</v>
      </c>
      <c r="D9806" s="44" t="s">
        <v>175</v>
      </c>
      <c r="E9806" s="3">
        <v>3</v>
      </c>
      <c r="F9806" s="3">
        <v>1</v>
      </c>
      <c r="G9806" s="3">
        <v>4</v>
      </c>
      <c r="H9806" s="3">
        <v>1</v>
      </c>
      <c r="I9806" s="3">
        <f t="shared" si="153"/>
        <v>2</v>
      </c>
    </row>
    <row r="9807" spans="1:9" x14ac:dyDescent="0.35">
      <c r="A9807" s="3" t="s">
        <v>10199</v>
      </c>
      <c r="B9807" s="44" t="s">
        <v>276</v>
      </c>
      <c r="C9807" s="44" t="s">
        <v>105</v>
      </c>
      <c r="D9807" s="44" t="s">
        <v>175</v>
      </c>
      <c r="E9807" s="3">
        <v>3</v>
      </c>
      <c r="F9807" s="3">
        <v>1</v>
      </c>
      <c r="G9807" s="3">
        <v>1</v>
      </c>
      <c r="H9807" s="3">
        <v>1</v>
      </c>
      <c r="I9807" s="3">
        <f t="shared" si="153"/>
        <v>2</v>
      </c>
    </row>
    <row r="9808" spans="1:9" x14ac:dyDescent="0.35">
      <c r="A9808" s="3" t="s">
        <v>10200</v>
      </c>
      <c r="B9808" s="44" t="s">
        <v>186</v>
      </c>
      <c r="C9808" s="44" t="s">
        <v>95</v>
      </c>
      <c r="D9808" s="44" t="s">
        <v>176</v>
      </c>
      <c r="E9808" s="3">
        <v>3</v>
      </c>
      <c r="F9808" s="3">
        <v>1</v>
      </c>
      <c r="G9808" s="3">
        <v>4</v>
      </c>
      <c r="H9808" s="3">
        <v>1</v>
      </c>
      <c r="I9808" s="3">
        <f t="shared" si="153"/>
        <v>2</v>
      </c>
    </row>
    <row r="9809" spans="1:9" x14ac:dyDescent="0.35">
      <c r="A9809" s="3" t="s">
        <v>10201</v>
      </c>
      <c r="B9809" s="44" t="s">
        <v>177</v>
      </c>
      <c r="C9809" s="44" t="s">
        <v>106</v>
      </c>
      <c r="D9809" s="44" t="s">
        <v>176</v>
      </c>
      <c r="E9809" s="3">
        <v>3</v>
      </c>
      <c r="F9809" s="3">
        <v>1</v>
      </c>
      <c r="G9809" s="3">
        <v>1</v>
      </c>
      <c r="H9809" s="3">
        <v>1</v>
      </c>
      <c r="I9809" s="3">
        <f t="shared" si="153"/>
        <v>2</v>
      </c>
    </row>
    <row r="9810" spans="1:9" x14ac:dyDescent="0.35">
      <c r="A9810" s="3" t="s">
        <v>10202</v>
      </c>
      <c r="B9810" s="44" t="s">
        <v>177</v>
      </c>
      <c r="C9810" s="44" t="s">
        <v>106</v>
      </c>
      <c r="D9810" s="44" t="s">
        <v>176</v>
      </c>
      <c r="E9810" s="3">
        <v>3</v>
      </c>
      <c r="F9810" s="3">
        <v>1</v>
      </c>
      <c r="G9810" s="3">
        <v>1</v>
      </c>
      <c r="H9810" s="3">
        <v>1</v>
      </c>
      <c r="I9810" s="3">
        <f t="shared" si="153"/>
        <v>2</v>
      </c>
    </row>
    <row r="9811" spans="1:9" x14ac:dyDescent="0.35">
      <c r="A9811" s="3" t="s">
        <v>10203</v>
      </c>
      <c r="B9811" s="44" t="s">
        <v>177</v>
      </c>
      <c r="C9811" s="44" t="s">
        <v>106</v>
      </c>
      <c r="D9811" s="44" t="s">
        <v>176</v>
      </c>
      <c r="E9811" s="3">
        <v>3</v>
      </c>
      <c r="F9811" s="3">
        <v>1</v>
      </c>
      <c r="G9811" s="3">
        <v>1</v>
      </c>
      <c r="H9811" s="3">
        <v>1</v>
      </c>
      <c r="I9811" s="3">
        <f t="shared" si="153"/>
        <v>2</v>
      </c>
    </row>
    <row r="9812" spans="1:9" x14ac:dyDescent="0.35">
      <c r="A9812" s="3" t="s">
        <v>10204</v>
      </c>
      <c r="B9812" s="44" t="s">
        <v>177</v>
      </c>
      <c r="C9812" s="44" t="s">
        <v>106</v>
      </c>
      <c r="D9812" s="44" t="s">
        <v>176</v>
      </c>
      <c r="E9812" s="3">
        <v>3</v>
      </c>
      <c r="F9812" s="3">
        <v>1</v>
      </c>
      <c r="G9812" s="3">
        <v>1</v>
      </c>
      <c r="H9812" s="3">
        <v>1</v>
      </c>
      <c r="I9812" s="3">
        <f t="shared" si="153"/>
        <v>2</v>
      </c>
    </row>
    <row r="9813" spans="1:9" x14ac:dyDescent="0.35">
      <c r="A9813" s="3" t="s">
        <v>10205</v>
      </c>
      <c r="B9813" s="44" t="s">
        <v>177</v>
      </c>
      <c r="C9813" s="44" t="s">
        <v>106</v>
      </c>
      <c r="D9813" s="44" t="s">
        <v>176</v>
      </c>
      <c r="E9813" s="3">
        <v>3</v>
      </c>
      <c r="F9813" s="3">
        <v>1</v>
      </c>
      <c r="G9813" s="3">
        <v>4</v>
      </c>
      <c r="H9813" s="3">
        <v>1</v>
      </c>
      <c r="I9813" s="3">
        <f t="shared" si="153"/>
        <v>2</v>
      </c>
    </row>
    <row r="9814" spans="1:9" x14ac:dyDescent="0.35">
      <c r="A9814" s="3" t="s">
        <v>10206</v>
      </c>
      <c r="B9814" s="44" t="s">
        <v>177</v>
      </c>
      <c r="C9814" s="44" t="s">
        <v>106</v>
      </c>
      <c r="D9814" s="44" t="s">
        <v>176</v>
      </c>
      <c r="E9814" s="3">
        <v>3</v>
      </c>
      <c r="F9814" s="3">
        <v>1</v>
      </c>
      <c r="G9814" s="3">
        <v>4</v>
      </c>
      <c r="H9814" s="3">
        <v>1</v>
      </c>
      <c r="I9814" s="3">
        <f t="shared" si="153"/>
        <v>2</v>
      </c>
    </row>
    <row r="9815" spans="1:9" x14ac:dyDescent="0.35">
      <c r="A9815" s="3" t="s">
        <v>10207</v>
      </c>
      <c r="B9815" s="44" t="s">
        <v>177</v>
      </c>
      <c r="C9815" s="44" t="s">
        <v>106</v>
      </c>
      <c r="D9815" s="44" t="s">
        <v>176</v>
      </c>
      <c r="E9815" s="3">
        <v>3</v>
      </c>
      <c r="F9815" s="3">
        <v>1</v>
      </c>
      <c r="G9815" s="3">
        <v>4</v>
      </c>
      <c r="H9815" s="3">
        <v>1</v>
      </c>
      <c r="I9815" s="3">
        <f t="shared" si="153"/>
        <v>2</v>
      </c>
    </row>
    <row r="9816" spans="1:9" x14ac:dyDescent="0.35">
      <c r="A9816" s="3" t="s">
        <v>10208</v>
      </c>
      <c r="B9816" s="44" t="s">
        <v>177</v>
      </c>
      <c r="C9816" s="44" t="s">
        <v>106</v>
      </c>
      <c r="D9816" s="44" t="s">
        <v>176</v>
      </c>
      <c r="E9816" s="3">
        <v>3</v>
      </c>
      <c r="F9816" s="3">
        <v>1</v>
      </c>
      <c r="G9816" s="3">
        <v>4</v>
      </c>
      <c r="H9816" s="3">
        <v>1</v>
      </c>
      <c r="I9816" s="3">
        <f t="shared" si="153"/>
        <v>2</v>
      </c>
    </row>
    <row r="9817" spans="1:9" x14ac:dyDescent="0.35">
      <c r="A9817" s="3" t="s">
        <v>10209</v>
      </c>
      <c r="B9817" s="44" t="s">
        <v>177</v>
      </c>
      <c r="C9817" s="44" t="s">
        <v>106</v>
      </c>
      <c r="D9817" s="44" t="s">
        <v>176</v>
      </c>
      <c r="E9817" s="3">
        <v>3</v>
      </c>
      <c r="F9817" s="3">
        <v>1</v>
      </c>
      <c r="G9817" s="3">
        <v>4</v>
      </c>
      <c r="H9817" s="3">
        <v>1</v>
      </c>
      <c r="I9817" s="3">
        <f t="shared" si="153"/>
        <v>2</v>
      </c>
    </row>
    <row r="9818" spans="1:9" x14ac:dyDescent="0.35">
      <c r="A9818" s="3" t="s">
        <v>10210</v>
      </c>
      <c r="B9818" s="44" t="s">
        <v>276</v>
      </c>
      <c r="C9818" s="44" t="s">
        <v>105</v>
      </c>
      <c r="D9818" s="44" t="s">
        <v>175</v>
      </c>
      <c r="E9818" s="3">
        <v>3</v>
      </c>
      <c r="F9818" s="3">
        <v>1</v>
      </c>
      <c r="G9818" s="3">
        <v>1</v>
      </c>
      <c r="H9818" s="3">
        <v>2</v>
      </c>
      <c r="I9818" s="3">
        <f t="shared" si="153"/>
        <v>2</v>
      </c>
    </row>
    <row r="9819" spans="1:9" x14ac:dyDescent="0.35">
      <c r="A9819" s="3" t="s">
        <v>10211</v>
      </c>
      <c r="B9819" s="44" t="s">
        <v>276</v>
      </c>
      <c r="C9819" s="44" t="s">
        <v>105</v>
      </c>
      <c r="D9819" s="44" t="s">
        <v>175</v>
      </c>
      <c r="E9819" s="3">
        <v>3</v>
      </c>
      <c r="F9819" s="3">
        <v>1</v>
      </c>
      <c r="G9819" s="3">
        <v>1</v>
      </c>
      <c r="H9819" s="3">
        <v>1</v>
      </c>
      <c r="I9819" s="3">
        <f t="shared" si="153"/>
        <v>2</v>
      </c>
    </row>
    <row r="9820" spans="1:9" x14ac:dyDescent="0.35">
      <c r="A9820" s="3" t="s">
        <v>10212</v>
      </c>
      <c r="B9820" s="44" t="s">
        <v>276</v>
      </c>
      <c r="C9820" s="44" t="s">
        <v>105</v>
      </c>
      <c r="D9820" s="44" t="s">
        <v>175</v>
      </c>
      <c r="E9820" s="3">
        <v>3</v>
      </c>
      <c r="F9820" s="3">
        <v>1</v>
      </c>
      <c r="G9820" s="3">
        <v>1</v>
      </c>
      <c r="H9820" s="3">
        <v>1</v>
      </c>
      <c r="I9820" s="3">
        <f t="shared" si="153"/>
        <v>2</v>
      </c>
    </row>
    <row r="9821" spans="1:9" x14ac:dyDescent="0.35">
      <c r="A9821" s="3" t="s">
        <v>10213</v>
      </c>
      <c r="B9821" s="44" t="s">
        <v>259</v>
      </c>
      <c r="C9821" s="44" t="s">
        <v>95</v>
      </c>
      <c r="D9821" s="44" t="s">
        <v>175</v>
      </c>
      <c r="E9821" s="3">
        <v>3</v>
      </c>
      <c r="F9821" s="3">
        <v>1</v>
      </c>
      <c r="G9821" s="3">
        <v>4</v>
      </c>
      <c r="H9821" s="3">
        <v>1</v>
      </c>
      <c r="I9821" s="3">
        <f t="shared" si="153"/>
        <v>2</v>
      </c>
    </row>
    <row r="9822" spans="1:9" x14ac:dyDescent="0.35">
      <c r="A9822" s="3" t="s">
        <v>10214</v>
      </c>
      <c r="B9822" s="44" t="s">
        <v>212</v>
      </c>
      <c r="C9822" s="44" t="s">
        <v>86</v>
      </c>
      <c r="D9822" s="44" t="s">
        <v>176</v>
      </c>
      <c r="E9822" s="3">
        <v>3</v>
      </c>
      <c r="F9822" s="3">
        <v>1</v>
      </c>
      <c r="G9822" s="3">
        <v>1</v>
      </c>
      <c r="H9822" s="3">
        <v>1</v>
      </c>
      <c r="I9822" s="3">
        <f t="shared" si="153"/>
        <v>2</v>
      </c>
    </row>
    <row r="9823" spans="1:9" x14ac:dyDescent="0.35">
      <c r="A9823" s="3" t="s">
        <v>10215</v>
      </c>
      <c r="B9823" s="44" t="s">
        <v>274</v>
      </c>
      <c r="C9823" s="44" t="s">
        <v>99</v>
      </c>
      <c r="D9823" s="44" t="s">
        <v>175</v>
      </c>
      <c r="E9823" s="3">
        <v>3</v>
      </c>
      <c r="F9823" s="3">
        <v>1</v>
      </c>
      <c r="G9823" s="3">
        <v>1</v>
      </c>
      <c r="H9823" s="3">
        <v>1</v>
      </c>
      <c r="I9823" s="3">
        <f t="shared" si="153"/>
        <v>2</v>
      </c>
    </row>
    <row r="9824" spans="1:9" x14ac:dyDescent="0.35">
      <c r="A9824" s="3" t="s">
        <v>10216</v>
      </c>
      <c r="B9824" s="44" t="s">
        <v>274</v>
      </c>
      <c r="C9824" s="44" t="s">
        <v>99</v>
      </c>
      <c r="D9824" s="44" t="s">
        <v>175</v>
      </c>
      <c r="E9824" s="3">
        <v>3</v>
      </c>
      <c r="F9824" s="3">
        <v>1</v>
      </c>
      <c r="G9824" s="3">
        <v>1</v>
      </c>
      <c r="H9824" s="3">
        <v>1</v>
      </c>
      <c r="I9824" s="3">
        <f t="shared" si="153"/>
        <v>2</v>
      </c>
    </row>
    <row r="9825" spans="1:9" x14ac:dyDescent="0.35">
      <c r="A9825" s="3" t="s">
        <v>10217</v>
      </c>
      <c r="B9825" s="44" t="s">
        <v>274</v>
      </c>
      <c r="C9825" s="44" t="s">
        <v>99</v>
      </c>
      <c r="D9825" s="44" t="s">
        <v>175</v>
      </c>
      <c r="E9825" s="3">
        <v>3</v>
      </c>
      <c r="F9825" s="3">
        <v>1</v>
      </c>
      <c r="G9825" s="3">
        <v>1</v>
      </c>
      <c r="H9825" s="3">
        <v>1</v>
      </c>
      <c r="I9825" s="3">
        <f t="shared" si="153"/>
        <v>2</v>
      </c>
    </row>
    <row r="9826" spans="1:9" x14ac:dyDescent="0.35">
      <c r="A9826" s="3" t="s">
        <v>10218</v>
      </c>
      <c r="B9826" s="44" t="s">
        <v>274</v>
      </c>
      <c r="C9826" s="44" t="s">
        <v>99</v>
      </c>
      <c r="D9826" s="44" t="s">
        <v>175</v>
      </c>
      <c r="E9826" s="3">
        <v>3</v>
      </c>
      <c r="F9826" s="3">
        <v>1</v>
      </c>
      <c r="G9826" s="3">
        <v>1</v>
      </c>
      <c r="H9826" s="3">
        <v>1</v>
      </c>
      <c r="I9826" s="3">
        <f t="shared" si="153"/>
        <v>2</v>
      </c>
    </row>
    <row r="9827" spans="1:9" x14ac:dyDescent="0.35">
      <c r="A9827" s="3" t="s">
        <v>10219</v>
      </c>
      <c r="B9827" s="44" t="s">
        <v>259</v>
      </c>
      <c r="C9827" s="44" t="s">
        <v>95</v>
      </c>
      <c r="D9827" s="44" t="s">
        <v>175</v>
      </c>
      <c r="E9827" s="3">
        <v>3</v>
      </c>
      <c r="F9827" s="3">
        <v>1</v>
      </c>
      <c r="G9827" s="3">
        <v>4</v>
      </c>
      <c r="H9827" s="3">
        <v>1</v>
      </c>
      <c r="I9827" s="3">
        <f t="shared" si="153"/>
        <v>2</v>
      </c>
    </row>
    <row r="9828" spans="1:9" x14ac:dyDescent="0.35">
      <c r="A9828" s="3" t="s">
        <v>10220</v>
      </c>
      <c r="B9828" s="44" t="s">
        <v>259</v>
      </c>
      <c r="C9828" s="44" t="s">
        <v>95</v>
      </c>
      <c r="D9828" s="44" t="s">
        <v>175</v>
      </c>
      <c r="E9828" s="3">
        <v>3</v>
      </c>
      <c r="F9828" s="3">
        <v>1</v>
      </c>
      <c r="G9828" s="3">
        <v>4</v>
      </c>
      <c r="H9828" s="3">
        <v>1</v>
      </c>
      <c r="I9828" s="3">
        <f t="shared" si="153"/>
        <v>2</v>
      </c>
    </row>
    <row r="9829" spans="1:9" x14ac:dyDescent="0.35">
      <c r="A9829" s="3" t="s">
        <v>10221</v>
      </c>
      <c r="B9829" s="44" t="s">
        <v>259</v>
      </c>
      <c r="C9829" s="44" t="s">
        <v>95</v>
      </c>
      <c r="D9829" s="44" t="s">
        <v>175</v>
      </c>
      <c r="E9829" s="3">
        <v>3</v>
      </c>
      <c r="F9829" s="3">
        <v>1</v>
      </c>
      <c r="G9829" s="3">
        <v>4</v>
      </c>
      <c r="H9829" s="3">
        <v>1</v>
      </c>
      <c r="I9829" s="3">
        <f t="shared" si="153"/>
        <v>2</v>
      </c>
    </row>
    <row r="9830" spans="1:9" x14ac:dyDescent="0.35">
      <c r="A9830" s="3" t="s">
        <v>10222</v>
      </c>
      <c r="B9830" s="44" t="s">
        <v>232</v>
      </c>
      <c r="C9830" s="44" t="s">
        <v>99</v>
      </c>
      <c r="D9830" s="44" t="s">
        <v>176</v>
      </c>
      <c r="E9830" s="3">
        <v>3</v>
      </c>
      <c r="F9830" s="3">
        <v>1</v>
      </c>
      <c r="G9830" s="3">
        <v>4</v>
      </c>
      <c r="H9830" s="3">
        <v>1</v>
      </c>
      <c r="I9830" s="3">
        <f t="shared" si="153"/>
        <v>2</v>
      </c>
    </row>
    <row r="9831" spans="1:9" x14ac:dyDescent="0.35">
      <c r="A9831" s="3" t="s">
        <v>10223</v>
      </c>
      <c r="B9831" s="44" t="s">
        <v>232</v>
      </c>
      <c r="C9831" s="44" t="s">
        <v>99</v>
      </c>
      <c r="D9831" s="44" t="s">
        <v>176</v>
      </c>
      <c r="E9831" s="3">
        <v>3</v>
      </c>
      <c r="F9831" s="3">
        <v>1</v>
      </c>
      <c r="G9831" s="3">
        <v>4</v>
      </c>
      <c r="H9831" s="3">
        <v>1</v>
      </c>
      <c r="I9831" s="3">
        <f t="shared" si="153"/>
        <v>2</v>
      </c>
    </row>
    <row r="9832" spans="1:9" x14ac:dyDescent="0.35">
      <c r="A9832" s="3" t="s">
        <v>10224</v>
      </c>
      <c r="B9832" s="44" t="s">
        <v>232</v>
      </c>
      <c r="C9832" s="44" t="s">
        <v>99</v>
      </c>
      <c r="D9832" s="44" t="s">
        <v>176</v>
      </c>
      <c r="E9832" s="3">
        <v>3</v>
      </c>
      <c r="F9832" s="3">
        <v>1</v>
      </c>
      <c r="G9832" s="3">
        <v>4</v>
      </c>
      <c r="H9832" s="3">
        <v>1</v>
      </c>
      <c r="I9832" s="3">
        <f t="shared" si="153"/>
        <v>2</v>
      </c>
    </row>
    <row r="9833" spans="1:9" x14ac:dyDescent="0.35">
      <c r="A9833" s="3" t="s">
        <v>10225</v>
      </c>
      <c r="B9833" s="44" t="s">
        <v>232</v>
      </c>
      <c r="C9833" s="44" t="s">
        <v>99</v>
      </c>
      <c r="D9833" s="44" t="s">
        <v>176</v>
      </c>
      <c r="E9833" s="3">
        <v>3</v>
      </c>
      <c r="F9833" s="3">
        <v>1</v>
      </c>
      <c r="G9833" s="3">
        <v>4</v>
      </c>
      <c r="H9833" s="3">
        <v>1</v>
      </c>
      <c r="I9833" s="3">
        <f t="shared" si="153"/>
        <v>2</v>
      </c>
    </row>
    <row r="9834" spans="1:9" x14ac:dyDescent="0.35">
      <c r="A9834" s="3" t="s">
        <v>10226</v>
      </c>
      <c r="B9834" s="44" t="s">
        <v>232</v>
      </c>
      <c r="C9834" s="44" t="s">
        <v>99</v>
      </c>
      <c r="D9834" s="44" t="s">
        <v>176</v>
      </c>
      <c r="E9834" s="3">
        <v>3</v>
      </c>
      <c r="F9834" s="3">
        <v>1</v>
      </c>
      <c r="G9834" s="3">
        <v>4</v>
      </c>
      <c r="H9834" s="3">
        <v>1</v>
      </c>
      <c r="I9834" s="3">
        <f t="shared" si="153"/>
        <v>2</v>
      </c>
    </row>
    <row r="9835" spans="1:9" x14ac:dyDescent="0.35">
      <c r="A9835" s="3" t="s">
        <v>10227</v>
      </c>
      <c r="B9835" s="44" t="s">
        <v>276</v>
      </c>
      <c r="C9835" s="44" t="s">
        <v>105</v>
      </c>
      <c r="D9835" s="44" t="s">
        <v>175</v>
      </c>
      <c r="E9835" s="3">
        <v>3</v>
      </c>
      <c r="F9835" s="3">
        <v>1</v>
      </c>
      <c r="G9835" s="3">
        <v>1</v>
      </c>
      <c r="H9835" s="3">
        <v>1</v>
      </c>
      <c r="I9835" s="3">
        <f t="shared" si="153"/>
        <v>2</v>
      </c>
    </row>
    <row r="9836" spans="1:9" x14ac:dyDescent="0.35">
      <c r="A9836" s="3" t="s">
        <v>10228</v>
      </c>
      <c r="B9836" s="44" t="s">
        <v>276</v>
      </c>
      <c r="C9836" s="44" t="s">
        <v>105</v>
      </c>
      <c r="D9836" s="44" t="s">
        <v>175</v>
      </c>
      <c r="E9836" s="3">
        <v>3</v>
      </c>
      <c r="F9836" s="3">
        <v>1</v>
      </c>
      <c r="G9836" s="3">
        <v>1</v>
      </c>
      <c r="H9836" s="3">
        <v>1</v>
      </c>
      <c r="I9836" s="3">
        <f t="shared" si="153"/>
        <v>2</v>
      </c>
    </row>
    <row r="9837" spans="1:9" x14ac:dyDescent="0.35">
      <c r="A9837" s="3" t="s">
        <v>10229</v>
      </c>
      <c r="B9837" s="44" t="s">
        <v>276</v>
      </c>
      <c r="C9837" s="44" t="s">
        <v>105</v>
      </c>
      <c r="D9837" s="44" t="s">
        <v>175</v>
      </c>
      <c r="E9837" s="3">
        <v>3</v>
      </c>
      <c r="F9837" s="3">
        <v>1</v>
      </c>
      <c r="G9837" s="3">
        <v>1</v>
      </c>
      <c r="H9837" s="3">
        <v>1</v>
      </c>
      <c r="I9837" s="3">
        <f t="shared" si="153"/>
        <v>2</v>
      </c>
    </row>
    <row r="9838" spans="1:9" x14ac:dyDescent="0.35">
      <c r="A9838" s="3" t="s">
        <v>10230</v>
      </c>
      <c r="B9838" s="44" t="s">
        <v>274</v>
      </c>
      <c r="C9838" s="44" t="s">
        <v>99</v>
      </c>
      <c r="D9838" s="44" t="s">
        <v>175</v>
      </c>
      <c r="E9838" s="3">
        <v>3</v>
      </c>
      <c r="F9838" s="3">
        <v>1</v>
      </c>
      <c r="G9838" s="3">
        <v>1</v>
      </c>
      <c r="H9838" s="3">
        <v>1</v>
      </c>
      <c r="I9838" s="3">
        <f t="shared" si="153"/>
        <v>2</v>
      </c>
    </row>
    <row r="9839" spans="1:9" x14ac:dyDescent="0.35">
      <c r="A9839" s="3" t="s">
        <v>10231</v>
      </c>
      <c r="B9839" s="44" t="s">
        <v>274</v>
      </c>
      <c r="C9839" s="44" t="s">
        <v>99</v>
      </c>
      <c r="D9839" s="44" t="s">
        <v>175</v>
      </c>
      <c r="E9839" s="3">
        <v>3</v>
      </c>
      <c r="F9839" s="3">
        <v>1</v>
      </c>
      <c r="G9839" s="3">
        <v>1</v>
      </c>
      <c r="H9839" s="3">
        <v>1</v>
      </c>
      <c r="I9839" s="3">
        <f t="shared" si="153"/>
        <v>2</v>
      </c>
    </row>
    <row r="9840" spans="1:9" x14ac:dyDescent="0.35">
      <c r="A9840" s="3" t="s">
        <v>10232</v>
      </c>
      <c r="B9840" s="44" t="s">
        <v>274</v>
      </c>
      <c r="C9840" s="44" t="s">
        <v>99</v>
      </c>
      <c r="D9840" s="44" t="s">
        <v>175</v>
      </c>
      <c r="E9840" s="3">
        <v>3</v>
      </c>
      <c r="F9840" s="3">
        <v>1</v>
      </c>
      <c r="G9840" s="3">
        <v>1</v>
      </c>
      <c r="H9840" s="3">
        <v>1</v>
      </c>
      <c r="I9840" s="3">
        <f t="shared" si="153"/>
        <v>2</v>
      </c>
    </row>
    <row r="9841" spans="1:9" x14ac:dyDescent="0.35">
      <c r="A9841" s="3" t="s">
        <v>10233</v>
      </c>
      <c r="B9841" s="44" t="s">
        <v>274</v>
      </c>
      <c r="C9841" s="44" t="s">
        <v>99</v>
      </c>
      <c r="D9841" s="44" t="s">
        <v>175</v>
      </c>
      <c r="E9841" s="3">
        <v>3</v>
      </c>
      <c r="F9841" s="3">
        <v>1</v>
      </c>
      <c r="G9841" s="3">
        <v>1</v>
      </c>
      <c r="H9841" s="3">
        <v>1</v>
      </c>
      <c r="I9841" s="3">
        <f t="shared" si="153"/>
        <v>2</v>
      </c>
    </row>
    <row r="9842" spans="1:9" x14ac:dyDescent="0.35">
      <c r="A9842" s="3" t="s">
        <v>10234</v>
      </c>
      <c r="B9842" s="44" t="s">
        <v>274</v>
      </c>
      <c r="C9842" s="44" t="s">
        <v>99</v>
      </c>
      <c r="D9842" s="44" t="s">
        <v>175</v>
      </c>
      <c r="E9842" s="3">
        <v>3</v>
      </c>
      <c r="F9842" s="3">
        <v>1</v>
      </c>
      <c r="G9842" s="3">
        <v>1</v>
      </c>
      <c r="H9842" s="3">
        <v>1</v>
      </c>
      <c r="I9842" s="3">
        <f t="shared" si="153"/>
        <v>2</v>
      </c>
    </row>
    <row r="9843" spans="1:9" x14ac:dyDescent="0.35">
      <c r="A9843" s="3" t="s">
        <v>10235</v>
      </c>
      <c r="B9843" s="44" t="s">
        <v>215</v>
      </c>
      <c r="C9843" s="44" t="s">
        <v>38</v>
      </c>
      <c r="D9843" s="44" t="s">
        <v>176</v>
      </c>
      <c r="E9843" s="3">
        <v>3</v>
      </c>
      <c r="F9843" s="3">
        <v>1</v>
      </c>
      <c r="G9843" s="3">
        <v>4</v>
      </c>
      <c r="H9843" s="3">
        <v>1</v>
      </c>
      <c r="I9843" s="3">
        <f t="shared" si="153"/>
        <v>2</v>
      </c>
    </row>
    <row r="9844" spans="1:9" x14ac:dyDescent="0.35">
      <c r="A9844" s="3" t="s">
        <v>10236</v>
      </c>
      <c r="B9844" s="44" t="s">
        <v>274</v>
      </c>
      <c r="C9844" s="44" t="s">
        <v>99</v>
      </c>
      <c r="D9844" s="44" t="s">
        <v>175</v>
      </c>
      <c r="E9844" s="3">
        <v>3</v>
      </c>
      <c r="F9844" s="3">
        <v>1</v>
      </c>
      <c r="G9844" s="3">
        <v>1</v>
      </c>
      <c r="H9844" s="3">
        <v>1</v>
      </c>
      <c r="I9844" s="3">
        <f t="shared" si="153"/>
        <v>2</v>
      </c>
    </row>
    <row r="9845" spans="1:9" x14ac:dyDescent="0.35">
      <c r="A9845" s="3" t="s">
        <v>10237</v>
      </c>
      <c r="B9845" s="44" t="s">
        <v>274</v>
      </c>
      <c r="C9845" s="44" t="s">
        <v>99</v>
      </c>
      <c r="D9845" s="44" t="s">
        <v>175</v>
      </c>
      <c r="E9845" s="3">
        <v>3</v>
      </c>
      <c r="F9845" s="3">
        <v>1</v>
      </c>
      <c r="G9845" s="3">
        <v>1</v>
      </c>
      <c r="H9845" s="3">
        <v>1</v>
      </c>
      <c r="I9845" s="3">
        <f t="shared" si="153"/>
        <v>2</v>
      </c>
    </row>
    <row r="9846" spans="1:9" x14ac:dyDescent="0.35">
      <c r="A9846" s="3" t="s">
        <v>10238</v>
      </c>
      <c r="B9846" s="44" t="s">
        <v>274</v>
      </c>
      <c r="C9846" s="44" t="s">
        <v>99</v>
      </c>
      <c r="D9846" s="44" t="s">
        <v>175</v>
      </c>
      <c r="E9846" s="3">
        <v>3</v>
      </c>
      <c r="F9846" s="3">
        <v>1</v>
      </c>
      <c r="G9846" s="3">
        <v>1</v>
      </c>
      <c r="H9846" s="3">
        <v>1</v>
      </c>
      <c r="I9846" s="3">
        <f t="shared" si="153"/>
        <v>2</v>
      </c>
    </row>
    <row r="9847" spans="1:9" x14ac:dyDescent="0.35">
      <c r="A9847" s="3" t="s">
        <v>10239</v>
      </c>
      <c r="B9847" s="44" t="s">
        <v>259</v>
      </c>
      <c r="C9847" s="44" t="s">
        <v>95</v>
      </c>
      <c r="D9847" s="44" t="s">
        <v>175</v>
      </c>
      <c r="E9847" s="3">
        <v>3</v>
      </c>
      <c r="F9847" s="3">
        <v>1</v>
      </c>
      <c r="G9847" s="3">
        <v>4</v>
      </c>
      <c r="H9847" s="3">
        <v>1</v>
      </c>
      <c r="I9847" s="3">
        <f t="shared" si="153"/>
        <v>2</v>
      </c>
    </row>
    <row r="9848" spans="1:9" x14ac:dyDescent="0.35">
      <c r="A9848" s="3" t="s">
        <v>10240</v>
      </c>
      <c r="B9848" s="44" t="s">
        <v>259</v>
      </c>
      <c r="C9848" s="44" t="s">
        <v>95</v>
      </c>
      <c r="D9848" s="44" t="s">
        <v>175</v>
      </c>
      <c r="E9848" s="3">
        <v>3</v>
      </c>
      <c r="F9848" s="3">
        <v>1</v>
      </c>
      <c r="G9848" s="3">
        <v>4</v>
      </c>
      <c r="H9848" s="3">
        <v>1</v>
      </c>
      <c r="I9848" s="3">
        <f t="shared" si="153"/>
        <v>2</v>
      </c>
    </row>
    <row r="9849" spans="1:9" x14ac:dyDescent="0.35">
      <c r="A9849" s="3" t="s">
        <v>10241</v>
      </c>
      <c r="B9849" s="44" t="s">
        <v>259</v>
      </c>
      <c r="C9849" s="44" t="s">
        <v>95</v>
      </c>
      <c r="D9849" s="44" t="s">
        <v>175</v>
      </c>
      <c r="E9849" s="3">
        <v>3</v>
      </c>
      <c r="F9849" s="3">
        <v>1</v>
      </c>
      <c r="G9849" s="3">
        <v>4</v>
      </c>
      <c r="H9849" s="3">
        <v>1</v>
      </c>
      <c r="I9849" s="3">
        <f t="shared" si="153"/>
        <v>2</v>
      </c>
    </row>
    <row r="9850" spans="1:9" x14ac:dyDescent="0.35">
      <c r="A9850" s="3" t="s">
        <v>10242</v>
      </c>
      <c r="B9850" s="44" t="s">
        <v>212</v>
      </c>
      <c r="C9850" s="44" t="s">
        <v>86</v>
      </c>
      <c r="D9850" s="44" t="s">
        <v>176</v>
      </c>
      <c r="E9850" s="3">
        <v>3</v>
      </c>
      <c r="F9850" s="3">
        <v>1</v>
      </c>
      <c r="G9850" s="3">
        <v>1</v>
      </c>
      <c r="H9850" s="3">
        <v>1</v>
      </c>
      <c r="I9850" s="3">
        <f t="shared" si="153"/>
        <v>2</v>
      </c>
    </row>
    <row r="9851" spans="1:9" x14ac:dyDescent="0.35">
      <c r="A9851" s="3" t="s">
        <v>10243</v>
      </c>
      <c r="B9851" s="44" t="s">
        <v>212</v>
      </c>
      <c r="C9851" s="44" t="s">
        <v>86</v>
      </c>
      <c r="D9851" s="44" t="s">
        <v>176</v>
      </c>
      <c r="E9851" s="3">
        <v>3</v>
      </c>
      <c r="F9851" s="3">
        <v>1</v>
      </c>
      <c r="G9851" s="3">
        <v>1</v>
      </c>
      <c r="H9851" s="3">
        <v>1</v>
      </c>
      <c r="I9851" s="3">
        <f t="shared" si="153"/>
        <v>2</v>
      </c>
    </row>
    <row r="9852" spans="1:9" x14ac:dyDescent="0.35">
      <c r="A9852" s="3" t="s">
        <v>10244</v>
      </c>
      <c r="B9852" s="44" t="s">
        <v>212</v>
      </c>
      <c r="C9852" s="44" t="s">
        <v>86</v>
      </c>
      <c r="D9852" s="44" t="s">
        <v>176</v>
      </c>
      <c r="E9852" s="3">
        <v>3</v>
      </c>
      <c r="F9852" s="3">
        <v>1</v>
      </c>
      <c r="G9852" s="3">
        <v>1</v>
      </c>
      <c r="H9852" s="3">
        <v>1</v>
      </c>
      <c r="I9852" s="3">
        <f t="shared" si="153"/>
        <v>2</v>
      </c>
    </row>
    <row r="9853" spans="1:9" x14ac:dyDescent="0.35">
      <c r="A9853" s="3" t="s">
        <v>10245</v>
      </c>
      <c r="B9853" s="44" t="s">
        <v>212</v>
      </c>
      <c r="C9853" s="44" t="s">
        <v>86</v>
      </c>
      <c r="D9853" s="44" t="s">
        <v>176</v>
      </c>
      <c r="E9853" s="3">
        <v>3</v>
      </c>
      <c r="F9853" s="3">
        <v>1</v>
      </c>
      <c r="G9853" s="3">
        <v>1</v>
      </c>
      <c r="H9853" s="3">
        <v>1</v>
      </c>
      <c r="I9853" s="3">
        <f t="shared" si="153"/>
        <v>2</v>
      </c>
    </row>
    <row r="9854" spans="1:9" x14ac:dyDescent="0.35">
      <c r="A9854" s="3" t="s">
        <v>10246</v>
      </c>
      <c r="B9854" s="44" t="s">
        <v>212</v>
      </c>
      <c r="C9854" s="44" t="s">
        <v>86</v>
      </c>
      <c r="D9854" s="44" t="s">
        <v>176</v>
      </c>
      <c r="E9854" s="3">
        <v>3</v>
      </c>
      <c r="F9854" s="3">
        <v>1</v>
      </c>
      <c r="G9854" s="3">
        <v>1</v>
      </c>
      <c r="H9854" s="3">
        <v>1</v>
      </c>
      <c r="I9854" s="3">
        <f t="shared" si="153"/>
        <v>2</v>
      </c>
    </row>
    <row r="9855" spans="1:9" x14ac:dyDescent="0.35">
      <c r="A9855" s="3" t="s">
        <v>10247</v>
      </c>
      <c r="B9855" s="44" t="s">
        <v>212</v>
      </c>
      <c r="C9855" s="44" t="s">
        <v>86</v>
      </c>
      <c r="D9855" s="44" t="s">
        <v>176</v>
      </c>
      <c r="E9855" s="3">
        <v>3</v>
      </c>
      <c r="F9855" s="3">
        <v>1</v>
      </c>
      <c r="G9855" s="3">
        <v>1</v>
      </c>
      <c r="H9855" s="3">
        <v>1</v>
      </c>
      <c r="I9855" s="3">
        <f t="shared" si="153"/>
        <v>2</v>
      </c>
    </row>
    <row r="9856" spans="1:9" x14ac:dyDescent="0.35">
      <c r="A9856" s="3" t="s">
        <v>10248</v>
      </c>
      <c r="B9856" s="44" t="s">
        <v>274</v>
      </c>
      <c r="C9856" s="44" t="s">
        <v>99</v>
      </c>
      <c r="D9856" s="44" t="s">
        <v>175</v>
      </c>
      <c r="E9856" s="3">
        <v>3</v>
      </c>
      <c r="F9856" s="3">
        <v>1</v>
      </c>
      <c r="G9856" s="3">
        <v>1</v>
      </c>
      <c r="H9856" s="3">
        <v>1</v>
      </c>
      <c r="I9856" s="3">
        <f t="shared" si="153"/>
        <v>2</v>
      </c>
    </row>
    <row r="9857" spans="1:9" x14ac:dyDescent="0.35">
      <c r="A9857" s="3" t="s">
        <v>10249</v>
      </c>
      <c r="B9857" s="44" t="s">
        <v>274</v>
      </c>
      <c r="C9857" s="44" t="s">
        <v>99</v>
      </c>
      <c r="D9857" s="44" t="s">
        <v>175</v>
      </c>
      <c r="E9857" s="3">
        <v>3</v>
      </c>
      <c r="F9857" s="3">
        <v>1</v>
      </c>
      <c r="G9857" s="3">
        <v>1</v>
      </c>
      <c r="H9857" s="3">
        <v>1</v>
      </c>
      <c r="I9857" s="3">
        <f t="shared" si="153"/>
        <v>2</v>
      </c>
    </row>
    <row r="9858" spans="1:9" x14ac:dyDescent="0.35">
      <c r="A9858" s="3" t="s">
        <v>10250</v>
      </c>
      <c r="B9858" s="44" t="s">
        <v>274</v>
      </c>
      <c r="C9858" s="44" t="s">
        <v>99</v>
      </c>
      <c r="D9858" s="44" t="s">
        <v>175</v>
      </c>
      <c r="E9858" s="3">
        <v>3</v>
      </c>
      <c r="F9858" s="3">
        <v>1</v>
      </c>
      <c r="G9858" s="3">
        <v>1</v>
      </c>
      <c r="H9858" s="3">
        <v>1</v>
      </c>
      <c r="I9858" s="3">
        <f t="shared" si="153"/>
        <v>2</v>
      </c>
    </row>
    <row r="9859" spans="1:9" x14ac:dyDescent="0.35">
      <c r="A9859" s="3" t="s">
        <v>10251</v>
      </c>
      <c r="B9859" s="44" t="s">
        <v>274</v>
      </c>
      <c r="C9859" s="44" t="s">
        <v>99</v>
      </c>
      <c r="D9859" s="44" t="s">
        <v>175</v>
      </c>
      <c r="E9859" s="3">
        <v>3</v>
      </c>
      <c r="F9859" s="3">
        <v>1</v>
      </c>
      <c r="G9859" s="3">
        <v>1</v>
      </c>
      <c r="H9859" s="3">
        <v>1</v>
      </c>
      <c r="I9859" s="3">
        <f t="shared" ref="I9859:I9922" si="154">ROUND(AVERAGE(E9859:H9859),0)</f>
        <v>2</v>
      </c>
    </row>
    <row r="9860" spans="1:9" x14ac:dyDescent="0.35">
      <c r="A9860" s="3" t="s">
        <v>10252</v>
      </c>
      <c r="B9860" s="44" t="s">
        <v>274</v>
      </c>
      <c r="C9860" s="44" t="s">
        <v>99</v>
      </c>
      <c r="D9860" s="44" t="s">
        <v>175</v>
      </c>
      <c r="E9860" s="3">
        <v>3</v>
      </c>
      <c r="F9860" s="3">
        <v>1</v>
      </c>
      <c r="G9860" s="3">
        <v>4</v>
      </c>
      <c r="H9860" s="3">
        <v>3</v>
      </c>
      <c r="I9860" s="3">
        <f t="shared" si="154"/>
        <v>3</v>
      </c>
    </row>
    <row r="9861" spans="1:9" x14ac:dyDescent="0.35">
      <c r="A9861" s="3" t="s">
        <v>10253</v>
      </c>
      <c r="B9861" s="44" t="s">
        <v>276</v>
      </c>
      <c r="C9861" s="44" t="s">
        <v>105</v>
      </c>
      <c r="D9861" s="44" t="s">
        <v>175</v>
      </c>
      <c r="E9861" s="3">
        <v>3</v>
      </c>
      <c r="F9861" s="3">
        <v>1</v>
      </c>
      <c r="G9861" s="3">
        <v>1</v>
      </c>
      <c r="H9861" s="3">
        <v>1</v>
      </c>
      <c r="I9861" s="3">
        <f t="shared" si="154"/>
        <v>2</v>
      </c>
    </row>
    <row r="9862" spans="1:9" x14ac:dyDescent="0.35">
      <c r="A9862" s="3" t="s">
        <v>10254</v>
      </c>
      <c r="B9862" s="44" t="s">
        <v>276</v>
      </c>
      <c r="C9862" s="44" t="s">
        <v>105</v>
      </c>
      <c r="D9862" s="44" t="s">
        <v>175</v>
      </c>
      <c r="E9862" s="3">
        <v>3</v>
      </c>
      <c r="F9862" s="3">
        <v>1</v>
      </c>
      <c r="G9862" s="3">
        <v>1</v>
      </c>
      <c r="H9862" s="3">
        <v>1</v>
      </c>
      <c r="I9862" s="3">
        <f t="shared" si="154"/>
        <v>2</v>
      </c>
    </row>
    <row r="9863" spans="1:9" x14ac:dyDescent="0.35">
      <c r="A9863" s="3" t="s">
        <v>10255</v>
      </c>
      <c r="B9863" s="44" t="s">
        <v>212</v>
      </c>
      <c r="C9863" s="44" t="s">
        <v>86</v>
      </c>
      <c r="D9863" s="44" t="s">
        <v>176</v>
      </c>
      <c r="E9863" s="3">
        <v>1</v>
      </c>
      <c r="F9863" s="3">
        <v>1</v>
      </c>
      <c r="G9863" s="3">
        <v>1</v>
      </c>
      <c r="H9863" s="3">
        <v>1</v>
      </c>
      <c r="I9863" s="3">
        <f t="shared" si="154"/>
        <v>1</v>
      </c>
    </row>
    <row r="9864" spans="1:9" x14ac:dyDescent="0.35">
      <c r="A9864" s="3" t="s">
        <v>10256</v>
      </c>
      <c r="B9864" s="44" t="s">
        <v>247</v>
      </c>
      <c r="C9864" s="44" t="s">
        <v>110</v>
      </c>
      <c r="D9864" s="44" t="s">
        <v>175</v>
      </c>
      <c r="E9864" s="3">
        <v>3</v>
      </c>
      <c r="F9864" s="3">
        <v>1</v>
      </c>
      <c r="G9864" s="3">
        <v>1</v>
      </c>
      <c r="H9864" s="3">
        <v>1</v>
      </c>
      <c r="I9864" s="3">
        <f t="shared" si="154"/>
        <v>2</v>
      </c>
    </row>
    <row r="9865" spans="1:9" x14ac:dyDescent="0.35">
      <c r="A9865" s="3" t="s">
        <v>10257</v>
      </c>
      <c r="B9865" s="44" t="s">
        <v>274</v>
      </c>
      <c r="C9865" s="44" t="s">
        <v>99</v>
      </c>
      <c r="D9865" s="44" t="s">
        <v>175</v>
      </c>
      <c r="E9865" s="3">
        <v>3</v>
      </c>
      <c r="F9865" s="3">
        <v>1</v>
      </c>
      <c r="G9865" s="3">
        <v>1</v>
      </c>
      <c r="H9865" s="3">
        <v>1</v>
      </c>
      <c r="I9865" s="3">
        <f t="shared" si="154"/>
        <v>2</v>
      </c>
    </row>
    <row r="9866" spans="1:9" x14ac:dyDescent="0.35">
      <c r="A9866" s="3" t="s">
        <v>10258</v>
      </c>
      <c r="B9866" s="44" t="s">
        <v>274</v>
      </c>
      <c r="C9866" s="44" t="s">
        <v>99</v>
      </c>
      <c r="D9866" s="44" t="s">
        <v>175</v>
      </c>
      <c r="E9866" s="3">
        <v>3</v>
      </c>
      <c r="F9866" s="3">
        <v>1</v>
      </c>
      <c r="G9866" s="3">
        <v>1</v>
      </c>
      <c r="H9866" s="3">
        <v>1</v>
      </c>
      <c r="I9866" s="3">
        <f t="shared" si="154"/>
        <v>2</v>
      </c>
    </row>
    <row r="9867" spans="1:9" x14ac:dyDescent="0.35">
      <c r="A9867" s="3" t="s">
        <v>10259</v>
      </c>
      <c r="B9867" s="44" t="s">
        <v>274</v>
      </c>
      <c r="C9867" s="44" t="s">
        <v>99</v>
      </c>
      <c r="D9867" s="44" t="s">
        <v>175</v>
      </c>
      <c r="E9867" s="3">
        <v>3</v>
      </c>
      <c r="F9867" s="3">
        <v>1</v>
      </c>
      <c r="G9867" s="3">
        <v>1</v>
      </c>
      <c r="H9867" s="3">
        <v>1</v>
      </c>
      <c r="I9867" s="3">
        <f t="shared" si="154"/>
        <v>2</v>
      </c>
    </row>
    <row r="9868" spans="1:9" x14ac:dyDescent="0.35">
      <c r="A9868" s="3" t="s">
        <v>10260</v>
      </c>
      <c r="B9868" s="44" t="s">
        <v>274</v>
      </c>
      <c r="C9868" s="44" t="s">
        <v>99</v>
      </c>
      <c r="D9868" s="44" t="s">
        <v>175</v>
      </c>
      <c r="E9868" s="3">
        <v>3</v>
      </c>
      <c r="F9868" s="3">
        <v>1</v>
      </c>
      <c r="G9868" s="3">
        <v>1</v>
      </c>
      <c r="H9868" s="3">
        <v>1</v>
      </c>
      <c r="I9868" s="3">
        <f t="shared" si="154"/>
        <v>2</v>
      </c>
    </row>
    <row r="9869" spans="1:9" x14ac:dyDescent="0.35">
      <c r="A9869" s="3" t="s">
        <v>10261</v>
      </c>
      <c r="B9869" s="44" t="s">
        <v>274</v>
      </c>
      <c r="C9869" s="44" t="s">
        <v>99</v>
      </c>
      <c r="D9869" s="44" t="s">
        <v>175</v>
      </c>
      <c r="E9869" s="3">
        <v>3</v>
      </c>
      <c r="F9869" s="3">
        <v>1</v>
      </c>
      <c r="G9869" s="3">
        <v>1</v>
      </c>
      <c r="H9869" s="3">
        <v>1</v>
      </c>
      <c r="I9869" s="3">
        <f t="shared" si="154"/>
        <v>2</v>
      </c>
    </row>
    <row r="9870" spans="1:9" x14ac:dyDescent="0.35">
      <c r="A9870" s="3" t="s">
        <v>10262</v>
      </c>
      <c r="B9870" s="44" t="s">
        <v>192</v>
      </c>
      <c r="C9870" s="44" t="s">
        <v>111</v>
      </c>
      <c r="D9870" s="44" t="s">
        <v>176</v>
      </c>
      <c r="E9870" s="3">
        <v>3</v>
      </c>
      <c r="F9870" s="3">
        <v>1</v>
      </c>
      <c r="G9870" s="3">
        <v>1</v>
      </c>
      <c r="H9870" s="3">
        <v>1</v>
      </c>
      <c r="I9870" s="3">
        <f t="shared" si="154"/>
        <v>2</v>
      </c>
    </row>
    <row r="9871" spans="1:9" x14ac:dyDescent="0.35">
      <c r="A9871" s="3" t="s">
        <v>10263</v>
      </c>
      <c r="B9871" s="44" t="s">
        <v>274</v>
      </c>
      <c r="C9871" s="44" t="s">
        <v>99</v>
      </c>
      <c r="D9871" s="44" t="s">
        <v>175</v>
      </c>
      <c r="E9871" s="3">
        <v>3</v>
      </c>
      <c r="F9871" s="3">
        <v>1</v>
      </c>
      <c r="G9871" s="3">
        <v>1</v>
      </c>
      <c r="H9871" s="3">
        <v>1</v>
      </c>
      <c r="I9871" s="3">
        <f t="shared" si="154"/>
        <v>2</v>
      </c>
    </row>
    <row r="9872" spans="1:9" x14ac:dyDescent="0.35">
      <c r="A9872" s="3" t="s">
        <v>10264</v>
      </c>
      <c r="B9872" s="44" t="s">
        <v>192</v>
      </c>
      <c r="C9872" s="44" t="s">
        <v>111</v>
      </c>
      <c r="D9872" s="44" t="s">
        <v>176</v>
      </c>
      <c r="E9872" s="3">
        <v>3</v>
      </c>
      <c r="F9872" s="3">
        <v>1</v>
      </c>
      <c r="G9872" s="3">
        <v>1</v>
      </c>
      <c r="H9872" s="3">
        <v>1</v>
      </c>
      <c r="I9872" s="3">
        <f t="shared" si="154"/>
        <v>2</v>
      </c>
    </row>
    <row r="9873" spans="1:9" x14ac:dyDescent="0.35">
      <c r="A9873" s="3" t="s">
        <v>10265</v>
      </c>
      <c r="B9873" s="44" t="s">
        <v>274</v>
      </c>
      <c r="C9873" s="44" t="s">
        <v>99</v>
      </c>
      <c r="D9873" s="44" t="s">
        <v>175</v>
      </c>
      <c r="E9873" s="3">
        <v>3</v>
      </c>
      <c r="F9873" s="3">
        <v>1</v>
      </c>
      <c r="G9873" s="3">
        <v>4</v>
      </c>
      <c r="H9873" s="3">
        <v>2</v>
      </c>
      <c r="I9873" s="3">
        <f t="shared" si="154"/>
        <v>3</v>
      </c>
    </row>
    <row r="9874" spans="1:9" x14ac:dyDescent="0.35">
      <c r="A9874" s="3" t="s">
        <v>10266</v>
      </c>
      <c r="B9874" s="44" t="s">
        <v>274</v>
      </c>
      <c r="C9874" s="44" t="s">
        <v>99</v>
      </c>
      <c r="D9874" s="44" t="s">
        <v>175</v>
      </c>
      <c r="E9874" s="3">
        <v>3</v>
      </c>
      <c r="F9874" s="3">
        <v>1</v>
      </c>
      <c r="G9874" s="3">
        <v>1</v>
      </c>
      <c r="H9874" s="3">
        <v>1</v>
      </c>
      <c r="I9874" s="3">
        <f t="shared" si="154"/>
        <v>2</v>
      </c>
    </row>
    <row r="9875" spans="1:9" x14ac:dyDescent="0.35">
      <c r="A9875" s="3" t="s">
        <v>10267</v>
      </c>
      <c r="B9875" s="44" t="s">
        <v>274</v>
      </c>
      <c r="C9875" s="44" t="s">
        <v>99</v>
      </c>
      <c r="D9875" s="44" t="s">
        <v>175</v>
      </c>
      <c r="E9875" s="3">
        <v>3</v>
      </c>
      <c r="F9875" s="3">
        <v>1</v>
      </c>
      <c r="G9875" s="3">
        <v>1</v>
      </c>
      <c r="H9875" s="3">
        <v>1</v>
      </c>
      <c r="I9875" s="3">
        <f t="shared" si="154"/>
        <v>2</v>
      </c>
    </row>
    <row r="9876" spans="1:9" x14ac:dyDescent="0.35">
      <c r="A9876" s="3" t="s">
        <v>10268</v>
      </c>
      <c r="B9876" s="44" t="s">
        <v>274</v>
      </c>
      <c r="C9876" s="44" t="s">
        <v>99</v>
      </c>
      <c r="D9876" s="44" t="s">
        <v>175</v>
      </c>
      <c r="E9876" s="3">
        <v>3</v>
      </c>
      <c r="F9876" s="3">
        <v>1</v>
      </c>
      <c r="G9876" s="3">
        <v>1</v>
      </c>
      <c r="H9876" s="3">
        <v>1</v>
      </c>
      <c r="I9876" s="3">
        <f t="shared" si="154"/>
        <v>2</v>
      </c>
    </row>
    <row r="9877" spans="1:9" x14ac:dyDescent="0.35">
      <c r="A9877" s="3" t="s">
        <v>10269</v>
      </c>
      <c r="B9877" s="44" t="s">
        <v>274</v>
      </c>
      <c r="C9877" s="44" t="s">
        <v>99</v>
      </c>
      <c r="D9877" s="44" t="s">
        <v>175</v>
      </c>
      <c r="E9877" s="3">
        <v>3</v>
      </c>
      <c r="F9877" s="3">
        <v>1</v>
      </c>
      <c r="G9877" s="3">
        <v>1</v>
      </c>
      <c r="H9877" s="3">
        <v>1</v>
      </c>
      <c r="I9877" s="3">
        <f t="shared" si="154"/>
        <v>2</v>
      </c>
    </row>
    <row r="9878" spans="1:9" x14ac:dyDescent="0.35">
      <c r="A9878" s="3" t="s">
        <v>10270</v>
      </c>
      <c r="B9878" s="44" t="s">
        <v>274</v>
      </c>
      <c r="C9878" s="44" t="s">
        <v>99</v>
      </c>
      <c r="D9878" s="44" t="s">
        <v>175</v>
      </c>
      <c r="E9878" s="3">
        <v>3</v>
      </c>
      <c r="F9878" s="3">
        <v>1</v>
      </c>
      <c r="G9878" s="3">
        <v>1</v>
      </c>
      <c r="H9878" s="3">
        <v>1</v>
      </c>
      <c r="I9878" s="3">
        <f t="shared" si="154"/>
        <v>2</v>
      </c>
    </row>
    <row r="9879" spans="1:9" x14ac:dyDescent="0.35">
      <c r="A9879" s="3" t="s">
        <v>10271</v>
      </c>
      <c r="B9879" s="44" t="s">
        <v>274</v>
      </c>
      <c r="C9879" s="44" t="s">
        <v>99</v>
      </c>
      <c r="D9879" s="44" t="s">
        <v>175</v>
      </c>
      <c r="E9879" s="3">
        <v>3</v>
      </c>
      <c r="F9879" s="3">
        <v>1</v>
      </c>
      <c r="G9879" s="3">
        <v>1</v>
      </c>
      <c r="H9879" s="3">
        <v>1</v>
      </c>
      <c r="I9879" s="3">
        <f t="shared" si="154"/>
        <v>2</v>
      </c>
    </row>
    <row r="9880" spans="1:9" x14ac:dyDescent="0.35">
      <c r="A9880" s="3" t="s">
        <v>10272</v>
      </c>
      <c r="B9880" s="44" t="s">
        <v>187</v>
      </c>
      <c r="C9880" s="44" t="s">
        <v>86</v>
      </c>
      <c r="D9880" s="44" t="s">
        <v>175</v>
      </c>
      <c r="E9880" s="3">
        <v>3</v>
      </c>
      <c r="F9880" s="3">
        <v>1</v>
      </c>
      <c r="G9880" s="3">
        <v>1</v>
      </c>
      <c r="H9880" s="3">
        <v>1</v>
      </c>
      <c r="I9880" s="3">
        <f t="shared" si="154"/>
        <v>2</v>
      </c>
    </row>
    <row r="9881" spans="1:9" x14ac:dyDescent="0.35">
      <c r="A9881" s="3" t="s">
        <v>10273</v>
      </c>
      <c r="B9881" s="44" t="s">
        <v>187</v>
      </c>
      <c r="C9881" s="44" t="s">
        <v>86</v>
      </c>
      <c r="D9881" s="44" t="s">
        <v>175</v>
      </c>
      <c r="E9881" s="3">
        <v>3</v>
      </c>
      <c r="F9881" s="3">
        <v>1</v>
      </c>
      <c r="G9881" s="3">
        <v>1</v>
      </c>
      <c r="H9881" s="3">
        <v>1</v>
      </c>
      <c r="I9881" s="3">
        <f t="shared" si="154"/>
        <v>2</v>
      </c>
    </row>
    <row r="9882" spans="1:9" x14ac:dyDescent="0.35">
      <c r="A9882" s="3" t="s">
        <v>10274</v>
      </c>
      <c r="B9882" s="44" t="s">
        <v>177</v>
      </c>
      <c r="C9882" s="44" t="s">
        <v>106</v>
      </c>
      <c r="D9882" s="44" t="s">
        <v>176</v>
      </c>
      <c r="E9882" s="3">
        <v>3</v>
      </c>
      <c r="F9882" s="3">
        <v>1</v>
      </c>
      <c r="G9882" s="3">
        <v>4</v>
      </c>
      <c r="H9882" s="3">
        <v>1</v>
      </c>
      <c r="I9882" s="3">
        <f t="shared" si="154"/>
        <v>2</v>
      </c>
    </row>
    <row r="9883" spans="1:9" x14ac:dyDescent="0.35">
      <c r="A9883" s="3" t="s">
        <v>10275</v>
      </c>
      <c r="B9883" s="44" t="s">
        <v>177</v>
      </c>
      <c r="C9883" s="44" t="s">
        <v>106</v>
      </c>
      <c r="D9883" s="44" t="s">
        <v>176</v>
      </c>
      <c r="E9883" s="3">
        <v>3</v>
      </c>
      <c r="F9883" s="3">
        <v>1</v>
      </c>
      <c r="G9883" s="3">
        <v>4</v>
      </c>
      <c r="H9883" s="3">
        <v>1</v>
      </c>
      <c r="I9883" s="3">
        <f t="shared" si="154"/>
        <v>2</v>
      </c>
    </row>
    <row r="9884" spans="1:9" x14ac:dyDescent="0.35">
      <c r="A9884" s="3" t="s">
        <v>10276</v>
      </c>
      <c r="B9884" s="44" t="s">
        <v>177</v>
      </c>
      <c r="C9884" s="44" t="s">
        <v>106</v>
      </c>
      <c r="D9884" s="44" t="s">
        <v>176</v>
      </c>
      <c r="E9884" s="3">
        <v>3</v>
      </c>
      <c r="F9884" s="3">
        <v>1</v>
      </c>
      <c r="G9884" s="3">
        <v>4</v>
      </c>
      <c r="H9884" s="3">
        <v>1</v>
      </c>
      <c r="I9884" s="3">
        <f t="shared" si="154"/>
        <v>2</v>
      </c>
    </row>
    <row r="9885" spans="1:9" x14ac:dyDescent="0.35">
      <c r="A9885" s="3" t="s">
        <v>10277</v>
      </c>
      <c r="B9885" s="44" t="s">
        <v>177</v>
      </c>
      <c r="C9885" s="44" t="s">
        <v>106</v>
      </c>
      <c r="D9885" s="44" t="s">
        <v>176</v>
      </c>
      <c r="E9885" s="3">
        <v>3</v>
      </c>
      <c r="F9885" s="3">
        <v>1</v>
      </c>
      <c r="G9885" s="3">
        <v>4</v>
      </c>
      <c r="H9885" s="3">
        <v>1</v>
      </c>
      <c r="I9885" s="3">
        <f t="shared" si="154"/>
        <v>2</v>
      </c>
    </row>
    <row r="9886" spans="1:9" x14ac:dyDescent="0.35">
      <c r="A9886" s="3" t="s">
        <v>10278</v>
      </c>
      <c r="B9886" s="44" t="s">
        <v>177</v>
      </c>
      <c r="C9886" s="44" t="s">
        <v>106</v>
      </c>
      <c r="D9886" s="44" t="s">
        <v>176</v>
      </c>
      <c r="E9886" s="3">
        <v>3</v>
      </c>
      <c r="F9886" s="3">
        <v>1</v>
      </c>
      <c r="G9886" s="3">
        <v>4</v>
      </c>
      <c r="H9886" s="3">
        <v>1</v>
      </c>
      <c r="I9886" s="3">
        <f t="shared" si="154"/>
        <v>2</v>
      </c>
    </row>
    <row r="9887" spans="1:9" x14ac:dyDescent="0.35">
      <c r="A9887" s="3" t="s">
        <v>10279</v>
      </c>
      <c r="B9887" s="44" t="s">
        <v>187</v>
      </c>
      <c r="C9887" s="44" t="s">
        <v>86</v>
      </c>
      <c r="D9887" s="44" t="s">
        <v>175</v>
      </c>
      <c r="E9887" s="3">
        <v>3</v>
      </c>
      <c r="F9887" s="3">
        <v>1</v>
      </c>
      <c r="G9887" s="3">
        <v>1</v>
      </c>
      <c r="H9887" s="3">
        <v>1</v>
      </c>
      <c r="I9887" s="3">
        <f t="shared" si="154"/>
        <v>2</v>
      </c>
    </row>
    <row r="9888" spans="1:9" x14ac:dyDescent="0.35">
      <c r="A9888" s="3" t="s">
        <v>10280</v>
      </c>
      <c r="B9888" s="44" t="s">
        <v>277</v>
      </c>
      <c r="C9888" s="44" t="s">
        <v>273</v>
      </c>
      <c r="D9888" s="44" t="s">
        <v>176</v>
      </c>
      <c r="E9888" s="3">
        <v>3</v>
      </c>
      <c r="F9888" s="3">
        <v>1</v>
      </c>
      <c r="G9888" s="3">
        <v>4</v>
      </c>
      <c r="H9888" s="3">
        <v>1</v>
      </c>
      <c r="I9888" s="3">
        <f t="shared" si="154"/>
        <v>2</v>
      </c>
    </row>
    <row r="9889" spans="1:9" x14ac:dyDescent="0.35">
      <c r="A9889" s="3" t="s">
        <v>10281</v>
      </c>
      <c r="B9889" s="44" t="s">
        <v>247</v>
      </c>
      <c r="C9889" s="44" t="s">
        <v>110</v>
      </c>
      <c r="D9889" s="44" t="s">
        <v>175</v>
      </c>
      <c r="E9889" s="3">
        <v>3</v>
      </c>
      <c r="F9889" s="3">
        <v>1</v>
      </c>
      <c r="G9889" s="3">
        <v>1</v>
      </c>
      <c r="H9889" s="3">
        <v>1</v>
      </c>
      <c r="I9889" s="3">
        <f t="shared" si="154"/>
        <v>2</v>
      </c>
    </row>
    <row r="9890" spans="1:9" x14ac:dyDescent="0.35">
      <c r="A9890" s="3" t="s">
        <v>10282</v>
      </c>
      <c r="B9890" s="44" t="s">
        <v>214</v>
      </c>
      <c r="C9890" s="44" t="s">
        <v>98</v>
      </c>
      <c r="D9890" s="44" t="s">
        <v>176</v>
      </c>
      <c r="E9890" s="3">
        <v>3</v>
      </c>
      <c r="F9890" s="3">
        <v>1</v>
      </c>
      <c r="G9890" s="3">
        <v>4</v>
      </c>
      <c r="H9890" s="3">
        <v>1</v>
      </c>
      <c r="I9890" s="3">
        <f t="shared" si="154"/>
        <v>2</v>
      </c>
    </row>
    <row r="9891" spans="1:9" x14ac:dyDescent="0.35">
      <c r="A9891" s="3" t="s">
        <v>10283</v>
      </c>
      <c r="B9891" s="44" t="s">
        <v>248</v>
      </c>
      <c r="C9891" s="44" t="s">
        <v>80</v>
      </c>
      <c r="D9891" s="44" t="s">
        <v>175</v>
      </c>
      <c r="E9891" s="3">
        <v>3</v>
      </c>
      <c r="F9891" s="3">
        <v>1</v>
      </c>
      <c r="G9891" s="3">
        <v>1</v>
      </c>
      <c r="H9891" s="3">
        <v>1</v>
      </c>
      <c r="I9891" s="3">
        <f t="shared" si="154"/>
        <v>2</v>
      </c>
    </row>
    <row r="9892" spans="1:9" x14ac:dyDescent="0.35">
      <c r="A9892" s="3" t="s">
        <v>10284</v>
      </c>
      <c r="B9892" s="44" t="s">
        <v>248</v>
      </c>
      <c r="C9892" s="44" t="s">
        <v>80</v>
      </c>
      <c r="D9892" s="44" t="s">
        <v>175</v>
      </c>
      <c r="E9892" s="3">
        <v>3</v>
      </c>
      <c r="F9892" s="3">
        <v>1</v>
      </c>
      <c r="G9892" s="3">
        <v>1</v>
      </c>
      <c r="H9892" s="3">
        <v>1</v>
      </c>
      <c r="I9892" s="3">
        <f t="shared" si="154"/>
        <v>2</v>
      </c>
    </row>
    <row r="9893" spans="1:9" x14ac:dyDescent="0.35">
      <c r="A9893" s="3" t="s">
        <v>10285</v>
      </c>
      <c r="B9893" s="44" t="s">
        <v>274</v>
      </c>
      <c r="C9893" s="44" t="s">
        <v>99</v>
      </c>
      <c r="D9893" s="44" t="s">
        <v>175</v>
      </c>
      <c r="E9893" s="3">
        <v>3</v>
      </c>
      <c r="F9893" s="3">
        <v>1</v>
      </c>
      <c r="G9893" s="3">
        <v>1</v>
      </c>
      <c r="H9893" s="3">
        <v>1</v>
      </c>
      <c r="I9893" s="3">
        <f t="shared" si="154"/>
        <v>2</v>
      </c>
    </row>
    <row r="9894" spans="1:9" x14ac:dyDescent="0.35">
      <c r="A9894" s="3" t="s">
        <v>10286</v>
      </c>
      <c r="B9894" s="44" t="s">
        <v>274</v>
      </c>
      <c r="C9894" s="44" t="s">
        <v>99</v>
      </c>
      <c r="D9894" s="44" t="s">
        <v>175</v>
      </c>
      <c r="E9894" s="3">
        <v>3</v>
      </c>
      <c r="F9894" s="3">
        <v>1</v>
      </c>
      <c r="G9894" s="3">
        <v>1</v>
      </c>
      <c r="H9894" s="3">
        <v>1</v>
      </c>
      <c r="I9894" s="3">
        <f t="shared" si="154"/>
        <v>2</v>
      </c>
    </row>
    <row r="9895" spans="1:9" x14ac:dyDescent="0.35">
      <c r="A9895" s="3" t="s">
        <v>10287</v>
      </c>
      <c r="B9895" s="44" t="s">
        <v>274</v>
      </c>
      <c r="C9895" s="44" t="s">
        <v>99</v>
      </c>
      <c r="D9895" s="44" t="s">
        <v>175</v>
      </c>
      <c r="E9895" s="3">
        <v>3</v>
      </c>
      <c r="F9895" s="3">
        <v>1</v>
      </c>
      <c r="G9895" s="3">
        <v>1</v>
      </c>
      <c r="H9895" s="3">
        <v>1</v>
      </c>
      <c r="I9895" s="3">
        <f t="shared" si="154"/>
        <v>2</v>
      </c>
    </row>
    <row r="9896" spans="1:9" x14ac:dyDescent="0.35">
      <c r="A9896" s="3" t="s">
        <v>10288</v>
      </c>
      <c r="B9896" s="44" t="s">
        <v>274</v>
      </c>
      <c r="C9896" s="44" t="s">
        <v>99</v>
      </c>
      <c r="D9896" s="44" t="s">
        <v>175</v>
      </c>
      <c r="E9896" s="3">
        <v>3</v>
      </c>
      <c r="F9896" s="3">
        <v>1</v>
      </c>
      <c r="G9896" s="3">
        <v>1</v>
      </c>
      <c r="H9896" s="3">
        <v>1</v>
      </c>
      <c r="I9896" s="3">
        <f t="shared" si="154"/>
        <v>2</v>
      </c>
    </row>
    <row r="9897" spans="1:9" x14ac:dyDescent="0.35">
      <c r="A9897" s="3" t="s">
        <v>10289</v>
      </c>
      <c r="B9897" s="44" t="s">
        <v>274</v>
      </c>
      <c r="C9897" s="44" t="s">
        <v>99</v>
      </c>
      <c r="D9897" s="44" t="s">
        <v>175</v>
      </c>
      <c r="E9897" s="3">
        <v>3</v>
      </c>
      <c r="F9897" s="3">
        <v>1</v>
      </c>
      <c r="G9897" s="3">
        <v>1</v>
      </c>
      <c r="H9897" s="3">
        <v>1</v>
      </c>
      <c r="I9897" s="3">
        <f t="shared" si="154"/>
        <v>2</v>
      </c>
    </row>
    <row r="9898" spans="1:9" x14ac:dyDescent="0.35">
      <c r="A9898" s="3" t="s">
        <v>10290</v>
      </c>
      <c r="B9898" s="44" t="s">
        <v>429</v>
      </c>
      <c r="C9898" s="44" t="s">
        <v>81</v>
      </c>
      <c r="D9898" s="44" t="s">
        <v>176</v>
      </c>
      <c r="E9898" s="3">
        <v>3</v>
      </c>
      <c r="F9898" s="3">
        <v>1</v>
      </c>
      <c r="G9898" s="3">
        <v>4</v>
      </c>
      <c r="H9898" s="3">
        <v>1</v>
      </c>
      <c r="I9898" s="3">
        <f t="shared" si="154"/>
        <v>2</v>
      </c>
    </row>
    <row r="9899" spans="1:9" x14ac:dyDescent="0.35">
      <c r="A9899" s="3" t="s">
        <v>10291</v>
      </c>
      <c r="B9899" s="44" t="s">
        <v>274</v>
      </c>
      <c r="C9899" s="44" t="s">
        <v>99</v>
      </c>
      <c r="D9899" s="44" t="s">
        <v>175</v>
      </c>
      <c r="E9899" s="3">
        <v>3</v>
      </c>
      <c r="F9899" s="3">
        <v>1</v>
      </c>
      <c r="G9899" s="3">
        <v>1</v>
      </c>
      <c r="H9899" s="3">
        <v>1</v>
      </c>
      <c r="I9899" s="3">
        <f t="shared" si="154"/>
        <v>2</v>
      </c>
    </row>
    <row r="9900" spans="1:9" x14ac:dyDescent="0.35">
      <c r="A9900" s="3" t="s">
        <v>10292</v>
      </c>
      <c r="B9900" s="44" t="s">
        <v>202</v>
      </c>
      <c r="C9900" s="44" t="s">
        <v>203</v>
      </c>
      <c r="D9900" s="44" t="s">
        <v>176</v>
      </c>
      <c r="E9900" s="3">
        <v>3</v>
      </c>
      <c r="F9900" s="3">
        <v>1</v>
      </c>
      <c r="G9900" s="3">
        <v>1</v>
      </c>
      <c r="H9900" s="3">
        <v>1</v>
      </c>
      <c r="I9900" s="3">
        <f t="shared" si="154"/>
        <v>2</v>
      </c>
    </row>
    <row r="9901" spans="1:9" x14ac:dyDescent="0.35">
      <c r="A9901" s="3" t="s">
        <v>10293</v>
      </c>
      <c r="B9901" s="44" t="s">
        <v>213</v>
      </c>
      <c r="C9901" s="44" t="s">
        <v>108</v>
      </c>
      <c r="D9901" s="44" t="s">
        <v>176</v>
      </c>
      <c r="E9901" s="3">
        <v>3</v>
      </c>
      <c r="F9901" s="3">
        <v>1</v>
      </c>
      <c r="G9901" s="3">
        <v>4</v>
      </c>
      <c r="H9901" s="3">
        <v>1</v>
      </c>
      <c r="I9901" s="3">
        <f t="shared" si="154"/>
        <v>2</v>
      </c>
    </row>
    <row r="9902" spans="1:9" x14ac:dyDescent="0.35">
      <c r="A9902" s="3" t="s">
        <v>10294</v>
      </c>
      <c r="B9902" s="44" t="s">
        <v>213</v>
      </c>
      <c r="C9902" s="44" t="s">
        <v>108</v>
      </c>
      <c r="D9902" s="44" t="s">
        <v>176</v>
      </c>
      <c r="E9902" s="3">
        <v>3</v>
      </c>
      <c r="F9902" s="3">
        <v>1</v>
      </c>
      <c r="G9902" s="3">
        <v>4</v>
      </c>
      <c r="H9902" s="3">
        <v>1</v>
      </c>
      <c r="I9902" s="3">
        <f t="shared" si="154"/>
        <v>2</v>
      </c>
    </row>
    <row r="9903" spans="1:9" x14ac:dyDescent="0.35">
      <c r="A9903" s="3" t="s">
        <v>10295</v>
      </c>
      <c r="B9903" s="44" t="s">
        <v>213</v>
      </c>
      <c r="C9903" s="44" t="s">
        <v>108</v>
      </c>
      <c r="D9903" s="44" t="s">
        <v>176</v>
      </c>
      <c r="E9903" s="3">
        <v>3</v>
      </c>
      <c r="F9903" s="3">
        <v>2</v>
      </c>
      <c r="G9903" s="3">
        <v>1</v>
      </c>
      <c r="H9903" s="3">
        <v>1</v>
      </c>
      <c r="I9903" s="3">
        <f t="shared" si="154"/>
        <v>2</v>
      </c>
    </row>
    <row r="9904" spans="1:9" x14ac:dyDescent="0.35">
      <c r="A9904" s="3" t="s">
        <v>10296</v>
      </c>
      <c r="B9904" s="44" t="s">
        <v>274</v>
      </c>
      <c r="C9904" s="44" t="s">
        <v>99</v>
      </c>
      <c r="D9904" s="44" t="s">
        <v>175</v>
      </c>
      <c r="E9904" s="3">
        <v>3</v>
      </c>
      <c r="F9904" s="3">
        <v>1</v>
      </c>
      <c r="G9904" s="3">
        <v>1</v>
      </c>
      <c r="H9904" s="3">
        <v>1</v>
      </c>
      <c r="I9904" s="3">
        <f t="shared" si="154"/>
        <v>2</v>
      </c>
    </row>
    <row r="9905" spans="1:9" x14ac:dyDescent="0.35">
      <c r="A9905" s="3" t="s">
        <v>10297</v>
      </c>
      <c r="B9905" s="44" t="s">
        <v>248</v>
      </c>
      <c r="C9905" s="44" t="s">
        <v>80</v>
      </c>
      <c r="D9905" s="44" t="s">
        <v>175</v>
      </c>
      <c r="E9905" s="3">
        <v>3</v>
      </c>
      <c r="F9905" s="3">
        <v>1</v>
      </c>
      <c r="G9905" s="3">
        <v>1</v>
      </c>
      <c r="H9905" s="3">
        <v>1</v>
      </c>
      <c r="I9905" s="3">
        <f t="shared" si="154"/>
        <v>2</v>
      </c>
    </row>
    <row r="9906" spans="1:9" x14ac:dyDescent="0.35">
      <c r="A9906" s="3" t="s">
        <v>10298</v>
      </c>
      <c r="B9906" s="44" t="s">
        <v>274</v>
      </c>
      <c r="C9906" s="44" t="s">
        <v>99</v>
      </c>
      <c r="D9906" s="44" t="s">
        <v>175</v>
      </c>
      <c r="E9906" s="3">
        <v>3</v>
      </c>
      <c r="F9906" s="3">
        <v>1</v>
      </c>
      <c r="G9906" s="3">
        <v>1</v>
      </c>
      <c r="H9906" s="3">
        <v>1</v>
      </c>
      <c r="I9906" s="3">
        <f t="shared" si="154"/>
        <v>2</v>
      </c>
    </row>
    <row r="9907" spans="1:9" x14ac:dyDescent="0.35">
      <c r="A9907" s="3" t="s">
        <v>10299</v>
      </c>
      <c r="B9907" s="44" t="s">
        <v>274</v>
      </c>
      <c r="C9907" s="44" t="s">
        <v>99</v>
      </c>
      <c r="D9907" s="44" t="s">
        <v>175</v>
      </c>
      <c r="E9907" s="3">
        <v>3</v>
      </c>
      <c r="F9907" s="3">
        <v>1</v>
      </c>
      <c r="G9907" s="3">
        <v>1</v>
      </c>
      <c r="H9907" s="3">
        <v>1</v>
      </c>
      <c r="I9907" s="3">
        <f t="shared" si="154"/>
        <v>2</v>
      </c>
    </row>
    <row r="9908" spans="1:9" x14ac:dyDescent="0.35">
      <c r="A9908" s="3" t="s">
        <v>10300</v>
      </c>
      <c r="B9908" s="44" t="s">
        <v>274</v>
      </c>
      <c r="C9908" s="44" t="s">
        <v>99</v>
      </c>
      <c r="D9908" s="44" t="s">
        <v>175</v>
      </c>
      <c r="E9908" s="3">
        <v>3</v>
      </c>
      <c r="F9908" s="3">
        <v>1</v>
      </c>
      <c r="G9908" s="3">
        <v>1</v>
      </c>
      <c r="H9908" s="3">
        <v>1</v>
      </c>
      <c r="I9908" s="3">
        <f t="shared" si="154"/>
        <v>2</v>
      </c>
    </row>
    <row r="9909" spans="1:9" x14ac:dyDescent="0.35">
      <c r="A9909" s="3" t="s">
        <v>10301</v>
      </c>
      <c r="B9909" s="44" t="s">
        <v>248</v>
      </c>
      <c r="C9909" s="44" t="s">
        <v>80</v>
      </c>
      <c r="D9909" s="44" t="s">
        <v>175</v>
      </c>
      <c r="E9909" s="3">
        <v>3</v>
      </c>
      <c r="F9909" s="3">
        <v>1</v>
      </c>
      <c r="G9909" s="3">
        <v>1</v>
      </c>
      <c r="H9909" s="3">
        <v>1</v>
      </c>
      <c r="I9909" s="3">
        <f t="shared" si="154"/>
        <v>2</v>
      </c>
    </row>
    <row r="9910" spans="1:9" x14ac:dyDescent="0.35">
      <c r="A9910" s="3" t="s">
        <v>10302</v>
      </c>
      <c r="B9910" s="44" t="s">
        <v>248</v>
      </c>
      <c r="C9910" s="44" t="s">
        <v>80</v>
      </c>
      <c r="D9910" s="44" t="s">
        <v>175</v>
      </c>
      <c r="E9910" s="3">
        <v>3</v>
      </c>
      <c r="F9910" s="3">
        <v>1</v>
      </c>
      <c r="G9910" s="3">
        <v>1</v>
      </c>
      <c r="H9910" s="3">
        <v>1</v>
      </c>
      <c r="I9910" s="3">
        <f t="shared" si="154"/>
        <v>2</v>
      </c>
    </row>
    <row r="9911" spans="1:9" x14ac:dyDescent="0.35">
      <c r="A9911" s="3" t="s">
        <v>10303</v>
      </c>
      <c r="B9911" s="44" t="s">
        <v>274</v>
      </c>
      <c r="C9911" s="44" t="s">
        <v>99</v>
      </c>
      <c r="D9911" s="44" t="s">
        <v>175</v>
      </c>
      <c r="E9911" s="3">
        <v>3</v>
      </c>
      <c r="F9911" s="3">
        <v>1</v>
      </c>
      <c r="G9911" s="3">
        <v>4</v>
      </c>
      <c r="H9911" s="3">
        <v>1</v>
      </c>
      <c r="I9911" s="3">
        <f t="shared" si="154"/>
        <v>2</v>
      </c>
    </row>
    <row r="9912" spans="1:9" x14ac:dyDescent="0.35">
      <c r="A9912" s="3" t="s">
        <v>10304</v>
      </c>
      <c r="B9912" s="44" t="s">
        <v>202</v>
      </c>
      <c r="C9912" s="44" t="s">
        <v>203</v>
      </c>
      <c r="D9912" s="44" t="s">
        <v>176</v>
      </c>
      <c r="E9912" s="3">
        <v>1</v>
      </c>
      <c r="F9912" s="3">
        <v>3</v>
      </c>
      <c r="G9912" s="3">
        <v>4</v>
      </c>
      <c r="H9912" s="3">
        <v>1</v>
      </c>
      <c r="I9912" s="3">
        <f t="shared" si="154"/>
        <v>2</v>
      </c>
    </row>
    <row r="9913" spans="1:9" x14ac:dyDescent="0.35">
      <c r="A9913" s="3" t="s">
        <v>10305</v>
      </c>
      <c r="B9913" s="44" t="s">
        <v>187</v>
      </c>
      <c r="C9913" s="44" t="s">
        <v>86</v>
      </c>
      <c r="D9913" s="44" t="s">
        <v>175</v>
      </c>
      <c r="E9913" s="3">
        <v>3</v>
      </c>
      <c r="F9913" s="3">
        <v>1</v>
      </c>
      <c r="G9913" s="3">
        <v>1</v>
      </c>
      <c r="H9913" s="3">
        <v>1</v>
      </c>
      <c r="I9913" s="3">
        <f t="shared" si="154"/>
        <v>2</v>
      </c>
    </row>
    <row r="9914" spans="1:9" x14ac:dyDescent="0.35">
      <c r="A9914" s="3" t="s">
        <v>10306</v>
      </c>
      <c r="B9914" s="44" t="s">
        <v>187</v>
      </c>
      <c r="C9914" s="44" t="s">
        <v>86</v>
      </c>
      <c r="D9914" s="44" t="s">
        <v>175</v>
      </c>
      <c r="E9914" s="3">
        <v>3</v>
      </c>
      <c r="F9914" s="3">
        <v>1</v>
      </c>
      <c r="G9914" s="3">
        <v>1</v>
      </c>
      <c r="H9914" s="3">
        <v>1</v>
      </c>
      <c r="I9914" s="3">
        <f t="shared" si="154"/>
        <v>2</v>
      </c>
    </row>
    <row r="9915" spans="1:9" x14ac:dyDescent="0.35">
      <c r="A9915" s="3" t="s">
        <v>10307</v>
      </c>
      <c r="B9915" s="44" t="s">
        <v>187</v>
      </c>
      <c r="C9915" s="44" t="s">
        <v>86</v>
      </c>
      <c r="D9915" s="44" t="s">
        <v>175</v>
      </c>
      <c r="E9915" s="3">
        <v>3</v>
      </c>
      <c r="F9915" s="3">
        <v>1</v>
      </c>
      <c r="G9915" s="3">
        <v>1</v>
      </c>
      <c r="H9915" s="3">
        <v>1</v>
      </c>
      <c r="I9915" s="3">
        <f t="shared" si="154"/>
        <v>2</v>
      </c>
    </row>
    <row r="9916" spans="1:9" x14ac:dyDescent="0.35">
      <c r="A9916" s="3" t="s">
        <v>10308</v>
      </c>
      <c r="B9916" s="44" t="s">
        <v>202</v>
      </c>
      <c r="C9916" s="44" t="s">
        <v>203</v>
      </c>
      <c r="D9916" s="44" t="s">
        <v>176</v>
      </c>
      <c r="E9916" s="3">
        <v>3</v>
      </c>
      <c r="F9916" s="3">
        <v>1</v>
      </c>
      <c r="G9916" s="3">
        <v>4</v>
      </c>
      <c r="H9916" s="3">
        <v>1</v>
      </c>
      <c r="I9916" s="3">
        <f t="shared" si="154"/>
        <v>2</v>
      </c>
    </row>
    <row r="9917" spans="1:9" x14ac:dyDescent="0.35">
      <c r="A9917" s="3" t="s">
        <v>10309</v>
      </c>
      <c r="B9917" s="44" t="s">
        <v>187</v>
      </c>
      <c r="C9917" s="44" t="s">
        <v>86</v>
      </c>
      <c r="D9917" s="44" t="s">
        <v>175</v>
      </c>
      <c r="E9917" s="3">
        <v>3</v>
      </c>
      <c r="F9917" s="3">
        <v>1</v>
      </c>
      <c r="G9917" s="3">
        <v>1</v>
      </c>
      <c r="H9917" s="3">
        <v>1</v>
      </c>
      <c r="I9917" s="3">
        <f t="shared" si="154"/>
        <v>2</v>
      </c>
    </row>
    <row r="9918" spans="1:9" x14ac:dyDescent="0.35">
      <c r="A9918" s="3" t="s">
        <v>10310</v>
      </c>
      <c r="B9918" s="44" t="s">
        <v>187</v>
      </c>
      <c r="C9918" s="44" t="s">
        <v>86</v>
      </c>
      <c r="D9918" s="44" t="s">
        <v>175</v>
      </c>
      <c r="E9918" s="3">
        <v>3</v>
      </c>
      <c r="F9918" s="3">
        <v>1</v>
      </c>
      <c r="G9918" s="3">
        <v>1</v>
      </c>
      <c r="H9918" s="3">
        <v>1</v>
      </c>
      <c r="I9918" s="3">
        <f t="shared" si="154"/>
        <v>2</v>
      </c>
    </row>
    <row r="9919" spans="1:9" x14ac:dyDescent="0.35">
      <c r="A9919" s="3" t="s">
        <v>10311</v>
      </c>
      <c r="B9919" s="44" t="s">
        <v>282</v>
      </c>
      <c r="C9919" s="44" t="s">
        <v>111</v>
      </c>
      <c r="D9919" s="44" t="s">
        <v>175</v>
      </c>
      <c r="E9919" s="3">
        <v>3</v>
      </c>
      <c r="F9919" s="3">
        <v>1</v>
      </c>
      <c r="G9919" s="3">
        <v>1</v>
      </c>
      <c r="H9919" s="3">
        <v>1</v>
      </c>
      <c r="I9919" s="3">
        <f t="shared" si="154"/>
        <v>2</v>
      </c>
    </row>
    <row r="9920" spans="1:9" x14ac:dyDescent="0.35">
      <c r="A9920" s="3" t="s">
        <v>10312</v>
      </c>
      <c r="B9920" s="44" t="s">
        <v>252</v>
      </c>
      <c r="C9920" s="44" t="s">
        <v>54</v>
      </c>
      <c r="D9920" s="44" t="s">
        <v>175</v>
      </c>
      <c r="E9920" s="3">
        <v>3</v>
      </c>
      <c r="F9920" s="3">
        <v>1</v>
      </c>
      <c r="G9920" s="3">
        <v>1</v>
      </c>
      <c r="H9920" s="3">
        <v>1</v>
      </c>
      <c r="I9920" s="3">
        <f t="shared" si="154"/>
        <v>2</v>
      </c>
    </row>
    <row r="9921" spans="1:9" x14ac:dyDescent="0.35">
      <c r="A9921" s="3" t="s">
        <v>10313</v>
      </c>
      <c r="B9921" s="44" t="s">
        <v>259</v>
      </c>
      <c r="C9921" s="44" t="s">
        <v>95</v>
      </c>
      <c r="D9921" s="44" t="s">
        <v>175</v>
      </c>
      <c r="E9921" s="3">
        <v>3</v>
      </c>
      <c r="F9921" s="3">
        <v>1</v>
      </c>
      <c r="G9921" s="3">
        <v>4</v>
      </c>
      <c r="H9921" s="3">
        <v>1</v>
      </c>
      <c r="I9921" s="3">
        <f t="shared" si="154"/>
        <v>2</v>
      </c>
    </row>
    <row r="9922" spans="1:9" x14ac:dyDescent="0.35">
      <c r="A9922" s="3" t="s">
        <v>10314</v>
      </c>
      <c r="B9922" s="44" t="s">
        <v>259</v>
      </c>
      <c r="C9922" s="44" t="s">
        <v>95</v>
      </c>
      <c r="D9922" s="44" t="s">
        <v>175</v>
      </c>
      <c r="E9922" s="3">
        <v>3</v>
      </c>
      <c r="F9922" s="3">
        <v>1</v>
      </c>
      <c r="G9922" s="3">
        <v>4</v>
      </c>
      <c r="H9922" s="3">
        <v>1</v>
      </c>
      <c r="I9922" s="3">
        <f t="shared" si="154"/>
        <v>2</v>
      </c>
    </row>
    <row r="9923" spans="1:9" x14ac:dyDescent="0.35">
      <c r="A9923" s="3" t="s">
        <v>10315</v>
      </c>
      <c r="B9923" s="44" t="s">
        <v>201</v>
      </c>
      <c r="C9923" s="44" t="s">
        <v>155</v>
      </c>
      <c r="D9923" s="44" t="s">
        <v>176</v>
      </c>
      <c r="E9923" s="3">
        <v>3</v>
      </c>
      <c r="F9923" s="3">
        <v>1</v>
      </c>
      <c r="G9923" s="3">
        <v>1</v>
      </c>
      <c r="H9923" s="3">
        <v>1</v>
      </c>
      <c r="I9923" s="3">
        <f t="shared" ref="I9923:I9986" si="155">ROUND(AVERAGE(E9923:H9923),0)</f>
        <v>2</v>
      </c>
    </row>
    <row r="9924" spans="1:9" x14ac:dyDescent="0.35">
      <c r="A9924" s="3" t="s">
        <v>10316</v>
      </c>
      <c r="B9924" s="44" t="s">
        <v>259</v>
      </c>
      <c r="C9924" s="44" t="s">
        <v>95</v>
      </c>
      <c r="D9924" s="44" t="s">
        <v>175</v>
      </c>
      <c r="E9924" s="3">
        <v>3</v>
      </c>
      <c r="F9924" s="3">
        <v>1</v>
      </c>
      <c r="G9924" s="3">
        <v>4</v>
      </c>
      <c r="H9924" s="3">
        <v>1</v>
      </c>
      <c r="I9924" s="3">
        <f t="shared" si="155"/>
        <v>2</v>
      </c>
    </row>
    <row r="9925" spans="1:9" x14ac:dyDescent="0.35">
      <c r="A9925" s="3" t="s">
        <v>10317</v>
      </c>
      <c r="B9925" s="44" t="s">
        <v>259</v>
      </c>
      <c r="C9925" s="44" t="s">
        <v>95</v>
      </c>
      <c r="D9925" s="44" t="s">
        <v>175</v>
      </c>
      <c r="E9925" s="3">
        <v>3</v>
      </c>
      <c r="F9925" s="3">
        <v>1</v>
      </c>
      <c r="G9925" s="3">
        <v>4</v>
      </c>
      <c r="H9925" s="3">
        <v>1</v>
      </c>
      <c r="I9925" s="3">
        <f t="shared" si="155"/>
        <v>2</v>
      </c>
    </row>
    <row r="9926" spans="1:9" x14ac:dyDescent="0.35">
      <c r="A9926" s="3" t="s">
        <v>10318</v>
      </c>
      <c r="B9926" s="44" t="s">
        <v>259</v>
      </c>
      <c r="C9926" s="44" t="s">
        <v>95</v>
      </c>
      <c r="D9926" s="44" t="s">
        <v>175</v>
      </c>
      <c r="E9926" s="3">
        <v>3</v>
      </c>
      <c r="F9926" s="3">
        <v>1</v>
      </c>
      <c r="G9926" s="3">
        <v>4</v>
      </c>
      <c r="H9926" s="3">
        <v>1</v>
      </c>
      <c r="I9926" s="3">
        <f t="shared" si="155"/>
        <v>2</v>
      </c>
    </row>
    <row r="9927" spans="1:9" x14ac:dyDescent="0.35">
      <c r="A9927" s="3" t="s">
        <v>10319</v>
      </c>
      <c r="B9927" s="44" t="s">
        <v>256</v>
      </c>
      <c r="C9927" s="44" t="s">
        <v>25</v>
      </c>
      <c r="D9927" s="44" t="s">
        <v>176</v>
      </c>
      <c r="E9927" s="3">
        <v>3</v>
      </c>
      <c r="F9927" s="3">
        <v>1</v>
      </c>
      <c r="G9927" s="3">
        <v>4</v>
      </c>
      <c r="H9927" s="3">
        <v>1</v>
      </c>
      <c r="I9927" s="3">
        <f t="shared" si="155"/>
        <v>2</v>
      </c>
    </row>
    <row r="9928" spans="1:9" x14ac:dyDescent="0.35">
      <c r="A9928" s="3" t="s">
        <v>10320</v>
      </c>
      <c r="B9928" s="44" t="s">
        <v>259</v>
      </c>
      <c r="C9928" s="44" t="s">
        <v>95</v>
      </c>
      <c r="D9928" s="44" t="s">
        <v>175</v>
      </c>
      <c r="E9928" s="3">
        <v>3</v>
      </c>
      <c r="F9928" s="3">
        <v>1</v>
      </c>
      <c r="G9928" s="3">
        <v>4</v>
      </c>
      <c r="H9928" s="3">
        <v>1</v>
      </c>
      <c r="I9928" s="3">
        <f t="shared" si="155"/>
        <v>2</v>
      </c>
    </row>
    <row r="9929" spans="1:9" x14ac:dyDescent="0.35">
      <c r="A9929" s="3" t="s">
        <v>10321</v>
      </c>
      <c r="B9929" s="44" t="s">
        <v>259</v>
      </c>
      <c r="C9929" s="44" t="s">
        <v>95</v>
      </c>
      <c r="D9929" s="44" t="s">
        <v>175</v>
      </c>
      <c r="E9929" s="3">
        <v>3</v>
      </c>
      <c r="F9929" s="3">
        <v>1</v>
      </c>
      <c r="G9929" s="3">
        <v>4</v>
      </c>
      <c r="H9929" s="3">
        <v>1</v>
      </c>
      <c r="I9929" s="3">
        <f t="shared" si="155"/>
        <v>2</v>
      </c>
    </row>
    <row r="9930" spans="1:9" x14ac:dyDescent="0.35">
      <c r="A9930" s="3" t="s">
        <v>10322</v>
      </c>
      <c r="B9930" s="44" t="s">
        <v>256</v>
      </c>
      <c r="C9930" s="44" t="s">
        <v>25</v>
      </c>
      <c r="D9930" s="44" t="s">
        <v>176</v>
      </c>
      <c r="E9930" s="3">
        <v>3</v>
      </c>
      <c r="F9930" s="3">
        <v>1</v>
      </c>
      <c r="G9930" s="3">
        <v>4</v>
      </c>
      <c r="H9930" s="3">
        <v>1</v>
      </c>
      <c r="I9930" s="3">
        <f t="shared" si="155"/>
        <v>2</v>
      </c>
    </row>
    <row r="9931" spans="1:9" x14ac:dyDescent="0.35">
      <c r="A9931" s="3" t="s">
        <v>10323</v>
      </c>
      <c r="B9931" s="44" t="s">
        <v>256</v>
      </c>
      <c r="C9931" s="44" t="s">
        <v>25</v>
      </c>
      <c r="D9931" s="44" t="s">
        <v>176</v>
      </c>
      <c r="E9931" s="3">
        <v>3</v>
      </c>
      <c r="F9931" s="3">
        <v>1</v>
      </c>
      <c r="G9931" s="3">
        <v>1</v>
      </c>
      <c r="H9931" s="3">
        <v>1</v>
      </c>
      <c r="I9931" s="3">
        <f t="shared" si="155"/>
        <v>2</v>
      </c>
    </row>
    <row r="9932" spans="1:9" x14ac:dyDescent="0.35">
      <c r="A9932" s="3" t="s">
        <v>10324</v>
      </c>
      <c r="B9932" s="44" t="s">
        <v>259</v>
      </c>
      <c r="C9932" s="44" t="s">
        <v>95</v>
      </c>
      <c r="D9932" s="44" t="s">
        <v>175</v>
      </c>
      <c r="E9932" s="3">
        <v>3</v>
      </c>
      <c r="F9932" s="3">
        <v>1</v>
      </c>
      <c r="G9932" s="3">
        <v>4</v>
      </c>
      <c r="H9932" s="3">
        <v>1</v>
      </c>
      <c r="I9932" s="3">
        <f t="shared" si="155"/>
        <v>2</v>
      </c>
    </row>
    <row r="9933" spans="1:9" x14ac:dyDescent="0.35">
      <c r="A9933" s="3" t="s">
        <v>10325</v>
      </c>
      <c r="B9933" s="44" t="s">
        <v>241</v>
      </c>
      <c r="C9933" s="44" t="s">
        <v>35</v>
      </c>
      <c r="D9933" s="44" t="s">
        <v>175</v>
      </c>
      <c r="E9933" s="3">
        <v>3</v>
      </c>
      <c r="F9933" s="3">
        <v>1</v>
      </c>
      <c r="G9933" s="3">
        <v>4</v>
      </c>
      <c r="H9933" s="3">
        <v>1</v>
      </c>
      <c r="I9933" s="3">
        <f t="shared" si="155"/>
        <v>2</v>
      </c>
    </row>
    <row r="9934" spans="1:9" x14ac:dyDescent="0.35">
      <c r="A9934" s="3" t="s">
        <v>10326</v>
      </c>
      <c r="B9934" s="44" t="s">
        <v>272</v>
      </c>
      <c r="C9934" s="44" t="s">
        <v>273</v>
      </c>
      <c r="D9934" s="44" t="s">
        <v>175</v>
      </c>
      <c r="E9934" s="3">
        <v>3</v>
      </c>
      <c r="F9934" s="3">
        <v>1</v>
      </c>
      <c r="G9934" s="3">
        <v>4</v>
      </c>
      <c r="H9934" s="3">
        <v>1</v>
      </c>
      <c r="I9934" s="3">
        <f t="shared" si="155"/>
        <v>2</v>
      </c>
    </row>
    <row r="9935" spans="1:9" x14ac:dyDescent="0.35">
      <c r="A9935" s="3" t="s">
        <v>10327</v>
      </c>
      <c r="B9935" s="44" t="s">
        <v>256</v>
      </c>
      <c r="C9935" s="44" t="s">
        <v>25</v>
      </c>
      <c r="D9935" s="44" t="s">
        <v>176</v>
      </c>
      <c r="E9935" s="3">
        <v>3</v>
      </c>
      <c r="F9935" s="3">
        <v>1</v>
      </c>
      <c r="G9935" s="3">
        <v>4</v>
      </c>
      <c r="H9935" s="3">
        <v>1</v>
      </c>
      <c r="I9935" s="3">
        <f t="shared" si="155"/>
        <v>2</v>
      </c>
    </row>
    <row r="9936" spans="1:9" x14ac:dyDescent="0.35">
      <c r="A9936" s="3" t="s">
        <v>10328</v>
      </c>
      <c r="B9936" s="44" t="s">
        <v>213</v>
      </c>
      <c r="C9936" s="44" t="s">
        <v>108</v>
      </c>
      <c r="D9936" s="44" t="s">
        <v>176</v>
      </c>
      <c r="E9936" s="3">
        <v>3</v>
      </c>
      <c r="F9936" s="3">
        <v>1</v>
      </c>
      <c r="G9936" s="3">
        <v>4</v>
      </c>
      <c r="H9936" s="3">
        <v>1</v>
      </c>
      <c r="I9936" s="3">
        <f t="shared" si="155"/>
        <v>2</v>
      </c>
    </row>
    <row r="9937" spans="1:9" x14ac:dyDescent="0.35">
      <c r="A9937" s="3" t="s">
        <v>10329</v>
      </c>
      <c r="B9937" s="44" t="s">
        <v>240</v>
      </c>
      <c r="C9937" s="44" t="s">
        <v>25</v>
      </c>
      <c r="D9937" s="44" t="s">
        <v>175</v>
      </c>
      <c r="E9937" s="3">
        <v>3</v>
      </c>
      <c r="F9937" s="3">
        <v>1</v>
      </c>
      <c r="G9937" s="3">
        <v>4</v>
      </c>
      <c r="H9937" s="3">
        <v>1</v>
      </c>
      <c r="I9937" s="3">
        <f t="shared" si="155"/>
        <v>2</v>
      </c>
    </row>
    <row r="9938" spans="1:9" x14ac:dyDescent="0.35">
      <c r="A9938" s="3" t="s">
        <v>10330</v>
      </c>
      <c r="B9938" s="44" t="s">
        <v>257</v>
      </c>
      <c r="C9938" s="44" t="s">
        <v>108</v>
      </c>
      <c r="D9938" s="44" t="s">
        <v>175</v>
      </c>
      <c r="E9938" s="3">
        <v>3</v>
      </c>
      <c r="F9938" s="3">
        <v>4</v>
      </c>
      <c r="G9938" s="3">
        <v>4</v>
      </c>
      <c r="H9938" s="3">
        <v>5</v>
      </c>
      <c r="I9938" s="3">
        <f t="shared" si="155"/>
        <v>4</v>
      </c>
    </row>
    <row r="9939" spans="1:9" x14ac:dyDescent="0.35">
      <c r="A9939" s="3" t="s">
        <v>10331</v>
      </c>
      <c r="B9939" s="44" t="s">
        <v>257</v>
      </c>
      <c r="C9939" s="44" t="s">
        <v>108</v>
      </c>
      <c r="D9939" s="44" t="s">
        <v>175</v>
      </c>
      <c r="E9939" s="3">
        <v>3</v>
      </c>
      <c r="F9939" s="3">
        <v>1</v>
      </c>
      <c r="G9939" s="3">
        <v>4</v>
      </c>
      <c r="H9939" s="3">
        <v>1</v>
      </c>
      <c r="I9939" s="3">
        <f t="shared" si="155"/>
        <v>2</v>
      </c>
    </row>
    <row r="9940" spans="1:9" x14ac:dyDescent="0.35">
      <c r="A9940" s="3" t="s">
        <v>10332</v>
      </c>
      <c r="B9940" s="44" t="s">
        <v>201</v>
      </c>
      <c r="C9940" s="44" t="s">
        <v>155</v>
      </c>
      <c r="D9940" s="44" t="s">
        <v>176</v>
      </c>
      <c r="E9940" s="3">
        <v>3</v>
      </c>
      <c r="F9940" s="3">
        <v>1</v>
      </c>
      <c r="G9940" s="3">
        <v>1</v>
      </c>
      <c r="H9940" s="3">
        <v>1</v>
      </c>
      <c r="I9940" s="3">
        <f t="shared" si="155"/>
        <v>2</v>
      </c>
    </row>
    <row r="9941" spans="1:9" x14ac:dyDescent="0.35">
      <c r="A9941" s="3" t="s">
        <v>10333</v>
      </c>
      <c r="B9941" s="44" t="s">
        <v>201</v>
      </c>
      <c r="C9941" s="44" t="s">
        <v>155</v>
      </c>
      <c r="D9941" s="44" t="s">
        <v>176</v>
      </c>
      <c r="E9941" s="3">
        <v>3</v>
      </c>
      <c r="F9941" s="3">
        <v>1</v>
      </c>
      <c r="G9941" s="3">
        <v>1</v>
      </c>
      <c r="H9941" s="3">
        <v>1</v>
      </c>
      <c r="I9941" s="3">
        <f t="shared" si="155"/>
        <v>2</v>
      </c>
    </row>
    <row r="9942" spans="1:9" x14ac:dyDescent="0.35">
      <c r="A9942" s="3" t="s">
        <v>10334</v>
      </c>
      <c r="B9942" s="44" t="s">
        <v>257</v>
      </c>
      <c r="C9942" s="44" t="s">
        <v>108</v>
      </c>
      <c r="D9942" s="44" t="s">
        <v>175</v>
      </c>
      <c r="E9942" s="3">
        <v>3</v>
      </c>
      <c r="F9942" s="3">
        <v>1</v>
      </c>
      <c r="G9942" s="3">
        <v>4</v>
      </c>
      <c r="H9942" s="3">
        <v>4</v>
      </c>
      <c r="I9942" s="3">
        <f t="shared" si="155"/>
        <v>3</v>
      </c>
    </row>
    <row r="9943" spans="1:9" x14ac:dyDescent="0.35">
      <c r="A9943" s="3" t="s">
        <v>10335</v>
      </c>
      <c r="B9943" s="44" t="s">
        <v>201</v>
      </c>
      <c r="C9943" s="44" t="s">
        <v>155</v>
      </c>
      <c r="D9943" s="44" t="s">
        <v>176</v>
      </c>
      <c r="E9943" s="3">
        <v>3</v>
      </c>
      <c r="F9943" s="3">
        <v>1</v>
      </c>
      <c r="G9943" s="3">
        <v>4</v>
      </c>
      <c r="H9943" s="3">
        <v>1</v>
      </c>
      <c r="I9943" s="3">
        <f t="shared" si="155"/>
        <v>2</v>
      </c>
    </row>
    <row r="9944" spans="1:9" x14ac:dyDescent="0.35">
      <c r="A9944" s="3" t="s">
        <v>10336</v>
      </c>
      <c r="B9944" s="44" t="s">
        <v>2212</v>
      </c>
      <c r="C9944" s="44" t="s">
        <v>81</v>
      </c>
      <c r="D9944" s="44" t="s">
        <v>175</v>
      </c>
      <c r="E9944" s="3">
        <v>3</v>
      </c>
      <c r="F9944" s="3">
        <v>1</v>
      </c>
      <c r="G9944" s="3">
        <v>4</v>
      </c>
      <c r="H9944" s="3">
        <v>1</v>
      </c>
      <c r="I9944" s="3">
        <f t="shared" si="155"/>
        <v>2</v>
      </c>
    </row>
    <row r="9945" spans="1:9" x14ac:dyDescent="0.35">
      <c r="A9945" s="3" t="s">
        <v>10337</v>
      </c>
      <c r="B9945" s="44" t="s">
        <v>280</v>
      </c>
      <c r="C9945" s="44" t="s">
        <v>98</v>
      </c>
      <c r="D9945" s="44" t="s">
        <v>175</v>
      </c>
      <c r="E9945" s="3">
        <v>3</v>
      </c>
      <c r="F9945" s="3">
        <v>1</v>
      </c>
      <c r="G9945" s="3">
        <v>4</v>
      </c>
      <c r="H9945" s="3">
        <v>1</v>
      </c>
      <c r="I9945" s="3">
        <f t="shared" si="155"/>
        <v>2</v>
      </c>
    </row>
    <row r="9946" spans="1:9" x14ac:dyDescent="0.35">
      <c r="A9946" s="3" t="s">
        <v>10338</v>
      </c>
      <c r="B9946" s="44" t="s">
        <v>241</v>
      </c>
      <c r="C9946" s="44" t="s">
        <v>35</v>
      </c>
      <c r="D9946" s="44" t="s">
        <v>175</v>
      </c>
      <c r="E9946" s="3">
        <v>3</v>
      </c>
      <c r="F9946" s="3">
        <v>1</v>
      </c>
      <c r="G9946" s="3">
        <v>4</v>
      </c>
      <c r="H9946" s="3">
        <v>1</v>
      </c>
      <c r="I9946" s="3">
        <f t="shared" si="155"/>
        <v>2</v>
      </c>
    </row>
    <row r="9947" spans="1:9" x14ac:dyDescent="0.35">
      <c r="A9947" s="3" t="s">
        <v>10339</v>
      </c>
      <c r="B9947" s="44" t="s">
        <v>201</v>
      </c>
      <c r="C9947" s="44" t="s">
        <v>155</v>
      </c>
      <c r="D9947" s="44" t="s">
        <v>176</v>
      </c>
      <c r="E9947" s="3">
        <v>3</v>
      </c>
      <c r="F9947" s="3">
        <v>1</v>
      </c>
      <c r="G9947" s="3">
        <v>1</v>
      </c>
      <c r="H9947" s="3">
        <v>1</v>
      </c>
      <c r="I9947" s="3">
        <f t="shared" si="155"/>
        <v>2</v>
      </c>
    </row>
    <row r="9948" spans="1:9" x14ac:dyDescent="0.35">
      <c r="A9948" s="3" t="s">
        <v>10340</v>
      </c>
      <c r="B9948" s="44" t="s">
        <v>201</v>
      </c>
      <c r="C9948" s="44" t="s">
        <v>155</v>
      </c>
      <c r="D9948" s="44" t="s">
        <v>176</v>
      </c>
      <c r="E9948" s="3">
        <v>3</v>
      </c>
      <c r="F9948" s="3">
        <v>1</v>
      </c>
      <c r="G9948" s="3">
        <v>1</v>
      </c>
      <c r="H9948" s="3">
        <v>1</v>
      </c>
      <c r="I9948" s="3">
        <f t="shared" si="155"/>
        <v>2</v>
      </c>
    </row>
    <row r="9949" spans="1:9" x14ac:dyDescent="0.35">
      <c r="A9949" s="3" t="s">
        <v>10341</v>
      </c>
      <c r="B9949" s="44" t="s">
        <v>201</v>
      </c>
      <c r="C9949" s="44" t="s">
        <v>155</v>
      </c>
      <c r="D9949" s="44" t="s">
        <v>176</v>
      </c>
      <c r="E9949" s="3">
        <v>3</v>
      </c>
      <c r="F9949" s="3">
        <v>1</v>
      </c>
      <c r="G9949" s="3">
        <v>4</v>
      </c>
      <c r="H9949" s="3">
        <v>1</v>
      </c>
      <c r="I9949" s="3">
        <f t="shared" si="155"/>
        <v>2</v>
      </c>
    </row>
    <row r="9950" spans="1:9" x14ac:dyDescent="0.35">
      <c r="A9950" s="3" t="s">
        <v>10342</v>
      </c>
      <c r="B9950" s="44" t="s">
        <v>241</v>
      </c>
      <c r="C9950" s="44" t="s">
        <v>35</v>
      </c>
      <c r="D9950" s="44" t="s">
        <v>175</v>
      </c>
      <c r="E9950" s="3">
        <v>1</v>
      </c>
      <c r="F9950" s="3">
        <v>4</v>
      </c>
      <c r="G9950" s="3">
        <v>1</v>
      </c>
      <c r="H9950" s="3">
        <v>2</v>
      </c>
      <c r="I9950" s="3">
        <f t="shared" si="155"/>
        <v>2</v>
      </c>
    </row>
    <row r="9951" spans="1:9" x14ac:dyDescent="0.35">
      <c r="A9951" s="3" t="s">
        <v>10343</v>
      </c>
      <c r="B9951" s="44" t="s">
        <v>201</v>
      </c>
      <c r="C9951" s="44" t="s">
        <v>155</v>
      </c>
      <c r="D9951" s="44" t="s">
        <v>176</v>
      </c>
      <c r="E9951" s="3">
        <v>3</v>
      </c>
      <c r="F9951" s="3">
        <v>1</v>
      </c>
      <c r="G9951" s="3">
        <v>4</v>
      </c>
      <c r="H9951" s="3">
        <v>1</v>
      </c>
      <c r="I9951" s="3">
        <f t="shared" si="155"/>
        <v>2</v>
      </c>
    </row>
    <row r="9952" spans="1:9" x14ac:dyDescent="0.35">
      <c r="A9952" s="3" t="s">
        <v>10344</v>
      </c>
      <c r="B9952" s="44" t="s">
        <v>201</v>
      </c>
      <c r="C9952" s="44" t="s">
        <v>155</v>
      </c>
      <c r="D9952" s="44" t="s">
        <v>176</v>
      </c>
      <c r="E9952" s="3">
        <v>3</v>
      </c>
      <c r="F9952" s="3">
        <v>1</v>
      </c>
      <c r="G9952" s="3">
        <v>4</v>
      </c>
      <c r="H9952" s="3">
        <v>1</v>
      </c>
      <c r="I9952" s="3">
        <f t="shared" si="155"/>
        <v>2</v>
      </c>
    </row>
    <row r="9953" spans="1:9" x14ac:dyDescent="0.35">
      <c r="A9953" s="3" t="s">
        <v>10345</v>
      </c>
      <c r="B9953" s="44" t="s">
        <v>257</v>
      </c>
      <c r="C9953" s="44" t="s">
        <v>108</v>
      </c>
      <c r="D9953" s="44" t="s">
        <v>175</v>
      </c>
      <c r="E9953" s="3">
        <v>3</v>
      </c>
      <c r="F9953" s="3">
        <v>1</v>
      </c>
      <c r="G9953" s="3">
        <v>4</v>
      </c>
      <c r="H9953" s="3">
        <v>1</v>
      </c>
      <c r="I9953" s="3">
        <f t="shared" si="155"/>
        <v>2</v>
      </c>
    </row>
    <row r="9954" spans="1:9" x14ac:dyDescent="0.35">
      <c r="A9954" s="3" t="s">
        <v>10346</v>
      </c>
      <c r="B9954" s="44" t="s">
        <v>240</v>
      </c>
      <c r="C9954" s="44" t="s">
        <v>25</v>
      </c>
      <c r="D9954" s="44" t="s">
        <v>175</v>
      </c>
      <c r="E9954" s="3">
        <v>3</v>
      </c>
      <c r="F9954" s="3">
        <v>1</v>
      </c>
      <c r="G9954" s="3">
        <v>4</v>
      </c>
      <c r="H9954" s="3">
        <v>3</v>
      </c>
      <c r="I9954" s="3">
        <f t="shared" si="155"/>
        <v>3</v>
      </c>
    </row>
    <row r="9955" spans="1:9" x14ac:dyDescent="0.35">
      <c r="A9955" s="3" t="s">
        <v>10347</v>
      </c>
      <c r="B9955" s="44" t="s">
        <v>1846</v>
      </c>
      <c r="C9955" s="44" t="s">
        <v>293</v>
      </c>
      <c r="D9955" s="44" t="s">
        <v>176</v>
      </c>
      <c r="E9955" s="3">
        <v>3</v>
      </c>
      <c r="F9955" s="3">
        <v>1</v>
      </c>
      <c r="G9955" s="3">
        <v>1</v>
      </c>
      <c r="H9955" s="3">
        <v>1</v>
      </c>
      <c r="I9955" s="3">
        <f t="shared" si="155"/>
        <v>2</v>
      </c>
    </row>
    <row r="9956" spans="1:9" x14ac:dyDescent="0.35">
      <c r="A9956" s="3" t="s">
        <v>10348</v>
      </c>
      <c r="B9956" s="44" t="s">
        <v>240</v>
      </c>
      <c r="C9956" s="44" t="s">
        <v>25</v>
      </c>
      <c r="D9956" s="44" t="s">
        <v>175</v>
      </c>
      <c r="E9956" s="3">
        <v>3</v>
      </c>
      <c r="F9956" s="3">
        <v>1</v>
      </c>
      <c r="G9956" s="3">
        <v>4</v>
      </c>
      <c r="H9956" s="3">
        <v>3</v>
      </c>
      <c r="I9956" s="3">
        <f t="shared" si="155"/>
        <v>3</v>
      </c>
    </row>
    <row r="9957" spans="1:9" x14ac:dyDescent="0.35">
      <c r="A9957" s="3" t="s">
        <v>10349</v>
      </c>
      <c r="B9957" s="44" t="s">
        <v>277</v>
      </c>
      <c r="C9957" s="44" t="s">
        <v>273</v>
      </c>
      <c r="D9957" s="44" t="s">
        <v>176</v>
      </c>
      <c r="E9957" s="3">
        <v>3</v>
      </c>
      <c r="F9957" s="3">
        <v>1</v>
      </c>
      <c r="G9957" s="3">
        <v>4</v>
      </c>
      <c r="H9957" s="3">
        <v>1</v>
      </c>
      <c r="I9957" s="3">
        <f t="shared" si="155"/>
        <v>2</v>
      </c>
    </row>
    <row r="9958" spans="1:9" x14ac:dyDescent="0.35">
      <c r="A9958" s="3" t="s">
        <v>10350</v>
      </c>
      <c r="B9958" s="44" t="s">
        <v>277</v>
      </c>
      <c r="C9958" s="44" t="s">
        <v>273</v>
      </c>
      <c r="D9958" s="44" t="s">
        <v>176</v>
      </c>
      <c r="E9958" s="3">
        <v>3</v>
      </c>
      <c r="F9958" s="3">
        <v>1</v>
      </c>
      <c r="G9958" s="3">
        <v>1</v>
      </c>
      <c r="H9958" s="3">
        <v>1</v>
      </c>
      <c r="I9958" s="3">
        <f t="shared" si="155"/>
        <v>2</v>
      </c>
    </row>
    <row r="9959" spans="1:9" x14ac:dyDescent="0.35">
      <c r="A9959" s="3" t="s">
        <v>10351</v>
      </c>
      <c r="B9959" s="44" t="s">
        <v>201</v>
      </c>
      <c r="C9959" s="44" t="s">
        <v>155</v>
      </c>
      <c r="D9959" s="44" t="s">
        <v>176</v>
      </c>
      <c r="E9959" s="3">
        <v>3</v>
      </c>
      <c r="F9959" s="3">
        <v>1</v>
      </c>
      <c r="G9959" s="3">
        <v>4</v>
      </c>
      <c r="H9959" s="3">
        <v>1</v>
      </c>
      <c r="I9959" s="3">
        <f t="shared" si="155"/>
        <v>2</v>
      </c>
    </row>
    <row r="9960" spans="1:9" x14ac:dyDescent="0.35">
      <c r="A9960" s="3" t="s">
        <v>10352</v>
      </c>
      <c r="B9960" s="44" t="s">
        <v>280</v>
      </c>
      <c r="C9960" s="44" t="s">
        <v>98</v>
      </c>
      <c r="D9960" s="44" t="s">
        <v>175</v>
      </c>
      <c r="E9960" s="3">
        <v>3</v>
      </c>
      <c r="F9960" s="3">
        <v>1</v>
      </c>
      <c r="G9960" s="3">
        <v>4</v>
      </c>
      <c r="H9960" s="3">
        <v>1</v>
      </c>
      <c r="I9960" s="3">
        <f t="shared" si="155"/>
        <v>2</v>
      </c>
    </row>
    <row r="9961" spans="1:9" x14ac:dyDescent="0.35">
      <c r="A9961" s="3" t="s">
        <v>10353</v>
      </c>
      <c r="B9961" s="44" t="s">
        <v>277</v>
      </c>
      <c r="C9961" s="44" t="s">
        <v>273</v>
      </c>
      <c r="D9961" s="44" t="s">
        <v>176</v>
      </c>
      <c r="E9961" s="3">
        <v>3</v>
      </c>
      <c r="F9961" s="3">
        <v>1</v>
      </c>
      <c r="G9961" s="3">
        <v>4</v>
      </c>
      <c r="H9961" s="3">
        <v>1</v>
      </c>
      <c r="I9961" s="3">
        <f t="shared" si="155"/>
        <v>2</v>
      </c>
    </row>
    <row r="9962" spans="1:9" x14ac:dyDescent="0.35">
      <c r="A9962" s="3" t="s">
        <v>10354</v>
      </c>
      <c r="B9962" s="44" t="s">
        <v>240</v>
      </c>
      <c r="C9962" s="44" t="s">
        <v>25</v>
      </c>
      <c r="D9962" s="44" t="s">
        <v>175</v>
      </c>
      <c r="E9962" s="3">
        <v>3</v>
      </c>
      <c r="F9962" s="3">
        <v>1</v>
      </c>
      <c r="G9962" s="3">
        <v>4</v>
      </c>
      <c r="H9962" s="3">
        <v>1</v>
      </c>
      <c r="I9962" s="3">
        <f t="shared" si="155"/>
        <v>2</v>
      </c>
    </row>
    <row r="9963" spans="1:9" x14ac:dyDescent="0.35">
      <c r="A9963" s="3" t="s">
        <v>10355</v>
      </c>
      <c r="B9963" s="44" t="s">
        <v>202</v>
      </c>
      <c r="C9963" s="44" t="s">
        <v>203</v>
      </c>
      <c r="D9963" s="44" t="s">
        <v>176</v>
      </c>
      <c r="E9963" s="3">
        <v>3</v>
      </c>
      <c r="F9963" s="3">
        <v>1</v>
      </c>
      <c r="G9963" s="3">
        <v>1</v>
      </c>
      <c r="H9963" s="3">
        <v>1</v>
      </c>
      <c r="I9963" s="3">
        <f t="shared" si="155"/>
        <v>2</v>
      </c>
    </row>
    <row r="9964" spans="1:9" x14ac:dyDescent="0.35">
      <c r="A9964" s="3" t="s">
        <v>10356</v>
      </c>
      <c r="B9964" s="44" t="s">
        <v>229</v>
      </c>
      <c r="C9964" s="44" t="s">
        <v>203</v>
      </c>
      <c r="D9964" s="44" t="s">
        <v>175</v>
      </c>
      <c r="E9964" s="3">
        <v>1</v>
      </c>
      <c r="F9964" s="3">
        <v>4</v>
      </c>
      <c r="G9964" s="3">
        <v>1</v>
      </c>
      <c r="H9964" s="3">
        <v>1</v>
      </c>
      <c r="I9964" s="3">
        <f t="shared" si="155"/>
        <v>2</v>
      </c>
    </row>
    <row r="9965" spans="1:9" x14ac:dyDescent="0.35">
      <c r="A9965" s="3" t="s">
        <v>10357</v>
      </c>
      <c r="B9965" s="44" t="s">
        <v>229</v>
      </c>
      <c r="C9965" s="44" t="s">
        <v>203</v>
      </c>
      <c r="D9965" s="44" t="s">
        <v>175</v>
      </c>
      <c r="E9965" s="3">
        <v>3</v>
      </c>
      <c r="F9965" s="3">
        <v>1</v>
      </c>
      <c r="G9965" s="3">
        <v>1</v>
      </c>
      <c r="H9965" s="3">
        <v>1</v>
      </c>
      <c r="I9965" s="3">
        <f t="shared" si="155"/>
        <v>2</v>
      </c>
    </row>
    <row r="9966" spans="1:9" x14ac:dyDescent="0.35">
      <c r="A9966" s="3" t="s">
        <v>10358</v>
      </c>
      <c r="B9966" s="44" t="s">
        <v>229</v>
      </c>
      <c r="C9966" s="44" t="s">
        <v>203</v>
      </c>
      <c r="D9966" s="44" t="s">
        <v>175</v>
      </c>
      <c r="E9966" s="3">
        <v>3</v>
      </c>
      <c r="F9966" s="3">
        <v>1</v>
      </c>
      <c r="G9966" s="3">
        <v>1</v>
      </c>
      <c r="H9966" s="3">
        <v>1</v>
      </c>
      <c r="I9966" s="3">
        <f t="shared" si="155"/>
        <v>2</v>
      </c>
    </row>
    <row r="9967" spans="1:9" x14ac:dyDescent="0.35">
      <c r="A9967" s="3" t="s">
        <v>10359</v>
      </c>
      <c r="B9967" s="44" t="s">
        <v>179</v>
      </c>
      <c r="C9967" s="44" t="s">
        <v>102</v>
      </c>
      <c r="D9967" s="44" t="s">
        <v>176</v>
      </c>
      <c r="E9967" s="3">
        <v>3</v>
      </c>
      <c r="F9967" s="3">
        <v>1</v>
      </c>
      <c r="G9967" s="3">
        <v>1</v>
      </c>
      <c r="H9967" s="3">
        <v>1</v>
      </c>
      <c r="I9967" s="3">
        <f t="shared" si="155"/>
        <v>2</v>
      </c>
    </row>
    <row r="9968" spans="1:9" x14ac:dyDescent="0.35">
      <c r="A9968" s="3" t="s">
        <v>10360</v>
      </c>
      <c r="B9968" s="44" t="s">
        <v>229</v>
      </c>
      <c r="C9968" s="44" t="s">
        <v>203</v>
      </c>
      <c r="D9968" s="44" t="s">
        <v>175</v>
      </c>
      <c r="E9968" s="3">
        <v>3</v>
      </c>
      <c r="F9968" s="3">
        <v>1</v>
      </c>
      <c r="G9968" s="3">
        <v>1</v>
      </c>
      <c r="H9968" s="3">
        <v>1</v>
      </c>
      <c r="I9968" s="3">
        <f t="shared" si="155"/>
        <v>2</v>
      </c>
    </row>
    <row r="9969" spans="1:9" x14ac:dyDescent="0.35">
      <c r="A9969" s="3" t="s">
        <v>10361</v>
      </c>
      <c r="B9969" s="44" t="s">
        <v>277</v>
      </c>
      <c r="C9969" s="44" t="s">
        <v>273</v>
      </c>
      <c r="D9969" s="44" t="s">
        <v>176</v>
      </c>
      <c r="E9969" s="3">
        <v>3</v>
      </c>
      <c r="F9969" s="3">
        <v>1</v>
      </c>
      <c r="G9969" s="3">
        <v>4</v>
      </c>
      <c r="H9969" s="3">
        <v>1</v>
      </c>
      <c r="I9969" s="3">
        <f t="shared" si="155"/>
        <v>2</v>
      </c>
    </row>
    <row r="9970" spans="1:9" x14ac:dyDescent="0.35">
      <c r="A9970" s="3" t="s">
        <v>10362</v>
      </c>
      <c r="B9970" s="44" t="s">
        <v>231</v>
      </c>
      <c r="C9970" s="44" t="s">
        <v>35</v>
      </c>
      <c r="D9970" s="44" t="s">
        <v>176</v>
      </c>
      <c r="E9970" s="3">
        <v>3</v>
      </c>
      <c r="F9970" s="3">
        <v>1</v>
      </c>
      <c r="G9970" s="3">
        <v>1</v>
      </c>
      <c r="H9970" s="3">
        <v>1</v>
      </c>
      <c r="I9970" s="3">
        <f t="shared" si="155"/>
        <v>2</v>
      </c>
    </row>
    <row r="9971" spans="1:9" x14ac:dyDescent="0.35">
      <c r="A9971" s="3" t="s">
        <v>10363</v>
      </c>
      <c r="B9971" s="44" t="s">
        <v>229</v>
      </c>
      <c r="C9971" s="44" t="s">
        <v>203</v>
      </c>
      <c r="D9971" s="44" t="s">
        <v>175</v>
      </c>
      <c r="E9971" s="3">
        <v>1</v>
      </c>
      <c r="F9971" s="3">
        <v>2</v>
      </c>
      <c r="G9971" s="3">
        <v>1</v>
      </c>
      <c r="H9971" s="3">
        <v>1</v>
      </c>
      <c r="I9971" s="3">
        <f t="shared" si="155"/>
        <v>1</v>
      </c>
    </row>
    <row r="9972" spans="1:9" x14ac:dyDescent="0.35">
      <c r="A9972" s="3" t="s">
        <v>10364</v>
      </c>
      <c r="B9972" s="44" t="s">
        <v>229</v>
      </c>
      <c r="C9972" s="44" t="s">
        <v>203</v>
      </c>
      <c r="D9972" s="44" t="s">
        <v>175</v>
      </c>
      <c r="E9972" s="3">
        <v>3</v>
      </c>
      <c r="F9972" s="3">
        <v>1</v>
      </c>
      <c r="G9972" s="3">
        <v>1</v>
      </c>
      <c r="H9972" s="3">
        <v>1</v>
      </c>
      <c r="I9972" s="3">
        <f t="shared" si="155"/>
        <v>2</v>
      </c>
    </row>
    <row r="9973" spans="1:9" x14ac:dyDescent="0.35">
      <c r="A9973" s="3" t="s">
        <v>10365</v>
      </c>
      <c r="B9973" s="44" t="s">
        <v>256</v>
      </c>
      <c r="C9973" s="44" t="s">
        <v>25</v>
      </c>
      <c r="D9973" s="44" t="s">
        <v>176</v>
      </c>
      <c r="E9973" s="3">
        <v>3</v>
      </c>
      <c r="F9973" s="3">
        <v>1</v>
      </c>
      <c r="G9973" s="3">
        <v>4</v>
      </c>
      <c r="H9973" s="3">
        <v>1</v>
      </c>
      <c r="I9973" s="3">
        <f t="shared" si="155"/>
        <v>2</v>
      </c>
    </row>
    <row r="9974" spans="1:9" x14ac:dyDescent="0.35">
      <c r="A9974" s="3" t="s">
        <v>10366</v>
      </c>
      <c r="B9974" s="44" t="s">
        <v>229</v>
      </c>
      <c r="C9974" s="44" t="s">
        <v>203</v>
      </c>
      <c r="D9974" s="44" t="s">
        <v>175</v>
      </c>
      <c r="E9974" s="3">
        <v>3</v>
      </c>
      <c r="F9974" s="3">
        <v>1</v>
      </c>
      <c r="G9974" s="3">
        <v>4</v>
      </c>
      <c r="H9974" s="3">
        <v>1</v>
      </c>
      <c r="I9974" s="3">
        <f t="shared" si="155"/>
        <v>2</v>
      </c>
    </row>
    <row r="9975" spans="1:9" x14ac:dyDescent="0.35">
      <c r="A9975" s="3" t="s">
        <v>10367</v>
      </c>
      <c r="B9975" s="44" t="s">
        <v>202</v>
      </c>
      <c r="C9975" s="44" t="s">
        <v>203</v>
      </c>
      <c r="D9975" s="44" t="s">
        <v>176</v>
      </c>
      <c r="E9975" s="3">
        <v>3</v>
      </c>
      <c r="F9975" s="3">
        <v>1</v>
      </c>
      <c r="G9975" s="3">
        <v>1</v>
      </c>
      <c r="H9975" s="3">
        <v>1</v>
      </c>
      <c r="I9975" s="3">
        <f t="shared" si="155"/>
        <v>2</v>
      </c>
    </row>
    <row r="9976" spans="1:9" x14ac:dyDescent="0.35">
      <c r="A9976" s="3" t="s">
        <v>10368</v>
      </c>
      <c r="B9976" s="44" t="s">
        <v>241</v>
      </c>
      <c r="C9976" s="44" t="s">
        <v>35</v>
      </c>
      <c r="D9976" s="44" t="s">
        <v>175</v>
      </c>
      <c r="E9976" s="3">
        <v>3</v>
      </c>
      <c r="F9976" s="3">
        <v>1</v>
      </c>
      <c r="G9976" s="3">
        <v>1</v>
      </c>
      <c r="H9976" s="3">
        <v>1</v>
      </c>
      <c r="I9976" s="3">
        <f t="shared" si="155"/>
        <v>2</v>
      </c>
    </row>
    <row r="9977" spans="1:9" x14ac:dyDescent="0.35">
      <c r="A9977" s="3" t="s">
        <v>10369</v>
      </c>
      <c r="B9977" s="44" t="s">
        <v>241</v>
      </c>
      <c r="C9977" s="44" t="s">
        <v>35</v>
      </c>
      <c r="D9977" s="44" t="s">
        <v>175</v>
      </c>
      <c r="E9977" s="3">
        <v>3</v>
      </c>
      <c r="F9977" s="3">
        <v>1</v>
      </c>
      <c r="G9977" s="3">
        <v>4</v>
      </c>
      <c r="H9977" s="3">
        <v>1</v>
      </c>
      <c r="I9977" s="3">
        <f t="shared" si="155"/>
        <v>2</v>
      </c>
    </row>
    <row r="9978" spans="1:9" x14ac:dyDescent="0.35">
      <c r="A9978" s="3" t="s">
        <v>10370</v>
      </c>
      <c r="B9978" s="44" t="s">
        <v>241</v>
      </c>
      <c r="C9978" s="44" t="s">
        <v>35</v>
      </c>
      <c r="D9978" s="44" t="s">
        <v>175</v>
      </c>
      <c r="E9978" s="3">
        <v>1</v>
      </c>
      <c r="F9978" s="3">
        <v>2</v>
      </c>
      <c r="G9978" s="3">
        <v>1</v>
      </c>
      <c r="H9978" s="3">
        <v>1</v>
      </c>
      <c r="I9978" s="3">
        <f t="shared" si="155"/>
        <v>1</v>
      </c>
    </row>
    <row r="9979" spans="1:9" x14ac:dyDescent="0.35">
      <c r="A9979" s="3" t="s">
        <v>10371</v>
      </c>
      <c r="B9979" s="44" t="s">
        <v>240</v>
      </c>
      <c r="C9979" s="44" t="s">
        <v>25</v>
      </c>
      <c r="D9979" s="44" t="s">
        <v>175</v>
      </c>
      <c r="E9979" s="3">
        <v>3</v>
      </c>
      <c r="F9979" s="3">
        <v>1</v>
      </c>
      <c r="G9979" s="3">
        <v>4</v>
      </c>
      <c r="H9979" s="3">
        <v>1</v>
      </c>
      <c r="I9979" s="3">
        <f t="shared" si="155"/>
        <v>2</v>
      </c>
    </row>
    <row r="9980" spans="1:9" x14ac:dyDescent="0.35">
      <c r="A9980" s="3" t="s">
        <v>10372</v>
      </c>
      <c r="B9980" s="44" t="s">
        <v>272</v>
      </c>
      <c r="C9980" s="44" t="s">
        <v>273</v>
      </c>
      <c r="D9980" s="44" t="s">
        <v>175</v>
      </c>
      <c r="E9980" s="3">
        <v>3</v>
      </c>
      <c r="F9980" s="3">
        <v>1</v>
      </c>
      <c r="G9980" s="3">
        <v>4</v>
      </c>
      <c r="H9980" s="3">
        <v>2</v>
      </c>
      <c r="I9980" s="3">
        <f t="shared" si="155"/>
        <v>3</v>
      </c>
    </row>
    <row r="9981" spans="1:9" x14ac:dyDescent="0.35">
      <c r="A9981" s="3" t="s">
        <v>10373</v>
      </c>
      <c r="B9981" s="44" t="s">
        <v>214</v>
      </c>
      <c r="C9981" s="44" t="s">
        <v>98</v>
      </c>
      <c r="D9981" s="44" t="s">
        <v>176</v>
      </c>
      <c r="E9981" s="3">
        <v>1</v>
      </c>
      <c r="F9981" s="3">
        <v>4</v>
      </c>
      <c r="G9981" s="3">
        <v>4</v>
      </c>
      <c r="H9981" s="3">
        <v>3</v>
      </c>
      <c r="I9981" s="3">
        <f t="shared" si="155"/>
        <v>3</v>
      </c>
    </row>
    <row r="9982" spans="1:9" x14ac:dyDescent="0.35">
      <c r="A9982" s="3" t="s">
        <v>10374</v>
      </c>
      <c r="B9982" s="44" t="s">
        <v>277</v>
      </c>
      <c r="C9982" s="44" t="s">
        <v>273</v>
      </c>
      <c r="D9982" s="44" t="s">
        <v>176</v>
      </c>
      <c r="E9982" s="3">
        <v>3</v>
      </c>
      <c r="F9982" s="3">
        <v>1</v>
      </c>
      <c r="G9982" s="3">
        <v>4</v>
      </c>
      <c r="H9982" s="3">
        <v>1</v>
      </c>
      <c r="I9982" s="3">
        <f t="shared" si="155"/>
        <v>2</v>
      </c>
    </row>
    <row r="9983" spans="1:9" x14ac:dyDescent="0.35">
      <c r="A9983" s="3" t="s">
        <v>10375</v>
      </c>
      <c r="B9983" s="44" t="s">
        <v>429</v>
      </c>
      <c r="C9983" s="44" t="s">
        <v>81</v>
      </c>
      <c r="D9983" s="44" t="s">
        <v>176</v>
      </c>
      <c r="E9983" s="3">
        <v>3</v>
      </c>
      <c r="F9983" s="3">
        <v>1</v>
      </c>
      <c r="G9983" s="3">
        <v>4</v>
      </c>
      <c r="H9983" s="3">
        <v>1</v>
      </c>
      <c r="I9983" s="3">
        <f t="shared" si="155"/>
        <v>2</v>
      </c>
    </row>
    <row r="9984" spans="1:9" x14ac:dyDescent="0.35">
      <c r="A9984" s="3" t="s">
        <v>10376</v>
      </c>
      <c r="B9984" s="44" t="s">
        <v>429</v>
      </c>
      <c r="C9984" s="44" t="s">
        <v>81</v>
      </c>
      <c r="D9984" s="44" t="s">
        <v>176</v>
      </c>
      <c r="E9984" s="3">
        <v>3</v>
      </c>
      <c r="F9984" s="3">
        <v>1</v>
      </c>
      <c r="G9984" s="3">
        <v>4</v>
      </c>
      <c r="H9984" s="3">
        <v>1</v>
      </c>
      <c r="I9984" s="3">
        <f t="shared" si="155"/>
        <v>2</v>
      </c>
    </row>
    <row r="9985" spans="1:9" x14ac:dyDescent="0.35">
      <c r="A9985" s="3" t="s">
        <v>10377</v>
      </c>
      <c r="B9985" s="44" t="s">
        <v>241</v>
      </c>
      <c r="C9985" s="44" t="s">
        <v>35</v>
      </c>
      <c r="D9985" s="44" t="s">
        <v>175</v>
      </c>
      <c r="E9985" s="3">
        <v>3</v>
      </c>
      <c r="F9985" s="3">
        <v>1</v>
      </c>
      <c r="G9985" s="3">
        <v>4</v>
      </c>
      <c r="H9985" s="3">
        <v>1</v>
      </c>
      <c r="I9985" s="3">
        <f t="shared" si="155"/>
        <v>2</v>
      </c>
    </row>
    <row r="9986" spans="1:9" x14ac:dyDescent="0.35">
      <c r="A9986" s="3" t="s">
        <v>10378</v>
      </c>
      <c r="B9986" s="44" t="s">
        <v>429</v>
      </c>
      <c r="C9986" s="44" t="s">
        <v>81</v>
      </c>
      <c r="D9986" s="44" t="s">
        <v>176</v>
      </c>
      <c r="E9986" s="3">
        <v>3</v>
      </c>
      <c r="F9986" s="3">
        <v>1</v>
      </c>
      <c r="G9986" s="3">
        <v>4</v>
      </c>
      <c r="H9986" s="3">
        <v>1</v>
      </c>
      <c r="I9986" s="3">
        <f t="shared" si="155"/>
        <v>2</v>
      </c>
    </row>
    <row r="9987" spans="1:9" x14ac:dyDescent="0.35">
      <c r="A9987" s="3" t="s">
        <v>10379</v>
      </c>
      <c r="B9987" s="44" t="s">
        <v>257</v>
      </c>
      <c r="C9987" s="44" t="s">
        <v>108</v>
      </c>
      <c r="D9987" s="44" t="s">
        <v>175</v>
      </c>
      <c r="E9987" s="3">
        <v>3</v>
      </c>
      <c r="F9987" s="3">
        <v>1</v>
      </c>
      <c r="G9987" s="3">
        <v>4</v>
      </c>
      <c r="H9987" s="3">
        <v>4</v>
      </c>
      <c r="I9987" s="3">
        <f t="shared" ref="I9987:I10050" si="156">ROUND(AVERAGE(E9987:H9987),0)</f>
        <v>3</v>
      </c>
    </row>
    <row r="9988" spans="1:9" x14ac:dyDescent="0.35">
      <c r="A9988" s="3" t="s">
        <v>10380</v>
      </c>
      <c r="B9988" s="44" t="s">
        <v>213</v>
      </c>
      <c r="C9988" s="44" t="s">
        <v>108</v>
      </c>
      <c r="D9988" s="44" t="s">
        <v>176</v>
      </c>
      <c r="E9988" s="3">
        <v>3</v>
      </c>
      <c r="F9988" s="3">
        <v>1</v>
      </c>
      <c r="G9988" s="3">
        <v>4</v>
      </c>
      <c r="H9988" s="3">
        <v>1</v>
      </c>
      <c r="I9988" s="3">
        <f t="shared" si="156"/>
        <v>2</v>
      </c>
    </row>
    <row r="9989" spans="1:9" x14ac:dyDescent="0.35">
      <c r="A9989" s="3" t="s">
        <v>10381</v>
      </c>
      <c r="B9989" s="44" t="s">
        <v>257</v>
      </c>
      <c r="C9989" s="44" t="s">
        <v>108</v>
      </c>
      <c r="D9989" s="44" t="s">
        <v>175</v>
      </c>
      <c r="E9989" s="3">
        <v>3</v>
      </c>
      <c r="F9989" s="3">
        <v>1</v>
      </c>
      <c r="G9989" s="3">
        <v>4</v>
      </c>
      <c r="H9989" s="3">
        <v>1</v>
      </c>
      <c r="I9989" s="3">
        <f t="shared" si="156"/>
        <v>2</v>
      </c>
    </row>
    <row r="9990" spans="1:9" x14ac:dyDescent="0.35">
      <c r="A9990" s="3" t="s">
        <v>10382</v>
      </c>
      <c r="B9990" s="44" t="s">
        <v>2212</v>
      </c>
      <c r="C9990" s="44" t="s">
        <v>81</v>
      </c>
      <c r="D9990" s="44" t="s">
        <v>175</v>
      </c>
      <c r="E9990" s="3">
        <v>3</v>
      </c>
      <c r="F9990" s="3">
        <v>1</v>
      </c>
      <c r="G9990" s="3">
        <v>1</v>
      </c>
      <c r="H9990" s="3">
        <v>1</v>
      </c>
      <c r="I9990" s="3">
        <f t="shared" si="156"/>
        <v>2</v>
      </c>
    </row>
    <row r="9991" spans="1:9" x14ac:dyDescent="0.35">
      <c r="A9991" s="3" t="s">
        <v>10383</v>
      </c>
      <c r="B9991" s="44" t="s">
        <v>213</v>
      </c>
      <c r="C9991" s="44" t="s">
        <v>108</v>
      </c>
      <c r="D9991" s="44" t="s">
        <v>176</v>
      </c>
      <c r="E9991" s="3">
        <v>3</v>
      </c>
      <c r="F9991" s="3">
        <v>1</v>
      </c>
      <c r="G9991" s="3">
        <v>4</v>
      </c>
      <c r="H9991" s="3">
        <v>1</v>
      </c>
      <c r="I9991" s="3">
        <f t="shared" si="156"/>
        <v>2</v>
      </c>
    </row>
    <row r="9992" spans="1:9" x14ac:dyDescent="0.35">
      <c r="A9992" s="3" t="s">
        <v>10384</v>
      </c>
      <c r="B9992" s="44" t="s">
        <v>277</v>
      </c>
      <c r="C9992" s="44" t="s">
        <v>273</v>
      </c>
      <c r="D9992" s="44" t="s">
        <v>176</v>
      </c>
      <c r="E9992" s="3">
        <v>3</v>
      </c>
      <c r="F9992" s="3">
        <v>1</v>
      </c>
      <c r="G9992" s="3">
        <v>1</v>
      </c>
      <c r="H9992" s="3">
        <v>1</v>
      </c>
      <c r="I9992" s="3">
        <f t="shared" si="156"/>
        <v>2</v>
      </c>
    </row>
    <row r="9993" spans="1:9" x14ac:dyDescent="0.35">
      <c r="A9993" s="3" t="s">
        <v>10385</v>
      </c>
      <c r="B9993" s="44" t="s">
        <v>277</v>
      </c>
      <c r="C9993" s="44" t="s">
        <v>273</v>
      </c>
      <c r="D9993" s="44" t="s">
        <v>176</v>
      </c>
      <c r="E9993" s="3">
        <v>3</v>
      </c>
      <c r="F9993" s="3">
        <v>1</v>
      </c>
      <c r="G9993" s="3">
        <v>4</v>
      </c>
      <c r="H9993" s="3">
        <v>1</v>
      </c>
      <c r="I9993" s="3">
        <f t="shared" si="156"/>
        <v>2</v>
      </c>
    </row>
    <row r="9994" spans="1:9" x14ac:dyDescent="0.35">
      <c r="A9994" s="3" t="s">
        <v>10386</v>
      </c>
      <c r="B9994" s="44" t="s">
        <v>231</v>
      </c>
      <c r="C9994" s="44" t="s">
        <v>35</v>
      </c>
      <c r="D9994" s="44" t="s">
        <v>176</v>
      </c>
      <c r="E9994" s="3">
        <v>2</v>
      </c>
      <c r="F9994" s="3">
        <v>4</v>
      </c>
      <c r="G9994" s="3">
        <v>4</v>
      </c>
      <c r="H9994" s="3">
        <v>1</v>
      </c>
      <c r="I9994" s="3">
        <f t="shared" si="156"/>
        <v>3</v>
      </c>
    </row>
    <row r="9995" spans="1:9" x14ac:dyDescent="0.35">
      <c r="A9995" s="3" t="s">
        <v>10387</v>
      </c>
      <c r="B9995" s="44" t="s">
        <v>241</v>
      </c>
      <c r="C9995" s="44" t="s">
        <v>35</v>
      </c>
      <c r="D9995" s="44" t="s">
        <v>175</v>
      </c>
      <c r="E9995" s="3">
        <v>3</v>
      </c>
      <c r="F9995" s="3">
        <v>1</v>
      </c>
      <c r="G9995" s="3">
        <v>1</v>
      </c>
      <c r="H9995" s="3">
        <v>1</v>
      </c>
      <c r="I9995" s="3">
        <f t="shared" si="156"/>
        <v>2</v>
      </c>
    </row>
    <row r="9996" spans="1:9" x14ac:dyDescent="0.35">
      <c r="A9996" s="3" t="s">
        <v>10388</v>
      </c>
      <c r="B9996" s="44" t="s">
        <v>241</v>
      </c>
      <c r="C9996" s="44" t="s">
        <v>35</v>
      </c>
      <c r="D9996" s="44" t="s">
        <v>175</v>
      </c>
      <c r="E9996" s="3">
        <v>3</v>
      </c>
      <c r="F9996" s="3">
        <v>4</v>
      </c>
      <c r="G9996" s="3">
        <v>1</v>
      </c>
      <c r="H9996" s="3">
        <v>1</v>
      </c>
      <c r="I9996" s="3">
        <f t="shared" si="156"/>
        <v>2</v>
      </c>
    </row>
    <row r="9997" spans="1:9" x14ac:dyDescent="0.35">
      <c r="A9997" s="3" t="s">
        <v>10389</v>
      </c>
      <c r="B9997" s="44" t="s">
        <v>429</v>
      </c>
      <c r="C9997" s="44" t="s">
        <v>81</v>
      </c>
      <c r="D9997" s="44" t="s">
        <v>176</v>
      </c>
      <c r="E9997" s="3">
        <v>3</v>
      </c>
      <c r="F9997" s="3">
        <v>3</v>
      </c>
      <c r="G9997" s="3">
        <v>1</v>
      </c>
      <c r="H9997" s="3">
        <v>1</v>
      </c>
      <c r="I9997" s="3">
        <f t="shared" si="156"/>
        <v>2</v>
      </c>
    </row>
    <row r="9998" spans="1:9" x14ac:dyDescent="0.35">
      <c r="A9998" s="3" t="s">
        <v>10390</v>
      </c>
      <c r="B9998" s="44" t="s">
        <v>231</v>
      </c>
      <c r="C9998" s="44" t="s">
        <v>35</v>
      </c>
      <c r="D9998" s="44" t="s">
        <v>176</v>
      </c>
      <c r="E9998" s="3">
        <v>3</v>
      </c>
      <c r="F9998" s="3">
        <v>1</v>
      </c>
      <c r="G9998" s="3">
        <v>4</v>
      </c>
      <c r="H9998" s="3">
        <v>1</v>
      </c>
      <c r="I9998" s="3">
        <f t="shared" si="156"/>
        <v>2</v>
      </c>
    </row>
    <row r="9999" spans="1:9" x14ac:dyDescent="0.35">
      <c r="A9999" s="3" t="s">
        <v>10391</v>
      </c>
      <c r="B9999" s="44" t="s">
        <v>240</v>
      </c>
      <c r="C9999" s="44" t="s">
        <v>25</v>
      </c>
      <c r="D9999" s="44" t="s">
        <v>175</v>
      </c>
      <c r="E9999" s="3">
        <v>3</v>
      </c>
      <c r="F9999" s="3">
        <v>1</v>
      </c>
      <c r="G9999" s="3">
        <v>4</v>
      </c>
      <c r="H9999" s="3">
        <v>1</v>
      </c>
      <c r="I9999" s="3">
        <f t="shared" si="156"/>
        <v>2</v>
      </c>
    </row>
    <row r="10000" spans="1:9" x14ac:dyDescent="0.35">
      <c r="A10000" s="3" t="s">
        <v>10392</v>
      </c>
      <c r="B10000" s="44" t="s">
        <v>257</v>
      </c>
      <c r="C10000" s="44" t="s">
        <v>108</v>
      </c>
      <c r="D10000" s="44" t="s">
        <v>175</v>
      </c>
      <c r="E10000" s="3">
        <v>3</v>
      </c>
      <c r="F10000" s="3">
        <v>1</v>
      </c>
      <c r="G10000" s="3">
        <v>4</v>
      </c>
      <c r="H10000" s="3">
        <v>1</v>
      </c>
      <c r="I10000" s="3">
        <f t="shared" si="156"/>
        <v>2</v>
      </c>
    </row>
    <row r="10001" spans="1:9" x14ac:dyDescent="0.35">
      <c r="A10001" s="3" t="s">
        <v>10393</v>
      </c>
      <c r="B10001" s="44" t="s">
        <v>277</v>
      </c>
      <c r="C10001" s="44" t="s">
        <v>273</v>
      </c>
      <c r="D10001" s="44" t="s">
        <v>176</v>
      </c>
      <c r="E10001" s="3">
        <v>3</v>
      </c>
      <c r="F10001" s="3">
        <v>1</v>
      </c>
      <c r="G10001" s="3">
        <v>4</v>
      </c>
      <c r="H10001" s="3">
        <v>1</v>
      </c>
      <c r="I10001" s="3">
        <f t="shared" si="156"/>
        <v>2</v>
      </c>
    </row>
    <row r="10002" spans="1:9" x14ac:dyDescent="0.35">
      <c r="A10002" s="3" t="s">
        <v>10394</v>
      </c>
      <c r="B10002" s="44" t="s">
        <v>241</v>
      </c>
      <c r="C10002" s="44" t="s">
        <v>35</v>
      </c>
      <c r="D10002" s="44" t="s">
        <v>175</v>
      </c>
      <c r="E10002" s="3">
        <v>3</v>
      </c>
      <c r="F10002" s="3">
        <v>1</v>
      </c>
      <c r="G10002" s="3">
        <v>4</v>
      </c>
      <c r="H10002" s="3">
        <v>1</v>
      </c>
      <c r="I10002" s="3">
        <f t="shared" si="156"/>
        <v>2</v>
      </c>
    </row>
    <row r="10003" spans="1:9" x14ac:dyDescent="0.35">
      <c r="A10003" s="3" t="s">
        <v>10395</v>
      </c>
      <c r="B10003" s="44" t="s">
        <v>280</v>
      </c>
      <c r="C10003" s="44" t="s">
        <v>98</v>
      </c>
      <c r="D10003" s="44" t="s">
        <v>175</v>
      </c>
      <c r="E10003" s="3">
        <v>3</v>
      </c>
      <c r="F10003" s="3">
        <v>1</v>
      </c>
      <c r="G10003" s="3">
        <v>4</v>
      </c>
      <c r="H10003" s="3">
        <v>1</v>
      </c>
      <c r="I10003" s="3">
        <f t="shared" si="156"/>
        <v>2</v>
      </c>
    </row>
    <row r="10004" spans="1:9" x14ac:dyDescent="0.35">
      <c r="A10004" s="3" t="s">
        <v>10396</v>
      </c>
      <c r="B10004" s="44" t="s">
        <v>279</v>
      </c>
      <c r="C10004" s="44" t="s">
        <v>155</v>
      </c>
      <c r="D10004" s="44" t="s">
        <v>175</v>
      </c>
      <c r="E10004" s="3">
        <v>3</v>
      </c>
      <c r="F10004" s="3">
        <v>1</v>
      </c>
      <c r="G10004" s="3">
        <v>4</v>
      </c>
      <c r="H10004" s="3">
        <v>1</v>
      </c>
      <c r="I10004" s="3">
        <f t="shared" si="156"/>
        <v>2</v>
      </c>
    </row>
    <row r="10005" spans="1:9" x14ac:dyDescent="0.35">
      <c r="A10005" s="3" t="s">
        <v>10397</v>
      </c>
      <c r="B10005" s="44" t="s">
        <v>213</v>
      </c>
      <c r="C10005" s="44" t="s">
        <v>108</v>
      </c>
      <c r="D10005" s="44" t="s">
        <v>176</v>
      </c>
      <c r="E10005" s="3">
        <v>3</v>
      </c>
      <c r="F10005" s="3">
        <v>1</v>
      </c>
      <c r="G10005" s="3">
        <v>4</v>
      </c>
      <c r="H10005" s="3">
        <v>1</v>
      </c>
      <c r="I10005" s="3">
        <f t="shared" si="156"/>
        <v>2</v>
      </c>
    </row>
    <row r="10006" spans="1:9" x14ac:dyDescent="0.35">
      <c r="A10006" s="3" t="s">
        <v>10398</v>
      </c>
      <c r="B10006" s="44" t="s">
        <v>231</v>
      </c>
      <c r="C10006" s="44" t="s">
        <v>35</v>
      </c>
      <c r="D10006" s="44" t="s">
        <v>176</v>
      </c>
      <c r="E10006" s="3">
        <v>3</v>
      </c>
      <c r="F10006" s="3">
        <v>1</v>
      </c>
      <c r="G10006" s="3">
        <v>1</v>
      </c>
      <c r="H10006" s="3">
        <v>1</v>
      </c>
      <c r="I10006" s="3">
        <f t="shared" si="156"/>
        <v>2</v>
      </c>
    </row>
    <row r="10007" spans="1:9" x14ac:dyDescent="0.35">
      <c r="A10007" s="3" t="s">
        <v>10399</v>
      </c>
      <c r="B10007" s="44" t="s">
        <v>279</v>
      </c>
      <c r="C10007" s="44" t="s">
        <v>155</v>
      </c>
      <c r="D10007" s="44" t="s">
        <v>175</v>
      </c>
      <c r="E10007" s="3">
        <v>3</v>
      </c>
      <c r="F10007" s="3">
        <v>1</v>
      </c>
      <c r="G10007" s="3">
        <v>4</v>
      </c>
      <c r="H10007" s="3">
        <v>1</v>
      </c>
      <c r="I10007" s="3">
        <f t="shared" si="156"/>
        <v>2</v>
      </c>
    </row>
    <row r="10008" spans="1:9" x14ac:dyDescent="0.35">
      <c r="A10008" s="3" t="s">
        <v>10400</v>
      </c>
      <c r="B10008" s="44" t="s">
        <v>277</v>
      </c>
      <c r="C10008" s="44" t="s">
        <v>273</v>
      </c>
      <c r="D10008" s="44" t="s">
        <v>176</v>
      </c>
      <c r="E10008" s="3">
        <v>3</v>
      </c>
      <c r="F10008" s="3">
        <v>1</v>
      </c>
      <c r="G10008" s="3">
        <v>4</v>
      </c>
      <c r="H10008" s="3">
        <v>1</v>
      </c>
      <c r="I10008" s="3">
        <f t="shared" si="156"/>
        <v>2</v>
      </c>
    </row>
    <row r="10009" spans="1:9" x14ac:dyDescent="0.35">
      <c r="A10009" s="3" t="s">
        <v>10401</v>
      </c>
      <c r="B10009" s="44" t="s">
        <v>279</v>
      </c>
      <c r="C10009" s="44" t="s">
        <v>155</v>
      </c>
      <c r="D10009" s="44" t="s">
        <v>175</v>
      </c>
      <c r="E10009" s="3">
        <v>3</v>
      </c>
      <c r="F10009" s="3">
        <v>1</v>
      </c>
      <c r="G10009" s="3">
        <v>4</v>
      </c>
      <c r="H10009" s="3">
        <v>1</v>
      </c>
      <c r="I10009" s="3">
        <f t="shared" si="156"/>
        <v>2</v>
      </c>
    </row>
    <row r="10010" spans="1:9" x14ac:dyDescent="0.35">
      <c r="A10010" s="3" t="s">
        <v>10402</v>
      </c>
      <c r="B10010" s="44" t="s">
        <v>279</v>
      </c>
      <c r="C10010" s="44" t="s">
        <v>155</v>
      </c>
      <c r="D10010" s="44" t="s">
        <v>175</v>
      </c>
      <c r="E10010" s="3">
        <v>3</v>
      </c>
      <c r="F10010" s="3">
        <v>1</v>
      </c>
      <c r="G10010" s="3">
        <v>4</v>
      </c>
      <c r="H10010" s="3">
        <v>1</v>
      </c>
      <c r="I10010" s="3">
        <f t="shared" si="156"/>
        <v>2</v>
      </c>
    </row>
    <row r="10011" spans="1:9" x14ac:dyDescent="0.35">
      <c r="A10011" s="3" t="s">
        <v>10403</v>
      </c>
      <c r="B10011" s="44" t="s">
        <v>279</v>
      </c>
      <c r="C10011" s="44" t="s">
        <v>155</v>
      </c>
      <c r="D10011" s="44" t="s">
        <v>175</v>
      </c>
      <c r="E10011" s="3">
        <v>3</v>
      </c>
      <c r="F10011" s="3">
        <v>1</v>
      </c>
      <c r="G10011" s="3">
        <v>4</v>
      </c>
      <c r="H10011" s="3">
        <v>1</v>
      </c>
      <c r="I10011" s="3">
        <f t="shared" si="156"/>
        <v>2</v>
      </c>
    </row>
    <row r="10012" spans="1:9" x14ac:dyDescent="0.35">
      <c r="A10012" s="3" t="s">
        <v>10404</v>
      </c>
      <c r="B10012" s="44" t="s">
        <v>2212</v>
      </c>
      <c r="C10012" s="44" t="s">
        <v>81</v>
      </c>
      <c r="D10012" s="44" t="s">
        <v>175</v>
      </c>
      <c r="E10012" s="3">
        <v>3</v>
      </c>
      <c r="F10012" s="3">
        <v>1</v>
      </c>
      <c r="G10012" s="3">
        <v>4</v>
      </c>
      <c r="H10012" s="3">
        <v>2</v>
      </c>
      <c r="I10012" s="3">
        <f t="shared" si="156"/>
        <v>3</v>
      </c>
    </row>
    <row r="10013" spans="1:9" x14ac:dyDescent="0.35">
      <c r="A10013" s="3" t="s">
        <v>10405</v>
      </c>
      <c r="B10013" s="44" t="s">
        <v>272</v>
      </c>
      <c r="C10013" s="44" t="s">
        <v>273</v>
      </c>
      <c r="D10013" s="44" t="s">
        <v>175</v>
      </c>
      <c r="E10013" s="3">
        <v>3</v>
      </c>
      <c r="F10013" s="3">
        <v>1</v>
      </c>
      <c r="G10013" s="3">
        <v>4</v>
      </c>
      <c r="H10013" s="3">
        <v>1</v>
      </c>
      <c r="I10013" s="3">
        <f t="shared" si="156"/>
        <v>2</v>
      </c>
    </row>
    <row r="10014" spans="1:9" x14ac:dyDescent="0.35">
      <c r="A10014" s="3" t="s">
        <v>10406</v>
      </c>
      <c r="B10014" s="44" t="s">
        <v>272</v>
      </c>
      <c r="C10014" s="44" t="s">
        <v>273</v>
      </c>
      <c r="D10014" s="44" t="s">
        <v>175</v>
      </c>
      <c r="E10014" s="3">
        <v>3</v>
      </c>
      <c r="F10014" s="3">
        <v>1</v>
      </c>
      <c r="G10014" s="3">
        <v>4</v>
      </c>
      <c r="H10014" s="3">
        <v>1</v>
      </c>
      <c r="I10014" s="3">
        <f t="shared" si="156"/>
        <v>2</v>
      </c>
    </row>
    <row r="10015" spans="1:9" x14ac:dyDescent="0.35">
      <c r="A10015" s="3" t="s">
        <v>10407</v>
      </c>
      <c r="B10015" s="44" t="s">
        <v>229</v>
      </c>
      <c r="C10015" s="44" t="s">
        <v>203</v>
      </c>
      <c r="D10015" s="44" t="s">
        <v>175</v>
      </c>
      <c r="E10015" s="3">
        <v>1</v>
      </c>
      <c r="F10015" s="3">
        <v>4</v>
      </c>
      <c r="G10015" s="3">
        <v>1</v>
      </c>
      <c r="H10015" s="3">
        <v>1</v>
      </c>
      <c r="I10015" s="3">
        <f t="shared" si="156"/>
        <v>2</v>
      </c>
    </row>
    <row r="10016" spans="1:9" x14ac:dyDescent="0.35">
      <c r="A10016" s="3" t="s">
        <v>10408</v>
      </c>
      <c r="B10016" s="44" t="s">
        <v>231</v>
      </c>
      <c r="C10016" s="44" t="s">
        <v>35</v>
      </c>
      <c r="D10016" s="44" t="s">
        <v>176</v>
      </c>
      <c r="E10016" s="3">
        <v>3</v>
      </c>
      <c r="F10016" s="3">
        <v>1</v>
      </c>
      <c r="G10016" s="3">
        <v>4</v>
      </c>
      <c r="H10016" s="3">
        <v>1</v>
      </c>
      <c r="I10016" s="3">
        <f t="shared" si="156"/>
        <v>2</v>
      </c>
    </row>
    <row r="10017" spans="1:9" x14ac:dyDescent="0.35">
      <c r="A10017" s="3" t="s">
        <v>10409</v>
      </c>
      <c r="B10017" s="44" t="s">
        <v>241</v>
      </c>
      <c r="C10017" s="44" t="s">
        <v>35</v>
      </c>
      <c r="D10017" s="44" t="s">
        <v>175</v>
      </c>
      <c r="E10017" s="3">
        <v>3</v>
      </c>
      <c r="F10017" s="3">
        <v>4</v>
      </c>
      <c r="G10017" s="3">
        <v>1</v>
      </c>
      <c r="H10017" s="3">
        <v>2</v>
      </c>
      <c r="I10017" s="3">
        <f t="shared" si="156"/>
        <v>3</v>
      </c>
    </row>
    <row r="10018" spans="1:9" x14ac:dyDescent="0.35">
      <c r="A10018" s="3" t="s">
        <v>10410</v>
      </c>
      <c r="B10018" s="44" t="s">
        <v>201</v>
      </c>
      <c r="C10018" s="44" t="s">
        <v>155</v>
      </c>
      <c r="D10018" s="44" t="s">
        <v>176</v>
      </c>
      <c r="E10018" s="3">
        <v>3</v>
      </c>
      <c r="F10018" s="3">
        <v>1</v>
      </c>
      <c r="G10018" s="3">
        <v>4</v>
      </c>
      <c r="H10018" s="3">
        <v>1</v>
      </c>
      <c r="I10018" s="3">
        <f t="shared" si="156"/>
        <v>2</v>
      </c>
    </row>
    <row r="10019" spans="1:9" x14ac:dyDescent="0.35">
      <c r="A10019" s="3" t="s">
        <v>10411</v>
      </c>
      <c r="B10019" s="44" t="s">
        <v>201</v>
      </c>
      <c r="C10019" s="44" t="s">
        <v>155</v>
      </c>
      <c r="D10019" s="44" t="s">
        <v>176</v>
      </c>
      <c r="E10019" s="3">
        <v>3</v>
      </c>
      <c r="F10019" s="3">
        <v>1</v>
      </c>
      <c r="G10019" s="3">
        <v>4</v>
      </c>
      <c r="H10019" s="3">
        <v>1</v>
      </c>
      <c r="I10019" s="3">
        <f t="shared" si="156"/>
        <v>2</v>
      </c>
    </row>
    <row r="10020" spans="1:9" x14ac:dyDescent="0.35">
      <c r="A10020" s="3" t="s">
        <v>10412</v>
      </c>
      <c r="B10020" s="44" t="s">
        <v>279</v>
      </c>
      <c r="C10020" s="44" t="s">
        <v>155</v>
      </c>
      <c r="D10020" s="44" t="s">
        <v>175</v>
      </c>
      <c r="E10020" s="3">
        <v>2</v>
      </c>
      <c r="F10020" s="3">
        <v>3</v>
      </c>
      <c r="G10020" s="3">
        <v>4</v>
      </c>
      <c r="H10020" s="3">
        <v>1</v>
      </c>
      <c r="I10020" s="3">
        <f t="shared" si="156"/>
        <v>3</v>
      </c>
    </row>
    <row r="10021" spans="1:9" x14ac:dyDescent="0.35">
      <c r="A10021" s="3" t="s">
        <v>10413</v>
      </c>
      <c r="B10021" s="44" t="s">
        <v>241</v>
      </c>
      <c r="C10021" s="44" t="s">
        <v>35</v>
      </c>
      <c r="D10021" s="44" t="s">
        <v>175</v>
      </c>
      <c r="E10021" s="3">
        <v>3</v>
      </c>
      <c r="F10021" s="3">
        <v>1</v>
      </c>
      <c r="G10021" s="3">
        <v>4</v>
      </c>
      <c r="H10021" s="3">
        <v>1</v>
      </c>
      <c r="I10021" s="3">
        <f t="shared" si="156"/>
        <v>2</v>
      </c>
    </row>
    <row r="10022" spans="1:9" x14ac:dyDescent="0.35">
      <c r="A10022" s="3" t="s">
        <v>10414</v>
      </c>
      <c r="B10022" s="44" t="s">
        <v>241</v>
      </c>
      <c r="C10022" s="44" t="s">
        <v>35</v>
      </c>
      <c r="D10022" s="44" t="s">
        <v>175</v>
      </c>
      <c r="E10022" s="3">
        <v>3</v>
      </c>
      <c r="F10022" s="3">
        <v>1</v>
      </c>
      <c r="G10022" s="3">
        <v>1</v>
      </c>
      <c r="H10022" s="3">
        <v>2</v>
      </c>
      <c r="I10022" s="3">
        <f t="shared" si="156"/>
        <v>2</v>
      </c>
    </row>
    <row r="10023" spans="1:9" x14ac:dyDescent="0.35">
      <c r="A10023" s="3" t="s">
        <v>10415</v>
      </c>
      <c r="B10023" s="44" t="s">
        <v>269</v>
      </c>
      <c r="C10023" s="44" t="s">
        <v>270</v>
      </c>
      <c r="D10023" s="44" t="s">
        <v>176</v>
      </c>
      <c r="E10023" s="3">
        <v>2</v>
      </c>
      <c r="F10023" s="3">
        <v>4</v>
      </c>
      <c r="G10023" s="3">
        <v>4</v>
      </c>
      <c r="H10023" s="3">
        <v>3</v>
      </c>
      <c r="I10023" s="3">
        <f t="shared" si="156"/>
        <v>3</v>
      </c>
    </row>
    <row r="10024" spans="1:9" x14ac:dyDescent="0.35">
      <c r="A10024" s="3" t="s">
        <v>10416</v>
      </c>
      <c r="B10024" s="44" t="s">
        <v>231</v>
      </c>
      <c r="C10024" s="44" t="s">
        <v>35</v>
      </c>
      <c r="D10024" s="44" t="s">
        <v>176</v>
      </c>
      <c r="E10024" s="3">
        <v>3</v>
      </c>
      <c r="F10024" s="3">
        <v>3</v>
      </c>
      <c r="G10024" s="3">
        <v>1</v>
      </c>
      <c r="H10024" s="3">
        <v>1</v>
      </c>
      <c r="I10024" s="3">
        <f t="shared" si="156"/>
        <v>2</v>
      </c>
    </row>
    <row r="10025" spans="1:9" x14ac:dyDescent="0.35">
      <c r="A10025" s="3" t="s">
        <v>10417</v>
      </c>
      <c r="B10025" s="44" t="s">
        <v>241</v>
      </c>
      <c r="C10025" s="44" t="s">
        <v>35</v>
      </c>
      <c r="D10025" s="44" t="s">
        <v>175</v>
      </c>
      <c r="E10025" s="3">
        <v>3</v>
      </c>
      <c r="F10025" s="3">
        <v>1</v>
      </c>
      <c r="G10025" s="3">
        <v>4</v>
      </c>
      <c r="H10025" s="3">
        <v>1</v>
      </c>
      <c r="I10025" s="3">
        <f t="shared" si="156"/>
        <v>2</v>
      </c>
    </row>
    <row r="10026" spans="1:9" x14ac:dyDescent="0.35">
      <c r="A10026" s="3" t="s">
        <v>10418</v>
      </c>
      <c r="B10026" s="44" t="s">
        <v>269</v>
      </c>
      <c r="C10026" s="44" t="s">
        <v>270</v>
      </c>
      <c r="D10026" s="44" t="s">
        <v>176</v>
      </c>
      <c r="E10026" s="3">
        <v>3</v>
      </c>
      <c r="F10026" s="3">
        <v>1</v>
      </c>
      <c r="G10026" s="3">
        <v>4</v>
      </c>
      <c r="H10026" s="3">
        <v>1</v>
      </c>
      <c r="I10026" s="3">
        <f t="shared" si="156"/>
        <v>2</v>
      </c>
    </row>
    <row r="10027" spans="1:9" x14ac:dyDescent="0.35">
      <c r="A10027" s="3" t="s">
        <v>10419</v>
      </c>
      <c r="B10027" s="44" t="s">
        <v>269</v>
      </c>
      <c r="C10027" s="44" t="s">
        <v>270</v>
      </c>
      <c r="D10027" s="44" t="s">
        <v>176</v>
      </c>
      <c r="E10027" s="3">
        <v>3</v>
      </c>
      <c r="F10027" s="3">
        <v>1</v>
      </c>
      <c r="G10027" s="3">
        <v>1</v>
      </c>
      <c r="H10027" s="3">
        <v>1</v>
      </c>
      <c r="I10027" s="3">
        <f t="shared" si="156"/>
        <v>2</v>
      </c>
    </row>
    <row r="10028" spans="1:9" x14ac:dyDescent="0.35">
      <c r="A10028" s="3" t="s">
        <v>10420</v>
      </c>
      <c r="B10028" s="44" t="s">
        <v>241</v>
      </c>
      <c r="C10028" s="44" t="s">
        <v>35</v>
      </c>
      <c r="D10028" s="44" t="s">
        <v>175</v>
      </c>
      <c r="E10028" s="3">
        <v>3</v>
      </c>
      <c r="F10028" s="3">
        <v>1</v>
      </c>
      <c r="G10028" s="3">
        <v>1</v>
      </c>
      <c r="H10028" s="3">
        <v>1</v>
      </c>
      <c r="I10028" s="3">
        <f t="shared" si="156"/>
        <v>2</v>
      </c>
    </row>
    <row r="10029" spans="1:9" x14ac:dyDescent="0.35">
      <c r="A10029" s="3" t="s">
        <v>10421</v>
      </c>
      <c r="B10029" s="44" t="s">
        <v>231</v>
      </c>
      <c r="C10029" s="44" t="s">
        <v>35</v>
      </c>
      <c r="D10029" s="44" t="s">
        <v>176</v>
      </c>
      <c r="E10029" s="3">
        <v>3</v>
      </c>
      <c r="F10029" s="3">
        <v>1</v>
      </c>
      <c r="G10029" s="3">
        <v>1</v>
      </c>
      <c r="H10029" s="3">
        <v>1</v>
      </c>
      <c r="I10029" s="3">
        <f t="shared" si="156"/>
        <v>2</v>
      </c>
    </row>
    <row r="10030" spans="1:9" x14ac:dyDescent="0.35">
      <c r="A10030" s="3" t="s">
        <v>10422</v>
      </c>
      <c r="B10030" s="44" t="s">
        <v>280</v>
      </c>
      <c r="C10030" s="44" t="s">
        <v>98</v>
      </c>
      <c r="D10030" s="44" t="s">
        <v>175</v>
      </c>
      <c r="E10030" s="3">
        <v>3</v>
      </c>
      <c r="F10030" s="3">
        <v>1</v>
      </c>
      <c r="G10030" s="3">
        <v>1</v>
      </c>
      <c r="H10030" s="3">
        <v>3</v>
      </c>
      <c r="I10030" s="3">
        <f t="shared" si="156"/>
        <v>2</v>
      </c>
    </row>
    <row r="10031" spans="1:9" x14ac:dyDescent="0.35">
      <c r="A10031" s="3" t="s">
        <v>10423</v>
      </c>
      <c r="B10031" s="44" t="s">
        <v>231</v>
      </c>
      <c r="C10031" s="44" t="s">
        <v>35</v>
      </c>
      <c r="D10031" s="44" t="s">
        <v>176</v>
      </c>
      <c r="E10031" s="3">
        <v>3</v>
      </c>
      <c r="F10031" s="3">
        <v>4</v>
      </c>
      <c r="G10031" s="3">
        <v>1</v>
      </c>
      <c r="H10031" s="3">
        <v>2</v>
      </c>
      <c r="I10031" s="3">
        <f t="shared" si="156"/>
        <v>3</v>
      </c>
    </row>
    <row r="10032" spans="1:9" x14ac:dyDescent="0.35">
      <c r="A10032" s="3" t="s">
        <v>10424</v>
      </c>
      <c r="B10032" s="44" t="s">
        <v>2212</v>
      </c>
      <c r="C10032" s="44" t="s">
        <v>81</v>
      </c>
      <c r="D10032" s="44" t="s">
        <v>175</v>
      </c>
      <c r="E10032" s="3">
        <v>3</v>
      </c>
      <c r="F10032" s="3">
        <v>1</v>
      </c>
      <c r="G10032" s="3">
        <v>4</v>
      </c>
      <c r="H10032" s="3">
        <v>1</v>
      </c>
      <c r="I10032" s="3">
        <f t="shared" si="156"/>
        <v>2</v>
      </c>
    </row>
    <row r="10033" spans="1:9" x14ac:dyDescent="0.35">
      <c r="A10033" s="3" t="s">
        <v>10425</v>
      </c>
      <c r="B10033" s="44" t="s">
        <v>241</v>
      </c>
      <c r="C10033" s="44" t="s">
        <v>35</v>
      </c>
      <c r="D10033" s="44" t="s">
        <v>175</v>
      </c>
      <c r="E10033" s="3">
        <v>3</v>
      </c>
      <c r="F10033" s="3">
        <v>1</v>
      </c>
      <c r="G10033" s="3">
        <v>4</v>
      </c>
      <c r="H10033" s="3">
        <v>1</v>
      </c>
      <c r="I10033" s="3">
        <f t="shared" si="156"/>
        <v>2</v>
      </c>
    </row>
    <row r="10034" spans="1:9" x14ac:dyDescent="0.35">
      <c r="A10034" s="3" t="s">
        <v>10426</v>
      </c>
      <c r="B10034" s="44" t="s">
        <v>257</v>
      </c>
      <c r="C10034" s="44" t="s">
        <v>108</v>
      </c>
      <c r="D10034" s="44" t="s">
        <v>175</v>
      </c>
      <c r="E10034" s="3">
        <v>3</v>
      </c>
      <c r="F10034" s="3">
        <v>1</v>
      </c>
      <c r="G10034" s="3">
        <v>4</v>
      </c>
      <c r="H10034" s="3">
        <v>1</v>
      </c>
      <c r="I10034" s="3">
        <f t="shared" si="156"/>
        <v>2</v>
      </c>
    </row>
    <row r="10035" spans="1:9" x14ac:dyDescent="0.35">
      <c r="A10035" s="3" t="s">
        <v>10427</v>
      </c>
      <c r="B10035" s="44" t="s">
        <v>277</v>
      </c>
      <c r="C10035" s="44" t="s">
        <v>273</v>
      </c>
      <c r="D10035" s="44" t="s">
        <v>176</v>
      </c>
      <c r="E10035" s="3">
        <v>3</v>
      </c>
      <c r="F10035" s="3">
        <v>1</v>
      </c>
      <c r="G10035" s="3">
        <v>4</v>
      </c>
      <c r="H10035" s="3">
        <v>1</v>
      </c>
      <c r="I10035" s="3">
        <f t="shared" si="156"/>
        <v>2</v>
      </c>
    </row>
    <row r="10036" spans="1:9" x14ac:dyDescent="0.35">
      <c r="A10036" s="3" t="s">
        <v>10428</v>
      </c>
      <c r="B10036" s="44" t="s">
        <v>241</v>
      </c>
      <c r="C10036" s="44" t="s">
        <v>35</v>
      </c>
      <c r="D10036" s="44" t="s">
        <v>175</v>
      </c>
      <c r="E10036" s="3">
        <v>1</v>
      </c>
      <c r="F10036" s="3">
        <v>4</v>
      </c>
      <c r="G10036" s="3">
        <v>1</v>
      </c>
      <c r="H10036" s="3">
        <v>3</v>
      </c>
      <c r="I10036" s="3">
        <f t="shared" si="156"/>
        <v>2</v>
      </c>
    </row>
    <row r="10037" spans="1:9" x14ac:dyDescent="0.35">
      <c r="A10037" s="3" t="s">
        <v>10429</v>
      </c>
      <c r="B10037" s="44" t="s">
        <v>2212</v>
      </c>
      <c r="C10037" s="44" t="s">
        <v>81</v>
      </c>
      <c r="D10037" s="44" t="s">
        <v>175</v>
      </c>
      <c r="E10037" s="3">
        <v>3</v>
      </c>
      <c r="F10037" s="3">
        <v>1</v>
      </c>
      <c r="G10037" s="3">
        <v>1</v>
      </c>
      <c r="H10037" s="3">
        <v>4</v>
      </c>
      <c r="I10037" s="3">
        <f t="shared" si="156"/>
        <v>2</v>
      </c>
    </row>
    <row r="10038" spans="1:9" x14ac:dyDescent="0.35">
      <c r="A10038" s="3" t="s">
        <v>10430</v>
      </c>
      <c r="B10038" s="44" t="s">
        <v>2212</v>
      </c>
      <c r="C10038" s="44" t="s">
        <v>81</v>
      </c>
      <c r="D10038" s="44" t="s">
        <v>175</v>
      </c>
      <c r="E10038" s="3">
        <v>3</v>
      </c>
      <c r="F10038" s="3">
        <v>1</v>
      </c>
      <c r="G10038" s="3">
        <v>1</v>
      </c>
      <c r="H10038" s="3">
        <v>1</v>
      </c>
      <c r="I10038" s="3">
        <f t="shared" si="156"/>
        <v>2</v>
      </c>
    </row>
    <row r="10039" spans="1:9" x14ac:dyDescent="0.35">
      <c r="A10039" s="3" t="s">
        <v>10431</v>
      </c>
      <c r="B10039" s="44" t="s">
        <v>240</v>
      </c>
      <c r="C10039" s="44" t="s">
        <v>25</v>
      </c>
      <c r="D10039" s="44" t="s">
        <v>175</v>
      </c>
      <c r="E10039" s="3">
        <v>3</v>
      </c>
      <c r="F10039" s="3">
        <v>1</v>
      </c>
      <c r="G10039" s="3">
        <v>4</v>
      </c>
      <c r="H10039" s="3">
        <v>1</v>
      </c>
      <c r="I10039" s="3">
        <f t="shared" si="156"/>
        <v>2</v>
      </c>
    </row>
    <row r="10040" spans="1:9" x14ac:dyDescent="0.35">
      <c r="A10040" s="3" t="s">
        <v>10432</v>
      </c>
      <c r="B10040" s="44" t="s">
        <v>257</v>
      </c>
      <c r="C10040" s="44" t="s">
        <v>108</v>
      </c>
      <c r="D10040" s="44" t="s">
        <v>175</v>
      </c>
      <c r="E10040" s="3">
        <v>3</v>
      </c>
      <c r="F10040" s="3">
        <v>1</v>
      </c>
      <c r="G10040" s="3">
        <v>1</v>
      </c>
      <c r="H10040" s="3">
        <v>1</v>
      </c>
      <c r="I10040" s="3">
        <f t="shared" si="156"/>
        <v>2</v>
      </c>
    </row>
    <row r="10041" spans="1:9" x14ac:dyDescent="0.35">
      <c r="A10041" s="3" t="s">
        <v>10433</v>
      </c>
      <c r="B10041" s="44" t="s">
        <v>277</v>
      </c>
      <c r="C10041" s="44" t="s">
        <v>273</v>
      </c>
      <c r="D10041" s="44" t="s">
        <v>176</v>
      </c>
      <c r="E10041" s="3">
        <v>3</v>
      </c>
      <c r="F10041" s="3">
        <v>1</v>
      </c>
      <c r="G10041" s="3">
        <v>4</v>
      </c>
      <c r="H10041" s="3">
        <v>1</v>
      </c>
      <c r="I10041" s="3">
        <f t="shared" si="156"/>
        <v>2</v>
      </c>
    </row>
    <row r="10042" spans="1:9" x14ac:dyDescent="0.35">
      <c r="A10042" s="3" t="s">
        <v>10434</v>
      </c>
      <c r="B10042" s="44" t="s">
        <v>279</v>
      </c>
      <c r="C10042" s="44" t="s">
        <v>155</v>
      </c>
      <c r="D10042" s="44" t="s">
        <v>175</v>
      </c>
      <c r="E10042" s="3">
        <v>3</v>
      </c>
      <c r="F10042" s="3">
        <v>1</v>
      </c>
      <c r="G10042" s="3">
        <v>4</v>
      </c>
      <c r="H10042" s="3">
        <v>1</v>
      </c>
      <c r="I10042" s="3">
        <f t="shared" si="156"/>
        <v>2</v>
      </c>
    </row>
    <row r="10043" spans="1:9" x14ac:dyDescent="0.35">
      <c r="A10043" s="3" t="s">
        <v>10435</v>
      </c>
      <c r="B10043" s="44" t="s">
        <v>429</v>
      </c>
      <c r="C10043" s="44" t="s">
        <v>81</v>
      </c>
      <c r="D10043" s="44" t="s">
        <v>176</v>
      </c>
      <c r="E10043" s="3">
        <v>3</v>
      </c>
      <c r="F10043" s="3">
        <v>1</v>
      </c>
      <c r="G10043" s="3">
        <v>4</v>
      </c>
      <c r="H10043" s="3">
        <v>1</v>
      </c>
      <c r="I10043" s="3">
        <f t="shared" si="156"/>
        <v>2</v>
      </c>
    </row>
    <row r="10044" spans="1:9" x14ac:dyDescent="0.35">
      <c r="A10044" s="3" t="s">
        <v>10436</v>
      </c>
      <c r="B10044" s="44" t="s">
        <v>241</v>
      </c>
      <c r="C10044" s="44" t="s">
        <v>35</v>
      </c>
      <c r="D10044" s="44" t="s">
        <v>175</v>
      </c>
      <c r="E10044" s="3">
        <v>3</v>
      </c>
      <c r="F10044" s="3">
        <v>1</v>
      </c>
      <c r="G10044" s="3">
        <v>1</v>
      </c>
      <c r="H10044" s="3">
        <v>3</v>
      </c>
      <c r="I10044" s="3">
        <f t="shared" si="156"/>
        <v>2</v>
      </c>
    </row>
    <row r="10045" spans="1:9" x14ac:dyDescent="0.35">
      <c r="A10045" s="3" t="s">
        <v>10437</v>
      </c>
      <c r="B10045" s="44" t="s">
        <v>241</v>
      </c>
      <c r="C10045" s="44" t="s">
        <v>35</v>
      </c>
      <c r="D10045" s="44" t="s">
        <v>175</v>
      </c>
      <c r="E10045" s="3">
        <v>3</v>
      </c>
      <c r="F10045" s="3">
        <v>1</v>
      </c>
      <c r="G10045" s="3">
        <v>4</v>
      </c>
      <c r="H10045" s="3">
        <v>1</v>
      </c>
      <c r="I10045" s="3">
        <f t="shared" si="156"/>
        <v>2</v>
      </c>
    </row>
    <row r="10046" spans="1:9" x14ac:dyDescent="0.35">
      <c r="A10046" s="3" t="s">
        <v>10438</v>
      </c>
      <c r="B10046" s="44" t="s">
        <v>201</v>
      </c>
      <c r="C10046" s="44" t="s">
        <v>155</v>
      </c>
      <c r="D10046" s="44" t="s">
        <v>176</v>
      </c>
      <c r="E10046" s="3">
        <v>3</v>
      </c>
      <c r="F10046" s="3">
        <v>1</v>
      </c>
      <c r="G10046" s="3">
        <v>1</v>
      </c>
      <c r="H10046" s="3">
        <v>1</v>
      </c>
      <c r="I10046" s="3">
        <f t="shared" si="156"/>
        <v>2</v>
      </c>
    </row>
    <row r="10047" spans="1:9" x14ac:dyDescent="0.35">
      <c r="A10047" s="3" t="s">
        <v>10439</v>
      </c>
      <c r="B10047" s="44" t="s">
        <v>257</v>
      </c>
      <c r="C10047" s="44" t="s">
        <v>108</v>
      </c>
      <c r="D10047" s="44" t="s">
        <v>175</v>
      </c>
      <c r="E10047" s="3">
        <v>3</v>
      </c>
      <c r="F10047" s="3">
        <v>1</v>
      </c>
      <c r="G10047" s="3">
        <v>1</v>
      </c>
      <c r="H10047" s="3">
        <v>1</v>
      </c>
      <c r="I10047" s="3">
        <f t="shared" si="156"/>
        <v>2</v>
      </c>
    </row>
    <row r="10048" spans="1:9" x14ac:dyDescent="0.35">
      <c r="A10048" s="3" t="s">
        <v>10440</v>
      </c>
      <c r="B10048" s="44" t="s">
        <v>240</v>
      </c>
      <c r="C10048" s="44" t="s">
        <v>25</v>
      </c>
      <c r="D10048" s="44" t="s">
        <v>175</v>
      </c>
      <c r="E10048" s="3">
        <v>3</v>
      </c>
      <c r="F10048" s="3">
        <v>1</v>
      </c>
      <c r="G10048" s="3">
        <v>4</v>
      </c>
      <c r="H10048" s="3">
        <v>1</v>
      </c>
      <c r="I10048" s="3">
        <f t="shared" si="156"/>
        <v>2</v>
      </c>
    </row>
    <row r="10049" spans="1:9" x14ac:dyDescent="0.35">
      <c r="A10049" s="3" t="s">
        <v>10441</v>
      </c>
      <c r="B10049" s="44" t="s">
        <v>240</v>
      </c>
      <c r="C10049" s="44" t="s">
        <v>25</v>
      </c>
      <c r="D10049" s="44" t="s">
        <v>175</v>
      </c>
      <c r="E10049" s="3">
        <v>3</v>
      </c>
      <c r="F10049" s="3">
        <v>1</v>
      </c>
      <c r="G10049" s="3">
        <v>4</v>
      </c>
      <c r="H10049" s="3">
        <v>1</v>
      </c>
      <c r="I10049" s="3">
        <f t="shared" si="156"/>
        <v>2</v>
      </c>
    </row>
    <row r="10050" spans="1:9" x14ac:dyDescent="0.35">
      <c r="A10050" s="3" t="s">
        <v>10442</v>
      </c>
      <c r="B10050" s="44" t="s">
        <v>257</v>
      </c>
      <c r="C10050" s="44" t="s">
        <v>108</v>
      </c>
      <c r="D10050" s="44" t="s">
        <v>175</v>
      </c>
      <c r="E10050" s="3">
        <v>3</v>
      </c>
      <c r="F10050" s="3">
        <v>1</v>
      </c>
      <c r="G10050" s="3">
        <v>4</v>
      </c>
      <c r="H10050" s="3">
        <v>1</v>
      </c>
      <c r="I10050" s="3">
        <f t="shared" si="156"/>
        <v>2</v>
      </c>
    </row>
    <row r="10051" spans="1:9" x14ac:dyDescent="0.35">
      <c r="A10051" s="3" t="s">
        <v>10443</v>
      </c>
      <c r="B10051" s="44" t="s">
        <v>240</v>
      </c>
      <c r="C10051" s="44" t="s">
        <v>25</v>
      </c>
      <c r="D10051" s="44" t="s">
        <v>175</v>
      </c>
      <c r="E10051" s="3">
        <v>3</v>
      </c>
      <c r="F10051" s="3">
        <v>1</v>
      </c>
      <c r="G10051" s="3">
        <v>4</v>
      </c>
      <c r="H10051" s="3">
        <v>1</v>
      </c>
      <c r="I10051" s="3">
        <f t="shared" ref="I10051:I10114" si="157">ROUND(AVERAGE(E10051:H10051),0)</f>
        <v>2</v>
      </c>
    </row>
    <row r="10052" spans="1:9" x14ac:dyDescent="0.35">
      <c r="A10052" s="3" t="s">
        <v>10444</v>
      </c>
      <c r="B10052" s="44" t="s">
        <v>257</v>
      </c>
      <c r="C10052" s="44" t="s">
        <v>108</v>
      </c>
      <c r="D10052" s="44" t="s">
        <v>175</v>
      </c>
      <c r="E10052" s="3">
        <v>3</v>
      </c>
      <c r="F10052" s="3">
        <v>1</v>
      </c>
      <c r="G10052" s="3">
        <v>4</v>
      </c>
      <c r="H10052" s="3">
        <v>1</v>
      </c>
      <c r="I10052" s="3">
        <f t="shared" si="157"/>
        <v>2</v>
      </c>
    </row>
    <row r="10053" spans="1:9" x14ac:dyDescent="0.35">
      <c r="A10053" s="3" t="s">
        <v>10445</v>
      </c>
      <c r="B10053" s="44" t="s">
        <v>240</v>
      </c>
      <c r="C10053" s="44" t="s">
        <v>25</v>
      </c>
      <c r="D10053" s="44" t="s">
        <v>175</v>
      </c>
      <c r="E10053" s="3">
        <v>3</v>
      </c>
      <c r="F10053" s="3">
        <v>2</v>
      </c>
      <c r="G10053" s="3">
        <v>4</v>
      </c>
      <c r="H10053" s="3">
        <v>2</v>
      </c>
      <c r="I10053" s="3">
        <f t="shared" si="157"/>
        <v>3</v>
      </c>
    </row>
    <row r="10054" spans="1:9" x14ac:dyDescent="0.35">
      <c r="A10054" s="3" t="s">
        <v>10446</v>
      </c>
      <c r="B10054" s="44" t="s">
        <v>241</v>
      </c>
      <c r="C10054" s="44" t="s">
        <v>35</v>
      </c>
      <c r="D10054" s="44" t="s">
        <v>175</v>
      </c>
      <c r="E10054" s="3">
        <v>3</v>
      </c>
      <c r="F10054" s="3">
        <v>1</v>
      </c>
      <c r="G10054" s="3">
        <v>1</v>
      </c>
      <c r="H10054" s="3">
        <v>1</v>
      </c>
      <c r="I10054" s="3">
        <f t="shared" si="157"/>
        <v>2</v>
      </c>
    </row>
    <row r="10055" spans="1:9" x14ac:dyDescent="0.35">
      <c r="A10055" s="3" t="s">
        <v>10447</v>
      </c>
      <c r="B10055" s="44" t="s">
        <v>277</v>
      </c>
      <c r="C10055" s="44" t="s">
        <v>273</v>
      </c>
      <c r="D10055" s="44" t="s">
        <v>176</v>
      </c>
      <c r="E10055" s="3">
        <v>3</v>
      </c>
      <c r="F10055" s="3">
        <v>2</v>
      </c>
      <c r="G10055" s="3">
        <v>1</v>
      </c>
      <c r="H10055" s="3">
        <v>1</v>
      </c>
      <c r="I10055" s="3">
        <f t="shared" si="157"/>
        <v>2</v>
      </c>
    </row>
    <row r="10056" spans="1:9" x14ac:dyDescent="0.35">
      <c r="A10056" s="3" t="s">
        <v>10448</v>
      </c>
      <c r="B10056" s="44" t="s">
        <v>257</v>
      </c>
      <c r="C10056" s="44" t="s">
        <v>108</v>
      </c>
      <c r="D10056" s="44" t="s">
        <v>175</v>
      </c>
      <c r="E10056" s="3">
        <v>3</v>
      </c>
      <c r="F10056" s="3">
        <v>1</v>
      </c>
      <c r="G10056" s="3">
        <v>4</v>
      </c>
      <c r="H10056" s="3">
        <v>1</v>
      </c>
      <c r="I10056" s="3">
        <f t="shared" si="157"/>
        <v>2</v>
      </c>
    </row>
    <row r="10057" spans="1:9" x14ac:dyDescent="0.35">
      <c r="A10057" s="3" t="s">
        <v>10449</v>
      </c>
      <c r="B10057" s="44" t="s">
        <v>257</v>
      </c>
      <c r="C10057" s="44" t="s">
        <v>108</v>
      </c>
      <c r="D10057" s="44" t="s">
        <v>175</v>
      </c>
      <c r="E10057" s="3">
        <v>3</v>
      </c>
      <c r="F10057" s="3">
        <v>1</v>
      </c>
      <c r="G10057" s="3">
        <v>4</v>
      </c>
      <c r="H10057" s="3">
        <v>5</v>
      </c>
      <c r="I10057" s="3">
        <f t="shared" si="157"/>
        <v>3</v>
      </c>
    </row>
    <row r="10058" spans="1:9" x14ac:dyDescent="0.35">
      <c r="A10058" s="3" t="s">
        <v>10450</v>
      </c>
      <c r="B10058" s="44" t="s">
        <v>257</v>
      </c>
      <c r="C10058" s="44" t="s">
        <v>108</v>
      </c>
      <c r="D10058" s="44" t="s">
        <v>175</v>
      </c>
      <c r="E10058" s="3">
        <v>3</v>
      </c>
      <c r="F10058" s="3">
        <v>1</v>
      </c>
      <c r="G10058" s="3">
        <v>4</v>
      </c>
      <c r="H10058" s="3">
        <v>1</v>
      </c>
      <c r="I10058" s="3">
        <f t="shared" si="157"/>
        <v>2</v>
      </c>
    </row>
    <row r="10059" spans="1:9" x14ac:dyDescent="0.35">
      <c r="A10059" s="3" t="s">
        <v>10451</v>
      </c>
      <c r="B10059" s="44" t="s">
        <v>277</v>
      </c>
      <c r="C10059" s="44" t="s">
        <v>273</v>
      </c>
      <c r="D10059" s="44" t="s">
        <v>176</v>
      </c>
      <c r="E10059" s="3">
        <v>3</v>
      </c>
      <c r="F10059" s="3">
        <v>1</v>
      </c>
      <c r="G10059" s="3">
        <v>4</v>
      </c>
      <c r="H10059" s="3">
        <v>1</v>
      </c>
      <c r="I10059" s="3">
        <f t="shared" si="157"/>
        <v>2</v>
      </c>
    </row>
    <row r="10060" spans="1:9" x14ac:dyDescent="0.35">
      <c r="A10060" s="3" t="s">
        <v>10452</v>
      </c>
      <c r="B10060" s="44" t="s">
        <v>272</v>
      </c>
      <c r="C10060" s="44" t="s">
        <v>273</v>
      </c>
      <c r="D10060" s="44" t="s">
        <v>175</v>
      </c>
      <c r="E10060" s="3">
        <v>3</v>
      </c>
      <c r="F10060" s="3">
        <v>1</v>
      </c>
      <c r="G10060" s="3">
        <v>4</v>
      </c>
      <c r="H10060" s="3">
        <v>1</v>
      </c>
      <c r="I10060" s="3">
        <f t="shared" si="157"/>
        <v>2</v>
      </c>
    </row>
    <row r="10061" spans="1:9" x14ac:dyDescent="0.35">
      <c r="A10061" s="3" t="s">
        <v>10453</v>
      </c>
      <c r="B10061" s="44" t="s">
        <v>272</v>
      </c>
      <c r="C10061" s="44" t="s">
        <v>273</v>
      </c>
      <c r="D10061" s="44" t="s">
        <v>175</v>
      </c>
      <c r="E10061" s="3">
        <v>3</v>
      </c>
      <c r="F10061" s="3">
        <v>1</v>
      </c>
      <c r="G10061" s="3">
        <v>4</v>
      </c>
      <c r="H10061" s="3">
        <v>1</v>
      </c>
      <c r="I10061" s="3">
        <f t="shared" si="157"/>
        <v>2</v>
      </c>
    </row>
    <row r="10062" spans="1:9" x14ac:dyDescent="0.35">
      <c r="A10062" s="3" t="s">
        <v>10454</v>
      </c>
      <c r="B10062" s="44" t="s">
        <v>272</v>
      </c>
      <c r="C10062" s="44" t="s">
        <v>273</v>
      </c>
      <c r="D10062" s="44" t="s">
        <v>175</v>
      </c>
      <c r="E10062" s="3">
        <v>3</v>
      </c>
      <c r="F10062" s="3">
        <v>1</v>
      </c>
      <c r="G10062" s="3">
        <v>4</v>
      </c>
      <c r="H10062" s="3">
        <v>1</v>
      </c>
      <c r="I10062" s="3">
        <f t="shared" si="157"/>
        <v>2</v>
      </c>
    </row>
    <row r="10063" spans="1:9" x14ac:dyDescent="0.35">
      <c r="A10063" s="3" t="s">
        <v>10455</v>
      </c>
      <c r="B10063" s="44" t="s">
        <v>256</v>
      </c>
      <c r="C10063" s="44" t="s">
        <v>25</v>
      </c>
      <c r="D10063" s="44" t="s">
        <v>176</v>
      </c>
      <c r="E10063" s="3">
        <v>3</v>
      </c>
      <c r="F10063" s="3">
        <v>1</v>
      </c>
      <c r="G10063" s="3">
        <v>4</v>
      </c>
      <c r="H10063" s="3">
        <v>1</v>
      </c>
      <c r="I10063" s="3">
        <f t="shared" si="157"/>
        <v>2</v>
      </c>
    </row>
    <row r="10064" spans="1:9" x14ac:dyDescent="0.35">
      <c r="A10064" s="3" t="s">
        <v>10456</v>
      </c>
      <c r="B10064" s="44" t="s">
        <v>213</v>
      </c>
      <c r="C10064" s="44" t="s">
        <v>108</v>
      </c>
      <c r="D10064" s="44" t="s">
        <v>176</v>
      </c>
      <c r="E10064" s="3">
        <v>3</v>
      </c>
      <c r="F10064" s="3">
        <v>1</v>
      </c>
      <c r="G10064" s="3">
        <v>4</v>
      </c>
      <c r="H10064" s="3">
        <v>1</v>
      </c>
      <c r="I10064" s="3">
        <f t="shared" si="157"/>
        <v>2</v>
      </c>
    </row>
    <row r="10065" spans="1:9" x14ac:dyDescent="0.35">
      <c r="A10065" s="3" t="s">
        <v>10457</v>
      </c>
      <c r="B10065" s="44" t="s">
        <v>279</v>
      </c>
      <c r="C10065" s="44" t="s">
        <v>155</v>
      </c>
      <c r="D10065" s="44" t="s">
        <v>175</v>
      </c>
      <c r="E10065" s="3">
        <v>3</v>
      </c>
      <c r="F10065" s="3">
        <v>1</v>
      </c>
      <c r="G10065" s="3">
        <v>4</v>
      </c>
      <c r="H10065" s="3">
        <v>1</v>
      </c>
      <c r="I10065" s="3">
        <f t="shared" si="157"/>
        <v>2</v>
      </c>
    </row>
    <row r="10066" spans="1:9" x14ac:dyDescent="0.35">
      <c r="A10066" s="3" t="s">
        <v>10458</v>
      </c>
      <c r="B10066" s="44" t="s">
        <v>280</v>
      </c>
      <c r="C10066" s="44" t="s">
        <v>98</v>
      </c>
      <c r="D10066" s="44" t="s">
        <v>175</v>
      </c>
      <c r="E10066" s="3">
        <v>3</v>
      </c>
      <c r="F10066" s="3">
        <v>1</v>
      </c>
      <c r="G10066" s="3">
        <v>1</v>
      </c>
      <c r="H10066" s="3">
        <v>1</v>
      </c>
      <c r="I10066" s="3">
        <f t="shared" si="157"/>
        <v>2</v>
      </c>
    </row>
    <row r="10067" spans="1:9" x14ac:dyDescent="0.35">
      <c r="A10067" s="3" t="s">
        <v>10459</v>
      </c>
      <c r="B10067" s="44" t="s">
        <v>213</v>
      </c>
      <c r="C10067" s="44" t="s">
        <v>108</v>
      </c>
      <c r="D10067" s="44" t="s">
        <v>176</v>
      </c>
      <c r="E10067" s="3">
        <v>3</v>
      </c>
      <c r="F10067" s="3">
        <v>1</v>
      </c>
      <c r="G10067" s="3">
        <v>4</v>
      </c>
      <c r="H10067" s="3">
        <v>1</v>
      </c>
      <c r="I10067" s="3">
        <f t="shared" si="157"/>
        <v>2</v>
      </c>
    </row>
    <row r="10068" spans="1:9" x14ac:dyDescent="0.35">
      <c r="A10068" s="3" t="s">
        <v>10460</v>
      </c>
      <c r="B10068" s="44" t="s">
        <v>241</v>
      </c>
      <c r="C10068" s="44" t="s">
        <v>35</v>
      </c>
      <c r="D10068" s="44" t="s">
        <v>175</v>
      </c>
      <c r="E10068" s="3">
        <v>3</v>
      </c>
      <c r="F10068" s="3">
        <v>1</v>
      </c>
      <c r="G10068" s="3">
        <v>4</v>
      </c>
      <c r="H10068" s="3">
        <v>1</v>
      </c>
      <c r="I10068" s="3">
        <f t="shared" si="157"/>
        <v>2</v>
      </c>
    </row>
    <row r="10069" spans="1:9" x14ac:dyDescent="0.35">
      <c r="A10069" s="3" t="s">
        <v>10461</v>
      </c>
      <c r="B10069" s="44" t="s">
        <v>269</v>
      </c>
      <c r="C10069" s="44" t="s">
        <v>270</v>
      </c>
      <c r="D10069" s="44" t="s">
        <v>176</v>
      </c>
      <c r="E10069" s="3">
        <v>3</v>
      </c>
      <c r="F10069" s="3">
        <v>1</v>
      </c>
      <c r="G10069" s="3">
        <v>1</v>
      </c>
      <c r="H10069" s="3">
        <v>1</v>
      </c>
      <c r="I10069" s="3">
        <f t="shared" si="157"/>
        <v>2</v>
      </c>
    </row>
    <row r="10070" spans="1:9" x14ac:dyDescent="0.35">
      <c r="A10070" s="3" t="s">
        <v>10462</v>
      </c>
      <c r="B10070" s="44" t="s">
        <v>241</v>
      </c>
      <c r="C10070" s="44" t="s">
        <v>35</v>
      </c>
      <c r="D10070" s="44" t="s">
        <v>175</v>
      </c>
      <c r="E10070" s="3">
        <v>3</v>
      </c>
      <c r="F10070" s="3">
        <v>1</v>
      </c>
      <c r="G10070" s="3">
        <v>4</v>
      </c>
      <c r="H10070" s="3">
        <v>1</v>
      </c>
      <c r="I10070" s="3">
        <f t="shared" si="157"/>
        <v>2</v>
      </c>
    </row>
    <row r="10071" spans="1:9" x14ac:dyDescent="0.35">
      <c r="A10071" s="3" t="s">
        <v>10463</v>
      </c>
      <c r="B10071" s="44" t="s">
        <v>269</v>
      </c>
      <c r="C10071" s="44" t="s">
        <v>270</v>
      </c>
      <c r="D10071" s="44" t="s">
        <v>176</v>
      </c>
      <c r="E10071" s="3">
        <v>3</v>
      </c>
      <c r="F10071" s="3">
        <v>1</v>
      </c>
      <c r="G10071" s="3">
        <v>1</v>
      </c>
      <c r="H10071" s="3">
        <v>1</v>
      </c>
      <c r="I10071" s="3">
        <f t="shared" si="157"/>
        <v>2</v>
      </c>
    </row>
    <row r="10072" spans="1:9" x14ac:dyDescent="0.35">
      <c r="A10072" s="3" t="s">
        <v>10464</v>
      </c>
      <c r="B10072" s="44" t="s">
        <v>429</v>
      </c>
      <c r="C10072" s="44" t="s">
        <v>81</v>
      </c>
      <c r="D10072" s="44" t="s">
        <v>176</v>
      </c>
      <c r="E10072" s="3">
        <v>3</v>
      </c>
      <c r="F10072" s="3">
        <v>1</v>
      </c>
      <c r="G10072" s="3">
        <v>4</v>
      </c>
      <c r="H10072" s="3">
        <v>1</v>
      </c>
      <c r="I10072" s="3">
        <f t="shared" si="157"/>
        <v>2</v>
      </c>
    </row>
    <row r="10073" spans="1:9" x14ac:dyDescent="0.35">
      <c r="A10073" s="3" t="s">
        <v>10465</v>
      </c>
      <c r="B10073" s="44" t="s">
        <v>429</v>
      </c>
      <c r="C10073" s="44" t="s">
        <v>81</v>
      </c>
      <c r="D10073" s="44" t="s">
        <v>176</v>
      </c>
      <c r="E10073" s="3">
        <v>3</v>
      </c>
      <c r="F10073" s="3">
        <v>1</v>
      </c>
      <c r="G10073" s="3">
        <v>1</v>
      </c>
      <c r="H10073" s="3">
        <v>1</v>
      </c>
      <c r="I10073" s="3">
        <f t="shared" si="157"/>
        <v>2</v>
      </c>
    </row>
    <row r="10074" spans="1:9" x14ac:dyDescent="0.35">
      <c r="A10074" s="3" t="s">
        <v>10466</v>
      </c>
      <c r="B10074" s="44" t="s">
        <v>241</v>
      </c>
      <c r="C10074" s="44" t="s">
        <v>35</v>
      </c>
      <c r="D10074" s="44" t="s">
        <v>175</v>
      </c>
      <c r="E10074" s="3">
        <v>3</v>
      </c>
      <c r="F10074" s="3">
        <v>1</v>
      </c>
      <c r="G10074" s="3">
        <v>4</v>
      </c>
      <c r="H10074" s="3">
        <v>3</v>
      </c>
      <c r="I10074" s="3">
        <f t="shared" si="157"/>
        <v>3</v>
      </c>
    </row>
    <row r="10075" spans="1:9" x14ac:dyDescent="0.35">
      <c r="A10075" s="3" t="s">
        <v>10467</v>
      </c>
      <c r="B10075" s="44" t="s">
        <v>277</v>
      </c>
      <c r="C10075" s="44" t="s">
        <v>273</v>
      </c>
      <c r="D10075" s="44" t="s">
        <v>176</v>
      </c>
      <c r="E10075" s="3">
        <v>3</v>
      </c>
      <c r="F10075" s="3">
        <v>1</v>
      </c>
      <c r="G10075" s="3">
        <v>4</v>
      </c>
      <c r="H10075" s="3">
        <v>1</v>
      </c>
      <c r="I10075" s="3">
        <f t="shared" si="157"/>
        <v>2</v>
      </c>
    </row>
    <row r="10076" spans="1:9" x14ac:dyDescent="0.35">
      <c r="A10076" s="3" t="s">
        <v>10468</v>
      </c>
      <c r="B10076" s="44" t="s">
        <v>277</v>
      </c>
      <c r="C10076" s="44" t="s">
        <v>273</v>
      </c>
      <c r="D10076" s="44" t="s">
        <v>176</v>
      </c>
      <c r="E10076" s="3">
        <v>3</v>
      </c>
      <c r="F10076" s="3">
        <v>1</v>
      </c>
      <c r="G10076" s="3">
        <v>4</v>
      </c>
      <c r="H10076" s="3">
        <v>1</v>
      </c>
      <c r="I10076" s="3">
        <f t="shared" si="157"/>
        <v>2</v>
      </c>
    </row>
    <row r="10077" spans="1:9" x14ac:dyDescent="0.35">
      <c r="A10077" s="3" t="s">
        <v>10469</v>
      </c>
      <c r="B10077" s="44" t="s">
        <v>277</v>
      </c>
      <c r="C10077" s="44" t="s">
        <v>273</v>
      </c>
      <c r="D10077" s="44" t="s">
        <v>176</v>
      </c>
      <c r="E10077" s="3">
        <v>3</v>
      </c>
      <c r="F10077" s="3">
        <v>1</v>
      </c>
      <c r="G10077" s="3">
        <v>4</v>
      </c>
      <c r="H10077" s="3">
        <v>1</v>
      </c>
      <c r="I10077" s="3">
        <f t="shared" si="157"/>
        <v>2</v>
      </c>
    </row>
    <row r="10078" spans="1:9" x14ac:dyDescent="0.35">
      <c r="A10078" s="3" t="s">
        <v>10470</v>
      </c>
      <c r="B10078" s="44" t="s">
        <v>241</v>
      </c>
      <c r="C10078" s="44" t="s">
        <v>35</v>
      </c>
      <c r="D10078" s="44" t="s">
        <v>175</v>
      </c>
      <c r="E10078" s="3">
        <v>3</v>
      </c>
      <c r="F10078" s="3">
        <v>1</v>
      </c>
      <c r="G10078" s="3">
        <v>1</v>
      </c>
      <c r="H10078" s="3">
        <v>1</v>
      </c>
      <c r="I10078" s="3">
        <f t="shared" si="157"/>
        <v>2</v>
      </c>
    </row>
    <row r="10079" spans="1:9" x14ac:dyDescent="0.35">
      <c r="A10079" s="3" t="s">
        <v>10471</v>
      </c>
      <c r="B10079" s="44" t="s">
        <v>277</v>
      </c>
      <c r="C10079" s="44" t="s">
        <v>273</v>
      </c>
      <c r="D10079" s="44" t="s">
        <v>176</v>
      </c>
      <c r="E10079" s="3">
        <v>3</v>
      </c>
      <c r="F10079" s="3">
        <v>1</v>
      </c>
      <c r="G10079" s="3">
        <v>4</v>
      </c>
      <c r="H10079" s="3">
        <v>1</v>
      </c>
      <c r="I10079" s="3">
        <f t="shared" si="157"/>
        <v>2</v>
      </c>
    </row>
    <row r="10080" spans="1:9" x14ac:dyDescent="0.35">
      <c r="A10080" s="3" t="s">
        <v>10472</v>
      </c>
      <c r="B10080" s="44" t="s">
        <v>272</v>
      </c>
      <c r="C10080" s="44" t="s">
        <v>273</v>
      </c>
      <c r="D10080" s="44" t="s">
        <v>175</v>
      </c>
      <c r="E10080" s="3">
        <v>3</v>
      </c>
      <c r="F10080" s="3">
        <v>1</v>
      </c>
      <c r="G10080" s="3">
        <v>4</v>
      </c>
      <c r="H10080" s="3">
        <v>1</v>
      </c>
      <c r="I10080" s="3">
        <f t="shared" si="157"/>
        <v>2</v>
      </c>
    </row>
    <row r="10081" spans="1:9" x14ac:dyDescent="0.35">
      <c r="A10081" s="3" t="s">
        <v>10473</v>
      </c>
      <c r="B10081" s="44" t="s">
        <v>179</v>
      </c>
      <c r="C10081" s="44" t="s">
        <v>102</v>
      </c>
      <c r="D10081" s="44" t="s">
        <v>176</v>
      </c>
      <c r="E10081" s="3">
        <v>3</v>
      </c>
      <c r="F10081" s="3">
        <v>1</v>
      </c>
      <c r="G10081" s="3">
        <v>4</v>
      </c>
      <c r="H10081" s="3">
        <v>1</v>
      </c>
      <c r="I10081" s="3">
        <f t="shared" si="157"/>
        <v>2</v>
      </c>
    </row>
    <row r="10082" spans="1:9" x14ac:dyDescent="0.35">
      <c r="A10082" s="3" t="s">
        <v>10474</v>
      </c>
      <c r="B10082" s="44" t="s">
        <v>272</v>
      </c>
      <c r="C10082" s="44" t="s">
        <v>273</v>
      </c>
      <c r="D10082" s="44" t="s">
        <v>175</v>
      </c>
      <c r="E10082" s="3">
        <v>3</v>
      </c>
      <c r="F10082" s="3">
        <v>1</v>
      </c>
      <c r="G10082" s="3">
        <v>4</v>
      </c>
      <c r="H10082" s="3">
        <v>1</v>
      </c>
      <c r="I10082" s="3">
        <f t="shared" si="157"/>
        <v>2</v>
      </c>
    </row>
    <row r="10083" spans="1:9" x14ac:dyDescent="0.35">
      <c r="A10083" s="3" t="s">
        <v>10475</v>
      </c>
      <c r="B10083" s="44" t="s">
        <v>272</v>
      </c>
      <c r="C10083" s="44" t="s">
        <v>273</v>
      </c>
      <c r="D10083" s="44" t="s">
        <v>175</v>
      </c>
      <c r="E10083" s="3">
        <v>3</v>
      </c>
      <c r="F10083" s="3">
        <v>1</v>
      </c>
      <c r="G10083" s="3">
        <v>4</v>
      </c>
      <c r="H10083" s="3">
        <v>1</v>
      </c>
      <c r="I10083" s="3">
        <f t="shared" si="157"/>
        <v>2</v>
      </c>
    </row>
    <row r="10084" spans="1:9" x14ac:dyDescent="0.35">
      <c r="A10084" s="3" t="s">
        <v>10476</v>
      </c>
      <c r="B10084" s="44" t="s">
        <v>256</v>
      </c>
      <c r="C10084" s="44" t="s">
        <v>25</v>
      </c>
      <c r="D10084" s="44" t="s">
        <v>176</v>
      </c>
      <c r="E10084" s="3">
        <v>2</v>
      </c>
      <c r="F10084" s="3">
        <v>4</v>
      </c>
      <c r="G10084" s="3">
        <v>1</v>
      </c>
      <c r="H10084" s="3">
        <v>1</v>
      </c>
      <c r="I10084" s="3">
        <f t="shared" si="157"/>
        <v>2</v>
      </c>
    </row>
    <row r="10085" spans="1:9" x14ac:dyDescent="0.35">
      <c r="A10085" s="3" t="s">
        <v>10477</v>
      </c>
      <c r="B10085" s="44" t="s">
        <v>272</v>
      </c>
      <c r="C10085" s="44" t="s">
        <v>273</v>
      </c>
      <c r="D10085" s="44" t="s">
        <v>175</v>
      </c>
      <c r="E10085" s="3">
        <v>3</v>
      </c>
      <c r="F10085" s="3">
        <v>1</v>
      </c>
      <c r="G10085" s="3">
        <v>4</v>
      </c>
      <c r="H10085" s="3">
        <v>1</v>
      </c>
      <c r="I10085" s="3">
        <f t="shared" si="157"/>
        <v>2</v>
      </c>
    </row>
    <row r="10086" spans="1:9" x14ac:dyDescent="0.35">
      <c r="A10086" s="3" t="s">
        <v>10478</v>
      </c>
      <c r="B10086" s="44" t="s">
        <v>179</v>
      </c>
      <c r="C10086" s="44" t="s">
        <v>102</v>
      </c>
      <c r="D10086" s="44" t="s">
        <v>176</v>
      </c>
      <c r="E10086" s="3">
        <v>3</v>
      </c>
      <c r="F10086" s="3">
        <v>2</v>
      </c>
      <c r="G10086" s="3">
        <v>1</v>
      </c>
      <c r="H10086" s="3">
        <v>1</v>
      </c>
      <c r="I10086" s="3">
        <f t="shared" si="157"/>
        <v>2</v>
      </c>
    </row>
    <row r="10087" spans="1:9" x14ac:dyDescent="0.35">
      <c r="A10087" s="3" t="s">
        <v>10479</v>
      </c>
      <c r="B10087" s="44" t="s">
        <v>272</v>
      </c>
      <c r="C10087" s="44" t="s">
        <v>273</v>
      </c>
      <c r="D10087" s="44" t="s">
        <v>175</v>
      </c>
      <c r="E10087" s="3">
        <v>3</v>
      </c>
      <c r="F10087" s="3">
        <v>1</v>
      </c>
      <c r="G10087" s="3">
        <v>4</v>
      </c>
      <c r="H10087" s="3">
        <v>1</v>
      </c>
      <c r="I10087" s="3">
        <f t="shared" si="157"/>
        <v>2</v>
      </c>
    </row>
    <row r="10088" spans="1:9" x14ac:dyDescent="0.35">
      <c r="A10088" s="3" t="s">
        <v>10480</v>
      </c>
      <c r="B10088" s="44" t="s">
        <v>279</v>
      </c>
      <c r="C10088" s="44" t="s">
        <v>155</v>
      </c>
      <c r="D10088" s="44" t="s">
        <v>175</v>
      </c>
      <c r="E10088" s="3">
        <v>2</v>
      </c>
      <c r="F10088" s="3">
        <v>2</v>
      </c>
      <c r="G10088" s="3">
        <v>1</v>
      </c>
      <c r="H10088" s="3">
        <v>1</v>
      </c>
      <c r="I10088" s="3">
        <f t="shared" si="157"/>
        <v>2</v>
      </c>
    </row>
    <row r="10089" spans="1:9" x14ac:dyDescent="0.35">
      <c r="A10089" s="3" t="s">
        <v>10481</v>
      </c>
      <c r="B10089" s="44" t="s">
        <v>202</v>
      </c>
      <c r="C10089" s="44" t="s">
        <v>203</v>
      </c>
      <c r="D10089" s="44" t="s">
        <v>176</v>
      </c>
      <c r="E10089" s="3">
        <v>3</v>
      </c>
      <c r="F10089" s="3">
        <v>3</v>
      </c>
      <c r="G10089" s="3">
        <v>4</v>
      </c>
      <c r="H10089" s="3">
        <v>1</v>
      </c>
      <c r="I10089" s="3">
        <f t="shared" si="157"/>
        <v>3</v>
      </c>
    </row>
    <row r="10090" spans="1:9" x14ac:dyDescent="0.35">
      <c r="A10090" s="3" t="s">
        <v>10482</v>
      </c>
      <c r="B10090" s="44" t="s">
        <v>272</v>
      </c>
      <c r="C10090" s="44" t="s">
        <v>273</v>
      </c>
      <c r="D10090" s="44" t="s">
        <v>175</v>
      </c>
      <c r="E10090" s="3">
        <v>3</v>
      </c>
      <c r="F10090" s="3">
        <v>1</v>
      </c>
      <c r="G10090" s="3">
        <v>4</v>
      </c>
      <c r="H10090" s="3">
        <v>1</v>
      </c>
      <c r="I10090" s="3">
        <f t="shared" si="157"/>
        <v>2</v>
      </c>
    </row>
    <row r="10091" spans="1:9" x14ac:dyDescent="0.35">
      <c r="A10091" s="3" t="s">
        <v>10483</v>
      </c>
      <c r="B10091" s="44" t="s">
        <v>2212</v>
      </c>
      <c r="C10091" s="44" t="s">
        <v>81</v>
      </c>
      <c r="D10091" s="44" t="s">
        <v>175</v>
      </c>
      <c r="E10091" s="3">
        <v>3</v>
      </c>
      <c r="F10091" s="3">
        <v>1</v>
      </c>
      <c r="G10091" s="3">
        <v>4</v>
      </c>
      <c r="H10091" s="3">
        <v>1</v>
      </c>
      <c r="I10091" s="3">
        <f t="shared" si="157"/>
        <v>2</v>
      </c>
    </row>
    <row r="10092" spans="1:9" x14ac:dyDescent="0.35">
      <c r="A10092" s="3" t="s">
        <v>10484</v>
      </c>
      <c r="B10092" s="44" t="s">
        <v>241</v>
      </c>
      <c r="C10092" s="44" t="s">
        <v>35</v>
      </c>
      <c r="D10092" s="44" t="s">
        <v>175</v>
      </c>
      <c r="E10092" s="3">
        <v>3</v>
      </c>
      <c r="F10092" s="3">
        <v>1</v>
      </c>
      <c r="G10092" s="3">
        <v>4</v>
      </c>
      <c r="H10092" s="3">
        <v>1</v>
      </c>
      <c r="I10092" s="3">
        <f t="shared" si="157"/>
        <v>2</v>
      </c>
    </row>
    <row r="10093" spans="1:9" x14ac:dyDescent="0.35">
      <c r="A10093" s="3" t="s">
        <v>10485</v>
      </c>
      <c r="B10093" s="44" t="s">
        <v>213</v>
      </c>
      <c r="C10093" s="44" t="s">
        <v>108</v>
      </c>
      <c r="D10093" s="44" t="s">
        <v>176</v>
      </c>
      <c r="E10093" s="3">
        <v>3</v>
      </c>
      <c r="F10093" s="3">
        <v>1</v>
      </c>
      <c r="G10093" s="3">
        <v>4</v>
      </c>
      <c r="H10093" s="3">
        <v>1</v>
      </c>
      <c r="I10093" s="3">
        <f t="shared" si="157"/>
        <v>2</v>
      </c>
    </row>
    <row r="10094" spans="1:9" x14ac:dyDescent="0.35">
      <c r="A10094" s="3" t="s">
        <v>10486</v>
      </c>
      <c r="B10094" s="44" t="s">
        <v>272</v>
      </c>
      <c r="C10094" s="44" t="s">
        <v>273</v>
      </c>
      <c r="D10094" s="44" t="s">
        <v>175</v>
      </c>
      <c r="E10094" s="3">
        <v>3</v>
      </c>
      <c r="F10094" s="3">
        <v>1</v>
      </c>
      <c r="G10094" s="3">
        <v>4</v>
      </c>
      <c r="H10094" s="3">
        <v>1</v>
      </c>
      <c r="I10094" s="3">
        <f t="shared" si="157"/>
        <v>2</v>
      </c>
    </row>
    <row r="10095" spans="1:9" x14ac:dyDescent="0.35">
      <c r="A10095" s="3" t="s">
        <v>10487</v>
      </c>
      <c r="B10095" s="44" t="s">
        <v>279</v>
      </c>
      <c r="C10095" s="44" t="s">
        <v>155</v>
      </c>
      <c r="D10095" s="44" t="s">
        <v>175</v>
      </c>
      <c r="E10095" s="3">
        <v>3</v>
      </c>
      <c r="F10095" s="3">
        <v>1</v>
      </c>
      <c r="G10095" s="3">
        <v>4</v>
      </c>
      <c r="H10095" s="3">
        <v>1</v>
      </c>
      <c r="I10095" s="3">
        <f t="shared" si="157"/>
        <v>2</v>
      </c>
    </row>
    <row r="10096" spans="1:9" x14ac:dyDescent="0.35">
      <c r="A10096" s="3" t="s">
        <v>10488</v>
      </c>
      <c r="B10096" s="44" t="s">
        <v>241</v>
      </c>
      <c r="C10096" s="44" t="s">
        <v>35</v>
      </c>
      <c r="D10096" s="44" t="s">
        <v>175</v>
      </c>
      <c r="E10096" s="3">
        <v>3</v>
      </c>
      <c r="F10096" s="3">
        <v>1</v>
      </c>
      <c r="G10096" s="3">
        <v>4</v>
      </c>
      <c r="H10096" s="3">
        <v>1</v>
      </c>
      <c r="I10096" s="3">
        <f t="shared" si="157"/>
        <v>2</v>
      </c>
    </row>
    <row r="10097" spans="1:9" x14ac:dyDescent="0.35">
      <c r="A10097" s="3" t="s">
        <v>10489</v>
      </c>
      <c r="B10097" s="44" t="s">
        <v>279</v>
      </c>
      <c r="C10097" s="44" t="s">
        <v>155</v>
      </c>
      <c r="D10097" s="44" t="s">
        <v>175</v>
      </c>
      <c r="E10097" s="3">
        <v>1</v>
      </c>
      <c r="F10097" s="3">
        <v>4</v>
      </c>
      <c r="G10097" s="3">
        <v>1</v>
      </c>
      <c r="H10097" s="3">
        <v>1</v>
      </c>
      <c r="I10097" s="3">
        <f t="shared" si="157"/>
        <v>2</v>
      </c>
    </row>
    <row r="10098" spans="1:9" x14ac:dyDescent="0.35">
      <c r="A10098" s="3" t="s">
        <v>10490</v>
      </c>
      <c r="B10098" s="44" t="s">
        <v>256</v>
      </c>
      <c r="C10098" s="44" t="s">
        <v>25</v>
      </c>
      <c r="D10098" s="44" t="s">
        <v>176</v>
      </c>
      <c r="E10098" s="3">
        <v>3</v>
      </c>
      <c r="F10098" s="3">
        <v>1</v>
      </c>
      <c r="G10098" s="3">
        <v>1</v>
      </c>
      <c r="H10098" s="3">
        <v>1</v>
      </c>
      <c r="I10098" s="3">
        <f t="shared" si="157"/>
        <v>2</v>
      </c>
    </row>
    <row r="10099" spans="1:9" x14ac:dyDescent="0.35">
      <c r="A10099" s="3" t="s">
        <v>10491</v>
      </c>
      <c r="B10099" s="44" t="s">
        <v>257</v>
      </c>
      <c r="C10099" s="44" t="s">
        <v>108</v>
      </c>
      <c r="D10099" s="44" t="s">
        <v>175</v>
      </c>
      <c r="E10099" s="3">
        <v>3</v>
      </c>
      <c r="F10099" s="3">
        <v>1</v>
      </c>
      <c r="G10099" s="3">
        <v>1</v>
      </c>
      <c r="H10099" s="3">
        <v>1</v>
      </c>
      <c r="I10099" s="3">
        <f t="shared" si="157"/>
        <v>2</v>
      </c>
    </row>
    <row r="10100" spans="1:9" x14ac:dyDescent="0.35">
      <c r="A10100" s="3" t="s">
        <v>10492</v>
      </c>
      <c r="B10100" s="44" t="s">
        <v>240</v>
      </c>
      <c r="C10100" s="44" t="s">
        <v>25</v>
      </c>
      <c r="D10100" s="44" t="s">
        <v>175</v>
      </c>
      <c r="E10100" s="3">
        <v>3</v>
      </c>
      <c r="F10100" s="3">
        <v>2</v>
      </c>
      <c r="G10100" s="3">
        <v>1</v>
      </c>
      <c r="H10100" s="3">
        <v>1</v>
      </c>
      <c r="I10100" s="3">
        <f t="shared" si="157"/>
        <v>2</v>
      </c>
    </row>
    <row r="10101" spans="1:9" x14ac:dyDescent="0.35">
      <c r="A10101" s="3" t="s">
        <v>10493</v>
      </c>
      <c r="B10101" s="44" t="s">
        <v>256</v>
      </c>
      <c r="C10101" s="44" t="s">
        <v>25</v>
      </c>
      <c r="D10101" s="44" t="s">
        <v>176</v>
      </c>
      <c r="E10101" s="3">
        <v>3</v>
      </c>
      <c r="F10101" s="3">
        <v>1</v>
      </c>
      <c r="G10101" s="3">
        <v>1</v>
      </c>
      <c r="H10101" s="3">
        <v>1</v>
      </c>
      <c r="I10101" s="3">
        <f t="shared" si="157"/>
        <v>2</v>
      </c>
    </row>
    <row r="10102" spans="1:9" x14ac:dyDescent="0.35">
      <c r="A10102" s="3" t="s">
        <v>10494</v>
      </c>
      <c r="B10102" s="44" t="s">
        <v>256</v>
      </c>
      <c r="C10102" s="44" t="s">
        <v>25</v>
      </c>
      <c r="D10102" s="44" t="s">
        <v>176</v>
      </c>
      <c r="E10102" s="3">
        <v>3</v>
      </c>
      <c r="F10102" s="3">
        <v>2</v>
      </c>
      <c r="G10102" s="3">
        <v>1</v>
      </c>
      <c r="H10102" s="3">
        <v>1</v>
      </c>
      <c r="I10102" s="3">
        <f t="shared" si="157"/>
        <v>2</v>
      </c>
    </row>
    <row r="10103" spans="1:9" x14ac:dyDescent="0.35">
      <c r="A10103" s="3" t="s">
        <v>10495</v>
      </c>
      <c r="B10103" s="44" t="s">
        <v>240</v>
      </c>
      <c r="C10103" s="44" t="s">
        <v>25</v>
      </c>
      <c r="D10103" s="44" t="s">
        <v>175</v>
      </c>
      <c r="E10103" s="3">
        <v>3</v>
      </c>
      <c r="F10103" s="3">
        <v>1</v>
      </c>
      <c r="G10103" s="3">
        <v>4</v>
      </c>
      <c r="H10103" s="3">
        <v>1</v>
      </c>
      <c r="I10103" s="3">
        <f t="shared" si="157"/>
        <v>2</v>
      </c>
    </row>
    <row r="10104" spans="1:9" x14ac:dyDescent="0.35">
      <c r="A10104" s="3" t="s">
        <v>10496</v>
      </c>
      <c r="B10104" s="44" t="s">
        <v>201</v>
      </c>
      <c r="C10104" s="44" t="s">
        <v>155</v>
      </c>
      <c r="D10104" s="44" t="s">
        <v>176</v>
      </c>
      <c r="E10104" s="3">
        <v>3</v>
      </c>
      <c r="F10104" s="3">
        <v>1</v>
      </c>
      <c r="G10104" s="3">
        <v>4</v>
      </c>
      <c r="H10104" s="3">
        <v>1</v>
      </c>
      <c r="I10104" s="3">
        <f t="shared" si="157"/>
        <v>2</v>
      </c>
    </row>
    <row r="10105" spans="1:9" x14ac:dyDescent="0.35">
      <c r="A10105" s="3" t="s">
        <v>10497</v>
      </c>
      <c r="B10105" s="44" t="s">
        <v>429</v>
      </c>
      <c r="C10105" s="44" t="s">
        <v>81</v>
      </c>
      <c r="D10105" s="44" t="s">
        <v>176</v>
      </c>
      <c r="E10105" s="3">
        <v>3</v>
      </c>
      <c r="F10105" s="3">
        <v>1</v>
      </c>
      <c r="G10105" s="3">
        <v>1</v>
      </c>
      <c r="H10105" s="3">
        <v>3</v>
      </c>
      <c r="I10105" s="3">
        <f t="shared" si="157"/>
        <v>2</v>
      </c>
    </row>
    <row r="10106" spans="1:9" x14ac:dyDescent="0.35">
      <c r="A10106" s="3" t="s">
        <v>10498</v>
      </c>
      <c r="B10106" s="44" t="s">
        <v>241</v>
      </c>
      <c r="C10106" s="44" t="s">
        <v>35</v>
      </c>
      <c r="D10106" s="44" t="s">
        <v>175</v>
      </c>
      <c r="E10106" s="3">
        <v>3</v>
      </c>
      <c r="F10106" s="3">
        <v>1</v>
      </c>
      <c r="G10106" s="3">
        <v>4</v>
      </c>
      <c r="H10106" s="3">
        <v>1</v>
      </c>
      <c r="I10106" s="3">
        <f t="shared" si="157"/>
        <v>2</v>
      </c>
    </row>
    <row r="10107" spans="1:9" x14ac:dyDescent="0.35">
      <c r="A10107" s="3" t="s">
        <v>10499</v>
      </c>
      <c r="B10107" s="44" t="s">
        <v>272</v>
      </c>
      <c r="C10107" s="44" t="s">
        <v>273</v>
      </c>
      <c r="D10107" s="44" t="s">
        <v>175</v>
      </c>
      <c r="E10107" s="3">
        <v>3</v>
      </c>
      <c r="F10107" s="3">
        <v>1</v>
      </c>
      <c r="G10107" s="3">
        <v>4</v>
      </c>
      <c r="H10107" s="3">
        <v>1</v>
      </c>
      <c r="I10107" s="3">
        <f t="shared" si="157"/>
        <v>2</v>
      </c>
    </row>
    <row r="10108" spans="1:9" x14ac:dyDescent="0.35">
      <c r="A10108" s="3" t="s">
        <v>10500</v>
      </c>
      <c r="B10108" s="44" t="s">
        <v>214</v>
      </c>
      <c r="C10108" s="44" t="s">
        <v>98</v>
      </c>
      <c r="D10108" s="44" t="s">
        <v>176</v>
      </c>
      <c r="E10108" s="3">
        <v>3</v>
      </c>
      <c r="F10108" s="3">
        <v>1</v>
      </c>
      <c r="G10108" s="3">
        <v>1</v>
      </c>
      <c r="H10108" s="3">
        <v>1</v>
      </c>
      <c r="I10108" s="3">
        <f t="shared" si="157"/>
        <v>2</v>
      </c>
    </row>
    <row r="10109" spans="1:9" x14ac:dyDescent="0.35">
      <c r="A10109" s="3" t="s">
        <v>10501</v>
      </c>
      <c r="B10109" s="44" t="s">
        <v>202</v>
      </c>
      <c r="C10109" s="44" t="s">
        <v>203</v>
      </c>
      <c r="D10109" s="44" t="s">
        <v>176</v>
      </c>
      <c r="E10109" s="3">
        <v>3</v>
      </c>
      <c r="F10109" s="3">
        <v>1</v>
      </c>
      <c r="G10109" s="3">
        <v>1</v>
      </c>
      <c r="H10109" s="3">
        <v>1</v>
      </c>
      <c r="I10109" s="3">
        <f t="shared" si="157"/>
        <v>2</v>
      </c>
    </row>
    <row r="10110" spans="1:9" x14ac:dyDescent="0.35">
      <c r="A10110" s="3" t="s">
        <v>10502</v>
      </c>
      <c r="B10110" s="44" t="s">
        <v>214</v>
      </c>
      <c r="C10110" s="44" t="s">
        <v>98</v>
      </c>
      <c r="D10110" s="44" t="s">
        <v>176</v>
      </c>
      <c r="E10110" s="3">
        <v>3</v>
      </c>
      <c r="F10110" s="3">
        <v>1</v>
      </c>
      <c r="G10110" s="3">
        <v>4</v>
      </c>
      <c r="H10110" s="3">
        <v>1</v>
      </c>
      <c r="I10110" s="3">
        <f t="shared" si="157"/>
        <v>2</v>
      </c>
    </row>
    <row r="10111" spans="1:9" x14ac:dyDescent="0.35">
      <c r="A10111" s="3" t="s">
        <v>10503</v>
      </c>
      <c r="B10111" s="44" t="s">
        <v>256</v>
      </c>
      <c r="C10111" s="44" t="s">
        <v>25</v>
      </c>
      <c r="D10111" s="44" t="s">
        <v>176</v>
      </c>
      <c r="E10111" s="3">
        <v>3</v>
      </c>
      <c r="F10111" s="3">
        <v>1</v>
      </c>
      <c r="G10111" s="3">
        <v>1</v>
      </c>
      <c r="H10111" s="3">
        <v>1</v>
      </c>
      <c r="I10111" s="3">
        <f t="shared" si="157"/>
        <v>2</v>
      </c>
    </row>
    <row r="10112" spans="1:9" x14ac:dyDescent="0.35">
      <c r="A10112" s="3" t="s">
        <v>10504</v>
      </c>
      <c r="B10112" s="44" t="s">
        <v>256</v>
      </c>
      <c r="C10112" s="44" t="s">
        <v>25</v>
      </c>
      <c r="D10112" s="44" t="s">
        <v>176</v>
      </c>
      <c r="E10112" s="3">
        <v>3</v>
      </c>
      <c r="F10112" s="3">
        <v>1</v>
      </c>
      <c r="G10112" s="3">
        <v>1</v>
      </c>
      <c r="H10112" s="3">
        <v>1</v>
      </c>
      <c r="I10112" s="3">
        <f t="shared" si="157"/>
        <v>2</v>
      </c>
    </row>
    <row r="10113" spans="1:9" x14ac:dyDescent="0.35">
      <c r="A10113" s="3" t="s">
        <v>10505</v>
      </c>
      <c r="B10113" s="44" t="s">
        <v>272</v>
      </c>
      <c r="C10113" s="44" t="s">
        <v>273</v>
      </c>
      <c r="D10113" s="44" t="s">
        <v>175</v>
      </c>
      <c r="E10113" s="3">
        <v>3</v>
      </c>
      <c r="F10113" s="3">
        <v>1</v>
      </c>
      <c r="G10113" s="3">
        <v>4</v>
      </c>
      <c r="H10113" s="3">
        <v>1</v>
      </c>
      <c r="I10113" s="3">
        <f t="shared" si="157"/>
        <v>2</v>
      </c>
    </row>
    <row r="10114" spans="1:9" x14ac:dyDescent="0.35">
      <c r="A10114" s="3" t="s">
        <v>10506</v>
      </c>
      <c r="B10114" s="44" t="s">
        <v>213</v>
      </c>
      <c r="C10114" s="44" t="s">
        <v>108</v>
      </c>
      <c r="D10114" s="44" t="s">
        <v>176</v>
      </c>
      <c r="E10114" s="3">
        <v>3</v>
      </c>
      <c r="F10114" s="3">
        <v>1</v>
      </c>
      <c r="G10114" s="3">
        <v>4</v>
      </c>
      <c r="H10114" s="3">
        <v>1</v>
      </c>
      <c r="I10114" s="3">
        <f t="shared" si="157"/>
        <v>2</v>
      </c>
    </row>
    <row r="10115" spans="1:9" x14ac:dyDescent="0.35">
      <c r="A10115" s="3" t="s">
        <v>10507</v>
      </c>
      <c r="B10115" s="44" t="s">
        <v>213</v>
      </c>
      <c r="C10115" s="44" t="s">
        <v>108</v>
      </c>
      <c r="D10115" s="44" t="s">
        <v>176</v>
      </c>
      <c r="E10115" s="3">
        <v>3</v>
      </c>
      <c r="F10115" s="3">
        <v>1</v>
      </c>
      <c r="G10115" s="3">
        <v>4</v>
      </c>
      <c r="H10115" s="3">
        <v>1</v>
      </c>
      <c r="I10115" s="3">
        <f t="shared" ref="I10115:I10178" si="158">ROUND(AVERAGE(E10115:H10115),0)</f>
        <v>2</v>
      </c>
    </row>
    <row r="10116" spans="1:9" x14ac:dyDescent="0.35">
      <c r="A10116" s="3" t="s">
        <v>10508</v>
      </c>
      <c r="B10116" s="44" t="s">
        <v>202</v>
      </c>
      <c r="C10116" s="44" t="s">
        <v>203</v>
      </c>
      <c r="D10116" s="44" t="s">
        <v>176</v>
      </c>
      <c r="E10116" s="3">
        <v>3</v>
      </c>
      <c r="F10116" s="3">
        <v>1</v>
      </c>
      <c r="G10116" s="3">
        <v>1</v>
      </c>
      <c r="H10116" s="3">
        <v>1</v>
      </c>
      <c r="I10116" s="3">
        <f t="shared" si="158"/>
        <v>2</v>
      </c>
    </row>
    <row r="10117" spans="1:9" x14ac:dyDescent="0.35">
      <c r="A10117" s="3" t="s">
        <v>10509</v>
      </c>
      <c r="B10117" s="44" t="s">
        <v>213</v>
      </c>
      <c r="C10117" s="44" t="s">
        <v>108</v>
      </c>
      <c r="D10117" s="44" t="s">
        <v>176</v>
      </c>
      <c r="E10117" s="3">
        <v>3</v>
      </c>
      <c r="F10117" s="3">
        <v>1</v>
      </c>
      <c r="G10117" s="3">
        <v>4</v>
      </c>
      <c r="H10117" s="3">
        <v>1</v>
      </c>
      <c r="I10117" s="3">
        <f t="shared" si="158"/>
        <v>2</v>
      </c>
    </row>
    <row r="10118" spans="1:9" x14ac:dyDescent="0.35">
      <c r="A10118" s="3" t="s">
        <v>10510</v>
      </c>
      <c r="B10118" s="44" t="s">
        <v>429</v>
      </c>
      <c r="C10118" s="44" t="s">
        <v>81</v>
      </c>
      <c r="D10118" s="44" t="s">
        <v>176</v>
      </c>
      <c r="E10118" s="3">
        <v>3</v>
      </c>
      <c r="F10118" s="3">
        <v>1</v>
      </c>
      <c r="G10118" s="3">
        <v>1</v>
      </c>
      <c r="H10118" s="3">
        <v>1</v>
      </c>
      <c r="I10118" s="3">
        <f t="shared" si="158"/>
        <v>2</v>
      </c>
    </row>
    <row r="10119" spans="1:9" x14ac:dyDescent="0.35">
      <c r="A10119" s="3" t="s">
        <v>10511</v>
      </c>
      <c r="B10119" s="44" t="s">
        <v>429</v>
      </c>
      <c r="C10119" s="44" t="s">
        <v>81</v>
      </c>
      <c r="D10119" s="44" t="s">
        <v>176</v>
      </c>
      <c r="E10119" s="3">
        <v>3</v>
      </c>
      <c r="F10119" s="3">
        <v>1</v>
      </c>
      <c r="G10119" s="3">
        <v>1</v>
      </c>
      <c r="H10119" s="3">
        <v>1</v>
      </c>
      <c r="I10119" s="3">
        <f t="shared" si="158"/>
        <v>2</v>
      </c>
    </row>
    <row r="10120" spans="1:9" x14ac:dyDescent="0.35">
      <c r="A10120" s="3" t="s">
        <v>10512</v>
      </c>
      <c r="B10120" s="44" t="s">
        <v>272</v>
      </c>
      <c r="C10120" s="44" t="s">
        <v>273</v>
      </c>
      <c r="D10120" s="44" t="s">
        <v>175</v>
      </c>
      <c r="E10120" s="3">
        <v>3</v>
      </c>
      <c r="F10120" s="3">
        <v>4</v>
      </c>
      <c r="G10120" s="3">
        <v>4</v>
      </c>
      <c r="H10120" s="3">
        <v>1</v>
      </c>
      <c r="I10120" s="3">
        <f t="shared" si="158"/>
        <v>3</v>
      </c>
    </row>
    <row r="10121" spans="1:9" x14ac:dyDescent="0.35">
      <c r="A10121" s="3" t="s">
        <v>10513</v>
      </c>
      <c r="B10121" s="44" t="s">
        <v>272</v>
      </c>
      <c r="C10121" s="44" t="s">
        <v>273</v>
      </c>
      <c r="D10121" s="44" t="s">
        <v>175</v>
      </c>
      <c r="E10121" s="3">
        <v>3</v>
      </c>
      <c r="F10121" s="3">
        <v>1</v>
      </c>
      <c r="G10121" s="3">
        <v>4</v>
      </c>
      <c r="H10121" s="3">
        <v>1</v>
      </c>
      <c r="I10121" s="3">
        <f t="shared" si="158"/>
        <v>2</v>
      </c>
    </row>
    <row r="10122" spans="1:9" x14ac:dyDescent="0.35">
      <c r="A10122" s="3" t="s">
        <v>10514</v>
      </c>
      <c r="B10122" s="44" t="s">
        <v>231</v>
      </c>
      <c r="C10122" s="44" t="s">
        <v>35</v>
      </c>
      <c r="D10122" s="44" t="s">
        <v>176</v>
      </c>
      <c r="E10122" s="3">
        <v>3</v>
      </c>
      <c r="F10122" s="3">
        <v>1</v>
      </c>
      <c r="G10122" s="3">
        <v>4</v>
      </c>
      <c r="H10122" s="3">
        <v>1</v>
      </c>
      <c r="I10122" s="3">
        <f t="shared" si="158"/>
        <v>2</v>
      </c>
    </row>
    <row r="10123" spans="1:9" x14ac:dyDescent="0.35">
      <c r="A10123" s="3" t="s">
        <v>10515</v>
      </c>
      <c r="B10123" s="44" t="s">
        <v>231</v>
      </c>
      <c r="C10123" s="44" t="s">
        <v>35</v>
      </c>
      <c r="D10123" s="44" t="s">
        <v>176</v>
      </c>
      <c r="E10123" s="3">
        <v>3</v>
      </c>
      <c r="F10123" s="3">
        <v>4</v>
      </c>
      <c r="G10123" s="3">
        <v>4</v>
      </c>
      <c r="H10123" s="3">
        <v>1</v>
      </c>
      <c r="I10123" s="3">
        <f t="shared" si="158"/>
        <v>3</v>
      </c>
    </row>
    <row r="10124" spans="1:9" x14ac:dyDescent="0.35">
      <c r="A10124" s="3" t="s">
        <v>10516</v>
      </c>
      <c r="B10124" s="44" t="s">
        <v>229</v>
      </c>
      <c r="C10124" s="44" t="s">
        <v>203</v>
      </c>
      <c r="D10124" s="44" t="s">
        <v>175</v>
      </c>
      <c r="E10124" s="3">
        <v>3</v>
      </c>
      <c r="F10124" s="3">
        <v>1</v>
      </c>
      <c r="G10124" s="3">
        <v>4</v>
      </c>
      <c r="H10124" s="3">
        <v>4</v>
      </c>
      <c r="I10124" s="3">
        <f t="shared" si="158"/>
        <v>3</v>
      </c>
    </row>
    <row r="10125" spans="1:9" x14ac:dyDescent="0.35">
      <c r="A10125" s="3" t="s">
        <v>10517</v>
      </c>
      <c r="B10125" s="44" t="s">
        <v>231</v>
      </c>
      <c r="C10125" s="44" t="s">
        <v>35</v>
      </c>
      <c r="D10125" s="44" t="s">
        <v>176</v>
      </c>
      <c r="E10125" s="3">
        <v>3</v>
      </c>
      <c r="F10125" s="3">
        <v>1</v>
      </c>
      <c r="G10125" s="3">
        <v>1</v>
      </c>
      <c r="H10125" s="3">
        <v>1</v>
      </c>
      <c r="I10125" s="3">
        <f t="shared" si="158"/>
        <v>2</v>
      </c>
    </row>
    <row r="10126" spans="1:9" x14ac:dyDescent="0.35">
      <c r="A10126" s="3" t="s">
        <v>10518</v>
      </c>
      <c r="B10126" s="44" t="s">
        <v>241</v>
      </c>
      <c r="C10126" s="44" t="s">
        <v>35</v>
      </c>
      <c r="D10126" s="44" t="s">
        <v>175</v>
      </c>
      <c r="E10126" s="3">
        <v>1</v>
      </c>
      <c r="F10126" s="3">
        <v>3</v>
      </c>
      <c r="G10126" s="3">
        <v>1</v>
      </c>
      <c r="H10126" s="3">
        <v>1</v>
      </c>
      <c r="I10126" s="3">
        <f t="shared" si="158"/>
        <v>2</v>
      </c>
    </row>
    <row r="10127" spans="1:9" x14ac:dyDescent="0.35">
      <c r="A10127" s="3" t="s">
        <v>10519</v>
      </c>
      <c r="B10127" s="44" t="s">
        <v>231</v>
      </c>
      <c r="C10127" s="44" t="s">
        <v>35</v>
      </c>
      <c r="D10127" s="44" t="s">
        <v>176</v>
      </c>
      <c r="E10127" s="3">
        <v>3</v>
      </c>
      <c r="F10127" s="3">
        <v>1</v>
      </c>
      <c r="G10127" s="3">
        <v>4</v>
      </c>
      <c r="H10127" s="3">
        <v>1</v>
      </c>
      <c r="I10127" s="3">
        <f t="shared" si="158"/>
        <v>2</v>
      </c>
    </row>
    <row r="10128" spans="1:9" x14ac:dyDescent="0.35">
      <c r="A10128" s="3" t="s">
        <v>10520</v>
      </c>
      <c r="B10128" s="44" t="s">
        <v>257</v>
      </c>
      <c r="C10128" s="44" t="s">
        <v>108</v>
      </c>
      <c r="D10128" s="44" t="s">
        <v>175</v>
      </c>
      <c r="E10128" s="3">
        <v>3</v>
      </c>
      <c r="F10128" s="3">
        <v>1</v>
      </c>
      <c r="G10128" s="3">
        <v>1</v>
      </c>
      <c r="H10128" s="3">
        <v>1</v>
      </c>
      <c r="I10128" s="3">
        <f t="shared" si="158"/>
        <v>2</v>
      </c>
    </row>
    <row r="10129" spans="1:9" x14ac:dyDescent="0.35">
      <c r="A10129" s="3" t="s">
        <v>10521</v>
      </c>
      <c r="B10129" s="44" t="s">
        <v>256</v>
      </c>
      <c r="C10129" s="44" t="s">
        <v>25</v>
      </c>
      <c r="D10129" s="44" t="s">
        <v>176</v>
      </c>
      <c r="E10129" s="3">
        <v>3</v>
      </c>
      <c r="F10129" s="3">
        <v>1</v>
      </c>
      <c r="G10129" s="3">
        <v>1</v>
      </c>
      <c r="H10129" s="3">
        <v>1</v>
      </c>
      <c r="I10129" s="3">
        <f t="shared" si="158"/>
        <v>2</v>
      </c>
    </row>
    <row r="10130" spans="1:9" x14ac:dyDescent="0.35">
      <c r="A10130" s="3" t="s">
        <v>10522</v>
      </c>
      <c r="B10130" s="44" t="s">
        <v>257</v>
      </c>
      <c r="C10130" s="44" t="s">
        <v>108</v>
      </c>
      <c r="D10130" s="44" t="s">
        <v>175</v>
      </c>
      <c r="E10130" s="3">
        <v>3</v>
      </c>
      <c r="F10130" s="3">
        <v>1</v>
      </c>
      <c r="G10130" s="3">
        <v>4</v>
      </c>
      <c r="H10130" s="3">
        <v>1</v>
      </c>
      <c r="I10130" s="3">
        <f t="shared" si="158"/>
        <v>2</v>
      </c>
    </row>
    <row r="10131" spans="1:9" x14ac:dyDescent="0.35">
      <c r="A10131" s="3" t="s">
        <v>10523</v>
      </c>
      <c r="B10131" s="44" t="s">
        <v>256</v>
      </c>
      <c r="C10131" s="44" t="s">
        <v>25</v>
      </c>
      <c r="D10131" s="44" t="s">
        <v>176</v>
      </c>
      <c r="E10131" s="3">
        <v>3</v>
      </c>
      <c r="F10131" s="3">
        <v>1</v>
      </c>
      <c r="G10131" s="3">
        <v>4</v>
      </c>
      <c r="H10131" s="3">
        <v>1</v>
      </c>
      <c r="I10131" s="3">
        <f t="shared" si="158"/>
        <v>2</v>
      </c>
    </row>
    <row r="10132" spans="1:9" x14ac:dyDescent="0.35">
      <c r="A10132" s="3" t="s">
        <v>10524</v>
      </c>
      <c r="B10132" s="44" t="s">
        <v>256</v>
      </c>
      <c r="C10132" s="44" t="s">
        <v>25</v>
      </c>
      <c r="D10132" s="44" t="s">
        <v>176</v>
      </c>
      <c r="E10132" s="3">
        <v>3</v>
      </c>
      <c r="F10132" s="3">
        <v>1</v>
      </c>
      <c r="G10132" s="3">
        <v>1</v>
      </c>
      <c r="H10132" s="3">
        <v>1</v>
      </c>
      <c r="I10132" s="3">
        <f t="shared" si="158"/>
        <v>2</v>
      </c>
    </row>
    <row r="10133" spans="1:9" x14ac:dyDescent="0.35">
      <c r="A10133" s="3" t="s">
        <v>10525</v>
      </c>
      <c r="B10133" s="44" t="s">
        <v>202</v>
      </c>
      <c r="C10133" s="44" t="s">
        <v>203</v>
      </c>
      <c r="D10133" s="44" t="s">
        <v>176</v>
      </c>
      <c r="E10133" s="3">
        <v>3</v>
      </c>
      <c r="F10133" s="3">
        <v>1</v>
      </c>
      <c r="G10133" s="3">
        <v>4</v>
      </c>
      <c r="H10133" s="3">
        <v>1</v>
      </c>
      <c r="I10133" s="3">
        <f t="shared" si="158"/>
        <v>2</v>
      </c>
    </row>
    <row r="10134" spans="1:9" x14ac:dyDescent="0.35">
      <c r="A10134" s="3" t="s">
        <v>10526</v>
      </c>
      <c r="B10134" s="44" t="s">
        <v>257</v>
      </c>
      <c r="C10134" s="44" t="s">
        <v>108</v>
      </c>
      <c r="D10134" s="44" t="s">
        <v>175</v>
      </c>
      <c r="E10134" s="3">
        <v>3</v>
      </c>
      <c r="F10134" s="3">
        <v>1</v>
      </c>
      <c r="G10134" s="3">
        <v>4</v>
      </c>
      <c r="H10134" s="3">
        <v>1</v>
      </c>
      <c r="I10134" s="3">
        <f t="shared" si="158"/>
        <v>2</v>
      </c>
    </row>
    <row r="10135" spans="1:9" x14ac:dyDescent="0.35">
      <c r="A10135" s="3" t="s">
        <v>10527</v>
      </c>
      <c r="B10135" s="44" t="s">
        <v>201</v>
      </c>
      <c r="C10135" s="44" t="s">
        <v>155</v>
      </c>
      <c r="D10135" s="44" t="s">
        <v>176</v>
      </c>
      <c r="E10135" s="3">
        <v>3</v>
      </c>
      <c r="F10135" s="3">
        <v>1</v>
      </c>
      <c r="G10135" s="3">
        <v>4</v>
      </c>
      <c r="H10135" s="3">
        <v>1</v>
      </c>
      <c r="I10135" s="3">
        <f t="shared" si="158"/>
        <v>2</v>
      </c>
    </row>
    <row r="10136" spans="1:9" x14ac:dyDescent="0.35">
      <c r="A10136" s="3" t="s">
        <v>10528</v>
      </c>
      <c r="B10136" s="44" t="s">
        <v>241</v>
      </c>
      <c r="C10136" s="44" t="s">
        <v>35</v>
      </c>
      <c r="D10136" s="44" t="s">
        <v>175</v>
      </c>
      <c r="E10136" s="3">
        <v>3</v>
      </c>
      <c r="F10136" s="3">
        <v>1</v>
      </c>
      <c r="G10136" s="3">
        <v>1</v>
      </c>
      <c r="H10136" s="3">
        <v>2</v>
      </c>
      <c r="I10136" s="3">
        <f t="shared" si="158"/>
        <v>2</v>
      </c>
    </row>
    <row r="10137" spans="1:9" x14ac:dyDescent="0.35">
      <c r="A10137" s="3" t="s">
        <v>10529</v>
      </c>
      <c r="B10137" s="44" t="s">
        <v>1846</v>
      </c>
      <c r="C10137" s="44" t="s">
        <v>293</v>
      </c>
      <c r="D10137" s="44" t="s">
        <v>176</v>
      </c>
      <c r="E10137" s="3">
        <v>3</v>
      </c>
      <c r="F10137" s="3">
        <v>1</v>
      </c>
      <c r="G10137" s="3">
        <v>1</v>
      </c>
      <c r="H10137" s="3">
        <v>1</v>
      </c>
      <c r="I10137" s="3">
        <f t="shared" si="158"/>
        <v>2</v>
      </c>
    </row>
    <row r="10138" spans="1:9" x14ac:dyDescent="0.35">
      <c r="A10138" s="3" t="s">
        <v>10530</v>
      </c>
      <c r="B10138" s="44" t="s">
        <v>256</v>
      </c>
      <c r="C10138" s="44" t="s">
        <v>25</v>
      </c>
      <c r="D10138" s="44" t="s">
        <v>176</v>
      </c>
      <c r="E10138" s="3">
        <v>3</v>
      </c>
      <c r="F10138" s="3">
        <v>1</v>
      </c>
      <c r="G10138" s="3">
        <v>1</v>
      </c>
      <c r="H10138" s="3">
        <v>1</v>
      </c>
      <c r="I10138" s="3">
        <f t="shared" si="158"/>
        <v>2</v>
      </c>
    </row>
    <row r="10139" spans="1:9" x14ac:dyDescent="0.35">
      <c r="A10139" s="3" t="s">
        <v>10531</v>
      </c>
      <c r="B10139" s="44" t="s">
        <v>269</v>
      </c>
      <c r="C10139" s="44" t="s">
        <v>270</v>
      </c>
      <c r="D10139" s="44" t="s">
        <v>176</v>
      </c>
      <c r="E10139" s="3">
        <v>3</v>
      </c>
      <c r="F10139" s="3">
        <v>1</v>
      </c>
      <c r="G10139" s="3">
        <v>1</v>
      </c>
      <c r="H10139" s="3">
        <v>1</v>
      </c>
      <c r="I10139" s="3">
        <f t="shared" si="158"/>
        <v>2</v>
      </c>
    </row>
    <row r="10140" spans="1:9" x14ac:dyDescent="0.35">
      <c r="A10140" s="3" t="s">
        <v>10532</v>
      </c>
      <c r="B10140" s="44" t="s">
        <v>269</v>
      </c>
      <c r="C10140" s="44" t="s">
        <v>270</v>
      </c>
      <c r="D10140" s="44" t="s">
        <v>176</v>
      </c>
      <c r="E10140" s="3">
        <v>3</v>
      </c>
      <c r="F10140" s="3">
        <v>1</v>
      </c>
      <c r="G10140" s="3">
        <v>1</v>
      </c>
      <c r="H10140" s="3">
        <v>1</v>
      </c>
      <c r="I10140" s="3">
        <f t="shared" si="158"/>
        <v>2</v>
      </c>
    </row>
    <row r="10141" spans="1:9" x14ac:dyDescent="0.35">
      <c r="A10141" s="3" t="s">
        <v>10533</v>
      </c>
      <c r="B10141" s="44" t="s">
        <v>269</v>
      </c>
      <c r="C10141" s="44" t="s">
        <v>270</v>
      </c>
      <c r="D10141" s="44" t="s">
        <v>176</v>
      </c>
      <c r="E10141" s="3">
        <v>3</v>
      </c>
      <c r="F10141" s="3">
        <v>1</v>
      </c>
      <c r="G10141" s="3">
        <v>4</v>
      </c>
      <c r="H10141" s="3">
        <v>1</v>
      </c>
      <c r="I10141" s="3">
        <f t="shared" si="158"/>
        <v>2</v>
      </c>
    </row>
    <row r="10142" spans="1:9" x14ac:dyDescent="0.35">
      <c r="A10142" s="3" t="s">
        <v>10534</v>
      </c>
      <c r="B10142" s="44" t="s">
        <v>279</v>
      </c>
      <c r="C10142" s="44" t="s">
        <v>155</v>
      </c>
      <c r="D10142" s="44" t="s">
        <v>175</v>
      </c>
      <c r="E10142" s="3">
        <v>3</v>
      </c>
      <c r="F10142" s="3">
        <v>1</v>
      </c>
      <c r="G10142" s="3">
        <v>1</v>
      </c>
      <c r="H10142" s="3">
        <v>1</v>
      </c>
      <c r="I10142" s="3">
        <f t="shared" si="158"/>
        <v>2</v>
      </c>
    </row>
    <row r="10143" spans="1:9" x14ac:dyDescent="0.35">
      <c r="A10143" s="3" t="s">
        <v>10535</v>
      </c>
      <c r="B10143" s="44" t="s">
        <v>231</v>
      </c>
      <c r="C10143" s="44" t="s">
        <v>35</v>
      </c>
      <c r="D10143" s="44" t="s">
        <v>176</v>
      </c>
      <c r="E10143" s="3">
        <v>3</v>
      </c>
      <c r="F10143" s="3">
        <v>1</v>
      </c>
      <c r="G10143" s="3">
        <v>1</v>
      </c>
      <c r="H10143" s="3">
        <v>1</v>
      </c>
      <c r="I10143" s="3">
        <f t="shared" si="158"/>
        <v>2</v>
      </c>
    </row>
    <row r="10144" spans="1:9" x14ac:dyDescent="0.35">
      <c r="A10144" s="3" t="s">
        <v>10536</v>
      </c>
      <c r="B10144" s="44" t="s">
        <v>240</v>
      </c>
      <c r="C10144" s="44" t="s">
        <v>25</v>
      </c>
      <c r="D10144" s="44" t="s">
        <v>175</v>
      </c>
      <c r="E10144" s="3">
        <v>3</v>
      </c>
      <c r="F10144" s="3">
        <v>1</v>
      </c>
      <c r="G10144" s="3">
        <v>4</v>
      </c>
      <c r="H10144" s="3">
        <v>1</v>
      </c>
      <c r="I10144" s="3">
        <f t="shared" si="158"/>
        <v>2</v>
      </c>
    </row>
    <row r="10145" spans="1:9" x14ac:dyDescent="0.35">
      <c r="A10145" s="3" t="s">
        <v>10537</v>
      </c>
      <c r="B10145" s="44" t="s">
        <v>201</v>
      </c>
      <c r="C10145" s="44" t="s">
        <v>155</v>
      </c>
      <c r="D10145" s="44" t="s">
        <v>176</v>
      </c>
      <c r="E10145" s="3">
        <v>3</v>
      </c>
      <c r="F10145" s="3">
        <v>1</v>
      </c>
      <c r="G10145" s="3">
        <v>4</v>
      </c>
      <c r="H10145" s="3">
        <v>1</v>
      </c>
      <c r="I10145" s="3">
        <f t="shared" si="158"/>
        <v>2</v>
      </c>
    </row>
    <row r="10146" spans="1:9" x14ac:dyDescent="0.35">
      <c r="A10146" s="3" t="s">
        <v>10538</v>
      </c>
      <c r="B10146" s="44" t="s">
        <v>1846</v>
      </c>
      <c r="C10146" s="44" t="s">
        <v>293</v>
      </c>
      <c r="D10146" s="44" t="s">
        <v>176</v>
      </c>
      <c r="E10146" s="3">
        <v>3</v>
      </c>
      <c r="F10146" s="3">
        <v>1</v>
      </c>
      <c r="G10146" s="3">
        <v>4</v>
      </c>
      <c r="H10146" s="3">
        <v>1</v>
      </c>
      <c r="I10146" s="3">
        <f t="shared" si="158"/>
        <v>2</v>
      </c>
    </row>
    <row r="10147" spans="1:9" x14ac:dyDescent="0.35">
      <c r="A10147" s="3" t="s">
        <v>10539</v>
      </c>
      <c r="B10147" s="44" t="s">
        <v>201</v>
      </c>
      <c r="C10147" s="44" t="s">
        <v>155</v>
      </c>
      <c r="D10147" s="44" t="s">
        <v>176</v>
      </c>
      <c r="E10147" s="3">
        <v>3</v>
      </c>
      <c r="F10147" s="3">
        <v>1</v>
      </c>
      <c r="G10147" s="3">
        <v>1</v>
      </c>
      <c r="H10147" s="3">
        <v>1</v>
      </c>
      <c r="I10147" s="3">
        <f t="shared" si="158"/>
        <v>2</v>
      </c>
    </row>
    <row r="10148" spans="1:9" x14ac:dyDescent="0.35">
      <c r="A10148" s="3" t="s">
        <v>10540</v>
      </c>
      <c r="B10148" s="44" t="s">
        <v>272</v>
      </c>
      <c r="C10148" s="44" t="s">
        <v>273</v>
      </c>
      <c r="D10148" s="44" t="s">
        <v>175</v>
      </c>
      <c r="E10148" s="3">
        <v>3</v>
      </c>
      <c r="F10148" s="3">
        <v>1</v>
      </c>
      <c r="G10148" s="3">
        <v>4</v>
      </c>
      <c r="H10148" s="3">
        <v>1</v>
      </c>
      <c r="I10148" s="3">
        <f t="shared" si="158"/>
        <v>2</v>
      </c>
    </row>
    <row r="10149" spans="1:9" x14ac:dyDescent="0.35">
      <c r="A10149" s="3" t="s">
        <v>10541</v>
      </c>
      <c r="B10149" s="44" t="s">
        <v>272</v>
      </c>
      <c r="C10149" s="44" t="s">
        <v>273</v>
      </c>
      <c r="D10149" s="44" t="s">
        <v>175</v>
      </c>
      <c r="E10149" s="3">
        <v>3</v>
      </c>
      <c r="F10149" s="3">
        <v>1</v>
      </c>
      <c r="G10149" s="3">
        <v>4</v>
      </c>
      <c r="H10149" s="3">
        <v>1</v>
      </c>
      <c r="I10149" s="3">
        <f t="shared" si="158"/>
        <v>2</v>
      </c>
    </row>
    <row r="10150" spans="1:9" x14ac:dyDescent="0.35">
      <c r="A10150" s="3" t="s">
        <v>10542</v>
      </c>
      <c r="B10150" s="44" t="s">
        <v>231</v>
      </c>
      <c r="C10150" s="44" t="s">
        <v>35</v>
      </c>
      <c r="D10150" s="44" t="s">
        <v>176</v>
      </c>
      <c r="E10150" s="3">
        <v>3</v>
      </c>
      <c r="F10150" s="3">
        <v>4</v>
      </c>
      <c r="G10150" s="3">
        <v>1</v>
      </c>
      <c r="H10150" s="3">
        <v>1</v>
      </c>
      <c r="I10150" s="3">
        <f t="shared" si="158"/>
        <v>2</v>
      </c>
    </row>
    <row r="10151" spans="1:9" x14ac:dyDescent="0.35">
      <c r="A10151" s="3" t="s">
        <v>10543</v>
      </c>
      <c r="B10151" s="44" t="s">
        <v>272</v>
      </c>
      <c r="C10151" s="44" t="s">
        <v>273</v>
      </c>
      <c r="D10151" s="44" t="s">
        <v>175</v>
      </c>
      <c r="E10151" s="3">
        <v>1</v>
      </c>
      <c r="F10151" s="3">
        <v>4</v>
      </c>
      <c r="G10151" s="3">
        <v>4</v>
      </c>
      <c r="H10151" s="3">
        <v>5</v>
      </c>
      <c r="I10151" s="3">
        <f t="shared" si="158"/>
        <v>4</v>
      </c>
    </row>
    <row r="10152" spans="1:9" x14ac:dyDescent="0.35">
      <c r="A10152" s="3" t="s">
        <v>10544</v>
      </c>
      <c r="B10152" s="44" t="s">
        <v>277</v>
      </c>
      <c r="C10152" s="44" t="s">
        <v>273</v>
      </c>
      <c r="D10152" s="44" t="s">
        <v>176</v>
      </c>
      <c r="E10152" s="3">
        <v>3</v>
      </c>
      <c r="F10152" s="3">
        <v>1</v>
      </c>
      <c r="G10152" s="3">
        <v>4</v>
      </c>
      <c r="H10152" s="3">
        <v>1</v>
      </c>
      <c r="I10152" s="3">
        <f t="shared" si="158"/>
        <v>2</v>
      </c>
    </row>
    <row r="10153" spans="1:9" x14ac:dyDescent="0.35">
      <c r="A10153" s="3" t="s">
        <v>10545</v>
      </c>
      <c r="B10153" s="44" t="s">
        <v>229</v>
      </c>
      <c r="C10153" s="44" t="s">
        <v>203</v>
      </c>
      <c r="D10153" s="44" t="s">
        <v>175</v>
      </c>
      <c r="E10153" s="3">
        <v>2</v>
      </c>
      <c r="F10153" s="3">
        <v>3</v>
      </c>
      <c r="G10153" s="3">
        <v>1</v>
      </c>
      <c r="H10153" s="3">
        <v>1</v>
      </c>
      <c r="I10153" s="3">
        <f t="shared" si="158"/>
        <v>2</v>
      </c>
    </row>
    <row r="10154" spans="1:9" x14ac:dyDescent="0.35">
      <c r="A10154" s="3" t="s">
        <v>10546</v>
      </c>
      <c r="B10154" s="44" t="s">
        <v>269</v>
      </c>
      <c r="C10154" s="44" t="s">
        <v>270</v>
      </c>
      <c r="D10154" s="44" t="s">
        <v>176</v>
      </c>
      <c r="E10154" s="3">
        <v>3</v>
      </c>
      <c r="F10154" s="3">
        <v>1</v>
      </c>
      <c r="G10154" s="3">
        <v>4</v>
      </c>
      <c r="H10154" s="3">
        <v>1</v>
      </c>
      <c r="I10154" s="3">
        <f t="shared" si="158"/>
        <v>2</v>
      </c>
    </row>
    <row r="10155" spans="1:9" x14ac:dyDescent="0.35">
      <c r="A10155" s="3" t="s">
        <v>10547</v>
      </c>
      <c r="B10155" s="44" t="s">
        <v>241</v>
      </c>
      <c r="C10155" s="44" t="s">
        <v>35</v>
      </c>
      <c r="D10155" s="44" t="s">
        <v>175</v>
      </c>
      <c r="E10155" s="3">
        <v>1</v>
      </c>
      <c r="F10155" s="3">
        <v>4</v>
      </c>
      <c r="G10155" s="3">
        <v>1</v>
      </c>
      <c r="H10155" s="3">
        <v>2</v>
      </c>
      <c r="I10155" s="3">
        <f t="shared" si="158"/>
        <v>2</v>
      </c>
    </row>
    <row r="10156" spans="1:9" x14ac:dyDescent="0.35">
      <c r="A10156" s="3" t="s">
        <v>10548</v>
      </c>
      <c r="B10156" s="44" t="s">
        <v>213</v>
      </c>
      <c r="C10156" s="44" t="s">
        <v>108</v>
      </c>
      <c r="D10156" s="44" t="s">
        <v>176</v>
      </c>
      <c r="E10156" s="3">
        <v>2</v>
      </c>
      <c r="F10156" s="3">
        <v>4</v>
      </c>
      <c r="G10156" s="3">
        <v>1</v>
      </c>
      <c r="H10156" s="3">
        <v>1</v>
      </c>
      <c r="I10156" s="3">
        <f t="shared" si="158"/>
        <v>2</v>
      </c>
    </row>
    <row r="10157" spans="1:9" x14ac:dyDescent="0.35">
      <c r="A10157" s="3" t="s">
        <v>10549</v>
      </c>
      <c r="B10157" s="44" t="s">
        <v>279</v>
      </c>
      <c r="C10157" s="44" t="s">
        <v>155</v>
      </c>
      <c r="D10157" s="44" t="s">
        <v>175</v>
      </c>
      <c r="E10157" s="3">
        <v>3</v>
      </c>
      <c r="F10157" s="3">
        <v>1</v>
      </c>
      <c r="G10157" s="3">
        <v>4</v>
      </c>
      <c r="H10157" s="3">
        <v>1</v>
      </c>
      <c r="I10157" s="3">
        <f t="shared" si="158"/>
        <v>2</v>
      </c>
    </row>
    <row r="10158" spans="1:9" x14ac:dyDescent="0.35">
      <c r="A10158" s="3" t="s">
        <v>10550</v>
      </c>
      <c r="B10158" s="44" t="s">
        <v>241</v>
      </c>
      <c r="C10158" s="44" t="s">
        <v>35</v>
      </c>
      <c r="D10158" s="44" t="s">
        <v>175</v>
      </c>
      <c r="E10158" s="3">
        <v>2</v>
      </c>
      <c r="F10158" s="3">
        <v>4</v>
      </c>
      <c r="G10158" s="3">
        <v>1</v>
      </c>
      <c r="H10158" s="3">
        <v>1</v>
      </c>
      <c r="I10158" s="3">
        <f t="shared" si="158"/>
        <v>2</v>
      </c>
    </row>
    <row r="10159" spans="1:9" x14ac:dyDescent="0.35">
      <c r="A10159" s="3" t="s">
        <v>10551</v>
      </c>
      <c r="B10159" s="44" t="s">
        <v>214</v>
      </c>
      <c r="C10159" s="44" t="s">
        <v>98</v>
      </c>
      <c r="D10159" s="44" t="s">
        <v>176</v>
      </c>
      <c r="E10159" s="3">
        <v>3</v>
      </c>
      <c r="F10159" s="3">
        <v>1</v>
      </c>
      <c r="G10159" s="3">
        <v>1</v>
      </c>
      <c r="H10159" s="3">
        <v>1</v>
      </c>
      <c r="I10159" s="3">
        <f t="shared" si="158"/>
        <v>2</v>
      </c>
    </row>
    <row r="10160" spans="1:9" x14ac:dyDescent="0.35">
      <c r="A10160" s="3" t="s">
        <v>10552</v>
      </c>
      <c r="B10160" s="44" t="s">
        <v>257</v>
      </c>
      <c r="C10160" s="44" t="s">
        <v>108</v>
      </c>
      <c r="D10160" s="44" t="s">
        <v>175</v>
      </c>
      <c r="E10160" s="3">
        <v>3</v>
      </c>
      <c r="F10160" s="3">
        <v>1</v>
      </c>
      <c r="G10160" s="3">
        <v>4</v>
      </c>
      <c r="H10160" s="3">
        <v>1</v>
      </c>
      <c r="I10160" s="3">
        <f t="shared" si="158"/>
        <v>2</v>
      </c>
    </row>
    <row r="10161" spans="1:9" x14ac:dyDescent="0.35">
      <c r="A10161" s="3" t="s">
        <v>10553</v>
      </c>
      <c r="B10161" s="44" t="s">
        <v>241</v>
      </c>
      <c r="C10161" s="44" t="s">
        <v>35</v>
      </c>
      <c r="D10161" s="44" t="s">
        <v>175</v>
      </c>
      <c r="E10161" s="3">
        <v>3</v>
      </c>
      <c r="F10161" s="3">
        <v>1</v>
      </c>
      <c r="G10161" s="3">
        <v>1</v>
      </c>
      <c r="H10161" s="3">
        <v>1</v>
      </c>
      <c r="I10161" s="3">
        <f t="shared" si="158"/>
        <v>2</v>
      </c>
    </row>
    <row r="10162" spans="1:9" x14ac:dyDescent="0.35">
      <c r="A10162" s="3" t="s">
        <v>10554</v>
      </c>
      <c r="B10162" s="44" t="s">
        <v>2212</v>
      </c>
      <c r="C10162" s="44" t="s">
        <v>81</v>
      </c>
      <c r="D10162" s="44" t="s">
        <v>175</v>
      </c>
      <c r="E10162" s="3">
        <v>3</v>
      </c>
      <c r="F10162" s="3">
        <v>1</v>
      </c>
      <c r="G10162" s="3">
        <v>4</v>
      </c>
      <c r="H10162" s="3">
        <v>1</v>
      </c>
      <c r="I10162" s="3">
        <f t="shared" si="158"/>
        <v>2</v>
      </c>
    </row>
    <row r="10163" spans="1:9" x14ac:dyDescent="0.35">
      <c r="A10163" s="3" t="s">
        <v>10555</v>
      </c>
      <c r="B10163" s="44" t="s">
        <v>214</v>
      </c>
      <c r="C10163" s="44" t="s">
        <v>98</v>
      </c>
      <c r="D10163" s="44" t="s">
        <v>176</v>
      </c>
      <c r="E10163" s="3">
        <v>3</v>
      </c>
      <c r="F10163" s="3">
        <v>1</v>
      </c>
      <c r="G10163" s="3">
        <v>4</v>
      </c>
      <c r="H10163" s="3">
        <v>1</v>
      </c>
      <c r="I10163" s="3">
        <f t="shared" si="158"/>
        <v>2</v>
      </c>
    </row>
    <row r="10164" spans="1:9" x14ac:dyDescent="0.35">
      <c r="A10164" s="3" t="s">
        <v>10556</v>
      </c>
      <c r="B10164" s="44" t="s">
        <v>1846</v>
      </c>
      <c r="C10164" s="44" t="s">
        <v>293</v>
      </c>
      <c r="D10164" s="44" t="s">
        <v>176</v>
      </c>
      <c r="E10164" s="3">
        <v>3</v>
      </c>
      <c r="F10164" s="3">
        <v>1</v>
      </c>
      <c r="G10164" s="3">
        <v>4</v>
      </c>
      <c r="H10164" s="3">
        <v>1</v>
      </c>
      <c r="I10164" s="3">
        <f t="shared" si="158"/>
        <v>2</v>
      </c>
    </row>
    <row r="10165" spans="1:9" x14ac:dyDescent="0.35">
      <c r="A10165" s="3" t="s">
        <v>10557</v>
      </c>
      <c r="B10165" s="44" t="s">
        <v>240</v>
      </c>
      <c r="C10165" s="44" t="s">
        <v>25</v>
      </c>
      <c r="D10165" s="44" t="s">
        <v>175</v>
      </c>
      <c r="E10165" s="3">
        <v>3</v>
      </c>
      <c r="F10165" s="3">
        <v>1</v>
      </c>
      <c r="G10165" s="3">
        <v>4</v>
      </c>
      <c r="H10165" s="3">
        <v>3</v>
      </c>
      <c r="I10165" s="3">
        <f t="shared" si="158"/>
        <v>3</v>
      </c>
    </row>
    <row r="10166" spans="1:9" x14ac:dyDescent="0.35">
      <c r="A10166" s="3" t="s">
        <v>10558</v>
      </c>
      <c r="B10166" s="44" t="s">
        <v>201</v>
      </c>
      <c r="C10166" s="44" t="s">
        <v>155</v>
      </c>
      <c r="D10166" s="44" t="s">
        <v>176</v>
      </c>
      <c r="E10166" s="3">
        <v>3</v>
      </c>
      <c r="F10166" s="3">
        <v>1</v>
      </c>
      <c r="G10166" s="3">
        <v>4</v>
      </c>
      <c r="H10166" s="3">
        <v>1</v>
      </c>
      <c r="I10166" s="3">
        <f t="shared" si="158"/>
        <v>2</v>
      </c>
    </row>
    <row r="10167" spans="1:9" x14ac:dyDescent="0.35">
      <c r="A10167" s="3" t="s">
        <v>10559</v>
      </c>
      <c r="B10167" s="44" t="s">
        <v>241</v>
      </c>
      <c r="C10167" s="44" t="s">
        <v>35</v>
      </c>
      <c r="D10167" s="44" t="s">
        <v>175</v>
      </c>
      <c r="E10167" s="3">
        <v>3</v>
      </c>
      <c r="F10167" s="3">
        <v>1</v>
      </c>
      <c r="G10167" s="3">
        <v>1</v>
      </c>
      <c r="H10167" s="3">
        <v>1</v>
      </c>
      <c r="I10167" s="3">
        <f t="shared" si="158"/>
        <v>2</v>
      </c>
    </row>
    <row r="10168" spans="1:9" x14ac:dyDescent="0.35">
      <c r="A10168" s="3" t="s">
        <v>10560</v>
      </c>
      <c r="B10168" s="44" t="s">
        <v>272</v>
      </c>
      <c r="C10168" s="44" t="s">
        <v>273</v>
      </c>
      <c r="D10168" s="44" t="s">
        <v>175</v>
      </c>
      <c r="E10168" s="3">
        <v>3</v>
      </c>
      <c r="F10168" s="3">
        <v>1</v>
      </c>
      <c r="G10168" s="3">
        <v>4</v>
      </c>
      <c r="H10168" s="3">
        <v>1</v>
      </c>
      <c r="I10168" s="3">
        <f t="shared" si="158"/>
        <v>2</v>
      </c>
    </row>
    <row r="10169" spans="1:9" x14ac:dyDescent="0.35">
      <c r="A10169" s="3" t="s">
        <v>10561</v>
      </c>
      <c r="B10169" s="44" t="s">
        <v>231</v>
      </c>
      <c r="C10169" s="44" t="s">
        <v>35</v>
      </c>
      <c r="D10169" s="44" t="s">
        <v>176</v>
      </c>
      <c r="E10169" s="3">
        <v>3</v>
      </c>
      <c r="F10169" s="3">
        <v>1</v>
      </c>
      <c r="G10169" s="3">
        <v>4</v>
      </c>
      <c r="H10169" s="3">
        <v>1</v>
      </c>
      <c r="I10169" s="3">
        <f t="shared" si="158"/>
        <v>2</v>
      </c>
    </row>
    <row r="10170" spans="1:9" x14ac:dyDescent="0.35">
      <c r="A10170" s="3" t="s">
        <v>10562</v>
      </c>
      <c r="B10170" s="44" t="s">
        <v>279</v>
      </c>
      <c r="C10170" s="44" t="s">
        <v>155</v>
      </c>
      <c r="D10170" s="44" t="s">
        <v>175</v>
      </c>
      <c r="E10170" s="3">
        <v>3</v>
      </c>
      <c r="F10170" s="3">
        <v>1</v>
      </c>
      <c r="G10170" s="3">
        <v>4</v>
      </c>
      <c r="H10170" s="3">
        <v>1</v>
      </c>
      <c r="I10170" s="3">
        <f t="shared" si="158"/>
        <v>2</v>
      </c>
    </row>
    <row r="10171" spans="1:9" x14ac:dyDescent="0.35">
      <c r="A10171" s="3" t="s">
        <v>10563</v>
      </c>
      <c r="B10171" s="44" t="s">
        <v>256</v>
      </c>
      <c r="C10171" s="44" t="s">
        <v>25</v>
      </c>
      <c r="D10171" s="44" t="s">
        <v>176</v>
      </c>
      <c r="E10171" s="3">
        <v>3</v>
      </c>
      <c r="F10171" s="3">
        <v>1</v>
      </c>
      <c r="G10171" s="3">
        <v>4</v>
      </c>
      <c r="H10171" s="3">
        <v>1</v>
      </c>
      <c r="I10171" s="3">
        <f t="shared" si="158"/>
        <v>2</v>
      </c>
    </row>
    <row r="10172" spans="1:9" x14ac:dyDescent="0.35">
      <c r="A10172" s="3" t="s">
        <v>10564</v>
      </c>
      <c r="B10172" s="44" t="s">
        <v>231</v>
      </c>
      <c r="C10172" s="44" t="s">
        <v>35</v>
      </c>
      <c r="D10172" s="44" t="s">
        <v>176</v>
      </c>
      <c r="E10172" s="3">
        <v>2</v>
      </c>
      <c r="F10172" s="3">
        <v>4</v>
      </c>
      <c r="G10172" s="3">
        <v>1</v>
      </c>
      <c r="H10172" s="3">
        <v>1</v>
      </c>
      <c r="I10172" s="3">
        <f t="shared" si="158"/>
        <v>2</v>
      </c>
    </row>
    <row r="10173" spans="1:9" x14ac:dyDescent="0.35">
      <c r="A10173" s="3" t="s">
        <v>10565</v>
      </c>
      <c r="B10173" s="44" t="s">
        <v>256</v>
      </c>
      <c r="C10173" s="44" t="s">
        <v>25</v>
      </c>
      <c r="D10173" s="44" t="s">
        <v>176</v>
      </c>
      <c r="E10173" s="3">
        <v>3</v>
      </c>
      <c r="F10173" s="3">
        <v>2</v>
      </c>
      <c r="G10173" s="3">
        <v>4</v>
      </c>
      <c r="H10173" s="3">
        <v>1</v>
      </c>
      <c r="I10173" s="3">
        <f t="shared" si="158"/>
        <v>3</v>
      </c>
    </row>
    <row r="10174" spans="1:9" x14ac:dyDescent="0.35">
      <c r="A10174" s="3" t="s">
        <v>10566</v>
      </c>
      <c r="B10174" s="44" t="s">
        <v>241</v>
      </c>
      <c r="C10174" s="44" t="s">
        <v>35</v>
      </c>
      <c r="D10174" s="44" t="s">
        <v>175</v>
      </c>
      <c r="E10174" s="3">
        <v>3</v>
      </c>
      <c r="F10174" s="3">
        <v>1</v>
      </c>
      <c r="G10174" s="3">
        <v>4</v>
      </c>
      <c r="H10174" s="3">
        <v>1</v>
      </c>
      <c r="I10174" s="3">
        <f t="shared" si="158"/>
        <v>2</v>
      </c>
    </row>
    <row r="10175" spans="1:9" x14ac:dyDescent="0.35">
      <c r="A10175" s="3" t="s">
        <v>10567</v>
      </c>
      <c r="B10175" s="44" t="s">
        <v>231</v>
      </c>
      <c r="C10175" s="44" t="s">
        <v>35</v>
      </c>
      <c r="D10175" s="44" t="s">
        <v>176</v>
      </c>
      <c r="E10175" s="3">
        <v>3</v>
      </c>
      <c r="F10175" s="3">
        <v>1</v>
      </c>
      <c r="G10175" s="3">
        <v>1</v>
      </c>
      <c r="H10175" s="3">
        <v>1</v>
      </c>
      <c r="I10175" s="3">
        <f t="shared" si="158"/>
        <v>2</v>
      </c>
    </row>
    <row r="10176" spans="1:9" x14ac:dyDescent="0.35">
      <c r="A10176" s="3" t="s">
        <v>10568</v>
      </c>
      <c r="B10176" s="44" t="s">
        <v>2212</v>
      </c>
      <c r="C10176" s="44" t="s">
        <v>81</v>
      </c>
      <c r="D10176" s="44" t="s">
        <v>175</v>
      </c>
      <c r="E10176" s="3">
        <v>3</v>
      </c>
      <c r="F10176" s="3">
        <v>1</v>
      </c>
      <c r="G10176" s="3">
        <v>1</v>
      </c>
      <c r="H10176" s="3">
        <v>1</v>
      </c>
      <c r="I10176" s="3">
        <f t="shared" si="158"/>
        <v>2</v>
      </c>
    </row>
    <row r="10177" spans="1:9" x14ac:dyDescent="0.35">
      <c r="A10177" s="3" t="s">
        <v>10569</v>
      </c>
      <c r="B10177" s="44" t="s">
        <v>280</v>
      </c>
      <c r="C10177" s="44" t="s">
        <v>98</v>
      </c>
      <c r="D10177" s="44" t="s">
        <v>175</v>
      </c>
      <c r="E10177" s="3">
        <v>3</v>
      </c>
      <c r="F10177" s="3">
        <v>1</v>
      </c>
      <c r="G10177" s="3">
        <v>4</v>
      </c>
      <c r="H10177" s="3">
        <v>1</v>
      </c>
      <c r="I10177" s="3">
        <f t="shared" si="158"/>
        <v>2</v>
      </c>
    </row>
    <row r="10178" spans="1:9" x14ac:dyDescent="0.35">
      <c r="A10178" s="3" t="s">
        <v>10570</v>
      </c>
      <c r="B10178" s="44" t="s">
        <v>213</v>
      </c>
      <c r="C10178" s="44" t="s">
        <v>108</v>
      </c>
      <c r="D10178" s="44" t="s">
        <v>176</v>
      </c>
      <c r="E10178" s="3">
        <v>3</v>
      </c>
      <c r="F10178" s="3">
        <v>1</v>
      </c>
      <c r="G10178" s="3">
        <v>4</v>
      </c>
      <c r="H10178" s="3">
        <v>1</v>
      </c>
      <c r="I10178" s="3">
        <f t="shared" si="158"/>
        <v>2</v>
      </c>
    </row>
    <row r="10179" spans="1:9" x14ac:dyDescent="0.35">
      <c r="A10179" s="3" t="s">
        <v>10571</v>
      </c>
      <c r="B10179" s="44" t="s">
        <v>231</v>
      </c>
      <c r="C10179" s="44" t="s">
        <v>35</v>
      </c>
      <c r="D10179" s="44" t="s">
        <v>176</v>
      </c>
      <c r="E10179" s="3">
        <v>3</v>
      </c>
      <c r="F10179" s="3">
        <v>1</v>
      </c>
      <c r="G10179" s="3">
        <v>4</v>
      </c>
      <c r="H10179" s="3">
        <v>1</v>
      </c>
      <c r="I10179" s="3">
        <f t="shared" ref="I10179:I10242" si="159">ROUND(AVERAGE(E10179:H10179),0)</f>
        <v>2</v>
      </c>
    </row>
    <row r="10180" spans="1:9" x14ac:dyDescent="0.35">
      <c r="A10180" s="3" t="s">
        <v>10572</v>
      </c>
      <c r="B10180" s="44" t="s">
        <v>179</v>
      </c>
      <c r="C10180" s="44" t="s">
        <v>102</v>
      </c>
      <c r="D10180" s="44" t="s">
        <v>176</v>
      </c>
      <c r="E10180" s="3">
        <v>3</v>
      </c>
      <c r="F10180" s="3">
        <v>1</v>
      </c>
      <c r="G10180" s="3">
        <v>4</v>
      </c>
      <c r="H10180" s="3">
        <v>1</v>
      </c>
      <c r="I10180" s="3">
        <f t="shared" si="159"/>
        <v>2</v>
      </c>
    </row>
    <row r="10181" spans="1:9" x14ac:dyDescent="0.35">
      <c r="A10181" s="3" t="s">
        <v>10573</v>
      </c>
      <c r="B10181" s="44" t="s">
        <v>179</v>
      </c>
      <c r="C10181" s="44" t="s">
        <v>102</v>
      </c>
      <c r="D10181" s="44" t="s">
        <v>176</v>
      </c>
      <c r="E10181" s="3">
        <v>3</v>
      </c>
      <c r="F10181" s="3">
        <v>2</v>
      </c>
      <c r="G10181" s="3">
        <v>4</v>
      </c>
      <c r="H10181" s="3">
        <v>1</v>
      </c>
      <c r="I10181" s="3">
        <f t="shared" si="159"/>
        <v>3</v>
      </c>
    </row>
    <row r="10182" spans="1:9" x14ac:dyDescent="0.35">
      <c r="A10182" s="3" t="s">
        <v>10574</v>
      </c>
      <c r="B10182" s="44" t="s">
        <v>214</v>
      </c>
      <c r="C10182" s="44" t="s">
        <v>98</v>
      </c>
      <c r="D10182" s="44" t="s">
        <v>176</v>
      </c>
      <c r="E10182" s="3">
        <v>3</v>
      </c>
      <c r="F10182" s="3">
        <v>1</v>
      </c>
      <c r="G10182" s="3">
        <v>1</v>
      </c>
      <c r="H10182" s="3">
        <v>1</v>
      </c>
      <c r="I10182" s="3">
        <f t="shared" si="159"/>
        <v>2</v>
      </c>
    </row>
    <row r="10183" spans="1:9" x14ac:dyDescent="0.35">
      <c r="A10183" s="3" t="s">
        <v>10575</v>
      </c>
      <c r="B10183" s="44" t="s">
        <v>429</v>
      </c>
      <c r="C10183" s="44" t="s">
        <v>81</v>
      </c>
      <c r="D10183" s="44" t="s">
        <v>176</v>
      </c>
      <c r="E10183" s="3">
        <v>3</v>
      </c>
      <c r="F10183" s="3">
        <v>1</v>
      </c>
      <c r="G10183" s="3">
        <v>4</v>
      </c>
      <c r="H10183" s="3">
        <v>1</v>
      </c>
      <c r="I10183" s="3">
        <f t="shared" si="159"/>
        <v>2</v>
      </c>
    </row>
    <row r="10184" spans="1:9" x14ac:dyDescent="0.35">
      <c r="A10184" s="3" t="s">
        <v>10576</v>
      </c>
      <c r="B10184" s="44" t="s">
        <v>201</v>
      </c>
      <c r="C10184" s="44" t="s">
        <v>155</v>
      </c>
      <c r="D10184" s="44" t="s">
        <v>176</v>
      </c>
      <c r="E10184" s="3">
        <v>3</v>
      </c>
      <c r="F10184" s="3">
        <v>1</v>
      </c>
      <c r="G10184" s="3">
        <v>4</v>
      </c>
      <c r="H10184" s="3">
        <v>1</v>
      </c>
      <c r="I10184" s="3">
        <f t="shared" si="159"/>
        <v>2</v>
      </c>
    </row>
    <row r="10185" spans="1:9" x14ac:dyDescent="0.35">
      <c r="A10185" s="3" t="s">
        <v>10577</v>
      </c>
      <c r="B10185" s="44" t="s">
        <v>241</v>
      </c>
      <c r="C10185" s="44" t="s">
        <v>35</v>
      </c>
      <c r="D10185" s="44" t="s">
        <v>175</v>
      </c>
      <c r="E10185" s="3">
        <v>3</v>
      </c>
      <c r="F10185" s="3">
        <v>1</v>
      </c>
      <c r="G10185" s="3">
        <v>1</v>
      </c>
      <c r="H10185" s="3">
        <v>1</v>
      </c>
      <c r="I10185" s="3">
        <f t="shared" si="159"/>
        <v>2</v>
      </c>
    </row>
    <row r="10186" spans="1:9" x14ac:dyDescent="0.35">
      <c r="A10186" s="3" t="s">
        <v>10578</v>
      </c>
      <c r="B10186" s="44" t="s">
        <v>429</v>
      </c>
      <c r="C10186" s="44" t="s">
        <v>81</v>
      </c>
      <c r="D10186" s="44" t="s">
        <v>176</v>
      </c>
      <c r="E10186" s="3">
        <v>3</v>
      </c>
      <c r="F10186" s="3">
        <v>1</v>
      </c>
      <c r="G10186" s="3">
        <v>4</v>
      </c>
      <c r="H10186" s="3">
        <v>1</v>
      </c>
      <c r="I10186" s="3">
        <f t="shared" si="159"/>
        <v>2</v>
      </c>
    </row>
    <row r="10187" spans="1:9" x14ac:dyDescent="0.35">
      <c r="A10187" s="3" t="s">
        <v>10579</v>
      </c>
      <c r="B10187" s="44" t="s">
        <v>269</v>
      </c>
      <c r="C10187" s="44" t="s">
        <v>270</v>
      </c>
      <c r="D10187" s="44" t="s">
        <v>176</v>
      </c>
      <c r="E10187" s="3">
        <v>3</v>
      </c>
      <c r="F10187" s="3">
        <v>1</v>
      </c>
      <c r="G10187" s="3">
        <v>4</v>
      </c>
      <c r="H10187" s="3">
        <v>1</v>
      </c>
      <c r="I10187" s="3">
        <f t="shared" si="159"/>
        <v>2</v>
      </c>
    </row>
    <row r="10188" spans="1:9" x14ac:dyDescent="0.35">
      <c r="A10188" s="3" t="s">
        <v>10580</v>
      </c>
      <c r="B10188" s="44" t="s">
        <v>214</v>
      </c>
      <c r="C10188" s="44" t="s">
        <v>98</v>
      </c>
      <c r="D10188" s="44" t="s">
        <v>176</v>
      </c>
      <c r="E10188" s="3">
        <v>3</v>
      </c>
      <c r="F10188" s="3">
        <v>1</v>
      </c>
      <c r="G10188" s="3">
        <v>1</v>
      </c>
      <c r="H10188" s="3">
        <v>1</v>
      </c>
      <c r="I10188" s="3">
        <f t="shared" si="159"/>
        <v>2</v>
      </c>
    </row>
    <row r="10189" spans="1:9" x14ac:dyDescent="0.35">
      <c r="A10189" s="3" t="s">
        <v>10581</v>
      </c>
      <c r="B10189" s="44" t="s">
        <v>179</v>
      </c>
      <c r="C10189" s="44" t="s">
        <v>102</v>
      </c>
      <c r="D10189" s="44" t="s">
        <v>176</v>
      </c>
      <c r="E10189" s="3">
        <v>3</v>
      </c>
      <c r="F10189" s="3">
        <v>1</v>
      </c>
      <c r="G10189" s="3">
        <v>4</v>
      </c>
      <c r="H10189" s="3">
        <v>1</v>
      </c>
      <c r="I10189" s="3">
        <f t="shared" si="159"/>
        <v>2</v>
      </c>
    </row>
    <row r="10190" spans="1:9" x14ac:dyDescent="0.35">
      <c r="A10190" s="3" t="s">
        <v>10582</v>
      </c>
      <c r="B10190" s="44" t="s">
        <v>179</v>
      </c>
      <c r="C10190" s="44" t="s">
        <v>102</v>
      </c>
      <c r="D10190" s="44" t="s">
        <v>176</v>
      </c>
      <c r="E10190" s="3">
        <v>3</v>
      </c>
      <c r="F10190" s="3">
        <v>1</v>
      </c>
      <c r="G10190" s="3">
        <v>1</v>
      </c>
      <c r="H10190" s="3">
        <v>1</v>
      </c>
      <c r="I10190" s="3">
        <f t="shared" si="159"/>
        <v>2</v>
      </c>
    </row>
    <row r="10191" spans="1:9" x14ac:dyDescent="0.35">
      <c r="A10191" s="3" t="s">
        <v>10583</v>
      </c>
      <c r="B10191" s="44" t="s">
        <v>241</v>
      </c>
      <c r="C10191" s="44" t="s">
        <v>35</v>
      </c>
      <c r="D10191" s="44" t="s">
        <v>175</v>
      </c>
      <c r="E10191" s="3">
        <v>3</v>
      </c>
      <c r="F10191" s="3">
        <v>1</v>
      </c>
      <c r="G10191" s="3">
        <v>1</v>
      </c>
      <c r="H10191" s="3">
        <v>1</v>
      </c>
      <c r="I10191" s="3">
        <f t="shared" si="159"/>
        <v>2</v>
      </c>
    </row>
    <row r="10192" spans="1:9" x14ac:dyDescent="0.35">
      <c r="A10192" s="3" t="s">
        <v>10584</v>
      </c>
      <c r="B10192" s="44" t="s">
        <v>241</v>
      </c>
      <c r="C10192" s="44" t="s">
        <v>35</v>
      </c>
      <c r="D10192" s="44" t="s">
        <v>175</v>
      </c>
      <c r="E10192" s="3">
        <v>3</v>
      </c>
      <c r="F10192" s="3">
        <v>1</v>
      </c>
      <c r="G10192" s="3">
        <v>4</v>
      </c>
      <c r="H10192" s="3">
        <v>2</v>
      </c>
      <c r="I10192" s="3">
        <f t="shared" si="159"/>
        <v>3</v>
      </c>
    </row>
    <row r="10193" spans="1:9" x14ac:dyDescent="0.35">
      <c r="A10193" s="3" t="s">
        <v>10585</v>
      </c>
      <c r="B10193" s="44" t="s">
        <v>272</v>
      </c>
      <c r="C10193" s="44" t="s">
        <v>273</v>
      </c>
      <c r="D10193" s="44" t="s">
        <v>175</v>
      </c>
      <c r="E10193" s="3">
        <v>3</v>
      </c>
      <c r="F10193" s="3">
        <v>3</v>
      </c>
      <c r="G10193" s="3">
        <v>1</v>
      </c>
      <c r="H10193" s="3">
        <v>3</v>
      </c>
      <c r="I10193" s="3">
        <f t="shared" si="159"/>
        <v>3</v>
      </c>
    </row>
    <row r="10194" spans="1:9" x14ac:dyDescent="0.35">
      <c r="A10194" s="3" t="s">
        <v>10586</v>
      </c>
      <c r="B10194" s="44" t="s">
        <v>231</v>
      </c>
      <c r="C10194" s="44" t="s">
        <v>35</v>
      </c>
      <c r="D10194" s="44" t="s">
        <v>176</v>
      </c>
      <c r="E10194" s="3">
        <v>3</v>
      </c>
      <c r="F10194" s="3">
        <v>4</v>
      </c>
      <c r="G10194" s="3">
        <v>4</v>
      </c>
      <c r="H10194" s="3">
        <v>1</v>
      </c>
      <c r="I10194" s="3">
        <f t="shared" si="159"/>
        <v>3</v>
      </c>
    </row>
    <row r="10195" spans="1:9" x14ac:dyDescent="0.35">
      <c r="A10195" s="3" t="s">
        <v>10587</v>
      </c>
      <c r="B10195" s="44" t="s">
        <v>240</v>
      </c>
      <c r="C10195" s="44" t="s">
        <v>25</v>
      </c>
      <c r="D10195" s="44" t="s">
        <v>175</v>
      </c>
      <c r="E10195" s="3">
        <v>3</v>
      </c>
      <c r="F10195" s="3">
        <v>1</v>
      </c>
      <c r="G10195" s="3">
        <v>1</v>
      </c>
      <c r="H10195" s="3">
        <v>1</v>
      </c>
      <c r="I10195" s="3">
        <f t="shared" si="159"/>
        <v>2</v>
      </c>
    </row>
    <row r="10196" spans="1:9" x14ac:dyDescent="0.35">
      <c r="A10196" s="3" t="s">
        <v>10588</v>
      </c>
      <c r="B10196" s="44" t="s">
        <v>202</v>
      </c>
      <c r="C10196" s="44" t="s">
        <v>203</v>
      </c>
      <c r="D10196" s="44" t="s">
        <v>176</v>
      </c>
      <c r="E10196" s="3">
        <v>3</v>
      </c>
      <c r="F10196" s="3">
        <v>1</v>
      </c>
      <c r="G10196" s="3">
        <v>1</v>
      </c>
      <c r="H10196" s="3">
        <v>1</v>
      </c>
      <c r="I10196" s="3">
        <f t="shared" si="159"/>
        <v>2</v>
      </c>
    </row>
    <row r="10197" spans="1:9" x14ac:dyDescent="0.35">
      <c r="A10197" s="3" t="s">
        <v>10589</v>
      </c>
      <c r="B10197" s="44" t="s">
        <v>202</v>
      </c>
      <c r="C10197" s="44" t="s">
        <v>203</v>
      </c>
      <c r="D10197" s="44" t="s">
        <v>176</v>
      </c>
      <c r="E10197" s="3">
        <v>3</v>
      </c>
      <c r="F10197" s="3">
        <v>1</v>
      </c>
      <c r="G10197" s="3">
        <v>1</v>
      </c>
      <c r="H10197" s="3">
        <v>1</v>
      </c>
      <c r="I10197" s="3">
        <f t="shared" si="159"/>
        <v>2</v>
      </c>
    </row>
    <row r="10198" spans="1:9" x14ac:dyDescent="0.35">
      <c r="A10198" s="3" t="s">
        <v>10590</v>
      </c>
      <c r="B10198" s="44" t="s">
        <v>231</v>
      </c>
      <c r="C10198" s="44" t="s">
        <v>35</v>
      </c>
      <c r="D10198" s="44" t="s">
        <v>176</v>
      </c>
      <c r="E10198" s="3">
        <v>3</v>
      </c>
      <c r="F10198" s="3">
        <v>3</v>
      </c>
      <c r="G10198" s="3">
        <v>4</v>
      </c>
      <c r="H10198" s="3">
        <v>1</v>
      </c>
      <c r="I10198" s="3">
        <f t="shared" si="159"/>
        <v>3</v>
      </c>
    </row>
    <row r="10199" spans="1:9" x14ac:dyDescent="0.35">
      <c r="A10199" s="3" t="s">
        <v>10591</v>
      </c>
      <c r="B10199" s="44" t="s">
        <v>231</v>
      </c>
      <c r="C10199" s="44" t="s">
        <v>35</v>
      </c>
      <c r="D10199" s="44" t="s">
        <v>176</v>
      </c>
      <c r="E10199" s="3">
        <v>1</v>
      </c>
      <c r="F10199" s="3">
        <v>3</v>
      </c>
      <c r="G10199" s="3">
        <v>1</v>
      </c>
      <c r="H10199" s="3">
        <v>1</v>
      </c>
      <c r="I10199" s="3">
        <f t="shared" si="159"/>
        <v>2</v>
      </c>
    </row>
    <row r="10200" spans="1:9" x14ac:dyDescent="0.35">
      <c r="A10200" s="3" t="s">
        <v>10592</v>
      </c>
      <c r="B10200" s="44" t="s">
        <v>240</v>
      </c>
      <c r="C10200" s="44" t="s">
        <v>25</v>
      </c>
      <c r="D10200" s="44" t="s">
        <v>175</v>
      </c>
      <c r="E10200" s="3">
        <v>3</v>
      </c>
      <c r="F10200" s="3">
        <v>1</v>
      </c>
      <c r="G10200" s="3">
        <v>4</v>
      </c>
      <c r="H10200" s="3">
        <v>1</v>
      </c>
      <c r="I10200" s="3">
        <f t="shared" si="159"/>
        <v>2</v>
      </c>
    </row>
    <row r="10201" spans="1:9" x14ac:dyDescent="0.35">
      <c r="A10201" s="3" t="s">
        <v>10593</v>
      </c>
      <c r="B10201" s="44" t="s">
        <v>231</v>
      </c>
      <c r="C10201" s="44" t="s">
        <v>35</v>
      </c>
      <c r="D10201" s="44" t="s">
        <v>176</v>
      </c>
      <c r="E10201" s="3">
        <v>3</v>
      </c>
      <c r="F10201" s="3">
        <v>3</v>
      </c>
      <c r="G10201" s="3">
        <v>1</v>
      </c>
      <c r="H10201" s="3">
        <v>1</v>
      </c>
      <c r="I10201" s="3">
        <f t="shared" si="159"/>
        <v>2</v>
      </c>
    </row>
    <row r="10202" spans="1:9" x14ac:dyDescent="0.35">
      <c r="A10202" s="3" t="s">
        <v>10594</v>
      </c>
      <c r="B10202" s="44" t="s">
        <v>231</v>
      </c>
      <c r="C10202" s="44" t="s">
        <v>35</v>
      </c>
      <c r="D10202" s="44" t="s">
        <v>176</v>
      </c>
      <c r="E10202" s="3">
        <v>3</v>
      </c>
      <c r="F10202" s="3">
        <v>3</v>
      </c>
      <c r="G10202" s="3">
        <v>1</v>
      </c>
      <c r="H10202" s="3">
        <v>1</v>
      </c>
      <c r="I10202" s="3">
        <f t="shared" si="159"/>
        <v>2</v>
      </c>
    </row>
    <row r="10203" spans="1:9" x14ac:dyDescent="0.35">
      <c r="A10203" s="3" t="s">
        <v>10595</v>
      </c>
      <c r="B10203" s="44" t="s">
        <v>202</v>
      </c>
      <c r="C10203" s="44" t="s">
        <v>203</v>
      </c>
      <c r="D10203" s="44" t="s">
        <v>176</v>
      </c>
      <c r="E10203" s="3">
        <v>3</v>
      </c>
      <c r="F10203" s="3">
        <v>4</v>
      </c>
      <c r="G10203" s="3">
        <v>1</v>
      </c>
      <c r="H10203" s="3">
        <v>1</v>
      </c>
      <c r="I10203" s="3">
        <f t="shared" si="159"/>
        <v>2</v>
      </c>
    </row>
    <row r="10204" spans="1:9" x14ac:dyDescent="0.35">
      <c r="A10204" s="3" t="s">
        <v>10596</v>
      </c>
      <c r="B10204" s="44" t="s">
        <v>231</v>
      </c>
      <c r="C10204" s="44" t="s">
        <v>35</v>
      </c>
      <c r="D10204" s="44" t="s">
        <v>176</v>
      </c>
      <c r="E10204" s="3">
        <v>3</v>
      </c>
      <c r="F10204" s="3">
        <v>1</v>
      </c>
      <c r="G10204" s="3">
        <v>4</v>
      </c>
      <c r="H10204" s="3">
        <v>2</v>
      </c>
      <c r="I10204" s="3">
        <f t="shared" si="159"/>
        <v>3</v>
      </c>
    </row>
    <row r="10205" spans="1:9" x14ac:dyDescent="0.35">
      <c r="A10205" s="3" t="s">
        <v>10597</v>
      </c>
      <c r="B10205" s="44" t="s">
        <v>241</v>
      </c>
      <c r="C10205" s="44" t="s">
        <v>35</v>
      </c>
      <c r="D10205" s="44" t="s">
        <v>175</v>
      </c>
      <c r="E10205" s="3">
        <v>3</v>
      </c>
      <c r="F10205" s="3">
        <v>1</v>
      </c>
      <c r="G10205" s="3">
        <v>1</v>
      </c>
      <c r="H10205" s="3">
        <v>1</v>
      </c>
      <c r="I10205" s="3">
        <f t="shared" si="159"/>
        <v>2</v>
      </c>
    </row>
    <row r="10206" spans="1:9" x14ac:dyDescent="0.35">
      <c r="A10206" s="3" t="s">
        <v>10598</v>
      </c>
      <c r="B10206" s="44" t="s">
        <v>1846</v>
      </c>
      <c r="C10206" s="44" t="s">
        <v>293</v>
      </c>
      <c r="D10206" s="44" t="s">
        <v>176</v>
      </c>
      <c r="E10206" s="3">
        <v>3</v>
      </c>
      <c r="F10206" s="3">
        <v>1</v>
      </c>
      <c r="G10206" s="3">
        <v>4</v>
      </c>
      <c r="H10206" s="3">
        <v>1</v>
      </c>
      <c r="I10206" s="3">
        <f t="shared" si="159"/>
        <v>2</v>
      </c>
    </row>
    <row r="10207" spans="1:9" x14ac:dyDescent="0.35">
      <c r="A10207" s="3" t="s">
        <v>10599</v>
      </c>
      <c r="B10207" s="44" t="s">
        <v>240</v>
      </c>
      <c r="C10207" s="44" t="s">
        <v>25</v>
      </c>
      <c r="D10207" s="44" t="s">
        <v>175</v>
      </c>
      <c r="E10207" s="3">
        <v>3</v>
      </c>
      <c r="F10207" s="3">
        <v>1</v>
      </c>
      <c r="G10207" s="3">
        <v>4</v>
      </c>
      <c r="H10207" s="3">
        <v>3</v>
      </c>
      <c r="I10207" s="3">
        <f t="shared" si="159"/>
        <v>3</v>
      </c>
    </row>
    <row r="10208" spans="1:9" x14ac:dyDescent="0.35">
      <c r="A10208" s="3" t="s">
        <v>10600</v>
      </c>
      <c r="B10208" s="44" t="s">
        <v>280</v>
      </c>
      <c r="C10208" s="44" t="s">
        <v>98</v>
      </c>
      <c r="D10208" s="44" t="s">
        <v>175</v>
      </c>
      <c r="E10208" s="3">
        <v>3</v>
      </c>
      <c r="F10208" s="3">
        <v>1</v>
      </c>
      <c r="G10208" s="3">
        <v>4</v>
      </c>
      <c r="H10208" s="3">
        <v>1</v>
      </c>
      <c r="I10208" s="3">
        <f t="shared" si="159"/>
        <v>2</v>
      </c>
    </row>
    <row r="10209" spans="1:9" x14ac:dyDescent="0.35">
      <c r="A10209" s="3" t="s">
        <v>10601</v>
      </c>
      <c r="B10209" s="44" t="s">
        <v>231</v>
      </c>
      <c r="C10209" s="44" t="s">
        <v>35</v>
      </c>
      <c r="D10209" s="44" t="s">
        <v>176</v>
      </c>
      <c r="E10209" s="3">
        <v>3</v>
      </c>
      <c r="F10209" s="3">
        <v>4</v>
      </c>
      <c r="G10209" s="3">
        <v>1</v>
      </c>
      <c r="H10209" s="3">
        <v>1</v>
      </c>
      <c r="I10209" s="3">
        <f t="shared" si="159"/>
        <v>2</v>
      </c>
    </row>
    <row r="10210" spans="1:9" x14ac:dyDescent="0.35">
      <c r="A10210" s="3" t="s">
        <v>10602</v>
      </c>
      <c r="B10210" s="44" t="s">
        <v>202</v>
      </c>
      <c r="C10210" s="44" t="s">
        <v>203</v>
      </c>
      <c r="D10210" s="44" t="s">
        <v>176</v>
      </c>
      <c r="E10210" s="3">
        <v>3</v>
      </c>
      <c r="F10210" s="3">
        <v>1</v>
      </c>
      <c r="G10210" s="3">
        <v>1</v>
      </c>
      <c r="H10210" s="3">
        <v>1</v>
      </c>
      <c r="I10210" s="3">
        <f t="shared" si="159"/>
        <v>2</v>
      </c>
    </row>
    <row r="10211" spans="1:9" x14ac:dyDescent="0.35">
      <c r="A10211" s="3" t="s">
        <v>10603</v>
      </c>
      <c r="B10211" s="44" t="s">
        <v>202</v>
      </c>
      <c r="C10211" s="44" t="s">
        <v>203</v>
      </c>
      <c r="D10211" s="44" t="s">
        <v>176</v>
      </c>
      <c r="E10211" s="3">
        <v>3</v>
      </c>
      <c r="F10211" s="3">
        <v>1</v>
      </c>
      <c r="G10211" s="3">
        <v>4</v>
      </c>
      <c r="H10211" s="3">
        <v>1</v>
      </c>
      <c r="I10211" s="3">
        <f t="shared" si="159"/>
        <v>2</v>
      </c>
    </row>
    <row r="10212" spans="1:9" x14ac:dyDescent="0.35">
      <c r="A10212" s="3" t="s">
        <v>10604</v>
      </c>
      <c r="B10212" s="44" t="s">
        <v>240</v>
      </c>
      <c r="C10212" s="44" t="s">
        <v>25</v>
      </c>
      <c r="D10212" s="44" t="s">
        <v>175</v>
      </c>
      <c r="E10212" s="3">
        <v>2</v>
      </c>
      <c r="F10212" s="3">
        <v>4</v>
      </c>
      <c r="G10212" s="3">
        <v>4</v>
      </c>
      <c r="H10212" s="3">
        <v>3</v>
      </c>
      <c r="I10212" s="3">
        <f t="shared" si="159"/>
        <v>3</v>
      </c>
    </row>
    <row r="10213" spans="1:9" x14ac:dyDescent="0.35">
      <c r="A10213" s="3" t="s">
        <v>10605</v>
      </c>
      <c r="B10213" s="44" t="s">
        <v>241</v>
      </c>
      <c r="C10213" s="44" t="s">
        <v>35</v>
      </c>
      <c r="D10213" s="44" t="s">
        <v>175</v>
      </c>
      <c r="E10213" s="3">
        <v>3</v>
      </c>
      <c r="F10213" s="3">
        <v>1</v>
      </c>
      <c r="G10213" s="3">
        <v>1</v>
      </c>
      <c r="H10213" s="3">
        <v>1</v>
      </c>
      <c r="I10213" s="3">
        <f t="shared" si="159"/>
        <v>2</v>
      </c>
    </row>
    <row r="10214" spans="1:9" x14ac:dyDescent="0.35">
      <c r="A10214" s="3" t="s">
        <v>10606</v>
      </c>
      <c r="B10214" s="44" t="s">
        <v>429</v>
      </c>
      <c r="C10214" s="44" t="s">
        <v>81</v>
      </c>
      <c r="D10214" s="44" t="s">
        <v>176</v>
      </c>
      <c r="E10214" s="3">
        <v>3</v>
      </c>
      <c r="F10214" s="3">
        <v>3</v>
      </c>
      <c r="G10214" s="3">
        <v>1</v>
      </c>
      <c r="H10214" s="3">
        <v>1</v>
      </c>
      <c r="I10214" s="3">
        <f t="shared" si="159"/>
        <v>2</v>
      </c>
    </row>
    <row r="10215" spans="1:9" x14ac:dyDescent="0.35">
      <c r="A10215" s="3" t="s">
        <v>10607</v>
      </c>
      <c r="B10215" s="44" t="s">
        <v>269</v>
      </c>
      <c r="C10215" s="44" t="s">
        <v>270</v>
      </c>
      <c r="D10215" s="44" t="s">
        <v>176</v>
      </c>
      <c r="E10215" s="3">
        <v>3</v>
      </c>
      <c r="F10215" s="3">
        <v>1</v>
      </c>
      <c r="G10215" s="3">
        <v>4</v>
      </c>
      <c r="H10215" s="3">
        <v>3</v>
      </c>
      <c r="I10215" s="3">
        <f t="shared" si="159"/>
        <v>3</v>
      </c>
    </row>
    <row r="10216" spans="1:9" x14ac:dyDescent="0.35">
      <c r="A10216" s="3" t="s">
        <v>10608</v>
      </c>
      <c r="B10216" s="44" t="s">
        <v>231</v>
      </c>
      <c r="C10216" s="44" t="s">
        <v>35</v>
      </c>
      <c r="D10216" s="44" t="s">
        <v>176</v>
      </c>
      <c r="E10216" s="3">
        <v>3</v>
      </c>
      <c r="F10216" s="3">
        <v>4</v>
      </c>
      <c r="G10216" s="3">
        <v>4</v>
      </c>
      <c r="H10216" s="3">
        <v>1</v>
      </c>
      <c r="I10216" s="3">
        <f t="shared" si="159"/>
        <v>3</v>
      </c>
    </row>
    <row r="10217" spans="1:9" x14ac:dyDescent="0.35">
      <c r="A10217" s="3" t="s">
        <v>10609</v>
      </c>
      <c r="B10217" s="44" t="s">
        <v>229</v>
      </c>
      <c r="C10217" s="44" t="s">
        <v>203</v>
      </c>
      <c r="D10217" s="44" t="s">
        <v>175</v>
      </c>
      <c r="E10217" s="3">
        <v>3</v>
      </c>
      <c r="F10217" s="3">
        <v>1</v>
      </c>
      <c r="G10217" s="3">
        <v>1</v>
      </c>
      <c r="H10217" s="3">
        <v>1</v>
      </c>
      <c r="I10217" s="3">
        <f t="shared" si="159"/>
        <v>2</v>
      </c>
    </row>
    <row r="10218" spans="1:9" x14ac:dyDescent="0.35">
      <c r="A10218" s="3" t="s">
        <v>10610</v>
      </c>
      <c r="B10218" s="44" t="s">
        <v>272</v>
      </c>
      <c r="C10218" s="44" t="s">
        <v>273</v>
      </c>
      <c r="D10218" s="44" t="s">
        <v>175</v>
      </c>
      <c r="E10218" s="3">
        <v>3</v>
      </c>
      <c r="F10218" s="3">
        <v>4</v>
      </c>
      <c r="G10218" s="3">
        <v>4</v>
      </c>
      <c r="H10218" s="3">
        <v>1</v>
      </c>
      <c r="I10218" s="3">
        <f t="shared" si="159"/>
        <v>3</v>
      </c>
    </row>
    <row r="10219" spans="1:9" x14ac:dyDescent="0.35">
      <c r="A10219" s="3" t="s">
        <v>10611</v>
      </c>
      <c r="B10219" s="44" t="s">
        <v>240</v>
      </c>
      <c r="C10219" s="44" t="s">
        <v>25</v>
      </c>
      <c r="D10219" s="44" t="s">
        <v>175</v>
      </c>
      <c r="E10219" s="3">
        <v>3</v>
      </c>
      <c r="F10219" s="3">
        <v>1</v>
      </c>
      <c r="G10219" s="3">
        <v>1</v>
      </c>
      <c r="H10219" s="3">
        <v>1</v>
      </c>
      <c r="I10219" s="3">
        <f t="shared" si="159"/>
        <v>2</v>
      </c>
    </row>
    <row r="10220" spans="1:9" x14ac:dyDescent="0.35">
      <c r="A10220" s="3" t="s">
        <v>10612</v>
      </c>
      <c r="B10220" s="44" t="s">
        <v>241</v>
      </c>
      <c r="C10220" s="44" t="s">
        <v>35</v>
      </c>
      <c r="D10220" s="44" t="s">
        <v>175</v>
      </c>
      <c r="E10220" s="3">
        <v>2</v>
      </c>
      <c r="F10220" s="3">
        <v>4</v>
      </c>
      <c r="G10220" s="3">
        <v>1</v>
      </c>
      <c r="H10220" s="3">
        <v>3</v>
      </c>
      <c r="I10220" s="3">
        <f t="shared" si="159"/>
        <v>3</v>
      </c>
    </row>
    <row r="10221" spans="1:9" x14ac:dyDescent="0.35">
      <c r="A10221" s="3" t="s">
        <v>10613</v>
      </c>
      <c r="B10221" s="44" t="s">
        <v>256</v>
      </c>
      <c r="C10221" s="44" t="s">
        <v>25</v>
      </c>
      <c r="D10221" s="44" t="s">
        <v>176</v>
      </c>
      <c r="E10221" s="3">
        <v>3</v>
      </c>
      <c r="F10221" s="3">
        <v>1</v>
      </c>
      <c r="G10221" s="3">
        <v>4</v>
      </c>
      <c r="H10221" s="3">
        <v>1</v>
      </c>
      <c r="I10221" s="3">
        <f t="shared" si="159"/>
        <v>2</v>
      </c>
    </row>
    <row r="10222" spans="1:9" x14ac:dyDescent="0.35">
      <c r="A10222" s="3" t="s">
        <v>10614</v>
      </c>
      <c r="B10222" s="44" t="s">
        <v>1846</v>
      </c>
      <c r="C10222" s="44" t="s">
        <v>293</v>
      </c>
      <c r="D10222" s="44" t="s">
        <v>176</v>
      </c>
      <c r="E10222" s="3">
        <v>3</v>
      </c>
      <c r="F10222" s="3">
        <v>1</v>
      </c>
      <c r="G10222" s="3">
        <v>4</v>
      </c>
      <c r="H10222" s="3">
        <v>1</v>
      </c>
      <c r="I10222" s="3">
        <f t="shared" si="159"/>
        <v>2</v>
      </c>
    </row>
    <row r="10223" spans="1:9" x14ac:dyDescent="0.35">
      <c r="A10223" s="3" t="s">
        <v>10615</v>
      </c>
      <c r="B10223" s="44" t="s">
        <v>279</v>
      </c>
      <c r="C10223" s="44" t="s">
        <v>155</v>
      </c>
      <c r="D10223" s="44" t="s">
        <v>175</v>
      </c>
      <c r="E10223" s="3">
        <v>3</v>
      </c>
      <c r="F10223" s="3">
        <v>1</v>
      </c>
      <c r="G10223" s="3">
        <v>4</v>
      </c>
      <c r="H10223" s="3">
        <v>1</v>
      </c>
      <c r="I10223" s="3">
        <f t="shared" si="159"/>
        <v>2</v>
      </c>
    </row>
    <row r="10224" spans="1:9" x14ac:dyDescent="0.35">
      <c r="A10224" s="3" t="s">
        <v>10616</v>
      </c>
      <c r="B10224" s="44" t="s">
        <v>213</v>
      </c>
      <c r="C10224" s="44" t="s">
        <v>108</v>
      </c>
      <c r="D10224" s="44" t="s">
        <v>176</v>
      </c>
      <c r="E10224" s="3">
        <v>3</v>
      </c>
      <c r="F10224" s="3">
        <v>2</v>
      </c>
      <c r="G10224" s="3">
        <v>1</v>
      </c>
      <c r="H10224" s="3">
        <v>1</v>
      </c>
      <c r="I10224" s="3">
        <f t="shared" si="159"/>
        <v>2</v>
      </c>
    </row>
    <row r="10225" spans="1:9" x14ac:dyDescent="0.35">
      <c r="A10225" s="3" t="s">
        <v>10617</v>
      </c>
      <c r="B10225" s="44" t="s">
        <v>240</v>
      </c>
      <c r="C10225" s="44" t="s">
        <v>25</v>
      </c>
      <c r="D10225" s="44" t="s">
        <v>175</v>
      </c>
      <c r="E10225" s="3">
        <v>3</v>
      </c>
      <c r="F10225" s="3">
        <v>3</v>
      </c>
      <c r="G10225" s="3">
        <v>4</v>
      </c>
      <c r="H10225" s="3">
        <v>1</v>
      </c>
      <c r="I10225" s="3">
        <f t="shared" si="159"/>
        <v>3</v>
      </c>
    </row>
    <row r="10226" spans="1:9" x14ac:dyDescent="0.35">
      <c r="A10226" s="3" t="s">
        <v>10618</v>
      </c>
      <c r="B10226" s="44" t="s">
        <v>1846</v>
      </c>
      <c r="C10226" s="44" t="s">
        <v>293</v>
      </c>
      <c r="D10226" s="44" t="s">
        <v>176</v>
      </c>
      <c r="E10226" s="3">
        <v>3</v>
      </c>
      <c r="F10226" s="3">
        <v>1</v>
      </c>
      <c r="G10226" s="3">
        <v>4</v>
      </c>
      <c r="H10226" s="3">
        <v>1</v>
      </c>
      <c r="I10226" s="3">
        <f t="shared" si="159"/>
        <v>2</v>
      </c>
    </row>
    <row r="10227" spans="1:9" x14ac:dyDescent="0.35">
      <c r="A10227" s="3" t="s">
        <v>10619</v>
      </c>
      <c r="B10227" s="44" t="s">
        <v>256</v>
      </c>
      <c r="C10227" s="44" t="s">
        <v>25</v>
      </c>
      <c r="D10227" s="44" t="s">
        <v>176</v>
      </c>
      <c r="E10227" s="3">
        <v>3</v>
      </c>
      <c r="F10227" s="3">
        <v>1</v>
      </c>
      <c r="G10227" s="3">
        <v>4</v>
      </c>
      <c r="H10227" s="3">
        <v>2</v>
      </c>
      <c r="I10227" s="3">
        <f t="shared" si="159"/>
        <v>3</v>
      </c>
    </row>
    <row r="10228" spans="1:9" x14ac:dyDescent="0.35">
      <c r="A10228" s="3" t="s">
        <v>10620</v>
      </c>
      <c r="B10228" s="44" t="s">
        <v>256</v>
      </c>
      <c r="C10228" s="44" t="s">
        <v>25</v>
      </c>
      <c r="D10228" s="44" t="s">
        <v>176</v>
      </c>
      <c r="E10228" s="3">
        <v>1</v>
      </c>
      <c r="F10228" s="3">
        <v>3</v>
      </c>
      <c r="G10228" s="3">
        <v>1</v>
      </c>
      <c r="H10228" s="3">
        <v>1</v>
      </c>
      <c r="I10228" s="3">
        <f t="shared" si="159"/>
        <v>2</v>
      </c>
    </row>
    <row r="10229" spans="1:9" x14ac:dyDescent="0.35">
      <c r="A10229" s="3" t="s">
        <v>10621</v>
      </c>
      <c r="B10229" s="44" t="s">
        <v>214</v>
      </c>
      <c r="C10229" s="44" t="s">
        <v>98</v>
      </c>
      <c r="D10229" s="44" t="s">
        <v>176</v>
      </c>
      <c r="E10229" s="3">
        <v>3</v>
      </c>
      <c r="F10229" s="3">
        <v>1</v>
      </c>
      <c r="G10229" s="3">
        <v>1</v>
      </c>
      <c r="H10229" s="3">
        <v>1</v>
      </c>
      <c r="I10229" s="3">
        <f t="shared" si="159"/>
        <v>2</v>
      </c>
    </row>
    <row r="10230" spans="1:9" x14ac:dyDescent="0.35">
      <c r="A10230" s="3" t="s">
        <v>10622</v>
      </c>
      <c r="B10230" s="44" t="s">
        <v>240</v>
      </c>
      <c r="C10230" s="44" t="s">
        <v>25</v>
      </c>
      <c r="D10230" s="44" t="s">
        <v>175</v>
      </c>
      <c r="E10230" s="3">
        <v>3</v>
      </c>
      <c r="F10230" s="3">
        <v>1</v>
      </c>
      <c r="G10230" s="3">
        <v>4</v>
      </c>
      <c r="H10230" s="3">
        <v>1</v>
      </c>
      <c r="I10230" s="3">
        <f t="shared" si="159"/>
        <v>2</v>
      </c>
    </row>
    <row r="10231" spans="1:9" x14ac:dyDescent="0.35">
      <c r="A10231" s="3" t="s">
        <v>10623</v>
      </c>
      <c r="B10231" s="44" t="s">
        <v>229</v>
      </c>
      <c r="C10231" s="44" t="s">
        <v>203</v>
      </c>
      <c r="D10231" s="44" t="s">
        <v>175</v>
      </c>
      <c r="E10231" s="3">
        <v>3</v>
      </c>
      <c r="F10231" s="3">
        <v>1</v>
      </c>
      <c r="G10231" s="3">
        <v>1</v>
      </c>
      <c r="H10231" s="3">
        <v>1</v>
      </c>
      <c r="I10231" s="3">
        <f t="shared" si="159"/>
        <v>2</v>
      </c>
    </row>
    <row r="10232" spans="1:9" x14ac:dyDescent="0.35">
      <c r="A10232" s="3" t="s">
        <v>10624</v>
      </c>
      <c r="B10232" s="44" t="s">
        <v>240</v>
      </c>
      <c r="C10232" s="44" t="s">
        <v>25</v>
      </c>
      <c r="D10232" s="44" t="s">
        <v>175</v>
      </c>
      <c r="E10232" s="3">
        <v>3</v>
      </c>
      <c r="F10232" s="3">
        <v>3</v>
      </c>
      <c r="G10232" s="3">
        <v>1</v>
      </c>
      <c r="H10232" s="3">
        <v>4</v>
      </c>
      <c r="I10232" s="3">
        <f t="shared" si="159"/>
        <v>3</v>
      </c>
    </row>
    <row r="10233" spans="1:9" x14ac:dyDescent="0.35">
      <c r="A10233" s="3" t="s">
        <v>10625</v>
      </c>
      <c r="B10233" s="44" t="s">
        <v>269</v>
      </c>
      <c r="C10233" s="44" t="s">
        <v>270</v>
      </c>
      <c r="D10233" s="44" t="s">
        <v>176</v>
      </c>
      <c r="E10233" s="3">
        <v>3</v>
      </c>
      <c r="F10233" s="3">
        <v>1</v>
      </c>
      <c r="G10233" s="3">
        <v>4</v>
      </c>
      <c r="H10233" s="3">
        <v>1</v>
      </c>
      <c r="I10233" s="3">
        <f t="shared" si="159"/>
        <v>2</v>
      </c>
    </row>
    <row r="10234" spans="1:9" x14ac:dyDescent="0.35">
      <c r="A10234" s="3" t="s">
        <v>10626</v>
      </c>
      <c r="B10234" s="44" t="s">
        <v>269</v>
      </c>
      <c r="C10234" s="44" t="s">
        <v>270</v>
      </c>
      <c r="D10234" s="44" t="s">
        <v>176</v>
      </c>
      <c r="E10234" s="3">
        <v>3</v>
      </c>
      <c r="F10234" s="3">
        <v>4</v>
      </c>
      <c r="G10234" s="3">
        <v>4</v>
      </c>
      <c r="H10234" s="3">
        <v>1</v>
      </c>
      <c r="I10234" s="3">
        <f t="shared" si="159"/>
        <v>3</v>
      </c>
    </row>
    <row r="10235" spans="1:9" x14ac:dyDescent="0.35">
      <c r="A10235" s="3" t="s">
        <v>10627</v>
      </c>
      <c r="B10235" s="44" t="s">
        <v>280</v>
      </c>
      <c r="C10235" s="44" t="s">
        <v>98</v>
      </c>
      <c r="D10235" s="44" t="s">
        <v>175</v>
      </c>
      <c r="E10235" s="3">
        <v>3</v>
      </c>
      <c r="F10235" s="3">
        <v>1</v>
      </c>
      <c r="G10235" s="3">
        <v>4</v>
      </c>
      <c r="H10235" s="3">
        <v>1</v>
      </c>
      <c r="I10235" s="3">
        <f t="shared" si="159"/>
        <v>2</v>
      </c>
    </row>
    <row r="10236" spans="1:9" x14ac:dyDescent="0.35">
      <c r="A10236" s="3" t="s">
        <v>10628</v>
      </c>
      <c r="B10236" s="44" t="s">
        <v>279</v>
      </c>
      <c r="C10236" s="44" t="s">
        <v>155</v>
      </c>
      <c r="D10236" s="44" t="s">
        <v>175</v>
      </c>
      <c r="E10236" s="3">
        <v>3</v>
      </c>
      <c r="F10236" s="3">
        <v>1</v>
      </c>
      <c r="G10236" s="3">
        <v>4</v>
      </c>
      <c r="H10236" s="3">
        <v>1</v>
      </c>
      <c r="I10236" s="3">
        <f t="shared" si="159"/>
        <v>2</v>
      </c>
    </row>
    <row r="10237" spans="1:9" x14ac:dyDescent="0.35">
      <c r="A10237" s="3" t="s">
        <v>10629</v>
      </c>
      <c r="B10237" s="44" t="s">
        <v>240</v>
      </c>
      <c r="C10237" s="44" t="s">
        <v>25</v>
      </c>
      <c r="D10237" s="44" t="s">
        <v>175</v>
      </c>
      <c r="E10237" s="3">
        <v>3</v>
      </c>
      <c r="F10237" s="3">
        <v>1</v>
      </c>
      <c r="G10237" s="3">
        <v>4</v>
      </c>
      <c r="H10237" s="3">
        <v>1</v>
      </c>
      <c r="I10237" s="3">
        <f t="shared" si="159"/>
        <v>2</v>
      </c>
    </row>
    <row r="10238" spans="1:9" x14ac:dyDescent="0.35">
      <c r="A10238" s="3" t="s">
        <v>10630</v>
      </c>
      <c r="B10238" s="44" t="s">
        <v>2212</v>
      </c>
      <c r="C10238" s="44" t="s">
        <v>81</v>
      </c>
      <c r="D10238" s="44" t="s">
        <v>175</v>
      </c>
      <c r="E10238" s="3">
        <v>3</v>
      </c>
      <c r="F10238" s="3">
        <v>1</v>
      </c>
      <c r="G10238" s="3">
        <v>4</v>
      </c>
      <c r="H10238" s="3">
        <v>1</v>
      </c>
      <c r="I10238" s="3">
        <f t="shared" si="159"/>
        <v>2</v>
      </c>
    </row>
    <row r="10239" spans="1:9" x14ac:dyDescent="0.35">
      <c r="A10239" s="3" t="s">
        <v>10631</v>
      </c>
      <c r="B10239" s="44" t="s">
        <v>229</v>
      </c>
      <c r="C10239" s="44" t="s">
        <v>203</v>
      </c>
      <c r="D10239" s="44" t="s">
        <v>175</v>
      </c>
      <c r="E10239" s="3">
        <v>3</v>
      </c>
      <c r="F10239" s="3">
        <v>3</v>
      </c>
      <c r="G10239" s="3">
        <v>4</v>
      </c>
      <c r="H10239" s="3">
        <v>1</v>
      </c>
      <c r="I10239" s="3">
        <f t="shared" si="159"/>
        <v>3</v>
      </c>
    </row>
    <row r="10240" spans="1:9" x14ac:dyDescent="0.35">
      <c r="A10240" s="3" t="s">
        <v>10632</v>
      </c>
      <c r="B10240" s="44" t="s">
        <v>241</v>
      </c>
      <c r="C10240" s="44" t="s">
        <v>35</v>
      </c>
      <c r="D10240" s="44" t="s">
        <v>175</v>
      </c>
      <c r="E10240" s="3">
        <v>3</v>
      </c>
      <c r="F10240" s="3">
        <v>2</v>
      </c>
      <c r="G10240" s="3">
        <v>1</v>
      </c>
      <c r="H10240" s="3">
        <v>1</v>
      </c>
      <c r="I10240" s="3">
        <f t="shared" si="159"/>
        <v>2</v>
      </c>
    </row>
    <row r="10241" spans="1:9" x14ac:dyDescent="0.35">
      <c r="A10241" s="3" t="s">
        <v>10633</v>
      </c>
      <c r="B10241" s="44" t="s">
        <v>272</v>
      </c>
      <c r="C10241" s="44" t="s">
        <v>273</v>
      </c>
      <c r="D10241" s="44" t="s">
        <v>175</v>
      </c>
      <c r="E10241" s="3">
        <v>3</v>
      </c>
      <c r="F10241" s="3">
        <v>1</v>
      </c>
      <c r="G10241" s="3">
        <v>1</v>
      </c>
      <c r="H10241" s="3">
        <v>1</v>
      </c>
      <c r="I10241" s="3">
        <f t="shared" si="159"/>
        <v>2</v>
      </c>
    </row>
    <row r="10242" spans="1:9" x14ac:dyDescent="0.35">
      <c r="A10242" s="3" t="s">
        <v>10634</v>
      </c>
      <c r="B10242" s="44" t="s">
        <v>269</v>
      </c>
      <c r="C10242" s="44" t="s">
        <v>270</v>
      </c>
      <c r="D10242" s="44" t="s">
        <v>176</v>
      </c>
      <c r="E10242" s="3">
        <v>3</v>
      </c>
      <c r="F10242" s="3">
        <v>1</v>
      </c>
      <c r="G10242" s="3">
        <v>1</v>
      </c>
      <c r="H10242" s="3">
        <v>1</v>
      </c>
      <c r="I10242" s="3">
        <f t="shared" si="159"/>
        <v>2</v>
      </c>
    </row>
    <row r="10243" spans="1:9" x14ac:dyDescent="0.35">
      <c r="A10243" s="3" t="s">
        <v>10635</v>
      </c>
      <c r="B10243" s="44" t="s">
        <v>240</v>
      </c>
      <c r="C10243" s="44" t="s">
        <v>25</v>
      </c>
      <c r="D10243" s="44" t="s">
        <v>175</v>
      </c>
      <c r="E10243" s="3">
        <v>3</v>
      </c>
      <c r="F10243" s="3">
        <v>1</v>
      </c>
      <c r="G10243" s="3">
        <v>1</v>
      </c>
      <c r="H10243" s="3">
        <v>1</v>
      </c>
      <c r="I10243" s="3">
        <f t="shared" ref="I10243:I10306" si="160">ROUND(AVERAGE(E10243:H10243),0)</f>
        <v>2</v>
      </c>
    </row>
    <row r="10244" spans="1:9" x14ac:dyDescent="0.35">
      <c r="A10244" s="3" t="s">
        <v>10636</v>
      </c>
      <c r="B10244" s="44" t="s">
        <v>1846</v>
      </c>
      <c r="C10244" s="44" t="s">
        <v>293</v>
      </c>
      <c r="D10244" s="44" t="s">
        <v>176</v>
      </c>
      <c r="E10244" s="3">
        <v>3</v>
      </c>
      <c r="F10244" s="3">
        <v>2</v>
      </c>
      <c r="G10244" s="3">
        <v>1</v>
      </c>
      <c r="H10244" s="3">
        <v>1</v>
      </c>
      <c r="I10244" s="3">
        <f t="shared" si="160"/>
        <v>2</v>
      </c>
    </row>
    <row r="10245" spans="1:9" x14ac:dyDescent="0.35">
      <c r="A10245" s="3" t="s">
        <v>10637</v>
      </c>
      <c r="B10245" s="44" t="s">
        <v>241</v>
      </c>
      <c r="C10245" s="44" t="s">
        <v>35</v>
      </c>
      <c r="D10245" s="44" t="s">
        <v>175</v>
      </c>
      <c r="E10245" s="3">
        <v>3</v>
      </c>
      <c r="F10245" s="3">
        <v>1</v>
      </c>
      <c r="G10245" s="3">
        <v>4</v>
      </c>
      <c r="H10245" s="3">
        <v>1</v>
      </c>
      <c r="I10245" s="3">
        <f t="shared" si="160"/>
        <v>2</v>
      </c>
    </row>
    <row r="10246" spans="1:9" x14ac:dyDescent="0.35">
      <c r="A10246" s="3" t="s">
        <v>10638</v>
      </c>
      <c r="B10246" s="44" t="s">
        <v>214</v>
      </c>
      <c r="C10246" s="44" t="s">
        <v>98</v>
      </c>
      <c r="D10246" s="44" t="s">
        <v>176</v>
      </c>
      <c r="E10246" s="3">
        <v>3</v>
      </c>
      <c r="F10246" s="3">
        <v>1</v>
      </c>
      <c r="G10246" s="3">
        <v>4</v>
      </c>
      <c r="H10246" s="3">
        <v>1</v>
      </c>
      <c r="I10246" s="3">
        <f t="shared" si="160"/>
        <v>2</v>
      </c>
    </row>
    <row r="10247" spans="1:9" x14ac:dyDescent="0.35">
      <c r="A10247" s="3" t="s">
        <v>10639</v>
      </c>
      <c r="B10247" s="44" t="s">
        <v>229</v>
      </c>
      <c r="C10247" s="44" t="s">
        <v>203</v>
      </c>
      <c r="D10247" s="44" t="s">
        <v>175</v>
      </c>
      <c r="E10247" s="3">
        <v>3</v>
      </c>
      <c r="F10247" s="3">
        <v>1</v>
      </c>
      <c r="G10247" s="3">
        <v>1</v>
      </c>
      <c r="H10247" s="3">
        <v>1</v>
      </c>
      <c r="I10247" s="3">
        <f t="shared" si="160"/>
        <v>2</v>
      </c>
    </row>
    <row r="10248" spans="1:9" x14ac:dyDescent="0.35">
      <c r="A10248" s="3" t="s">
        <v>10640</v>
      </c>
      <c r="B10248" s="44" t="s">
        <v>240</v>
      </c>
      <c r="C10248" s="44" t="s">
        <v>25</v>
      </c>
      <c r="D10248" s="44" t="s">
        <v>175</v>
      </c>
      <c r="E10248" s="3">
        <v>3</v>
      </c>
      <c r="F10248" s="3">
        <v>1</v>
      </c>
      <c r="G10248" s="3">
        <v>4</v>
      </c>
      <c r="H10248" s="3">
        <v>1</v>
      </c>
      <c r="I10248" s="3">
        <f t="shared" si="160"/>
        <v>2</v>
      </c>
    </row>
    <row r="10249" spans="1:9" x14ac:dyDescent="0.35">
      <c r="A10249" s="3" t="s">
        <v>10641</v>
      </c>
      <c r="B10249" s="44" t="s">
        <v>280</v>
      </c>
      <c r="C10249" s="44" t="s">
        <v>98</v>
      </c>
      <c r="D10249" s="44" t="s">
        <v>175</v>
      </c>
      <c r="E10249" s="3">
        <v>2</v>
      </c>
      <c r="F10249" s="3">
        <v>3</v>
      </c>
      <c r="G10249" s="3">
        <v>4</v>
      </c>
      <c r="H10249" s="3">
        <v>1</v>
      </c>
      <c r="I10249" s="3">
        <f t="shared" si="160"/>
        <v>3</v>
      </c>
    </row>
    <row r="10250" spans="1:9" x14ac:dyDescent="0.35">
      <c r="A10250" s="3" t="s">
        <v>10642</v>
      </c>
      <c r="B10250" s="44" t="s">
        <v>1846</v>
      </c>
      <c r="C10250" s="44" t="s">
        <v>293</v>
      </c>
      <c r="D10250" s="44" t="s">
        <v>176</v>
      </c>
      <c r="E10250" s="3">
        <v>3</v>
      </c>
      <c r="F10250" s="3">
        <v>1</v>
      </c>
      <c r="G10250" s="3">
        <v>4</v>
      </c>
      <c r="H10250" s="3">
        <v>1</v>
      </c>
      <c r="I10250" s="3">
        <f t="shared" si="160"/>
        <v>2</v>
      </c>
    </row>
    <row r="10251" spans="1:9" x14ac:dyDescent="0.35">
      <c r="A10251" s="3" t="s">
        <v>10643</v>
      </c>
      <c r="B10251" s="44" t="s">
        <v>214</v>
      </c>
      <c r="C10251" s="44" t="s">
        <v>98</v>
      </c>
      <c r="D10251" s="44" t="s">
        <v>176</v>
      </c>
      <c r="E10251" s="3">
        <v>3</v>
      </c>
      <c r="F10251" s="3">
        <v>1</v>
      </c>
      <c r="G10251" s="3">
        <v>1</v>
      </c>
      <c r="H10251" s="3">
        <v>1</v>
      </c>
      <c r="I10251" s="3">
        <f t="shared" si="160"/>
        <v>2</v>
      </c>
    </row>
    <row r="10252" spans="1:9" x14ac:dyDescent="0.35">
      <c r="A10252" s="3" t="s">
        <v>10644</v>
      </c>
      <c r="B10252" s="44" t="s">
        <v>277</v>
      </c>
      <c r="C10252" s="44" t="s">
        <v>273</v>
      </c>
      <c r="D10252" s="44" t="s">
        <v>176</v>
      </c>
      <c r="E10252" s="3">
        <v>3</v>
      </c>
      <c r="F10252" s="3">
        <v>1</v>
      </c>
      <c r="G10252" s="3">
        <v>4</v>
      </c>
      <c r="H10252" s="3">
        <v>1</v>
      </c>
      <c r="I10252" s="3">
        <f t="shared" si="160"/>
        <v>2</v>
      </c>
    </row>
    <row r="10253" spans="1:9" x14ac:dyDescent="0.35">
      <c r="A10253" s="3" t="s">
        <v>10645</v>
      </c>
      <c r="B10253" s="44" t="s">
        <v>201</v>
      </c>
      <c r="C10253" s="44" t="s">
        <v>155</v>
      </c>
      <c r="D10253" s="44" t="s">
        <v>176</v>
      </c>
      <c r="E10253" s="3">
        <v>3</v>
      </c>
      <c r="F10253" s="3">
        <v>1</v>
      </c>
      <c r="G10253" s="3">
        <v>1</v>
      </c>
      <c r="H10253" s="3">
        <v>1</v>
      </c>
      <c r="I10253" s="3">
        <f t="shared" si="160"/>
        <v>2</v>
      </c>
    </row>
    <row r="10254" spans="1:9" x14ac:dyDescent="0.35">
      <c r="A10254" s="3" t="s">
        <v>10646</v>
      </c>
      <c r="B10254" s="44" t="s">
        <v>201</v>
      </c>
      <c r="C10254" s="44" t="s">
        <v>155</v>
      </c>
      <c r="D10254" s="44" t="s">
        <v>176</v>
      </c>
      <c r="E10254" s="3">
        <v>3</v>
      </c>
      <c r="F10254" s="3">
        <v>1</v>
      </c>
      <c r="G10254" s="3">
        <v>4</v>
      </c>
      <c r="H10254" s="3">
        <v>1</v>
      </c>
      <c r="I10254" s="3">
        <f t="shared" si="160"/>
        <v>2</v>
      </c>
    </row>
    <row r="10255" spans="1:9" x14ac:dyDescent="0.35">
      <c r="A10255" s="3" t="s">
        <v>10647</v>
      </c>
      <c r="B10255" s="44" t="s">
        <v>213</v>
      </c>
      <c r="C10255" s="44" t="s">
        <v>108</v>
      </c>
      <c r="D10255" s="44" t="s">
        <v>176</v>
      </c>
      <c r="E10255" s="3">
        <v>3</v>
      </c>
      <c r="F10255" s="3">
        <v>1</v>
      </c>
      <c r="G10255" s="3">
        <v>4</v>
      </c>
      <c r="H10255" s="3">
        <v>1</v>
      </c>
      <c r="I10255" s="3">
        <f t="shared" si="160"/>
        <v>2</v>
      </c>
    </row>
    <row r="10256" spans="1:9" x14ac:dyDescent="0.35">
      <c r="A10256" s="3" t="s">
        <v>10648</v>
      </c>
      <c r="B10256" s="44" t="s">
        <v>213</v>
      </c>
      <c r="C10256" s="44" t="s">
        <v>108</v>
      </c>
      <c r="D10256" s="44" t="s">
        <v>176</v>
      </c>
      <c r="E10256" s="3">
        <v>3</v>
      </c>
      <c r="F10256" s="3">
        <v>1</v>
      </c>
      <c r="G10256" s="3">
        <v>1</v>
      </c>
      <c r="H10256" s="3">
        <v>1</v>
      </c>
      <c r="I10256" s="3">
        <f t="shared" si="160"/>
        <v>2</v>
      </c>
    </row>
    <row r="10257" spans="1:9" x14ac:dyDescent="0.35">
      <c r="A10257" s="3" t="s">
        <v>10649</v>
      </c>
      <c r="B10257" s="44" t="s">
        <v>280</v>
      </c>
      <c r="C10257" s="44" t="s">
        <v>98</v>
      </c>
      <c r="D10257" s="44" t="s">
        <v>175</v>
      </c>
      <c r="E10257" s="3">
        <v>3</v>
      </c>
      <c r="F10257" s="3">
        <v>1</v>
      </c>
      <c r="G10257" s="3">
        <v>4</v>
      </c>
      <c r="H10257" s="3">
        <v>1</v>
      </c>
      <c r="I10257" s="3">
        <f t="shared" si="160"/>
        <v>2</v>
      </c>
    </row>
    <row r="10258" spans="1:9" x14ac:dyDescent="0.35">
      <c r="A10258" s="3" t="s">
        <v>10650</v>
      </c>
      <c r="B10258" s="44" t="s">
        <v>277</v>
      </c>
      <c r="C10258" s="44" t="s">
        <v>273</v>
      </c>
      <c r="D10258" s="44" t="s">
        <v>176</v>
      </c>
      <c r="E10258" s="3">
        <v>3</v>
      </c>
      <c r="F10258" s="3">
        <v>1</v>
      </c>
      <c r="G10258" s="3">
        <v>4</v>
      </c>
      <c r="H10258" s="3">
        <v>1</v>
      </c>
      <c r="I10258" s="3">
        <f t="shared" si="160"/>
        <v>2</v>
      </c>
    </row>
    <row r="10259" spans="1:9" x14ac:dyDescent="0.35">
      <c r="A10259" s="3" t="s">
        <v>10651</v>
      </c>
      <c r="B10259" s="44" t="s">
        <v>241</v>
      </c>
      <c r="C10259" s="44" t="s">
        <v>35</v>
      </c>
      <c r="D10259" s="44" t="s">
        <v>175</v>
      </c>
      <c r="E10259" s="3">
        <v>3</v>
      </c>
      <c r="F10259" s="3">
        <v>1</v>
      </c>
      <c r="G10259" s="3">
        <v>1</v>
      </c>
      <c r="H10259" s="3">
        <v>1</v>
      </c>
      <c r="I10259" s="3">
        <f t="shared" si="160"/>
        <v>2</v>
      </c>
    </row>
    <row r="10260" spans="1:9" x14ac:dyDescent="0.35">
      <c r="A10260" s="3" t="s">
        <v>10652</v>
      </c>
      <c r="B10260" s="44" t="s">
        <v>1846</v>
      </c>
      <c r="C10260" s="44" t="s">
        <v>293</v>
      </c>
      <c r="D10260" s="44" t="s">
        <v>176</v>
      </c>
      <c r="E10260" s="3">
        <v>3</v>
      </c>
      <c r="F10260" s="3">
        <v>1</v>
      </c>
      <c r="G10260" s="3">
        <v>4</v>
      </c>
      <c r="H10260" s="3">
        <v>1</v>
      </c>
      <c r="I10260" s="3">
        <f t="shared" si="160"/>
        <v>2</v>
      </c>
    </row>
    <row r="10261" spans="1:9" x14ac:dyDescent="0.35">
      <c r="A10261" s="3" t="s">
        <v>10653</v>
      </c>
      <c r="B10261" s="44" t="s">
        <v>240</v>
      </c>
      <c r="C10261" s="44" t="s">
        <v>25</v>
      </c>
      <c r="D10261" s="44" t="s">
        <v>175</v>
      </c>
      <c r="E10261" s="3">
        <v>3</v>
      </c>
      <c r="F10261" s="3">
        <v>1</v>
      </c>
      <c r="G10261" s="3">
        <v>4</v>
      </c>
      <c r="H10261" s="3">
        <v>1</v>
      </c>
      <c r="I10261" s="3">
        <f t="shared" si="160"/>
        <v>2</v>
      </c>
    </row>
    <row r="10262" spans="1:9" x14ac:dyDescent="0.35">
      <c r="A10262" s="3" t="s">
        <v>10654</v>
      </c>
      <c r="B10262" s="44" t="s">
        <v>241</v>
      </c>
      <c r="C10262" s="44" t="s">
        <v>35</v>
      </c>
      <c r="D10262" s="44" t="s">
        <v>175</v>
      </c>
      <c r="E10262" s="3">
        <v>3</v>
      </c>
      <c r="F10262" s="3">
        <v>1</v>
      </c>
      <c r="G10262" s="3">
        <v>4</v>
      </c>
      <c r="H10262" s="3">
        <v>1</v>
      </c>
      <c r="I10262" s="3">
        <f t="shared" si="160"/>
        <v>2</v>
      </c>
    </row>
    <row r="10263" spans="1:9" x14ac:dyDescent="0.35">
      <c r="A10263" s="3" t="s">
        <v>10655</v>
      </c>
      <c r="B10263" s="44" t="s">
        <v>231</v>
      </c>
      <c r="C10263" s="44" t="s">
        <v>35</v>
      </c>
      <c r="D10263" s="44" t="s">
        <v>176</v>
      </c>
      <c r="E10263" s="3">
        <v>3</v>
      </c>
      <c r="F10263" s="3">
        <v>1</v>
      </c>
      <c r="G10263" s="3">
        <v>4</v>
      </c>
      <c r="H10263" s="3">
        <v>1</v>
      </c>
      <c r="I10263" s="3">
        <f t="shared" si="160"/>
        <v>2</v>
      </c>
    </row>
    <row r="10264" spans="1:9" x14ac:dyDescent="0.35">
      <c r="A10264" s="3" t="s">
        <v>10656</v>
      </c>
      <c r="B10264" s="44" t="s">
        <v>231</v>
      </c>
      <c r="C10264" s="44" t="s">
        <v>35</v>
      </c>
      <c r="D10264" s="44" t="s">
        <v>176</v>
      </c>
      <c r="E10264" s="3">
        <v>3</v>
      </c>
      <c r="F10264" s="3">
        <v>4</v>
      </c>
      <c r="G10264" s="3">
        <v>1</v>
      </c>
      <c r="H10264" s="3">
        <v>2</v>
      </c>
      <c r="I10264" s="3">
        <f t="shared" si="160"/>
        <v>3</v>
      </c>
    </row>
    <row r="10265" spans="1:9" x14ac:dyDescent="0.35">
      <c r="A10265" s="3" t="s">
        <v>10657</v>
      </c>
      <c r="B10265" s="44" t="s">
        <v>1846</v>
      </c>
      <c r="C10265" s="44" t="s">
        <v>293</v>
      </c>
      <c r="D10265" s="44" t="s">
        <v>176</v>
      </c>
      <c r="E10265" s="3">
        <v>3</v>
      </c>
      <c r="F10265" s="3">
        <v>1</v>
      </c>
      <c r="G10265" s="3">
        <v>4</v>
      </c>
      <c r="H10265" s="3">
        <v>1</v>
      </c>
      <c r="I10265" s="3">
        <f t="shared" si="160"/>
        <v>2</v>
      </c>
    </row>
    <row r="10266" spans="1:9" x14ac:dyDescent="0.35">
      <c r="A10266" s="3" t="s">
        <v>10658</v>
      </c>
      <c r="B10266" s="44" t="s">
        <v>257</v>
      </c>
      <c r="C10266" s="44" t="s">
        <v>108</v>
      </c>
      <c r="D10266" s="44" t="s">
        <v>175</v>
      </c>
      <c r="E10266" s="3">
        <v>3</v>
      </c>
      <c r="F10266" s="3">
        <v>1</v>
      </c>
      <c r="G10266" s="3">
        <v>4</v>
      </c>
      <c r="H10266" s="3">
        <v>1</v>
      </c>
      <c r="I10266" s="3">
        <f t="shared" si="160"/>
        <v>2</v>
      </c>
    </row>
    <row r="10267" spans="1:9" x14ac:dyDescent="0.35">
      <c r="A10267" s="3" t="s">
        <v>10659</v>
      </c>
      <c r="B10267" s="44" t="s">
        <v>277</v>
      </c>
      <c r="C10267" s="44" t="s">
        <v>273</v>
      </c>
      <c r="D10267" s="44" t="s">
        <v>176</v>
      </c>
      <c r="E10267" s="3">
        <v>3</v>
      </c>
      <c r="F10267" s="3">
        <v>2</v>
      </c>
      <c r="G10267" s="3">
        <v>4</v>
      </c>
      <c r="H10267" s="3">
        <v>1</v>
      </c>
      <c r="I10267" s="3">
        <f t="shared" si="160"/>
        <v>3</v>
      </c>
    </row>
    <row r="10268" spans="1:9" x14ac:dyDescent="0.35">
      <c r="A10268" s="3" t="s">
        <v>10660</v>
      </c>
      <c r="B10268" s="44" t="s">
        <v>240</v>
      </c>
      <c r="C10268" s="44" t="s">
        <v>25</v>
      </c>
      <c r="D10268" s="44" t="s">
        <v>175</v>
      </c>
      <c r="E10268" s="3">
        <v>3</v>
      </c>
      <c r="F10268" s="3">
        <v>3</v>
      </c>
      <c r="G10268" s="3">
        <v>4</v>
      </c>
      <c r="H10268" s="3">
        <v>1</v>
      </c>
      <c r="I10268" s="3">
        <f t="shared" si="160"/>
        <v>3</v>
      </c>
    </row>
    <row r="10269" spans="1:9" x14ac:dyDescent="0.35">
      <c r="A10269" s="3" t="s">
        <v>10661</v>
      </c>
      <c r="B10269" s="44" t="s">
        <v>229</v>
      </c>
      <c r="C10269" s="44" t="s">
        <v>203</v>
      </c>
      <c r="D10269" s="44" t="s">
        <v>175</v>
      </c>
      <c r="E10269" s="3">
        <v>3</v>
      </c>
      <c r="F10269" s="3">
        <v>1</v>
      </c>
      <c r="G10269" s="3">
        <v>4</v>
      </c>
      <c r="H10269" s="3">
        <v>1</v>
      </c>
      <c r="I10269" s="3">
        <f t="shared" si="160"/>
        <v>2</v>
      </c>
    </row>
    <row r="10270" spans="1:9" x14ac:dyDescent="0.35">
      <c r="A10270" s="3" t="s">
        <v>10662</v>
      </c>
      <c r="B10270" s="44" t="s">
        <v>277</v>
      </c>
      <c r="C10270" s="44" t="s">
        <v>273</v>
      </c>
      <c r="D10270" s="44" t="s">
        <v>176</v>
      </c>
      <c r="E10270" s="3">
        <v>3</v>
      </c>
      <c r="F10270" s="3">
        <v>1</v>
      </c>
      <c r="G10270" s="3">
        <v>4</v>
      </c>
      <c r="H10270" s="3">
        <v>1</v>
      </c>
      <c r="I10270" s="3">
        <f t="shared" si="160"/>
        <v>2</v>
      </c>
    </row>
    <row r="10271" spans="1:9" x14ac:dyDescent="0.35">
      <c r="A10271" s="3" t="s">
        <v>10663</v>
      </c>
      <c r="B10271" s="44" t="s">
        <v>277</v>
      </c>
      <c r="C10271" s="44" t="s">
        <v>273</v>
      </c>
      <c r="D10271" s="44" t="s">
        <v>176</v>
      </c>
      <c r="E10271" s="3">
        <v>3</v>
      </c>
      <c r="F10271" s="3">
        <v>1</v>
      </c>
      <c r="G10271" s="3">
        <v>4</v>
      </c>
      <c r="H10271" s="3">
        <v>1</v>
      </c>
      <c r="I10271" s="3">
        <f t="shared" si="160"/>
        <v>2</v>
      </c>
    </row>
    <row r="10272" spans="1:9" x14ac:dyDescent="0.35">
      <c r="A10272" s="3" t="s">
        <v>10664</v>
      </c>
      <c r="B10272" s="44" t="s">
        <v>231</v>
      </c>
      <c r="C10272" s="44" t="s">
        <v>35</v>
      </c>
      <c r="D10272" s="44" t="s">
        <v>176</v>
      </c>
      <c r="E10272" s="3">
        <v>2</v>
      </c>
      <c r="F10272" s="3">
        <v>4</v>
      </c>
      <c r="G10272" s="3">
        <v>4</v>
      </c>
      <c r="H10272" s="3">
        <v>2</v>
      </c>
      <c r="I10272" s="3">
        <f t="shared" si="160"/>
        <v>3</v>
      </c>
    </row>
    <row r="10273" spans="1:9" x14ac:dyDescent="0.35">
      <c r="A10273" s="3" t="s">
        <v>10665</v>
      </c>
      <c r="B10273" s="44" t="s">
        <v>201</v>
      </c>
      <c r="C10273" s="44" t="s">
        <v>155</v>
      </c>
      <c r="D10273" s="44" t="s">
        <v>176</v>
      </c>
      <c r="E10273" s="3">
        <v>3</v>
      </c>
      <c r="F10273" s="3">
        <v>1</v>
      </c>
      <c r="G10273" s="3">
        <v>1</v>
      </c>
      <c r="H10273" s="3">
        <v>1</v>
      </c>
      <c r="I10273" s="3">
        <f t="shared" si="160"/>
        <v>2</v>
      </c>
    </row>
    <row r="10274" spans="1:9" x14ac:dyDescent="0.35">
      <c r="A10274" s="3" t="s">
        <v>10666</v>
      </c>
      <c r="B10274" s="44" t="s">
        <v>229</v>
      </c>
      <c r="C10274" s="44" t="s">
        <v>203</v>
      </c>
      <c r="D10274" s="44" t="s">
        <v>175</v>
      </c>
      <c r="E10274" s="3">
        <v>3</v>
      </c>
      <c r="F10274" s="3">
        <v>1</v>
      </c>
      <c r="G10274" s="3">
        <v>1</v>
      </c>
      <c r="H10274" s="3">
        <v>1</v>
      </c>
      <c r="I10274" s="3">
        <f t="shared" si="160"/>
        <v>2</v>
      </c>
    </row>
    <row r="10275" spans="1:9" x14ac:dyDescent="0.35">
      <c r="A10275" s="3" t="s">
        <v>10667</v>
      </c>
      <c r="B10275" s="44" t="s">
        <v>240</v>
      </c>
      <c r="C10275" s="44" t="s">
        <v>25</v>
      </c>
      <c r="D10275" s="44" t="s">
        <v>175</v>
      </c>
      <c r="E10275" s="3">
        <v>3</v>
      </c>
      <c r="F10275" s="3">
        <v>1</v>
      </c>
      <c r="G10275" s="3">
        <v>4</v>
      </c>
      <c r="H10275" s="3">
        <v>1</v>
      </c>
      <c r="I10275" s="3">
        <f t="shared" si="160"/>
        <v>2</v>
      </c>
    </row>
    <row r="10276" spans="1:9" x14ac:dyDescent="0.35">
      <c r="A10276" s="3" t="s">
        <v>10668</v>
      </c>
      <c r="B10276" s="44" t="s">
        <v>256</v>
      </c>
      <c r="C10276" s="44" t="s">
        <v>25</v>
      </c>
      <c r="D10276" s="44" t="s">
        <v>176</v>
      </c>
      <c r="E10276" s="3">
        <v>3</v>
      </c>
      <c r="F10276" s="3">
        <v>1</v>
      </c>
      <c r="G10276" s="3">
        <v>1</v>
      </c>
      <c r="H10276" s="3">
        <v>1</v>
      </c>
      <c r="I10276" s="3">
        <f t="shared" si="160"/>
        <v>2</v>
      </c>
    </row>
    <row r="10277" spans="1:9" x14ac:dyDescent="0.35">
      <c r="A10277" s="3" t="s">
        <v>10669</v>
      </c>
      <c r="B10277" s="44" t="s">
        <v>429</v>
      </c>
      <c r="C10277" s="44" t="s">
        <v>81</v>
      </c>
      <c r="D10277" s="44" t="s">
        <v>176</v>
      </c>
      <c r="E10277" s="3">
        <v>3</v>
      </c>
      <c r="F10277" s="3">
        <v>2</v>
      </c>
      <c r="G10277" s="3">
        <v>4</v>
      </c>
      <c r="H10277" s="3">
        <v>1</v>
      </c>
      <c r="I10277" s="3">
        <f t="shared" si="160"/>
        <v>3</v>
      </c>
    </row>
    <row r="10278" spans="1:9" x14ac:dyDescent="0.35">
      <c r="A10278" s="3" t="s">
        <v>10670</v>
      </c>
      <c r="B10278" s="44" t="s">
        <v>429</v>
      </c>
      <c r="C10278" s="44" t="s">
        <v>81</v>
      </c>
      <c r="D10278" s="44" t="s">
        <v>176</v>
      </c>
      <c r="E10278" s="3">
        <v>3</v>
      </c>
      <c r="F10278" s="3">
        <v>1</v>
      </c>
      <c r="G10278" s="3">
        <v>4</v>
      </c>
      <c r="H10278" s="3">
        <v>1</v>
      </c>
      <c r="I10278" s="3">
        <f t="shared" si="160"/>
        <v>2</v>
      </c>
    </row>
    <row r="10279" spans="1:9" x14ac:dyDescent="0.35">
      <c r="A10279" s="3" t="s">
        <v>10671</v>
      </c>
      <c r="B10279" s="44" t="s">
        <v>429</v>
      </c>
      <c r="C10279" s="44" t="s">
        <v>81</v>
      </c>
      <c r="D10279" s="44" t="s">
        <v>176</v>
      </c>
      <c r="E10279" s="3">
        <v>3</v>
      </c>
      <c r="F10279" s="3">
        <v>3</v>
      </c>
      <c r="G10279" s="3">
        <v>4</v>
      </c>
      <c r="H10279" s="3">
        <v>1</v>
      </c>
      <c r="I10279" s="3">
        <f t="shared" si="160"/>
        <v>3</v>
      </c>
    </row>
    <row r="10280" spans="1:9" x14ac:dyDescent="0.35">
      <c r="A10280" s="3" t="s">
        <v>10672</v>
      </c>
      <c r="B10280" s="44" t="s">
        <v>231</v>
      </c>
      <c r="C10280" s="44" t="s">
        <v>35</v>
      </c>
      <c r="D10280" s="44" t="s">
        <v>176</v>
      </c>
      <c r="E10280" s="3">
        <v>3</v>
      </c>
      <c r="F10280" s="3">
        <v>3</v>
      </c>
      <c r="G10280" s="3">
        <v>4</v>
      </c>
      <c r="H10280" s="3">
        <v>1</v>
      </c>
      <c r="I10280" s="3">
        <f t="shared" si="160"/>
        <v>3</v>
      </c>
    </row>
    <row r="10281" spans="1:9" x14ac:dyDescent="0.35">
      <c r="A10281" s="3" t="s">
        <v>10673</v>
      </c>
      <c r="B10281" s="44" t="s">
        <v>231</v>
      </c>
      <c r="C10281" s="44" t="s">
        <v>35</v>
      </c>
      <c r="D10281" s="44" t="s">
        <v>176</v>
      </c>
      <c r="E10281" s="3">
        <v>3</v>
      </c>
      <c r="F10281" s="3">
        <v>1</v>
      </c>
      <c r="G10281" s="3">
        <v>4</v>
      </c>
      <c r="H10281" s="3">
        <v>1</v>
      </c>
      <c r="I10281" s="3">
        <f t="shared" si="160"/>
        <v>2</v>
      </c>
    </row>
    <row r="10282" spans="1:9" x14ac:dyDescent="0.35">
      <c r="A10282" s="3" t="s">
        <v>10674</v>
      </c>
      <c r="B10282" s="44" t="s">
        <v>241</v>
      </c>
      <c r="C10282" s="44" t="s">
        <v>35</v>
      </c>
      <c r="D10282" s="44" t="s">
        <v>175</v>
      </c>
      <c r="E10282" s="3">
        <v>3</v>
      </c>
      <c r="F10282" s="3">
        <v>1</v>
      </c>
      <c r="G10282" s="3">
        <v>4</v>
      </c>
      <c r="H10282" s="3">
        <v>1</v>
      </c>
      <c r="I10282" s="3">
        <f t="shared" si="160"/>
        <v>2</v>
      </c>
    </row>
    <row r="10283" spans="1:9" x14ac:dyDescent="0.35">
      <c r="A10283" s="3" t="s">
        <v>10675</v>
      </c>
      <c r="B10283" s="44" t="s">
        <v>229</v>
      </c>
      <c r="C10283" s="44" t="s">
        <v>203</v>
      </c>
      <c r="D10283" s="44" t="s">
        <v>175</v>
      </c>
      <c r="E10283" s="3">
        <v>2</v>
      </c>
      <c r="F10283" s="3">
        <v>2</v>
      </c>
      <c r="G10283" s="3">
        <v>1</v>
      </c>
      <c r="H10283" s="3">
        <v>1</v>
      </c>
      <c r="I10283" s="3">
        <f t="shared" si="160"/>
        <v>2</v>
      </c>
    </row>
    <row r="10284" spans="1:9" x14ac:dyDescent="0.35">
      <c r="A10284" s="3" t="s">
        <v>10676</v>
      </c>
      <c r="B10284" s="44" t="s">
        <v>241</v>
      </c>
      <c r="C10284" s="44" t="s">
        <v>35</v>
      </c>
      <c r="D10284" s="44" t="s">
        <v>175</v>
      </c>
      <c r="E10284" s="3">
        <v>3</v>
      </c>
      <c r="F10284" s="3">
        <v>1</v>
      </c>
      <c r="G10284" s="3">
        <v>4</v>
      </c>
      <c r="H10284" s="3">
        <v>1</v>
      </c>
      <c r="I10284" s="3">
        <f t="shared" si="160"/>
        <v>2</v>
      </c>
    </row>
    <row r="10285" spans="1:9" x14ac:dyDescent="0.35">
      <c r="A10285" s="3" t="s">
        <v>10677</v>
      </c>
      <c r="B10285" s="44" t="s">
        <v>240</v>
      </c>
      <c r="C10285" s="44" t="s">
        <v>25</v>
      </c>
      <c r="D10285" s="44" t="s">
        <v>175</v>
      </c>
      <c r="E10285" s="3">
        <v>3</v>
      </c>
      <c r="F10285" s="3">
        <v>1</v>
      </c>
      <c r="G10285" s="3">
        <v>4</v>
      </c>
      <c r="H10285" s="3">
        <v>1</v>
      </c>
      <c r="I10285" s="3">
        <f t="shared" si="160"/>
        <v>2</v>
      </c>
    </row>
    <row r="10286" spans="1:9" x14ac:dyDescent="0.35">
      <c r="A10286" s="3" t="s">
        <v>10678</v>
      </c>
      <c r="B10286" s="44" t="s">
        <v>269</v>
      </c>
      <c r="C10286" s="44" t="s">
        <v>270</v>
      </c>
      <c r="D10286" s="44" t="s">
        <v>176</v>
      </c>
      <c r="E10286" s="3">
        <v>3</v>
      </c>
      <c r="F10286" s="3">
        <v>1</v>
      </c>
      <c r="G10286" s="3">
        <v>1</v>
      </c>
      <c r="H10286" s="3">
        <v>1</v>
      </c>
      <c r="I10286" s="3">
        <f t="shared" si="160"/>
        <v>2</v>
      </c>
    </row>
    <row r="10287" spans="1:9" x14ac:dyDescent="0.35">
      <c r="A10287" s="3" t="s">
        <v>10679</v>
      </c>
      <c r="B10287" s="44" t="s">
        <v>202</v>
      </c>
      <c r="C10287" s="44" t="s">
        <v>203</v>
      </c>
      <c r="D10287" s="44" t="s">
        <v>176</v>
      </c>
      <c r="E10287" s="3">
        <v>1</v>
      </c>
      <c r="F10287" s="3">
        <v>4</v>
      </c>
      <c r="G10287" s="3">
        <v>4</v>
      </c>
      <c r="H10287" s="3">
        <v>2</v>
      </c>
      <c r="I10287" s="3">
        <f t="shared" si="160"/>
        <v>3</v>
      </c>
    </row>
    <row r="10288" spans="1:9" x14ac:dyDescent="0.35">
      <c r="A10288" s="3" t="s">
        <v>10680</v>
      </c>
      <c r="B10288" s="44" t="s">
        <v>256</v>
      </c>
      <c r="C10288" s="44" t="s">
        <v>25</v>
      </c>
      <c r="D10288" s="44" t="s">
        <v>176</v>
      </c>
      <c r="E10288" s="3">
        <v>1</v>
      </c>
      <c r="F10288" s="3">
        <v>4</v>
      </c>
      <c r="G10288" s="3">
        <v>4</v>
      </c>
      <c r="H10288" s="3">
        <v>4</v>
      </c>
      <c r="I10288" s="3">
        <f t="shared" si="160"/>
        <v>3</v>
      </c>
    </row>
    <row r="10289" spans="1:9" x14ac:dyDescent="0.35">
      <c r="A10289" s="3" t="s">
        <v>10681</v>
      </c>
      <c r="B10289" s="44" t="s">
        <v>201</v>
      </c>
      <c r="C10289" s="44" t="s">
        <v>155</v>
      </c>
      <c r="D10289" s="44" t="s">
        <v>176</v>
      </c>
      <c r="E10289" s="3">
        <v>3</v>
      </c>
      <c r="F10289" s="3">
        <v>1</v>
      </c>
      <c r="G10289" s="3">
        <v>4</v>
      </c>
      <c r="H10289" s="3">
        <v>1</v>
      </c>
      <c r="I10289" s="3">
        <f t="shared" si="160"/>
        <v>2</v>
      </c>
    </row>
    <row r="10290" spans="1:9" x14ac:dyDescent="0.35">
      <c r="A10290" s="3" t="s">
        <v>10682</v>
      </c>
      <c r="B10290" s="44" t="s">
        <v>280</v>
      </c>
      <c r="C10290" s="44" t="s">
        <v>98</v>
      </c>
      <c r="D10290" s="44" t="s">
        <v>175</v>
      </c>
      <c r="E10290" s="3">
        <v>3</v>
      </c>
      <c r="F10290" s="3">
        <v>4</v>
      </c>
      <c r="G10290" s="3">
        <v>1</v>
      </c>
      <c r="H10290" s="3">
        <v>2</v>
      </c>
      <c r="I10290" s="3">
        <f t="shared" si="160"/>
        <v>3</v>
      </c>
    </row>
    <row r="10291" spans="1:9" x14ac:dyDescent="0.35">
      <c r="A10291" s="3" t="s">
        <v>10683</v>
      </c>
      <c r="B10291" s="44" t="s">
        <v>201</v>
      </c>
      <c r="C10291" s="44" t="s">
        <v>155</v>
      </c>
      <c r="D10291" s="44" t="s">
        <v>176</v>
      </c>
      <c r="E10291" s="3">
        <v>3</v>
      </c>
      <c r="F10291" s="3">
        <v>1</v>
      </c>
      <c r="G10291" s="3">
        <v>4</v>
      </c>
      <c r="H10291" s="3">
        <v>1</v>
      </c>
      <c r="I10291" s="3">
        <f t="shared" si="160"/>
        <v>2</v>
      </c>
    </row>
    <row r="10292" spans="1:9" x14ac:dyDescent="0.35">
      <c r="A10292" s="3" t="s">
        <v>10684</v>
      </c>
      <c r="B10292" s="44" t="s">
        <v>201</v>
      </c>
      <c r="C10292" s="44" t="s">
        <v>155</v>
      </c>
      <c r="D10292" s="44" t="s">
        <v>176</v>
      </c>
      <c r="E10292" s="3">
        <v>3</v>
      </c>
      <c r="F10292" s="3">
        <v>1</v>
      </c>
      <c r="G10292" s="3">
        <v>1</v>
      </c>
      <c r="H10292" s="3">
        <v>1</v>
      </c>
      <c r="I10292" s="3">
        <f t="shared" si="160"/>
        <v>2</v>
      </c>
    </row>
    <row r="10293" spans="1:9" x14ac:dyDescent="0.35">
      <c r="A10293" s="3" t="s">
        <v>10685</v>
      </c>
      <c r="B10293" s="44" t="s">
        <v>241</v>
      </c>
      <c r="C10293" s="44" t="s">
        <v>35</v>
      </c>
      <c r="D10293" s="44" t="s">
        <v>175</v>
      </c>
      <c r="E10293" s="3">
        <v>3</v>
      </c>
      <c r="F10293" s="3">
        <v>4</v>
      </c>
      <c r="G10293" s="3">
        <v>4</v>
      </c>
      <c r="H10293" s="3">
        <v>2</v>
      </c>
      <c r="I10293" s="3">
        <f t="shared" si="160"/>
        <v>3</v>
      </c>
    </row>
    <row r="10294" spans="1:9" x14ac:dyDescent="0.35">
      <c r="A10294" s="3" t="s">
        <v>10686</v>
      </c>
      <c r="B10294" s="44" t="s">
        <v>240</v>
      </c>
      <c r="C10294" s="44" t="s">
        <v>25</v>
      </c>
      <c r="D10294" s="44" t="s">
        <v>175</v>
      </c>
      <c r="E10294" s="3">
        <v>3</v>
      </c>
      <c r="F10294" s="3">
        <v>4</v>
      </c>
      <c r="G10294" s="3">
        <v>1</v>
      </c>
      <c r="H10294" s="3">
        <v>2</v>
      </c>
      <c r="I10294" s="3">
        <f t="shared" si="160"/>
        <v>3</v>
      </c>
    </row>
    <row r="10295" spans="1:9" x14ac:dyDescent="0.35">
      <c r="A10295" s="3" t="s">
        <v>10687</v>
      </c>
      <c r="B10295" s="44" t="s">
        <v>231</v>
      </c>
      <c r="C10295" s="44" t="s">
        <v>35</v>
      </c>
      <c r="D10295" s="44" t="s">
        <v>176</v>
      </c>
      <c r="E10295" s="3">
        <v>3</v>
      </c>
      <c r="F10295" s="3">
        <v>1</v>
      </c>
      <c r="G10295" s="3">
        <v>1</v>
      </c>
      <c r="H10295" s="3">
        <v>1</v>
      </c>
      <c r="I10295" s="3">
        <f t="shared" si="160"/>
        <v>2</v>
      </c>
    </row>
    <row r="10296" spans="1:9" x14ac:dyDescent="0.35">
      <c r="A10296" s="3" t="s">
        <v>10688</v>
      </c>
      <c r="B10296" s="44" t="s">
        <v>229</v>
      </c>
      <c r="C10296" s="44" t="s">
        <v>203</v>
      </c>
      <c r="D10296" s="44" t="s">
        <v>175</v>
      </c>
      <c r="E10296" s="3">
        <v>3</v>
      </c>
      <c r="F10296" s="3">
        <v>1</v>
      </c>
      <c r="G10296" s="3">
        <v>1</v>
      </c>
      <c r="H10296" s="3">
        <v>1</v>
      </c>
      <c r="I10296" s="3">
        <f t="shared" si="160"/>
        <v>2</v>
      </c>
    </row>
    <row r="10297" spans="1:9" x14ac:dyDescent="0.35">
      <c r="A10297" s="3" t="s">
        <v>10689</v>
      </c>
      <c r="B10297" s="44" t="s">
        <v>241</v>
      </c>
      <c r="C10297" s="44" t="s">
        <v>35</v>
      </c>
      <c r="D10297" s="44" t="s">
        <v>175</v>
      </c>
      <c r="E10297" s="3">
        <v>3</v>
      </c>
      <c r="F10297" s="3">
        <v>4</v>
      </c>
      <c r="G10297" s="3">
        <v>4</v>
      </c>
      <c r="H10297" s="3">
        <v>1</v>
      </c>
      <c r="I10297" s="3">
        <f t="shared" si="160"/>
        <v>3</v>
      </c>
    </row>
    <row r="10298" spans="1:9" x14ac:dyDescent="0.35">
      <c r="A10298" s="3" t="s">
        <v>10690</v>
      </c>
      <c r="B10298" s="44" t="s">
        <v>240</v>
      </c>
      <c r="C10298" s="44" t="s">
        <v>25</v>
      </c>
      <c r="D10298" s="44" t="s">
        <v>175</v>
      </c>
      <c r="E10298" s="3">
        <v>3</v>
      </c>
      <c r="F10298" s="3">
        <v>1</v>
      </c>
      <c r="G10298" s="3">
        <v>4</v>
      </c>
      <c r="H10298" s="3">
        <v>3</v>
      </c>
      <c r="I10298" s="3">
        <f t="shared" si="160"/>
        <v>3</v>
      </c>
    </row>
    <row r="10299" spans="1:9" x14ac:dyDescent="0.35">
      <c r="A10299" s="3" t="s">
        <v>10691</v>
      </c>
      <c r="B10299" s="44" t="s">
        <v>240</v>
      </c>
      <c r="C10299" s="44" t="s">
        <v>25</v>
      </c>
      <c r="D10299" s="44" t="s">
        <v>175</v>
      </c>
      <c r="E10299" s="3">
        <v>3</v>
      </c>
      <c r="F10299" s="3">
        <v>1</v>
      </c>
      <c r="G10299" s="3">
        <v>1</v>
      </c>
      <c r="H10299" s="3">
        <v>1</v>
      </c>
      <c r="I10299" s="3">
        <f t="shared" si="160"/>
        <v>2</v>
      </c>
    </row>
    <row r="10300" spans="1:9" x14ac:dyDescent="0.35">
      <c r="A10300" s="3" t="s">
        <v>10692</v>
      </c>
      <c r="B10300" s="44" t="s">
        <v>272</v>
      </c>
      <c r="C10300" s="44" t="s">
        <v>273</v>
      </c>
      <c r="D10300" s="44" t="s">
        <v>175</v>
      </c>
      <c r="E10300" s="3">
        <v>3</v>
      </c>
      <c r="F10300" s="3">
        <v>1</v>
      </c>
      <c r="G10300" s="3">
        <v>4</v>
      </c>
      <c r="H10300" s="3">
        <v>1</v>
      </c>
      <c r="I10300" s="3">
        <f t="shared" si="160"/>
        <v>2</v>
      </c>
    </row>
    <row r="10301" spans="1:9" x14ac:dyDescent="0.35">
      <c r="A10301" s="3" t="s">
        <v>10693</v>
      </c>
      <c r="B10301" s="44" t="s">
        <v>277</v>
      </c>
      <c r="C10301" s="44" t="s">
        <v>273</v>
      </c>
      <c r="D10301" s="44" t="s">
        <v>176</v>
      </c>
      <c r="E10301" s="3">
        <v>3</v>
      </c>
      <c r="F10301" s="3">
        <v>1</v>
      </c>
      <c r="G10301" s="3">
        <v>4</v>
      </c>
      <c r="H10301" s="3">
        <v>1</v>
      </c>
      <c r="I10301" s="3">
        <f t="shared" si="160"/>
        <v>2</v>
      </c>
    </row>
    <row r="10302" spans="1:9" x14ac:dyDescent="0.35">
      <c r="A10302" s="3" t="s">
        <v>10694</v>
      </c>
      <c r="B10302" s="44" t="s">
        <v>214</v>
      </c>
      <c r="C10302" s="44" t="s">
        <v>98</v>
      </c>
      <c r="D10302" s="44" t="s">
        <v>176</v>
      </c>
      <c r="E10302" s="3">
        <v>3</v>
      </c>
      <c r="F10302" s="3">
        <v>1</v>
      </c>
      <c r="G10302" s="3">
        <v>4</v>
      </c>
      <c r="H10302" s="3">
        <v>1</v>
      </c>
      <c r="I10302" s="3">
        <f t="shared" si="160"/>
        <v>2</v>
      </c>
    </row>
    <row r="10303" spans="1:9" x14ac:dyDescent="0.35">
      <c r="A10303" s="3" t="s">
        <v>10695</v>
      </c>
      <c r="B10303" s="44" t="s">
        <v>213</v>
      </c>
      <c r="C10303" s="44" t="s">
        <v>108</v>
      </c>
      <c r="D10303" s="44" t="s">
        <v>176</v>
      </c>
      <c r="E10303" s="3">
        <v>3</v>
      </c>
      <c r="F10303" s="3">
        <v>1</v>
      </c>
      <c r="G10303" s="3">
        <v>4</v>
      </c>
      <c r="H10303" s="3">
        <v>1</v>
      </c>
      <c r="I10303" s="3">
        <f t="shared" si="160"/>
        <v>2</v>
      </c>
    </row>
    <row r="10304" spans="1:9" x14ac:dyDescent="0.35">
      <c r="A10304" s="3" t="s">
        <v>10696</v>
      </c>
      <c r="B10304" s="44" t="s">
        <v>229</v>
      </c>
      <c r="C10304" s="44" t="s">
        <v>203</v>
      </c>
      <c r="D10304" s="44" t="s">
        <v>175</v>
      </c>
      <c r="E10304" s="3">
        <v>3</v>
      </c>
      <c r="F10304" s="3">
        <v>1</v>
      </c>
      <c r="G10304" s="3">
        <v>4</v>
      </c>
      <c r="H10304" s="3">
        <v>1</v>
      </c>
      <c r="I10304" s="3">
        <f t="shared" si="160"/>
        <v>2</v>
      </c>
    </row>
    <row r="10305" spans="1:9" x14ac:dyDescent="0.35">
      <c r="A10305" s="3" t="s">
        <v>10697</v>
      </c>
      <c r="B10305" s="44" t="s">
        <v>240</v>
      </c>
      <c r="C10305" s="44" t="s">
        <v>25</v>
      </c>
      <c r="D10305" s="44" t="s">
        <v>175</v>
      </c>
      <c r="E10305" s="3">
        <v>2</v>
      </c>
      <c r="F10305" s="3">
        <v>3</v>
      </c>
      <c r="G10305" s="3">
        <v>4</v>
      </c>
      <c r="H10305" s="3">
        <v>1</v>
      </c>
      <c r="I10305" s="3">
        <f t="shared" si="160"/>
        <v>3</v>
      </c>
    </row>
    <row r="10306" spans="1:9" x14ac:dyDescent="0.35">
      <c r="A10306" s="3" t="s">
        <v>10698</v>
      </c>
      <c r="B10306" s="44" t="s">
        <v>257</v>
      </c>
      <c r="C10306" s="44" t="s">
        <v>108</v>
      </c>
      <c r="D10306" s="44" t="s">
        <v>175</v>
      </c>
      <c r="E10306" s="3">
        <v>3</v>
      </c>
      <c r="F10306" s="3">
        <v>1</v>
      </c>
      <c r="G10306" s="3">
        <v>4</v>
      </c>
      <c r="H10306" s="3">
        <v>1</v>
      </c>
      <c r="I10306" s="3">
        <f t="shared" si="160"/>
        <v>2</v>
      </c>
    </row>
    <row r="10307" spans="1:9" x14ac:dyDescent="0.35">
      <c r="A10307" s="3" t="s">
        <v>10699</v>
      </c>
      <c r="B10307" s="44" t="s">
        <v>280</v>
      </c>
      <c r="C10307" s="44" t="s">
        <v>98</v>
      </c>
      <c r="D10307" s="44" t="s">
        <v>175</v>
      </c>
      <c r="E10307" s="3">
        <v>3</v>
      </c>
      <c r="F10307" s="3">
        <v>1</v>
      </c>
      <c r="G10307" s="3">
        <v>1</v>
      </c>
      <c r="H10307" s="3">
        <v>1</v>
      </c>
      <c r="I10307" s="3">
        <f t="shared" ref="I10307:I10370" si="161">ROUND(AVERAGE(E10307:H10307),0)</f>
        <v>2</v>
      </c>
    </row>
    <row r="10308" spans="1:9" x14ac:dyDescent="0.35">
      <c r="A10308" s="3" t="s">
        <v>10700</v>
      </c>
      <c r="B10308" s="44" t="s">
        <v>231</v>
      </c>
      <c r="C10308" s="44" t="s">
        <v>35</v>
      </c>
      <c r="D10308" s="44" t="s">
        <v>176</v>
      </c>
      <c r="E10308" s="3">
        <v>3</v>
      </c>
      <c r="F10308" s="3">
        <v>1</v>
      </c>
      <c r="G10308" s="3">
        <v>1</v>
      </c>
      <c r="H10308" s="3">
        <v>1</v>
      </c>
      <c r="I10308" s="3">
        <f t="shared" si="161"/>
        <v>2</v>
      </c>
    </row>
    <row r="10309" spans="1:9" x14ac:dyDescent="0.35">
      <c r="A10309" s="3" t="s">
        <v>10701</v>
      </c>
      <c r="B10309" s="44" t="s">
        <v>214</v>
      </c>
      <c r="C10309" s="44" t="s">
        <v>98</v>
      </c>
      <c r="D10309" s="44" t="s">
        <v>176</v>
      </c>
      <c r="E10309" s="3">
        <v>3</v>
      </c>
      <c r="F10309" s="3">
        <v>4</v>
      </c>
      <c r="G10309" s="3">
        <v>1</v>
      </c>
      <c r="H10309" s="3">
        <v>1</v>
      </c>
      <c r="I10309" s="3">
        <f t="shared" si="161"/>
        <v>2</v>
      </c>
    </row>
    <row r="10310" spans="1:9" x14ac:dyDescent="0.35">
      <c r="A10310" s="3" t="s">
        <v>10702</v>
      </c>
      <c r="B10310" s="44" t="s">
        <v>229</v>
      </c>
      <c r="C10310" s="44" t="s">
        <v>203</v>
      </c>
      <c r="D10310" s="44" t="s">
        <v>175</v>
      </c>
      <c r="E10310" s="3">
        <v>3</v>
      </c>
      <c r="F10310" s="3">
        <v>1</v>
      </c>
      <c r="G10310" s="3">
        <v>4</v>
      </c>
      <c r="H10310" s="3">
        <v>1</v>
      </c>
      <c r="I10310" s="3">
        <f t="shared" si="161"/>
        <v>2</v>
      </c>
    </row>
    <row r="10311" spans="1:9" x14ac:dyDescent="0.35">
      <c r="A10311" s="3" t="s">
        <v>10703</v>
      </c>
      <c r="B10311" s="44" t="s">
        <v>272</v>
      </c>
      <c r="C10311" s="44" t="s">
        <v>273</v>
      </c>
      <c r="D10311" s="44" t="s">
        <v>175</v>
      </c>
      <c r="E10311" s="3">
        <v>3</v>
      </c>
      <c r="F10311" s="3">
        <v>4</v>
      </c>
      <c r="G10311" s="3">
        <v>4</v>
      </c>
      <c r="H10311" s="3">
        <v>4</v>
      </c>
      <c r="I10311" s="3">
        <f t="shared" si="161"/>
        <v>4</v>
      </c>
    </row>
    <row r="10312" spans="1:9" x14ac:dyDescent="0.35">
      <c r="A10312" s="3" t="s">
        <v>10704</v>
      </c>
      <c r="B10312" s="44" t="s">
        <v>213</v>
      </c>
      <c r="C10312" s="44" t="s">
        <v>108</v>
      </c>
      <c r="D10312" s="44" t="s">
        <v>176</v>
      </c>
      <c r="E10312" s="3">
        <v>3</v>
      </c>
      <c r="F10312" s="3">
        <v>1</v>
      </c>
      <c r="G10312" s="3">
        <v>4</v>
      </c>
      <c r="H10312" s="3">
        <v>1</v>
      </c>
      <c r="I10312" s="3">
        <f t="shared" si="161"/>
        <v>2</v>
      </c>
    </row>
    <row r="10313" spans="1:9" x14ac:dyDescent="0.35">
      <c r="A10313" s="3" t="s">
        <v>10705</v>
      </c>
      <c r="B10313" s="44" t="s">
        <v>272</v>
      </c>
      <c r="C10313" s="44" t="s">
        <v>273</v>
      </c>
      <c r="D10313" s="44" t="s">
        <v>175</v>
      </c>
      <c r="E10313" s="3">
        <v>3</v>
      </c>
      <c r="F10313" s="3">
        <v>1</v>
      </c>
      <c r="G10313" s="3">
        <v>1</v>
      </c>
      <c r="H10313" s="3">
        <v>1</v>
      </c>
      <c r="I10313" s="3">
        <f t="shared" si="161"/>
        <v>2</v>
      </c>
    </row>
    <row r="10314" spans="1:9" x14ac:dyDescent="0.35">
      <c r="A10314" s="3" t="s">
        <v>10706</v>
      </c>
      <c r="B10314" s="44" t="s">
        <v>272</v>
      </c>
      <c r="C10314" s="44" t="s">
        <v>273</v>
      </c>
      <c r="D10314" s="44" t="s">
        <v>175</v>
      </c>
      <c r="E10314" s="3">
        <v>3</v>
      </c>
      <c r="F10314" s="3">
        <v>1</v>
      </c>
      <c r="G10314" s="3">
        <v>4</v>
      </c>
      <c r="H10314" s="3">
        <v>1</v>
      </c>
      <c r="I10314" s="3">
        <f t="shared" si="161"/>
        <v>2</v>
      </c>
    </row>
    <row r="10315" spans="1:9" x14ac:dyDescent="0.35">
      <c r="A10315" s="3" t="s">
        <v>10707</v>
      </c>
      <c r="B10315" s="44" t="s">
        <v>214</v>
      </c>
      <c r="C10315" s="44" t="s">
        <v>98</v>
      </c>
      <c r="D10315" s="44" t="s">
        <v>176</v>
      </c>
      <c r="E10315" s="3">
        <v>3</v>
      </c>
      <c r="F10315" s="3">
        <v>2</v>
      </c>
      <c r="G10315" s="3">
        <v>4</v>
      </c>
      <c r="H10315" s="3">
        <v>1</v>
      </c>
      <c r="I10315" s="3">
        <f t="shared" si="161"/>
        <v>3</v>
      </c>
    </row>
    <row r="10316" spans="1:9" x14ac:dyDescent="0.35">
      <c r="A10316" s="3" t="s">
        <v>10708</v>
      </c>
      <c r="B10316" s="44" t="s">
        <v>269</v>
      </c>
      <c r="C10316" s="44" t="s">
        <v>270</v>
      </c>
      <c r="D10316" s="44" t="s">
        <v>176</v>
      </c>
      <c r="E10316" s="3">
        <v>3</v>
      </c>
      <c r="F10316" s="3">
        <v>1</v>
      </c>
      <c r="G10316" s="3">
        <v>1</v>
      </c>
      <c r="H10316" s="3">
        <v>3</v>
      </c>
      <c r="I10316" s="3">
        <f t="shared" si="161"/>
        <v>2</v>
      </c>
    </row>
    <row r="10317" spans="1:9" x14ac:dyDescent="0.35">
      <c r="A10317" s="3" t="s">
        <v>10709</v>
      </c>
      <c r="B10317" s="44" t="s">
        <v>256</v>
      </c>
      <c r="C10317" s="44" t="s">
        <v>25</v>
      </c>
      <c r="D10317" s="44" t="s">
        <v>176</v>
      </c>
      <c r="E10317" s="3">
        <v>2</v>
      </c>
      <c r="F10317" s="3">
        <v>3</v>
      </c>
      <c r="G10317" s="3">
        <v>4</v>
      </c>
      <c r="H10317" s="3">
        <v>1</v>
      </c>
      <c r="I10317" s="3">
        <f t="shared" si="161"/>
        <v>3</v>
      </c>
    </row>
    <row r="10318" spans="1:9" x14ac:dyDescent="0.35">
      <c r="A10318" s="3" t="s">
        <v>10710</v>
      </c>
      <c r="B10318" s="44" t="s">
        <v>279</v>
      </c>
      <c r="C10318" s="44" t="s">
        <v>155</v>
      </c>
      <c r="D10318" s="44" t="s">
        <v>175</v>
      </c>
      <c r="E10318" s="3">
        <v>1</v>
      </c>
      <c r="F10318" s="3">
        <v>4</v>
      </c>
      <c r="G10318" s="3">
        <v>1</v>
      </c>
      <c r="H10318" s="3">
        <v>1</v>
      </c>
      <c r="I10318" s="3">
        <f t="shared" si="161"/>
        <v>2</v>
      </c>
    </row>
    <row r="10319" spans="1:9" x14ac:dyDescent="0.35">
      <c r="A10319" s="3" t="s">
        <v>10711</v>
      </c>
      <c r="B10319" s="44" t="s">
        <v>269</v>
      </c>
      <c r="C10319" s="44" t="s">
        <v>270</v>
      </c>
      <c r="D10319" s="44" t="s">
        <v>176</v>
      </c>
      <c r="E10319" s="3">
        <v>3</v>
      </c>
      <c r="F10319" s="3">
        <v>1</v>
      </c>
      <c r="G10319" s="3">
        <v>1</v>
      </c>
      <c r="H10319" s="3">
        <v>1</v>
      </c>
      <c r="I10319" s="3">
        <f t="shared" si="161"/>
        <v>2</v>
      </c>
    </row>
    <row r="10320" spans="1:9" x14ac:dyDescent="0.35">
      <c r="A10320" s="3" t="s">
        <v>10712</v>
      </c>
      <c r="B10320" s="44" t="s">
        <v>256</v>
      </c>
      <c r="C10320" s="44" t="s">
        <v>25</v>
      </c>
      <c r="D10320" s="44" t="s">
        <v>176</v>
      </c>
      <c r="E10320" s="3">
        <v>3</v>
      </c>
      <c r="F10320" s="3">
        <v>1</v>
      </c>
      <c r="G10320" s="3">
        <v>4</v>
      </c>
      <c r="H10320" s="3">
        <v>1</v>
      </c>
      <c r="I10320" s="3">
        <f t="shared" si="161"/>
        <v>2</v>
      </c>
    </row>
    <row r="10321" spans="1:9" x14ac:dyDescent="0.35">
      <c r="A10321" s="3" t="s">
        <v>10713</v>
      </c>
      <c r="B10321" s="44" t="s">
        <v>179</v>
      </c>
      <c r="C10321" s="44" t="s">
        <v>102</v>
      </c>
      <c r="D10321" s="44" t="s">
        <v>176</v>
      </c>
      <c r="E10321" s="3">
        <v>3</v>
      </c>
      <c r="F10321" s="3">
        <v>1</v>
      </c>
      <c r="G10321" s="3">
        <v>4</v>
      </c>
      <c r="H10321" s="3">
        <v>1</v>
      </c>
      <c r="I10321" s="3">
        <f t="shared" si="161"/>
        <v>2</v>
      </c>
    </row>
    <row r="10322" spans="1:9" x14ac:dyDescent="0.35">
      <c r="A10322" s="3" t="s">
        <v>10714</v>
      </c>
      <c r="B10322" s="44" t="s">
        <v>269</v>
      </c>
      <c r="C10322" s="44" t="s">
        <v>270</v>
      </c>
      <c r="D10322" s="44" t="s">
        <v>176</v>
      </c>
      <c r="E10322" s="3">
        <v>3</v>
      </c>
      <c r="F10322" s="3">
        <v>1</v>
      </c>
      <c r="G10322" s="3">
        <v>1</v>
      </c>
      <c r="H10322" s="3">
        <v>1</v>
      </c>
      <c r="I10322" s="3">
        <f t="shared" si="161"/>
        <v>2</v>
      </c>
    </row>
    <row r="10323" spans="1:9" x14ac:dyDescent="0.35">
      <c r="A10323" s="3" t="s">
        <v>10715</v>
      </c>
      <c r="B10323" s="44" t="s">
        <v>214</v>
      </c>
      <c r="C10323" s="44" t="s">
        <v>98</v>
      </c>
      <c r="D10323" s="44" t="s">
        <v>176</v>
      </c>
      <c r="E10323" s="3">
        <v>3</v>
      </c>
      <c r="F10323" s="3">
        <v>1</v>
      </c>
      <c r="G10323" s="3">
        <v>1</v>
      </c>
      <c r="H10323" s="3">
        <v>1</v>
      </c>
      <c r="I10323" s="3">
        <f t="shared" si="161"/>
        <v>2</v>
      </c>
    </row>
    <row r="10324" spans="1:9" x14ac:dyDescent="0.35">
      <c r="A10324" s="3" t="s">
        <v>10716</v>
      </c>
      <c r="B10324" s="44" t="s">
        <v>202</v>
      </c>
      <c r="C10324" s="44" t="s">
        <v>203</v>
      </c>
      <c r="D10324" s="44" t="s">
        <v>176</v>
      </c>
      <c r="E10324" s="3">
        <v>3</v>
      </c>
      <c r="F10324" s="3">
        <v>1</v>
      </c>
      <c r="G10324" s="3">
        <v>4</v>
      </c>
      <c r="H10324" s="3">
        <v>1</v>
      </c>
      <c r="I10324" s="3">
        <f t="shared" si="161"/>
        <v>2</v>
      </c>
    </row>
    <row r="10325" spans="1:9" x14ac:dyDescent="0.35">
      <c r="A10325" s="3" t="s">
        <v>10717</v>
      </c>
      <c r="B10325" s="44" t="s">
        <v>240</v>
      </c>
      <c r="C10325" s="44" t="s">
        <v>25</v>
      </c>
      <c r="D10325" s="44" t="s">
        <v>175</v>
      </c>
      <c r="E10325" s="3">
        <v>3</v>
      </c>
      <c r="F10325" s="3">
        <v>1</v>
      </c>
      <c r="G10325" s="3">
        <v>1</v>
      </c>
      <c r="H10325" s="3">
        <v>1</v>
      </c>
      <c r="I10325" s="3">
        <f t="shared" si="161"/>
        <v>2</v>
      </c>
    </row>
    <row r="10326" spans="1:9" x14ac:dyDescent="0.35">
      <c r="A10326" s="3" t="s">
        <v>10718</v>
      </c>
      <c r="B10326" s="44" t="s">
        <v>240</v>
      </c>
      <c r="C10326" s="44" t="s">
        <v>25</v>
      </c>
      <c r="D10326" s="44" t="s">
        <v>175</v>
      </c>
      <c r="E10326" s="3">
        <v>3</v>
      </c>
      <c r="F10326" s="3">
        <v>1</v>
      </c>
      <c r="G10326" s="3">
        <v>4</v>
      </c>
      <c r="H10326" s="3">
        <v>1</v>
      </c>
      <c r="I10326" s="3">
        <f t="shared" si="161"/>
        <v>2</v>
      </c>
    </row>
    <row r="10327" spans="1:9" x14ac:dyDescent="0.35">
      <c r="A10327" s="3" t="s">
        <v>10719</v>
      </c>
      <c r="B10327" s="44" t="s">
        <v>213</v>
      </c>
      <c r="C10327" s="44" t="s">
        <v>108</v>
      </c>
      <c r="D10327" s="44" t="s">
        <v>176</v>
      </c>
      <c r="E10327" s="3">
        <v>3</v>
      </c>
      <c r="F10327" s="3">
        <v>1</v>
      </c>
      <c r="G10327" s="3">
        <v>4</v>
      </c>
      <c r="H10327" s="3">
        <v>1</v>
      </c>
      <c r="I10327" s="3">
        <f t="shared" si="161"/>
        <v>2</v>
      </c>
    </row>
    <row r="10328" spans="1:9" x14ac:dyDescent="0.35">
      <c r="A10328" s="3" t="s">
        <v>10720</v>
      </c>
      <c r="B10328" s="44" t="s">
        <v>257</v>
      </c>
      <c r="C10328" s="44" t="s">
        <v>108</v>
      </c>
      <c r="D10328" s="44" t="s">
        <v>175</v>
      </c>
      <c r="E10328" s="3">
        <v>3</v>
      </c>
      <c r="F10328" s="3">
        <v>1</v>
      </c>
      <c r="G10328" s="3">
        <v>4</v>
      </c>
      <c r="H10328" s="3">
        <v>1</v>
      </c>
      <c r="I10328" s="3">
        <f t="shared" si="161"/>
        <v>2</v>
      </c>
    </row>
    <row r="10329" spans="1:9" x14ac:dyDescent="0.35">
      <c r="A10329" s="3" t="s">
        <v>10721</v>
      </c>
      <c r="B10329" s="44" t="s">
        <v>213</v>
      </c>
      <c r="C10329" s="44" t="s">
        <v>108</v>
      </c>
      <c r="D10329" s="44" t="s">
        <v>176</v>
      </c>
      <c r="E10329" s="3">
        <v>3</v>
      </c>
      <c r="F10329" s="3">
        <v>1</v>
      </c>
      <c r="G10329" s="3">
        <v>1</v>
      </c>
      <c r="H10329" s="3">
        <v>1</v>
      </c>
      <c r="I10329" s="3">
        <f t="shared" si="161"/>
        <v>2</v>
      </c>
    </row>
    <row r="10330" spans="1:9" x14ac:dyDescent="0.35">
      <c r="A10330" s="3" t="s">
        <v>10722</v>
      </c>
      <c r="B10330" s="44" t="s">
        <v>179</v>
      </c>
      <c r="C10330" s="44" t="s">
        <v>102</v>
      </c>
      <c r="D10330" s="44" t="s">
        <v>176</v>
      </c>
      <c r="E10330" s="3">
        <v>3</v>
      </c>
      <c r="F10330" s="3">
        <v>1</v>
      </c>
      <c r="G10330" s="3">
        <v>1</v>
      </c>
      <c r="H10330" s="3">
        <v>1</v>
      </c>
      <c r="I10330" s="3">
        <f t="shared" si="161"/>
        <v>2</v>
      </c>
    </row>
    <row r="10331" spans="1:9" x14ac:dyDescent="0.35">
      <c r="A10331" s="3" t="s">
        <v>10723</v>
      </c>
      <c r="B10331" s="44" t="s">
        <v>202</v>
      </c>
      <c r="C10331" s="44" t="s">
        <v>203</v>
      </c>
      <c r="D10331" s="44" t="s">
        <v>176</v>
      </c>
      <c r="E10331" s="3">
        <v>1</v>
      </c>
      <c r="F10331" s="3">
        <v>3</v>
      </c>
      <c r="G10331" s="3">
        <v>1</v>
      </c>
      <c r="H10331" s="3">
        <v>2</v>
      </c>
      <c r="I10331" s="3">
        <f t="shared" si="161"/>
        <v>2</v>
      </c>
    </row>
    <row r="10332" spans="1:9" x14ac:dyDescent="0.35">
      <c r="A10332" s="3" t="s">
        <v>10724</v>
      </c>
      <c r="B10332" s="44" t="s">
        <v>241</v>
      </c>
      <c r="C10332" s="44" t="s">
        <v>35</v>
      </c>
      <c r="D10332" s="44" t="s">
        <v>175</v>
      </c>
      <c r="E10332" s="3">
        <v>1</v>
      </c>
      <c r="F10332" s="3">
        <v>4</v>
      </c>
      <c r="G10332" s="3">
        <v>4</v>
      </c>
      <c r="H10332" s="3">
        <v>3</v>
      </c>
      <c r="I10332" s="3">
        <f t="shared" si="161"/>
        <v>3</v>
      </c>
    </row>
    <row r="10333" spans="1:9" x14ac:dyDescent="0.35">
      <c r="A10333" s="3" t="s">
        <v>10725</v>
      </c>
      <c r="B10333" s="44" t="s">
        <v>240</v>
      </c>
      <c r="C10333" s="44" t="s">
        <v>25</v>
      </c>
      <c r="D10333" s="44" t="s">
        <v>175</v>
      </c>
      <c r="E10333" s="3">
        <v>3</v>
      </c>
      <c r="F10333" s="3">
        <v>1</v>
      </c>
      <c r="G10333" s="3">
        <v>1</v>
      </c>
      <c r="H10333" s="3">
        <v>2</v>
      </c>
      <c r="I10333" s="3">
        <f t="shared" si="161"/>
        <v>2</v>
      </c>
    </row>
    <row r="10334" spans="1:9" x14ac:dyDescent="0.35">
      <c r="A10334" s="3" t="s">
        <v>10726</v>
      </c>
      <c r="B10334" s="44" t="s">
        <v>256</v>
      </c>
      <c r="C10334" s="44" t="s">
        <v>25</v>
      </c>
      <c r="D10334" s="44" t="s">
        <v>176</v>
      </c>
      <c r="E10334" s="3">
        <v>3</v>
      </c>
      <c r="F10334" s="3">
        <v>1</v>
      </c>
      <c r="G10334" s="3">
        <v>4</v>
      </c>
      <c r="H10334" s="3">
        <v>1</v>
      </c>
      <c r="I10334" s="3">
        <f t="shared" si="161"/>
        <v>2</v>
      </c>
    </row>
    <row r="10335" spans="1:9" x14ac:dyDescent="0.35">
      <c r="A10335" s="3" t="s">
        <v>10727</v>
      </c>
      <c r="B10335" s="44" t="s">
        <v>2212</v>
      </c>
      <c r="C10335" s="44" t="s">
        <v>81</v>
      </c>
      <c r="D10335" s="44" t="s">
        <v>175</v>
      </c>
      <c r="E10335" s="3">
        <v>3</v>
      </c>
      <c r="F10335" s="3">
        <v>1</v>
      </c>
      <c r="G10335" s="3">
        <v>4</v>
      </c>
      <c r="H10335" s="3">
        <v>1</v>
      </c>
      <c r="I10335" s="3">
        <f t="shared" si="161"/>
        <v>2</v>
      </c>
    </row>
    <row r="10336" spans="1:9" x14ac:dyDescent="0.35">
      <c r="A10336" s="3" t="s">
        <v>10728</v>
      </c>
      <c r="B10336" s="44" t="s">
        <v>214</v>
      </c>
      <c r="C10336" s="44" t="s">
        <v>98</v>
      </c>
      <c r="D10336" s="44" t="s">
        <v>176</v>
      </c>
      <c r="E10336" s="3">
        <v>3</v>
      </c>
      <c r="F10336" s="3">
        <v>2</v>
      </c>
      <c r="G10336" s="3">
        <v>1</v>
      </c>
      <c r="H10336" s="3">
        <v>2</v>
      </c>
      <c r="I10336" s="3">
        <f t="shared" si="161"/>
        <v>2</v>
      </c>
    </row>
    <row r="10337" spans="1:9" x14ac:dyDescent="0.35">
      <c r="A10337" s="3" t="s">
        <v>10729</v>
      </c>
      <c r="B10337" s="44" t="s">
        <v>279</v>
      </c>
      <c r="C10337" s="44" t="s">
        <v>155</v>
      </c>
      <c r="D10337" s="44" t="s">
        <v>175</v>
      </c>
      <c r="E10337" s="3">
        <v>3</v>
      </c>
      <c r="F10337" s="3">
        <v>3</v>
      </c>
      <c r="G10337" s="3">
        <v>4</v>
      </c>
      <c r="H10337" s="3">
        <v>1</v>
      </c>
      <c r="I10337" s="3">
        <f t="shared" si="161"/>
        <v>3</v>
      </c>
    </row>
    <row r="10338" spans="1:9" x14ac:dyDescent="0.35">
      <c r="A10338" s="3" t="s">
        <v>10730</v>
      </c>
      <c r="B10338" s="44" t="s">
        <v>241</v>
      </c>
      <c r="C10338" s="44" t="s">
        <v>35</v>
      </c>
      <c r="D10338" s="44" t="s">
        <v>175</v>
      </c>
      <c r="E10338" s="3">
        <v>3</v>
      </c>
      <c r="F10338" s="3">
        <v>1</v>
      </c>
      <c r="G10338" s="3">
        <v>1</v>
      </c>
      <c r="H10338" s="3">
        <v>2</v>
      </c>
      <c r="I10338" s="3">
        <f t="shared" si="161"/>
        <v>2</v>
      </c>
    </row>
    <row r="10339" spans="1:9" x14ac:dyDescent="0.35">
      <c r="A10339" s="3" t="s">
        <v>10731</v>
      </c>
      <c r="B10339" s="44" t="s">
        <v>240</v>
      </c>
      <c r="C10339" s="44" t="s">
        <v>25</v>
      </c>
      <c r="D10339" s="44" t="s">
        <v>175</v>
      </c>
      <c r="E10339" s="3">
        <v>3</v>
      </c>
      <c r="F10339" s="3">
        <v>1</v>
      </c>
      <c r="G10339" s="3">
        <v>1</v>
      </c>
      <c r="H10339" s="3">
        <v>2</v>
      </c>
      <c r="I10339" s="3">
        <f t="shared" si="161"/>
        <v>2</v>
      </c>
    </row>
    <row r="10340" spans="1:9" x14ac:dyDescent="0.35">
      <c r="A10340" s="3" t="s">
        <v>10732</v>
      </c>
      <c r="B10340" s="44" t="s">
        <v>241</v>
      </c>
      <c r="C10340" s="44" t="s">
        <v>35</v>
      </c>
      <c r="D10340" s="44" t="s">
        <v>175</v>
      </c>
      <c r="E10340" s="3">
        <v>3</v>
      </c>
      <c r="F10340" s="3">
        <v>1</v>
      </c>
      <c r="G10340" s="3">
        <v>1</v>
      </c>
      <c r="H10340" s="3">
        <v>1</v>
      </c>
      <c r="I10340" s="3">
        <f t="shared" si="161"/>
        <v>2</v>
      </c>
    </row>
    <row r="10341" spans="1:9" x14ac:dyDescent="0.35">
      <c r="A10341" s="3" t="s">
        <v>10733</v>
      </c>
      <c r="B10341" s="44" t="s">
        <v>241</v>
      </c>
      <c r="C10341" s="44" t="s">
        <v>35</v>
      </c>
      <c r="D10341" s="44" t="s">
        <v>175</v>
      </c>
      <c r="E10341" s="3">
        <v>3</v>
      </c>
      <c r="F10341" s="3">
        <v>1</v>
      </c>
      <c r="G10341" s="3">
        <v>1</v>
      </c>
      <c r="H10341" s="3">
        <v>1</v>
      </c>
      <c r="I10341" s="3">
        <f t="shared" si="161"/>
        <v>2</v>
      </c>
    </row>
    <row r="10342" spans="1:9" x14ac:dyDescent="0.35">
      <c r="A10342" s="3" t="s">
        <v>10734</v>
      </c>
      <c r="B10342" s="44" t="s">
        <v>231</v>
      </c>
      <c r="C10342" s="44" t="s">
        <v>35</v>
      </c>
      <c r="D10342" s="44" t="s">
        <v>176</v>
      </c>
      <c r="E10342" s="3">
        <v>3</v>
      </c>
      <c r="F10342" s="3">
        <v>1</v>
      </c>
      <c r="G10342" s="3">
        <v>4</v>
      </c>
      <c r="H10342" s="3">
        <v>1</v>
      </c>
      <c r="I10342" s="3">
        <f t="shared" si="161"/>
        <v>2</v>
      </c>
    </row>
    <row r="10343" spans="1:9" x14ac:dyDescent="0.35">
      <c r="A10343" s="3" t="s">
        <v>10735</v>
      </c>
      <c r="B10343" s="44" t="s">
        <v>231</v>
      </c>
      <c r="C10343" s="44" t="s">
        <v>35</v>
      </c>
      <c r="D10343" s="44" t="s">
        <v>176</v>
      </c>
      <c r="E10343" s="3">
        <v>3</v>
      </c>
      <c r="F10343" s="3">
        <v>3</v>
      </c>
      <c r="G10343" s="3">
        <v>1</v>
      </c>
      <c r="H10343" s="3">
        <v>1</v>
      </c>
      <c r="I10343" s="3">
        <f t="shared" si="161"/>
        <v>2</v>
      </c>
    </row>
    <row r="10344" spans="1:9" x14ac:dyDescent="0.35">
      <c r="A10344" s="3" t="s">
        <v>10736</v>
      </c>
      <c r="B10344" s="44" t="s">
        <v>201</v>
      </c>
      <c r="C10344" s="44" t="s">
        <v>155</v>
      </c>
      <c r="D10344" s="44" t="s">
        <v>176</v>
      </c>
      <c r="E10344" s="3">
        <v>3</v>
      </c>
      <c r="F10344" s="3">
        <v>1</v>
      </c>
      <c r="G10344" s="3">
        <v>1</v>
      </c>
      <c r="H10344" s="3">
        <v>1</v>
      </c>
      <c r="I10344" s="3">
        <f t="shared" si="161"/>
        <v>2</v>
      </c>
    </row>
    <row r="10345" spans="1:9" x14ac:dyDescent="0.35">
      <c r="A10345" s="3" t="s">
        <v>10737</v>
      </c>
      <c r="B10345" s="44" t="s">
        <v>241</v>
      </c>
      <c r="C10345" s="44" t="s">
        <v>35</v>
      </c>
      <c r="D10345" s="44" t="s">
        <v>175</v>
      </c>
      <c r="E10345" s="3">
        <v>3</v>
      </c>
      <c r="F10345" s="3">
        <v>1</v>
      </c>
      <c r="G10345" s="3">
        <v>1</v>
      </c>
      <c r="H10345" s="3">
        <v>1</v>
      </c>
      <c r="I10345" s="3">
        <f t="shared" si="161"/>
        <v>2</v>
      </c>
    </row>
    <row r="10346" spans="1:9" x14ac:dyDescent="0.35">
      <c r="A10346" s="3" t="s">
        <v>10738</v>
      </c>
      <c r="B10346" s="44" t="s">
        <v>231</v>
      </c>
      <c r="C10346" s="44" t="s">
        <v>35</v>
      </c>
      <c r="D10346" s="44" t="s">
        <v>176</v>
      </c>
      <c r="E10346" s="3">
        <v>3</v>
      </c>
      <c r="F10346" s="3">
        <v>1</v>
      </c>
      <c r="G10346" s="3">
        <v>1</v>
      </c>
      <c r="H10346" s="3">
        <v>4</v>
      </c>
      <c r="I10346" s="3">
        <f t="shared" si="161"/>
        <v>2</v>
      </c>
    </row>
    <row r="10347" spans="1:9" x14ac:dyDescent="0.35">
      <c r="A10347" s="3" t="s">
        <v>10739</v>
      </c>
      <c r="B10347" s="44" t="s">
        <v>229</v>
      </c>
      <c r="C10347" s="44" t="s">
        <v>203</v>
      </c>
      <c r="D10347" s="44" t="s">
        <v>175</v>
      </c>
      <c r="E10347" s="3">
        <v>3</v>
      </c>
      <c r="F10347" s="3">
        <v>1</v>
      </c>
      <c r="G10347" s="3">
        <v>4</v>
      </c>
      <c r="H10347" s="3">
        <v>1</v>
      </c>
      <c r="I10347" s="3">
        <f t="shared" si="161"/>
        <v>2</v>
      </c>
    </row>
    <row r="10348" spans="1:9" x14ac:dyDescent="0.35">
      <c r="A10348" s="3" t="s">
        <v>10740</v>
      </c>
      <c r="B10348" s="44" t="s">
        <v>257</v>
      </c>
      <c r="C10348" s="44" t="s">
        <v>108</v>
      </c>
      <c r="D10348" s="44" t="s">
        <v>175</v>
      </c>
      <c r="E10348" s="3">
        <v>3</v>
      </c>
      <c r="F10348" s="3">
        <v>1</v>
      </c>
      <c r="G10348" s="3">
        <v>4</v>
      </c>
      <c r="H10348" s="3">
        <v>1</v>
      </c>
      <c r="I10348" s="3">
        <f t="shared" si="161"/>
        <v>2</v>
      </c>
    </row>
    <row r="10349" spans="1:9" x14ac:dyDescent="0.35">
      <c r="A10349" s="3" t="s">
        <v>10741</v>
      </c>
      <c r="B10349" s="44" t="s">
        <v>241</v>
      </c>
      <c r="C10349" s="44" t="s">
        <v>35</v>
      </c>
      <c r="D10349" s="44" t="s">
        <v>175</v>
      </c>
      <c r="E10349" s="3">
        <v>3</v>
      </c>
      <c r="F10349" s="3">
        <v>1</v>
      </c>
      <c r="G10349" s="3">
        <v>4</v>
      </c>
      <c r="H10349" s="3">
        <v>1</v>
      </c>
      <c r="I10349" s="3">
        <f t="shared" si="161"/>
        <v>2</v>
      </c>
    </row>
    <row r="10350" spans="1:9" x14ac:dyDescent="0.35">
      <c r="A10350" s="3" t="s">
        <v>10742</v>
      </c>
      <c r="B10350" s="44" t="s">
        <v>279</v>
      </c>
      <c r="C10350" s="44" t="s">
        <v>155</v>
      </c>
      <c r="D10350" s="44" t="s">
        <v>175</v>
      </c>
      <c r="E10350" s="3">
        <v>3</v>
      </c>
      <c r="F10350" s="3">
        <v>4</v>
      </c>
      <c r="G10350" s="3">
        <v>1</v>
      </c>
      <c r="H10350" s="3">
        <v>1</v>
      </c>
      <c r="I10350" s="3">
        <f t="shared" si="161"/>
        <v>2</v>
      </c>
    </row>
    <row r="10351" spans="1:9" x14ac:dyDescent="0.35">
      <c r="A10351" s="3" t="s">
        <v>10743</v>
      </c>
      <c r="B10351" s="44" t="s">
        <v>240</v>
      </c>
      <c r="C10351" s="44" t="s">
        <v>25</v>
      </c>
      <c r="D10351" s="44" t="s">
        <v>175</v>
      </c>
      <c r="E10351" s="3">
        <v>3</v>
      </c>
      <c r="F10351" s="3">
        <v>1</v>
      </c>
      <c r="G10351" s="3">
        <v>1</v>
      </c>
      <c r="H10351" s="3">
        <v>2</v>
      </c>
      <c r="I10351" s="3">
        <f t="shared" si="161"/>
        <v>2</v>
      </c>
    </row>
    <row r="10352" spans="1:9" x14ac:dyDescent="0.35">
      <c r="A10352" s="3" t="s">
        <v>10744</v>
      </c>
      <c r="B10352" s="44" t="s">
        <v>240</v>
      </c>
      <c r="C10352" s="44" t="s">
        <v>25</v>
      </c>
      <c r="D10352" s="44" t="s">
        <v>175</v>
      </c>
      <c r="E10352" s="3">
        <v>3</v>
      </c>
      <c r="F10352" s="3">
        <v>1</v>
      </c>
      <c r="G10352" s="3">
        <v>4</v>
      </c>
      <c r="H10352" s="3">
        <v>1</v>
      </c>
      <c r="I10352" s="3">
        <f t="shared" si="161"/>
        <v>2</v>
      </c>
    </row>
    <row r="10353" spans="1:9" x14ac:dyDescent="0.35">
      <c r="A10353" s="3" t="s">
        <v>10745</v>
      </c>
      <c r="B10353" s="44" t="s">
        <v>179</v>
      </c>
      <c r="C10353" s="44" t="s">
        <v>102</v>
      </c>
      <c r="D10353" s="44" t="s">
        <v>176</v>
      </c>
      <c r="E10353" s="3">
        <v>3</v>
      </c>
      <c r="F10353" s="3">
        <v>1</v>
      </c>
      <c r="G10353" s="3">
        <v>1</v>
      </c>
      <c r="H10353" s="3">
        <v>1</v>
      </c>
      <c r="I10353" s="3">
        <f t="shared" si="161"/>
        <v>2</v>
      </c>
    </row>
    <row r="10354" spans="1:9" x14ac:dyDescent="0.35">
      <c r="A10354" s="3" t="s">
        <v>10746</v>
      </c>
      <c r="B10354" s="44" t="s">
        <v>2212</v>
      </c>
      <c r="C10354" s="44" t="s">
        <v>81</v>
      </c>
      <c r="D10354" s="44" t="s">
        <v>175</v>
      </c>
      <c r="E10354" s="3">
        <v>3</v>
      </c>
      <c r="F10354" s="3">
        <v>2</v>
      </c>
      <c r="G10354" s="3">
        <v>1</v>
      </c>
      <c r="H10354" s="3">
        <v>1</v>
      </c>
      <c r="I10354" s="3">
        <f t="shared" si="161"/>
        <v>2</v>
      </c>
    </row>
    <row r="10355" spans="1:9" x14ac:dyDescent="0.35">
      <c r="A10355" s="3" t="s">
        <v>10747</v>
      </c>
      <c r="B10355" s="44" t="s">
        <v>269</v>
      </c>
      <c r="C10355" s="44" t="s">
        <v>270</v>
      </c>
      <c r="D10355" s="44" t="s">
        <v>176</v>
      </c>
      <c r="E10355" s="3">
        <v>3</v>
      </c>
      <c r="F10355" s="3">
        <v>1</v>
      </c>
      <c r="G10355" s="3">
        <v>4</v>
      </c>
      <c r="H10355" s="3">
        <v>3</v>
      </c>
      <c r="I10355" s="3">
        <f t="shared" si="161"/>
        <v>3</v>
      </c>
    </row>
    <row r="10356" spans="1:9" x14ac:dyDescent="0.35">
      <c r="A10356" s="3" t="s">
        <v>10748</v>
      </c>
      <c r="B10356" s="44" t="s">
        <v>214</v>
      </c>
      <c r="C10356" s="44" t="s">
        <v>98</v>
      </c>
      <c r="D10356" s="44" t="s">
        <v>176</v>
      </c>
      <c r="E10356" s="3">
        <v>3</v>
      </c>
      <c r="F10356" s="3">
        <v>1</v>
      </c>
      <c r="G10356" s="3">
        <v>4</v>
      </c>
      <c r="H10356" s="3">
        <v>1</v>
      </c>
      <c r="I10356" s="3">
        <f t="shared" si="161"/>
        <v>2</v>
      </c>
    </row>
    <row r="10357" spans="1:9" x14ac:dyDescent="0.35">
      <c r="A10357" s="3" t="s">
        <v>10749</v>
      </c>
      <c r="B10357" s="44" t="s">
        <v>241</v>
      </c>
      <c r="C10357" s="44" t="s">
        <v>35</v>
      </c>
      <c r="D10357" s="44" t="s">
        <v>175</v>
      </c>
      <c r="E10357" s="3">
        <v>3</v>
      </c>
      <c r="F10357" s="3">
        <v>1</v>
      </c>
      <c r="G10357" s="3">
        <v>1</v>
      </c>
      <c r="H10357" s="3">
        <v>1</v>
      </c>
      <c r="I10357" s="3">
        <f t="shared" si="161"/>
        <v>2</v>
      </c>
    </row>
    <row r="10358" spans="1:9" x14ac:dyDescent="0.35">
      <c r="A10358" s="3" t="s">
        <v>10750</v>
      </c>
      <c r="B10358" s="44" t="s">
        <v>240</v>
      </c>
      <c r="C10358" s="44" t="s">
        <v>25</v>
      </c>
      <c r="D10358" s="44" t="s">
        <v>175</v>
      </c>
      <c r="E10358" s="3">
        <v>3</v>
      </c>
      <c r="F10358" s="3">
        <v>1</v>
      </c>
      <c r="G10358" s="3">
        <v>4</v>
      </c>
      <c r="H10358" s="3">
        <v>1</v>
      </c>
      <c r="I10358" s="3">
        <f t="shared" si="161"/>
        <v>2</v>
      </c>
    </row>
    <row r="10359" spans="1:9" x14ac:dyDescent="0.35">
      <c r="A10359" s="3" t="s">
        <v>10751</v>
      </c>
      <c r="B10359" s="44" t="s">
        <v>2212</v>
      </c>
      <c r="C10359" s="44" t="s">
        <v>81</v>
      </c>
      <c r="D10359" s="44" t="s">
        <v>175</v>
      </c>
      <c r="E10359" s="3">
        <v>3</v>
      </c>
      <c r="F10359" s="3">
        <v>1</v>
      </c>
      <c r="G10359" s="3">
        <v>4</v>
      </c>
      <c r="H10359" s="3">
        <v>1</v>
      </c>
      <c r="I10359" s="3">
        <f t="shared" si="161"/>
        <v>2</v>
      </c>
    </row>
    <row r="10360" spans="1:9" x14ac:dyDescent="0.35">
      <c r="A10360" s="3" t="s">
        <v>10752</v>
      </c>
      <c r="B10360" s="44" t="s">
        <v>279</v>
      </c>
      <c r="C10360" s="44" t="s">
        <v>155</v>
      </c>
      <c r="D10360" s="44" t="s">
        <v>175</v>
      </c>
      <c r="E10360" s="3">
        <v>3</v>
      </c>
      <c r="F10360" s="3">
        <v>1</v>
      </c>
      <c r="G10360" s="3">
        <v>1</v>
      </c>
      <c r="H10360" s="3">
        <v>1</v>
      </c>
      <c r="I10360" s="3">
        <f t="shared" si="161"/>
        <v>2</v>
      </c>
    </row>
    <row r="10361" spans="1:9" x14ac:dyDescent="0.35">
      <c r="A10361" s="3" t="s">
        <v>10753</v>
      </c>
      <c r="B10361" s="44" t="s">
        <v>240</v>
      </c>
      <c r="C10361" s="44" t="s">
        <v>25</v>
      </c>
      <c r="D10361" s="44" t="s">
        <v>175</v>
      </c>
      <c r="E10361" s="3">
        <v>2</v>
      </c>
      <c r="F10361" s="3">
        <v>2</v>
      </c>
      <c r="G10361" s="3">
        <v>1</v>
      </c>
      <c r="H10361" s="3">
        <v>1</v>
      </c>
      <c r="I10361" s="3">
        <f t="shared" si="161"/>
        <v>2</v>
      </c>
    </row>
    <row r="10362" spans="1:9" x14ac:dyDescent="0.35">
      <c r="A10362" s="3" t="s">
        <v>10754</v>
      </c>
      <c r="B10362" s="44" t="s">
        <v>280</v>
      </c>
      <c r="C10362" s="44" t="s">
        <v>98</v>
      </c>
      <c r="D10362" s="44" t="s">
        <v>175</v>
      </c>
      <c r="E10362" s="3">
        <v>3</v>
      </c>
      <c r="F10362" s="3">
        <v>1</v>
      </c>
      <c r="G10362" s="3">
        <v>4</v>
      </c>
      <c r="H10362" s="3">
        <v>1</v>
      </c>
      <c r="I10362" s="3">
        <f t="shared" si="161"/>
        <v>2</v>
      </c>
    </row>
    <row r="10363" spans="1:9" x14ac:dyDescent="0.35">
      <c r="A10363" s="3" t="s">
        <v>10755</v>
      </c>
      <c r="B10363" s="44" t="s">
        <v>231</v>
      </c>
      <c r="C10363" s="44" t="s">
        <v>35</v>
      </c>
      <c r="D10363" s="44" t="s">
        <v>176</v>
      </c>
      <c r="E10363" s="3">
        <v>3</v>
      </c>
      <c r="F10363" s="3">
        <v>1</v>
      </c>
      <c r="G10363" s="3">
        <v>4</v>
      </c>
      <c r="H10363" s="3">
        <v>1</v>
      </c>
      <c r="I10363" s="3">
        <f t="shared" si="161"/>
        <v>2</v>
      </c>
    </row>
    <row r="10364" spans="1:9" x14ac:dyDescent="0.35">
      <c r="A10364" s="3" t="s">
        <v>10756</v>
      </c>
      <c r="B10364" s="44" t="s">
        <v>229</v>
      </c>
      <c r="C10364" s="44" t="s">
        <v>203</v>
      </c>
      <c r="D10364" s="44" t="s">
        <v>175</v>
      </c>
      <c r="E10364" s="3">
        <v>3</v>
      </c>
      <c r="F10364" s="3">
        <v>1</v>
      </c>
      <c r="G10364" s="3">
        <v>1</v>
      </c>
      <c r="H10364" s="3">
        <v>1</v>
      </c>
      <c r="I10364" s="3">
        <f t="shared" si="161"/>
        <v>2</v>
      </c>
    </row>
    <row r="10365" spans="1:9" x14ac:dyDescent="0.35">
      <c r="A10365" s="3" t="s">
        <v>10757</v>
      </c>
      <c r="B10365" s="44" t="s">
        <v>1846</v>
      </c>
      <c r="C10365" s="44" t="s">
        <v>293</v>
      </c>
      <c r="D10365" s="44" t="s">
        <v>176</v>
      </c>
      <c r="E10365" s="3">
        <v>3</v>
      </c>
      <c r="F10365" s="3">
        <v>1</v>
      </c>
      <c r="G10365" s="3">
        <v>1</v>
      </c>
      <c r="H10365" s="3">
        <v>1</v>
      </c>
      <c r="I10365" s="3">
        <f t="shared" si="161"/>
        <v>2</v>
      </c>
    </row>
    <row r="10366" spans="1:9" x14ac:dyDescent="0.35">
      <c r="A10366" s="3" t="s">
        <v>10758</v>
      </c>
      <c r="B10366" s="44" t="s">
        <v>280</v>
      </c>
      <c r="C10366" s="44" t="s">
        <v>98</v>
      </c>
      <c r="D10366" s="44" t="s">
        <v>175</v>
      </c>
      <c r="E10366" s="3">
        <v>3</v>
      </c>
      <c r="F10366" s="3">
        <v>1</v>
      </c>
      <c r="G10366" s="3">
        <v>1</v>
      </c>
      <c r="H10366" s="3">
        <v>2</v>
      </c>
      <c r="I10366" s="3">
        <f t="shared" si="161"/>
        <v>2</v>
      </c>
    </row>
    <row r="10367" spans="1:9" x14ac:dyDescent="0.35">
      <c r="A10367" s="3" t="s">
        <v>10759</v>
      </c>
      <c r="B10367" s="44" t="s">
        <v>269</v>
      </c>
      <c r="C10367" s="44" t="s">
        <v>270</v>
      </c>
      <c r="D10367" s="44" t="s">
        <v>176</v>
      </c>
      <c r="E10367" s="3">
        <v>3</v>
      </c>
      <c r="F10367" s="3">
        <v>1</v>
      </c>
      <c r="G10367" s="3">
        <v>1</v>
      </c>
      <c r="H10367" s="3">
        <v>1</v>
      </c>
      <c r="I10367" s="3">
        <f t="shared" si="161"/>
        <v>2</v>
      </c>
    </row>
    <row r="10368" spans="1:9" x14ac:dyDescent="0.35">
      <c r="A10368" s="3" t="s">
        <v>10760</v>
      </c>
      <c r="B10368" s="44" t="s">
        <v>229</v>
      </c>
      <c r="C10368" s="44" t="s">
        <v>203</v>
      </c>
      <c r="D10368" s="44" t="s">
        <v>175</v>
      </c>
      <c r="E10368" s="3">
        <v>3</v>
      </c>
      <c r="F10368" s="3">
        <v>1</v>
      </c>
      <c r="G10368" s="3">
        <v>4</v>
      </c>
      <c r="H10368" s="3">
        <v>1</v>
      </c>
      <c r="I10368" s="3">
        <f t="shared" si="161"/>
        <v>2</v>
      </c>
    </row>
    <row r="10369" spans="1:9" x14ac:dyDescent="0.35">
      <c r="A10369" s="3" t="s">
        <v>10761</v>
      </c>
      <c r="B10369" s="44" t="s">
        <v>201</v>
      </c>
      <c r="C10369" s="44" t="s">
        <v>155</v>
      </c>
      <c r="D10369" s="44" t="s">
        <v>176</v>
      </c>
      <c r="E10369" s="3">
        <v>3</v>
      </c>
      <c r="F10369" s="3">
        <v>1</v>
      </c>
      <c r="G10369" s="3">
        <v>4</v>
      </c>
      <c r="H10369" s="3">
        <v>1</v>
      </c>
      <c r="I10369" s="3">
        <f t="shared" si="161"/>
        <v>2</v>
      </c>
    </row>
    <row r="10370" spans="1:9" x14ac:dyDescent="0.35">
      <c r="A10370" s="3" t="s">
        <v>10762</v>
      </c>
      <c r="B10370" s="44" t="s">
        <v>201</v>
      </c>
      <c r="C10370" s="44" t="s">
        <v>155</v>
      </c>
      <c r="D10370" s="44" t="s">
        <v>176</v>
      </c>
      <c r="E10370" s="3">
        <v>3</v>
      </c>
      <c r="F10370" s="3">
        <v>1</v>
      </c>
      <c r="G10370" s="3">
        <v>4</v>
      </c>
      <c r="H10370" s="3">
        <v>1</v>
      </c>
      <c r="I10370" s="3">
        <f t="shared" si="161"/>
        <v>2</v>
      </c>
    </row>
    <row r="10371" spans="1:9" x14ac:dyDescent="0.35">
      <c r="A10371" s="3" t="s">
        <v>10763</v>
      </c>
      <c r="B10371" s="44" t="s">
        <v>272</v>
      </c>
      <c r="C10371" s="44" t="s">
        <v>273</v>
      </c>
      <c r="D10371" s="44" t="s">
        <v>175</v>
      </c>
      <c r="E10371" s="3">
        <v>3</v>
      </c>
      <c r="F10371" s="3">
        <v>1</v>
      </c>
      <c r="G10371" s="3">
        <v>4</v>
      </c>
      <c r="H10371" s="3">
        <v>1</v>
      </c>
      <c r="I10371" s="3">
        <f t="shared" ref="I10371:I10434" si="162">ROUND(AVERAGE(E10371:H10371),0)</f>
        <v>2</v>
      </c>
    </row>
    <row r="10372" spans="1:9" x14ac:dyDescent="0.35">
      <c r="A10372" s="3" t="s">
        <v>10764</v>
      </c>
      <c r="B10372" s="44" t="s">
        <v>213</v>
      </c>
      <c r="C10372" s="44" t="s">
        <v>108</v>
      </c>
      <c r="D10372" s="44" t="s">
        <v>176</v>
      </c>
      <c r="E10372" s="3">
        <v>3</v>
      </c>
      <c r="F10372" s="3">
        <v>1</v>
      </c>
      <c r="G10372" s="3">
        <v>4</v>
      </c>
      <c r="H10372" s="3">
        <v>1</v>
      </c>
      <c r="I10372" s="3">
        <f t="shared" si="162"/>
        <v>2</v>
      </c>
    </row>
    <row r="10373" spans="1:9" x14ac:dyDescent="0.35">
      <c r="A10373" s="3" t="s">
        <v>10765</v>
      </c>
      <c r="B10373" s="44" t="s">
        <v>240</v>
      </c>
      <c r="C10373" s="44" t="s">
        <v>25</v>
      </c>
      <c r="D10373" s="44" t="s">
        <v>175</v>
      </c>
      <c r="E10373" s="3">
        <v>3</v>
      </c>
      <c r="F10373" s="3">
        <v>1</v>
      </c>
      <c r="G10373" s="3">
        <v>4</v>
      </c>
      <c r="H10373" s="3">
        <v>1</v>
      </c>
      <c r="I10373" s="3">
        <f t="shared" si="162"/>
        <v>2</v>
      </c>
    </row>
    <row r="10374" spans="1:9" x14ac:dyDescent="0.35">
      <c r="A10374" s="3" t="s">
        <v>10766</v>
      </c>
      <c r="B10374" s="44" t="s">
        <v>240</v>
      </c>
      <c r="C10374" s="44" t="s">
        <v>25</v>
      </c>
      <c r="D10374" s="44" t="s">
        <v>175</v>
      </c>
      <c r="E10374" s="3">
        <v>3</v>
      </c>
      <c r="F10374" s="3">
        <v>1</v>
      </c>
      <c r="G10374" s="3">
        <v>4</v>
      </c>
      <c r="H10374" s="3">
        <v>1</v>
      </c>
      <c r="I10374" s="3">
        <f t="shared" si="162"/>
        <v>2</v>
      </c>
    </row>
    <row r="10375" spans="1:9" x14ac:dyDescent="0.35">
      <c r="A10375" s="3" t="s">
        <v>10767</v>
      </c>
      <c r="B10375" s="44" t="s">
        <v>272</v>
      </c>
      <c r="C10375" s="44" t="s">
        <v>273</v>
      </c>
      <c r="D10375" s="44" t="s">
        <v>175</v>
      </c>
      <c r="E10375" s="3">
        <v>3</v>
      </c>
      <c r="F10375" s="3">
        <v>1</v>
      </c>
      <c r="G10375" s="3">
        <v>4</v>
      </c>
      <c r="H10375" s="3">
        <v>1</v>
      </c>
      <c r="I10375" s="3">
        <f t="shared" si="162"/>
        <v>2</v>
      </c>
    </row>
    <row r="10376" spans="1:9" x14ac:dyDescent="0.35">
      <c r="A10376" s="3" t="s">
        <v>10768</v>
      </c>
      <c r="B10376" s="44" t="s">
        <v>256</v>
      </c>
      <c r="C10376" s="44" t="s">
        <v>25</v>
      </c>
      <c r="D10376" s="44" t="s">
        <v>176</v>
      </c>
      <c r="E10376" s="3">
        <v>3</v>
      </c>
      <c r="F10376" s="3">
        <v>1</v>
      </c>
      <c r="G10376" s="3">
        <v>1</v>
      </c>
      <c r="H10376" s="3">
        <v>1</v>
      </c>
      <c r="I10376" s="3">
        <f t="shared" si="162"/>
        <v>2</v>
      </c>
    </row>
    <row r="10377" spans="1:9" x14ac:dyDescent="0.35">
      <c r="A10377" s="3" t="s">
        <v>10769</v>
      </c>
      <c r="B10377" s="44" t="s">
        <v>213</v>
      </c>
      <c r="C10377" s="44" t="s">
        <v>108</v>
      </c>
      <c r="D10377" s="44" t="s">
        <v>176</v>
      </c>
      <c r="E10377" s="3">
        <v>3</v>
      </c>
      <c r="F10377" s="3">
        <v>1</v>
      </c>
      <c r="G10377" s="3">
        <v>4</v>
      </c>
      <c r="H10377" s="3">
        <v>1</v>
      </c>
      <c r="I10377" s="3">
        <f t="shared" si="162"/>
        <v>2</v>
      </c>
    </row>
    <row r="10378" spans="1:9" x14ac:dyDescent="0.35">
      <c r="A10378" s="3" t="s">
        <v>10770</v>
      </c>
      <c r="B10378" s="44" t="s">
        <v>272</v>
      </c>
      <c r="C10378" s="44" t="s">
        <v>273</v>
      </c>
      <c r="D10378" s="44" t="s">
        <v>175</v>
      </c>
      <c r="E10378" s="3">
        <v>3</v>
      </c>
      <c r="F10378" s="3">
        <v>1</v>
      </c>
      <c r="G10378" s="3">
        <v>4</v>
      </c>
      <c r="H10378" s="3">
        <v>1</v>
      </c>
      <c r="I10378" s="3">
        <f t="shared" si="162"/>
        <v>2</v>
      </c>
    </row>
    <row r="10379" spans="1:9" x14ac:dyDescent="0.35">
      <c r="A10379" s="3" t="s">
        <v>10771</v>
      </c>
      <c r="B10379" s="44" t="s">
        <v>240</v>
      </c>
      <c r="C10379" s="44" t="s">
        <v>25</v>
      </c>
      <c r="D10379" s="44" t="s">
        <v>175</v>
      </c>
      <c r="E10379" s="3">
        <v>3</v>
      </c>
      <c r="F10379" s="3">
        <v>1</v>
      </c>
      <c r="G10379" s="3">
        <v>4</v>
      </c>
      <c r="H10379" s="3">
        <v>1</v>
      </c>
      <c r="I10379" s="3">
        <f t="shared" si="162"/>
        <v>2</v>
      </c>
    </row>
    <row r="10380" spans="1:9" x14ac:dyDescent="0.35">
      <c r="A10380" s="3" t="s">
        <v>10772</v>
      </c>
      <c r="B10380" s="44" t="s">
        <v>279</v>
      </c>
      <c r="C10380" s="44" t="s">
        <v>155</v>
      </c>
      <c r="D10380" s="44" t="s">
        <v>175</v>
      </c>
      <c r="E10380" s="3">
        <v>3</v>
      </c>
      <c r="F10380" s="3">
        <v>1</v>
      </c>
      <c r="G10380" s="3">
        <v>4</v>
      </c>
      <c r="H10380" s="3">
        <v>1</v>
      </c>
      <c r="I10380" s="3">
        <f t="shared" si="162"/>
        <v>2</v>
      </c>
    </row>
    <row r="10381" spans="1:9" x14ac:dyDescent="0.35">
      <c r="A10381" s="3" t="s">
        <v>10773</v>
      </c>
      <c r="B10381" s="44" t="s">
        <v>269</v>
      </c>
      <c r="C10381" s="44" t="s">
        <v>270</v>
      </c>
      <c r="D10381" s="44" t="s">
        <v>176</v>
      </c>
      <c r="E10381" s="3">
        <v>3</v>
      </c>
      <c r="F10381" s="3">
        <v>1</v>
      </c>
      <c r="G10381" s="3">
        <v>1</v>
      </c>
      <c r="H10381" s="3">
        <v>1</v>
      </c>
      <c r="I10381" s="3">
        <f t="shared" si="162"/>
        <v>2</v>
      </c>
    </row>
    <row r="10382" spans="1:9" x14ac:dyDescent="0.35">
      <c r="A10382" s="3" t="s">
        <v>10774</v>
      </c>
      <c r="B10382" s="44" t="s">
        <v>213</v>
      </c>
      <c r="C10382" s="44" t="s">
        <v>108</v>
      </c>
      <c r="D10382" s="44" t="s">
        <v>176</v>
      </c>
      <c r="E10382" s="3">
        <v>3</v>
      </c>
      <c r="F10382" s="3">
        <v>1</v>
      </c>
      <c r="G10382" s="3">
        <v>4</v>
      </c>
      <c r="H10382" s="3">
        <v>1</v>
      </c>
      <c r="I10382" s="3">
        <f t="shared" si="162"/>
        <v>2</v>
      </c>
    </row>
    <row r="10383" spans="1:9" x14ac:dyDescent="0.35">
      <c r="A10383" s="3" t="s">
        <v>10775</v>
      </c>
      <c r="B10383" s="44" t="s">
        <v>213</v>
      </c>
      <c r="C10383" s="44" t="s">
        <v>108</v>
      </c>
      <c r="D10383" s="44" t="s">
        <v>176</v>
      </c>
      <c r="E10383" s="3">
        <v>3</v>
      </c>
      <c r="F10383" s="3">
        <v>1</v>
      </c>
      <c r="G10383" s="3">
        <v>1</v>
      </c>
      <c r="H10383" s="3">
        <v>1</v>
      </c>
      <c r="I10383" s="3">
        <f t="shared" si="162"/>
        <v>2</v>
      </c>
    </row>
    <row r="10384" spans="1:9" x14ac:dyDescent="0.35">
      <c r="A10384" s="3" t="s">
        <v>10776</v>
      </c>
      <c r="B10384" s="44" t="s">
        <v>229</v>
      </c>
      <c r="C10384" s="44" t="s">
        <v>203</v>
      </c>
      <c r="D10384" s="44" t="s">
        <v>175</v>
      </c>
      <c r="E10384" s="3">
        <v>3</v>
      </c>
      <c r="F10384" s="3">
        <v>1</v>
      </c>
      <c r="G10384" s="3">
        <v>4</v>
      </c>
      <c r="H10384" s="3">
        <v>1</v>
      </c>
      <c r="I10384" s="3">
        <f t="shared" si="162"/>
        <v>2</v>
      </c>
    </row>
    <row r="10385" spans="1:9" x14ac:dyDescent="0.35">
      <c r="A10385" s="3" t="s">
        <v>10777</v>
      </c>
      <c r="B10385" s="44" t="s">
        <v>241</v>
      </c>
      <c r="C10385" s="44" t="s">
        <v>35</v>
      </c>
      <c r="D10385" s="44" t="s">
        <v>175</v>
      </c>
      <c r="E10385" s="3">
        <v>3</v>
      </c>
      <c r="F10385" s="3">
        <v>2</v>
      </c>
      <c r="G10385" s="3">
        <v>1</v>
      </c>
      <c r="H10385" s="3">
        <v>1</v>
      </c>
      <c r="I10385" s="3">
        <f t="shared" si="162"/>
        <v>2</v>
      </c>
    </row>
    <row r="10386" spans="1:9" x14ac:dyDescent="0.35">
      <c r="A10386" s="3" t="s">
        <v>10778</v>
      </c>
      <c r="B10386" s="44" t="s">
        <v>256</v>
      </c>
      <c r="C10386" s="44" t="s">
        <v>25</v>
      </c>
      <c r="D10386" s="44" t="s">
        <v>176</v>
      </c>
      <c r="E10386" s="3">
        <v>3</v>
      </c>
      <c r="F10386" s="3">
        <v>1</v>
      </c>
      <c r="G10386" s="3">
        <v>4</v>
      </c>
      <c r="H10386" s="3">
        <v>1</v>
      </c>
      <c r="I10386" s="3">
        <f t="shared" si="162"/>
        <v>2</v>
      </c>
    </row>
    <row r="10387" spans="1:9" x14ac:dyDescent="0.35">
      <c r="A10387" s="3" t="s">
        <v>10779</v>
      </c>
      <c r="B10387" s="44" t="s">
        <v>229</v>
      </c>
      <c r="C10387" s="44" t="s">
        <v>203</v>
      </c>
      <c r="D10387" s="44" t="s">
        <v>175</v>
      </c>
      <c r="E10387" s="3">
        <v>3</v>
      </c>
      <c r="F10387" s="3">
        <v>1</v>
      </c>
      <c r="G10387" s="3">
        <v>1</v>
      </c>
      <c r="H10387" s="3">
        <v>1</v>
      </c>
      <c r="I10387" s="3">
        <f t="shared" si="162"/>
        <v>2</v>
      </c>
    </row>
    <row r="10388" spans="1:9" x14ac:dyDescent="0.35">
      <c r="A10388" s="3" t="s">
        <v>10780</v>
      </c>
      <c r="B10388" s="44" t="s">
        <v>241</v>
      </c>
      <c r="C10388" s="44" t="s">
        <v>35</v>
      </c>
      <c r="D10388" s="44" t="s">
        <v>175</v>
      </c>
      <c r="E10388" s="3">
        <v>3</v>
      </c>
      <c r="F10388" s="3">
        <v>1</v>
      </c>
      <c r="G10388" s="3">
        <v>1</v>
      </c>
      <c r="H10388" s="3">
        <v>1</v>
      </c>
      <c r="I10388" s="3">
        <f t="shared" si="162"/>
        <v>2</v>
      </c>
    </row>
    <row r="10389" spans="1:9" x14ac:dyDescent="0.35">
      <c r="A10389" s="3" t="s">
        <v>10781</v>
      </c>
      <c r="B10389" s="44" t="s">
        <v>231</v>
      </c>
      <c r="C10389" s="44" t="s">
        <v>35</v>
      </c>
      <c r="D10389" s="44" t="s">
        <v>176</v>
      </c>
      <c r="E10389" s="3">
        <v>3</v>
      </c>
      <c r="F10389" s="3">
        <v>4</v>
      </c>
      <c r="G10389" s="3">
        <v>4</v>
      </c>
      <c r="H10389" s="3">
        <v>1</v>
      </c>
      <c r="I10389" s="3">
        <f t="shared" si="162"/>
        <v>3</v>
      </c>
    </row>
    <row r="10390" spans="1:9" x14ac:dyDescent="0.35">
      <c r="A10390" s="3" t="s">
        <v>10782</v>
      </c>
      <c r="B10390" s="44" t="s">
        <v>231</v>
      </c>
      <c r="C10390" s="44" t="s">
        <v>35</v>
      </c>
      <c r="D10390" s="44" t="s">
        <v>176</v>
      </c>
      <c r="E10390" s="3">
        <v>3</v>
      </c>
      <c r="F10390" s="3">
        <v>1</v>
      </c>
      <c r="G10390" s="3">
        <v>1</v>
      </c>
      <c r="H10390" s="3">
        <v>1</v>
      </c>
      <c r="I10390" s="3">
        <f t="shared" si="162"/>
        <v>2</v>
      </c>
    </row>
    <row r="10391" spans="1:9" x14ac:dyDescent="0.35">
      <c r="A10391" s="3" t="s">
        <v>10783</v>
      </c>
      <c r="B10391" s="44" t="s">
        <v>280</v>
      </c>
      <c r="C10391" s="44" t="s">
        <v>98</v>
      </c>
      <c r="D10391" s="44" t="s">
        <v>175</v>
      </c>
      <c r="E10391" s="3">
        <v>3</v>
      </c>
      <c r="F10391" s="3">
        <v>1</v>
      </c>
      <c r="G10391" s="3">
        <v>1</v>
      </c>
      <c r="H10391" s="3">
        <v>1</v>
      </c>
      <c r="I10391" s="3">
        <f t="shared" si="162"/>
        <v>2</v>
      </c>
    </row>
    <row r="10392" spans="1:9" x14ac:dyDescent="0.35">
      <c r="A10392" s="3" t="s">
        <v>10784</v>
      </c>
      <c r="B10392" s="44" t="s">
        <v>240</v>
      </c>
      <c r="C10392" s="44" t="s">
        <v>25</v>
      </c>
      <c r="D10392" s="44" t="s">
        <v>175</v>
      </c>
      <c r="E10392" s="3">
        <v>2</v>
      </c>
      <c r="F10392" s="3">
        <v>2</v>
      </c>
      <c r="G10392" s="3">
        <v>1</v>
      </c>
      <c r="H10392" s="3">
        <v>1</v>
      </c>
      <c r="I10392" s="3">
        <f t="shared" si="162"/>
        <v>2</v>
      </c>
    </row>
    <row r="10393" spans="1:9" x14ac:dyDescent="0.35">
      <c r="A10393" s="3" t="s">
        <v>10785</v>
      </c>
      <c r="B10393" s="44" t="s">
        <v>280</v>
      </c>
      <c r="C10393" s="44" t="s">
        <v>98</v>
      </c>
      <c r="D10393" s="44" t="s">
        <v>175</v>
      </c>
      <c r="E10393" s="3">
        <v>3</v>
      </c>
      <c r="F10393" s="3">
        <v>4</v>
      </c>
      <c r="G10393" s="3">
        <v>4</v>
      </c>
      <c r="H10393" s="3">
        <v>1</v>
      </c>
      <c r="I10393" s="3">
        <f t="shared" si="162"/>
        <v>3</v>
      </c>
    </row>
    <row r="10394" spans="1:9" x14ac:dyDescent="0.35">
      <c r="A10394" s="3" t="s">
        <v>10786</v>
      </c>
      <c r="B10394" s="44" t="s">
        <v>280</v>
      </c>
      <c r="C10394" s="44" t="s">
        <v>98</v>
      </c>
      <c r="D10394" s="44" t="s">
        <v>175</v>
      </c>
      <c r="E10394" s="3">
        <v>3</v>
      </c>
      <c r="F10394" s="3">
        <v>1</v>
      </c>
      <c r="G10394" s="3">
        <v>4</v>
      </c>
      <c r="H10394" s="3">
        <v>1</v>
      </c>
      <c r="I10394" s="3">
        <f t="shared" si="162"/>
        <v>2</v>
      </c>
    </row>
    <row r="10395" spans="1:9" x14ac:dyDescent="0.35">
      <c r="A10395" s="3" t="s">
        <v>10787</v>
      </c>
      <c r="B10395" s="44" t="s">
        <v>269</v>
      </c>
      <c r="C10395" s="44" t="s">
        <v>270</v>
      </c>
      <c r="D10395" s="44" t="s">
        <v>176</v>
      </c>
      <c r="E10395" s="3">
        <v>3</v>
      </c>
      <c r="F10395" s="3">
        <v>1</v>
      </c>
      <c r="G10395" s="3">
        <v>4</v>
      </c>
      <c r="H10395" s="3">
        <v>1</v>
      </c>
      <c r="I10395" s="3">
        <f t="shared" si="162"/>
        <v>2</v>
      </c>
    </row>
    <row r="10396" spans="1:9" x14ac:dyDescent="0.35">
      <c r="A10396" s="3" t="s">
        <v>10788</v>
      </c>
      <c r="B10396" s="44" t="s">
        <v>240</v>
      </c>
      <c r="C10396" s="44" t="s">
        <v>25</v>
      </c>
      <c r="D10396" s="44" t="s">
        <v>175</v>
      </c>
      <c r="E10396" s="3">
        <v>3</v>
      </c>
      <c r="F10396" s="3">
        <v>1</v>
      </c>
      <c r="G10396" s="3">
        <v>1</v>
      </c>
      <c r="H10396" s="3">
        <v>1</v>
      </c>
      <c r="I10396" s="3">
        <f t="shared" si="162"/>
        <v>2</v>
      </c>
    </row>
    <row r="10397" spans="1:9" x14ac:dyDescent="0.35">
      <c r="A10397" s="3" t="s">
        <v>10789</v>
      </c>
      <c r="B10397" s="44" t="s">
        <v>279</v>
      </c>
      <c r="C10397" s="44" t="s">
        <v>155</v>
      </c>
      <c r="D10397" s="44" t="s">
        <v>175</v>
      </c>
      <c r="E10397" s="3">
        <v>3</v>
      </c>
      <c r="F10397" s="3">
        <v>1</v>
      </c>
      <c r="G10397" s="3">
        <v>1</v>
      </c>
      <c r="H10397" s="3">
        <v>1</v>
      </c>
      <c r="I10397" s="3">
        <f t="shared" si="162"/>
        <v>2</v>
      </c>
    </row>
    <row r="10398" spans="1:9" x14ac:dyDescent="0.35">
      <c r="A10398" s="3" t="s">
        <v>10790</v>
      </c>
      <c r="B10398" s="44" t="s">
        <v>257</v>
      </c>
      <c r="C10398" s="44" t="s">
        <v>108</v>
      </c>
      <c r="D10398" s="44" t="s">
        <v>175</v>
      </c>
      <c r="E10398" s="3">
        <v>3</v>
      </c>
      <c r="F10398" s="3">
        <v>1</v>
      </c>
      <c r="G10398" s="3">
        <v>4</v>
      </c>
      <c r="H10398" s="3">
        <v>1</v>
      </c>
      <c r="I10398" s="3">
        <f t="shared" si="162"/>
        <v>2</v>
      </c>
    </row>
    <row r="10399" spans="1:9" x14ac:dyDescent="0.35">
      <c r="A10399" s="3" t="s">
        <v>10791</v>
      </c>
      <c r="B10399" s="44" t="s">
        <v>179</v>
      </c>
      <c r="C10399" s="44" t="s">
        <v>102</v>
      </c>
      <c r="D10399" s="44" t="s">
        <v>176</v>
      </c>
      <c r="E10399" s="3">
        <v>3</v>
      </c>
      <c r="F10399" s="3">
        <v>1</v>
      </c>
      <c r="G10399" s="3">
        <v>1</v>
      </c>
      <c r="H10399" s="3">
        <v>1</v>
      </c>
      <c r="I10399" s="3">
        <f t="shared" si="162"/>
        <v>2</v>
      </c>
    </row>
    <row r="10400" spans="1:9" x14ac:dyDescent="0.35">
      <c r="A10400" s="3" t="s">
        <v>10792</v>
      </c>
      <c r="B10400" s="44" t="s">
        <v>240</v>
      </c>
      <c r="C10400" s="44" t="s">
        <v>25</v>
      </c>
      <c r="D10400" s="44" t="s">
        <v>175</v>
      </c>
      <c r="E10400" s="3">
        <v>3</v>
      </c>
      <c r="F10400" s="3">
        <v>1</v>
      </c>
      <c r="G10400" s="3">
        <v>4</v>
      </c>
      <c r="H10400" s="3">
        <v>1</v>
      </c>
      <c r="I10400" s="3">
        <f t="shared" si="162"/>
        <v>2</v>
      </c>
    </row>
    <row r="10401" spans="1:9" x14ac:dyDescent="0.35">
      <c r="A10401" s="3" t="s">
        <v>10793</v>
      </c>
      <c r="B10401" s="44" t="s">
        <v>241</v>
      </c>
      <c r="C10401" s="44" t="s">
        <v>35</v>
      </c>
      <c r="D10401" s="44" t="s">
        <v>175</v>
      </c>
      <c r="E10401" s="3">
        <v>3</v>
      </c>
      <c r="F10401" s="3">
        <v>1</v>
      </c>
      <c r="G10401" s="3">
        <v>1</v>
      </c>
      <c r="H10401" s="3">
        <v>1</v>
      </c>
      <c r="I10401" s="3">
        <f t="shared" si="162"/>
        <v>2</v>
      </c>
    </row>
    <row r="10402" spans="1:9" x14ac:dyDescent="0.35">
      <c r="A10402" s="3" t="s">
        <v>10794</v>
      </c>
      <c r="B10402" s="44" t="s">
        <v>202</v>
      </c>
      <c r="C10402" s="44" t="s">
        <v>203</v>
      </c>
      <c r="D10402" s="44" t="s">
        <v>176</v>
      </c>
      <c r="E10402" s="3">
        <v>3</v>
      </c>
      <c r="F10402" s="3">
        <v>1</v>
      </c>
      <c r="G10402" s="3">
        <v>1</v>
      </c>
      <c r="H10402" s="3">
        <v>1</v>
      </c>
      <c r="I10402" s="3">
        <f t="shared" si="162"/>
        <v>2</v>
      </c>
    </row>
    <row r="10403" spans="1:9" x14ac:dyDescent="0.35">
      <c r="A10403" s="3" t="s">
        <v>10795</v>
      </c>
      <c r="B10403" s="44" t="s">
        <v>179</v>
      </c>
      <c r="C10403" s="44" t="s">
        <v>102</v>
      </c>
      <c r="D10403" s="44" t="s">
        <v>176</v>
      </c>
      <c r="E10403" s="3">
        <v>3</v>
      </c>
      <c r="F10403" s="3">
        <v>1</v>
      </c>
      <c r="G10403" s="3">
        <v>4</v>
      </c>
      <c r="H10403" s="3">
        <v>1</v>
      </c>
      <c r="I10403" s="3">
        <f t="shared" si="162"/>
        <v>2</v>
      </c>
    </row>
    <row r="10404" spans="1:9" x14ac:dyDescent="0.35">
      <c r="A10404" s="3" t="s">
        <v>10796</v>
      </c>
      <c r="B10404" s="44" t="s">
        <v>240</v>
      </c>
      <c r="C10404" s="44" t="s">
        <v>25</v>
      </c>
      <c r="D10404" s="44" t="s">
        <v>175</v>
      </c>
      <c r="E10404" s="3">
        <v>3</v>
      </c>
      <c r="F10404" s="3">
        <v>1</v>
      </c>
      <c r="G10404" s="3">
        <v>4</v>
      </c>
      <c r="H10404" s="3">
        <v>1</v>
      </c>
      <c r="I10404" s="3">
        <f t="shared" si="162"/>
        <v>2</v>
      </c>
    </row>
    <row r="10405" spans="1:9" x14ac:dyDescent="0.35">
      <c r="A10405" s="3" t="s">
        <v>10797</v>
      </c>
      <c r="B10405" s="44" t="s">
        <v>231</v>
      </c>
      <c r="C10405" s="44" t="s">
        <v>35</v>
      </c>
      <c r="D10405" s="44" t="s">
        <v>176</v>
      </c>
      <c r="E10405" s="3">
        <v>3</v>
      </c>
      <c r="F10405" s="3">
        <v>1</v>
      </c>
      <c r="G10405" s="3">
        <v>4</v>
      </c>
      <c r="H10405" s="3">
        <v>1</v>
      </c>
      <c r="I10405" s="3">
        <f t="shared" si="162"/>
        <v>2</v>
      </c>
    </row>
    <row r="10406" spans="1:9" x14ac:dyDescent="0.35">
      <c r="A10406" s="3" t="s">
        <v>10798</v>
      </c>
      <c r="B10406" s="44" t="s">
        <v>240</v>
      </c>
      <c r="C10406" s="44" t="s">
        <v>25</v>
      </c>
      <c r="D10406" s="44" t="s">
        <v>175</v>
      </c>
      <c r="E10406" s="3">
        <v>3</v>
      </c>
      <c r="F10406" s="3">
        <v>1</v>
      </c>
      <c r="G10406" s="3">
        <v>4</v>
      </c>
      <c r="H10406" s="3">
        <v>1</v>
      </c>
      <c r="I10406" s="3">
        <f t="shared" si="162"/>
        <v>2</v>
      </c>
    </row>
    <row r="10407" spans="1:9" x14ac:dyDescent="0.35">
      <c r="A10407" s="3" t="s">
        <v>10799</v>
      </c>
      <c r="B10407" s="44" t="s">
        <v>241</v>
      </c>
      <c r="C10407" s="44" t="s">
        <v>35</v>
      </c>
      <c r="D10407" s="44" t="s">
        <v>175</v>
      </c>
      <c r="E10407" s="3">
        <v>3</v>
      </c>
      <c r="F10407" s="3">
        <v>1</v>
      </c>
      <c r="G10407" s="3">
        <v>4</v>
      </c>
      <c r="H10407" s="3">
        <v>1</v>
      </c>
      <c r="I10407" s="3">
        <f t="shared" si="162"/>
        <v>2</v>
      </c>
    </row>
    <row r="10408" spans="1:9" x14ac:dyDescent="0.35">
      <c r="A10408" s="3" t="s">
        <v>10800</v>
      </c>
      <c r="B10408" s="44" t="s">
        <v>2212</v>
      </c>
      <c r="C10408" s="44" t="s">
        <v>81</v>
      </c>
      <c r="D10408" s="44" t="s">
        <v>175</v>
      </c>
      <c r="E10408" s="3">
        <v>3</v>
      </c>
      <c r="F10408" s="3">
        <v>1</v>
      </c>
      <c r="G10408" s="3">
        <v>1</v>
      </c>
      <c r="H10408" s="3">
        <v>1</v>
      </c>
      <c r="I10408" s="3">
        <f t="shared" si="162"/>
        <v>2</v>
      </c>
    </row>
    <row r="10409" spans="1:9" x14ac:dyDescent="0.35">
      <c r="A10409" s="3" t="s">
        <v>10801</v>
      </c>
      <c r="B10409" s="44" t="s">
        <v>272</v>
      </c>
      <c r="C10409" s="44" t="s">
        <v>273</v>
      </c>
      <c r="D10409" s="44" t="s">
        <v>175</v>
      </c>
      <c r="E10409" s="3">
        <v>2</v>
      </c>
      <c r="F10409" s="3">
        <v>2</v>
      </c>
      <c r="G10409" s="3">
        <v>1</v>
      </c>
      <c r="H10409" s="3">
        <v>1</v>
      </c>
      <c r="I10409" s="3">
        <f t="shared" si="162"/>
        <v>2</v>
      </c>
    </row>
    <row r="10410" spans="1:9" x14ac:dyDescent="0.35">
      <c r="A10410" s="3" t="s">
        <v>10802</v>
      </c>
      <c r="B10410" s="44" t="s">
        <v>241</v>
      </c>
      <c r="C10410" s="44" t="s">
        <v>35</v>
      </c>
      <c r="D10410" s="44" t="s">
        <v>175</v>
      </c>
      <c r="E10410" s="3">
        <v>3</v>
      </c>
      <c r="F10410" s="3">
        <v>1</v>
      </c>
      <c r="G10410" s="3">
        <v>4</v>
      </c>
      <c r="H10410" s="3">
        <v>3</v>
      </c>
      <c r="I10410" s="3">
        <f t="shared" si="162"/>
        <v>3</v>
      </c>
    </row>
    <row r="10411" spans="1:9" x14ac:dyDescent="0.35">
      <c r="A10411" s="3" t="s">
        <v>10803</v>
      </c>
      <c r="B10411" s="44" t="s">
        <v>229</v>
      </c>
      <c r="C10411" s="44" t="s">
        <v>203</v>
      </c>
      <c r="D10411" s="44" t="s">
        <v>175</v>
      </c>
      <c r="E10411" s="3">
        <v>3</v>
      </c>
      <c r="F10411" s="3">
        <v>1</v>
      </c>
      <c r="G10411" s="3">
        <v>4</v>
      </c>
      <c r="H10411" s="3">
        <v>1</v>
      </c>
      <c r="I10411" s="3">
        <f t="shared" si="162"/>
        <v>2</v>
      </c>
    </row>
    <row r="10412" spans="1:9" x14ac:dyDescent="0.35">
      <c r="A10412" s="3" t="s">
        <v>10804</v>
      </c>
      <c r="B10412" s="44" t="s">
        <v>179</v>
      </c>
      <c r="C10412" s="44" t="s">
        <v>102</v>
      </c>
      <c r="D10412" s="44" t="s">
        <v>176</v>
      </c>
      <c r="E10412" s="3">
        <v>3</v>
      </c>
      <c r="F10412" s="3">
        <v>1</v>
      </c>
      <c r="G10412" s="3">
        <v>1</v>
      </c>
      <c r="H10412" s="3">
        <v>1</v>
      </c>
      <c r="I10412" s="3">
        <f t="shared" si="162"/>
        <v>2</v>
      </c>
    </row>
    <row r="10413" spans="1:9" x14ac:dyDescent="0.35">
      <c r="A10413" s="3" t="s">
        <v>10805</v>
      </c>
      <c r="B10413" s="44" t="s">
        <v>179</v>
      </c>
      <c r="C10413" s="44" t="s">
        <v>102</v>
      </c>
      <c r="D10413" s="44" t="s">
        <v>176</v>
      </c>
      <c r="E10413" s="3">
        <v>3</v>
      </c>
      <c r="F10413" s="3">
        <v>1</v>
      </c>
      <c r="G10413" s="3">
        <v>4</v>
      </c>
      <c r="H10413" s="3">
        <v>1</v>
      </c>
      <c r="I10413" s="3">
        <f t="shared" si="162"/>
        <v>2</v>
      </c>
    </row>
    <row r="10414" spans="1:9" x14ac:dyDescent="0.35">
      <c r="A10414" s="3" t="s">
        <v>10806</v>
      </c>
      <c r="B10414" s="44" t="s">
        <v>280</v>
      </c>
      <c r="C10414" s="44" t="s">
        <v>98</v>
      </c>
      <c r="D10414" s="44" t="s">
        <v>175</v>
      </c>
      <c r="E10414" s="3">
        <v>3</v>
      </c>
      <c r="F10414" s="3">
        <v>1</v>
      </c>
      <c r="G10414" s="3">
        <v>4</v>
      </c>
      <c r="H10414" s="3">
        <v>1</v>
      </c>
      <c r="I10414" s="3">
        <f t="shared" si="162"/>
        <v>2</v>
      </c>
    </row>
    <row r="10415" spans="1:9" x14ac:dyDescent="0.35">
      <c r="A10415" s="3" t="s">
        <v>10807</v>
      </c>
      <c r="B10415" s="44" t="s">
        <v>256</v>
      </c>
      <c r="C10415" s="44" t="s">
        <v>25</v>
      </c>
      <c r="D10415" s="44" t="s">
        <v>176</v>
      </c>
      <c r="E10415" s="3">
        <v>3</v>
      </c>
      <c r="F10415" s="3">
        <v>1</v>
      </c>
      <c r="G10415" s="3">
        <v>4</v>
      </c>
      <c r="H10415" s="3">
        <v>1</v>
      </c>
      <c r="I10415" s="3">
        <f t="shared" si="162"/>
        <v>2</v>
      </c>
    </row>
    <row r="10416" spans="1:9" x14ac:dyDescent="0.35">
      <c r="A10416" s="3" t="s">
        <v>10808</v>
      </c>
      <c r="B10416" s="44" t="s">
        <v>241</v>
      </c>
      <c r="C10416" s="44" t="s">
        <v>35</v>
      </c>
      <c r="D10416" s="44" t="s">
        <v>175</v>
      </c>
      <c r="E10416" s="3">
        <v>3</v>
      </c>
      <c r="F10416" s="3">
        <v>1</v>
      </c>
      <c r="G10416" s="3">
        <v>4</v>
      </c>
      <c r="H10416" s="3">
        <v>1</v>
      </c>
      <c r="I10416" s="3">
        <f t="shared" si="162"/>
        <v>2</v>
      </c>
    </row>
    <row r="10417" spans="1:9" x14ac:dyDescent="0.35">
      <c r="A10417" s="3" t="s">
        <v>10809</v>
      </c>
      <c r="B10417" s="44" t="s">
        <v>279</v>
      </c>
      <c r="C10417" s="44" t="s">
        <v>155</v>
      </c>
      <c r="D10417" s="44" t="s">
        <v>175</v>
      </c>
      <c r="E10417" s="3">
        <v>3</v>
      </c>
      <c r="F10417" s="3">
        <v>1</v>
      </c>
      <c r="G10417" s="3">
        <v>4</v>
      </c>
      <c r="H10417" s="3">
        <v>1</v>
      </c>
      <c r="I10417" s="3">
        <f t="shared" si="162"/>
        <v>2</v>
      </c>
    </row>
    <row r="10418" spans="1:9" x14ac:dyDescent="0.35">
      <c r="A10418" s="3" t="s">
        <v>10810</v>
      </c>
      <c r="B10418" s="44" t="s">
        <v>214</v>
      </c>
      <c r="C10418" s="44" t="s">
        <v>98</v>
      </c>
      <c r="D10418" s="44" t="s">
        <v>176</v>
      </c>
      <c r="E10418" s="3">
        <v>3</v>
      </c>
      <c r="F10418" s="3">
        <v>1</v>
      </c>
      <c r="G10418" s="3">
        <v>4</v>
      </c>
      <c r="H10418" s="3">
        <v>1</v>
      </c>
      <c r="I10418" s="3">
        <f t="shared" si="162"/>
        <v>2</v>
      </c>
    </row>
    <row r="10419" spans="1:9" x14ac:dyDescent="0.35">
      <c r="A10419" s="3" t="s">
        <v>10811</v>
      </c>
      <c r="B10419" s="44" t="s">
        <v>256</v>
      </c>
      <c r="C10419" s="44" t="s">
        <v>25</v>
      </c>
      <c r="D10419" s="44" t="s">
        <v>176</v>
      </c>
      <c r="E10419" s="3">
        <v>1</v>
      </c>
      <c r="F10419" s="3">
        <v>4</v>
      </c>
      <c r="G10419" s="3">
        <v>4</v>
      </c>
      <c r="H10419" s="3">
        <v>4</v>
      </c>
      <c r="I10419" s="3">
        <f t="shared" si="162"/>
        <v>3</v>
      </c>
    </row>
    <row r="10420" spans="1:9" x14ac:dyDescent="0.35">
      <c r="A10420" s="3" t="s">
        <v>10812</v>
      </c>
      <c r="B10420" s="44" t="s">
        <v>213</v>
      </c>
      <c r="C10420" s="44" t="s">
        <v>108</v>
      </c>
      <c r="D10420" s="44" t="s">
        <v>176</v>
      </c>
      <c r="E10420" s="3">
        <v>3</v>
      </c>
      <c r="F10420" s="3">
        <v>1</v>
      </c>
      <c r="G10420" s="3">
        <v>1</v>
      </c>
      <c r="H10420" s="3">
        <v>1</v>
      </c>
      <c r="I10420" s="3">
        <f t="shared" si="162"/>
        <v>2</v>
      </c>
    </row>
    <row r="10421" spans="1:9" x14ac:dyDescent="0.35">
      <c r="A10421" s="3" t="s">
        <v>10813</v>
      </c>
      <c r="B10421" s="44" t="s">
        <v>269</v>
      </c>
      <c r="C10421" s="44" t="s">
        <v>270</v>
      </c>
      <c r="D10421" s="44" t="s">
        <v>176</v>
      </c>
      <c r="E10421" s="3">
        <v>3</v>
      </c>
      <c r="F10421" s="3">
        <v>1</v>
      </c>
      <c r="G10421" s="3">
        <v>1</v>
      </c>
      <c r="H10421" s="3">
        <v>1</v>
      </c>
      <c r="I10421" s="3">
        <f t="shared" si="162"/>
        <v>2</v>
      </c>
    </row>
    <row r="10422" spans="1:9" x14ac:dyDescent="0.35">
      <c r="A10422" s="3" t="s">
        <v>10814</v>
      </c>
      <c r="B10422" s="44" t="s">
        <v>269</v>
      </c>
      <c r="C10422" s="44" t="s">
        <v>270</v>
      </c>
      <c r="D10422" s="44" t="s">
        <v>176</v>
      </c>
      <c r="E10422" s="3">
        <v>3</v>
      </c>
      <c r="F10422" s="3">
        <v>1</v>
      </c>
      <c r="G10422" s="3">
        <v>1</v>
      </c>
      <c r="H10422" s="3">
        <v>1</v>
      </c>
      <c r="I10422" s="3">
        <f t="shared" si="162"/>
        <v>2</v>
      </c>
    </row>
    <row r="10423" spans="1:9" x14ac:dyDescent="0.35">
      <c r="A10423" s="3" t="s">
        <v>10815</v>
      </c>
      <c r="B10423" s="44" t="s">
        <v>231</v>
      </c>
      <c r="C10423" s="44" t="s">
        <v>35</v>
      </c>
      <c r="D10423" s="44" t="s">
        <v>176</v>
      </c>
      <c r="E10423" s="3">
        <v>3</v>
      </c>
      <c r="F10423" s="3">
        <v>1</v>
      </c>
      <c r="G10423" s="3">
        <v>4</v>
      </c>
      <c r="H10423" s="3">
        <v>1</v>
      </c>
      <c r="I10423" s="3">
        <f t="shared" si="162"/>
        <v>2</v>
      </c>
    </row>
    <row r="10424" spans="1:9" x14ac:dyDescent="0.35">
      <c r="A10424" s="3" t="s">
        <v>10816</v>
      </c>
      <c r="B10424" s="44" t="s">
        <v>229</v>
      </c>
      <c r="C10424" s="44" t="s">
        <v>203</v>
      </c>
      <c r="D10424" s="44" t="s">
        <v>175</v>
      </c>
      <c r="E10424" s="3">
        <v>3</v>
      </c>
      <c r="F10424" s="3">
        <v>1</v>
      </c>
      <c r="G10424" s="3">
        <v>4</v>
      </c>
      <c r="H10424" s="3">
        <v>1</v>
      </c>
      <c r="I10424" s="3">
        <f t="shared" si="162"/>
        <v>2</v>
      </c>
    </row>
    <row r="10425" spans="1:9" x14ac:dyDescent="0.35">
      <c r="A10425" s="3" t="s">
        <v>10817</v>
      </c>
      <c r="B10425" s="44" t="s">
        <v>256</v>
      </c>
      <c r="C10425" s="44" t="s">
        <v>25</v>
      </c>
      <c r="D10425" s="44" t="s">
        <v>176</v>
      </c>
      <c r="E10425" s="3">
        <v>3</v>
      </c>
      <c r="F10425" s="3">
        <v>1</v>
      </c>
      <c r="G10425" s="3">
        <v>1</v>
      </c>
      <c r="H10425" s="3">
        <v>1</v>
      </c>
      <c r="I10425" s="3">
        <f t="shared" si="162"/>
        <v>2</v>
      </c>
    </row>
    <row r="10426" spans="1:9" x14ac:dyDescent="0.35">
      <c r="A10426" s="3" t="s">
        <v>10818</v>
      </c>
      <c r="B10426" s="44" t="s">
        <v>229</v>
      </c>
      <c r="C10426" s="44" t="s">
        <v>203</v>
      </c>
      <c r="D10426" s="44" t="s">
        <v>175</v>
      </c>
      <c r="E10426" s="3">
        <v>3</v>
      </c>
      <c r="F10426" s="3">
        <v>1</v>
      </c>
      <c r="G10426" s="3">
        <v>4</v>
      </c>
      <c r="H10426" s="3">
        <v>1</v>
      </c>
      <c r="I10426" s="3">
        <f t="shared" si="162"/>
        <v>2</v>
      </c>
    </row>
    <row r="10427" spans="1:9" x14ac:dyDescent="0.35">
      <c r="A10427" s="3" t="s">
        <v>10819</v>
      </c>
      <c r="B10427" s="44" t="s">
        <v>231</v>
      </c>
      <c r="C10427" s="44" t="s">
        <v>35</v>
      </c>
      <c r="D10427" s="44" t="s">
        <v>176</v>
      </c>
      <c r="E10427" s="3">
        <v>3</v>
      </c>
      <c r="F10427" s="3">
        <v>1</v>
      </c>
      <c r="G10427" s="3">
        <v>4</v>
      </c>
      <c r="H10427" s="3">
        <v>1</v>
      </c>
      <c r="I10427" s="3">
        <f t="shared" si="162"/>
        <v>2</v>
      </c>
    </row>
    <row r="10428" spans="1:9" x14ac:dyDescent="0.35">
      <c r="A10428" s="3" t="s">
        <v>10820</v>
      </c>
      <c r="B10428" s="44" t="s">
        <v>241</v>
      </c>
      <c r="C10428" s="44" t="s">
        <v>35</v>
      </c>
      <c r="D10428" s="44" t="s">
        <v>175</v>
      </c>
      <c r="E10428" s="3">
        <v>3</v>
      </c>
      <c r="F10428" s="3">
        <v>1</v>
      </c>
      <c r="G10428" s="3">
        <v>4</v>
      </c>
      <c r="H10428" s="3">
        <v>1</v>
      </c>
      <c r="I10428" s="3">
        <f t="shared" si="162"/>
        <v>2</v>
      </c>
    </row>
    <row r="10429" spans="1:9" x14ac:dyDescent="0.35">
      <c r="A10429" s="3" t="s">
        <v>10821</v>
      </c>
      <c r="B10429" s="44" t="s">
        <v>241</v>
      </c>
      <c r="C10429" s="44" t="s">
        <v>35</v>
      </c>
      <c r="D10429" s="44" t="s">
        <v>175</v>
      </c>
      <c r="E10429" s="3">
        <v>3</v>
      </c>
      <c r="F10429" s="3">
        <v>1</v>
      </c>
      <c r="G10429" s="3">
        <v>4</v>
      </c>
      <c r="H10429" s="3">
        <v>1</v>
      </c>
      <c r="I10429" s="3">
        <f t="shared" si="162"/>
        <v>2</v>
      </c>
    </row>
    <row r="10430" spans="1:9" x14ac:dyDescent="0.35">
      <c r="A10430" s="3" t="s">
        <v>10822</v>
      </c>
      <c r="B10430" s="44" t="s">
        <v>229</v>
      </c>
      <c r="C10430" s="44" t="s">
        <v>203</v>
      </c>
      <c r="D10430" s="44" t="s">
        <v>175</v>
      </c>
      <c r="E10430" s="3">
        <v>3</v>
      </c>
      <c r="F10430" s="3">
        <v>1</v>
      </c>
      <c r="G10430" s="3">
        <v>4</v>
      </c>
      <c r="H10430" s="3">
        <v>1</v>
      </c>
      <c r="I10430" s="3">
        <f t="shared" si="162"/>
        <v>2</v>
      </c>
    </row>
    <row r="10431" spans="1:9" x14ac:dyDescent="0.35">
      <c r="A10431" s="3" t="s">
        <v>10823</v>
      </c>
      <c r="B10431" s="44" t="s">
        <v>241</v>
      </c>
      <c r="C10431" s="44" t="s">
        <v>35</v>
      </c>
      <c r="D10431" s="44" t="s">
        <v>175</v>
      </c>
      <c r="E10431" s="3">
        <v>3</v>
      </c>
      <c r="F10431" s="3">
        <v>1</v>
      </c>
      <c r="G10431" s="3">
        <v>4</v>
      </c>
      <c r="H10431" s="3">
        <v>1</v>
      </c>
      <c r="I10431" s="3">
        <f t="shared" si="162"/>
        <v>2</v>
      </c>
    </row>
    <row r="10432" spans="1:9" x14ac:dyDescent="0.35">
      <c r="A10432" s="3" t="s">
        <v>10824</v>
      </c>
      <c r="B10432" s="44" t="s">
        <v>231</v>
      </c>
      <c r="C10432" s="44" t="s">
        <v>35</v>
      </c>
      <c r="D10432" s="44" t="s">
        <v>176</v>
      </c>
      <c r="E10432" s="3">
        <v>1</v>
      </c>
      <c r="F10432" s="3">
        <v>3</v>
      </c>
      <c r="G10432" s="3">
        <v>1</v>
      </c>
      <c r="H10432" s="3">
        <v>1</v>
      </c>
      <c r="I10432" s="3">
        <f t="shared" si="162"/>
        <v>2</v>
      </c>
    </row>
    <row r="10433" spans="1:9" x14ac:dyDescent="0.35">
      <c r="A10433" s="3" t="s">
        <v>10825</v>
      </c>
      <c r="B10433" s="44" t="s">
        <v>1846</v>
      </c>
      <c r="C10433" s="44" t="s">
        <v>293</v>
      </c>
      <c r="D10433" s="44" t="s">
        <v>176</v>
      </c>
      <c r="E10433" s="3">
        <v>3</v>
      </c>
      <c r="F10433" s="3">
        <v>1</v>
      </c>
      <c r="G10433" s="3">
        <v>1</v>
      </c>
      <c r="H10433" s="3">
        <v>1</v>
      </c>
      <c r="I10433" s="3">
        <f t="shared" si="162"/>
        <v>2</v>
      </c>
    </row>
    <row r="10434" spans="1:9" x14ac:dyDescent="0.35">
      <c r="A10434" s="3" t="s">
        <v>10826</v>
      </c>
      <c r="B10434" s="44" t="s">
        <v>2212</v>
      </c>
      <c r="C10434" s="44" t="s">
        <v>81</v>
      </c>
      <c r="D10434" s="44" t="s">
        <v>175</v>
      </c>
      <c r="E10434" s="3">
        <v>3</v>
      </c>
      <c r="F10434" s="3">
        <v>1</v>
      </c>
      <c r="G10434" s="3">
        <v>4</v>
      </c>
      <c r="H10434" s="3">
        <v>1</v>
      </c>
      <c r="I10434" s="3">
        <f t="shared" si="162"/>
        <v>2</v>
      </c>
    </row>
    <row r="10435" spans="1:9" x14ac:dyDescent="0.35">
      <c r="A10435" s="3" t="s">
        <v>10827</v>
      </c>
      <c r="B10435" s="44" t="s">
        <v>231</v>
      </c>
      <c r="C10435" s="44" t="s">
        <v>35</v>
      </c>
      <c r="D10435" s="44" t="s">
        <v>176</v>
      </c>
      <c r="E10435" s="3">
        <v>3</v>
      </c>
      <c r="F10435" s="3">
        <v>1</v>
      </c>
      <c r="G10435" s="3">
        <v>1</v>
      </c>
      <c r="H10435" s="3">
        <v>2</v>
      </c>
      <c r="I10435" s="3">
        <f t="shared" ref="I10435:I10498" si="163">ROUND(AVERAGE(E10435:H10435),0)</f>
        <v>2</v>
      </c>
    </row>
    <row r="10436" spans="1:9" x14ac:dyDescent="0.35">
      <c r="A10436" s="3" t="s">
        <v>10828</v>
      </c>
      <c r="B10436" s="44" t="s">
        <v>279</v>
      </c>
      <c r="C10436" s="44" t="s">
        <v>155</v>
      </c>
      <c r="D10436" s="44" t="s">
        <v>175</v>
      </c>
      <c r="E10436" s="3">
        <v>3</v>
      </c>
      <c r="F10436" s="3">
        <v>1</v>
      </c>
      <c r="G10436" s="3">
        <v>4</v>
      </c>
      <c r="H10436" s="3">
        <v>1</v>
      </c>
      <c r="I10436" s="3">
        <f t="shared" si="163"/>
        <v>2</v>
      </c>
    </row>
    <row r="10437" spans="1:9" x14ac:dyDescent="0.35">
      <c r="A10437" s="3" t="s">
        <v>10829</v>
      </c>
      <c r="B10437" s="44" t="s">
        <v>214</v>
      </c>
      <c r="C10437" s="44" t="s">
        <v>98</v>
      </c>
      <c r="D10437" s="44" t="s">
        <v>176</v>
      </c>
      <c r="E10437" s="3">
        <v>3</v>
      </c>
      <c r="F10437" s="3">
        <v>1</v>
      </c>
      <c r="G10437" s="3">
        <v>1</v>
      </c>
      <c r="H10437" s="3">
        <v>1</v>
      </c>
      <c r="I10437" s="3">
        <f t="shared" si="163"/>
        <v>2</v>
      </c>
    </row>
    <row r="10438" spans="1:9" x14ac:dyDescent="0.35">
      <c r="A10438" s="3" t="s">
        <v>10830</v>
      </c>
      <c r="B10438" s="44" t="s">
        <v>241</v>
      </c>
      <c r="C10438" s="44" t="s">
        <v>35</v>
      </c>
      <c r="D10438" s="44" t="s">
        <v>175</v>
      </c>
      <c r="E10438" s="3">
        <v>3</v>
      </c>
      <c r="F10438" s="3">
        <v>1</v>
      </c>
      <c r="G10438" s="3">
        <v>4</v>
      </c>
      <c r="H10438" s="3">
        <v>1</v>
      </c>
      <c r="I10438" s="3">
        <f t="shared" si="163"/>
        <v>2</v>
      </c>
    </row>
    <row r="10439" spans="1:9" x14ac:dyDescent="0.35">
      <c r="A10439" s="3" t="s">
        <v>10831</v>
      </c>
      <c r="B10439" s="44" t="s">
        <v>231</v>
      </c>
      <c r="C10439" s="44" t="s">
        <v>35</v>
      </c>
      <c r="D10439" s="44" t="s">
        <v>176</v>
      </c>
      <c r="E10439" s="3">
        <v>3</v>
      </c>
      <c r="F10439" s="3">
        <v>1</v>
      </c>
      <c r="G10439" s="3">
        <v>4</v>
      </c>
      <c r="H10439" s="3">
        <v>1</v>
      </c>
      <c r="I10439" s="3">
        <f t="shared" si="163"/>
        <v>2</v>
      </c>
    </row>
    <row r="10440" spans="1:9" x14ac:dyDescent="0.35">
      <c r="A10440" s="3" t="s">
        <v>10832</v>
      </c>
      <c r="B10440" s="44" t="s">
        <v>213</v>
      </c>
      <c r="C10440" s="44" t="s">
        <v>108</v>
      </c>
      <c r="D10440" s="44" t="s">
        <v>176</v>
      </c>
      <c r="E10440" s="3">
        <v>3</v>
      </c>
      <c r="F10440" s="3">
        <v>1</v>
      </c>
      <c r="G10440" s="3">
        <v>4</v>
      </c>
      <c r="H10440" s="3">
        <v>1</v>
      </c>
      <c r="I10440" s="3">
        <f t="shared" si="163"/>
        <v>2</v>
      </c>
    </row>
    <row r="10441" spans="1:9" x14ac:dyDescent="0.35">
      <c r="A10441" s="3" t="s">
        <v>10833</v>
      </c>
      <c r="B10441" s="44" t="s">
        <v>213</v>
      </c>
      <c r="C10441" s="44" t="s">
        <v>108</v>
      </c>
      <c r="D10441" s="44" t="s">
        <v>176</v>
      </c>
      <c r="E10441" s="3">
        <v>3</v>
      </c>
      <c r="F10441" s="3">
        <v>1</v>
      </c>
      <c r="G10441" s="3">
        <v>4</v>
      </c>
      <c r="H10441" s="3">
        <v>1</v>
      </c>
      <c r="I10441" s="3">
        <f t="shared" si="163"/>
        <v>2</v>
      </c>
    </row>
    <row r="10442" spans="1:9" x14ac:dyDescent="0.35">
      <c r="A10442" s="3" t="s">
        <v>10834</v>
      </c>
      <c r="B10442" s="44" t="s">
        <v>257</v>
      </c>
      <c r="C10442" s="44" t="s">
        <v>108</v>
      </c>
      <c r="D10442" s="44" t="s">
        <v>175</v>
      </c>
      <c r="E10442" s="3">
        <v>3</v>
      </c>
      <c r="F10442" s="3">
        <v>1</v>
      </c>
      <c r="G10442" s="3">
        <v>1</v>
      </c>
      <c r="H10442" s="3">
        <v>1</v>
      </c>
      <c r="I10442" s="3">
        <f t="shared" si="163"/>
        <v>2</v>
      </c>
    </row>
    <row r="10443" spans="1:9" x14ac:dyDescent="0.35">
      <c r="A10443" s="3" t="s">
        <v>10835</v>
      </c>
      <c r="B10443" s="44" t="s">
        <v>2212</v>
      </c>
      <c r="C10443" s="44" t="s">
        <v>81</v>
      </c>
      <c r="D10443" s="44" t="s">
        <v>175</v>
      </c>
      <c r="E10443" s="3">
        <v>3</v>
      </c>
      <c r="F10443" s="3">
        <v>4</v>
      </c>
      <c r="G10443" s="3">
        <v>4</v>
      </c>
      <c r="H10443" s="3">
        <v>1</v>
      </c>
      <c r="I10443" s="3">
        <f t="shared" si="163"/>
        <v>3</v>
      </c>
    </row>
    <row r="10444" spans="1:9" x14ac:dyDescent="0.35">
      <c r="A10444" s="3" t="s">
        <v>10836</v>
      </c>
      <c r="B10444" s="44" t="s">
        <v>240</v>
      </c>
      <c r="C10444" s="44" t="s">
        <v>25</v>
      </c>
      <c r="D10444" s="44" t="s">
        <v>175</v>
      </c>
      <c r="E10444" s="3">
        <v>2</v>
      </c>
      <c r="F10444" s="3">
        <v>4</v>
      </c>
      <c r="G10444" s="3">
        <v>4</v>
      </c>
      <c r="H10444" s="3">
        <v>3</v>
      </c>
      <c r="I10444" s="3">
        <f t="shared" si="163"/>
        <v>3</v>
      </c>
    </row>
    <row r="10445" spans="1:9" x14ac:dyDescent="0.35">
      <c r="A10445" s="3" t="s">
        <v>10837</v>
      </c>
      <c r="B10445" s="44" t="s">
        <v>214</v>
      </c>
      <c r="C10445" s="44" t="s">
        <v>98</v>
      </c>
      <c r="D10445" s="44" t="s">
        <v>176</v>
      </c>
      <c r="E10445" s="3">
        <v>3</v>
      </c>
      <c r="F10445" s="3">
        <v>1</v>
      </c>
      <c r="G10445" s="3">
        <v>1</v>
      </c>
      <c r="H10445" s="3">
        <v>1</v>
      </c>
      <c r="I10445" s="3">
        <f t="shared" si="163"/>
        <v>2</v>
      </c>
    </row>
    <row r="10446" spans="1:9" x14ac:dyDescent="0.35">
      <c r="A10446" s="3" t="s">
        <v>10838</v>
      </c>
      <c r="B10446" s="44" t="s">
        <v>229</v>
      </c>
      <c r="C10446" s="44" t="s">
        <v>203</v>
      </c>
      <c r="D10446" s="44" t="s">
        <v>175</v>
      </c>
      <c r="E10446" s="3">
        <v>3</v>
      </c>
      <c r="F10446" s="3">
        <v>1</v>
      </c>
      <c r="G10446" s="3">
        <v>4</v>
      </c>
      <c r="H10446" s="3">
        <v>1</v>
      </c>
      <c r="I10446" s="3">
        <f t="shared" si="163"/>
        <v>2</v>
      </c>
    </row>
    <row r="10447" spans="1:9" x14ac:dyDescent="0.35">
      <c r="A10447" s="3" t="s">
        <v>10839</v>
      </c>
      <c r="B10447" s="44" t="s">
        <v>201</v>
      </c>
      <c r="C10447" s="44" t="s">
        <v>155</v>
      </c>
      <c r="D10447" s="44" t="s">
        <v>176</v>
      </c>
      <c r="E10447" s="3">
        <v>3</v>
      </c>
      <c r="F10447" s="3">
        <v>1</v>
      </c>
      <c r="G10447" s="3">
        <v>1</v>
      </c>
      <c r="H10447" s="3">
        <v>1</v>
      </c>
      <c r="I10447" s="3">
        <f t="shared" si="163"/>
        <v>2</v>
      </c>
    </row>
    <row r="10448" spans="1:9" x14ac:dyDescent="0.35">
      <c r="A10448" s="3" t="s">
        <v>10840</v>
      </c>
      <c r="B10448" s="44" t="s">
        <v>229</v>
      </c>
      <c r="C10448" s="44" t="s">
        <v>203</v>
      </c>
      <c r="D10448" s="44" t="s">
        <v>175</v>
      </c>
      <c r="E10448" s="3">
        <v>3</v>
      </c>
      <c r="F10448" s="3">
        <v>1</v>
      </c>
      <c r="G10448" s="3">
        <v>1</v>
      </c>
      <c r="H10448" s="3">
        <v>2</v>
      </c>
      <c r="I10448" s="3">
        <f t="shared" si="163"/>
        <v>2</v>
      </c>
    </row>
    <row r="10449" spans="1:9" x14ac:dyDescent="0.35">
      <c r="A10449" s="3" t="s">
        <v>10841</v>
      </c>
      <c r="B10449" s="44" t="s">
        <v>201</v>
      </c>
      <c r="C10449" s="44" t="s">
        <v>155</v>
      </c>
      <c r="D10449" s="44" t="s">
        <v>176</v>
      </c>
      <c r="E10449" s="3">
        <v>3</v>
      </c>
      <c r="F10449" s="3">
        <v>1</v>
      </c>
      <c r="G10449" s="3">
        <v>4</v>
      </c>
      <c r="H10449" s="3">
        <v>1</v>
      </c>
      <c r="I10449" s="3">
        <f t="shared" si="163"/>
        <v>2</v>
      </c>
    </row>
    <row r="10450" spans="1:9" x14ac:dyDescent="0.35">
      <c r="A10450" s="3" t="s">
        <v>10842</v>
      </c>
      <c r="B10450" s="44" t="s">
        <v>279</v>
      </c>
      <c r="C10450" s="44" t="s">
        <v>155</v>
      </c>
      <c r="D10450" s="44" t="s">
        <v>175</v>
      </c>
      <c r="E10450" s="3">
        <v>3</v>
      </c>
      <c r="F10450" s="3">
        <v>1</v>
      </c>
      <c r="G10450" s="3">
        <v>4</v>
      </c>
      <c r="H10450" s="3">
        <v>1</v>
      </c>
      <c r="I10450" s="3">
        <f t="shared" si="163"/>
        <v>2</v>
      </c>
    </row>
    <row r="10451" spans="1:9" x14ac:dyDescent="0.35">
      <c r="A10451" s="3" t="s">
        <v>10843</v>
      </c>
      <c r="B10451" s="44" t="s">
        <v>213</v>
      </c>
      <c r="C10451" s="44" t="s">
        <v>108</v>
      </c>
      <c r="D10451" s="44" t="s">
        <v>176</v>
      </c>
      <c r="E10451" s="3">
        <v>3</v>
      </c>
      <c r="F10451" s="3">
        <v>1</v>
      </c>
      <c r="G10451" s="3">
        <v>4</v>
      </c>
      <c r="H10451" s="3">
        <v>1</v>
      </c>
      <c r="I10451" s="3">
        <f t="shared" si="163"/>
        <v>2</v>
      </c>
    </row>
    <row r="10452" spans="1:9" x14ac:dyDescent="0.35">
      <c r="A10452" s="3" t="s">
        <v>10844</v>
      </c>
      <c r="B10452" s="44" t="s">
        <v>2212</v>
      </c>
      <c r="C10452" s="44" t="s">
        <v>81</v>
      </c>
      <c r="D10452" s="44" t="s">
        <v>175</v>
      </c>
      <c r="E10452" s="3">
        <v>3</v>
      </c>
      <c r="F10452" s="3">
        <v>1</v>
      </c>
      <c r="G10452" s="3">
        <v>4</v>
      </c>
      <c r="H10452" s="3">
        <v>1</v>
      </c>
      <c r="I10452" s="3">
        <f t="shared" si="163"/>
        <v>2</v>
      </c>
    </row>
    <row r="10453" spans="1:9" x14ac:dyDescent="0.35">
      <c r="A10453" s="3" t="s">
        <v>10845</v>
      </c>
      <c r="B10453" s="44" t="s">
        <v>241</v>
      </c>
      <c r="C10453" s="44" t="s">
        <v>35</v>
      </c>
      <c r="D10453" s="44" t="s">
        <v>175</v>
      </c>
      <c r="E10453" s="3">
        <v>3</v>
      </c>
      <c r="F10453" s="3">
        <v>4</v>
      </c>
      <c r="G10453" s="3">
        <v>4</v>
      </c>
      <c r="H10453" s="3">
        <v>2</v>
      </c>
      <c r="I10453" s="3">
        <f t="shared" si="163"/>
        <v>3</v>
      </c>
    </row>
    <row r="10454" spans="1:9" x14ac:dyDescent="0.35">
      <c r="A10454" s="3" t="s">
        <v>10846</v>
      </c>
      <c r="B10454" s="44" t="s">
        <v>240</v>
      </c>
      <c r="C10454" s="44" t="s">
        <v>25</v>
      </c>
      <c r="D10454" s="44" t="s">
        <v>175</v>
      </c>
      <c r="E10454" s="3">
        <v>3</v>
      </c>
      <c r="F10454" s="3">
        <v>1</v>
      </c>
      <c r="G10454" s="3">
        <v>1</v>
      </c>
      <c r="H10454" s="3">
        <v>1</v>
      </c>
      <c r="I10454" s="3">
        <f t="shared" si="163"/>
        <v>2</v>
      </c>
    </row>
    <row r="10455" spans="1:9" x14ac:dyDescent="0.35">
      <c r="A10455" s="3" t="s">
        <v>10847</v>
      </c>
      <c r="B10455" s="44" t="s">
        <v>213</v>
      </c>
      <c r="C10455" s="44" t="s">
        <v>108</v>
      </c>
      <c r="D10455" s="44" t="s">
        <v>176</v>
      </c>
      <c r="E10455" s="3">
        <v>3</v>
      </c>
      <c r="F10455" s="3">
        <v>1</v>
      </c>
      <c r="G10455" s="3">
        <v>4</v>
      </c>
      <c r="H10455" s="3">
        <v>1</v>
      </c>
      <c r="I10455" s="3">
        <f t="shared" si="163"/>
        <v>2</v>
      </c>
    </row>
    <row r="10456" spans="1:9" x14ac:dyDescent="0.35">
      <c r="A10456" s="3" t="s">
        <v>10848</v>
      </c>
      <c r="B10456" s="44" t="s">
        <v>279</v>
      </c>
      <c r="C10456" s="44" t="s">
        <v>155</v>
      </c>
      <c r="D10456" s="44" t="s">
        <v>175</v>
      </c>
      <c r="E10456" s="3">
        <v>3</v>
      </c>
      <c r="F10456" s="3">
        <v>1</v>
      </c>
      <c r="G10456" s="3">
        <v>1</v>
      </c>
      <c r="H10456" s="3">
        <v>1</v>
      </c>
      <c r="I10456" s="3">
        <f t="shared" si="163"/>
        <v>2</v>
      </c>
    </row>
    <row r="10457" spans="1:9" x14ac:dyDescent="0.35">
      <c r="A10457" s="3" t="s">
        <v>10849</v>
      </c>
      <c r="B10457" s="44" t="s">
        <v>279</v>
      </c>
      <c r="C10457" s="44" t="s">
        <v>155</v>
      </c>
      <c r="D10457" s="44" t="s">
        <v>175</v>
      </c>
      <c r="E10457" s="3">
        <v>3</v>
      </c>
      <c r="F10457" s="3">
        <v>1</v>
      </c>
      <c r="G10457" s="3">
        <v>4</v>
      </c>
      <c r="H10457" s="3">
        <v>1</v>
      </c>
      <c r="I10457" s="3">
        <f t="shared" si="163"/>
        <v>2</v>
      </c>
    </row>
    <row r="10458" spans="1:9" x14ac:dyDescent="0.35">
      <c r="A10458" s="3" t="s">
        <v>10850</v>
      </c>
      <c r="B10458" s="44" t="s">
        <v>241</v>
      </c>
      <c r="C10458" s="44" t="s">
        <v>35</v>
      </c>
      <c r="D10458" s="44" t="s">
        <v>175</v>
      </c>
      <c r="E10458" s="3">
        <v>3</v>
      </c>
      <c r="F10458" s="3">
        <v>1</v>
      </c>
      <c r="G10458" s="3">
        <v>1</v>
      </c>
      <c r="H10458" s="3">
        <v>2</v>
      </c>
      <c r="I10458" s="3">
        <f t="shared" si="163"/>
        <v>2</v>
      </c>
    </row>
    <row r="10459" spans="1:9" x14ac:dyDescent="0.35">
      <c r="A10459" s="3" t="s">
        <v>10851</v>
      </c>
      <c r="B10459" s="44" t="s">
        <v>2212</v>
      </c>
      <c r="C10459" s="44" t="s">
        <v>81</v>
      </c>
      <c r="D10459" s="44" t="s">
        <v>175</v>
      </c>
      <c r="E10459" s="3">
        <v>3</v>
      </c>
      <c r="F10459" s="3">
        <v>1</v>
      </c>
      <c r="G10459" s="3">
        <v>1</v>
      </c>
      <c r="H10459" s="3">
        <v>1</v>
      </c>
      <c r="I10459" s="3">
        <f t="shared" si="163"/>
        <v>2</v>
      </c>
    </row>
    <row r="10460" spans="1:9" x14ac:dyDescent="0.35">
      <c r="A10460" s="3" t="s">
        <v>10852</v>
      </c>
      <c r="B10460" s="44" t="s">
        <v>229</v>
      </c>
      <c r="C10460" s="44" t="s">
        <v>203</v>
      </c>
      <c r="D10460" s="44" t="s">
        <v>175</v>
      </c>
      <c r="E10460" s="3">
        <v>3</v>
      </c>
      <c r="F10460" s="3">
        <v>1</v>
      </c>
      <c r="G10460" s="3">
        <v>4</v>
      </c>
      <c r="H10460" s="3">
        <v>1</v>
      </c>
      <c r="I10460" s="3">
        <f t="shared" si="163"/>
        <v>2</v>
      </c>
    </row>
    <row r="10461" spans="1:9" x14ac:dyDescent="0.35">
      <c r="A10461" s="3" t="s">
        <v>10853</v>
      </c>
      <c r="B10461" s="44" t="s">
        <v>201</v>
      </c>
      <c r="C10461" s="44" t="s">
        <v>155</v>
      </c>
      <c r="D10461" s="44" t="s">
        <v>176</v>
      </c>
      <c r="E10461" s="3">
        <v>3</v>
      </c>
      <c r="F10461" s="3">
        <v>1</v>
      </c>
      <c r="G10461" s="3">
        <v>4</v>
      </c>
      <c r="H10461" s="3">
        <v>1</v>
      </c>
      <c r="I10461" s="3">
        <f t="shared" si="163"/>
        <v>2</v>
      </c>
    </row>
    <row r="10462" spans="1:9" x14ac:dyDescent="0.35">
      <c r="A10462" s="3" t="s">
        <v>10854</v>
      </c>
      <c r="B10462" s="44" t="s">
        <v>201</v>
      </c>
      <c r="C10462" s="44" t="s">
        <v>155</v>
      </c>
      <c r="D10462" s="44" t="s">
        <v>176</v>
      </c>
      <c r="E10462" s="3">
        <v>3</v>
      </c>
      <c r="F10462" s="3">
        <v>1</v>
      </c>
      <c r="G10462" s="3">
        <v>4</v>
      </c>
      <c r="H10462" s="3">
        <v>1</v>
      </c>
      <c r="I10462" s="3">
        <f t="shared" si="163"/>
        <v>2</v>
      </c>
    </row>
    <row r="10463" spans="1:9" x14ac:dyDescent="0.35">
      <c r="A10463" s="3" t="s">
        <v>10855</v>
      </c>
      <c r="B10463" s="44" t="s">
        <v>429</v>
      </c>
      <c r="C10463" s="44" t="s">
        <v>81</v>
      </c>
      <c r="D10463" s="44" t="s">
        <v>176</v>
      </c>
      <c r="E10463" s="3">
        <v>3</v>
      </c>
      <c r="F10463" s="3">
        <v>1</v>
      </c>
      <c r="G10463" s="3">
        <v>1</v>
      </c>
      <c r="H10463" s="3">
        <v>3</v>
      </c>
      <c r="I10463" s="3">
        <f t="shared" si="163"/>
        <v>2</v>
      </c>
    </row>
    <row r="10464" spans="1:9" x14ac:dyDescent="0.35">
      <c r="A10464" s="3" t="s">
        <v>10856</v>
      </c>
      <c r="B10464" s="44" t="s">
        <v>241</v>
      </c>
      <c r="C10464" s="44" t="s">
        <v>35</v>
      </c>
      <c r="D10464" s="3" t="s">
        <v>175</v>
      </c>
      <c r="E10464" s="3">
        <v>2</v>
      </c>
      <c r="F10464" s="116">
        <v>3</v>
      </c>
      <c r="G10464" s="116">
        <v>1</v>
      </c>
      <c r="H10464" s="116">
        <v>1</v>
      </c>
      <c r="I10464" s="3">
        <f t="shared" si="163"/>
        <v>2</v>
      </c>
    </row>
    <row r="10465" spans="1:9" x14ac:dyDescent="0.35">
      <c r="A10465" s="3" t="s">
        <v>10857</v>
      </c>
      <c r="B10465" s="44" t="s">
        <v>231</v>
      </c>
      <c r="C10465" s="44" t="s">
        <v>35</v>
      </c>
      <c r="D10465" s="3" t="s">
        <v>176</v>
      </c>
      <c r="E10465" s="3">
        <v>3</v>
      </c>
      <c r="F10465" s="116">
        <v>1</v>
      </c>
      <c r="G10465" s="116">
        <v>1</v>
      </c>
      <c r="H10465" s="116">
        <v>2</v>
      </c>
      <c r="I10465" s="3">
        <f t="shared" si="163"/>
        <v>2</v>
      </c>
    </row>
    <row r="10466" spans="1:9" x14ac:dyDescent="0.35">
      <c r="A10466" s="3" t="s">
        <v>10858</v>
      </c>
      <c r="B10466" s="44" t="s">
        <v>280</v>
      </c>
      <c r="C10466" s="44" t="s">
        <v>98</v>
      </c>
      <c r="D10466" s="3" t="s">
        <v>175</v>
      </c>
      <c r="E10466" s="3">
        <v>3</v>
      </c>
      <c r="F10466" s="116">
        <v>1</v>
      </c>
      <c r="G10466" s="116">
        <v>4</v>
      </c>
      <c r="H10466" s="116">
        <v>1</v>
      </c>
      <c r="I10466" s="3">
        <f t="shared" si="163"/>
        <v>2</v>
      </c>
    </row>
    <row r="10467" spans="1:9" x14ac:dyDescent="0.35">
      <c r="A10467" s="3" t="s">
        <v>10859</v>
      </c>
      <c r="B10467" s="44" t="s">
        <v>279</v>
      </c>
      <c r="C10467" s="44" t="s">
        <v>155</v>
      </c>
      <c r="D10467" s="3" t="s">
        <v>175</v>
      </c>
      <c r="E10467" s="3">
        <v>3</v>
      </c>
      <c r="F10467" s="116">
        <v>1</v>
      </c>
      <c r="G10467" s="116">
        <v>4</v>
      </c>
      <c r="H10467" s="116">
        <v>1</v>
      </c>
      <c r="I10467" s="3">
        <f t="shared" si="163"/>
        <v>2</v>
      </c>
    </row>
    <row r="10468" spans="1:9" x14ac:dyDescent="0.35">
      <c r="A10468" s="3" t="s">
        <v>10860</v>
      </c>
      <c r="B10468" s="44" t="s">
        <v>201</v>
      </c>
      <c r="C10468" s="44" t="s">
        <v>155</v>
      </c>
      <c r="D10468" s="3" t="s">
        <v>176</v>
      </c>
      <c r="E10468" s="3">
        <v>3</v>
      </c>
      <c r="F10468" s="116">
        <v>1</v>
      </c>
      <c r="G10468" s="116">
        <v>4</v>
      </c>
      <c r="H10468" s="116">
        <v>1</v>
      </c>
      <c r="I10468" s="3">
        <f t="shared" si="163"/>
        <v>2</v>
      </c>
    </row>
    <row r="10469" spans="1:9" x14ac:dyDescent="0.35">
      <c r="A10469" s="3" t="s">
        <v>10861</v>
      </c>
      <c r="B10469" s="44" t="s">
        <v>241</v>
      </c>
      <c r="C10469" s="44" t="s">
        <v>35</v>
      </c>
      <c r="D10469" s="3" t="s">
        <v>175</v>
      </c>
      <c r="E10469" s="3">
        <v>3</v>
      </c>
      <c r="F10469" s="116">
        <v>1</v>
      </c>
      <c r="G10469" s="116">
        <v>4</v>
      </c>
      <c r="H10469" s="116">
        <v>1</v>
      </c>
      <c r="I10469" s="3">
        <f t="shared" si="163"/>
        <v>2</v>
      </c>
    </row>
    <row r="10470" spans="1:9" x14ac:dyDescent="0.35">
      <c r="A10470" s="3" t="s">
        <v>10862</v>
      </c>
      <c r="B10470" s="44" t="s">
        <v>201</v>
      </c>
      <c r="C10470" s="44" t="s">
        <v>155</v>
      </c>
      <c r="D10470" s="3" t="s">
        <v>176</v>
      </c>
      <c r="E10470" s="3">
        <v>1</v>
      </c>
      <c r="F10470" s="116">
        <v>2</v>
      </c>
      <c r="G10470" s="116">
        <v>1</v>
      </c>
      <c r="H10470" s="116">
        <v>1</v>
      </c>
      <c r="I10470" s="3">
        <f t="shared" si="163"/>
        <v>1</v>
      </c>
    </row>
    <row r="10471" spans="1:9" x14ac:dyDescent="0.35">
      <c r="A10471" s="3" t="s">
        <v>10863</v>
      </c>
      <c r="B10471" s="44" t="s">
        <v>269</v>
      </c>
      <c r="C10471" s="44" t="s">
        <v>270</v>
      </c>
      <c r="D10471" s="3" t="s">
        <v>176</v>
      </c>
      <c r="E10471" s="3">
        <v>3</v>
      </c>
      <c r="F10471" s="116">
        <v>1</v>
      </c>
      <c r="G10471" s="116">
        <v>4</v>
      </c>
      <c r="H10471" s="116">
        <v>1</v>
      </c>
      <c r="I10471" s="3">
        <f t="shared" si="163"/>
        <v>2</v>
      </c>
    </row>
    <row r="10472" spans="1:9" x14ac:dyDescent="0.35">
      <c r="A10472" s="3" t="s">
        <v>10864</v>
      </c>
      <c r="B10472" s="44" t="s">
        <v>241</v>
      </c>
      <c r="C10472" s="44" t="s">
        <v>35</v>
      </c>
      <c r="D10472" s="3" t="s">
        <v>175</v>
      </c>
      <c r="E10472" s="3">
        <v>3</v>
      </c>
      <c r="F10472" s="116">
        <v>1</v>
      </c>
      <c r="G10472" s="116">
        <v>4</v>
      </c>
      <c r="H10472" s="116">
        <v>1</v>
      </c>
      <c r="I10472" s="3">
        <f t="shared" si="163"/>
        <v>2</v>
      </c>
    </row>
    <row r="10473" spans="1:9" x14ac:dyDescent="0.35">
      <c r="A10473" s="3" t="s">
        <v>10865</v>
      </c>
      <c r="B10473" s="44" t="s">
        <v>241</v>
      </c>
      <c r="C10473" s="44" t="s">
        <v>35</v>
      </c>
      <c r="D10473" s="3" t="s">
        <v>175</v>
      </c>
      <c r="E10473" s="3">
        <v>3</v>
      </c>
      <c r="F10473" s="116">
        <v>1</v>
      </c>
      <c r="G10473" s="116">
        <v>4</v>
      </c>
      <c r="H10473" s="116">
        <v>1</v>
      </c>
      <c r="I10473" s="3">
        <f t="shared" si="163"/>
        <v>2</v>
      </c>
    </row>
    <row r="10474" spans="1:9" x14ac:dyDescent="0.35">
      <c r="A10474" s="3" t="s">
        <v>10866</v>
      </c>
      <c r="B10474" s="44" t="s">
        <v>2212</v>
      </c>
      <c r="C10474" s="44" t="s">
        <v>81</v>
      </c>
      <c r="D10474" s="3" t="s">
        <v>175</v>
      </c>
      <c r="E10474" s="3">
        <v>3</v>
      </c>
      <c r="F10474" s="116">
        <v>1</v>
      </c>
      <c r="G10474" s="116">
        <v>4</v>
      </c>
      <c r="H10474" s="116">
        <v>1</v>
      </c>
      <c r="I10474" s="3">
        <f t="shared" si="163"/>
        <v>2</v>
      </c>
    </row>
    <row r="10475" spans="1:9" x14ac:dyDescent="0.35">
      <c r="A10475" s="3" t="s">
        <v>10867</v>
      </c>
      <c r="B10475" s="44" t="s">
        <v>279</v>
      </c>
      <c r="C10475" s="44" t="s">
        <v>155</v>
      </c>
      <c r="D10475" s="3" t="s">
        <v>175</v>
      </c>
      <c r="E10475" s="3">
        <v>3</v>
      </c>
      <c r="F10475" s="116">
        <v>1</v>
      </c>
      <c r="G10475" s="116">
        <v>4</v>
      </c>
      <c r="H10475" s="116">
        <v>1</v>
      </c>
      <c r="I10475" s="3">
        <f t="shared" si="163"/>
        <v>2</v>
      </c>
    </row>
    <row r="10476" spans="1:9" x14ac:dyDescent="0.35">
      <c r="A10476" s="3" t="s">
        <v>10868</v>
      </c>
      <c r="B10476" s="44" t="s">
        <v>257</v>
      </c>
      <c r="C10476" s="44" t="s">
        <v>108</v>
      </c>
      <c r="D10476" s="3" t="s">
        <v>175</v>
      </c>
      <c r="E10476" s="3">
        <v>3</v>
      </c>
      <c r="F10476" s="116">
        <v>1</v>
      </c>
      <c r="G10476" s="116">
        <v>4</v>
      </c>
      <c r="H10476" s="116">
        <v>1</v>
      </c>
      <c r="I10476" s="3">
        <f t="shared" si="163"/>
        <v>2</v>
      </c>
    </row>
    <row r="10477" spans="1:9" x14ac:dyDescent="0.35">
      <c r="A10477" s="3" t="s">
        <v>10869</v>
      </c>
      <c r="B10477" s="44" t="s">
        <v>279</v>
      </c>
      <c r="C10477" s="44" t="s">
        <v>155</v>
      </c>
      <c r="D10477" s="3" t="s">
        <v>175</v>
      </c>
      <c r="E10477" s="3">
        <v>3</v>
      </c>
      <c r="F10477" s="116">
        <v>1</v>
      </c>
      <c r="G10477" s="116">
        <v>4</v>
      </c>
      <c r="H10477" s="116">
        <v>1</v>
      </c>
      <c r="I10477" s="3">
        <f t="shared" si="163"/>
        <v>2</v>
      </c>
    </row>
    <row r="10478" spans="1:9" x14ac:dyDescent="0.35">
      <c r="A10478" s="3" t="s">
        <v>10870</v>
      </c>
      <c r="B10478" s="44" t="s">
        <v>241</v>
      </c>
      <c r="C10478" s="44" t="s">
        <v>35</v>
      </c>
      <c r="D10478" s="3" t="s">
        <v>175</v>
      </c>
      <c r="E10478" s="3">
        <v>1</v>
      </c>
      <c r="F10478" s="116">
        <v>4</v>
      </c>
      <c r="G10478" s="116">
        <v>4</v>
      </c>
      <c r="H10478" s="116">
        <v>1</v>
      </c>
      <c r="I10478" s="3">
        <f t="shared" si="163"/>
        <v>3</v>
      </c>
    </row>
    <row r="10479" spans="1:9" x14ac:dyDescent="0.35">
      <c r="A10479" s="3" t="s">
        <v>10871</v>
      </c>
      <c r="B10479" s="44" t="s">
        <v>179</v>
      </c>
      <c r="C10479" s="44" t="s">
        <v>102</v>
      </c>
      <c r="D10479" s="3" t="s">
        <v>176</v>
      </c>
      <c r="E10479" s="3">
        <v>3</v>
      </c>
      <c r="F10479" s="116">
        <v>1</v>
      </c>
      <c r="G10479" s="116">
        <v>1</v>
      </c>
      <c r="H10479" s="116">
        <v>1</v>
      </c>
      <c r="I10479" s="3">
        <f t="shared" si="163"/>
        <v>2</v>
      </c>
    </row>
    <row r="10480" spans="1:9" x14ac:dyDescent="0.35">
      <c r="A10480" s="3" t="s">
        <v>10872</v>
      </c>
      <c r="B10480" s="44" t="s">
        <v>241</v>
      </c>
      <c r="C10480" s="44" t="s">
        <v>35</v>
      </c>
      <c r="D10480" s="3" t="s">
        <v>175</v>
      </c>
      <c r="E10480" s="3">
        <v>3</v>
      </c>
      <c r="F10480" s="116">
        <v>1</v>
      </c>
      <c r="G10480" s="116">
        <v>1</v>
      </c>
      <c r="H10480" s="116">
        <v>2</v>
      </c>
      <c r="I10480" s="3">
        <f t="shared" si="163"/>
        <v>2</v>
      </c>
    </row>
    <row r="10481" spans="1:9" x14ac:dyDescent="0.35">
      <c r="A10481" s="3" t="s">
        <v>10873</v>
      </c>
      <c r="B10481" s="44" t="s">
        <v>229</v>
      </c>
      <c r="C10481" s="44" t="s">
        <v>203</v>
      </c>
      <c r="D10481" s="3" t="s">
        <v>175</v>
      </c>
      <c r="E10481" s="3">
        <v>3</v>
      </c>
      <c r="F10481" s="116">
        <v>1</v>
      </c>
      <c r="G10481" s="116">
        <v>4</v>
      </c>
      <c r="H10481" s="116">
        <v>1</v>
      </c>
      <c r="I10481" s="3">
        <f t="shared" si="163"/>
        <v>2</v>
      </c>
    </row>
    <row r="10482" spans="1:9" x14ac:dyDescent="0.35">
      <c r="A10482" s="3" t="s">
        <v>10874</v>
      </c>
      <c r="B10482" s="44" t="s">
        <v>213</v>
      </c>
      <c r="C10482" s="44" t="s">
        <v>108</v>
      </c>
      <c r="D10482" s="3" t="s">
        <v>176</v>
      </c>
      <c r="E10482" s="3">
        <v>3</v>
      </c>
      <c r="F10482" s="116">
        <v>1</v>
      </c>
      <c r="G10482" s="116">
        <v>4</v>
      </c>
      <c r="H10482" s="116">
        <v>1</v>
      </c>
      <c r="I10482" s="3">
        <f t="shared" si="163"/>
        <v>2</v>
      </c>
    </row>
    <row r="10483" spans="1:9" x14ac:dyDescent="0.35">
      <c r="A10483" s="3" t="s">
        <v>10875</v>
      </c>
      <c r="B10483" s="44" t="s">
        <v>241</v>
      </c>
      <c r="C10483" s="44" t="s">
        <v>35</v>
      </c>
      <c r="D10483" s="3" t="s">
        <v>175</v>
      </c>
      <c r="E10483" s="3">
        <v>3</v>
      </c>
      <c r="F10483" s="116">
        <v>1</v>
      </c>
      <c r="G10483" s="116">
        <v>4</v>
      </c>
      <c r="H10483" s="116">
        <v>3</v>
      </c>
      <c r="I10483" s="3">
        <f t="shared" si="163"/>
        <v>3</v>
      </c>
    </row>
    <row r="10484" spans="1:9" x14ac:dyDescent="0.35">
      <c r="A10484" s="3" t="s">
        <v>10876</v>
      </c>
      <c r="B10484" s="44" t="s">
        <v>231</v>
      </c>
      <c r="C10484" s="44" t="s">
        <v>35</v>
      </c>
      <c r="D10484" s="3" t="s">
        <v>176</v>
      </c>
      <c r="E10484" s="3">
        <v>3</v>
      </c>
      <c r="F10484" s="116">
        <v>1</v>
      </c>
      <c r="G10484" s="116">
        <v>1</v>
      </c>
      <c r="H10484" s="116">
        <v>1</v>
      </c>
      <c r="I10484" s="3">
        <f t="shared" si="163"/>
        <v>2</v>
      </c>
    </row>
    <row r="10485" spans="1:9" x14ac:dyDescent="0.35">
      <c r="A10485" s="3" t="s">
        <v>10877</v>
      </c>
      <c r="B10485" s="44" t="s">
        <v>231</v>
      </c>
      <c r="C10485" s="44" t="s">
        <v>35</v>
      </c>
      <c r="D10485" s="3" t="s">
        <v>176</v>
      </c>
      <c r="E10485" s="3">
        <v>3</v>
      </c>
      <c r="F10485" s="116">
        <v>1</v>
      </c>
      <c r="G10485" s="116">
        <v>4</v>
      </c>
      <c r="H10485" s="116">
        <v>1</v>
      </c>
      <c r="I10485" s="3">
        <f t="shared" si="163"/>
        <v>2</v>
      </c>
    </row>
    <row r="10486" spans="1:9" x14ac:dyDescent="0.35">
      <c r="A10486" s="3" t="s">
        <v>10878</v>
      </c>
      <c r="B10486" s="44" t="s">
        <v>231</v>
      </c>
      <c r="C10486" s="44" t="s">
        <v>35</v>
      </c>
      <c r="D10486" s="3" t="s">
        <v>176</v>
      </c>
      <c r="E10486" s="3">
        <v>3</v>
      </c>
      <c r="F10486" s="116">
        <v>1</v>
      </c>
      <c r="G10486" s="116">
        <v>4</v>
      </c>
      <c r="H10486" s="116">
        <v>1</v>
      </c>
      <c r="I10486" s="3">
        <f t="shared" si="163"/>
        <v>2</v>
      </c>
    </row>
    <row r="10487" spans="1:9" x14ac:dyDescent="0.35">
      <c r="A10487" s="3" t="s">
        <v>10879</v>
      </c>
      <c r="B10487" s="44" t="s">
        <v>231</v>
      </c>
      <c r="C10487" s="44" t="s">
        <v>35</v>
      </c>
      <c r="D10487" s="3" t="s">
        <v>176</v>
      </c>
      <c r="E10487" s="3">
        <v>3</v>
      </c>
      <c r="F10487" s="116">
        <v>1</v>
      </c>
      <c r="G10487" s="116">
        <v>4</v>
      </c>
      <c r="H10487" s="116">
        <v>1</v>
      </c>
      <c r="I10487" s="3">
        <f t="shared" si="163"/>
        <v>2</v>
      </c>
    </row>
    <row r="10488" spans="1:9" x14ac:dyDescent="0.35">
      <c r="A10488" s="3" t="s">
        <v>10880</v>
      </c>
      <c r="B10488" s="44" t="s">
        <v>241</v>
      </c>
      <c r="C10488" s="44" t="s">
        <v>35</v>
      </c>
      <c r="D10488" s="3" t="s">
        <v>175</v>
      </c>
      <c r="E10488" s="3">
        <v>3</v>
      </c>
      <c r="F10488" s="116">
        <v>1</v>
      </c>
      <c r="G10488" s="116">
        <v>1</v>
      </c>
      <c r="H10488" s="116">
        <v>3</v>
      </c>
      <c r="I10488" s="3">
        <f t="shared" si="163"/>
        <v>2</v>
      </c>
    </row>
    <row r="10489" spans="1:9" x14ac:dyDescent="0.35">
      <c r="A10489" s="3" t="s">
        <v>10881</v>
      </c>
      <c r="B10489" s="44" t="s">
        <v>214</v>
      </c>
      <c r="C10489" s="44" t="s">
        <v>98</v>
      </c>
      <c r="D10489" s="3" t="s">
        <v>176</v>
      </c>
      <c r="E10489" s="3">
        <v>3</v>
      </c>
      <c r="F10489" s="116">
        <v>1</v>
      </c>
      <c r="G10489" s="116">
        <v>1</v>
      </c>
      <c r="H10489" s="116">
        <v>1</v>
      </c>
      <c r="I10489" s="3">
        <f t="shared" si="163"/>
        <v>2</v>
      </c>
    </row>
    <row r="10490" spans="1:9" x14ac:dyDescent="0.35">
      <c r="A10490" s="3" t="s">
        <v>10882</v>
      </c>
      <c r="B10490" s="44" t="s">
        <v>257</v>
      </c>
      <c r="C10490" s="44" t="s">
        <v>108</v>
      </c>
      <c r="D10490" s="3" t="s">
        <v>175</v>
      </c>
      <c r="E10490" s="3">
        <v>3</v>
      </c>
      <c r="F10490" s="116">
        <v>1</v>
      </c>
      <c r="G10490" s="116">
        <v>1</v>
      </c>
      <c r="H10490" s="116">
        <v>1</v>
      </c>
      <c r="I10490" s="3">
        <f t="shared" si="163"/>
        <v>2</v>
      </c>
    </row>
    <row r="10491" spans="1:9" x14ac:dyDescent="0.35">
      <c r="A10491" s="3" t="s">
        <v>10883</v>
      </c>
      <c r="B10491" s="44" t="s">
        <v>277</v>
      </c>
      <c r="C10491" s="44" t="s">
        <v>273</v>
      </c>
      <c r="D10491" s="3" t="s">
        <v>176</v>
      </c>
      <c r="E10491" s="3">
        <v>3</v>
      </c>
      <c r="F10491" s="116">
        <v>1</v>
      </c>
      <c r="G10491" s="116">
        <v>4</v>
      </c>
      <c r="H10491" s="116">
        <v>1</v>
      </c>
      <c r="I10491" s="3">
        <f t="shared" si="163"/>
        <v>2</v>
      </c>
    </row>
    <row r="10492" spans="1:9" x14ac:dyDescent="0.35">
      <c r="A10492" s="3" t="s">
        <v>10884</v>
      </c>
      <c r="B10492" s="44" t="s">
        <v>277</v>
      </c>
      <c r="C10492" s="44" t="s">
        <v>273</v>
      </c>
      <c r="D10492" s="3" t="s">
        <v>176</v>
      </c>
      <c r="E10492" s="3">
        <v>3</v>
      </c>
      <c r="F10492" s="116">
        <v>1</v>
      </c>
      <c r="G10492" s="116">
        <v>4</v>
      </c>
      <c r="H10492" s="116">
        <v>1</v>
      </c>
      <c r="I10492" s="3">
        <f t="shared" si="163"/>
        <v>2</v>
      </c>
    </row>
    <row r="10493" spans="1:9" x14ac:dyDescent="0.35">
      <c r="A10493" s="3" t="s">
        <v>10885</v>
      </c>
      <c r="B10493" s="44" t="s">
        <v>213</v>
      </c>
      <c r="C10493" s="44" t="s">
        <v>108</v>
      </c>
      <c r="D10493" s="3" t="s">
        <v>176</v>
      </c>
      <c r="E10493" s="3">
        <v>3</v>
      </c>
      <c r="F10493" s="116">
        <v>1</v>
      </c>
      <c r="G10493" s="116">
        <v>4</v>
      </c>
      <c r="H10493" s="116">
        <v>1</v>
      </c>
      <c r="I10493" s="3">
        <f t="shared" si="163"/>
        <v>2</v>
      </c>
    </row>
    <row r="10494" spans="1:9" x14ac:dyDescent="0.35">
      <c r="A10494" s="3" t="s">
        <v>10886</v>
      </c>
      <c r="B10494" s="44" t="s">
        <v>241</v>
      </c>
      <c r="C10494" s="44" t="s">
        <v>35</v>
      </c>
      <c r="D10494" s="3" t="s">
        <v>175</v>
      </c>
      <c r="E10494" s="3">
        <v>3</v>
      </c>
      <c r="F10494" s="116">
        <v>1</v>
      </c>
      <c r="G10494" s="116">
        <v>1</v>
      </c>
      <c r="H10494" s="116">
        <v>1</v>
      </c>
      <c r="I10494" s="3">
        <f t="shared" si="163"/>
        <v>2</v>
      </c>
    </row>
    <row r="10495" spans="1:9" x14ac:dyDescent="0.35">
      <c r="A10495" s="3" t="s">
        <v>10887</v>
      </c>
      <c r="B10495" s="44" t="s">
        <v>231</v>
      </c>
      <c r="C10495" s="44" t="s">
        <v>35</v>
      </c>
      <c r="D10495" s="3" t="s">
        <v>176</v>
      </c>
      <c r="E10495" s="3">
        <v>3</v>
      </c>
      <c r="F10495" s="116">
        <v>1</v>
      </c>
      <c r="G10495" s="116">
        <v>4</v>
      </c>
      <c r="H10495" s="116">
        <v>1</v>
      </c>
      <c r="I10495" s="3">
        <f t="shared" si="163"/>
        <v>2</v>
      </c>
    </row>
    <row r="10496" spans="1:9" x14ac:dyDescent="0.35">
      <c r="A10496" s="3" t="s">
        <v>10888</v>
      </c>
      <c r="B10496" s="44" t="s">
        <v>231</v>
      </c>
      <c r="C10496" s="44" t="s">
        <v>35</v>
      </c>
      <c r="D10496" s="3" t="s">
        <v>176</v>
      </c>
      <c r="E10496" s="3">
        <v>3</v>
      </c>
      <c r="F10496" s="116">
        <v>1</v>
      </c>
      <c r="G10496" s="116">
        <v>1</v>
      </c>
      <c r="H10496" s="116">
        <v>1</v>
      </c>
      <c r="I10496" s="3">
        <f t="shared" si="163"/>
        <v>2</v>
      </c>
    </row>
    <row r="10497" spans="1:9" x14ac:dyDescent="0.35">
      <c r="A10497" s="3" t="s">
        <v>10889</v>
      </c>
      <c r="B10497" s="44" t="s">
        <v>2212</v>
      </c>
      <c r="C10497" s="44" t="s">
        <v>81</v>
      </c>
      <c r="D10497" s="3" t="s">
        <v>175</v>
      </c>
      <c r="E10497" s="3">
        <v>3</v>
      </c>
      <c r="F10497" s="116">
        <v>1</v>
      </c>
      <c r="G10497" s="116">
        <v>4</v>
      </c>
      <c r="H10497" s="116">
        <v>1</v>
      </c>
      <c r="I10497" s="3">
        <f t="shared" si="163"/>
        <v>2</v>
      </c>
    </row>
    <row r="10498" spans="1:9" x14ac:dyDescent="0.35">
      <c r="A10498" s="3" t="s">
        <v>10890</v>
      </c>
      <c r="B10498" s="44" t="s">
        <v>256</v>
      </c>
      <c r="C10498" s="44" t="s">
        <v>25</v>
      </c>
      <c r="D10498" s="3" t="s">
        <v>176</v>
      </c>
      <c r="E10498" s="3">
        <v>3</v>
      </c>
      <c r="F10498" s="116">
        <v>1</v>
      </c>
      <c r="G10498" s="116">
        <v>4</v>
      </c>
      <c r="H10498" s="116">
        <v>1</v>
      </c>
      <c r="I10498" s="3">
        <f t="shared" si="163"/>
        <v>2</v>
      </c>
    </row>
    <row r="10499" spans="1:9" x14ac:dyDescent="0.35">
      <c r="A10499" s="3" t="s">
        <v>10891</v>
      </c>
      <c r="B10499" s="44" t="s">
        <v>257</v>
      </c>
      <c r="C10499" s="44" t="s">
        <v>108</v>
      </c>
      <c r="D10499" s="3" t="s">
        <v>175</v>
      </c>
      <c r="E10499" s="3">
        <v>3</v>
      </c>
      <c r="F10499" s="116">
        <v>1</v>
      </c>
      <c r="G10499" s="116">
        <v>4</v>
      </c>
      <c r="H10499" s="116">
        <v>1</v>
      </c>
      <c r="I10499" s="3">
        <f t="shared" ref="I10499:I10562" si="164">ROUND(AVERAGE(E10499:H10499),0)</f>
        <v>2</v>
      </c>
    </row>
    <row r="10500" spans="1:9" x14ac:dyDescent="0.35">
      <c r="A10500" s="3" t="s">
        <v>10892</v>
      </c>
      <c r="B10500" s="44" t="s">
        <v>257</v>
      </c>
      <c r="C10500" s="44" t="s">
        <v>108</v>
      </c>
      <c r="D10500" s="3" t="s">
        <v>175</v>
      </c>
      <c r="E10500" s="3">
        <v>3</v>
      </c>
      <c r="F10500" s="116">
        <v>4</v>
      </c>
      <c r="G10500" s="116">
        <v>4</v>
      </c>
      <c r="H10500" s="116">
        <v>5</v>
      </c>
      <c r="I10500" s="3">
        <f t="shared" si="164"/>
        <v>4</v>
      </c>
    </row>
    <row r="10501" spans="1:9" x14ac:dyDescent="0.35">
      <c r="A10501" s="3" t="s">
        <v>10893</v>
      </c>
      <c r="B10501" s="44" t="s">
        <v>279</v>
      </c>
      <c r="C10501" s="44" t="s">
        <v>155</v>
      </c>
      <c r="D10501" s="3" t="s">
        <v>175</v>
      </c>
      <c r="E10501" s="3">
        <v>2</v>
      </c>
      <c r="F10501" s="116">
        <v>4</v>
      </c>
      <c r="G10501" s="116">
        <v>1</v>
      </c>
      <c r="H10501" s="116">
        <v>1</v>
      </c>
      <c r="I10501" s="3">
        <f t="shared" si="164"/>
        <v>2</v>
      </c>
    </row>
    <row r="10502" spans="1:9" x14ac:dyDescent="0.35">
      <c r="A10502" s="3" t="s">
        <v>10894</v>
      </c>
      <c r="B10502" s="44" t="s">
        <v>241</v>
      </c>
      <c r="C10502" s="44" t="s">
        <v>35</v>
      </c>
      <c r="D10502" s="3" t="s">
        <v>175</v>
      </c>
      <c r="E10502" s="3">
        <v>3</v>
      </c>
      <c r="F10502" s="116">
        <v>1</v>
      </c>
      <c r="G10502" s="116">
        <v>4</v>
      </c>
      <c r="H10502" s="116">
        <v>1</v>
      </c>
      <c r="I10502" s="3">
        <f t="shared" si="164"/>
        <v>2</v>
      </c>
    </row>
    <row r="10503" spans="1:9" x14ac:dyDescent="0.35">
      <c r="A10503" s="3" t="s">
        <v>10895</v>
      </c>
      <c r="B10503" s="44" t="s">
        <v>241</v>
      </c>
      <c r="C10503" s="44" t="s">
        <v>35</v>
      </c>
      <c r="D10503" s="3" t="s">
        <v>175</v>
      </c>
      <c r="E10503" s="3">
        <v>3</v>
      </c>
      <c r="F10503" s="116">
        <v>3</v>
      </c>
      <c r="G10503" s="116">
        <v>4</v>
      </c>
      <c r="H10503" s="116">
        <v>1</v>
      </c>
      <c r="I10503" s="3">
        <f t="shared" si="164"/>
        <v>3</v>
      </c>
    </row>
    <row r="10504" spans="1:9" x14ac:dyDescent="0.35">
      <c r="A10504" s="3" t="s">
        <v>10896</v>
      </c>
      <c r="B10504" s="44" t="s">
        <v>231</v>
      </c>
      <c r="C10504" s="44" t="s">
        <v>35</v>
      </c>
      <c r="D10504" s="3" t="s">
        <v>176</v>
      </c>
      <c r="E10504" s="3">
        <v>3</v>
      </c>
      <c r="F10504" s="116">
        <v>1</v>
      </c>
      <c r="G10504" s="116">
        <v>1</v>
      </c>
      <c r="H10504" s="116">
        <v>5</v>
      </c>
      <c r="I10504" s="3">
        <f t="shared" si="164"/>
        <v>3</v>
      </c>
    </row>
    <row r="10505" spans="1:9" x14ac:dyDescent="0.35">
      <c r="A10505" s="3" t="s">
        <v>10897</v>
      </c>
      <c r="B10505" s="44" t="s">
        <v>269</v>
      </c>
      <c r="C10505" s="44" t="s">
        <v>270</v>
      </c>
      <c r="D10505" s="3" t="s">
        <v>176</v>
      </c>
      <c r="E10505" s="3">
        <v>3</v>
      </c>
      <c r="F10505" s="116">
        <v>1</v>
      </c>
      <c r="G10505" s="116">
        <v>4</v>
      </c>
      <c r="H10505" s="116">
        <v>1</v>
      </c>
      <c r="I10505" s="3">
        <f t="shared" si="164"/>
        <v>2</v>
      </c>
    </row>
    <row r="10506" spans="1:9" x14ac:dyDescent="0.35">
      <c r="A10506" s="3" t="s">
        <v>10898</v>
      </c>
      <c r="B10506" s="44" t="s">
        <v>429</v>
      </c>
      <c r="C10506" s="44" t="s">
        <v>81</v>
      </c>
      <c r="D10506" s="3" t="s">
        <v>176</v>
      </c>
      <c r="E10506" s="3">
        <v>3</v>
      </c>
      <c r="F10506" s="116">
        <v>4</v>
      </c>
      <c r="G10506" s="116">
        <v>4</v>
      </c>
      <c r="H10506" s="116">
        <v>5</v>
      </c>
      <c r="I10506" s="3">
        <f t="shared" si="164"/>
        <v>4</v>
      </c>
    </row>
    <row r="10507" spans="1:9" x14ac:dyDescent="0.35">
      <c r="A10507" s="3" t="s">
        <v>10899</v>
      </c>
      <c r="B10507" s="44" t="s">
        <v>241</v>
      </c>
      <c r="C10507" s="44" t="s">
        <v>35</v>
      </c>
      <c r="D10507" s="3" t="s">
        <v>175</v>
      </c>
      <c r="E10507" s="3">
        <v>3</v>
      </c>
      <c r="F10507" s="116">
        <v>1</v>
      </c>
      <c r="G10507" s="116">
        <v>1</v>
      </c>
      <c r="H10507" s="116">
        <v>2</v>
      </c>
      <c r="I10507" s="3">
        <f t="shared" si="164"/>
        <v>2</v>
      </c>
    </row>
    <row r="10508" spans="1:9" x14ac:dyDescent="0.35">
      <c r="A10508" s="3" t="s">
        <v>10900</v>
      </c>
      <c r="B10508" s="44" t="s">
        <v>241</v>
      </c>
      <c r="C10508" s="44" t="s">
        <v>35</v>
      </c>
      <c r="D10508" s="3" t="s">
        <v>175</v>
      </c>
      <c r="E10508" s="3">
        <v>3</v>
      </c>
      <c r="F10508" s="116">
        <v>1</v>
      </c>
      <c r="G10508" s="116">
        <v>4</v>
      </c>
      <c r="H10508" s="116">
        <v>1</v>
      </c>
      <c r="I10508" s="3">
        <f t="shared" si="164"/>
        <v>2</v>
      </c>
    </row>
    <row r="10509" spans="1:9" x14ac:dyDescent="0.35">
      <c r="A10509" s="3" t="s">
        <v>10901</v>
      </c>
      <c r="B10509" s="44" t="s">
        <v>231</v>
      </c>
      <c r="C10509" s="44" t="s">
        <v>35</v>
      </c>
      <c r="D10509" s="3" t="s">
        <v>176</v>
      </c>
      <c r="E10509" s="3">
        <v>3</v>
      </c>
      <c r="F10509" s="116">
        <v>1</v>
      </c>
      <c r="G10509" s="116">
        <v>4</v>
      </c>
      <c r="H10509" s="116">
        <v>1</v>
      </c>
      <c r="I10509" s="3">
        <f t="shared" si="164"/>
        <v>2</v>
      </c>
    </row>
    <row r="10510" spans="1:9" x14ac:dyDescent="0.35">
      <c r="A10510" s="3" t="s">
        <v>10902</v>
      </c>
      <c r="B10510" s="44" t="s">
        <v>201</v>
      </c>
      <c r="C10510" s="44" t="s">
        <v>155</v>
      </c>
      <c r="D10510" s="3" t="s">
        <v>176</v>
      </c>
      <c r="E10510" s="3">
        <v>3</v>
      </c>
      <c r="F10510" s="116">
        <v>1</v>
      </c>
      <c r="G10510" s="116">
        <v>4</v>
      </c>
      <c r="H10510" s="116">
        <v>1</v>
      </c>
      <c r="I10510" s="3">
        <f t="shared" si="164"/>
        <v>2</v>
      </c>
    </row>
    <row r="10511" spans="1:9" x14ac:dyDescent="0.35">
      <c r="A10511" s="3" t="s">
        <v>10903</v>
      </c>
      <c r="B10511" s="44" t="s">
        <v>429</v>
      </c>
      <c r="C10511" s="44" t="s">
        <v>81</v>
      </c>
      <c r="D10511" s="3" t="s">
        <v>176</v>
      </c>
      <c r="E10511" s="3">
        <v>3</v>
      </c>
      <c r="F10511" s="116">
        <v>1</v>
      </c>
      <c r="G10511" s="116">
        <v>4</v>
      </c>
      <c r="H10511" s="116">
        <v>1</v>
      </c>
      <c r="I10511" s="3">
        <f t="shared" si="164"/>
        <v>2</v>
      </c>
    </row>
    <row r="10512" spans="1:9" x14ac:dyDescent="0.35">
      <c r="A10512" s="3" t="s">
        <v>10904</v>
      </c>
      <c r="B10512" s="44" t="s">
        <v>429</v>
      </c>
      <c r="C10512" s="44" t="s">
        <v>81</v>
      </c>
      <c r="D10512" s="3" t="s">
        <v>176</v>
      </c>
      <c r="E10512" s="3">
        <v>3</v>
      </c>
      <c r="F10512" s="116">
        <v>1</v>
      </c>
      <c r="G10512" s="116">
        <v>1</v>
      </c>
      <c r="H10512" s="116">
        <v>1</v>
      </c>
      <c r="I10512" s="3">
        <f t="shared" si="164"/>
        <v>2</v>
      </c>
    </row>
    <row r="10513" spans="1:9" x14ac:dyDescent="0.35">
      <c r="A10513" s="3" t="s">
        <v>10905</v>
      </c>
      <c r="B10513" s="44" t="s">
        <v>429</v>
      </c>
      <c r="C10513" s="44" t="s">
        <v>81</v>
      </c>
      <c r="D10513" s="3" t="s">
        <v>176</v>
      </c>
      <c r="E10513" s="3">
        <v>3</v>
      </c>
      <c r="F10513" s="116">
        <v>1</v>
      </c>
      <c r="G10513" s="116">
        <v>4</v>
      </c>
      <c r="H10513" s="116">
        <v>1</v>
      </c>
      <c r="I10513" s="3">
        <f t="shared" si="164"/>
        <v>2</v>
      </c>
    </row>
    <row r="10514" spans="1:9" x14ac:dyDescent="0.35">
      <c r="A10514" s="3" t="s">
        <v>10906</v>
      </c>
      <c r="B10514" s="44" t="s">
        <v>241</v>
      </c>
      <c r="C10514" s="44" t="s">
        <v>35</v>
      </c>
      <c r="D10514" s="3" t="s">
        <v>175</v>
      </c>
      <c r="E10514" s="3">
        <v>3</v>
      </c>
      <c r="F10514" s="116">
        <v>4</v>
      </c>
      <c r="G10514" s="116">
        <v>1</v>
      </c>
      <c r="H10514" s="116">
        <v>1</v>
      </c>
      <c r="I10514" s="3">
        <f t="shared" si="164"/>
        <v>2</v>
      </c>
    </row>
    <row r="10515" spans="1:9" x14ac:dyDescent="0.35">
      <c r="A10515" s="3" t="s">
        <v>10907</v>
      </c>
      <c r="B10515" s="44" t="s">
        <v>202</v>
      </c>
      <c r="C10515" s="44" t="s">
        <v>203</v>
      </c>
      <c r="D10515" s="3" t="s">
        <v>176</v>
      </c>
      <c r="E10515" s="3">
        <v>3</v>
      </c>
      <c r="F10515" s="116">
        <v>1</v>
      </c>
      <c r="G10515" s="116">
        <v>4</v>
      </c>
      <c r="H10515" s="116">
        <v>1</v>
      </c>
      <c r="I10515" s="3">
        <f t="shared" si="164"/>
        <v>2</v>
      </c>
    </row>
    <row r="10516" spans="1:9" x14ac:dyDescent="0.35">
      <c r="A10516" s="3" t="s">
        <v>10908</v>
      </c>
      <c r="B10516" s="44" t="s">
        <v>231</v>
      </c>
      <c r="C10516" s="44" t="s">
        <v>35</v>
      </c>
      <c r="D10516" s="3" t="s">
        <v>176</v>
      </c>
      <c r="E10516" s="3">
        <v>3</v>
      </c>
      <c r="F10516" s="116">
        <v>1</v>
      </c>
      <c r="G10516" s="116">
        <v>4</v>
      </c>
      <c r="H10516" s="116">
        <v>1</v>
      </c>
      <c r="I10516" s="3">
        <f t="shared" si="164"/>
        <v>2</v>
      </c>
    </row>
    <row r="10517" spans="1:9" x14ac:dyDescent="0.35">
      <c r="A10517" s="3" t="s">
        <v>10909</v>
      </c>
      <c r="B10517" s="44" t="s">
        <v>231</v>
      </c>
      <c r="C10517" s="44" t="s">
        <v>35</v>
      </c>
      <c r="D10517" s="3" t="s">
        <v>176</v>
      </c>
      <c r="E10517" s="3">
        <v>3</v>
      </c>
      <c r="F10517" s="116">
        <v>1</v>
      </c>
      <c r="G10517" s="116">
        <v>4</v>
      </c>
      <c r="H10517" s="116">
        <v>1</v>
      </c>
      <c r="I10517" s="3">
        <f t="shared" si="164"/>
        <v>2</v>
      </c>
    </row>
    <row r="10518" spans="1:9" x14ac:dyDescent="0.35">
      <c r="A10518" s="3" t="s">
        <v>10910</v>
      </c>
      <c r="B10518" s="44" t="s">
        <v>231</v>
      </c>
      <c r="C10518" s="44" t="s">
        <v>35</v>
      </c>
      <c r="D10518" s="3" t="s">
        <v>176</v>
      </c>
      <c r="E10518" s="3">
        <v>3</v>
      </c>
      <c r="F10518" s="116">
        <v>1</v>
      </c>
      <c r="G10518" s="116">
        <v>4</v>
      </c>
      <c r="H10518" s="116">
        <v>1</v>
      </c>
      <c r="I10518" s="3">
        <f t="shared" si="164"/>
        <v>2</v>
      </c>
    </row>
    <row r="10519" spans="1:9" x14ac:dyDescent="0.35">
      <c r="A10519" s="3" t="s">
        <v>10911</v>
      </c>
      <c r="B10519" s="44" t="s">
        <v>241</v>
      </c>
      <c r="C10519" s="44" t="s">
        <v>35</v>
      </c>
      <c r="D10519" s="3" t="s">
        <v>175</v>
      </c>
      <c r="E10519" s="3">
        <v>2</v>
      </c>
      <c r="F10519" s="116">
        <v>2</v>
      </c>
      <c r="G10519" s="116">
        <v>4</v>
      </c>
      <c r="H10519" s="116">
        <v>1</v>
      </c>
      <c r="I10519" s="3">
        <f t="shared" si="164"/>
        <v>2</v>
      </c>
    </row>
    <row r="10520" spans="1:9" x14ac:dyDescent="0.35">
      <c r="A10520" s="3" t="s">
        <v>10912</v>
      </c>
      <c r="B10520" s="44" t="s">
        <v>231</v>
      </c>
      <c r="C10520" s="44" t="s">
        <v>35</v>
      </c>
      <c r="D10520" s="3" t="s">
        <v>176</v>
      </c>
      <c r="E10520" s="3">
        <v>3</v>
      </c>
      <c r="F10520" s="116">
        <v>3</v>
      </c>
      <c r="G10520" s="116">
        <v>1</v>
      </c>
      <c r="H10520" s="116">
        <v>1</v>
      </c>
      <c r="I10520" s="3">
        <f t="shared" si="164"/>
        <v>2</v>
      </c>
    </row>
    <row r="10521" spans="1:9" x14ac:dyDescent="0.35">
      <c r="A10521" s="3" t="s">
        <v>10913</v>
      </c>
      <c r="B10521" s="44" t="s">
        <v>280</v>
      </c>
      <c r="C10521" s="44" t="s">
        <v>98</v>
      </c>
      <c r="D10521" s="3" t="s">
        <v>175</v>
      </c>
      <c r="E10521" s="3">
        <v>3</v>
      </c>
      <c r="F10521" s="116">
        <v>1</v>
      </c>
      <c r="G10521" s="116">
        <v>4</v>
      </c>
      <c r="H10521" s="116">
        <v>1</v>
      </c>
      <c r="I10521" s="3">
        <f t="shared" si="164"/>
        <v>2</v>
      </c>
    </row>
    <row r="10522" spans="1:9" x14ac:dyDescent="0.35">
      <c r="A10522" s="3" t="s">
        <v>10914</v>
      </c>
      <c r="B10522" s="44" t="s">
        <v>241</v>
      </c>
      <c r="C10522" s="44" t="s">
        <v>35</v>
      </c>
      <c r="D10522" s="3" t="s">
        <v>175</v>
      </c>
      <c r="E10522" s="3">
        <v>3</v>
      </c>
      <c r="F10522" s="116">
        <v>1</v>
      </c>
      <c r="G10522" s="116">
        <v>4</v>
      </c>
      <c r="H10522" s="116">
        <v>1</v>
      </c>
      <c r="I10522" s="3">
        <f t="shared" si="164"/>
        <v>2</v>
      </c>
    </row>
    <row r="10523" spans="1:9" x14ac:dyDescent="0.35">
      <c r="A10523" s="3" t="s">
        <v>10915</v>
      </c>
      <c r="B10523" s="44" t="s">
        <v>257</v>
      </c>
      <c r="C10523" s="44" t="s">
        <v>108</v>
      </c>
      <c r="D10523" s="3" t="s">
        <v>175</v>
      </c>
      <c r="E10523" s="3">
        <v>3</v>
      </c>
      <c r="F10523" s="116">
        <v>1</v>
      </c>
      <c r="G10523" s="116">
        <v>4</v>
      </c>
      <c r="H10523" s="116">
        <v>1</v>
      </c>
      <c r="I10523" s="3">
        <f t="shared" si="164"/>
        <v>2</v>
      </c>
    </row>
    <row r="10524" spans="1:9" x14ac:dyDescent="0.35">
      <c r="A10524" s="3" t="s">
        <v>10916</v>
      </c>
      <c r="B10524" s="44" t="s">
        <v>257</v>
      </c>
      <c r="C10524" s="44" t="s">
        <v>108</v>
      </c>
      <c r="D10524" s="3" t="s">
        <v>175</v>
      </c>
      <c r="E10524" s="3">
        <v>3</v>
      </c>
      <c r="F10524" s="116">
        <v>1</v>
      </c>
      <c r="G10524" s="116">
        <v>4</v>
      </c>
      <c r="H10524" s="116">
        <v>1</v>
      </c>
      <c r="I10524" s="3">
        <f t="shared" si="164"/>
        <v>2</v>
      </c>
    </row>
    <row r="10525" spans="1:9" x14ac:dyDescent="0.35">
      <c r="A10525" s="3" t="s">
        <v>10917</v>
      </c>
      <c r="B10525" s="44" t="s">
        <v>269</v>
      </c>
      <c r="C10525" s="44" t="s">
        <v>270</v>
      </c>
      <c r="D10525" s="3" t="s">
        <v>176</v>
      </c>
      <c r="E10525" s="3">
        <v>3</v>
      </c>
      <c r="F10525" s="116">
        <v>1</v>
      </c>
      <c r="G10525" s="116">
        <v>1</v>
      </c>
      <c r="H10525" s="116">
        <v>1</v>
      </c>
      <c r="I10525" s="3">
        <f t="shared" si="164"/>
        <v>2</v>
      </c>
    </row>
    <row r="10526" spans="1:9" x14ac:dyDescent="0.35">
      <c r="A10526" s="3" t="s">
        <v>10918</v>
      </c>
      <c r="B10526" s="44" t="s">
        <v>257</v>
      </c>
      <c r="C10526" s="44" t="s">
        <v>108</v>
      </c>
      <c r="D10526" s="3" t="s">
        <v>175</v>
      </c>
      <c r="E10526" s="3">
        <v>3</v>
      </c>
      <c r="F10526" s="116">
        <v>1</v>
      </c>
      <c r="G10526" s="116">
        <v>4</v>
      </c>
      <c r="H10526" s="116">
        <v>1</v>
      </c>
      <c r="I10526" s="3">
        <f t="shared" si="164"/>
        <v>2</v>
      </c>
    </row>
    <row r="10527" spans="1:9" x14ac:dyDescent="0.35">
      <c r="A10527" s="3" t="s">
        <v>10919</v>
      </c>
      <c r="B10527" s="44" t="s">
        <v>1846</v>
      </c>
      <c r="C10527" s="44" t="s">
        <v>293</v>
      </c>
      <c r="D10527" s="3" t="s">
        <v>176</v>
      </c>
      <c r="E10527" s="3">
        <v>3</v>
      </c>
      <c r="F10527" s="116">
        <v>1</v>
      </c>
      <c r="G10527" s="116">
        <v>4</v>
      </c>
      <c r="H10527" s="116">
        <v>1</v>
      </c>
      <c r="I10527" s="3">
        <f t="shared" si="164"/>
        <v>2</v>
      </c>
    </row>
    <row r="10528" spans="1:9" x14ac:dyDescent="0.35">
      <c r="A10528" s="3" t="s">
        <v>10920</v>
      </c>
      <c r="B10528" s="44" t="s">
        <v>241</v>
      </c>
      <c r="C10528" s="44" t="s">
        <v>35</v>
      </c>
      <c r="D10528" s="3" t="s">
        <v>175</v>
      </c>
      <c r="E10528" s="3">
        <v>3</v>
      </c>
      <c r="F10528" s="116">
        <v>1</v>
      </c>
      <c r="G10528" s="116">
        <v>4</v>
      </c>
      <c r="H10528" s="116">
        <v>1</v>
      </c>
      <c r="I10528" s="3">
        <f t="shared" si="164"/>
        <v>2</v>
      </c>
    </row>
    <row r="10529" spans="1:9" x14ac:dyDescent="0.35">
      <c r="A10529" s="3" t="s">
        <v>10921</v>
      </c>
      <c r="B10529" s="44" t="s">
        <v>280</v>
      </c>
      <c r="C10529" s="44" t="s">
        <v>98</v>
      </c>
      <c r="D10529" s="3" t="s">
        <v>175</v>
      </c>
      <c r="E10529" s="3">
        <v>3</v>
      </c>
      <c r="F10529" s="116">
        <v>4</v>
      </c>
      <c r="G10529" s="116">
        <v>4</v>
      </c>
      <c r="H10529" s="116">
        <v>1</v>
      </c>
      <c r="I10529" s="3">
        <f t="shared" si="164"/>
        <v>3</v>
      </c>
    </row>
    <row r="10530" spans="1:9" x14ac:dyDescent="0.35">
      <c r="A10530" s="3" t="s">
        <v>10922</v>
      </c>
      <c r="B10530" s="44" t="s">
        <v>231</v>
      </c>
      <c r="C10530" s="44" t="s">
        <v>35</v>
      </c>
      <c r="D10530" s="3" t="s">
        <v>176</v>
      </c>
      <c r="E10530" s="3">
        <v>3</v>
      </c>
      <c r="F10530" s="116">
        <v>1</v>
      </c>
      <c r="G10530" s="116">
        <v>4</v>
      </c>
      <c r="H10530" s="116">
        <v>1</v>
      </c>
      <c r="I10530" s="3">
        <f t="shared" si="164"/>
        <v>2</v>
      </c>
    </row>
    <row r="10531" spans="1:9" x14ac:dyDescent="0.35">
      <c r="A10531" s="3" t="s">
        <v>10923</v>
      </c>
      <c r="B10531" s="44" t="s">
        <v>229</v>
      </c>
      <c r="C10531" s="44" t="s">
        <v>203</v>
      </c>
      <c r="D10531" s="3" t="s">
        <v>175</v>
      </c>
      <c r="E10531" s="3">
        <v>3</v>
      </c>
      <c r="F10531" s="116">
        <v>1</v>
      </c>
      <c r="G10531" s="116">
        <v>4</v>
      </c>
      <c r="H10531" s="116">
        <v>1</v>
      </c>
      <c r="I10531" s="3">
        <f t="shared" si="164"/>
        <v>2</v>
      </c>
    </row>
    <row r="10532" spans="1:9" x14ac:dyDescent="0.35">
      <c r="A10532" s="3" t="s">
        <v>10924</v>
      </c>
      <c r="B10532" s="44" t="s">
        <v>201</v>
      </c>
      <c r="C10532" s="44" t="s">
        <v>155</v>
      </c>
      <c r="D10532" s="3" t="s">
        <v>176</v>
      </c>
      <c r="E10532" s="3">
        <v>3</v>
      </c>
      <c r="F10532" s="116">
        <v>1</v>
      </c>
      <c r="G10532" s="116">
        <v>4</v>
      </c>
      <c r="H10532" s="116">
        <v>1</v>
      </c>
      <c r="I10532" s="3">
        <f t="shared" si="164"/>
        <v>2</v>
      </c>
    </row>
    <row r="10533" spans="1:9" x14ac:dyDescent="0.35">
      <c r="A10533" s="3" t="s">
        <v>10925</v>
      </c>
      <c r="B10533" s="44" t="s">
        <v>241</v>
      </c>
      <c r="C10533" s="44" t="s">
        <v>35</v>
      </c>
      <c r="D10533" s="3" t="s">
        <v>175</v>
      </c>
      <c r="E10533" s="3">
        <v>3</v>
      </c>
      <c r="F10533" s="116">
        <v>1</v>
      </c>
      <c r="G10533" s="116">
        <v>4</v>
      </c>
      <c r="H10533" s="116">
        <v>1</v>
      </c>
      <c r="I10533" s="3">
        <f t="shared" si="164"/>
        <v>2</v>
      </c>
    </row>
    <row r="10534" spans="1:9" x14ac:dyDescent="0.35">
      <c r="A10534" s="3" t="s">
        <v>10926</v>
      </c>
      <c r="B10534" s="44" t="s">
        <v>214</v>
      </c>
      <c r="C10534" s="44" t="s">
        <v>98</v>
      </c>
      <c r="D10534" s="3" t="s">
        <v>176</v>
      </c>
      <c r="E10534" s="3">
        <v>3</v>
      </c>
      <c r="F10534" s="116">
        <v>1</v>
      </c>
      <c r="G10534" s="116">
        <v>4</v>
      </c>
      <c r="H10534" s="116">
        <v>1</v>
      </c>
      <c r="I10534" s="3">
        <f t="shared" si="164"/>
        <v>2</v>
      </c>
    </row>
    <row r="10535" spans="1:9" x14ac:dyDescent="0.35">
      <c r="A10535" s="3" t="s">
        <v>10927</v>
      </c>
      <c r="B10535" s="44" t="s">
        <v>240</v>
      </c>
      <c r="C10535" s="44" t="s">
        <v>25</v>
      </c>
      <c r="D10535" s="3" t="s">
        <v>175</v>
      </c>
      <c r="E10535" s="3">
        <v>3</v>
      </c>
      <c r="F10535" s="116">
        <v>3</v>
      </c>
      <c r="G10535" s="116">
        <v>1</v>
      </c>
      <c r="H10535" s="116">
        <v>1</v>
      </c>
      <c r="I10535" s="3">
        <f t="shared" si="164"/>
        <v>2</v>
      </c>
    </row>
    <row r="10536" spans="1:9" x14ac:dyDescent="0.35">
      <c r="A10536" s="3" t="s">
        <v>10928</v>
      </c>
      <c r="B10536" s="44" t="s">
        <v>240</v>
      </c>
      <c r="C10536" s="44" t="s">
        <v>25</v>
      </c>
      <c r="D10536" s="3" t="s">
        <v>175</v>
      </c>
      <c r="E10536" s="3">
        <v>3</v>
      </c>
      <c r="F10536" s="116">
        <v>1</v>
      </c>
      <c r="G10536" s="116">
        <v>4</v>
      </c>
      <c r="H10536" s="116">
        <v>1</v>
      </c>
      <c r="I10536" s="3">
        <f t="shared" si="164"/>
        <v>2</v>
      </c>
    </row>
    <row r="10537" spans="1:9" x14ac:dyDescent="0.35">
      <c r="A10537" s="3" t="s">
        <v>10929</v>
      </c>
      <c r="B10537" s="44" t="s">
        <v>241</v>
      </c>
      <c r="C10537" s="44" t="s">
        <v>35</v>
      </c>
      <c r="D10537" s="3" t="s">
        <v>175</v>
      </c>
      <c r="E10537" s="3">
        <v>3</v>
      </c>
      <c r="F10537" s="116">
        <v>1</v>
      </c>
      <c r="G10537" s="116">
        <v>1</v>
      </c>
      <c r="H10537" s="116">
        <v>1</v>
      </c>
      <c r="I10537" s="3">
        <f t="shared" si="164"/>
        <v>2</v>
      </c>
    </row>
    <row r="10538" spans="1:9" x14ac:dyDescent="0.35">
      <c r="A10538" s="3" t="s">
        <v>10930</v>
      </c>
      <c r="B10538" s="44" t="s">
        <v>241</v>
      </c>
      <c r="C10538" s="44" t="s">
        <v>35</v>
      </c>
      <c r="D10538" s="3" t="s">
        <v>175</v>
      </c>
      <c r="E10538" s="3">
        <v>3</v>
      </c>
      <c r="F10538" s="116">
        <v>1</v>
      </c>
      <c r="G10538" s="116">
        <v>1</v>
      </c>
      <c r="H10538" s="116">
        <v>2</v>
      </c>
      <c r="I10538" s="3">
        <f t="shared" si="164"/>
        <v>2</v>
      </c>
    </row>
    <row r="10539" spans="1:9" x14ac:dyDescent="0.35">
      <c r="A10539" s="3" t="s">
        <v>10931</v>
      </c>
      <c r="B10539" s="44" t="s">
        <v>213</v>
      </c>
      <c r="C10539" s="44" t="s">
        <v>108</v>
      </c>
      <c r="D10539" s="3" t="s">
        <v>176</v>
      </c>
      <c r="E10539" s="3">
        <v>3</v>
      </c>
      <c r="F10539" s="116">
        <v>1</v>
      </c>
      <c r="G10539" s="116">
        <v>4</v>
      </c>
      <c r="H10539" s="116">
        <v>1</v>
      </c>
      <c r="I10539" s="3">
        <f t="shared" si="164"/>
        <v>2</v>
      </c>
    </row>
    <row r="10540" spans="1:9" x14ac:dyDescent="0.35">
      <c r="A10540" s="3" t="s">
        <v>10932</v>
      </c>
      <c r="B10540" s="44" t="s">
        <v>279</v>
      </c>
      <c r="C10540" s="44" t="s">
        <v>155</v>
      </c>
      <c r="D10540" s="3" t="s">
        <v>175</v>
      </c>
      <c r="E10540" s="3">
        <v>3</v>
      </c>
      <c r="F10540" s="116">
        <v>1</v>
      </c>
      <c r="G10540" s="116">
        <v>4</v>
      </c>
      <c r="H10540" s="116">
        <v>1</v>
      </c>
      <c r="I10540" s="3">
        <f t="shared" si="164"/>
        <v>2</v>
      </c>
    </row>
    <row r="10541" spans="1:9" x14ac:dyDescent="0.35">
      <c r="A10541" s="3" t="s">
        <v>10933</v>
      </c>
      <c r="B10541" s="44" t="s">
        <v>179</v>
      </c>
      <c r="C10541" s="44" t="s">
        <v>102</v>
      </c>
      <c r="D10541" s="3" t="s">
        <v>176</v>
      </c>
      <c r="E10541" s="3">
        <v>3</v>
      </c>
      <c r="F10541" s="116">
        <v>1</v>
      </c>
      <c r="G10541" s="116">
        <v>1</v>
      </c>
      <c r="H10541" s="116">
        <v>1</v>
      </c>
      <c r="I10541" s="3">
        <f t="shared" si="164"/>
        <v>2</v>
      </c>
    </row>
    <row r="10542" spans="1:9" x14ac:dyDescent="0.35">
      <c r="A10542" s="3" t="s">
        <v>10934</v>
      </c>
      <c r="B10542" s="44" t="s">
        <v>280</v>
      </c>
      <c r="C10542" s="44" t="s">
        <v>98</v>
      </c>
      <c r="D10542" s="3" t="s">
        <v>175</v>
      </c>
      <c r="E10542" s="3">
        <v>3</v>
      </c>
      <c r="F10542" s="116">
        <v>1</v>
      </c>
      <c r="G10542" s="116">
        <v>4</v>
      </c>
      <c r="H10542" s="116">
        <v>1</v>
      </c>
      <c r="I10542" s="3">
        <f t="shared" si="164"/>
        <v>2</v>
      </c>
    </row>
    <row r="10543" spans="1:9" x14ac:dyDescent="0.35">
      <c r="A10543" s="3" t="s">
        <v>10935</v>
      </c>
      <c r="B10543" s="44" t="s">
        <v>241</v>
      </c>
      <c r="C10543" s="44" t="s">
        <v>35</v>
      </c>
      <c r="D10543" s="3" t="s">
        <v>175</v>
      </c>
      <c r="E10543" s="3">
        <v>3</v>
      </c>
      <c r="F10543" s="116">
        <v>1</v>
      </c>
      <c r="G10543" s="116">
        <v>4</v>
      </c>
      <c r="H10543" s="116">
        <v>1</v>
      </c>
      <c r="I10543" s="3">
        <f t="shared" si="164"/>
        <v>2</v>
      </c>
    </row>
    <row r="10544" spans="1:9" x14ac:dyDescent="0.35">
      <c r="A10544" s="3" t="s">
        <v>10936</v>
      </c>
      <c r="B10544" s="44" t="s">
        <v>231</v>
      </c>
      <c r="C10544" s="44" t="s">
        <v>35</v>
      </c>
      <c r="D10544" s="3" t="s">
        <v>176</v>
      </c>
      <c r="E10544" s="3">
        <v>3</v>
      </c>
      <c r="F10544" s="116">
        <v>4</v>
      </c>
      <c r="G10544" s="116">
        <v>1</v>
      </c>
      <c r="H10544" s="116">
        <v>1</v>
      </c>
      <c r="I10544" s="3">
        <f t="shared" si="164"/>
        <v>2</v>
      </c>
    </row>
    <row r="10545" spans="1:9" x14ac:dyDescent="0.35">
      <c r="A10545" s="3" t="s">
        <v>10937</v>
      </c>
      <c r="B10545" s="44" t="s">
        <v>280</v>
      </c>
      <c r="C10545" s="44" t="s">
        <v>98</v>
      </c>
      <c r="D10545" s="3" t="s">
        <v>175</v>
      </c>
      <c r="E10545" s="3">
        <v>2</v>
      </c>
      <c r="F10545" s="116">
        <v>2</v>
      </c>
      <c r="G10545" s="116">
        <v>1</v>
      </c>
      <c r="H10545" s="116">
        <v>1</v>
      </c>
      <c r="I10545" s="3">
        <f t="shared" si="164"/>
        <v>2</v>
      </c>
    </row>
    <row r="10546" spans="1:9" x14ac:dyDescent="0.35">
      <c r="A10546" s="3" t="s">
        <v>10938</v>
      </c>
      <c r="B10546" s="44" t="s">
        <v>231</v>
      </c>
      <c r="C10546" s="44" t="s">
        <v>35</v>
      </c>
      <c r="D10546" s="3" t="s">
        <v>176</v>
      </c>
      <c r="E10546" s="3">
        <v>3</v>
      </c>
      <c r="F10546" s="116">
        <v>1</v>
      </c>
      <c r="G10546" s="116">
        <v>4</v>
      </c>
      <c r="H10546" s="116">
        <v>1</v>
      </c>
      <c r="I10546" s="3">
        <f t="shared" si="164"/>
        <v>2</v>
      </c>
    </row>
    <row r="10547" spans="1:9" x14ac:dyDescent="0.35">
      <c r="A10547" s="3" t="s">
        <v>10939</v>
      </c>
      <c r="B10547" s="44" t="s">
        <v>213</v>
      </c>
      <c r="C10547" s="44" t="s">
        <v>108</v>
      </c>
      <c r="D10547" s="3" t="s">
        <v>176</v>
      </c>
      <c r="E10547" s="3">
        <v>3</v>
      </c>
      <c r="F10547" s="116">
        <v>1</v>
      </c>
      <c r="G10547" s="116">
        <v>4</v>
      </c>
      <c r="H10547" s="116">
        <v>1</v>
      </c>
      <c r="I10547" s="3">
        <f t="shared" si="164"/>
        <v>2</v>
      </c>
    </row>
    <row r="10548" spans="1:9" x14ac:dyDescent="0.35">
      <c r="A10548" s="3" t="s">
        <v>10940</v>
      </c>
      <c r="B10548" s="44" t="s">
        <v>231</v>
      </c>
      <c r="C10548" s="44" t="s">
        <v>35</v>
      </c>
      <c r="D10548" s="3" t="s">
        <v>176</v>
      </c>
      <c r="E10548" s="3">
        <v>3</v>
      </c>
      <c r="F10548" s="116">
        <v>1</v>
      </c>
      <c r="G10548" s="116">
        <v>4</v>
      </c>
      <c r="H10548" s="116">
        <v>1</v>
      </c>
      <c r="I10548" s="3">
        <f t="shared" si="164"/>
        <v>2</v>
      </c>
    </row>
    <row r="10549" spans="1:9" x14ac:dyDescent="0.35">
      <c r="A10549" s="3" t="s">
        <v>10941</v>
      </c>
      <c r="B10549" s="44" t="s">
        <v>231</v>
      </c>
      <c r="C10549" s="44" t="s">
        <v>35</v>
      </c>
      <c r="D10549" s="3" t="s">
        <v>176</v>
      </c>
      <c r="E10549" s="3">
        <v>3</v>
      </c>
      <c r="F10549" s="116">
        <v>1</v>
      </c>
      <c r="G10549" s="116">
        <v>4</v>
      </c>
      <c r="H10549" s="116">
        <v>1</v>
      </c>
      <c r="I10549" s="3">
        <f t="shared" si="164"/>
        <v>2</v>
      </c>
    </row>
    <row r="10550" spans="1:9" x14ac:dyDescent="0.35">
      <c r="A10550" s="3" t="s">
        <v>10942</v>
      </c>
      <c r="B10550" s="44" t="s">
        <v>213</v>
      </c>
      <c r="C10550" s="44" t="s">
        <v>108</v>
      </c>
      <c r="D10550" s="3" t="s">
        <v>176</v>
      </c>
      <c r="E10550" s="3">
        <v>3</v>
      </c>
      <c r="F10550" s="116">
        <v>1</v>
      </c>
      <c r="G10550" s="116">
        <v>4</v>
      </c>
      <c r="H10550" s="116">
        <v>1</v>
      </c>
      <c r="I10550" s="3">
        <f t="shared" si="164"/>
        <v>2</v>
      </c>
    </row>
    <row r="10551" spans="1:9" x14ac:dyDescent="0.35">
      <c r="A10551" s="3" t="s">
        <v>10943</v>
      </c>
      <c r="B10551" s="44" t="s">
        <v>231</v>
      </c>
      <c r="C10551" s="44" t="s">
        <v>35</v>
      </c>
      <c r="D10551" s="3" t="s">
        <v>176</v>
      </c>
      <c r="E10551" s="3">
        <v>3</v>
      </c>
      <c r="F10551" s="116">
        <v>1</v>
      </c>
      <c r="G10551" s="116">
        <v>4</v>
      </c>
      <c r="H10551" s="116">
        <v>1</v>
      </c>
      <c r="I10551" s="3">
        <f t="shared" si="164"/>
        <v>2</v>
      </c>
    </row>
    <row r="10552" spans="1:9" x14ac:dyDescent="0.35">
      <c r="A10552" s="3" t="s">
        <v>10944</v>
      </c>
      <c r="B10552" s="44" t="s">
        <v>231</v>
      </c>
      <c r="C10552" s="44" t="s">
        <v>35</v>
      </c>
      <c r="D10552" s="3" t="s">
        <v>176</v>
      </c>
      <c r="E10552" s="3">
        <v>3</v>
      </c>
      <c r="F10552" s="116">
        <v>1</v>
      </c>
      <c r="G10552" s="116">
        <v>4</v>
      </c>
      <c r="H10552" s="116">
        <v>1</v>
      </c>
      <c r="I10552" s="3">
        <f t="shared" si="164"/>
        <v>2</v>
      </c>
    </row>
    <row r="10553" spans="1:9" x14ac:dyDescent="0.35">
      <c r="A10553" s="3" t="s">
        <v>10945</v>
      </c>
      <c r="B10553" s="44" t="s">
        <v>179</v>
      </c>
      <c r="C10553" s="44" t="s">
        <v>102</v>
      </c>
      <c r="D10553" s="3" t="s">
        <v>176</v>
      </c>
      <c r="E10553" s="3">
        <v>3</v>
      </c>
      <c r="F10553" s="116">
        <v>2</v>
      </c>
      <c r="G10553" s="116">
        <v>1</v>
      </c>
      <c r="H10553" s="116">
        <v>2</v>
      </c>
      <c r="I10553" s="3">
        <f t="shared" si="164"/>
        <v>2</v>
      </c>
    </row>
    <row r="10554" spans="1:9" x14ac:dyDescent="0.35">
      <c r="A10554" s="3" t="s">
        <v>10946</v>
      </c>
      <c r="B10554" s="44" t="s">
        <v>179</v>
      </c>
      <c r="C10554" s="44" t="s">
        <v>102</v>
      </c>
      <c r="D10554" s="3" t="s">
        <v>176</v>
      </c>
      <c r="E10554" s="3">
        <v>3</v>
      </c>
      <c r="F10554" s="116">
        <v>1</v>
      </c>
      <c r="G10554" s="116">
        <v>1</v>
      </c>
      <c r="H10554" s="116">
        <v>1</v>
      </c>
      <c r="I10554" s="3">
        <f t="shared" si="164"/>
        <v>2</v>
      </c>
    </row>
    <row r="10555" spans="1:9" x14ac:dyDescent="0.35">
      <c r="A10555" s="3" t="s">
        <v>10947</v>
      </c>
      <c r="B10555" s="44" t="s">
        <v>213</v>
      </c>
      <c r="C10555" s="44" t="s">
        <v>108</v>
      </c>
      <c r="D10555" s="3" t="s">
        <v>176</v>
      </c>
      <c r="E10555" s="3">
        <v>3</v>
      </c>
      <c r="F10555" s="116">
        <v>1</v>
      </c>
      <c r="G10555" s="116">
        <v>1</v>
      </c>
      <c r="H10555" s="116">
        <v>1</v>
      </c>
      <c r="I10555" s="3">
        <f t="shared" si="164"/>
        <v>2</v>
      </c>
    </row>
    <row r="10556" spans="1:9" x14ac:dyDescent="0.35">
      <c r="A10556" s="3" t="s">
        <v>10948</v>
      </c>
      <c r="B10556" s="44" t="s">
        <v>269</v>
      </c>
      <c r="C10556" s="44" t="s">
        <v>270</v>
      </c>
      <c r="D10556" s="3" t="s">
        <v>176</v>
      </c>
      <c r="E10556" s="3">
        <v>3</v>
      </c>
      <c r="F10556" s="116">
        <v>1</v>
      </c>
      <c r="G10556" s="116">
        <v>1</v>
      </c>
      <c r="H10556" s="116">
        <v>1</v>
      </c>
      <c r="I10556" s="3">
        <f t="shared" si="164"/>
        <v>2</v>
      </c>
    </row>
    <row r="10557" spans="1:9" x14ac:dyDescent="0.35">
      <c r="A10557" s="3" t="s">
        <v>10949</v>
      </c>
      <c r="B10557" s="44" t="s">
        <v>231</v>
      </c>
      <c r="C10557" s="44" t="s">
        <v>35</v>
      </c>
      <c r="D10557" s="3" t="s">
        <v>176</v>
      </c>
      <c r="E10557" s="3">
        <v>3</v>
      </c>
      <c r="F10557" s="116">
        <v>1</v>
      </c>
      <c r="G10557" s="116">
        <v>4</v>
      </c>
      <c r="H10557" s="116">
        <v>1</v>
      </c>
      <c r="I10557" s="3">
        <f t="shared" si="164"/>
        <v>2</v>
      </c>
    </row>
    <row r="10558" spans="1:9" x14ac:dyDescent="0.35">
      <c r="A10558" s="3" t="s">
        <v>10950</v>
      </c>
      <c r="B10558" s="44" t="s">
        <v>229</v>
      </c>
      <c r="C10558" s="44" t="s">
        <v>203</v>
      </c>
      <c r="D10558" s="3" t="s">
        <v>175</v>
      </c>
      <c r="E10558" s="3">
        <v>3</v>
      </c>
      <c r="F10558" s="116">
        <v>2</v>
      </c>
      <c r="G10558" s="116">
        <v>1</v>
      </c>
      <c r="H10558" s="116">
        <v>1</v>
      </c>
      <c r="I10558" s="3">
        <f t="shared" si="164"/>
        <v>2</v>
      </c>
    </row>
    <row r="10559" spans="1:9" x14ac:dyDescent="0.35">
      <c r="A10559" s="3" t="s">
        <v>10951</v>
      </c>
      <c r="B10559" s="44" t="s">
        <v>1846</v>
      </c>
      <c r="C10559" s="44" t="s">
        <v>293</v>
      </c>
      <c r="D10559" s="3" t="s">
        <v>176</v>
      </c>
      <c r="E10559" s="3">
        <v>3</v>
      </c>
      <c r="F10559" s="116">
        <v>1</v>
      </c>
      <c r="G10559" s="116">
        <v>1</v>
      </c>
      <c r="H10559" s="116">
        <v>1</v>
      </c>
      <c r="I10559" s="3">
        <f t="shared" si="164"/>
        <v>2</v>
      </c>
    </row>
    <row r="10560" spans="1:9" x14ac:dyDescent="0.35">
      <c r="A10560" s="3" t="s">
        <v>10952</v>
      </c>
      <c r="B10560" s="44" t="s">
        <v>229</v>
      </c>
      <c r="C10560" s="44" t="s">
        <v>203</v>
      </c>
      <c r="D10560" s="3" t="s">
        <v>175</v>
      </c>
      <c r="E10560" s="3">
        <v>2</v>
      </c>
      <c r="F10560" s="116">
        <v>2</v>
      </c>
      <c r="G10560" s="116">
        <v>1</v>
      </c>
      <c r="H10560" s="116">
        <v>1</v>
      </c>
      <c r="I10560" s="3">
        <f t="shared" si="164"/>
        <v>2</v>
      </c>
    </row>
    <row r="10561" spans="1:9" x14ac:dyDescent="0.35">
      <c r="A10561" s="3" t="s">
        <v>10953</v>
      </c>
      <c r="B10561" s="44" t="s">
        <v>240</v>
      </c>
      <c r="C10561" s="44" t="s">
        <v>25</v>
      </c>
      <c r="D10561" s="3" t="s">
        <v>175</v>
      </c>
      <c r="E10561" s="3">
        <v>3</v>
      </c>
      <c r="F10561" s="116">
        <v>1</v>
      </c>
      <c r="G10561" s="116">
        <v>4</v>
      </c>
      <c r="H10561" s="116">
        <v>1</v>
      </c>
      <c r="I10561" s="3">
        <f t="shared" si="164"/>
        <v>2</v>
      </c>
    </row>
    <row r="10562" spans="1:9" x14ac:dyDescent="0.35">
      <c r="A10562" s="3" t="s">
        <v>10954</v>
      </c>
      <c r="B10562" s="44" t="s">
        <v>2212</v>
      </c>
      <c r="C10562" s="44" t="s">
        <v>81</v>
      </c>
      <c r="D10562" s="3" t="s">
        <v>175</v>
      </c>
      <c r="E10562" s="3">
        <v>3</v>
      </c>
      <c r="F10562" s="116">
        <v>1</v>
      </c>
      <c r="G10562" s="116">
        <v>4</v>
      </c>
      <c r="H10562" s="116">
        <v>1</v>
      </c>
      <c r="I10562" s="3">
        <f t="shared" si="164"/>
        <v>2</v>
      </c>
    </row>
    <row r="10563" spans="1:9" x14ac:dyDescent="0.35">
      <c r="A10563" s="3" t="s">
        <v>10955</v>
      </c>
      <c r="B10563" s="44" t="s">
        <v>241</v>
      </c>
      <c r="C10563" s="44" t="s">
        <v>35</v>
      </c>
      <c r="D10563" s="3" t="s">
        <v>175</v>
      </c>
      <c r="E10563" s="3">
        <v>3</v>
      </c>
      <c r="F10563" s="116">
        <v>1</v>
      </c>
      <c r="G10563" s="116">
        <v>4</v>
      </c>
      <c r="H10563" s="116">
        <v>1</v>
      </c>
      <c r="I10563" s="3">
        <f t="shared" ref="I10563:I10626" si="165">ROUND(AVERAGE(E10563:H10563),0)</f>
        <v>2</v>
      </c>
    </row>
    <row r="10564" spans="1:9" x14ac:dyDescent="0.35">
      <c r="A10564" s="3" t="s">
        <v>10956</v>
      </c>
      <c r="B10564" s="44" t="s">
        <v>279</v>
      </c>
      <c r="C10564" s="44" t="s">
        <v>155</v>
      </c>
      <c r="D10564" s="3" t="s">
        <v>175</v>
      </c>
      <c r="E10564" s="3">
        <v>3</v>
      </c>
      <c r="F10564" s="116">
        <v>1</v>
      </c>
      <c r="G10564" s="116">
        <v>4</v>
      </c>
      <c r="H10564" s="116">
        <v>1</v>
      </c>
      <c r="I10564" s="3">
        <f t="shared" si="165"/>
        <v>2</v>
      </c>
    </row>
    <row r="10565" spans="1:9" x14ac:dyDescent="0.35">
      <c r="A10565" s="3" t="s">
        <v>10957</v>
      </c>
      <c r="B10565" s="44" t="s">
        <v>272</v>
      </c>
      <c r="C10565" s="44" t="s">
        <v>273</v>
      </c>
      <c r="D10565" s="3" t="s">
        <v>175</v>
      </c>
      <c r="E10565" s="3">
        <v>3</v>
      </c>
      <c r="F10565" s="116">
        <v>1</v>
      </c>
      <c r="G10565" s="116">
        <v>4</v>
      </c>
      <c r="H10565" s="116">
        <v>1</v>
      </c>
      <c r="I10565" s="3">
        <f t="shared" si="165"/>
        <v>2</v>
      </c>
    </row>
    <row r="10566" spans="1:9" x14ac:dyDescent="0.35">
      <c r="A10566" s="3" t="s">
        <v>10958</v>
      </c>
      <c r="B10566" s="44" t="s">
        <v>214</v>
      </c>
      <c r="C10566" s="44" t="s">
        <v>98</v>
      </c>
      <c r="D10566" s="3" t="s">
        <v>176</v>
      </c>
      <c r="E10566" s="3">
        <v>3</v>
      </c>
      <c r="F10566" s="116">
        <v>1</v>
      </c>
      <c r="G10566" s="116">
        <v>4</v>
      </c>
      <c r="H10566" s="116">
        <v>1</v>
      </c>
      <c r="I10566" s="3">
        <f t="shared" si="165"/>
        <v>2</v>
      </c>
    </row>
    <row r="10567" spans="1:9" x14ac:dyDescent="0.35">
      <c r="A10567" s="3" t="s">
        <v>10959</v>
      </c>
      <c r="B10567" s="44" t="s">
        <v>257</v>
      </c>
      <c r="C10567" s="44" t="s">
        <v>108</v>
      </c>
      <c r="D10567" s="3" t="s">
        <v>175</v>
      </c>
      <c r="E10567" s="3">
        <v>3</v>
      </c>
      <c r="F10567" s="116">
        <v>1</v>
      </c>
      <c r="G10567" s="116">
        <v>4</v>
      </c>
      <c r="H10567" s="116">
        <v>1</v>
      </c>
      <c r="I10567" s="3">
        <f t="shared" si="165"/>
        <v>2</v>
      </c>
    </row>
    <row r="10568" spans="1:9" x14ac:dyDescent="0.35">
      <c r="A10568" s="3" t="s">
        <v>10960</v>
      </c>
      <c r="B10568" s="44" t="s">
        <v>214</v>
      </c>
      <c r="C10568" s="44" t="s">
        <v>98</v>
      </c>
      <c r="D10568" s="3" t="s">
        <v>176</v>
      </c>
      <c r="E10568" s="3">
        <v>1</v>
      </c>
      <c r="F10568" s="116">
        <v>4</v>
      </c>
      <c r="G10568" s="116">
        <v>1</v>
      </c>
      <c r="H10568" s="116">
        <v>5</v>
      </c>
      <c r="I10568" s="3">
        <f t="shared" si="165"/>
        <v>3</v>
      </c>
    </row>
    <row r="10569" spans="1:9" x14ac:dyDescent="0.35">
      <c r="A10569" s="3" t="s">
        <v>10961</v>
      </c>
      <c r="B10569" s="44" t="s">
        <v>214</v>
      </c>
      <c r="C10569" s="44" t="s">
        <v>98</v>
      </c>
      <c r="D10569" s="3" t="s">
        <v>176</v>
      </c>
      <c r="E10569" s="3">
        <v>3</v>
      </c>
      <c r="F10569" s="116">
        <v>1</v>
      </c>
      <c r="G10569" s="116">
        <v>4</v>
      </c>
      <c r="H10569" s="116">
        <v>1</v>
      </c>
      <c r="I10569" s="3">
        <f t="shared" si="165"/>
        <v>2</v>
      </c>
    </row>
    <row r="10570" spans="1:9" x14ac:dyDescent="0.35">
      <c r="A10570" s="3" t="s">
        <v>10962</v>
      </c>
      <c r="B10570" s="44" t="s">
        <v>257</v>
      </c>
      <c r="C10570" s="44" t="s">
        <v>108</v>
      </c>
      <c r="D10570" s="3" t="s">
        <v>175</v>
      </c>
      <c r="E10570" s="3">
        <v>3</v>
      </c>
      <c r="F10570" s="116">
        <v>2</v>
      </c>
      <c r="G10570" s="116">
        <v>1</v>
      </c>
      <c r="H10570" s="116">
        <v>2</v>
      </c>
      <c r="I10570" s="3">
        <f t="shared" si="165"/>
        <v>2</v>
      </c>
    </row>
    <row r="10571" spans="1:9" x14ac:dyDescent="0.35">
      <c r="A10571" s="3" t="s">
        <v>10963</v>
      </c>
      <c r="B10571" s="44" t="s">
        <v>257</v>
      </c>
      <c r="C10571" s="44" t="s">
        <v>108</v>
      </c>
      <c r="D10571" s="3" t="s">
        <v>175</v>
      </c>
      <c r="E10571" s="3">
        <v>3</v>
      </c>
      <c r="F10571" s="116">
        <v>1</v>
      </c>
      <c r="G10571" s="116">
        <v>4</v>
      </c>
      <c r="H10571" s="116">
        <v>1</v>
      </c>
      <c r="I10571" s="3">
        <f t="shared" si="165"/>
        <v>2</v>
      </c>
    </row>
    <row r="10572" spans="1:9" x14ac:dyDescent="0.35">
      <c r="A10572" s="3" t="s">
        <v>10964</v>
      </c>
      <c r="B10572" s="44" t="s">
        <v>213</v>
      </c>
      <c r="C10572" s="44" t="s">
        <v>108</v>
      </c>
      <c r="D10572" s="3" t="s">
        <v>176</v>
      </c>
      <c r="E10572" s="3">
        <v>3</v>
      </c>
      <c r="F10572" s="116">
        <v>1</v>
      </c>
      <c r="G10572" s="116">
        <v>1</v>
      </c>
      <c r="H10572" s="116">
        <v>2</v>
      </c>
      <c r="I10572" s="3">
        <f t="shared" si="165"/>
        <v>2</v>
      </c>
    </row>
    <row r="10573" spans="1:9" x14ac:dyDescent="0.35">
      <c r="A10573" s="3" t="s">
        <v>10965</v>
      </c>
      <c r="B10573" s="44" t="s">
        <v>213</v>
      </c>
      <c r="C10573" s="44" t="s">
        <v>108</v>
      </c>
      <c r="D10573" s="3" t="s">
        <v>176</v>
      </c>
      <c r="E10573" s="3">
        <v>3</v>
      </c>
      <c r="F10573" s="116">
        <v>1</v>
      </c>
      <c r="G10573" s="116">
        <v>4</v>
      </c>
      <c r="H10573" s="116">
        <v>1</v>
      </c>
      <c r="I10573" s="3">
        <f t="shared" si="165"/>
        <v>2</v>
      </c>
    </row>
    <row r="10574" spans="1:9" x14ac:dyDescent="0.35">
      <c r="A10574" s="3" t="s">
        <v>10966</v>
      </c>
      <c r="B10574" s="44" t="s">
        <v>257</v>
      </c>
      <c r="C10574" s="44" t="s">
        <v>108</v>
      </c>
      <c r="D10574" s="3" t="s">
        <v>175</v>
      </c>
      <c r="E10574" s="3">
        <v>3</v>
      </c>
      <c r="F10574" s="116">
        <v>1</v>
      </c>
      <c r="G10574" s="116">
        <v>4</v>
      </c>
      <c r="H10574" s="116">
        <v>1</v>
      </c>
      <c r="I10574" s="3">
        <f t="shared" si="165"/>
        <v>2</v>
      </c>
    </row>
    <row r="10575" spans="1:9" x14ac:dyDescent="0.35">
      <c r="A10575" s="3" t="s">
        <v>10967</v>
      </c>
      <c r="B10575" s="44" t="s">
        <v>240</v>
      </c>
      <c r="C10575" s="44" t="s">
        <v>25</v>
      </c>
      <c r="D10575" s="3" t="s">
        <v>175</v>
      </c>
      <c r="E10575" s="3">
        <v>2</v>
      </c>
      <c r="F10575" s="116">
        <v>3</v>
      </c>
      <c r="G10575" s="116">
        <v>4</v>
      </c>
      <c r="H10575" s="116">
        <v>1</v>
      </c>
      <c r="I10575" s="3">
        <f t="shared" si="165"/>
        <v>3</v>
      </c>
    </row>
    <row r="10576" spans="1:9" x14ac:dyDescent="0.35">
      <c r="A10576" s="3" t="s">
        <v>10968</v>
      </c>
      <c r="B10576" s="44" t="s">
        <v>240</v>
      </c>
      <c r="C10576" s="44" t="s">
        <v>25</v>
      </c>
      <c r="D10576" s="3" t="s">
        <v>175</v>
      </c>
      <c r="E10576" s="3">
        <v>3</v>
      </c>
      <c r="F10576" s="116">
        <v>1</v>
      </c>
      <c r="G10576" s="116">
        <v>1</v>
      </c>
      <c r="H10576" s="116">
        <v>1</v>
      </c>
      <c r="I10576" s="3">
        <f t="shared" si="165"/>
        <v>2</v>
      </c>
    </row>
    <row r="10577" spans="1:9" x14ac:dyDescent="0.35">
      <c r="A10577" s="3" t="s">
        <v>10969</v>
      </c>
      <c r="B10577" s="44" t="s">
        <v>241</v>
      </c>
      <c r="C10577" s="44" t="s">
        <v>35</v>
      </c>
      <c r="D10577" s="3" t="s">
        <v>175</v>
      </c>
      <c r="E10577" s="3">
        <v>3</v>
      </c>
      <c r="F10577" s="116">
        <v>1</v>
      </c>
      <c r="G10577" s="116">
        <v>4</v>
      </c>
      <c r="H10577" s="116">
        <v>2</v>
      </c>
      <c r="I10577" s="3">
        <f t="shared" si="165"/>
        <v>3</v>
      </c>
    </row>
    <row r="10578" spans="1:9" x14ac:dyDescent="0.35">
      <c r="A10578" s="3" t="s">
        <v>10970</v>
      </c>
      <c r="B10578" s="44" t="s">
        <v>277</v>
      </c>
      <c r="C10578" s="44" t="s">
        <v>273</v>
      </c>
      <c r="D10578" s="3" t="s">
        <v>176</v>
      </c>
      <c r="E10578" s="3">
        <v>3</v>
      </c>
      <c r="F10578" s="116">
        <v>1</v>
      </c>
      <c r="G10578" s="116">
        <v>4</v>
      </c>
      <c r="H10578" s="116">
        <v>1</v>
      </c>
      <c r="I10578" s="3">
        <f t="shared" si="165"/>
        <v>2</v>
      </c>
    </row>
    <row r="10579" spans="1:9" x14ac:dyDescent="0.35">
      <c r="A10579" s="3" t="s">
        <v>10971</v>
      </c>
      <c r="B10579" s="44" t="s">
        <v>241</v>
      </c>
      <c r="C10579" s="44" t="s">
        <v>35</v>
      </c>
      <c r="D10579" s="3" t="s">
        <v>175</v>
      </c>
      <c r="E10579" s="3">
        <v>3</v>
      </c>
      <c r="F10579" s="116">
        <v>1</v>
      </c>
      <c r="G10579" s="116">
        <v>4</v>
      </c>
      <c r="H10579" s="116">
        <v>1</v>
      </c>
      <c r="I10579" s="3">
        <f t="shared" si="165"/>
        <v>2</v>
      </c>
    </row>
    <row r="10580" spans="1:9" x14ac:dyDescent="0.35">
      <c r="A10580" s="3" t="s">
        <v>10972</v>
      </c>
      <c r="B10580" s="44" t="s">
        <v>277</v>
      </c>
      <c r="C10580" s="44" t="s">
        <v>273</v>
      </c>
      <c r="D10580" s="3" t="s">
        <v>176</v>
      </c>
      <c r="E10580" s="3">
        <v>3</v>
      </c>
      <c r="F10580" s="116">
        <v>1</v>
      </c>
      <c r="G10580" s="116">
        <v>4</v>
      </c>
      <c r="H10580" s="116">
        <v>1</v>
      </c>
      <c r="I10580" s="3">
        <f t="shared" si="165"/>
        <v>2</v>
      </c>
    </row>
    <row r="10581" spans="1:9" x14ac:dyDescent="0.35">
      <c r="A10581" s="3" t="s">
        <v>10973</v>
      </c>
      <c r="B10581" s="44" t="s">
        <v>257</v>
      </c>
      <c r="C10581" s="44" t="s">
        <v>108</v>
      </c>
      <c r="D10581" s="3" t="s">
        <v>175</v>
      </c>
      <c r="E10581" s="3">
        <v>3</v>
      </c>
      <c r="F10581" s="116">
        <v>1</v>
      </c>
      <c r="G10581" s="116">
        <v>4</v>
      </c>
      <c r="H10581" s="116">
        <v>5</v>
      </c>
      <c r="I10581" s="3">
        <f t="shared" si="165"/>
        <v>3</v>
      </c>
    </row>
    <row r="10582" spans="1:9" x14ac:dyDescent="0.35">
      <c r="A10582" s="3" t="s">
        <v>10974</v>
      </c>
      <c r="B10582" s="44" t="s">
        <v>214</v>
      </c>
      <c r="C10582" s="44" t="s">
        <v>98</v>
      </c>
      <c r="D10582" s="3" t="s">
        <v>176</v>
      </c>
      <c r="E10582" s="3">
        <v>3</v>
      </c>
      <c r="F10582" s="116">
        <v>2</v>
      </c>
      <c r="G10582" s="116">
        <v>1</v>
      </c>
      <c r="H10582" s="116">
        <v>1</v>
      </c>
      <c r="I10582" s="3">
        <f t="shared" si="165"/>
        <v>2</v>
      </c>
    </row>
    <row r="10583" spans="1:9" x14ac:dyDescent="0.35">
      <c r="A10583" s="3" t="s">
        <v>10975</v>
      </c>
      <c r="B10583" s="44" t="s">
        <v>214</v>
      </c>
      <c r="C10583" s="44" t="s">
        <v>98</v>
      </c>
      <c r="D10583" s="3" t="s">
        <v>176</v>
      </c>
      <c r="E10583" s="3">
        <v>3</v>
      </c>
      <c r="F10583" s="116">
        <v>1</v>
      </c>
      <c r="G10583" s="116">
        <v>4</v>
      </c>
      <c r="H10583" s="116">
        <v>1</v>
      </c>
      <c r="I10583" s="3">
        <f t="shared" si="165"/>
        <v>2</v>
      </c>
    </row>
    <row r="10584" spans="1:9" x14ac:dyDescent="0.35">
      <c r="A10584" s="3" t="s">
        <v>10976</v>
      </c>
      <c r="B10584" s="44" t="s">
        <v>202</v>
      </c>
      <c r="C10584" s="44" t="s">
        <v>203</v>
      </c>
      <c r="D10584" s="3" t="s">
        <v>176</v>
      </c>
      <c r="E10584" s="3">
        <v>3</v>
      </c>
      <c r="F10584" s="116">
        <v>1</v>
      </c>
      <c r="G10584" s="116">
        <v>4</v>
      </c>
      <c r="H10584" s="116">
        <v>1</v>
      </c>
      <c r="I10584" s="3">
        <f t="shared" si="165"/>
        <v>2</v>
      </c>
    </row>
    <row r="10585" spans="1:9" x14ac:dyDescent="0.35">
      <c r="A10585" s="3" t="s">
        <v>10977</v>
      </c>
      <c r="B10585" s="44" t="s">
        <v>257</v>
      </c>
      <c r="C10585" s="44" t="s">
        <v>108</v>
      </c>
      <c r="D10585" s="3" t="s">
        <v>175</v>
      </c>
      <c r="E10585" s="3">
        <v>3</v>
      </c>
      <c r="F10585" s="116">
        <v>1</v>
      </c>
      <c r="G10585" s="116">
        <v>4</v>
      </c>
      <c r="H10585" s="116">
        <v>1</v>
      </c>
      <c r="I10585" s="3">
        <f t="shared" si="165"/>
        <v>2</v>
      </c>
    </row>
    <row r="10586" spans="1:9" x14ac:dyDescent="0.35">
      <c r="A10586" s="3" t="s">
        <v>10978</v>
      </c>
      <c r="B10586" s="44" t="s">
        <v>2212</v>
      </c>
      <c r="C10586" s="44" t="s">
        <v>81</v>
      </c>
      <c r="D10586" s="3" t="s">
        <v>175</v>
      </c>
      <c r="E10586" s="3">
        <v>3</v>
      </c>
      <c r="F10586" s="116">
        <v>1</v>
      </c>
      <c r="G10586" s="116">
        <v>4</v>
      </c>
      <c r="H10586" s="116">
        <v>1</v>
      </c>
      <c r="I10586" s="3">
        <f t="shared" si="165"/>
        <v>2</v>
      </c>
    </row>
    <row r="10587" spans="1:9" x14ac:dyDescent="0.35">
      <c r="A10587" s="3" t="s">
        <v>10979</v>
      </c>
      <c r="B10587" s="44" t="s">
        <v>280</v>
      </c>
      <c r="C10587" s="44" t="s">
        <v>98</v>
      </c>
      <c r="D10587" s="3" t="s">
        <v>175</v>
      </c>
      <c r="E10587" s="3">
        <v>3</v>
      </c>
      <c r="F10587" s="116">
        <v>2</v>
      </c>
      <c r="G10587" s="116">
        <v>4</v>
      </c>
      <c r="H10587" s="116">
        <v>1</v>
      </c>
      <c r="I10587" s="3">
        <f t="shared" si="165"/>
        <v>3</v>
      </c>
    </row>
    <row r="10588" spans="1:9" x14ac:dyDescent="0.35">
      <c r="A10588" s="3" t="s">
        <v>10980</v>
      </c>
      <c r="B10588" s="44" t="s">
        <v>229</v>
      </c>
      <c r="C10588" s="44" t="s">
        <v>203</v>
      </c>
      <c r="D10588" s="3" t="s">
        <v>175</v>
      </c>
      <c r="E10588" s="3">
        <v>3</v>
      </c>
      <c r="F10588" s="116">
        <v>1</v>
      </c>
      <c r="G10588" s="116">
        <v>4</v>
      </c>
      <c r="H10588" s="116">
        <v>1</v>
      </c>
      <c r="I10588" s="3">
        <f t="shared" si="165"/>
        <v>2</v>
      </c>
    </row>
    <row r="10589" spans="1:9" x14ac:dyDescent="0.35">
      <c r="A10589" s="3" t="s">
        <v>10981</v>
      </c>
      <c r="B10589" s="44" t="s">
        <v>229</v>
      </c>
      <c r="C10589" s="44" t="s">
        <v>203</v>
      </c>
      <c r="D10589" s="3" t="s">
        <v>175</v>
      </c>
      <c r="E10589" s="3">
        <v>3</v>
      </c>
      <c r="F10589" s="116">
        <v>1</v>
      </c>
      <c r="G10589" s="116">
        <v>4</v>
      </c>
      <c r="H10589" s="116">
        <v>1</v>
      </c>
      <c r="I10589" s="3">
        <f t="shared" si="165"/>
        <v>2</v>
      </c>
    </row>
    <row r="10590" spans="1:9" x14ac:dyDescent="0.35">
      <c r="A10590" s="3" t="s">
        <v>10982</v>
      </c>
      <c r="B10590" s="44" t="s">
        <v>229</v>
      </c>
      <c r="C10590" s="44" t="s">
        <v>203</v>
      </c>
      <c r="D10590" s="3" t="s">
        <v>175</v>
      </c>
      <c r="E10590" s="3">
        <v>3</v>
      </c>
      <c r="F10590" s="116">
        <v>1</v>
      </c>
      <c r="G10590" s="116">
        <v>4</v>
      </c>
      <c r="H10590" s="116">
        <v>1</v>
      </c>
      <c r="I10590" s="3">
        <f t="shared" si="165"/>
        <v>2</v>
      </c>
    </row>
    <row r="10591" spans="1:9" x14ac:dyDescent="0.35">
      <c r="A10591" s="3" t="s">
        <v>10983</v>
      </c>
      <c r="B10591" s="44" t="s">
        <v>201</v>
      </c>
      <c r="C10591" s="44" t="s">
        <v>155</v>
      </c>
      <c r="D10591" s="3" t="s">
        <v>176</v>
      </c>
      <c r="E10591" s="3">
        <v>3</v>
      </c>
      <c r="F10591" s="116">
        <v>3</v>
      </c>
      <c r="G10591" s="116">
        <v>1</v>
      </c>
      <c r="H10591" s="116">
        <v>1</v>
      </c>
      <c r="I10591" s="3">
        <f t="shared" si="165"/>
        <v>2</v>
      </c>
    </row>
    <row r="10592" spans="1:9" x14ac:dyDescent="0.35">
      <c r="A10592" s="3" t="s">
        <v>10984</v>
      </c>
      <c r="B10592" s="44" t="s">
        <v>280</v>
      </c>
      <c r="C10592" s="44" t="s">
        <v>98</v>
      </c>
      <c r="D10592" s="3" t="s">
        <v>175</v>
      </c>
      <c r="E10592" s="3">
        <v>3</v>
      </c>
      <c r="F10592" s="116">
        <v>1</v>
      </c>
      <c r="G10592" s="116">
        <v>4</v>
      </c>
      <c r="H10592" s="116">
        <v>1</v>
      </c>
      <c r="I10592" s="3">
        <f t="shared" si="165"/>
        <v>2</v>
      </c>
    </row>
    <row r="10593" spans="1:9" x14ac:dyDescent="0.35">
      <c r="A10593" s="3" t="s">
        <v>10985</v>
      </c>
      <c r="B10593" s="44" t="s">
        <v>202</v>
      </c>
      <c r="C10593" s="44" t="s">
        <v>203</v>
      </c>
      <c r="D10593" s="3" t="s">
        <v>176</v>
      </c>
      <c r="E10593" s="3">
        <v>3</v>
      </c>
      <c r="F10593" s="116">
        <v>1</v>
      </c>
      <c r="G10593" s="116">
        <v>4</v>
      </c>
      <c r="H10593" s="116">
        <v>1</v>
      </c>
      <c r="I10593" s="3">
        <f t="shared" si="165"/>
        <v>2</v>
      </c>
    </row>
    <row r="10594" spans="1:9" x14ac:dyDescent="0.35">
      <c r="A10594" s="3" t="s">
        <v>10986</v>
      </c>
      <c r="B10594" s="44" t="s">
        <v>241</v>
      </c>
      <c r="C10594" s="44" t="s">
        <v>35</v>
      </c>
      <c r="D10594" s="3" t="s">
        <v>175</v>
      </c>
      <c r="E10594" s="3">
        <v>3</v>
      </c>
      <c r="F10594" s="116">
        <v>1</v>
      </c>
      <c r="G10594" s="116">
        <v>4</v>
      </c>
      <c r="H10594" s="116">
        <v>1</v>
      </c>
      <c r="I10594" s="3">
        <f t="shared" si="165"/>
        <v>2</v>
      </c>
    </row>
    <row r="10595" spans="1:9" x14ac:dyDescent="0.35">
      <c r="A10595" s="3" t="s">
        <v>10987</v>
      </c>
      <c r="B10595" s="44" t="s">
        <v>279</v>
      </c>
      <c r="C10595" s="44" t="s">
        <v>155</v>
      </c>
      <c r="D10595" s="3" t="s">
        <v>175</v>
      </c>
      <c r="E10595" s="3">
        <v>3</v>
      </c>
      <c r="F10595" s="116">
        <v>4</v>
      </c>
      <c r="G10595" s="116">
        <v>1</v>
      </c>
      <c r="H10595" s="116">
        <v>5</v>
      </c>
      <c r="I10595" s="3">
        <f t="shared" si="165"/>
        <v>3</v>
      </c>
    </row>
    <row r="10596" spans="1:9" x14ac:dyDescent="0.35">
      <c r="A10596" s="3" t="s">
        <v>10988</v>
      </c>
      <c r="B10596" s="44" t="s">
        <v>202</v>
      </c>
      <c r="C10596" s="44" t="s">
        <v>203</v>
      </c>
      <c r="D10596" s="3" t="s">
        <v>176</v>
      </c>
      <c r="E10596" s="3">
        <v>3</v>
      </c>
      <c r="F10596" s="116">
        <v>1</v>
      </c>
      <c r="G10596" s="116">
        <v>4</v>
      </c>
      <c r="H10596" s="116">
        <v>1</v>
      </c>
      <c r="I10596" s="3">
        <f t="shared" si="165"/>
        <v>2</v>
      </c>
    </row>
    <row r="10597" spans="1:9" x14ac:dyDescent="0.35">
      <c r="A10597" s="3" t="s">
        <v>10989</v>
      </c>
      <c r="B10597" s="44" t="s">
        <v>257</v>
      </c>
      <c r="C10597" s="44" t="s">
        <v>108</v>
      </c>
      <c r="D10597" s="3" t="s">
        <v>175</v>
      </c>
      <c r="E10597" s="3">
        <v>3</v>
      </c>
      <c r="F10597" s="116">
        <v>1</v>
      </c>
      <c r="G10597" s="116">
        <v>4</v>
      </c>
      <c r="H10597" s="116">
        <v>1</v>
      </c>
      <c r="I10597" s="3">
        <f t="shared" si="165"/>
        <v>2</v>
      </c>
    </row>
    <row r="10598" spans="1:9" x14ac:dyDescent="0.35">
      <c r="A10598" s="3" t="s">
        <v>10990</v>
      </c>
      <c r="B10598" s="44" t="s">
        <v>1846</v>
      </c>
      <c r="C10598" s="44" t="s">
        <v>293</v>
      </c>
      <c r="D10598" s="3" t="s">
        <v>176</v>
      </c>
      <c r="E10598" s="3">
        <v>3</v>
      </c>
      <c r="F10598" s="116">
        <v>1</v>
      </c>
      <c r="G10598" s="116">
        <v>4</v>
      </c>
      <c r="H10598" s="116">
        <v>1</v>
      </c>
      <c r="I10598" s="3">
        <f t="shared" si="165"/>
        <v>2</v>
      </c>
    </row>
    <row r="10599" spans="1:9" x14ac:dyDescent="0.35">
      <c r="A10599" s="3" t="s">
        <v>10991</v>
      </c>
      <c r="B10599" s="44" t="s">
        <v>257</v>
      </c>
      <c r="C10599" s="44" t="s">
        <v>108</v>
      </c>
      <c r="D10599" s="3" t="s">
        <v>175</v>
      </c>
      <c r="E10599" s="3">
        <v>3</v>
      </c>
      <c r="F10599" s="116">
        <v>1</v>
      </c>
      <c r="G10599" s="116">
        <v>1</v>
      </c>
      <c r="H10599" s="116">
        <v>5</v>
      </c>
      <c r="I10599" s="3">
        <f t="shared" si="165"/>
        <v>3</v>
      </c>
    </row>
    <row r="10600" spans="1:9" x14ac:dyDescent="0.35">
      <c r="A10600" s="3" t="s">
        <v>10992</v>
      </c>
      <c r="B10600" s="44" t="s">
        <v>272</v>
      </c>
      <c r="C10600" s="44" t="s">
        <v>273</v>
      </c>
      <c r="D10600" s="3" t="s">
        <v>175</v>
      </c>
      <c r="E10600" s="3">
        <v>3</v>
      </c>
      <c r="F10600" s="116">
        <v>1</v>
      </c>
      <c r="G10600" s="116">
        <v>4</v>
      </c>
      <c r="H10600" s="116">
        <v>3</v>
      </c>
      <c r="I10600" s="3">
        <f t="shared" si="165"/>
        <v>3</v>
      </c>
    </row>
    <row r="10601" spans="1:9" x14ac:dyDescent="0.35">
      <c r="A10601" s="3" t="s">
        <v>10993</v>
      </c>
      <c r="B10601" s="44" t="s">
        <v>272</v>
      </c>
      <c r="C10601" s="44" t="s">
        <v>273</v>
      </c>
      <c r="D10601" s="3" t="s">
        <v>175</v>
      </c>
      <c r="E10601" s="3">
        <v>3</v>
      </c>
      <c r="F10601" s="116">
        <v>1</v>
      </c>
      <c r="G10601" s="116">
        <v>4</v>
      </c>
      <c r="H10601" s="116">
        <v>2</v>
      </c>
      <c r="I10601" s="3">
        <f t="shared" si="165"/>
        <v>3</v>
      </c>
    </row>
    <row r="10602" spans="1:9" x14ac:dyDescent="0.35">
      <c r="A10602" s="3" t="s">
        <v>10994</v>
      </c>
      <c r="B10602" s="44" t="s">
        <v>231</v>
      </c>
      <c r="C10602" s="44" t="s">
        <v>35</v>
      </c>
      <c r="D10602" s="3" t="s">
        <v>176</v>
      </c>
      <c r="E10602" s="3">
        <v>3</v>
      </c>
      <c r="F10602" s="116">
        <v>4</v>
      </c>
      <c r="G10602" s="116">
        <v>4</v>
      </c>
      <c r="H10602" s="116">
        <v>1</v>
      </c>
      <c r="I10602" s="3">
        <f t="shared" si="165"/>
        <v>3</v>
      </c>
    </row>
    <row r="10603" spans="1:9" x14ac:dyDescent="0.35">
      <c r="A10603" s="3" t="s">
        <v>10995</v>
      </c>
      <c r="B10603" s="44" t="s">
        <v>272</v>
      </c>
      <c r="C10603" s="44" t="s">
        <v>273</v>
      </c>
      <c r="D10603" s="3" t="s">
        <v>175</v>
      </c>
      <c r="E10603" s="3">
        <v>3</v>
      </c>
      <c r="F10603" s="116">
        <v>1</v>
      </c>
      <c r="G10603" s="116">
        <v>4</v>
      </c>
      <c r="H10603" s="116">
        <v>1</v>
      </c>
      <c r="I10603" s="3">
        <f t="shared" si="165"/>
        <v>2</v>
      </c>
    </row>
    <row r="10604" spans="1:9" x14ac:dyDescent="0.35">
      <c r="A10604" s="3" t="s">
        <v>10996</v>
      </c>
      <c r="B10604" s="44" t="s">
        <v>256</v>
      </c>
      <c r="C10604" s="44" t="s">
        <v>25</v>
      </c>
      <c r="D10604" s="3" t="s">
        <v>176</v>
      </c>
      <c r="E10604" s="3">
        <v>3</v>
      </c>
      <c r="F10604" s="116">
        <v>1</v>
      </c>
      <c r="G10604" s="116">
        <v>4</v>
      </c>
      <c r="H10604" s="116">
        <v>1</v>
      </c>
      <c r="I10604" s="3">
        <f t="shared" si="165"/>
        <v>2</v>
      </c>
    </row>
    <row r="10605" spans="1:9" x14ac:dyDescent="0.35">
      <c r="A10605" s="3" t="s">
        <v>10997</v>
      </c>
      <c r="B10605" s="44" t="s">
        <v>269</v>
      </c>
      <c r="C10605" s="44" t="s">
        <v>270</v>
      </c>
      <c r="D10605" s="3" t="s">
        <v>176</v>
      </c>
      <c r="E10605" s="3">
        <v>3</v>
      </c>
      <c r="F10605" s="116">
        <v>1</v>
      </c>
      <c r="G10605" s="116">
        <v>1</v>
      </c>
      <c r="H10605" s="116">
        <v>1</v>
      </c>
      <c r="I10605" s="3">
        <f t="shared" si="165"/>
        <v>2</v>
      </c>
    </row>
    <row r="10606" spans="1:9" x14ac:dyDescent="0.35">
      <c r="A10606" s="3" t="s">
        <v>10998</v>
      </c>
      <c r="B10606" s="44" t="s">
        <v>279</v>
      </c>
      <c r="C10606" s="44" t="s">
        <v>155</v>
      </c>
      <c r="D10606" s="3" t="s">
        <v>175</v>
      </c>
      <c r="E10606" s="3">
        <v>3</v>
      </c>
      <c r="F10606" s="116">
        <v>1</v>
      </c>
      <c r="G10606" s="116">
        <v>1</v>
      </c>
      <c r="H10606" s="116">
        <v>1</v>
      </c>
      <c r="I10606" s="3">
        <f t="shared" si="165"/>
        <v>2</v>
      </c>
    </row>
    <row r="10607" spans="1:9" x14ac:dyDescent="0.35">
      <c r="A10607" s="3" t="s">
        <v>10999</v>
      </c>
      <c r="B10607" s="44" t="s">
        <v>256</v>
      </c>
      <c r="C10607" s="44" t="s">
        <v>25</v>
      </c>
      <c r="D10607" s="3" t="s">
        <v>176</v>
      </c>
      <c r="E10607" s="3">
        <v>3</v>
      </c>
      <c r="F10607" s="116">
        <v>1</v>
      </c>
      <c r="G10607" s="116">
        <v>1</v>
      </c>
      <c r="H10607" s="116">
        <v>1</v>
      </c>
      <c r="I10607" s="3">
        <f t="shared" si="165"/>
        <v>2</v>
      </c>
    </row>
    <row r="10608" spans="1:9" x14ac:dyDescent="0.35">
      <c r="A10608" s="3" t="s">
        <v>11000</v>
      </c>
      <c r="B10608" s="44" t="s">
        <v>257</v>
      </c>
      <c r="C10608" s="44" t="s">
        <v>108</v>
      </c>
      <c r="D10608" s="3" t="s">
        <v>175</v>
      </c>
      <c r="E10608" s="3">
        <v>3</v>
      </c>
      <c r="F10608" s="116">
        <v>1</v>
      </c>
      <c r="G10608" s="116">
        <v>4</v>
      </c>
      <c r="H10608" s="116">
        <v>1</v>
      </c>
      <c r="I10608" s="3">
        <f t="shared" si="165"/>
        <v>2</v>
      </c>
    </row>
    <row r="10609" spans="1:9" x14ac:dyDescent="0.35">
      <c r="A10609" s="3" t="s">
        <v>11001</v>
      </c>
      <c r="B10609" s="44" t="s">
        <v>241</v>
      </c>
      <c r="C10609" s="44" t="s">
        <v>35</v>
      </c>
      <c r="D10609" s="3" t="s">
        <v>175</v>
      </c>
      <c r="E10609" s="3">
        <v>3</v>
      </c>
      <c r="F10609" s="116">
        <v>1</v>
      </c>
      <c r="G10609" s="116">
        <v>4</v>
      </c>
      <c r="H10609" s="116">
        <v>1</v>
      </c>
      <c r="I10609" s="3">
        <f t="shared" si="165"/>
        <v>2</v>
      </c>
    </row>
    <row r="10610" spans="1:9" x14ac:dyDescent="0.35">
      <c r="A10610" s="3" t="s">
        <v>11002</v>
      </c>
      <c r="B10610" s="44" t="s">
        <v>429</v>
      </c>
      <c r="C10610" s="44" t="s">
        <v>81</v>
      </c>
      <c r="D10610" s="3" t="s">
        <v>176</v>
      </c>
      <c r="E10610" s="3">
        <v>3</v>
      </c>
      <c r="F10610" s="116">
        <v>1</v>
      </c>
      <c r="G10610" s="116">
        <v>4</v>
      </c>
      <c r="H10610" s="116">
        <v>1</v>
      </c>
      <c r="I10610" s="3">
        <f t="shared" si="165"/>
        <v>2</v>
      </c>
    </row>
    <row r="10611" spans="1:9" x14ac:dyDescent="0.35">
      <c r="A10611" s="3" t="s">
        <v>11003</v>
      </c>
      <c r="B10611" s="44" t="s">
        <v>257</v>
      </c>
      <c r="C10611" s="44" t="s">
        <v>108</v>
      </c>
      <c r="D10611" s="3" t="s">
        <v>175</v>
      </c>
      <c r="E10611" s="3">
        <v>3</v>
      </c>
      <c r="F10611" s="116">
        <v>1</v>
      </c>
      <c r="G10611" s="116">
        <v>4</v>
      </c>
      <c r="H10611" s="116">
        <v>1</v>
      </c>
      <c r="I10611" s="3">
        <f t="shared" si="165"/>
        <v>2</v>
      </c>
    </row>
    <row r="10612" spans="1:9" x14ac:dyDescent="0.35">
      <c r="A10612" s="3" t="s">
        <v>11004</v>
      </c>
      <c r="B10612" s="44" t="s">
        <v>280</v>
      </c>
      <c r="C10612" s="44" t="s">
        <v>98</v>
      </c>
      <c r="D10612" s="3" t="s">
        <v>175</v>
      </c>
      <c r="E10612" s="3">
        <v>3</v>
      </c>
      <c r="F10612" s="116">
        <v>1</v>
      </c>
      <c r="G10612" s="116">
        <v>4</v>
      </c>
      <c r="H10612" s="116">
        <v>1</v>
      </c>
      <c r="I10612" s="3">
        <f t="shared" si="165"/>
        <v>2</v>
      </c>
    </row>
    <row r="10613" spans="1:9" x14ac:dyDescent="0.35">
      <c r="A10613" s="3" t="s">
        <v>11005</v>
      </c>
      <c r="B10613" s="44" t="s">
        <v>240</v>
      </c>
      <c r="C10613" s="44" t="s">
        <v>25</v>
      </c>
      <c r="D10613" s="3" t="s">
        <v>175</v>
      </c>
      <c r="E10613" s="3">
        <v>1</v>
      </c>
      <c r="F10613" s="116">
        <v>3</v>
      </c>
      <c r="G10613" s="116">
        <v>1</v>
      </c>
      <c r="H10613" s="116">
        <v>1</v>
      </c>
      <c r="I10613" s="3">
        <f t="shared" si="165"/>
        <v>2</v>
      </c>
    </row>
    <row r="10614" spans="1:9" x14ac:dyDescent="0.35">
      <c r="A10614" s="3" t="s">
        <v>11006</v>
      </c>
      <c r="B10614" s="44" t="s">
        <v>279</v>
      </c>
      <c r="C10614" s="44" t="s">
        <v>155</v>
      </c>
      <c r="D10614" s="3" t="s">
        <v>175</v>
      </c>
      <c r="E10614" s="3">
        <v>3</v>
      </c>
      <c r="F10614" s="116">
        <v>1</v>
      </c>
      <c r="G10614" s="116">
        <v>4</v>
      </c>
      <c r="H10614" s="116">
        <v>1</v>
      </c>
      <c r="I10614" s="3">
        <f t="shared" si="165"/>
        <v>2</v>
      </c>
    </row>
    <row r="10615" spans="1:9" x14ac:dyDescent="0.35">
      <c r="A10615" s="3" t="s">
        <v>11007</v>
      </c>
      <c r="B10615" s="44" t="s">
        <v>257</v>
      </c>
      <c r="C10615" s="44" t="s">
        <v>108</v>
      </c>
      <c r="D10615" s="3" t="s">
        <v>175</v>
      </c>
      <c r="E10615" s="3">
        <v>3</v>
      </c>
      <c r="F10615" s="116">
        <v>2</v>
      </c>
      <c r="G10615" s="116">
        <v>4</v>
      </c>
      <c r="H10615" s="116">
        <v>1</v>
      </c>
      <c r="I10615" s="3">
        <f t="shared" si="165"/>
        <v>3</v>
      </c>
    </row>
    <row r="10616" spans="1:9" x14ac:dyDescent="0.35">
      <c r="A10616" s="3" t="s">
        <v>11008</v>
      </c>
      <c r="B10616" s="44" t="s">
        <v>213</v>
      </c>
      <c r="C10616" s="44" t="s">
        <v>108</v>
      </c>
      <c r="D10616" s="3" t="s">
        <v>176</v>
      </c>
      <c r="E10616" s="3">
        <v>3</v>
      </c>
      <c r="F10616" s="116">
        <v>1</v>
      </c>
      <c r="G10616" s="116">
        <v>4</v>
      </c>
      <c r="H10616" s="116">
        <v>2</v>
      </c>
      <c r="I10616" s="3">
        <f t="shared" si="165"/>
        <v>3</v>
      </c>
    </row>
    <row r="10617" spans="1:9" x14ac:dyDescent="0.35">
      <c r="A10617" s="3" t="s">
        <v>11009</v>
      </c>
      <c r="B10617" s="44" t="s">
        <v>279</v>
      </c>
      <c r="C10617" s="44" t="s">
        <v>155</v>
      </c>
      <c r="D10617" s="3" t="s">
        <v>175</v>
      </c>
      <c r="E10617" s="3">
        <v>3</v>
      </c>
      <c r="F10617" s="116">
        <v>1</v>
      </c>
      <c r="G10617" s="116">
        <v>1</v>
      </c>
      <c r="H10617" s="116">
        <v>1</v>
      </c>
      <c r="I10617" s="3">
        <f t="shared" si="165"/>
        <v>2</v>
      </c>
    </row>
    <row r="10618" spans="1:9" x14ac:dyDescent="0.35">
      <c r="A10618" s="3" t="s">
        <v>11010</v>
      </c>
      <c r="B10618" s="44" t="s">
        <v>213</v>
      </c>
      <c r="C10618" s="44" t="s">
        <v>108</v>
      </c>
      <c r="D10618" s="3" t="s">
        <v>176</v>
      </c>
      <c r="E10618" s="3">
        <v>3</v>
      </c>
      <c r="F10618" s="116">
        <v>4</v>
      </c>
      <c r="G10618" s="116">
        <v>1</v>
      </c>
      <c r="H10618" s="116">
        <v>1</v>
      </c>
      <c r="I10618" s="3">
        <f t="shared" si="165"/>
        <v>2</v>
      </c>
    </row>
    <row r="10619" spans="1:9" x14ac:dyDescent="0.35">
      <c r="A10619" s="3" t="s">
        <v>11011</v>
      </c>
      <c r="B10619" s="44" t="s">
        <v>213</v>
      </c>
      <c r="C10619" s="44" t="s">
        <v>108</v>
      </c>
      <c r="D10619" s="3" t="s">
        <v>176</v>
      </c>
      <c r="E10619" s="3">
        <v>3</v>
      </c>
      <c r="F10619" s="116">
        <v>1</v>
      </c>
      <c r="G10619" s="116">
        <v>4</v>
      </c>
      <c r="H10619" s="116">
        <v>1</v>
      </c>
      <c r="I10619" s="3">
        <f t="shared" si="165"/>
        <v>2</v>
      </c>
    </row>
    <row r="10620" spans="1:9" x14ac:dyDescent="0.35">
      <c r="A10620" s="3" t="s">
        <v>11012</v>
      </c>
      <c r="B10620" s="44" t="s">
        <v>213</v>
      </c>
      <c r="C10620" s="44" t="s">
        <v>108</v>
      </c>
      <c r="D10620" s="3" t="s">
        <v>176</v>
      </c>
      <c r="E10620" s="3">
        <v>3</v>
      </c>
      <c r="F10620" s="116">
        <v>1</v>
      </c>
      <c r="G10620" s="116">
        <v>1</v>
      </c>
      <c r="H10620" s="116">
        <v>1</v>
      </c>
      <c r="I10620" s="3">
        <f t="shared" si="165"/>
        <v>2</v>
      </c>
    </row>
    <row r="10621" spans="1:9" x14ac:dyDescent="0.35">
      <c r="A10621" s="3" t="s">
        <v>11013</v>
      </c>
      <c r="B10621" s="44" t="s">
        <v>241</v>
      </c>
      <c r="C10621" s="44" t="s">
        <v>35</v>
      </c>
      <c r="D10621" s="3" t="s">
        <v>175</v>
      </c>
      <c r="E10621" s="3">
        <v>3</v>
      </c>
      <c r="F10621" s="116">
        <v>1</v>
      </c>
      <c r="G10621" s="116">
        <v>1</v>
      </c>
      <c r="H10621" s="116">
        <v>1</v>
      </c>
      <c r="I10621" s="3">
        <f t="shared" si="165"/>
        <v>2</v>
      </c>
    </row>
    <row r="10622" spans="1:9" x14ac:dyDescent="0.35">
      <c r="A10622" s="3" t="s">
        <v>11014</v>
      </c>
      <c r="B10622" s="44" t="s">
        <v>213</v>
      </c>
      <c r="C10622" s="44" t="s">
        <v>108</v>
      </c>
      <c r="D10622" s="3" t="s">
        <v>176</v>
      </c>
      <c r="E10622" s="3">
        <v>3</v>
      </c>
      <c r="F10622" s="116">
        <v>1</v>
      </c>
      <c r="G10622" s="116">
        <v>4</v>
      </c>
      <c r="H10622" s="116">
        <v>1</v>
      </c>
      <c r="I10622" s="3">
        <f t="shared" si="165"/>
        <v>2</v>
      </c>
    </row>
    <row r="10623" spans="1:9" x14ac:dyDescent="0.35">
      <c r="A10623" s="3" t="s">
        <v>11015</v>
      </c>
      <c r="B10623" s="44" t="s">
        <v>214</v>
      </c>
      <c r="C10623" s="44" t="s">
        <v>98</v>
      </c>
      <c r="D10623" s="3" t="s">
        <v>176</v>
      </c>
      <c r="E10623" s="3">
        <v>3</v>
      </c>
      <c r="F10623" s="116">
        <v>1</v>
      </c>
      <c r="G10623" s="116">
        <v>4</v>
      </c>
      <c r="H10623" s="116">
        <v>1</v>
      </c>
      <c r="I10623" s="3">
        <f t="shared" si="165"/>
        <v>2</v>
      </c>
    </row>
    <row r="10624" spans="1:9" x14ac:dyDescent="0.35">
      <c r="A10624" s="3" t="s">
        <v>11016</v>
      </c>
      <c r="B10624" s="44" t="s">
        <v>256</v>
      </c>
      <c r="C10624" s="44" t="s">
        <v>25</v>
      </c>
      <c r="D10624" s="3" t="s">
        <v>176</v>
      </c>
      <c r="E10624" s="3">
        <v>3</v>
      </c>
      <c r="F10624" s="116">
        <v>1</v>
      </c>
      <c r="G10624" s="116">
        <v>1</v>
      </c>
      <c r="H10624" s="116">
        <v>1</v>
      </c>
      <c r="I10624" s="3">
        <f t="shared" si="165"/>
        <v>2</v>
      </c>
    </row>
    <row r="10625" spans="1:9" x14ac:dyDescent="0.35">
      <c r="A10625" s="3" t="s">
        <v>11017</v>
      </c>
      <c r="B10625" s="44" t="s">
        <v>241</v>
      </c>
      <c r="C10625" s="44" t="s">
        <v>35</v>
      </c>
      <c r="D10625" s="3" t="s">
        <v>175</v>
      </c>
      <c r="E10625" s="3">
        <v>3</v>
      </c>
      <c r="F10625" s="116">
        <v>1</v>
      </c>
      <c r="G10625" s="116">
        <v>1</v>
      </c>
      <c r="H10625" s="116">
        <v>1</v>
      </c>
      <c r="I10625" s="3">
        <f t="shared" si="165"/>
        <v>2</v>
      </c>
    </row>
    <row r="10626" spans="1:9" x14ac:dyDescent="0.35">
      <c r="A10626" s="3" t="s">
        <v>11018</v>
      </c>
      <c r="B10626" s="44" t="s">
        <v>241</v>
      </c>
      <c r="C10626" s="44" t="s">
        <v>35</v>
      </c>
      <c r="D10626" s="3" t="s">
        <v>175</v>
      </c>
      <c r="E10626" s="3">
        <v>1</v>
      </c>
      <c r="F10626" s="116">
        <v>2</v>
      </c>
      <c r="G10626" s="116">
        <v>1</v>
      </c>
      <c r="H10626" s="116">
        <v>1</v>
      </c>
      <c r="I10626" s="3">
        <f t="shared" si="165"/>
        <v>1</v>
      </c>
    </row>
    <row r="10627" spans="1:9" x14ac:dyDescent="0.35">
      <c r="A10627" s="3" t="s">
        <v>11019</v>
      </c>
      <c r="B10627" s="44" t="s">
        <v>231</v>
      </c>
      <c r="C10627" s="44" t="s">
        <v>35</v>
      </c>
      <c r="D10627" s="3" t="s">
        <v>176</v>
      </c>
      <c r="E10627" s="3">
        <v>3</v>
      </c>
      <c r="F10627" s="116">
        <v>1</v>
      </c>
      <c r="G10627" s="116">
        <v>4</v>
      </c>
      <c r="H10627" s="116">
        <v>1</v>
      </c>
      <c r="I10627" s="3">
        <f t="shared" ref="I10627:I10690" si="166">ROUND(AVERAGE(E10627:H10627),0)</f>
        <v>2</v>
      </c>
    </row>
    <row r="10628" spans="1:9" x14ac:dyDescent="0.35">
      <c r="A10628" s="3" t="s">
        <v>11020</v>
      </c>
      <c r="B10628" s="44" t="s">
        <v>241</v>
      </c>
      <c r="C10628" s="44" t="s">
        <v>35</v>
      </c>
      <c r="D10628" s="3" t="s">
        <v>175</v>
      </c>
      <c r="E10628" s="3">
        <v>1</v>
      </c>
      <c r="F10628" s="116">
        <v>4</v>
      </c>
      <c r="G10628" s="116">
        <v>1</v>
      </c>
      <c r="H10628" s="116">
        <v>1</v>
      </c>
      <c r="I10628" s="3">
        <f t="shared" si="166"/>
        <v>2</v>
      </c>
    </row>
    <row r="10629" spans="1:9" x14ac:dyDescent="0.35">
      <c r="A10629" s="3" t="s">
        <v>11021</v>
      </c>
      <c r="B10629" s="44" t="s">
        <v>277</v>
      </c>
      <c r="C10629" s="44" t="s">
        <v>273</v>
      </c>
      <c r="D10629" s="3" t="s">
        <v>176</v>
      </c>
      <c r="E10629" s="3">
        <v>3</v>
      </c>
      <c r="F10629" s="116">
        <v>1</v>
      </c>
      <c r="G10629" s="116">
        <v>4</v>
      </c>
      <c r="H10629" s="116">
        <v>1</v>
      </c>
      <c r="I10629" s="3">
        <f t="shared" si="166"/>
        <v>2</v>
      </c>
    </row>
    <row r="10630" spans="1:9" x14ac:dyDescent="0.35">
      <c r="A10630" s="3" t="s">
        <v>11022</v>
      </c>
      <c r="B10630" s="44" t="s">
        <v>241</v>
      </c>
      <c r="C10630" s="44" t="s">
        <v>35</v>
      </c>
      <c r="D10630" s="3" t="s">
        <v>175</v>
      </c>
      <c r="E10630" s="3">
        <v>1</v>
      </c>
      <c r="F10630" s="116">
        <v>4</v>
      </c>
      <c r="G10630" s="116">
        <v>1</v>
      </c>
      <c r="H10630" s="116">
        <v>2</v>
      </c>
      <c r="I10630" s="3">
        <f t="shared" si="166"/>
        <v>2</v>
      </c>
    </row>
    <row r="10631" spans="1:9" x14ac:dyDescent="0.35">
      <c r="A10631" s="3" t="s">
        <v>11023</v>
      </c>
      <c r="B10631" s="44" t="s">
        <v>241</v>
      </c>
      <c r="C10631" s="44" t="s">
        <v>35</v>
      </c>
      <c r="D10631" s="3" t="s">
        <v>175</v>
      </c>
      <c r="E10631" s="3">
        <v>3</v>
      </c>
      <c r="F10631" s="116">
        <v>1</v>
      </c>
      <c r="G10631" s="116">
        <v>1</v>
      </c>
      <c r="H10631" s="116">
        <v>1</v>
      </c>
      <c r="I10631" s="3">
        <f t="shared" si="166"/>
        <v>2</v>
      </c>
    </row>
    <row r="10632" spans="1:9" x14ac:dyDescent="0.35">
      <c r="A10632" s="3" t="s">
        <v>11024</v>
      </c>
      <c r="B10632" s="44" t="s">
        <v>277</v>
      </c>
      <c r="C10632" s="44" t="s">
        <v>273</v>
      </c>
      <c r="D10632" s="3" t="s">
        <v>176</v>
      </c>
      <c r="E10632" s="3">
        <v>3</v>
      </c>
      <c r="F10632" s="116">
        <v>1</v>
      </c>
      <c r="G10632" s="116">
        <v>4</v>
      </c>
      <c r="H10632" s="116">
        <v>1</v>
      </c>
      <c r="I10632" s="3">
        <f t="shared" si="166"/>
        <v>2</v>
      </c>
    </row>
    <row r="10633" spans="1:9" x14ac:dyDescent="0.35">
      <c r="A10633" s="3" t="s">
        <v>11025</v>
      </c>
      <c r="B10633" s="44" t="s">
        <v>272</v>
      </c>
      <c r="C10633" s="44" t="s">
        <v>273</v>
      </c>
      <c r="D10633" s="3" t="s">
        <v>175</v>
      </c>
      <c r="E10633" s="3">
        <v>3</v>
      </c>
      <c r="F10633" s="116">
        <v>1</v>
      </c>
      <c r="G10633" s="116">
        <v>1</v>
      </c>
      <c r="H10633" s="116">
        <v>1</v>
      </c>
      <c r="I10633" s="3">
        <f t="shared" si="166"/>
        <v>2</v>
      </c>
    </row>
    <row r="10634" spans="1:9" x14ac:dyDescent="0.35">
      <c r="A10634" s="3" t="s">
        <v>11026</v>
      </c>
      <c r="B10634" s="44" t="s">
        <v>2212</v>
      </c>
      <c r="C10634" s="44" t="s">
        <v>81</v>
      </c>
      <c r="D10634" s="3" t="s">
        <v>175</v>
      </c>
      <c r="E10634" s="3">
        <v>3</v>
      </c>
      <c r="F10634" s="116">
        <v>1</v>
      </c>
      <c r="G10634" s="116">
        <v>1</v>
      </c>
      <c r="H10634" s="116">
        <v>1</v>
      </c>
      <c r="I10634" s="3">
        <f t="shared" si="166"/>
        <v>2</v>
      </c>
    </row>
    <row r="10635" spans="1:9" x14ac:dyDescent="0.35">
      <c r="A10635" s="3" t="s">
        <v>11027</v>
      </c>
      <c r="B10635" s="44" t="s">
        <v>241</v>
      </c>
      <c r="C10635" s="44" t="s">
        <v>35</v>
      </c>
      <c r="D10635" s="3" t="s">
        <v>175</v>
      </c>
      <c r="E10635" s="3">
        <v>2</v>
      </c>
      <c r="F10635" s="116">
        <v>4</v>
      </c>
      <c r="G10635" s="116">
        <v>4</v>
      </c>
      <c r="H10635" s="116">
        <v>3</v>
      </c>
      <c r="I10635" s="3">
        <f t="shared" si="166"/>
        <v>3</v>
      </c>
    </row>
    <row r="10636" spans="1:9" x14ac:dyDescent="0.35">
      <c r="A10636" s="3" t="s">
        <v>11028</v>
      </c>
      <c r="B10636" s="44" t="s">
        <v>231</v>
      </c>
      <c r="C10636" s="44" t="s">
        <v>35</v>
      </c>
      <c r="D10636" s="3" t="s">
        <v>176</v>
      </c>
      <c r="E10636" s="3">
        <v>3</v>
      </c>
      <c r="F10636" s="116">
        <v>1</v>
      </c>
      <c r="G10636" s="116">
        <v>4</v>
      </c>
      <c r="H10636" s="116">
        <v>1</v>
      </c>
      <c r="I10636" s="3">
        <f t="shared" si="166"/>
        <v>2</v>
      </c>
    </row>
    <row r="10637" spans="1:9" x14ac:dyDescent="0.35">
      <c r="A10637" s="3" t="s">
        <v>11029</v>
      </c>
      <c r="B10637" s="44" t="s">
        <v>280</v>
      </c>
      <c r="C10637" s="44" t="s">
        <v>98</v>
      </c>
      <c r="D10637" s="3" t="s">
        <v>175</v>
      </c>
      <c r="E10637" s="3">
        <v>3</v>
      </c>
      <c r="F10637" s="116">
        <v>2</v>
      </c>
      <c r="G10637" s="116">
        <v>1</v>
      </c>
      <c r="H10637" s="116">
        <v>3</v>
      </c>
      <c r="I10637" s="3">
        <f t="shared" si="166"/>
        <v>2</v>
      </c>
    </row>
    <row r="10638" spans="1:9" x14ac:dyDescent="0.35">
      <c r="A10638" s="3" t="s">
        <v>11030</v>
      </c>
      <c r="B10638" s="44" t="s">
        <v>202</v>
      </c>
      <c r="C10638" s="44" t="s">
        <v>203</v>
      </c>
      <c r="D10638" s="3" t="s">
        <v>176</v>
      </c>
      <c r="E10638" s="3">
        <v>3</v>
      </c>
      <c r="F10638" s="116">
        <v>2</v>
      </c>
      <c r="G10638" s="116">
        <v>1</v>
      </c>
      <c r="H10638" s="116">
        <v>1</v>
      </c>
      <c r="I10638" s="3">
        <f t="shared" si="166"/>
        <v>2</v>
      </c>
    </row>
    <row r="10639" spans="1:9" x14ac:dyDescent="0.35">
      <c r="A10639" s="3" t="s">
        <v>11031</v>
      </c>
      <c r="B10639" s="44" t="s">
        <v>1846</v>
      </c>
      <c r="C10639" s="44" t="s">
        <v>293</v>
      </c>
      <c r="D10639" s="3" t="s">
        <v>176</v>
      </c>
      <c r="E10639" s="3">
        <v>3</v>
      </c>
      <c r="F10639" s="116">
        <v>1</v>
      </c>
      <c r="G10639" s="116">
        <v>4</v>
      </c>
      <c r="H10639" s="116">
        <v>1</v>
      </c>
      <c r="I10639" s="3">
        <f t="shared" si="166"/>
        <v>2</v>
      </c>
    </row>
    <row r="10640" spans="1:9" x14ac:dyDescent="0.35">
      <c r="A10640" s="3" t="s">
        <v>11032</v>
      </c>
      <c r="B10640" s="44" t="s">
        <v>241</v>
      </c>
      <c r="C10640" s="44" t="s">
        <v>35</v>
      </c>
      <c r="D10640" s="3" t="s">
        <v>175</v>
      </c>
      <c r="E10640" s="3">
        <v>3</v>
      </c>
      <c r="F10640" s="116">
        <v>1</v>
      </c>
      <c r="G10640" s="116">
        <v>4</v>
      </c>
      <c r="H10640" s="116">
        <v>1</v>
      </c>
      <c r="I10640" s="3">
        <f t="shared" si="166"/>
        <v>2</v>
      </c>
    </row>
    <row r="10641" spans="1:9" x14ac:dyDescent="0.35">
      <c r="A10641" s="3" t="s">
        <v>11033</v>
      </c>
      <c r="B10641" s="44" t="s">
        <v>213</v>
      </c>
      <c r="C10641" s="44" t="s">
        <v>108</v>
      </c>
      <c r="D10641" s="3" t="s">
        <v>176</v>
      </c>
      <c r="E10641" s="3">
        <v>3</v>
      </c>
      <c r="F10641" s="116">
        <v>1</v>
      </c>
      <c r="G10641" s="116">
        <v>4</v>
      </c>
      <c r="H10641" s="116">
        <v>1</v>
      </c>
      <c r="I10641" s="3">
        <f t="shared" si="166"/>
        <v>2</v>
      </c>
    </row>
    <row r="10642" spans="1:9" x14ac:dyDescent="0.35">
      <c r="A10642" s="3" t="s">
        <v>11034</v>
      </c>
      <c r="B10642" s="44" t="s">
        <v>201</v>
      </c>
      <c r="C10642" s="44" t="s">
        <v>155</v>
      </c>
      <c r="D10642" s="3" t="s">
        <v>176</v>
      </c>
      <c r="E10642" s="3">
        <v>3</v>
      </c>
      <c r="F10642" s="116">
        <v>1</v>
      </c>
      <c r="G10642" s="116">
        <v>4</v>
      </c>
      <c r="H10642" s="116">
        <v>1</v>
      </c>
      <c r="I10642" s="3">
        <f t="shared" si="166"/>
        <v>2</v>
      </c>
    </row>
    <row r="10643" spans="1:9" x14ac:dyDescent="0.35">
      <c r="A10643" s="3" t="s">
        <v>11035</v>
      </c>
      <c r="B10643" s="44" t="s">
        <v>201</v>
      </c>
      <c r="C10643" s="44" t="s">
        <v>155</v>
      </c>
      <c r="D10643" s="3" t="s">
        <v>176</v>
      </c>
      <c r="E10643" s="3">
        <v>3</v>
      </c>
      <c r="F10643" s="116">
        <v>1</v>
      </c>
      <c r="G10643" s="116">
        <v>4</v>
      </c>
      <c r="H10643" s="116">
        <v>1</v>
      </c>
      <c r="I10643" s="3">
        <f t="shared" si="166"/>
        <v>2</v>
      </c>
    </row>
    <row r="10644" spans="1:9" x14ac:dyDescent="0.35">
      <c r="A10644" s="3" t="s">
        <v>11036</v>
      </c>
      <c r="B10644" s="44" t="s">
        <v>279</v>
      </c>
      <c r="C10644" s="44" t="s">
        <v>155</v>
      </c>
      <c r="D10644" s="3" t="s">
        <v>175</v>
      </c>
      <c r="E10644" s="3">
        <v>3</v>
      </c>
      <c r="F10644" s="116">
        <v>4</v>
      </c>
      <c r="G10644" s="116">
        <v>4</v>
      </c>
      <c r="H10644" s="116">
        <v>1</v>
      </c>
      <c r="I10644" s="3">
        <f t="shared" si="166"/>
        <v>3</v>
      </c>
    </row>
    <row r="10645" spans="1:9" x14ac:dyDescent="0.35">
      <c r="A10645" s="3" t="s">
        <v>11037</v>
      </c>
      <c r="B10645" s="44" t="s">
        <v>256</v>
      </c>
      <c r="C10645" s="44" t="s">
        <v>25</v>
      </c>
      <c r="D10645" s="3" t="s">
        <v>176</v>
      </c>
      <c r="E10645" s="3">
        <v>3</v>
      </c>
      <c r="F10645" s="116">
        <v>1</v>
      </c>
      <c r="G10645" s="116">
        <v>4</v>
      </c>
      <c r="H10645" s="116">
        <v>1</v>
      </c>
      <c r="I10645" s="3">
        <f t="shared" si="166"/>
        <v>2</v>
      </c>
    </row>
    <row r="10646" spans="1:9" x14ac:dyDescent="0.35">
      <c r="A10646" s="3" t="s">
        <v>11038</v>
      </c>
      <c r="B10646" s="44" t="s">
        <v>257</v>
      </c>
      <c r="C10646" s="44" t="s">
        <v>108</v>
      </c>
      <c r="D10646" s="3" t="s">
        <v>175</v>
      </c>
      <c r="E10646" s="3">
        <v>3</v>
      </c>
      <c r="F10646" s="116">
        <v>1</v>
      </c>
      <c r="G10646" s="116">
        <v>4</v>
      </c>
      <c r="H10646" s="116">
        <v>1</v>
      </c>
      <c r="I10646" s="3">
        <f t="shared" si="166"/>
        <v>2</v>
      </c>
    </row>
    <row r="10647" spans="1:9" x14ac:dyDescent="0.35">
      <c r="A10647" s="3" t="s">
        <v>11039</v>
      </c>
      <c r="B10647" s="44" t="s">
        <v>214</v>
      </c>
      <c r="C10647" s="44" t="s">
        <v>98</v>
      </c>
      <c r="D10647" s="3" t="s">
        <v>176</v>
      </c>
      <c r="E10647" s="3">
        <v>3</v>
      </c>
      <c r="F10647" s="116">
        <v>1</v>
      </c>
      <c r="G10647" s="116">
        <v>1</v>
      </c>
      <c r="H10647" s="116">
        <v>1</v>
      </c>
      <c r="I10647" s="3">
        <f t="shared" si="166"/>
        <v>2</v>
      </c>
    </row>
    <row r="10648" spans="1:9" x14ac:dyDescent="0.35">
      <c r="A10648" s="3" t="s">
        <v>11040</v>
      </c>
      <c r="B10648" s="44" t="s">
        <v>279</v>
      </c>
      <c r="C10648" s="44" t="s">
        <v>155</v>
      </c>
      <c r="D10648" s="3" t="s">
        <v>175</v>
      </c>
      <c r="E10648" s="3">
        <v>1</v>
      </c>
      <c r="F10648" s="116">
        <v>4</v>
      </c>
      <c r="G10648" s="116">
        <v>1</v>
      </c>
      <c r="H10648" s="116">
        <v>1</v>
      </c>
      <c r="I10648" s="3">
        <f t="shared" si="166"/>
        <v>2</v>
      </c>
    </row>
    <row r="10649" spans="1:9" x14ac:dyDescent="0.35">
      <c r="A10649" s="3" t="s">
        <v>11041</v>
      </c>
      <c r="B10649" s="44" t="s">
        <v>179</v>
      </c>
      <c r="C10649" s="44" t="s">
        <v>102</v>
      </c>
      <c r="D10649" s="3" t="s">
        <v>176</v>
      </c>
      <c r="E10649" s="3">
        <v>3</v>
      </c>
      <c r="F10649" s="116">
        <v>1</v>
      </c>
      <c r="G10649" s="116">
        <v>4</v>
      </c>
      <c r="H10649" s="116">
        <v>1</v>
      </c>
      <c r="I10649" s="3">
        <f t="shared" si="166"/>
        <v>2</v>
      </c>
    </row>
    <row r="10650" spans="1:9" x14ac:dyDescent="0.35">
      <c r="A10650" s="3" t="s">
        <v>11042</v>
      </c>
      <c r="B10650" s="44" t="s">
        <v>257</v>
      </c>
      <c r="C10650" s="44" t="s">
        <v>108</v>
      </c>
      <c r="D10650" s="3" t="s">
        <v>175</v>
      </c>
      <c r="E10650" s="3">
        <v>3</v>
      </c>
      <c r="F10650" s="116">
        <v>1</v>
      </c>
      <c r="G10650" s="116">
        <v>4</v>
      </c>
      <c r="H10650" s="116">
        <v>1</v>
      </c>
      <c r="I10650" s="3">
        <f t="shared" si="166"/>
        <v>2</v>
      </c>
    </row>
    <row r="10651" spans="1:9" x14ac:dyDescent="0.35">
      <c r="A10651" s="3" t="s">
        <v>11043</v>
      </c>
      <c r="B10651" s="44" t="s">
        <v>201</v>
      </c>
      <c r="C10651" s="44" t="s">
        <v>155</v>
      </c>
      <c r="D10651" s="3" t="s">
        <v>176</v>
      </c>
      <c r="E10651" s="3">
        <v>3</v>
      </c>
      <c r="F10651" s="116">
        <v>1</v>
      </c>
      <c r="G10651" s="116">
        <v>4</v>
      </c>
      <c r="H10651" s="116">
        <v>3</v>
      </c>
      <c r="I10651" s="3">
        <f t="shared" si="166"/>
        <v>3</v>
      </c>
    </row>
    <row r="10652" spans="1:9" x14ac:dyDescent="0.35">
      <c r="A10652" s="3" t="s">
        <v>11044</v>
      </c>
      <c r="B10652" s="44" t="s">
        <v>256</v>
      </c>
      <c r="C10652" s="44" t="s">
        <v>25</v>
      </c>
      <c r="D10652" s="3" t="s">
        <v>176</v>
      </c>
      <c r="E10652" s="3">
        <v>3</v>
      </c>
      <c r="F10652" s="116">
        <v>3</v>
      </c>
      <c r="G10652" s="116">
        <v>1</v>
      </c>
      <c r="H10652" s="116">
        <v>3</v>
      </c>
      <c r="I10652" s="3">
        <f t="shared" si="166"/>
        <v>3</v>
      </c>
    </row>
    <row r="10653" spans="1:9" x14ac:dyDescent="0.35">
      <c r="A10653" s="3" t="s">
        <v>11045</v>
      </c>
      <c r="B10653" s="44" t="s">
        <v>269</v>
      </c>
      <c r="C10653" s="44" t="s">
        <v>270</v>
      </c>
      <c r="D10653" s="3" t="s">
        <v>176</v>
      </c>
      <c r="E10653" s="3">
        <v>3</v>
      </c>
      <c r="F10653" s="116">
        <v>1</v>
      </c>
      <c r="G10653" s="116">
        <v>1</v>
      </c>
      <c r="H10653" s="116">
        <v>1</v>
      </c>
      <c r="I10653" s="3">
        <f t="shared" si="166"/>
        <v>2</v>
      </c>
    </row>
    <row r="10654" spans="1:9" x14ac:dyDescent="0.35">
      <c r="A10654" s="3" t="s">
        <v>11046</v>
      </c>
      <c r="B10654" s="44" t="s">
        <v>231</v>
      </c>
      <c r="C10654" s="44" t="s">
        <v>35</v>
      </c>
      <c r="D10654" s="3" t="s">
        <v>176</v>
      </c>
      <c r="E10654" s="3">
        <v>3</v>
      </c>
      <c r="F10654" s="116">
        <v>2</v>
      </c>
      <c r="G10654" s="116">
        <v>4</v>
      </c>
      <c r="H10654" s="116">
        <v>1</v>
      </c>
      <c r="I10654" s="3">
        <f t="shared" si="166"/>
        <v>3</v>
      </c>
    </row>
    <row r="10655" spans="1:9" x14ac:dyDescent="0.35">
      <c r="A10655" s="3" t="s">
        <v>11047</v>
      </c>
      <c r="B10655" s="44" t="s">
        <v>280</v>
      </c>
      <c r="C10655" s="44" t="s">
        <v>98</v>
      </c>
      <c r="D10655" s="3" t="s">
        <v>175</v>
      </c>
      <c r="E10655" s="3">
        <v>3</v>
      </c>
      <c r="F10655" s="116">
        <v>1</v>
      </c>
      <c r="G10655" s="116">
        <v>4</v>
      </c>
      <c r="H10655" s="116">
        <v>1</v>
      </c>
      <c r="I10655" s="3">
        <f t="shared" si="166"/>
        <v>2</v>
      </c>
    </row>
    <row r="10656" spans="1:9" x14ac:dyDescent="0.35">
      <c r="A10656" s="3" t="s">
        <v>11048</v>
      </c>
      <c r="B10656" s="44" t="s">
        <v>241</v>
      </c>
      <c r="C10656" s="44" t="s">
        <v>35</v>
      </c>
      <c r="D10656" s="3" t="s">
        <v>175</v>
      </c>
      <c r="E10656" s="3">
        <v>3</v>
      </c>
      <c r="F10656" s="116">
        <v>1</v>
      </c>
      <c r="G10656" s="116">
        <v>4</v>
      </c>
      <c r="H10656" s="116">
        <v>1</v>
      </c>
      <c r="I10656" s="3">
        <f t="shared" si="166"/>
        <v>2</v>
      </c>
    </row>
    <row r="10657" spans="1:9" x14ac:dyDescent="0.35">
      <c r="A10657" s="3" t="s">
        <v>11049</v>
      </c>
      <c r="B10657" s="44" t="s">
        <v>201</v>
      </c>
      <c r="C10657" s="44" t="s">
        <v>155</v>
      </c>
      <c r="D10657" s="3" t="s">
        <v>176</v>
      </c>
      <c r="E10657" s="3">
        <v>3</v>
      </c>
      <c r="F10657" s="116">
        <v>4</v>
      </c>
      <c r="G10657" s="116">
        <v>4</v>
      </c>
      <c r="H10657" s="116">
        <v>1</v>
      </c>
      <c r="I10657" s="3">
        <f t="shared" si="166"/>
        <v>3</v>
      </c>
    </row>
    <row r="10658" spans="1:9" x14ac:dyDescent="0.35">
      <c r="A10658" s="3" t="s">
        <v>11050</v>
      </c>
      <c r="B10658" s="44" t="s">
        <v>241</v>
      </c>
      <c r="C10658" s="44" t="s">
        <v>35</v>
      </c>
      <c r="D10658" s="3" t="s">
        <v>175</v>
      </c>
      <c r="E10658" s="3">
        <v>3</v>
      </c>
      <c r="F10658" s="116">
        <v>1</v>
      </c>
      <c r="G10658" s="116">
        <v>1</v>
      </c>
      <c r="H10658" s="116">
        <v>1</v>
      </c>
      <c r="I10658" s="3">
        <f t="shared" si="166"/>
        <v>2</v>
      </c>
    </row>
    <row r="10659" spans="1:9" x14ac:dyDescent="0.35">
      <c r="A10659" s="3" t="s">
        <v>11051</v>
      </c>
      <c r="B10659" s="44" t="s">
        <v>214</v>
      </c>
      <c r="C10659" s="44" t="s">
        <v>98</v>
      </c>
      <c r="D10659" s="3" t="s">
        <v>176</v>
      </c>
      <c r="E10659" s="3">
        <v>3</v>
      </c>
      <c r="F10659" s="116">
        <v>1</v>
      </c>
      <c r="G10659" s="116">
        <v>4</v>
      </c>
      <c r="H10659" s="116">
        <v>1</v>
      </c>
      <c r="I10659" s="3">
        <f t="shared" si="166"/>
        <v>2</v>
      </c>
    </row>
    <row r="10660" spans="1:9" x14ac:dyDescent="0.35">
      <c r="A10660" s="3" t="s">
        <v>11052</v>
      </c>
      <c r="B10660" s="44" t="s">
        <v>179</v>
      </c>
      <c r="C10660" s="44" t="s">
        <v>102</v>
      </c>
      <c r="D10660" s="3" t="s">
        <v>176</v>
      </c>
      <c r="E10660" s="3">
        <v>3</v>
      </c>
      <c r="F10660" s="116">
        <v>1</v>
      </c>
      <c r="G10660" s="116">
        <v>1</v>
      </c>
      <c r="H10660" s="116">
        <v>1</v>
      </c>
      <c r="I10660" s="3">
        <f t="shared" si="166"/>
        <v>2</v>
      </c>
    </row>
    <row r="10661" spans="1:9" x14ac:dyDescent="0.35">
      <c r="A10661" s="3" t="s">
        <v>11053</v>
      </c>
      <c r="B10661" s="44" t="s">
        <v>240</v>
      </c>
      <c r="C10661" s="44" t="s">
        <v>25</v>
      </c>
      <c r="D10661" s="3" t="s">
        <v>175</v>
      </c>
      <c r="E10661" s="3">
        <v>3</v>
      </c>
      <c r="F10661" s="116">
        <v>2</v>
      </c>
      <c r="G10661" s="116">
        <v>4</v>
      </c>
      <c r="H10661" s="116">
        <v>1</v>
      </c>
      <c r="I10661" s="3">
        <f t="shared" si="166"/>
        <v>3</v>
      </c>
    </row>
    <row r="10662" spans="1:9" x14ac:dyDescent="0.35">
      <c r="A10662" s="3" t="s">
        <v>11054</v>
      </c>
      <c r="B10662" s="44" t="s">
        <v>241</v>
      </c>
      <c r="C10662" s="44" t="s">
        <v>35</v>
      </c>
      <c r="D10662" s="3" t="s">
        <v>175</v>
      </c>
      <c r="E10662" s="3">
        <v>3</v>
      </c>
      <c r="F10662" s="116">
        <v>1</v>
      </c>
      <c r="G10662" s="116">
        <v>1</v>
      </c>
      <c r="H10662" s="116">
        <v>3</v>
      </c>
      <c r="I10662" s="3">
        <f t="shared" si="166"/>
        <v>2</v>
      </c>
    </row>
    <row r="10663" spans="1:9" x14ac:dyDescent="0.35">
      <c r="A10663" s="3" t="s">
        <v>11055</v>
      </c>
      <c r="B10663" s="44" t="s">
        <v>241</v>
      </c>
      <c r="C10663" s="44" t="s">
        <v>35</v>
      </c>
      <c r="D10663" s="3" t="s">
        <v>175</v>
      </c>
      <c r="E10663" s="3">
        <v>3</v>
      </c>
      <c r="F10663" s="116">
        <v>1</v>
      </c>
      <c r="G10663" s="116">
        <v>4</v>
      </c>
      <c r="H10663" s="116">
        <v>1</v>
      </c>
      <c r="I10663" s="3">
        <f t="shared" si="166"/>
        <v>2</v>
      </c>
    </row>
    <row r="10664" spans="1:9" x14ac:dyDescent="0.35">
      <c r="A10664" s="3" t="s">
        <v>11056</v>
      </c>
      <c r="B10664" s="44" t="s">
        <v>231</v>
      </c>
      <c r="C10664" s="44" t="s">
        <v>35</v>
      </c>
      <c r="D10664" s="3" t="s">
        <v>176</v>
      </c>
      <c r="E10664" s="3">
        <v>3</v>
      </c>
      <c r="F10664" s="116">
        <v>1</v>
      </c>
      <c r="G10664" s="116">
        <v>1</v>
      </c>
      <c r="H10664" s="116">
        <v>1</v>
      </c>
      <c r="I10664" s="3">
        <f t="shared" si="166"/>
        <v>2</v>
      </c>
    </row>
    <row r="10665" spans="1:9" x14ac:dyDescent="0.35">
      <c r="A10665" s="3" t="s">
        <v>11057</v>
      </c>
      <c r="B10665" s="44" t="s">
        <v>202</v>
      </c>
      <c r="C10665" s="44" t="s">
        <v>203</v>
      </c>
      <c r="D10665" s="3" t="s">
        <v>176</v>
      </c>
      <c r="E10665" s="3">
        <v>3</v>
      </c>
      <c r="F10665" s="116">
        <v>1</v>
      </c>
      <c r="G10665" s="116">
        <v>1</v>
      </c>
      <c r="H10665" s="116">
        <v>1</v>
      </c>
      <c r="I10665" s="3">
        <f t="shared" si="166"/>
        <v>2</v>
      </c>
    </row>
    <row r="10666" spans="1:9" x14ac:dyDescent="0.35">
      <c r="A10666" s="3" t="s">
        <v>11058</v>
      </c>
      <c r="B10666" s="44" t="s">
        <v>241</v>
      </c>
      <c r="C10666" s="44" t="s">
        <v>35</v>
      </c>
      <c r="D10666" s="3" t="s">
        <v>175</v>
      </c>
      <c r="E10666" s="3">
        <v>3</v>
      </c>
      <c r="F10666" s="116">
        <v>1</v>
      </c>
      <c r="G10666" s="116">
        <v>4</v>
      </c>
      <c r="H10666" s="116">
        <v>1</v>
      </c>
      <c r="I10666" s="3">
        <f t="shared" si="166"/>
        <v>2</v>
      </c>
    </row>
    <row r="10667" spans="1:9" x14ac:dyDescent="0.35">
      <c r="A10667" s="3" t="s">
        <v>11059</v>
      </c>
      <c r="B10667" s="44" t="s">
        <v>256</v>
      </c>
      <c r="C10667" s="44" t="s">
        <v>25</v>
      </c>
      <c r="D10667" s="3" t="s">
        <v>176</v>
      </c>
      <c r="E10667" s="3">
        <v>3</v>
      </c>
      <c r="F10667" s="116">
        <v>1</v>
      </c>
      <c r="G10667" s="116">
        <v>4</v>
      </c>
      <c r="H10667" s="116">
        <v>1</v>
      </c>
      <c r="I10667" s="3">
        <f t="shared" si="166"/>
        <v>2</v>
      </c>
    </row>
    <row r="10668" spans="1:9" x14ac:dyDescent="0.35">
      <c r="A10668" s="3" t="s">
        <v>11060</v>
      </c>
      <c r="B10668" s="44" t="s">
        <v>214</v>
      </c>
      <c r="C10668" s="44" t="s">
        <v>98</v>
      </c>
      <c r="D10668" s="3" t="s">
        <v>176</v>
      </c>
      <c r="E10668" s="3">
        <v>3</v>
      </c>
      <c r="F10668" s="116">
        <v>1</v>
      </c>
      <c r="G10668" s="116">
        <v>4</v>
      </c>
      <c r="H10668" s="116">
        <v>1</v>
      </c>
      <c r="I10668" s="3">
        <f t="shared" si="166"/>
        <v>2</v>
      </c>
    </row>
    <row r="10669" spans="1:9" x14ac:dyDescent="0.35">
      <c r="A10669" s="3" t="s">
        <v>11061</v>
      </c>
      <c r="B10669" s="44" t="s">
        <v>257</v>
      </c>
      <c r="C10669" s="44" t="s">
        <v>108</v>
      </c>
      <c r="D10669" s="3" t="s">
        <v>175</v>
      </c>
      <c r="E10669" s="3">
        <v>3</v>
      </c>
      <c r="F10669" s="116">
        <v>1</v>
      </c>
      <c r="G10669" s="116">
        <v>4</v>
      </c>
      <c r="H10669" s="116">
        <v>1</v>
      </c>
      <c r="I10669" s="3">
        <f t="shared" si="166"/>
        <v>2</v>
      </c>
    </row>
    <row r="10670" spans="1:9" x14ac:dyDescent="0.35">
      <c r="A10670" s="3" t="s">
        <v>11062</v>
      </c>
      <c r="B10670" s="44" t="s">
        <v>213</v>
      </c>
      <c r="C10670" s="44" t="s">
        <v>108</v>
      </c>
      <c r="D10670" s="3" t="s">
        <v>176</v>
      </c>
      <c r="E10670" s="3">
        <v>3</v>
      </c>
      <c r="F10670" s="116">
        <v>1</v>
      </c>
      <c r="G10670" s="116">
        <v>1</v>
      </c>
      <c r="H10670" s="116">
        <v>1</v>
      </c>
      <c r="I10670" s="3">
        <f t="shared" si="166"/>
        <v>2</v>
      </c>
    </row>
    <row r="10671" spans="1:9" x14ac:dyDescent="0.35">
      <c r="A10671" s="3" t="s">
        <v>11063</v>
      </c>
      <c r="B10671" s="44" t="s">
        <v>231</v>
      </c>
      <c r="C10671" s="44" t="s">
        <v>35</v>
      </c>
      <c r="D10671" s="3" t="s">
        <v>176</v>
      </c>
      <c r="E10671" s="3">
        <v>3</v>
      </c>
      <c r="F10671" s="116">
        <v>1</v>
      </c>
      <c r="G10671" s="116">
        <v>1</v>
      </c>
      <c r="H10671" s="116">
        <v>3</v>
      </c>
      <c r="I10671" s="3">
        <f t="shared" si="166"/>
        <v>2</v>
      </c>
    </row>
    <row r="10672" spans="1:9" x14ac:dyDescent="0.35">
      <c r="A10672" s="3" t="s">
        <v>11064</v>
      </c>
      <c r="B10672" s="44" t="s">
        <v>231</v>
      </c>
      <c r="C10672" s="44" t="s">
        <v>35</v>
      </c>
      <c r="D10672" s="3" t="s">
        <v>176</v>
      </c>
      <c r="E10672" s="3">
        <v>3</v>
      </c>
      <c r="F10672" s="116">
        <v>2</v>
      </c>
      <c r="G10672" s="116">
        <v>1</v>
      </c>
      <c r="H10672" s="116">
        <v>1</v>
      </c>
      <c r="I10672" s="3">
        <f t="shared" si="166"/>
        <v>2</v>
      </c>
    </row>
    <row r="10673" spans="1:9" x14ac:dyDescent="0.35">
      <c r="A10673" s="3" t="s">
        <v>11065</v>
      </c>
      <c r="B10673" s="44" t="s">
        <v>256</v>
      </c>
      <c r="C10673" s="44" t="s">
        <v>25</v>
      </c>
      <c r="D10673" s="3" t="s">
        <v>176</v>
      </c>
      <c r="E10673" s="3">
        <v>3</v>
      </c>
      <c r="F10673" s="116">
        <v>1</v>
      </c>
      <c r="G10673" s="116">
        <v>4</v>
      </c>
      <c r="H10673" s="116">
        <v>1</v>
      </c>
      <c r="I10673" s="3">
        <f t="shared" si="166"/>
        <v>2</v>
      </c>
    </row>
    <row r="10674" spans="1:9" x14ac:dyDescent="0.35">
      <c r="A10674" s="3" t="s">
        <v>11066</v>
      </c>
      <c r="B10674" s="44" t="s">
        <v>241</v>
      </c>
      <c r="C10674" s="44" t="s">
        <v>35</v>
      </c>
      <c r="D10674" s="3" t="s">
        <v>175</v>
      </c>
      <c r="E10674" s="3">
        <v>3</v>
      </c>
      <c r="F10674" s="116">
        <v>1</v>
      </c>
      <c r="G10674" s="116">
        <v>4</v>
      </c>
      <c r="H10674" s="116">
        <v>1</v>
      </c>
      <c r="I10674" s="3">
        <f t="shared" si="166"/>
        <v>2</v>
      </c>
    </row>
    <row r="10675" spans="1:9" x14ac:dyDescent="0.35">
      <c r="A10675" s="3" t="s">
        <v>11067</v>
      </c>
      <c r="B10675" s="44" t="s">
        <v>257</v>
      </c>
      <c r="C10675" s="44" t="s">
        <v>108</v>
      </c>
      <c r="D10675" s="3" t="s">
        <v>175</v>
      </c>
      <c r="E10675" s="3">
        <v>3</v>
      </c>
      <c r="F10675" s="116">
        <v>1</v>
      </c>
      <c r="G10675" s="116">
        <v>4</v>
      </c>
      <c r="H10675" s="116">
        <v>1</v>
      </c>
      <c r="I10675" s="3">
        <f t="shared" si="166"/>
        <v>2</v>
      </c>
    </row>
    <row r="10676" spans="1:9" x14ac:dyDescent="0.35">
      <c r="A10676" s="3" t="s">
        <v>11068</v>
      </c>
      <c r="B10676" s="44" t="s">
        <v>241</v>
      </c>
      <c r="C10676" s="44" t="s">
        <v>35</v>
      </c>
      <c r="D10676" s="3" t="s">
        <v>175</v>
      </c>
      <c r="E10676" s="3">
        <v>3</v>
      </c>
      <c r="F10676" s="116">
        <v>1</v>
      </c>
      <c r="G10676" s="116">
        <v>4</v>
      </c>
      <c r="H10676" s="116">
        <v>1</v>
      </c>
      <c r="I10676" s="3">
        <f t="shared" si="166"/>
        <v>2</v>
      </c>
    </row>
    <row r="10677" spans="1:9" x14ac:dyDescent="0.35">
      <c r="A10677" s="3" t="s">
        <v>11069</v>
      </c>
      <c r="B10677" s="44" t="s">
        <v>241</v>
      </c>
      <c r="C10677" s="44" t="s">
        <v>35</v>
      </c>
      <c r="D10677" s="3" t="s">
        <v>175</v>
      </c>
      <c r="E10677" s="3">
        <v>1</v>
      </c>
      <c r="F10677" s="116">
        <v>4</v>
      </c>
      <c r="G10677" s="116">
        <v>4</v>
      </c>
      <c r="H10677" s="116">
        <v>1</v>
      </c>
      <c r="I10677" s="3">
        <f t="shared" si="166"/>
        <v>3</v>
      </c>
    </row>
    <row r="10678" spans="1:9" x14ac:dyDescent="0.35">
      <c r="A10678" s="3" t="s">
        <v>11070</v>
      </c>
      <c r="B10678" s="44" t="s">
        <v>241</v>
      </c>
      <c r="C10678" s="44" t="s">
        <v>35</v>
      </c>
      <c r="D10678" s="3" t="s">
        <v>175</v>
      </c>
      <c r="E10678" s="3">
        <v>3</v>
      </c>
      <c r="F10678" s="116">
        <v>1</v>
      </c>
      <c r="G10678" s="116">
        <v>4</v>
      </c>
      <c r="H10678" s="116">
        <v>1</v>
      </c>
      <c r="I10678" s="3">
        <f t="shared" si="166"/>
        <v>2</v>
      </c>
    </row>
    <row r="10679" spans="1:9" x14ac:dyDescent="0.35">
      <c r="A10679" s="3" t="s">
        <v>11071</v>
      </c>
      <c r="B10679" s="44" t="s">
        <v>231</v>
      </c>
      <c r="C10679" s="44" t="s">
        <v>35</v>
      </c>
      <c r="D10679" s="3" t="s">
        <v>176</v>
      </c>
      <c r="E10679" s="3">
        <v>3</v>
      </c>
      <c r="F10679" s="116">
        <v>1</v>
      </c>
      <c r="G10679" s="116">
        <v>4</v>
      </c>
      <c r="H10679" s="116">
        <v>1</v>
      </c>
      <c r="I10679" s="3">
        <f t="shared" si="166"/>
        <v>2</v>
      </c>
    </row>
    <row r="10680" spans="1:9" x14ac:dyDescent="0.35">
      <c r="A10680" s="3" t="s">
        <v>11072</v>
      </c>
      <c r="B10680" s="44" t="s">
        <v>279</v>
      </c>
      <c r="C10680" s="44" t="s">
        <v>155</v>
      </c>
      <c r="D10680" s="3" t="s">
        <v>175</v>
      </c>
      <c r="E10680" s="3">
        <v>3</v>
      </c>
      <c r="F10680" s="116">
        <v>3</v>
      </c>
      <c r="G10680" s="116">
        <v>4</v>
      </c>
      <c r="H10680" s="116">
        <v>1</v>
      </c>
      <c r="I10680" s="3">
        <f t="shared" si="166"/>
        <v>3</v>
      </c>
    </row>
    <row r="10681" spans="1:9" x14ac:dyDescent="0.35">
      <c r="A10681" s="3" t="s">
        <v>11073</v>
      </c>
      <c r="B10681" s="44" t="s">
        <v>279</v>
      </c>
      <c r="C10681" s="44" t="s">
        <v>155</v>
      </c>
      <c r="D10681" s="3" t="s">
        <v>175</v>
      </c>
      <c r="E10681" s="3">
        <v>3</v>
      </c>
      <c r="F10681" s="116">
        <v>1</v>
      </c>
      <c r="G10681" s="116">
        <v>4</v>
      </c>
      <c r="H10681" s="116">
        <v>1</v>
      </c>
      <c r="I10681" s="3">
        <f t="shared" si="166"/>
        <v>2</v>
      </c>
    </row>
    <row r="10682" spans="1:9" x14ac:dyDescent="0.35">
      <c r="A10682" s="3" t="s">
        <v>11074</v>
      </c>
      <c r="B10682" s="44" t="s">
        <v>231</v>
      </c>
      <c r="C10682" s="44" t="s">
        <v>35</v>
      </c>
      <c r="D10682" s="3" t="s">
        <v>176</v>
      </c>
      <c r="E10682" s="3">
        <v>3</v>
      </c>
      <c r="F10682" s="116">
        <v>1</v>
      </c>
      <c r="G10682" s="116">
        <v>1</v>
      </c>
      <c r="H10682" s="116">
        <v>1</v>
      </c>
      <c r="I10682" s="3">
        <f t="shared" si="166"/>
        <v>2</v>
      </c>
    </row>
    <row r="10683" spans="1:9" x14ac:dyDescent="0.35">
      <c r="A10683" s="3" t="s">
        <v>11075</v>
      </c>
      <c r="B10683" s="44" t="s">
        <v>213</v>
      </c>
      <c r="C10683" s="44" t="s">
        <v>108</v>
      </c>
      <c r="D10683" s="3" t="s">
        <v>176</v>
      </c>
      <c r="E10683" s="3">
        <v>3</v>
      </c>
      <c r="F10683" s="116">
        <v>1</v>
      </c>
      <c r="G10683" s="116">
        <v>4</v>
      </c>
      <c r="H10683" s="116">
        <v>1</v>
      </c>
      <c r="I10683" s="3">
        <f t="shared" si="166"/>
        <v>2</v>
      </c>
    </row>
    <row r="10684" spans="1:9" x14ac:dyDescent="0.35">
      <c r="A10684" s="3" t="s">
        <v>11076</v>
      </c>
      <c r="B10684" s="44" t="s">
        <v>241</v>
      </c>
      <c r="C10684" s="44" t="s">
        <v>35</v>
      </c>
      <c r="D10684" s="3" t="s">
        <v>175</v>
      </c>
      <c r="E10684" s="3">
        <v>3</v>
      </c>
      <c r="F10684" s="116">
        <v>1</v>
      </c>
      <c r="G10684" s="116">
        <v>4</v>
      </c>
      <c r="H10684" s="116">
        <v>1</v>
      </c>
      <c r="I10684" s="3">
        <f t="shared" si="166"/>
        <v>2</v>
      </c>
    </row>
    <row r="10685" spans="1:9" x14ac:dyDescent="0.35">
      <c r="A10685" s="3" t="s">
        <v>11077</v>
      </c>
      <c r="B10685" s="44" t="s">
        <v>429</v>
      </c>
      <c r="C10685" s="44" t="s">
        <v>81</v>
      </c>
      <c r="D10685" s="3" t="s">
        <v>176</v>
      </c>
      <c r="E10685" s="3">
        <v>3</v>
      </c>
      <c r="F10685" s="116">
        <v>1</v>
      </c>
      <c r="G10685" s="116">
        <v>1</v>
      </c>
      <c r="H10685" s="116">
        <v>1</v>
      </c>
      <c r="I10685" s="3">
        <f t="shared" si="166"/>
        <v>2</v>
      </c>
    </row>
    <row r="10686" spans="1:9" x14ac:dyDescent="0.35">
      <c r="A10686" s="3" t="s">
        <v>11078</v>
      </c>
      <c r="B10686" s="44" t="s">
        <v>257</v>
      </c>
      <c r="C10686" s="44" t="s">
        <v>108</v>
      </c>
      <c r="D10686" s="3" t="s">
        <v>175</v>
      </c>
      <c r="E10686" s="3">
        <v>3</v>
      </c>
      <c r="F10686" s="116">
        <v>1</v>
      </c>
      <c r="G10686" s="116">
        <v>4</v>
      </c>
      <c r="H10686" s="116">
        <v>1</v>
      </c>
      <c r="I10686" s="3">
        <f t="shared" si="166"/>
        <v>2</v>
      </c>
    </row>
    <row r="10687" spans="1:9" x14ac:dyDescent="0.35">
      <c r="A10687" s="3" t="s">
        <v>11079</v>
      </c>
      <c r="B10687" s="44" t="s">
        <v>256</v>
      </c>
      <c r="C10687" s="44" t="s">
        <v>25</v>
      </c>
      <c r="D10687" s="3" t="s">
        <v>176</v>
      </c>
      <c r="E10687" s="3">
        <v>3</v>
      </c>
      <c r="F10687" s="116">
        <v>1</v>
      </c>
      <c r="G10687" s="116">
        <v>1</v>
      </c>
      <c r="H10687" s="116">
        <v>1</v>
      </c>
      <c r="I10687" s="3">
        <f t="shared" si="166"/>
        <v>2</v>
      </c>
    </row>
    <row r="10688" spans="1:9" x14ac:dyDescent="0.35">
      <c r="A10688" s="3" t="s">
        <v>11080</v>
      </c>
      <c r="B10688" s="44" t="s">
        <v>214</v>
      </c>
      <c r="C10688" s="44" t="s">
        <v>98</v>
      </c>
      <c r="D10688" s="3" t="s">
        <v>176</v>
      </c>
      <c r="E10688" s="3">
        <v>3</v>
      </c>
      <c r="F10688" s="116">
        <v>1</v>
      </c>
      <c r="G10688" s="116">
        <v>4</v>
      </c>
      <c r="H10688" s="116">
        <v>1</v>
      </c>
      <c r="I10688" s="3">
        <f t="shared" si="166"/>
        <v>2</v>
      </c>
    </row>
    <row r="10689" spans="1:9" x14ac:dyDescent="0.35">
      <c r="A10689" s="3" t="s">
        <v>11081</v>
      </c>
      <c r="B10689" s="44" t="s">
        <v>202</v>
      </c>
      <c r="C10689" s="44" t="s">
        <v>203</v>
      </c>
      <c r="D10689" s="3" t="s">
        <v>176</v>
      </c>
      <c r="E10689" s="3">
        <v>3</v>
      </c>
      <c r="F10689" s="116">
        <v>1</v>
      </c>
      <c r="G10689" s="116">
        <v>1</v>
      </c>
      <c r="H10689" s="116">
        <v>1</v>
      </c>
      <c r="I10689" s="3">
        <f t="shared" si="166"/>
        <v>2</v>
      </c>
    </row>
    <row r="10690" spans="1:9" x14ac:dyDescent="0.35">
      <c r="A10690" s="3" t="s">
        <v>11082</v>
      </c>
      <c r="B10690" s="44" t="s">
        <v>257</v>
      </c>
      <c r="C10690" s="44" t="s">
        <v>108</v>
      </c>
      <c r="D10690" s="3" t="s">
        <v>175</v>
      </c>
      <c r="E10690" s="3">
        <v>3</v>
      </c>
      <c r="F10690" s="116">
        <v>1</v>
      </c>
      <c r="G10690" s="116">
        <v>1</v>
      </c>
      <c r="H10690" s="116">
        <v>1</v>
      </c>
      <c r="I10690" s="3">
        <f t="shared" si="166"/>
        <v>2</v>
      </c>
    </row>
    <row r="10691" spans="1:9" x14ac:dyDescent="0.35">
      <c r="A10691" s="3" t="s">
        <v>11083</v>
      </c>
      <c r="B10691" s="44" t="s">
        <v>2212</v>
      </c>
      <c r="C10691" s="44" t="s">
        <v>81</v>
      </c>
      <c r="D10691" s="3" t="s">
        <v>175</v>
      </c>
      <c r="E10691" s="3">
        <v>3</v>
      </c>
      <c r="F10691" s="116">
        <v>1</v>
      </c>
      <c r="G10691" s="116">
        <v>4</v>
      </c>
      <c r="H10691" s="116">
        <v>1</v>
      </c>
      <c r="I10691" s="3">
        <f t="shared" ref="I10691:I10754" si="167">ROUND(AVERAGE(E10691:H10691),0)</f>
        <v>2</v>
      </c>
    </row>
    <row r="10692" spans="1:9" x14ac:dyDescent="0.35">
      <c r="A10692" s="3" t="s">
        <v>11084</v>
      </c>
      <c r="B10692" s="44" t="s">
        <v>280</v>
      </c>
      <c r="C10692" s="44" t="s">
        <v>98</v>
      </c>
      <c r="D10692" s="3" t="s">
        <v>175</v>
      </c>
      <c r="E10692" s="3">
        <v>3</v>
      </c>
      <c r="F10692" s="116">
        <v>1</v>
      </c>
      <c r="G10692" s="116">
        <v>4</v>
      </c>
      <c r="H10692" s="116">
        <v>1</v>
      </c>
      <c r="I10692" s="3">
        <f t="shared" si="167"/>
        <v>2</v>
      </c>
    </row>
    <row r="10693" spans="1:9" x14ac:dyDescent="0.35">
      <c r="A10693" s="3" t="s">
        <v>11085</v>
      </c>
      <c r="B10693" s="44" t="s">
        <v>240</v>
      </c>
      <c r="C10693" s="44" t="s">
        <v>25</v>
      </c>
      <c r="D10693" s="3" t="s">
        <v>175</v>
      </c>
      <c r="E10693" s="3">
        <v>3</v>
      </c>
      <c r="F10693" s="116">
        <v>1</v>
      </c>
      <c r="G10693" s="116">
        <v>4</v>
      </c>
      <c r="H10693" s="116">
        <v>1</v>
      </c>
      <c r="I10693" s="3">
        <f t="shared" si="167"/>
        <v>2</v>
      </c>
    </row>
    <row r="10694" spans="1:9" x14ac:dyDescent="0.35">
      <c r="A10694" s="3" t="s">
        <v>11086</v>
      </c>
      <c r="B10694" s="44" t="s">
        <v>213</v>
      </c>
      <c r="C10694" s="44" t="s">
        <v>108</v>
      </c>
      <c r="D10694" s="3" t="s">
        <v>176</v>
      </c>
      <c r="E10694" s="3">
        <v>3</v>
      </c>
      <c r="F10694" s="116">
        <v>1</v>
      </c>
      <c r="G10694" s="116">
        <v>1</v>
      </c>
      <c r="H10694" s="116">
        <v>1</v>
      </c>
      <c r="I10694" s="3">
        <f t="shared" si="167"/>
        <v>2</v>
      </c>
    </row>
    <row r="10695" spans="1:9" x14ac:dyDescent="0.35">
      <c r="A10695" s="3" t="s">
        <v>11087</v>
      </c>
      <c r="B10695" s="44" t="s">
        <v>241</v>
      </c>
      <c r="C10695" s="44" t="s">
        <v>35</v>
      </c>
      <c r="D10695" s="3" t="s">
        <v>175</v>
      </c>
      <c r="E10695" s="3">
        <v>3</v>
      </c>
      <c r="F10695" s="116">
        <v>1</v>
      </c>
      <c r="G10695" s="116">
        <v>1</v>
      </c>
      <c r="H10695" s="116">
        <v>1</v>
      </c>
      <c r="I10695" s="3">
        <f t="shared" si="167"/>
        <v>2</v>
      </c>
    </row>
    <row r="10696" spans="1:9" x14ac:dyDescent="0.35">
      <c r="A10696" s="3" t="s">
        <v>11088</v>
      </c>
      <c r="B10696" s="44" t="s">
        <v>213</v>
      </c>
      <c r="C10696" s="44" t="s">
        <v>108</v>
      </c>
      <c r="D10696" s="3" t="s">
        <v>176</v>
      </c>
      <c r="E10696" s="3">
        <v>3</v>
      </c>
      <c r="F10696" s="116">
        <v>1</v>
      </c>
      <c r="G10696" s="116">
        <v>4</v>
      </c>
      <c r="H10696" s="116">
        <v>1</v>
      </c>
      <c r="I10696" s="3">
        <f t="shared" si="167"/>
        <v>2</v>
      </c>
    </row>
    <row r="10697" spans="1:9" x14ac:dyDescent="0.35">
      <c r="A10697" s="3" t="s">
        <v>11089</v>
      </c>
      <c r="B10697" s="44" t="s">
        <v>241</v>
      </c>
      <c r="C10697" s="44" t="s">
        <v>35</v>
      </c>
      <c r="D10697" s="3" t="s">
        <v>175</v>
      </c>
      <c r="E10697" s="3">
        <v>3</v>
      </c>
      <c r="F10697" s="116">
        <v>1</v>
      </c>
      <c r="G10697" s="116">
        <v>1</v>
      </c>
      <c r="H10697" s="116">
        <v>1</v>
      </c>
      <c r="I10697" s="3">
        <f t="shared" si="167"/>
        <v>2</v>
      </c>
    </row>
    <row r="10698" spans="1:9" x14ac:dyDescent="0.35">
      <c r="A10698" s="3" t="s">
        <v>11090</v>
      </c>
      <c r="B10698" s="44" t="s">
        <v>272</v>
      </c>
      <c r="C10698" s="44" t="s">
        <v>273</v>
      </c>
      <c r="D10698" s="3" t="s">
        <v>175</v>
      </c>
      <c r="E10698" s="3">
        <v>3</v>
      </c>
      <c r="F10698" s="116">
        <v>3</v>
      </c>
      <c r="G10698" s="116">
        <v>1</v>
      </c>
      <c r="H10698" s="116">
        <v>3</v>
      </c>
      <c r="I10698" s="3">
        <f t="shared" si="167"/>
        <v>3</v>
      </c>
    </row>
    <row r="10699" spans="1:9" x14ac:dyDescent="0.35">
      <c r="A10699" s="3" t="s">
        <v>11091</v>
      </c>
      <c r="B10699" s="44" t="s">
        <v>280</v>
      </c>
      <c r="C10699" s="44" t="s">
        <v>98</v>
      </c>
      <c r="D10699" s="3" t="s">
        <v>175</v>
      </c>
      <c r="E10699" s="3">
        <v>3</v>
      </c>
      <c r="F10699" s="116">
        <v>1</v>
      </c>
      <c r="G10699" s="116">
        <v>4</v>
      </c>
      <c r="H10699" s="116">
        <v>1</v>
      </c>
      <c r="I10699" s="3">
        <f t="shared" si="167"/>
        <v>2</v>
      </c>
    </row>
    <row r="10700" spans="1:9" x14ac:dyDescent="0.35">
      <c r="A10700" s="3" t="s">
        <v>11092</v>
      </c>
      <c r="B10700" s="44" t="s">
        <v>241</v>
      </c>
      <c r="C10700" s="44" t="s">
        <v>35</v>
      </c>
      <c r="D10700" s="3" t="s">
        <v>175</v>
      </c>
      <c r="E10700" s="3">
        <v>3</v>
      </c>
      <c r="F10700" s="116">
        <v>1</v>
      </c>
      <c r="G10700" s="116">
        <v>4</v>
      </c>
      <c r="H10700" s="116">
        <v>1</v>
      </c>
      <c r="I10700" s="3">
        <f t="shared" si="167"/>
        <v>2</v>
      </c>
    </row>
    <row r="10701" spans="1:9" x14ac:dyDescent="0.35">
      <c r="A10701" s="3" t="s">
        <v>11093</v>
      </c>
      <c r="B10701" s="44" t="s">
        <v>1846</v>
      </c>
      <c r="C10701" s="44" t="s">
        <v>293</v>
      </c>
      <c r="D10701" s="3" t="s">
        <v>176</v>
      </c>
      <c r="E10701" s="3">
        <v>3</v>
      </c>
      <c r="F10701" s="116">
        <v>1</v>
      </c>
      <c r="G10701" s="116">
        <v>4</v>
      </c>
      <c r="H10701" s="116">
        <v>1</v>
      </c>
      <c r="I10701" s="3">
        <f t="shared" si="167"/>
        <v>2</v>
      </c>
    </row>
    <row r="10702" spans="1:9" x14ac:dyDescent="0.35">
      <c r="A10702" s="3" t="s">
        <v>11094</v>
      </c>
      <c r="B10702" s="44" t="s">
        <v>241</v>
      </c>
      <c r="C10702" s="44" t="s">
        <v>35</v>
      </c>
      <c r="D10702" s="3" t="s">
        <v>175</v>
      </c>
      <c r="E10702" s="3">
        <v>1</v>
      </c>
      <c r="F10702" s="116">
        <v>2</v>
      </c>
      <c r="G10702" s="116">
        <v>1</v>
      </c>
      <c r="H10702" s="116">
        <v>1</v>
      </c>
      <c r="I10702" s="3">
        <f t="shared" si="167"/>
        <v>1</v>
      </c>
    </row>
    <row r="10703" spans="1:9" x14ac:dyDescent="0.35">
      <c r="A10703" s="3" t="s">
        <v>11095</v>
      </c>
      <c r="B10703" s="44" t="s">
        <v>201</v>
      </c>
      <c r="C10703" s="44" t="s">
        <v>155</v>
      </c>
      <c r="D10703" s="3" t="s">
        <v>176</v>
      </c>
      <c r="E10703" s="3">
        <v>3</v>
      </c>
      <c r="F10703" s="116">
        <v>1</v>
      </c>
      <c r="G10703" s="116">
        <v>4</v>
      </c>
      <c r="H10703" s="116">
        <v>1</v>
      </c>
      <c r="I10703" s="3">
        <f t="shared" si="167"/>
        <v>2</v>
      </c>
    </row>
    <row r="10704" spans="1:9" x14ac:dyDescent="0.35">
      <c r="A10704" s="3" t="s">
        <v>11096</v>
      </c>
      <c r="B10704" s="44" t="s">
        <v>201</v>
      </c>
      <c r="C10704" s="44" t="s">
        <v>155</v>
      </c>
      <c r="D10704" s="3" t="s">
        <v>176</v>
      </c>
      <c r="E10704" s="3">
        <v>3</v>
      </c>
      <c r="F10704" s="116">
        <v>1</v>
      </c>
      <c r="G10704" s="116">
        <v>4</v>
      </c>
      <c r="H10704" s="116">
        <v>1</v>
      </c>
      <c r="I10704" s="3">
        <f t="shared" si="167"/>
        <v>2</v>
      </c>
    </row>
    <row r="10705" spans="1:9" x14ac:dyDescent="0.35">
      <c r="A10705" s="3" t="s">
        <v>11097</v>
      </c>
      <c r="B10705" s="44" t="s">
        <v>241</v>
      </c>
      <c r="C10705" s="44" t="s">
        <v>35</v>
      </c>
      <c r="D10705" s="3" t="s">
        <v>175</v>
      </c>
      <c r="E10705" s="3">
        <v>3</v>
      </c>
      <c r="F10705" s="116">
        <v>1</v>
      </c>
      <c r="G10705" s="116">
        <v>1</v>
      </c>
      <c r="H10705" s="116">
        <v>1</v>
      </c>
      <c r="I10705" s="3">
        <f t="shared" si="167"/>
        <v>2</v>
      </c>
    </row>
    <row r="10706" spans="1:9" x14ac:dyDescent="0.35">
      <c r="A10706" s="3" t="s">
        <v>11098</v>
      </c>
      <c r="B10706" s="44" t="s">
        <v>213</v>
      </c>
      <c r="C10706" s="44" t="s">
        <v>108</v>
      </c>
      <c r="D10706" s="3" t="s">
        <v>176</v>
      </c>
      <c r="E10706" s="3">
        <v>3</v>
      </c>
      <c r="F10706" s="116">
        <v>1</v>
      </c>
      <c r="G10706" s="116">
        <v>4</v>
      </c>
      <c r="H10706" s="116">
        <v>1</v>
      </c>
      <c r="I10706" s="3">
        <f t="shared" si="167"/>
        <v>2</v>
      </c>
    </row>
    <row r="10707" spans="1:9" x14ac:dyDescent="0.35">
      <c r="A10707" s="3" t="s">
        <v>11099</v>
      </c>
      <c r="B10707" s="44" t="s">
        <v>213</v>
      </c>
      <c r="C10707" s="44" t="s">
        <v>108</v>
      </c>
      <c r="D10707" s="3" t="s">
        <v>176</v>
      </c>
      <c r="E10707" s="3">
        <v>3</v>
      </c>
      <c r="F10707" s="116">
        <v>1</v>
      </c>
      <c r="G10707" s="116">
        <v>4</v>
      </c>
      <c r="H10707" s="116">
        <v>1</v>
      </c>
      <c r="I10707" s="3">
        <f t="shared" si="167"/>
        <v>2</v>
      </c>
    </row>
    <row r="10708" spans="1:9" x14ac:dyDescent="0.35">
      <c r="A10708" s="3" t="s">
        <v>11100</v>
      </c>
      <c r="B10708" s="44" t="s">
        <v>241</v>
      </c>
      <c r="C10708" s="44" t="s">
        <v>35</v>
      </c>
      <c r="D10708" s="3" t="s">
        <v>175</v>
      </c>
      <c r="E10708" s="3">
        <v>3</v>
      </c>
      <c r="F10708" s="116">
        <v>1</v>
      </c>
      <c r="G10708" s="116">
        <v>1</v>
      </c>
      <c r="H10708" s="116">
        <v>1</v>
      </c>
      <c r="I10708" s="3">
        <f t="shared" si="167"/>
        <v>2</v>
      </c>
    </row>
    <row r="10709" spans="1:9" x14ac:dyDescent="0.35">
      <c r="A10709" s="3" t="s">
        <v>11101</v>
      </c>
      <c r="B10709" s="44" t="s">
        <v>229</v>
      </c>
      <c r="C10709" s="44" t="s">
        <v>203</v>
      </c>
      <c r="D10709" s="3" t="s">
        <v>175</v>
      </c>
      <c r="E10709" s="3">
        <v>3</v>
      </c>
      <c r="F10709" s="116">
        <v>1</v>
      </c>
      <c r="G10709" s="116">
        <v>4</v>
      </c>
      <c r="H10709" s="116">
        <v>1</v>
      </c>
      <c r="I10709" s="3">
        <f t="shared" si="167"/>
        <v>2</v>
      </c>
    </row>
    <row r="10710" spans="1:9" x14ac:dyDescent="0.35">
      <c r="A10710" s="3" t="s">
        <v>11102</v>
      </c>
      <c r="B10710" s="44" t="s">
        <v>279</v>
      </c>
      <c r="C10710" s="44" t="s">
        <v>155</v>
      </c>
      <c r="D10710" s="3" t="s">
        <v>175</v>
      </c>
      <c r="E10710" s="3">
        <v>3</v>
      </c>
      <c r="F10710" s="116">
        <v>4</v>
      </c>
      <c r="G10710" s="116">
        <v>4</v>
      </c>
      <c r="H10710" s="116">
        <v>1</v>
      </c>
      <c r="I10710" s="3">
        <f t="shared" si="167"/>
        <v>3</v>
      </c>
    </row>
    <row r="10711" spans="1:9" x14ac:dyDescent="0.35">
      <c r="A10711" s="3" t="s">
        <v>11103</v>
      </c>
      <c r="B10711" s="44" t="s">
        <v>256</v>
      </c>
      <c r="C10711" s="44" t="s">
        <v>25</v>
      </c>
      <c r="D10711" s="3" t="s">
        <v>176</v>
      </c>
      <c r="E10711" s="3">
        <v>2</v>
      </c>
      <c r="F10711" s="116">
        <v>3</v>
      </c>
      <c r="G10711" s="116">
        <v>4</v>
      </c>
      <c r="H10711" s="116">
        <v>1</v>
      </c>
      <c r="I10711" s="3">
        <f t="shared" si="167"/>
        <v>3</v>
      </c>
    </row>
    <row r="10712" spans="1:9" x14ac:dyDescent="0.35">
      <c r="A10712" s="3" t="s">
        <v>11104</v>
      </c>
      <c r="B10712" s="44" t="s">
        <v>279</v>
      </c>
      <c r="C10712" s="44" t="s">
        <v>155</v>
      </c>
      <c r="D10712" s="3" t="s">
        <v>175</v>
      </c>
      <c r="E10712" s="3">
        <v>3</v>
      </c>
      <c r="F10712" s="116">
        <v>4</v>
      </c>
      <c r="G10712" s="116">
        <v>1</v>
      </c>
      <c r="H10712" s="116">
        <v>5</v>
      </c>
      <c r="I10712" s="3">
        <f t="shared" si="167"/>
        <v>3</v>
      </c>
    </row>
    <row r="10713" spans="1:9" x14ac:dyDescent="0.35">
      <c r="A10713" s="3" t="s">
        <v>11105</v>
      </c>
      <c r="B10713" s="44" t="s">
        <v>231</v>
      </c>
      <c r="C10713" s="44" t="s">
        <v>35</v>
      </c>
      <c r="D10713" s="3" t="s">
        <v>176</v>
      </c>
      <c r="E10713" s="3">
        <v>3</v>
      </c>
      <c r="F10713" s="116">
        <v>1</v>
      </c>
      <c r="G10713" s="116">
        <v>4</v>
      </c>
      <c r="H10713" s="116">
        <v>1</v>
      </c>
      <c r="I10713" s="3">
        <f t="shared" si="167"/>
        <v>2</v>
      </c>
    </row>
    <row r="10714" spans="1:9" x14ac:dyDescent="0.35">
      <c r="A10714" s="3" t="s">
        <v>11106</v>
      </c>
      <c r="B10714" s="44" t="s">
        <v>279</v>
      </c>
      <c r="C10714" s="44" t="s">
        <v>155</v>
      </c>
      <c r="D10714" s="3" t="s">
        <v>175</v>
      </c>
      <c r="E10714" s="3">
        <v>3</v>
      </c>
      <c r="F10714" s="116">
        <v>1</v>
      </c>
      <c r="G10714" s="116">
        <v>4</v>
      </c>
      <c r="H10714" s="116">
        <v>3</v>
      </c>
      <c r="I10714" s="3">
        <f t="shared" si="167"/>
        <v>3</v>
      </c>
    </row>
    <row r="10715" spans="1:9" x14ac:dyDescent="0.35">
      <c r="A10715" s="3" t="s">
        <v>11107</v>
      </c>
      <c r="B10715" s="44" t="s">
        <v>272</v>
      </c>
      <c r="C10715" s="44" t="s">
        <v>273</v>
      </c>
      <c r="D10715" s="3" t="s">
        <v>175</v>
      </c>
      <c r="E10715" s="3">
        <v>3</v>
      </c>
      <c r="F10715" s="116">
        <v>1</v>
      </c>
      <c r="G10715" s="116">
        <v>4</v>
      </c>
      <c r="H10715" s="116">
        <v>1</v>
      </c>
      <c r="I10715" s="3">
        <f t="shared" si="167"/>
        <v>2</v>
      </c>
    </row>
    <row r="10716" spans="1:9" x14ac:dyDescent="0.35">
      <c r="A10716" s="3" t="s">
        <v>11108</v>
      </c>
      <c r="B10716" s="44" t="s">
        <v>257</v>
      </c>
      <c r="C10716" s="44" t="s">
        <v>108</v>
      </c>
      <c r="D10716" s="3" t="s">
        <v>175</v>
      </c>
      <c r="E10716" s="3">
        <v>3</v>
      </c>
      <c r="F10716" s="116">
        <v>1</v>
      </c>
      <c r="G10716" s="116">
        <v>4</v>
      </c>
      <c r="H10716" s="116">
        <v>1</v>
      </c>
      <c r="I10716" s="3">
        <f t="shared" si="167"/>
        <v>2</v>
      </c>
    </row>
    <row r="10717" spans="1:9" x14ac:dyDescent="0.35">
      <c r="A10717" s="3" t="s">
        <v>11109</v>
      </c>
      <c r="B10717" s="44" t="s">
        <v>231</v>
      </c>
      <c r="C10717" s="44" t="s">
        <v>35</v>
      </c>
      <c r="D10717" s="3" t="s">
        <v>176</v>
      </c>
      <c r="E10717" s="3">
        <v>3</v>
      </c>
      <c r="F10717" s="116">
        <v>1</v>
      </c>
      <c r="G10717" s="116">
        <v>4</v>
      </c>
      <c r="H10717" s="116">
        <v>1</v>
      </c>
      <c r="I10717" s="3">
        <f t="shared" si="167"/>
        <v>2</v>
      </c>
    </row>
    <row r="10718" spans="1:9" x14ac:dyDescent="0.35">
      <c r="A10718" s="3" t="s">
        <v>11110</v>
      </c>
      <c r="B10718" s="44" t="s">
        <v>272</v>
      </c>
      <c r="C10718" s="44" t="s">
        <v>273</v>
      </c>
      <c r="D10718" s="3" t="s">
        <v>175</v>
      </c>
      <c r="E10718" s="3">
        <v>3</v>
      </c>
      <c r="F10718" s="116">
        <v>1</v>
      </c>
      <c r="G10718" s="116">
        <v>1</v>
      </c>
      <c r="H10718" s="116">
        <v>1</v>
      </c>
      <c r="I10718" s="3">
        <f t="shared" si="167"/>
        <v>2</v>
      </c>
    </row>
    <row r="10719" spans="1:9" x14ac:dyDescent="0.35">
      <c r="A10719" s="3" t="s">
        <v>11111</v>
      </c>
      <c r="B10719" s="44" t="s">
        <v>280</v>
      </c>
      <c r="C10719" s="44" t="s">
        <v>98</v>
      </c>
      <c r="D10719" s="3" t="s">
        <v>175</v>
      </c>
      <c r="E10719" s="3">
        <v>3</v>
      </c>
      <c r="F10719" s="116">
        <v>1</v>
      </c>
      <c r="G10719" s="116">
        <v>1</v>
      </c>
      <c r="H10719" s="116">
        <v>1</v>
      </c>
      <c r="I10719" s="3">
        <f t="shared" si="167"/>
        <v>2</v>
      </c>
    </row>
    <row r="10720" spans="1:9" x14ac:dyDescent="0.35">
      <c r="A10720" s="3" t="s">
        <v>11112</v>
      </c>
      <c r="B10720" s="44" t="s">
        <v>2212</v>
      </c>
      <c r="C10720" s="44" t="s">
        <v>81</v>
      </c>
      <c r="D10720" s="3" t="s">
        <v>175</v>
      </c>
      <c r="E10720" s="3">
        <v>3</v>
      </c>
      <c r="F10720" s="116">
        <v>1</v>
      </c>
      <c r="G10720" s="116">
        <v>4</v>
      </c>
      <c r="H10720" s="116">
        <v>2</v>
      </c>
      <c r="I10720" s="3">
        <f t="shared" si="167"/>
        <v>3</v>
      </c>
    </row>
    <row r="10721" spans="1:9" x14ac:dyDescent="0.35">
      <c r="A10721" s="3" t="s">
        <v>11113</v>
      </c>
      <c r="B10721" s="44" t="s">
        <v>231</v>
      </c>
      <c r="C10721" s="44" t="s">
        <v>35</v>
      </c>
      <c r="D10721" s="3" t="s">
        <v>176</v>
      </c>
      <c r="E10721" s="3">
        <v>3</v>
      </c>
      <c r="F10721" s="116">
        <v>1</v>
      </c>
      <c r="G10721" s="116">
        <v>1</v>
      </c>
      <c r="H10721" s="116">
        <v>1</v>
      </c>
      <c r="I10721" s="3">
        <f t="shared" si="167"/>
        <v>2</v>
      </c>
    </row>
    <row r="10722" spans="1:9" x14ac:dyDescent="0.35">
      <c r="A10722" s="3" t="s">
        <v>11114</v>
      </c>
      <c r="B10722" s="44" t="s">
        <v>2212</v>
      </c>
      <c r="C10722" s="44" t="s">
        <v>81</v>
      </c>
      <c r="D10722" s="3" t="s">
        <v>175</v>
      </c>
      <c r="E10722" s="3">
        <v>3</v>
      </c>
      <c r="F10722" s="116">
        <v>1</v>
      </c>
      <c r="G10722" s="116">
        <v>4</v>
      </c>
      <c r="H10722" s="116">
        <v>1</v>
      </c>
      <c r="I10722" s="3">
        <f t="shared" si="167"/>
        <v>2</v>
      </c>
    </row>
    <row r="10723" spans="1:9" x14ac:dyDescent="0.35">
      <c r="A10723" s="3" t="s">
        <v>11115</v>
      </c>
      <c r="B10723" s="44" t="s">
        <v>213</v>
      </c>
      <c r="C10723" s="44" t="s">
        <v>108</v>
      </c>
      <c r="D10723" s="3" t="s">
        <v>176</v>
      </c>
      <c r="E10723" s="3">
        <v>3</v>
      </c>
      <c r="F10723" s="116">
        <v>1</v>
      </c>
      <c r="G10723" s="116">
        <v>4</v>
      </c>
      <c r="H10723" s="116">
        <v>1</v>
      </c>
      <c r="I10723" s="3">
        <f t="shared" si="167"/>
        <v>2</v>
      </c>
    </row>
    <row r="10724" spans="1:9" x14ac:dyDescent="0.35">
      <c r="A10724" s="3" t="s">
        <v>11116</v>
      </c>
      <c r="B10724" s="44" t="s">
        <v>279</v>
      </c>
      <c r="C10724" s="44" t="s">
        <v>155</v>
      </c>
      <c r="D10724" s="3" t="s">
        <v>175</v>
      </c>
      <c r="E10724" s="3">
        <v>3</v>
      </c>
      <c r="F10724" s="116">
        <v>1</v>
      </c>
      <c r="G10724" s="116">
        <v>4</v>
      </c>
      <c r="H10724" s="116">
        <v>1</v>
      </c>
      <c r="I10724" s="3">
        <f t="shared" si="167"/>
        <v>2</v>
      </c>
    </row>
    <row r="10725" spans="1:9" x14ac:dyDescent="0.35">
      <c r="A10725" s="3" t="s">
        <v>11117</v>
      </c>
      <c r="B10725" s="44" t="s">
        <v>231</v>
      </c>
      <c r="C10725" s="44" t="s">
        <v>35</v>
      </c>
      <c r="D10725" s="3" t="s">
        <v>176</v>
      </c>
      <c r="E10725" s="3">
        <v>3</v>
      </c>
      <c r="F10725" s="116">
        <v>3</v>
      </c>
      <c r="G10725" s="116">
        <v>1</v>
      </c>
      <c r="H10725" s="116">
        <v>1</v>
      </c>
      <c r="I10725" s="3">
        <f t="shared" si="167"/>
        <v>2</v>
      </c>
    </row>
    <row r="10726" spans="1:9" x14ac:dyDescent="0.35">
      <c r="A10726" s="3" t="s">
        <v>11118</v>
      </c>
      <c r="B10726" s="44" t="s">
        <v>279</v>
      </c>
      <c r="C10726" s="44" t="s">
        <v>155</v>
      </c>
      <c r="D10726" s="3" t="s">
        <v>175</v>
      </c>
      <c r="E10726" s="3">
        <v>3</v>
      </c>
      <c r="F10726" s="116">
        <v>1</v>
      </c>
      <c r="G10726" s="116">
        <v>4</v>
      </c>
      <c r="H10726" s="116">
        <v>1</v>
      </c>
      <c r="I10726" s="3">
        <f t="shared" si="167"/>
        <v>2</v>
      </c>
    </row>
    <row r="10727" spans="1:9" x14ac:dyDescent="0.35">
      <c r="A10727" s="3" t="s">
        <v>11119</v>
      </c>
      <c r="B10727" s="44" t="s">
        <v>202</v>
      </c>
      <c r="C10727" s="44" t="s">
        <v>203</v>
      </c>
      <c r="D10727" s="3" t="s">
        <v>176</v>
      </c>
      <c r="E10727" s="3">
        <v>3</v>
      </c>
      <c r="F10727" s="116">
        <v>1</v>
      </c>
      <c r="G10727" s="116">
        <v>4</v>
      </c>
      <c r="H10727" s="116">
        <v>1</v>
      </c>
      <c r="I10727" s="3">
        <f t="shared" si="167"/>
        <v>2</v>
      </c>
    </row>
    <row r="10728" spans="1:9" x14ac:dyDescent="0.35">
      <c r="A10728" s="3" t="s">
        <v>11120</v>
      </c>
      <c r="B10728" s="44" t="s">
        <v>269</v>
      </c>
      <c r="C10728" s="44" t="s">
        <v>270</v>
      </c>
      <c r="D10728" s="3" t="s">
        <v>176</v>
      </c>
      <c r="E10728" s="3">
        <v>3</v>
      </c>
      <c r="F10728" s="116">
        <v>1</v>
      </c>
      <c r="G10728" s="116">
        <v>4</v>
      </c>
      <c r="H10728" s="116">
        <v>1</v>
      </c>
      <c r="I10728" s="3">
        <f t="shared" si="167"/>
        <v>2</v>
      </c>
    </row>
    <row r="10729" spans="1:9" x14ac:dyDescent="0.35">
      <c r="A10729" s="3" t="s">
        <v>11121</v>
      </c>
      <c r="B10729" s="44" t="s">
        <v>241</v>
      </c>
      <c r="C10729" s="44" t="s">
        <v>35</v>
      </c>
      <c r="D10729" s="3" t="s">
        <v>175</v>
      </c>
      <c r="E10729" s="3">
        <v>3</v>
      </c>
      <c r="F10729" s="116">
        <v>1</v>
      </c>
      <c r="G10729" s="116">
        <v>4</v>
      </c>
      <c r="H10729" s="116">
        <v>3</v>
      </c>
      <c r="I10729" s="3">
        <f t="shared" si="167"/>
        <v>3</v>
      </c>
    </row>
    <row r="10730" spans="1:9" x14ac:dyDescent="0.35">
      <c r="A10730" s="3" t="s">
        <v>11122</v>
      </c>
      <c r="B10730" s="44" t="s">
        <v>429</v>
      </c>
      <c r="C10730" s="44" t="s">
        <v>81</v>
      </c>
      <c r="D10730" s="3" t="s">
        <v>176</v>
      </c>
      <c r="E10730" s="3">
        <v>3</v>
      </c>
      <c r="F10730" s="116">
        <v>1</v>
      </c>
      <c r="G10730" s="116">
        <v>1</v>
      </c>
      <c r="H10730" s="116">
        <v>1</v>
      </c>
      <c r="I10730" s="3">
        <f t="shared" si="167"/>
        <v>2</v>
      </c>
    </row>
    <row r="10731" spans="1:9" x14ac:dyDescent="0.35">
      <c r="A10731" s="3" t="s">
        <v>11123</v>
      </c>
      <c r="B10731" s="44" t="s">
        <v>229</v>
      </c>
      <c r="C10731" s="44" t="s">
        <v>203</v>
      </c>
      <c r="D10731" s="3" t="s">
        <v>175</v>
      </c>
      <c r="E10731" s="3">
        <v>3</v>
      </c>
      <c r="F10731" s="116">
        <v>1</v>
      </c>
      <c r="G10731" s="116">
        <v>4</v>
      </c>
      <c r="H10731" s="116">
        <v>1</v>
      </c>
      <c r="I10731" s="3">
        <f t="shared" si="167"/>
        <v>2</v>
      </c>
    </row>
    <row r="10732" spans="1:9" x14ac:dyDescent="0.35">
      <c r="A10732" s="3" t="s">
        <v>11124</v>
      </c>
      <c r="B10732" s="44" t="s">
        <v>231</v>
      </c>
      <c r="C10732" s="44" t="s">
        <v>35</v>
      </c>
      <c r="D10732" s="3" t="s">
        <v>176</v>
      </c>
      <c r="E10732" s="3">
        <v>3</v>
      </c>
      <c r="F10732" s="116">
        <v>3</v>
      </c>
      <c r="G10732" s="116">
        <v>1</v>
      </c>
      <c r="H10732" s="116">
        <v>1</v>
      </c>
      <c r="I10732" s="3">
        <f t="shared" si="167"/>
        <v>2</v>
      </c>
    </row>
    <row r="10733" spans="1:9" x14ac:dyDescent="0.35">
      <c r="A10733" s="3" t="s">
        <v>11125</v>
      </c>
      <c r="B10733" s="44" t="s">
        <v>2212</v>
      </c>
      <c r="C10733" s="44" t="s">
        <v>81</v>
      </c>
      <c r="D10733" s="3" t="s">
        <v>175</v>
      </c>
      <c r="E10733" s="3">
        <v>3</v>
      </c>
      <c r="F10733" s="116">
        <v>1</v>
      </c>
      <c r="G10733" s="116">
        <v>4</v>
      </c>
      <c r="H10733" s="116">
        <v>1</v>
      </c>
      <c r="I10733" s="3">
        <f t="shared" si="167"/>
        <v>2</v>
      </c>
    </row>
    <row r="10734" spans="1:9" x14ac:dyDescent="0.35">
      <c r="A10734" s="3" t="s">
        <v>11126</v>
      </c>
      <c r="B10734" s="44" t="s">
        <v>240</v>
      </c>
      <c r="C10734" s="44" t="s">
        <v>25</v>
      </c>
      <c r="D10734" s="3" t="s">
        <v>175</v>
      </c>
      <c r="E10734" s="3">
        <v>3</v>
      </c>
      <c r="F10734" s="116">
        <v>1</v>
      </c>
      <c r="G10734" s="116">
        <v>4</v>
      </c>
      <c r="H10734" s="116">
        <v>1</v>
      </c>
      <c r="I10734" s="3">
        <f t="shared" si="167"/>
        <v>2</v>
      </c>
    </row>
    <row r="10735" spans="1:9" x14ac:dyDescent="0.35">
      <c r="A10735" s="3" t="s">
        <v>11127</v>
      </c>
      <c r="B10735" s="44" t="s">
        <v>2212</v>
      </c>
      <c r="C10735" s="44" t="s">
        <v>81</v>
      </c>
      <c r="D10735" s="3" t="s">
        <v>175</v>
      </c>
      <c r="E10735" s="3">
        <v>3</v>
      </c>
      <c r="F10735" s="116">
        <v>1</v>
      </c>
      <c r="G10735" s="116">
        <v>4</v>
      </c>
      <c r="H10735" s="116">
        <v>1</v>
      </c>
      <c r="I10735" s="3">
        <f t="shared" si="167"/>
        <v>2</v>
      </c>
    </row>
    <row r="10736" spans="1:9" x14ac:dyDescent="0.35">
      <c r="A10736" s="3" t="s">
        <v>11128</v>
      </c>
      <c r="B10736" s="44" t="s">
        <v>280</v>
      </c>
      <c r="C10736" s="44" t="s">
        <v>98</v>
      </c>
      <c r="D10736" s="3" t="s">
        <v>175</v>
      </c>
      <c r="E10736" s="3">
        <v>3</v>
      </c>
      <c r="F10736" s="116">
        <v>1</v>
      </c>
      <c r="G10736" s="116">
        <v>1</v>
      </c>
      <c r="H10736" s="116">
        <v>1</v>
      </c>
      <c r="I10736" s="3">
        <f t="shared" si="167"/>
        <v>2</v>
      </c>
    </row>
    <row r="10737" spans="1:9" x14ac:dyDescent="0.35">
      <c r="A10737" s="3" t="s">
        <v>11129</v>
      </c>
      <c r="B10737" s="44" t="s">
        <v>201</v>
      </c>
      <c r="C10737" s="44" t="s">
        <v>155</v>
      </c>
      <c r="D10737" s="3" t="s">
        <v>176</v>
      </c>
      <c r="E10737" s="3">
        <v>3</v>
      </c>
      <c r="F10737" s="116">
        <v>1</v>
      </c>
      <c r="G10737" s="116">
        <v>4</v>
      </c>
      <c r="H10737" s="116">
        <v>1</v>
      </c>
      <c r="I10737" s="3">
        <f t="shared" si="167"/>
        <v>2</v>
      </c>
    </row>
    <row r="10738" spans="1:9" x14ac:dyDescent="0.35">
      <c r="A10738" s="3" t="s">
        <v>11130</v>
      </c>
      <c r="B10738" s="44" t="s">
        <v>241</v>
      </c>
      <c r="C10738" s="44" t="s">
        <v>35</v>
      </c>
      <c r="D10738" s="3" t="s">
        <v>175</v>
      </c>
      <c r="E10738" s="3">
        <v>3</v>
      </c>
      <c r="F10738" s="116">
        <v>1</v>
      </c>
      <c r="G10738" s="116">
        <v>4</v>
      </c>
      <c r="H10738" s="116">
        <v>1</v>
      </c>
      <c r="I10738" s="3">
        <f t="shared" si="167"/>
        <v>2</v>
      </c>
    </row>
    <row r="10739" spans="1:9" x14ac:dyDescent="0.35">
      <c r="A10739" s="3" t="s">
        <v>11131</v>
      </c>
      <c r="B10739" s="44" t="s">
        <v>269</v>
      </c>
      <c r="C10739" s="44" t="s">
        <v>270</v>
      </c>
      <c r="D10739" s="3" t="s">
        <v>176</v>
      </c>
      <c r="E10739" s="3">
        <v>3</v>
      </c>
      <c r="F10739" s="116">
        <v>1</v>
      </c>
      <c r="G10739" s="116">
        <v>1</v>
      </c>
      <c r="H10739" s="116">
        <v>1</v>
      </c>
      <c r="I10739" s="3">
        <f t="shared" si="167"/>
        <v>2</v>
      </c>
    </row>
    <row r="10740" spans="1:9" x14ac:dyDescent="0.35">
      <c r="A10740" s="3" t="s">
        <v>11132</v>
      </c>
      <c r="B10740" s="44" t="s">
        <v>277</v>
      </c>
      <c r="C10740" s="44" t="s">
        <v>273</v>
      </c>
      <c r="D10740" s="3" t="s">
        <v>176</v>
      </c>
      <c r="E10740" s="3">
        <v>3</v>
      </c>
      <c r="F10740" s="116">
        <v>1</v>
      </c>
      <c r="G10740" s="116">
        <v>4</v>
      </c>
      <c r="H10740" s="116">
        <v>1</v>
      </c>
      <c r="I10740" s="3">
        <f t="shared" si="167"/>
        <v>2</v>
      </c>
    </row>
    <row r="10741" spans="1:9" x14ac:dyDescent="0.35">
      <c r="A10741" s="3" t="s">
        <v>11133</v>
      </c>
      <c r="B10741" s="44" t="s">
        <v>256</v>
      </c>
      <c r="C10741" s="44" t="s">
        <v>25</v>
      </c>
      <c r="D10741" s="3" t="s">
        <v>176</v>
      </c>
      <c r="E10741" s="3">
        <v>3</v>
      </c>
      <c r="F10741" s="116">
        <v>1</v>
      </c>
      <c r="G10741" s="116">
        <v>4</v>
      </c>
      <c r="H10741" s="116">
        <v>1</v>
      </c>
      <c r="I10741" s="3">
        <f t="shared" si="167"/>
        <v>2</v>
      </c>
    </row>
    <row r="10742" spans="1:9" x14ac:dyDescent="0.35">
      <c r="A10742" s="3" t="s">
        <v>11134</v>
      </c>
      <c r="B10742" s="44" t="s">
        <v>241</v>
      </c>
      <c r="C10742" s="44" t="s">
        <v>35</v>
      </c>
      <c r="D10742" s="3" t="s">
        <v>175</v>
      </c>
      <c r="E10742" s="3">
        <v>3</v>
      </c>
      <c r="F10742" s="116">
        <v>4</v>
      </c>
      <c r="G10742" s="116">
        <v>4</v>
      </c>
      <c r="H10742" s="116">
        <v>1</v>
      </c>
      <c r="I10742" s="3">
        <f t="shared" si="167"/>
        <v>3</v>
      </c>
    </row>
    <row r="10743" spans="1:9" x14ac:dyDescent="0.35">
      <c r="A10743" s="3" t="s">
        <v>11135</v>
      </c>
      <c r="B10743" s="44" t="s">
        <v>241</v>
      </c>
      <c r="C10743" s="44" t="s">
        <v>35</v>
      </c>
      <c r="D10743" s="3" t="s">
        <v>175</v>
      </c>
      <c r="E10743" s="3">
        <v>3</v>
      </c>
      <c r="F10743" s="116">
        <v>4</v>
      </c>
      <c r="G10743" s="116">
        <v>1</v>
      </c>
      <c r="H10743" s="116">
        <v>1</v>
      </c>
      <c r="I10743" s="3">
        <f t="shared" si="167"/>
        <v>2</v>
      </c>
    </row>
    <row r="10744" spans="1:9" x14ac:dyDescent="0.35">
      <c r="A10744" s="3" t="s">
        <v>11136</v>
      </c>
      <c r="B10744" s="44" t="s">
        <v>241</v>
      </c>
      <c r="C10744" s="44" t="s">
        <v>35</v>
      </c>
      <c r="D10744" s="3" t="s">
        <v>175</v>
      </c>
      <c r="E10744" s="3">
        <v>3</v>
      </c>
      <c r="F10744" s="116">
        <v>4</v>
      </c>
      <c r="G10744" s="116">
        <v>1</v>
      </c>
      <c r="H10744" s="116">
        <v>1</v>
      </c>
      <c r="I10744" s="3">
        <f t="shared" si="167"/>
        <v>2</v>
      </c>
    </row>
    <row r="10745" spans="1:9" x14ac:dyDescent="0.35">
      <c r="A10745" s="3" t="s">
        <v>11137</v>
      </c>
      <c r="B10745" s="44" t="s">
        <v>257</v>
      </c>
      <c r="C10745" s="44" t="s">
        <v>108</v>
      </c>
      <c r="D10745" s="3" t="s">
        <v>175</v>
      </c>
      <c r="E10745" s="3">
        <v>3</v>
      </c>
      <c r="F10745" s="116">
        <v>1</v>
      </c>
      <c r="G10745" s="116">
        <v>4</v>
      </c>
      <c r="H10745" s="116">
        <v>1</v>
      </c>
      <c r="I10745" s="3">
        <f t="shared" si="167"/>
        <v>2</v>
      </c>
    </row>
    <row r="10746" spans="1:9" x14ac:dyDescent="0.35">
      <c r="A10746" s="3" t="s">
        <v>11138</v>
      </c>
      <c r="B10746" s="44" t="s">
        <v>277</v>
      </c>
      <c r="C10746" s="44" t="s">
        <v>273</v>
      </c>
      <c r="D10746" s="3" t="s">
        <v>176</v>
      </c>
      <c r="E10746" s="3">
        <v>3</v>
      </c>
      <c r="F10746" s="116">
        <v>4</v>
      </c>
      <c r="G10746" s="116">
        <v>4</v>
      </c>
      <c r="H10746" s="116">
        <v>1</v>
      </c>
      <c r="I10746" s="3">
        <f t="shared" si="167"/>
        <v>3</v>
      </c>
    </row>
    <row r="10747" spans="1:9" x14ac:dyDescent="0.35">
      <c r="A10747" s="3" t="s">
        <v>11139</v>
      </c>
      <c r="B10747" s="44" t="s">
        <v>213</v>
      </c>
      <c r="C10747" s="44" t="s">
        <v>108</v>
      </c>
      <c r="D10747" s="3" t="s">
        <v>176</v>
      </c>
      <c r="E10747" s="3">
        <v>1</v>
      </c>
      <c r="F10747" s="116">
        <v>4</v>
      </c>
      <c r="G10747" s="116">
        <v>1</v>
      </c>
      <c r="H10747" s="116">
        <v>3</v>
      </c>
      <c r="I10747" s="3">
        <f t="shared" si="167"/>
        <v>2</v>
      </c>
    </row>
    <row r="10748" spans="1:9" x14ac:dyDescent="0.35">
      <c r="A10748" s="3" t="s">
        <v>11140</v>
      </c>
      <c r="B10748" s="44" t="s">
        <v>277</v>
      </c>
      <c r="C10748" s="44" t="s">
        <v>273</v>
      </c>
      <c r="D10748" s="3" t="s">
        <v>176</v>
      </c>
      <c r="E10748" s="3">
        <v>3</v>
      </c>
      <c r="F10748" s="116">
        <v>1</v>
      </c>
      <c r="G10748" s="116">
        <v>4</v>
      </c>
      <c r="H10748" s="116">
        <v>1</v>
      </c>
      <c r="I10748" s="3">
        <f t="shared" si="167"/>
        <v>2</v>
      </c>
    </row>
    <row r="10749" spans="1:9" x14ac:dyDescent="0.35">
      <c r="A10749" s="3" t="s">
        <v>11141</v>
      </c>
      <c r="B10749" s="44" t="s">
        <v>269</v>
      </c>
      <c r="C10749" s="44" t="s">
        <v>270</v>
      </c>
      <c r="D10749" s="3" t="s">
        <v>176</v>
      </c>
      <c r="E10749" s="3">
        <v>3</v>
      </c>
      <c r="F10749" s="116">
        <v>2</v>
      </c>
      <c r="G10749" s="116">
        <v>4</v>
      </c>
      <c r="H10749" s="116">
        <v>1</v>
      </c>
      <c r="I10749" s="3">
        <f t="shared" si="167"/>
        <v>3</v>
      </c>
    </row>
    <row r="10750" spans="1:9" x14ac:dyDescent="0.35">
      <c r="A10750" s="3" t="s">
        <v>11142</v>
      </c>
      <c r="B10750" s="44" t="s">
        <v>257</v>
      </c>
      <c r="C10750" s="44" t="s">
        <v>108</v>
      </c>
      <c r="D10750" s="3" t="s">
        <v>175</v>
      </c>
      <c r="E10750" s="3">
        <v>3</v>
      </c>
      <c r="F10750" s="116">
        <v>1</v>
      </c>
      <c r="G10750" s="116">
        <v>4</v>
      </c>
      <c r="H10750" s="116">
        <v>1</v>
      </c>
      <c r="I10750" s="3">
        <f t="shared" si="167"/>
        <v>2</v>
      </c>
    </row>
    <row r="10751" spans="1:9" x14ac:dyDescent="0.35">
      <c r="A10751" s="3" t="s">
        <v>11143</v>
      </c>
      <c r="B10751" s="44" t="s">
        <v>256</v>
      </c>
      <c r="C10751" s="44" t="s">
        <v>25</v>
      </c>
      <c r="D10751" s="3" t="s">
        <v>176</v>
      </c>
      <c r="E10751" s="3">
        <v>3</v>
      </c>
      <c r="F10751" s="116">
        <v>1</v>
      </c>
      <c r="G10751" s="116">
        <v>4</v>
      </c>
      <c r="H10751" s="116">
        <v>1</v>
      </c>
      <c r="I10751" s="3">
        <f t="shared" si="167"/>
        <v>2</v>
      </c>
    </row>
    <row r="10752" spans="1:9" x14ac:dyDescent="0.35">
      <c r="A10752" s="3" t="s">
        <v>11144</v>
      </c>
      <c r="B10752" s="44" t="s">
        <v>279</v>
      </c>
      <c r="C10752" s="44" t="s">
        <v>155</v>
      </c>
      <c r="D10752" s="3" t="s">
        <v>175</v>
      </c>
      <c r="E10752" s="3">
        <v>3</v>
      </c>
      <c r="F10752" s="116">
        <v>1</v>
      </c>
      <c r="G10752" s="116">
        <v>4</v>
      </c>
      <c r="H10752" s="116">
        <v>1</v>
      </c>
      <c r="I10752" s="3">
        <f t="shared" si="167"/>
        <v>2</v>
      </c>
    </row>
    <row r="10753" spans="1:9" x14ac:dyDescent="0.35">
      <c r="A10753" s="3" t="s">
        <v>11145</v>
      </c>
      <c r="B10753" s="44" t="s">
        <v>240</v>
      </c>
      <c r="C10753" s="44" t="s">
        <v>25</v>
      </c>
      <c r="D10753" s="3" t="s">
        <v>175</v>
      </c>
      <c r="E10753" s="3">
        <v>3</v>
      </c>
      <c r="F10753" s="116">
        <v>1</v>
      </c>
      <c r="G10753" s="116">
        <v>4</v>
      </c>
      <c r="H10753" s="116">
        <v>1</v>
      </c>
      <c r="I10753" s="3">
        <f t="shared" si="167"/>
        <v>2</v>
      </c>
    </row>
    <row r="10754" spans="1:9" x14ac:dyDescent="0.35">
      <c r="A10754" s="3" t="s">
        <v>11146</v>
      </c>
      <c r="B10754" s="44" t="s">
        <v>256</v>
      </c>
      <c r="C10754" s="44" t="s">
        <v>25</v>
      </c>
      <c r="D10754" s="3" t="s">
        <v>176</v>
      </c>
      <c r="E10754" s="3">
        <v>3</v>
      </c>
      <c r="F10754" s="116">
        <v>1</v>
      </c>
      <c r="G10754" s="116">
        <v>1</v>
      </c>
      <c r="H10754" s="116">
        <v>1</v>
      </c>
      <c r="I10754" s="3">
        <f t="shared" si="167"/>
        <v>2</v>
      </c>
    </row>
    <row r="10755" spans="1:9" x14ac:dyDescent="0.35">
      <c r="A10755" s="3" t="s">
        <v>11147</v>
      </c>
      <c r="B10755" s="44" t="s">
        <v>241</v>
      </c>
      <c r="C10755" s="44" t="s">
        <v>35</v>
      </c>
      <c r="D10755" s="3" t="s">
        <v>175</v>
      </c>
      <c r="E10755" s="3">
        <v>3</v>
      </c>
      <c r="F10755" s="116">
        <v>1</v>
      </c>
      <c r="G10755" s="116">
        <v>1</v>
      </c>
      <c r="H10755" s="116">
        <v>1</v>
      </c>
      <c r="I10755" s="3">
        <f t="shared" ref="I10755:I10818" si="168">ROUND(AVERAGE(E10755:H10755),0)</f>
        <v>2</v>
      </c>
    </row>
    <row r="10756" spans="1:9" x14ac:dyDescent="0.35">
      <c r="A10756" s="3" t="s">
        <v>11148</v>
      </c>
      <c r="B10756" s="44" t="s">
        <v>241</v>
      </c>
      <c r="C10756" s="44" t="s">
        <v>35</v>
      </c>
      <c r="D10756" s="3" t="s">
        <v>175</v>
      </c>
      <c r="E10756" s="3">
        <v>3</v>
      </c>
      <c r="F10756" s="116">
        <v>4</v>
      </c>
      <c r="G10756" s="116">
        <v>4</v>
      </c>
      <c r="H10756" s="116">
        <v>3</v>
      </c>
      <c r="I10756" s="3">
        <f t="shared" si="168"/>
        <v>4</v>
      </c>
    </row>
    <row r="10757" spans="1:9" x14ac:dyDescent="0.35">
      <c r="A10757" s="3" t="s">
        <v>11149</v>
      </c>
      <c r="B10757" s="44" t="s">
        <v>214</v>
      </c>
      <c r="C10757" s="44" t="s">
        <v>98</v>
      </c>
      <c r="D10757" s="3" t="s">
        <v>176</v>
      </c>
      <c r="E10757" s="3">
        <v>3</v>
      </c>
      <c r="F10757" s="116">
        <v>1</v>
      </c>
      <c r="G10757" s="116">
        <v>1</v>
      </c>
      <c r="H10757" s="116">
        <v>1</v>
      </c>
      <c r="I10757" s="3">
        <f t="shared" si="168"/>
        <v>2</v>
      </c>
    </row>
    <row r="10758" spans="1:9" x14ac:dyDescent="0.35">
      <c r="A10758" s="3" t="s">
        <v>11150</v>
      </c>
      <c r="B10758" s="44" t="s">
        <v>229</v>
      </c>
      <c r="C10758" s="44" t="s">
        <v>203</v>
      </c>
      <c r="D10758" s="3" t="s">
        <v>175</v>
      </c>
      <c r="E10758" s="3">
        <v>3</v>
      </c>
      <c r="F10758" s="116">
        <v>1</v>
      </c>
      <c r="G10758" s="116">
        <v>4</v>
      </c>
      <c r="H10758" s="116">
        <v>3</v>
      </c>
      <c r="I10758" s="3">
        <f t="shared" si="168"/>
        <v>3</v>
      </c>
    </row>
    <row r="10759" spans="1:9" x14ac:dyDescent="0.35">
      <c r="A10759" s="3" t="s">
        <v>11151</v>
      </c>
      <c r="B10759" s="44" t="s">
        <v>241</v>
      </c>
      <c r="C10759" s="44" t="s">
        <v>35</v>
      </c>
      <c r="D10759" s="3" t="s">
        <v>175</v>
      </c>
      <c r="E10759" s="3">
        <v>3</v>
      </c>
      <c r="F10759" s="116">
        <v>1</v>
      </c>
      <c r="G10759" s="116">
        <v>4</v>
      </c>
      <c r="H10759" s="116">
        <v>1</v>
      </c>
      <c r="I10759" s="3">
        <f t="shared" si="168"/>
        <v>2</v>
      </c>
    </row>
    <row r="10760" spans="1:9" x14ac:dyDescent="0.35">
      <c r="A10760" s="3" t="s">
        <v>11152</v>
      </c>
      <c r="B10760" s="44" t="s">
        <v>241</v>
      </c>
      <c r="C10760" s="44" t="s">
        <v>35</v>
      </c>
      <c r="D10760" s="3" t="s">
        <v>175</v>
      </c>
      <c r="E10760" s="3">
        <v>2</v>
      </c>
      <c r="F10760" s="116">
        <v>2</v>
      </c>
      <c r="G10760" s="116">
        <v>1</v>
      </c>
      <c r="H10760" s="116">
        <v>1</v>
      </c>
      <c r="I10760" s="3">
        <f t="shared" si="168"/>
        <v>2</v>
      </c>
    </row>
    <row r="10761" spans="1:9" x14ac:dyDescent="0.35">
      <c r="A10761" s="3" t="s">
        <v>11153</v>
      </c>
      <c r="B10761" s="44" t="s">
        <v>241</v>
      </c>
      <c r="C10761" s="44" t="s">
        <v>35</v>
      </c>
      <c r="D10761" s="3" t="s">
        <v>175</v>
      </c>
      <c r="E10761" s="3">
        <v>3</v>
      </c>
      <c r="F10761" s="116">
        <v>1</v>
      </c>
      <c r="G10761" s="116">
        <v>4</v>
      </c>
      <c r="H10761" s="116">
        <v>1</v>
      </c>
      <c r="I10761" s="3">
        <f t="shared" si="168"/>
        <v>2</v>
      </c>
    </row>
    <row r="10762" spans="1:9" x14ac:dyDescent="0.35">
      <c r="A10762" s="3" t="s">
        <v>11154</v>
      </c>
      <c r="B10762" s="44" t="s">
        <v>429</v>
      </c>
      <c r="C10762" s="44" t="s">
        <v>81</v>
      </c>
      <c r="D10762" s="3" t="s">
        <v>176</v>
      </c>
      <c r="E10762" s="3">
        <v>3</v>
      </c>
      <c r="F10762" s="116">
        <v>1</v>
      </c>
      <c r="G10762" s="116">
        <v>4</v>
      </c>
      <c r="H10762" s="116">
        <v>1</v>
      </c>
      <c r="I10762" s="3">
        <f t="shared" si="168"/>
        <v>2</v>
      </c>
    </row>
    <row r="10763" spans="1:9" x14ac:dyDescent="0.35">
      <c r="A10763" s="3" t="s">
        <v>11155</v>
      </c>
      <c r="B10763" s="44" t="s">
        <v>269</v>
      </c>
      <c r="C10763" s="44" t="s">
        <v>270</v>
      </c>
      <c r="D10763" s="3" t="s">
        <v>176</v>
      </c>
      <c r="E10763" s="3">
        <v>3</v>
      </c>
      <c r="F10763" s="116">
        <v>1</v>
      </c>
      <c r="G10763" s="116">
        <v>4</v>
      </c>
      <c r="H10763" s="116">
        <v>1</v>
      </c>
      <c r="I10763" s="3">
        <f t="shared" si="168"/>
        <v>2</v>
      </c>
    </row>
    <row r="10764" spans="1:9" x14ac:dyDescent="0.35">
      <c r="A10764" s="3" t="s">
        <v>11156</v>
      </c>
      <c r="B10764" s="44" t="s">
        <v>257</v>
      </c>
      <c r="C10764" s="44" t="s">
        <v>108</v>
      </c>
      <c r="D10764" s="3" t="s">
        <v>175</v>
      </c>
      <c r="E10764" s="3">
        <v>3</v>
      </c>
      <c r="F10764" s="116">
        <v>1</v>
      </c>
      <c r="G10764" s="116">
        <v>1</v>
      </c>
      <c r="H10764" s="116">
        <v>1</v>
      </c>
      <c r="I10764" s="3">
        <f t="shared" si="168"/>
        <v>2</v>
      </c>
    </row>
    <row r="10765" spans="1:9" x14ac:dyDescent="0.35">
      <c r="A10765" s="3" t="s">
        <v>11157</v>
      </c>
      <c r="B10765" s="44" t="s">
        <v>280</v>
      </c>
      <c r="C10765" s="44" t="s">
        <v>98</v>
      </c>
      <c r="D10765" s="3" t="s">
        <v>175</v>
      </c>
      <c r="E10765" s="3">
        <v>1</v>
      </c>
      <c r="F10765" s="116">
        <v>2</v>
      </c>
      <c r="G10765" s="116">
        <v>4</v>
      </c>
      <c r="H10765" s="116">
        <v>1</v>
      </c>
      <c r="I10765" s="3">
        <f t="shared" si="168"/>
        <v>2</v>
      </c>
    </row>
    <row r="10766" spans="1:9" x14ac:dyDescent="0.35">
      <c r="A10766" s="3" t="s">
        <v>11158</v>
      </c>
      <c r="B10766" s="44" t="s">
        <v>241</v>
      </c>
      <c r="C10766" s="44" t="s">
        <v>35</v>
      </c>
      <c r="D10766" s="3" t="s">
        <v>175</v>
      </c>
      <c r="E10766" s="3">
        <v>2</v>
      </c>
      <c r="F10766" s="116">
        <v>3</v>
      </c>
      <c r="G10766" s="116">
        <v>4</v>
      </c>
      <c r="H10766" s="116">
        <v>1</v>
      </c>
      <c r="I10766" s="3">
        <f t="shared" si="168"/>
        <v>3</v>
      </c>
    </row>
    <row r="10767" spans="1:9" x14ac:dyDescent="0.35">
      <c r="A10767" s="3" t="s">
        <v>11159</v>
      </c>
      <c r="B10767" s="44" t="s">
        <v>179</v>
      </c>
      <c r="C10767" s="44" t="s">
        <v>102</v>
      </c>
      <c r="D10767" s="3" t="s">
        <v>176</v>
      </c>
      <c r="E10767" s="3">
        <v>3</v>
      </c>
      <c r="F10767" s="116">
        <v>1</v>
      </c>
      <c r="G10767" s="116">
        <v>1</v>
      </c>
      <c r="H10767" s="116">
        <v>1</v>
      </c>
      <c r="I10767" s="3">
        <f t="shared" si="168"/>
        <v>2</v>
      </c>
    </row>
    <row r="10768" spans="1:9" x14ac:dyDescent="0.35">
      <c r="A10768" s="3" t="s">
        <v>11160</v>
      </c>
      <c r="B10768" s="44" t="s">
        <v>2212</v>
      </c>
      <c r="C10768" s="44" t="s">
        <v>81</v>
      </c>
      <c r="D10768" s="3" t="s">
        <v>175</v>
      </c>
      <c r="E10768" s="3">
        <v>3</v>
      </c>
      <c r="F10768" s="116">
        <v>1</v>
      </c>
      <c r="G10768" s="116">
        <v>4</v>
      </c>
      <c r="H10768" s="116">
        <v>4</v>
      </c>
      <c r="I10768" s="3">
        <f t="shared" si="168"/>
        <v>3</v>
      </c>
    </row>
    <row r="10769" spans="1:9" x14ac:dyDescent="0.35">
      <c r="A10769" s="3" t="s">
        <v>11161</v>
      </c>
      <c r="B10769" s="44" t="s">
        <v>214</v>
      </c>
      <c r="C10769" s="44" t="s">
        <v>98</v>
      </c>
      <c r="D10769" s="3" t="s">
        <v>176</v>
      </c>
      <c r="E10769" s="3">
        <v>2</v>
      </c>
      <c r="F10769" s="116">
        <v>3</v>
      </c>
      <c r="G10769" s="116">
        <v>1</v>
      </c>
      <c r="H10769" s="116">
        <v>1</v>
      </c>
      <c r="I10769" s="3">
        <f t="shared" si="168"/>
        <v>2</v>
      </c>
    </row>
    <row r="10770" spans="1:9" x14ac:dyDescent="0.35">
      <c r="A10770" s="3" t="s">
        <v>11162</v>
      </c>
      <c r="B10770" s="44" t="s">
        <v>241</v>
      </c>
      <c r="C10770" s="44" t="s">
        <v>35</v>
      </c>
      <c r="D10770" s="3" t="s">
        <v>175</v>
      </c>
      <c r="E10770" s="3">
        <v>3</v>
      </c>
      <c r="F10770" s="116">
        <v>1</v>
      </c>
      <c r="G10770" s="116">
        <v>1</v>
      </c>
      <c r="H10770" s="116">
        <v>1</v>
      </c>
      <c r="I10770" s="3">
        <f t="shared" si="168"/>
        <v>2</v>
      </c>
    </row>
    <row r="10771" spans="1:9" x14ac:dyDescent="0.35">
      <c r="A10771" s="3" t="s">
        <v>11163</v>
      </c>
      <c r="B10771" s="44" t="s">
        <v>269</v>
      </c>
      <c r="C10771" s="44" t="s">
        <v>270</v>
      </c>
      <c r="D10771" s="3" t="s">
        <v>176</v>
      </c>
      <c r="E10771" s="3">
        <v>3</v>
      </c>
      <c r="F10771" s="116">
        <v>1</v>
      </c>
      <c r="G10771" s="116">
        <v>1</v>
      </c>
      <c r="H10771" s="116">
        <v>1</v>
      </c>
      <c r="I10771" s="3">
        <f t="shared" si="168"/>
        <v>2</v>
      </c>
    </row>
    <row r="10772" spans="1:9" x14ac:dyDescent="0.35">
      <c r="A10772" s="3" t="s">
        <v>11164</v>
      </c>
      <c r="B10772" s="44" t="s">
        <v>231</v>
      </c>
      <c r="C10772" s="44" t="s">
        <v>35</v>
      </c>
      <c r="D10772" s="3" t="s">
        <v>176</v>
      </c>
      <c r="E10772" s="3">
        <v>3</v>
      </c>
      <c r="F10772" s="116">
        <v>1</v>
      </c>
      <c r="G10772" s="116">
        <v>4</v>
      </c>
      <c r="H10772" s="116">
        <v>1</v>
      </c>
      <c r="I10772" s="3">
        <f t="shared" si="168"/>
        <v>2</v>
      </c>
    </row>
    <row r="10773" spans="1:9" x14ac:dyDescent="0.35">
      <c r="A10773" s="3" t="s">
        <v>11165</v>
      </c>
      <c r="B10773" s="44" t="s">
        <v>241</v>
      </c>
      <c r="C10773" s="44" t="s">
        <v>35</v>
      </c>
      <c r="D10773" s="3" t="s">
        <v>175</v>
      </c>
      <c r="E10773" s="3">
        <v>3</v>
      </c>
      <c r="F10773" s="116">
        <v>1</v>
      </c>
      <c r="G10773" s="116">
        <v>1</v>
      </c>
      <c r="H10773" s="116">
        <v>1</v>
      </c>
      <c r="I10773" s="3">
        <f t="shared" si="168"/>
        <v>2</v>
      </c>
    </row>
    <row r="10774" spans="1:9" x14ac:dyDescent="0.35">
      <c r="A10774" s="3" t="s">
        <v>11166</v>
      </c>
      <c r="B10774" s="44" t="s">
        <v>231</v>
      </c>
      <c r="C10774" s="44" t="s">
        <v>35</v>
      </c>
      <c r="D10774" s="3" t="s">
        <v>176</v>
      </c>
      <c r="E10774" s="3">
        <v>3</v>
      </c>
      <c r="F10774" s="116">
        <v>1</v>
      </c>
      <c r="G10774" s="116">
        <v>4</v>
      </c>
      <c r="H10774" s="116">
        <v>1</v>
      </c>
      <c r="I10774" s="3">
        <f t="shared" si="168"/>
        <v>2</v>
      </c>
    </row>
    <row r="10775" spans="1:9" x14ac:dyDescent="0.35">
      <c r="A10775" s="3" t="s">
        <v>11167</v>
      </c>
      <c r="B10775" s="44" t="s">
        <v>202</v>
      </c>
      <c r="C10775" s="44" t="s">
        <v>203</v>
      </c>
      <c r="D10775" s="3" t="s">
        <v>176</v>
      </c>
      <c r="E10775" s="3">
        <v>3</v>
      </c>
      <c r="F10775" s="116">
        <v>1</v>
      </c>
      <c r="G10775" s="116">
        <v>4</v>
      </c>
      <c r="H10775" s="116">
        <v>1</v>
      </c>
      <c r="I10775" s="3">
        <f t="shared" si="168"/>
        <v>2</v>
      </c>
    </row>
    <row r="10776" spans="1:9" x14ac:dyDescent="0.35">
      <c r="A10776" s="3" t="s">
        <v>11168</v>
      </c>
      <c r="B10776" s="44" t="s">
        <v>231</v>
      </c>
      <c r="C10776" s="44" t="s">
        <v>35</v>
      </c>
      <c r="D10776" s="3" t="s">
        <v>176</v>
      </c>
      <c r="E10776" s="3">
        <v>3</v>
      </c>
      <c r="F10776" s="116">
        <v>1</v>
      </c>
      <c r="G10776" s="116">
        <v>1</v>
      </c>
      <c r="H10776" s="116">
        <v>1</v>
      </c>
      <c r="I10776" s="3">
        <f t="shared" si="168"/>
        <v>2</v>
      </c>
    </row>
    <row r="10777" spans="1:9" x14ac:dyDescent="0.35">
      <c r="A10777" s="3" t="s">
        <v>11169</v>
      </c>
      <c r="B10777" s="44" t="s">
        <v>231</v>
      </c>
      <c r="C10777" s="44" t="s">
        <v>35</v>
      </c>
      <c r="D10777" s="3" t="s">
        <v>176</v>
      </c>
      <c r="E10777" s="3">
        <v>3</v>
      </c>
      <c r="F10777" s="116">
        <v>1</v>
      </c>
      <c r="G10777" s="116">
        <v>4</v>
      </c>
      <c r="H10777" s="116">
        <v>1</v>
      </c>
      <c r="I10777" s="3">
        <f t="shared" si="168"/>
        <v>2</v>
      </c>
    </row>
    <row r="10778" spans="1:9" x14ac:dyDescent="0.35">
      <c r="A10778" s="3" t="s">
        <v>11170</v>
      </c>
      <c r="B10778" s="44" t="s">
        <v>257</v>
      </c>
      <c r="C10778" s="44" t="s">
        <v>108</v>
      </c>
      <c r="D10778" s="3" t="s">
        <v>175</v>
      </c>
      <c r="E10778" s="3">
        <v>3</v>
      </c>
      <c r="F10778" s="116">
        <v>4</v>
      </c>
      <c r="G10778" s="116">
        <v>1</v>
      </c>
      <c r="H10778" s="116">
        <v>5</v>
      </c>
      <c r="I10778" s="3">
        <f t="shared" si="168"/>
        <v>3</v>
      </c>
    </row>
    <row r="10779" spans="1:9" x14ac:dyDescent="0.35">
      <c r="A10779" s="3" t="s">
        <v>11171</v>
      </c>
      <c r="B10779" s="44" t="s">
        <v>257</v>
      </c>
      <c r="C10779" s="44" t="s">
        <v>108</v>
      </c>
      <c r="D10779" s="3" t="s">
        <v>175</v>
      </c>
      <c r="E10779" s="3">
        <v>3</v>
      </c>
      <c r="F10779" s="116">
        <v>1</v>
      </c>
      <c r="G10779" s="116">
        <v>4</v>
      </c>
      <c r="H10779" s="116">
        <v>1</v>
      </c>
      <c r="I10779" s="3">
        <f t="shared" si="168"/>
        <v>2</v>
      </c>
    </row>
    <row r="10780" spans="1:9" x14ac:dyDescent="0.35">
      <c r="A10780" s="3" t="s">
        <v>11172</v>
      </c>
      <c r="B10780" s="44" t="s">
        <v>241</v>
      </c>
      <c r="C10780" s="44" t="s">
        <v>35</v>
      </c>
      <c r="D10780" s="3" t="s">
        <v>175</v>
      </c>
      <c r="E10780" s="3">
        <v>3</v>
      </c>
      <c r="F10780" s="116">
        <v>1</v>
      </c>
      <c r="G10780" s="116">
        <v>1</v>
      </c>
      <c r="H10780" s="116">
        <v>1</v>
      </c>
      <c r="I10780" s="3">
        <f t="shared" si="168"/>
        <v>2</v>
      </c>
    </row>
    <row r="10781" spans="1:9" x14ac:dyDescent="0.35">
      <c r="A10781" s="3" t="s">
        <v>11173</v>
      </c>
      <c r="B10781" s="44" t="s">
        <v>241</v>
      </c>
      <c r="C10781" s="44" t="s">
        <v>35</v>
      </c>
      <c r="D10781" s="3" t="s">
        <v>175</v>
      </c>
      <c r="E10781" s="3">
        <v>3</v>
      </c>
      <c r="F10781" s="116">
        <v>1</v>
      </c>
      <c r="G10781" s="116">
        <v>4</v>
      </c>
      <c r="H10781" s="116">
        <v>1</v>
      </c>
      <c r="I10781" s="3">
        <f t="shared" si="168"/>
        <v>2</v>
      </c>
    </row>
    <row r="10782" spans="1:9" x14ac:dyDescent="0.35">
      <c r="A10782" s="3" t="s">
        <v>11174</v>
      </c>
      <c r="B10782" s="44" t="s">
        <v>277</v>
      </c>
      <c r="C10782" s="44" t="s">
        <v>273</v>
      </c>
      <c r="D10782" s="3" t="s">
        <v>176</v>
      </c>
      <c r="E10782" s="3">
        <v>3</v>
      </c>
      <c r="F10782" s="116">
        <v>1</v>
      </c>
      <c r="G10782" s="116">
        <v>4</v>
      </c>
      <c r="H10782" s="116">
        <v>1</v>
      </c>
      <c r="I10782" s="3">
        <f t="shared" si="168"/>
        <v>2</v>
      </c>
    </row>
    <row r="10783" spans="1:9" x14ac:dyDescent="0.35">
      <c r="A10783" s="3" t="s">
        <v>11175</v>
      </c>
      <c r="B10783" s="44" t="s">
        <v>257</v>
      </c>
      <c r="C10783" s="44" t="s">
        <v>108</v>
      </c>
      <c r="D10783" s="3" t="s">
        <v>175</v>
      </c>
      <c r="E10783" s="3">
        <v>3</v>
      </c>
      <c r="F10783" s="116">
        <v>1</v>
      </c>
      <c r="G10783" s="116">
        <v>4</v>
      </c>
      <c r="H10783" s="116">
        <v>1</v>
      </c>
      <c r="I10783" s="3">
        <f t="shared" si="168"/>
        <v>2</v>
      </c>
    </row>
    <row r="10784" spans="1:9" x14ac:dyDescent="0.35">
      <c r="A10784" s="3" t="s">
        <v>11176</v>
      </c>
      <c r="B10784" s="44" t="s">
        <v>231</v>
      </c>
      <c r="C10784" s="44" t="s">
        <v>35</v>
      </c>
      <c r="D10784" s="3" t="s">
        <v>176</v>
      </c>
      <c r="E10784" s="3">
        <v>3</v>
      </c>
      <c r="F10784" s="116">
        <v>1</v>
      </c>
      <c r="G10784" s="116">
        <v>4</v>
      </c>
      <c r="H10784" s="116">
        <v>3</v>
      </c>
      <c r="I10784" s="3">
        <f t="shared" si="168"/>
        <v>3</v>
      </c>
    </row>
    <row r="10785" spans="1:9" x14ac:dyDescent="0.35">
      <c r="A10785" s="3" t="s">
        <v>11177</v>
      </c>
      <c r="B10785" s="44" t="s">
        <v>241</v>
      </c>
      <c r="C10785" s="44" t="s">
        <v>35</v>
      </c>
      <c r="D10785" s="3" t="s">
        <v>175</v>
      </c>
      <c r="E10785" s="3">
        <v>3</v>
      </c>
      <c r="F10785" s="116">
        <v>1</v>
      </c>
      <c r="G10785" s="116">
        <v>4</v>
      </c>
      <c r="H10785" s="116">
        <v>4</v>
      </c>
      <c r="I10785" s="3">
        <f t="shared" si="168"/>
        <v>3</v>
      </c>
    </row>
    <row r="10786" spans="1:9" x14ac:dyDescent="0.35">
      <c r="A10786" s="3" t="s">
        <v>11178</v>
      </c>
      <c r="B10786" s="44" t="s">
        <v>201</v>
      </c>
      <c r="C10786" s="44" t="s">
        <v>155</v>
      </c>
      <c r="D10786" s="3" t="s">
        <v>176</v>
      </c>
      <c r="E10786" s="3">
        <v>3</v>
      </c>
      <c r="F10786" s="116">
        <v>1</v>
      </c>
      <c r="G10786" s="116">
        <v>4</v>
      </c>
      <c r="H10786" s="116">
        <v>1</v>
      </c>
      <c r="I10786" s="3">
        <f t="shared" si="168"/>
        <v>2</v>
      </c>
    </row>
    <row r="10787" spans="1:9" x14ac:dyDescent="0.35">
      <c r="A10787" s="3" t="s">
        <v>11179</v>
      </c>
      <c r="B10787" s="44" t="s">
        <v>201</v>
      </c>
      <c r="C10787" s="44" t="s">
        <v>155</v>
      </c>
      <c r="D10787" s="3" t="s">
        <v>176</v>
      </c>
      <c r="E10787" s="3">
        <v>2</v>
      </c>
      <c r="F10787" s="116">
        <v>4</v>
      </c>
      <c r="G10787" s="116">
        <v>1</v>
      </c>
      <c r="H10787" s="116">
        <v>1</v>
      </c>
      <c r="I10787" s="3">
        <f t="shared" si="168"/>
        <v>2</v>
      </c>
    </row>
    <row r="10788" spans="1:9" x14ac:dyDescent="0.35">
      <c r="A10788" s="3" t="s">
        <v>11180</v>
      </c>
      <c r="B10788" s="44" t="s">
        <v>280</v>
      </c>
      <c r="C10788" s="44" t="s">
        <v>98</v>
      </c>
      <c r="D10788" s="3" t="s">
        <v>175</v>
      </c>
      <c r="E10788" s="3">
        <v>3</v>
      </c>
      <c r="F10788" s="116">
        <v>1</v>
      </c>
      <c r="G10788" s="116">
        <v>4</v>
      </c>
      <c r="H10788" s="116">
        <v>1</v>
      </c>
      <c r="I10788" s="3">
        <f t="shared" si="168"/>
        <v>2</v>
      </c>
    </row>
    <row r="10789" spans="1:9" x14ac:dyDescent="0.35">
      <c r="A10789" s="3" t="s">
        <v>11181</v>
      </c>
      <c r="B10789" s="44" t="s">
        <v>269</v>
      </c>
      <c r="C10789" s="44" t="s">
        <v>270</v>
      </c>
      <c r="D10789" s="3" t="s">
        <v>176</v>
      </c>
      <c r="E10789" s="3">
        <v>2</v>
      </c>
      <c r="F10789" s="116">
        <v>3</v>
      </c>
      <c r="G10789" s="116">
        <v>1</v>
      </c>
      <c r="H10789" s="116">
        <v>1</v>
      </c>
      <c r="I10789" s="3">
        <f t="shared" si="168"/>
        <v>2</v>
      </c>
    </row>
    <row r="10790" spans="1:9" x14ac:dyDescent="0.35">
      <c r="A10790" s="3" t="s">
        <v>11182</v>
      </c>
      <c r="B10790" s="44" t="s">
        <v>269</v>
      </c>
      <c r="C10790" s="44" t="s">
        <v>270</v>
      </c>
      <c r="D10790" s="3" t="s">
        <v>176</v>
      </c>
      <c r="E10790" s="3">
        <v>3</v>
      </c>
      <c r="F10790" s="116">
        <v>1</v>
      </c>
      <c r="G10790" s="116">
        <v>4</v>
      </c>
      <c r="H10790" s="116">
        <v>1</v>
      </c>
      <c r="I10790" s="3">
        <f t="shared" si="168"/>
        <v>2</v>
      </c>
    </row>
    <row r="10791" spans="1:9" x14ac:dyDescent="0.35">
      <c r="A10791" s="3" t="s">
        <v>11183</v>
      </c>
      <c r="B10791" s="44" t="s">
        <v>213</v>
      </c>
      <c r="C10791" s="44" t="s">
        <v>108</v>
      </c>
      <c r="D10791" s="3" t="s">
        <v>176</v>
      </c>
      <c r="E10791" s="3">
        <v>3</v>
      </c>
      <c r="F10791" s="116">
        <v>1</v>
      </c>
      <c r="G10791" s="116">
        <v>4</v>
      </c>
      <c r="H10791" s="116">
        <v>1</v>
      </c>
      <c r="I10791" s="3">
        <f t="shared" si="168"/>
        <v>2</v>
      </c>
    </row>
    <row r="10792" spans="1:9" x14ac:dyDescent="0.35">
      <c r="A10792" s="3" t="s">
        <v>11184</v>
      </c>
      <c r="B10792" s="44" t="s">
        <v>179</v>
      </c>
      <c r="C10792" s="44" t="s">
        <v>102</v>
      </c>
      <c r="D10792" s="3" t="s">
        <v>176</v>
      </c>
      <c r="E10792" s="3">
        <v>3</v>
      </c>
      <c r="F10792" s="116">
        <v>2</v>
      </c>
      <c r="G10792" s="116">
        <v>1</v>
      </c>
      <c r="H10792" s="116">
        <v>1</v>
      </c>
      <c r="I10792" s="3">
        <f t="shared" si="168"/>
        <v>2</v>
      </c>
    </row>
    <row r="10793" spans="1:9" x14ac:dyDescent="0.35">
      <c r="A10793" s="3" t="s">
        <v>11185</v>
      </c>
      <c r="B10793" s="44" t="s">
        <v>214</v>
      </c>
      <c r="C10793" s="44" t="s">
        <v>98</v>
      </c>
      <c r="D10793" s="3" t="s">
        <v>176</v>
      </c>
      <c r="E10793" s="3">
        <v>1</v>
      </c>
      <c r="F10793" s="116">
        <v>4</v>
      </c>
      <c r="G10793" s="116">
        <v>1</v>
      </c>
      <c r="H10793" s="116">
        <v>3</v>
      </c>
      <c r="I10793" s="3">
        <f t="shared" si="168"/>
        <v>2</v>
      </c>
    </row>
    <row r="10794" spans="1:9" x14ac:dyDescent="0.35">
      <c r="A10794" s="3" t="s">
        <v>11186</v>
      </c>
      <c r="B10794" s="44" t="s">
        <v>231</v>
      </c>
      <c r="C10794" s="44" t="s">
        <v>35</v>
      </c>
      <c r="D10794" s="3" t="s">
        <v>176</v>
      </c>
      <c r="E10794" s="3">
        <v>1</v>
      </c>
      <c r="F10794" s="116">
        <v>4</v>
      </c>
      <c r="G10794" s="116">
        <v>1</v>
      </c>
      <c r="H10794" s="116">
        <v>1</v>
      </c>
      <c r="I10794" s="3">
        <f t="shared" si="168"/>
        <v>2</v>
      </c>
    </row>
    <row r="10795" spans="1:9" x14ac:dyDescent="0.35">
      <c r="A10795" s="3" t="s">
        <v>11187</v>
      </c>
      <c r="B10795" s="44" t="s">
        <v>231</v>
      </c>
      <c r="C10795" s="44" t="s">
        <v>35</v>
      </c>
      <c r="D10795" s="3" t="s">
        <v>176</v>
      </c>
      <c r="E10795" s="3">
        <v>3</v>
      </c>
      <c r="F10795" s="116">
        <v>1</v>
      </c>
      <c r="G10795" s="116">
        <v>4</v>
      </c>
      <c r="H10795" s="116">
        <v>1</v>
      </c>
      <c r="I10795" s="3">
        <f t="shared" si="168"/>
        <v>2</v>
      </c>
    </row>
    <row r="10796" spans="1:9" x14ac:dyDescent="0.35">
      <c r="A10796" s="3" t="s">
        <v>11188</v>
      </c>
      <c r="B10796" s="44" t="s">
        <v>231</v>
      </c>
      <c r="C10796" s="44" t="s">
        <v>35</v>
      </c>
      <c r="D10796" s="3" t="s">
        <v>176</v>
      </c>
      <c r="E10796" s="3">
        <v>3</v>
      </c>
      <c r="F10796" s="116">
        <v>1</v>
      </c>
      <c r="G10796" s="116">
        <v>4</v>
      </c>
      <c r="H10796" s="116">
        <v>1</v>
      </c>
      <c r="I10796" s="3">
        <f t="shared" si="168"/>
        <v>2</v>
      </c>
    </row>
    <row r="10797" spans="1:9" x14ac:dyDescent="0.35">
      <c r="A10797" s="3" t="s">
        <v>11189</v>
      </c>
      <c r="B10797" s="44" t="s">
        <v>231</v>
      </c>
      <c r="C10797" s="44" t="s">
        <v>35</v>
      </c>
      <c r="D10797" s="3" t="s">
        <v>176</v>
      </c>
      <c r="E10797" s="3">
        <v>3</v>
      </c>
      <c r="F10797" s="116">
        <v>1</v>
      </c>
      <c r="G10797" s="116">
        <v>4</v>
      </c>
      <c r="H10797" s="116">
        <v>1</v>
      </c>
      <c r="I10797" s="3">
        <f t="shared" si="168"/>
        <v>2</v>
      </c>
    </row>
    <row r="10798" spans="1:9" x14ac:dyDescent="0.35">
      <c r="A10798" s="3" t="s">
        <v>11190</v>
      </c>
      <c r="B10798" s="44" t="s">
        <v>1846</v>
      </c>
      <c r="C10798" s="44" t="s">
        <v>293</v>
      </c>
      <c r="D10798" s="3" t="s">
        <v>176</v>
      </c>
      <c r="E10798" s="3">
        <v>3</v>
      </c>
      <c r="F10798" s="116">
        <v>1</v>
      </c>
      <c r="G10798" s="116">
        <v>4</v>
      </c>
      <c r="H10798" s="116">
        <v>1</v>
      </c>
      <c r="I10798" s="3">
        <f t="shared" si="168"/>
        <v>2</v>
      </c>
    </row>
    <row r="10799" spans="1:9" x14ac:dyDescent="0.35">
      <c r="A10799" s="3" t="s">
        <v>11191</v>
      </c>
      <c r="B10799" s="44" t="s">
        <v>256</v>
      </c>
      <c r="C10799" s="44" t="s">
        <v>25</v>
      </c>
      <c r="D10799" s="3" t="s">
        <v>176</v>
      </c>
      <c r="E10799" s="3">
        <v>3</v>
      </c>
      <c r="F10799" s="116">
        <v>1</v>
      </c>
      <c r="G10799" s="116">
        <v>4</v>
      </c>
      <c r="H10799" s="116">
        <v>1</v>
      </c>
      <c r="I10799" s="3">
        <f t="shared" si="168"/>
        <v>2</v>
      </c>
    </row>
    <row r="10800" spans="1:9" x14ac:dyDescent="0.35">
      <c r="A10800" s="3" t="s">
        <v>11192</v>
      </c>
      <c r="B10800" s="44" t="s">
        <v>240</v>
      </c>
      <c r="C10800" s="44" t="s">
        <v>25</v>
      </c>
      <c r="D10800" s="3" t="s">
        <v>175</v>
      </c>
      <c r="E10800" s="3">
        <v>3</v>
      </c>
      <c r="F10800" s="116">
        <v>1</v>
      </c>
      <c r="G10800" s="116">
        <v>4</v>
      </c>
      <c r="H10800" s="116">
        <v>1</v>
      </c>
      <c r="I10800" s="3">
        <f t="shared" si="168"/>
        <v>2</v>
      </c>
    </row>
    <row r="10801" spans="1:9" x14ac:dyDescent="0.35">
      <c r="A10801" s="3" t="s">
        <v>11193</v>
      </c>
      <c r="B10801" s="44" t="s">
        <v>2212</v>
      </c>
      <c r="C10801" s="44" t="s">
        <v>81</v>
      </c>
      <c r="D10801" s="3" t="s">
        <v>175</v>
      </c>
      <c r="E10801" s="3">
        <v>3</v>
      </c>
      <c r="F10801" s="116">
        <v>1</v>
      </c>
      <c r="G10801" s="116">
        <v>4</v>
      </c>
      <c r="H10801" s="116">
        <v>1</v>
      </c>
      <c r="I10801" s="3">
        <f t="shared" si="168"/>
        <v>2</v>
      </c>
    </row>
    <row r="10802" spans="1:9" x14ac:dyDescent="0.35">
      <c r="A10802" s="3" t="s">
        <v>11194</v>
      </c>
      <c r="B10802" s="44" t="s">
        <v>231</v>
      </c>
      <c r="C10802" s="44" t="s">
        <v>35</v>
      </c>
      <c r="D10802" s="3" t="s">
        <v>176</v>
      </c>
      <c r="E10802" s="3">
        <v>3</v>
      </c>
      <c r="F10802" s="116">
        <v>1</v>
      </c>
      <c r="G10802" s="116">
        <v>4</v>
      </c>
      <c r="H10802" s="116">
        <v>1</v>
      </c>
      <c r="I10802" s="3">
        <f t="shared" si="168"/>
        <v>2</v>
      </c>
    </row>
    <row r="10803" spans="1:9" x14ac:dyDescent="0.35">
      <c r="A10803" s="3" t="s">
        <v>11195</v>
      </c>
      <c r="B10803" s="44" t="s">
        <v>241</v>
      </c>
      <c r="C10803" s="44" t="s">
        <v>35</v>
      </c>
      <c r="D10803" s="3" t="s">
        <v>175</v>
      </c>
      <c r="E10803" s="3">
        <v>3</v>
      </c>
      <c r="F10803" s="116">
        <v>1</v>
      </c>
      <c r="G10803" s="116">
        <v>1</v>
      </c>
      <c r="H10803" s="116">
        <v>4</v>
      </c>
      <c r="I10803" s="3">
        <f t="shared" si="168"/>
        <v>2</v>
      </c>
    </row>
    <row r="10804" spans="1:9" x14ac:dyDescent="0.35">
      <c r="A10804" s="3" t="s">
        <v>11196</v>
      </c>
      <c r="B10804" s="44" t="s">
        <v>241</v>
      </c>
      <c r="C10804" s="44" t="s">
        <v>35</v>
      </c>
      <c r="D10804" s="3" t="s">
        <v>175</v>
      </c>
      <c r="E10804" s="3">
        <v>3</v>
      </c>
      <c r="F10804" s="116">
        <v>1</v>
      </c>
      <c r="G10804" s="116">
        <v>4</v>
      </c>
      <c r="H10804" s="116">
        <v>2</v>
      </c>
      <c r="I10804" s="3">
        <f t="shared" si="168"/>
        <v>3</v>
      </c>
    </row>
    <row r="10805" spans="1:9" x14ac:dyDescent="0.35">
      <c r="A10805" s="3" t="s">
        <v>11197</v>
      </c>
      <c r="B10805" s="44" t="s">
        <v>213</v>
      </c>
      <c r="C10805" s="44" t="s">
        <v>108</v>
      </c>
      <c r="D10805" s="3" t="s">
        <v>176</v>
      </c>
      <c r="E10805" s="3">
        <v>3</v>
      </c>
      <c r="F10805" s="116">
        <v>1</v>
      </c>
      <c r="G10805" s="116">
        <v>4</v>
      </c>
      <c r="H10805" s="116">
        <v>1</v>
      </c>
      <c r="I10805" s="3">
        <f t="shared" si="168"/>
        <v>2</v>
      </c>
    </row>
    <row r="10806" spans="1:9" x14ac:dyDescent="0.35">
      <c r="A10806" s="3" t="s">
        <v>11198</v>
      </c>
      <c r="B10806" s="44" t="s">
        <v>241</v>
      </c>
      <c r="C10806" s="44" t="s">
        <v>35</v>
      </c>
      <c r="D10806" s="3" t="s">
        <v>175</v>
      </c>
      <c r="E10806" s="3">
        <v>1</v>
      </c>
      <c r="F10806" s="116">
        <v>4</v>
      </c>
      <c r="G10806" s="116">
        <v>1</v>
      </c>
      <c r="H10806" s="116">
        <v>1</v>
      </c>
      <c r="I10806" s="3">
        <f t="shared" si="168"/>
        <v>2</v>
      </c>
    </row>
    <row r="10807" spans="1:9" x14ac:dyDescent="0.35">
      <c r="A10807" s="3" t="s">
        <v>11199</v>
      </c>
      <c r="B10807" s="44" t="s">
        <v>213</v>
      </c>
      <c r="C10807" s="44" t="s">
        <v>108</v>
      </c>
      <c r="D10807" s="3" t="s">
        <v>176</v>
      </c>
      <c r="E10807" s="3">
        <v>3</v>
      </c>
      <c r="F10807" s="116">
        <v>1</v>
      </c>
      <c r="G10807" s="116">
        <v>4</v>
      </c>
      <c r="H10807" s="116">
        <v>2</v>
      </c>
      <c r="I10807" s="3">
        <f t="shared" si="168"/>
        <v>3</v>
      </c>
    </row>
    <row r="10808" spans="1:9" x14ac:dyDescent="0.35">
      <c r="A10808" s="3" t="s">
        <v>11200</v>
      </c>
      <c r="B10808" s="44" t="s">
        <v>241</v>
      </c>
      <c r="C10808" s="44" t="s">
        <v>35</v>
      </c>
      <c r="D10808" s="3" t="s">
        <v>175</v>
      </c>
      <c r="E10808" s="3">
        <v>3</v>
      </c>
      <c r="F10808" s="116">
        <v>1</v>
      </c>
      <c r="G10808" s="116">
        <v>4</v>
      </c>
      <c r="H10808" s="116">
        <v>1</v>
      </c>
      <c r="I10808" s="3">
        <f t="shared" si="168"/>
        <v>2</v>
      </c>
    </row>
    <row r="10809" spans="1:9" x14ac:dyDescent="0.35">
      <c r="A10809" s="3" t="s">
        <v>11201</v>
      </c>
      <c r="B10809" s="44" t="s">
        <v>279</v>
      </c>
      <c r="C10809" s="44" t="s">
        <v>155</v>
      </c>
      <c r="D10809" s="3" t="s">
        <v>175</v>
      </c>
      <c r="E10809" s="3">
        <v>1</v>
      </c>
      <c r="F10809" s="116">
        <v>3</v>
      </c>
      <c r="G10809" s="116">
        <v>1</v>
      </c>
      <c r="H10809" s="116">
        <v>1</v>
      </c>
      <c r="I10809" s="3">
        <f t="shared" si="168"/>
        <v>2</v>
      </c>
    </row>
    <row r="10810" spans="1:9" x14ac:dyDescent="0.35">
      <c r="A10810" s="3" t="s">
        <v>11202</v>
      </c>
      <c r="B10810" s="44" t="s">
        <v>272</v>
      </c>
      <c r="C10810" s="44" t="s">
        <v>273</v>
      </c>
      <c r="D10810" s="3" t="s">
        <v>175</v>
      </c>
      <c r="E10810" s="3">
        <v>3</v>
      </c>
      <c r="F10810" s="116">
        <v>1</v>
      </c>
      <c r="G10810" s="116">
        <v>4</v>
      </c>
      <c r="H10810" s="116">
        <v>1</v>
      </c>
      <c r="I10810" s="3">
        <f t="shared" si="168"/>
        <v>2</v>
      </c>
    </row>
    <row r="10811" spans="1:9" x14ac:dyDescent="0.35">
      <c r="A10811" s="3" t="s">
        <v>11203</v>
      </c>
      <c r="B10811" s="44" t="s">
        <v>257</v>
      </c>
      <c r="C10811" s="44" t="s">
        <v>108</v>
      </c>
      <c r="D10811" s="3" t="s">
        <v>175</v>
      </c>
      <c r="E10811" s="3">
        <v>3</v>
      </c>
      <c r="F10811" s="116">
        <v>1</v>
      </c>
      <c r="G10811" s="116">
        <v>4</v>
      </c>
      <c r="H10811" s="116">
        <v>1</v>
      </c>
      <c r="I10811" s="3">
        <f t="shared" si="168"/>
        <v>2</v>
      </c>
    </row>
    <row r="10812" spans="1:9" x14ac:dyDescent="0.35">
      <c r="A10812" s="3" t="s">
        <v>11204</v>
      </c>
      <c r="B10812" s="44" t="s">
        <v>279</v>
      </c>
      <c r="C10812" s="44" t="s">
        <v>155</v>
      </c>
      <c r="D10812" s="3" t="s">
        <v>175</v>
      </c>
      <c r="E10812" s="3">
        <v>3</v>
      </c>
      <c r="F10812" s="116">
        <v>3</v>
      </c>
      <c r="G10812" s="116">
        <v>4</v>
      </c>
      <c r="H10812" s="116">
        <v>1</v>
      </c>
      <c r="I10812" s="3">
        <f t="shared" si="168"/>
        <v>3</v>
      </c>
    </row>
    <row r="10813" spans="1:9" x14ac:dyDescent="0.35">
      <c r="A10813" s="3" t="s">
        <v>11205</v>
      </c>
      <c r="B10813" s="44" t="s">
        <v>279</v>
      </c>
      <c r="C10813" s="44" t="s">
        <v>155</v>
      </c>
      <c r="D10813" s="3" t="s">
        <v>175</v>
      </c>
      <c r="E10813" s="3">
        <v>3</v>
      </c>
      <c r="F10813" s="116">
        <v>1</v>
      </c>
      <c r="G10813" s="116">
        <v>1</v>
      </c>
      <c r="H10813" s="116">
        <v>1</v>
      </c>
      <c r="I10813" s="3">
        <f t="shared" si="168"/>
        <v>2</v>
      </c>
    </row>
    <row r="10814" spans="1:9" x14ac:dyDescent="0.35">
      <c r="A10814" s="3" t="s">
        <v>11206</v>
      </c>
      <c r="B10814" s="44" t="s">
        <v>231</v>
      </c>
      <c r="C10814" s="44" t="s">
        <v>35</v>
      </c>
      <c r="D10814" s="3" t="s">
        <v>176</v>
      </c>
      <c r="E10814" s="3">
        <v>3</v>
      </c>
      <c r="F10814" s="116">
        <v>1</v>
      </c>
      <c r="G10814" s="116">
        <v>1</v>
      </c>
      <c r="H10814" s="116">
        <v>2</v>
      </c>
      <c r="I10814" s="3">
        <f t="shared" si="168"/>
        <v>2</v>
      </c>
    </row>
    <row r="10815" spans="1:9" x14ac:dyDescent="0.35">
      <c r="A10815" s="3" t="s">
        <v>11207</v>
      </c>
      <c r="B10815" s="44" t="s">
        <v>213</v>
      </c>
      <c r="C10815" s="44" t="s">
        <v>108</v>
      </c>
      <c r="D10815" s="3" t="s">
        <v>176</v>
      </c>
      <c r="E10815" s="3">
        <v>3</v>
      </c>
      <c r="F10815" s="116">
        <v>1</v>
      </c>
      <c r="G10815" s="116">
        <v>4</v>
      </c>
      <c r="H10815" s="116">
        <v>1</v>
      </c>
      <c r="I10815" s="3">
        <f t="shared" si="168"/>
        <v>2</v>
      </c>
    </row>
    <row r="10816" spans="1:9" x14ac:dyDescent="0.35">
      <c r="A10816" s="3" t="s">
        <v>11208</v>
      </c>
      <c r="B10816" s="44" t="s">
        <v>241</v>
      </c>
      <c r="C10816" s="44" t="s">
        <v>35</v>
      </c>
      <c r="D10816" s="3" t="s">
        <v>175</v>
      </c>
      <c r="E10816" s="3">
        <v>3</v>
      </c>
      <c r="F10816" s="116">
        <v>1</v>
      </c>
      <c r="G10816" s="116">
        <v>1</v>
      </c>
      <c r="H10816" s="116">
        <v>1</v>
      </c>
      <c r="I10816" s="3">
        <f t="shared" si="168"/>
        <v>2</v>
      </c>
    </row>
    <row r="10817" spans="1:9" x14ac:dyDescent="0.35">
      <c r="A10817" s="3" t="s">
        <v>11209</v>
      </c>
      <c r="B10817" s="44" t="s">
        <v>241</v>
      </c>
      <c r="C10817" s="44" t="s">
        <v>35</v>
      </c>
      <c r="D10817" s="3" t="s">
        <v>175</v>
      </c>
      <c r="E10817" s="3">
        <v>3</v>
      </c>
      <c r="F10817" s="116">
        <v>1</v>
      </c>
      <c r="G10817" s="116">
        <v>1</v>
      </c>
      <c r="H10817" s="116">
        <v>1</v>
      </c>
      <c r="I10817" s="3">
        <f t="shared" si="168"/>
        <v>2</v>
      </c>
    </row>
    <row r="10818" spans="1:9" x14ac:dyDescent="0.35">
      <c r="A10818" s="3" t="s">
        <v>11210</v>
      </c>
      <c r="B10818" s="44" t="s">
        <v>279</v>
      </c>
      <c r="C10818" s="44" t="s">
        <v>155</v>
      </c>
      <c r="D10818" s="3" t="s">
        <v>175</v>
      </c>
      <c r="E10818" s="3">
        <v>3</v>
      </c>
      <c r="F10818" s="116">
        <v>1</v>
      </c>
      <c r="G10818" s="116">
        <v>4</v>
      </c>
      <c r="H10818" s="116">
        <v>1</v>
      </c>
      <c r="I10818" s="3">
        <f t="shared" si="168"/>
        <v>2</v>
      </c>
    </row>
    <row r="10819" spans="1:9" x14ac:dyDescent="0.35">
      <c r="A10819" s="3" t="s">
        <v>11211</v>
      </c>
      <c r="B10819" s="44" t="s">
        <v>277</v>
      </c>
      <c r="C10819" s="44" t="s">
        <v>273</v>
      </c>
      <c r="D10819" s="3" t="s">
        <v>176</v>
      </c>
      <c r="E10819" s="3">
        <v>3</v>
      </c>
      <c r="F10819" s="116">
        <v>1</v>
      </c>
      <c r="G10819" s="116">
        <v>4</v>
      </c>
      <c r="H10819" s="116">
        <v>2</v>
      </c>
      <c r="I10819" s="3">
        <f t="shared" ref="I10819:I10882" si="169">ROUND(AVERAGE(E10819:H10819),0)</f>
        <v>3</v>
      </c>
    </row>
    <row r="10820" spans="1:9" x14ac:dyDescent="0.35">
      <c r="A10820" s="3" t="s">
        <v>11212</v>
      </c>
      <c r="B10820" s="44" t="s">
        <v>257</v>
      </c>
      <c r="C10820" s="44" t="s">
        <v>108</v>
      </c>
      <c r="D10820" s="3" t="s">
        <v>175</v>
      </c>
      <c r="E10820" s="3">
        <v>3</v>
      </c>
      <c r="F10820" s="116">
        <v>1</v>
      </c>
      <c r="G10820" s="116">
        <v>1</v>
      </c>
      <c r="H10820" s="116">
        <v>1</v>
      </c>
      <c r="I10820" s="3">
        <f t="shared" si="169"/>
        <v>2</v>
      </c>
    </row>
    <row r="10821" spans="1:9" x14ac:dyDescent="0.35">
      <c r="A10821" s="3" t="s">
        <v>11213</v>
      </c>
      <c r="B10821" s="44" t="s">
        <v>277</v>
      </c>
      <c r="C10821" s="44" t="s">
        <v>273</v>
      </c>
      <c r="D10821" s="3" t="s">
        <v>176</v>
      </c>
      <c r="E10821" s="3">
        <v>3</v>
      </c>
      <c r="F10821" s="116">
        <v>4</v>
      </c>
      <c r="G10821" s="116">
        <v>1</v>
      </c>
      <c r="H10821" s="116">
        <v>1</v>
      </c>
      <c r="I10821" s="3">
        <f t="shared" si="169"/>
        <v>2</v>
      </c>
    </row>
    <row r="10822" spans="1:9" x14ac:dyDescent="0.35">
      <c r="A10822" s="3" t="s">
        <v>11214</v>
      </c>
      <c r="B10822" s="44" t="s">
        <v>257</v>
      </c>
      <c r="C10822" s="44" t="s">
        <v>108</v>
      </c>
      <c r="D10822" s="3" t="s">
        <v>175</v>
      </c>
      <c r="E10822" s="3">
        <v>3</v>
      </c>
      <c r="F10822" s="116">
        <v>1</v>
      </c>
      <c r="G10822" s="116">
        <v>4</v>
      </c>
      <c r="H10822" s="116">
        <v>1</v>
      </c>
      <c r="I10822" s="3">
        <f t="shared" si="169"/>
        <v>2</v>
      </c>
    </row>
    <row r="10823" spans="1:9" x14ac:dyDescent="0.35">
      <c r="A10823" s="3" t="s">
        <v>11215</v>
      </c>
      <c r="B10823" s="44" t="s">
        <v>257</v>
      </c>
      <c r="C10823" s="44" t="s">
        <v>108</v>
      </c>
      <c r="D10823" s="3" t="s">
        <v>175</v>
      </c>
      <c r="E10823" s="3">
        <v>3</v>
      </c>
      <c r="F10823" s="116">
        <v>1</v>
      </c>
      <c r="G10823" s="116">
        <v>4</v>
      </c>
      <c r="H10823" s="116">
        <v>1</v>
      </c>
      <c r="I10823" s="3">
        <f t="shared" si="169"/>
        <v>2</v>
      </c>
    </row>
    <row r="10824" spans="1:9" x14ac:dyDescent="0.35">
      <c r="A10824" s="3" t="s">
        <v>11216</v>
      </c>
      <c r="B10824" s="44" t="s">
        <v>257</v>
      </c>
      <c r="C10824" s="44" t="s">
        <v>108</v>
      </c>
      <c r="D10824" s="3" t="s">
        <v>175</v>
      </c>
      <c r="E10824" s="3">
        <v>3</v>
      </c>
      <c r="F10824" s="116">
        <v>1</v>
      </c>
      <c r="G10824" s="116">
        <v>4</v>
      </c>
      <c r="H10824" s="116">
        <v>1</v>
      </c>
      <c r="I10824" s="3">
        <f t="shared" si="169"/>
        <v>2</v>
      </c>
    </row>
    <row r="10825" spans="1:9" x14ac:dyDescent="0.35">
      <c r="A10825" s="3" t="s">
        <v>11217</v>
      </c>
      <c r="B10825" s="44" t="s">
        <v>214</v>
      </c>
      <c r="C10825" s="44" t="s">
        <v>98</v>
      </c>
      <c r="D10825" s="3" t="s">
        <v>176</v>
      </c>
      <c r="E10825" s="3">
        <v>3</v>
      </c>
      <c r="F10825" s="116">
        <v>1</v>
      </c>
      <c r="G10825" s="116">
        <v>4</v>
      </c>
      <c r="H10825" s="116">
        <v>1</v>
      </c>
      <c r="I10825" s="3">
        <f t="shared" si="169"/>
        <v>2</v>
      </c>
    </row>
    <row r="10826" spans="1:9" x14ac:dyDescent="0.35">
      <c r="A10826" s="3" t="s">
        <v>11218</v>
      </c>
      <c r="B10826" s="44" t="s">
        <v>241</v>
      </c>
      <c r="C10826" s="44" t="s">
        <v>35</v>
      </c>
      <c r="D10826" s="3" t="s">
        <v>175</v>
      </c>
      <c r="E10826" s="3">
        <v>3</v>
      </c>
      <c r="F10826" s="116">
        <v>1</v>
      </c>
      <c r="G10826" s="116">
        <v>1</v>
      </c>
      <c r="H10826" s="116">
        <v>1</v>
      </c>
      <c r="I10826" s="3">
        <f t="shared" si="169"/>
        <v>2</v>
      </c>
    </row>
    <row r="10827" spans="1:9" x14ac:dyDescent="0.35">
      <c r="A10827" s="3" t="s">
        <v>11219</v>
      </c>
      <c r="B10827" s="44" t="s">
        <v>257</v>
      </c>
      <c r="C10827" s="44" t="s">
        <v>108</v>
      </c>
      <c r="D10827" s="3" t="s">
        <v>175</v>
      </c>
      <c r="E10827" s="3">
        <v>3</v>
      </c>
      <c r="F10827" s="116">
        <v>1</v>
      </c>
      <c r="G10827" s="116">
        <v>4</v>
      </c>
      <c r="H10827" s="116">
        <v>1</v>
      </c>
      <c r="I10827" s="3">
        <f t="shared" si="169"/>
        <v>2</v>
      </c>
    </row>
    <row r="10828" spans="1:9" x14ac:dyDescent="0.35">
      <c r="A10828" s="3" t="s">
        <v>11220</v>
      </c>
      <c r="B10828" s="44" t="s">
        <v>277</v>
      </c>
      <c r="C10828" s="44" t="s">
        <v>273</v>
      </c>
      <c r="D10828" s="3" t="s">
        <v>176</v>
      </c>
      <c r="E10828" s="3">
        <v>3</v>
      </c>
      <c r="F10828" s="116">
        <v>1</v>
      </c>
      <c r="G10828" s="116">
        <v>4</v>
      </c>
      <c r="H10828" s="116">
        <v>1</v>
      </c>
      <c r="I10828" s="3">
        <f t="shared" si="169"/>
        <v>2</v>
      </c>
    </row>
    <row r="10829" spans="1:9" x14ac:dyDescent="0.35">
      <c r="A10829" s="3" t="s">
        <v>11221</v>
      </c>
      <c r="B10829" s="44" t="s">
        <v>257</v>
      </c>
      <c r="C10829" s="44" t="s">
        <v>108</v>
      </c>
      <c r="D10829" s="3" t="s">
        <v>175</v>
      </c>
      <c r="E10829" s="3">
        <v>3</v>
      </c>
      <c r="F10829" s="116">
        <v>1</v>
      </c>
      <c r="G10829" s="116">
        <v>4</v>
      </c>
      <c r="H10829" s="116">
        <v>1</v>
      </c>
      <c r="I10829" s="3">
        <f t="shared" si="169"/>
        <v>2</v>
      </c>
    </row>
    <row r="10830" spans="1:9" x14ac:dyDescent="0.35">
      <c r="A10830" s="3" t="s">
        <v>11222</v>
      </c>
      <c r="B10830" s="44" t="s">
        <v>272</v>
      </c>
      <c r="C10830" s="44" t="s">
        <v>273</v>
      </c>
      <c r="D10830" s="3" t="s">
        <v>175</v>
      </c>
      <c r="E10830" s="3">
        <v>3</v>
      </c>
      <c r="F10830" s="116">
        <v>1</v>
      </c>
      <c r="G10830" s="116">
        <v>4</v>
      </c>
      <c r="H10830" s="116">
        <v>1</v>
      </c>
      <c r="I10830" s="3">
        <f t="shared" si="169"/>
        <v>2</v>
      </c>
    </row>
    <row r="10831" spans="1:9" x14ac:dyDescent="0.35">
      <c r="A10831" s="3" t="s">
        <v>11223</v>
      </c>
      <c r="B10831" s="44" t="s">
        <v>272</v>
      </c>
      <c r="C10831" s="44" t="s">
        <v>273</v>
      </c>
      <c r="D10831" s="3" t="s">
        <v>175</v>
      </c>
      <c r="E10831" s="3">
        <v>3</v>
      </c>
      <c r="F10831" s="116">
        <v>1</v>
      </c>
      <c r="G10831" s="116">
        <v>4</v>
      </c>
      <c r="H10831" s="116">
        <v>1</v>
      </c>
      <c r="I10831" s="3">
        <f t="shared" si="169"/>
        <v>2</v>
      </c>
    </row>
    <row r="10832" spans="1:9" x14ac:dyDescent="0.35">
      <c r="A10832" s="3" t="s">
        <v>11224</v>
      </c>
      <c r="B10832" s="44" t="s">
        <v>272</v>
      </c>
      <c r="C10832" s="44" t="s">
        <v>273</v>
      </c>
      <c r="D10832" s="3" t="s">
        <v>175</v>
      </c>
      <c r="E10832" s="3">
        <v>3</v>
      </c>
      <c r="F10832" s="116">
        <v>4</v>
      </c>
      <c r="G10832" s="116">
        <v>4</v>
      </c>
      <c r="H10832" s="116">
        <v>1</v>
      </c>
      <c r="I10832" s="3">
        <f t="shared" si="169"/>
        <v>3</v>
      </c>
    </row>
    <row r="10833" spans="1:9" x14ac:dyDescent="0.35">
      <c r="A10833" s="3" t="s">
        <v>11225</v>
      </c>
      <c r="B10833" s="44" t="s">
        <v>272</v>
      </c>
      <c r="C10833" s="44" t="s">
        <v>273</v>
      </c>
      <c r="D10833" s="3" t="s">
        <v>175</v>
      </c>
      <c r="E10833" s="3">
        <v>3</v>
      </c>
      <c r="F10833" s="116">
        <v>4</v>
      </c>
      <c r="G10833" s="116">
        <v>1</v>
      </c>
      <c r="H10833" s="116">
        <v>1</v>
      </c>
      <c r="I10833" s="3">
        <f t="shared" si="169"/>
        <v>2</v>
      </c>
    </row>
    <row r="10834" spans="1:9" x14ac:dyDescent="0.35">
      <c r="A10834" s="3" t="s">
        <v>11226</v>
      </c>
      <c r="B10834" s="44" t="s">
        <v>272</v>
      </c>
      <c r="C10834" s="44" t="s">
        <v>273</v>
      </c>
      <c r="D10834" s="3" t="s">
        <v>175</v>
      </c>
      <c r="E10834" s="3">
        <v>3</v>
      </c>
      <c r="F10834" s="116">
        <v>1</v>
      </c>
      <c r="G10834" s="116">
        <v>4</v>
      </c>
      <c r="H10834" s="116">
        <v>1</v>
      </c>
      <c r="I10834" s="3">
        <f t="shared" si="169"/>
        <v>2</v>
      </c>
    </row>
    <row r="10835" spans="1:9" x14ac:dyDescent="0.35">
      <c r="A10835" s="3" t="s">
        <v>11227</v>
      </c>
      <c r="B10835" s="44" t="s">
        <v>279</v>
      </c>
      <c r="C10835" s="44" t="s">
        <v>155</v>
      </c>
      <c r="D10835" s="3" t="s">
        <v>175</v>
      </c>
      <c r="E10835" s="3">
        <v>3</v>
      </c>
      <c r="F10835" s="116">
        <v>1</v>
      </c>
      <c r="G10835" s="116">
        <v>4</v>
      </c>
      <c r="H10835" s="116">
        <v>1</v>
      </c>
      <c r="I10835" s="3">
        <f t="shared" si="169"/>
        <v>2</v>
      </c>
    </row>
    <row r="10836" spans="1:9" x14ac:dyDescent="0.35">
      <c r="A10836" s="3" t="s">
        <v>11228</v>
      </c>
      <c r="B10836" s="44" t="s">
        <v>201</v>
      </c>
      <c r="C10836" s="44" t="s">
        <v>155</v>
      </c>
      <c r="D10836" s="3" t="s">
        <v>176</v>
      </c>
      <c r="E10836" s="3">
        <v>1</v>
      </c>
      <c r="F10836" s="116">
        <v>3</v>
      </c>
      <c r="G10836" s="116">
        <v>4</v>
      </c>
      <c r="H10836" s="116">
        <v>1</v>
      </c>
      <c r="I10836" s="3">
        <f t="shared" si="169"/>
        <v>2</v>
      </c>
    </row>
    <row r="10837" spans="1:9" x14ac:dyDescent="0.35">
      <c r="A10837" s="3" t="s">
        <v>11229</v>
      </c>
      <c r="B10837" s="44" t="s">
        <v>179</v>
      </c>
      <c r="C10837" s="44" t="s">
        <v>102</v>
      </c>
      <c r="D10837" s="3" t="s">
        <v>176</v>
      </c>
      <c r="E10837" s="3">
        <v>3</v>
      </c>
      <c r="F10837" s="116">
        <v>1</v>
      </c>
      <c r="G10837" s="116">
        <v>1</v>
      </c>
      <c r="H10837" s="116">
        <v>1</v>
      </c>
      <c r="I10837" s="3">
        <f t="shared" si="169"/>
        <v>2</v>
      </c>
    </row>
    <row r="10838" spans="1:9" x14ac:dyDescent="0.35">
      <c r="A10838" s="3" t="s">
        <v>11230</v>
      </c>
      <c r="B10838" s="44" t="s">
        <v>201</v>
      </c>
      <c r="C10838" s="44" t="s">
        <v>155</v>
      </c>
      <c r="D10838" s="3" t="s">
        <v>176</v>
      </c>
      <c r="E10838" s="3">
        <v>3</v>
      </c>
      <c r="F10838" s="116">
        <v>4</v>
      </c>
      <c r="G10838" s="116">
        <v>1</v>
      </c>
      <c r="H10838" s="116">
        <v>1</v>
      </c>
      <c r="I10838" s="3">
        <f t="shared" si="169"/>
        <v>2</v>
      </c>
    </row>
    <row r="10839" spans="1:9" x14ac:dyDescent="0.35">
      <c r="A10839" s="3" t="s">
        <v>11231</v>
      </c>
      <c r="B10839" s="44" t="s">
        <v>213</v>
      </c>
      <c r="C10839" s="44" t="s">
        <v>108</v>
      </c>
      <c r="D10839" s="3" t="s">
        <v>176</v>
      </c>
      <c r="E10839" s="3">
        <v>3</v>
      </c>
      <c r="F10839" s="116">
        <v>1</v>
      </c>
      <c r="G10839" s="116">
        <v>4</v>
      </c>
      <c r="H10839" s="116">
        <v>1</v>
      </c>
      <c r="I10839" s="3">
        <f t="shared" si="169"/>
        <v>2</v>
      </c>
    </row>
    <row r="10840" spans="1:9" x14ac:dyDescent="0.35">
      <c r="A10840" s="3" t="s">
        <v>11232</v>
      </c>
      <c r="B10840" s="44" t="s">
        <v>279</v>
      </c>
      <c r="C10840" s="44" t="s">
        <v>155</v>
      </c>
      <c r="D10840" s="3" t="s">
        <v>175</v>
      </c>
      <c r="E10840" s="3">
        <v>3</v>
      </c>
      <c r="F10840" s="116">
        <v>1</v>
      </c>
      <c r="G10840" s="116">
        <v>4</v>
      </c>
      <c r="H10840" s="116">
        <v>1</v>
      </c>
      <c r="I10840" s="3">
        <f t="shared" si="169"/>
        <v>2</v>
      </c>
    </row>
    <row r="10841" spans="1:9" x14ac:dyDescent="0.35">
      <c r="A10841" s="3" t="s">
        <v>11233</v>
      </c>
      <c r="B10841" s="44" t="s">
        <v>213</v>
      </c>
      <c r="C10841" s="44" t="s">
        <v>108</v>
      </c>
      <c r="D10841" s="3" t="s">
        <v>176</v>
      </c>
      <c r="E10841" s="3">
        <v>3</v>
      </c>
      <c r="F10841" s="116">
        <v>1</v>
      </c>
      <c r="G10841" s="116">
        <v>1</v>
      </c>
      <c r="H10841" s="116">
        <v>1</v>
      </c>
      <c r="I10841" s="3">
        <f t="shared" si="169"/>
        <v>2</v>
      </c>
    </row>
    <row r="10842" spans="1:9" x14ac:dyDescent="0.35">
      <c r="A10842" s="3" t="s">
        <v>11234</v>
      </c>
      <c r="B10842" s="44" t="s">
        <v>213</v>
      </c>
      <c r="C10842" s="44" t="s">
        <v>108</v>
      </c>
      <c r="D10842" s="3" t="s">
        <v>176</v>
      </c>
      <c r="E10842" s="3">
        <v>3</v>
      </c>
      <c r="F10842" s="116">
        <v>1</v>
      </c>
      <c r="G10842" s="116">
        <v>1</v>
      </c>
      <c r="H10842" s="116">
        <v>1</v>
      </c>
      <c r="I10842" s="3">
        <f t="shared" si="169"/>
        <v>2</v>
      </c>
    </row>
    <row r="10843" spans="1:9" x14ac:dyDescent="0.35">
      <c r="A10843" s="3" t="s">
        <v>11235</v>
      </c>
      <c r="B10843" s="44" t="s">
        <v>2212</v>
      </c>
      <c r="C10843" s="44" t="s">
        <v>81</v>
      </c>
      <c r="D10843" s="3" t="s">
        <v>175</v>
      </c>
      <c r="E10843" s="3">
        <v>3</v>
      </c>
      <c r="F10843" s="116">
        <v>1</v>
      </c>
      <c r="G10843" s="116">
        <v>1</v>
      </c>
      <c r="H10843" s="116">
        <v>1</v>
      </c>
      <c r="I10843" s="3">
        <f t="shared" si="169"/>
        <v>2</v>
      </c>
    </row>
    <row r="10844" spans="1:9" x14ac:dyDescent="0.35">
      <c r="A10844" s="3" t="s">
        <v>11236</v>
      </c>
      <c r="B10844" s="44" t="s">
        <v>213</v>
      </c>
      <c r="C10844" s="44" t="s">
        <v>108</v>
      </c>
      <c r="D10844" s="3" t="s">
        <v>176</v>
      </c>
      <c r="E10844" s="3">
        <v>3</v>
      </c>
      <c r="F10844" s="116">
        <v>1</v>
      </c>
      <c r="G10844" s="116">
        <v>4</v>
      </c>
      <c r="H10844" s="116">
        <v>1</v>
      </c>
      <c r="I10844" s="3">
        <f t="shared" si="169"/>
        <v>2</v>
      </c>
    </row>
    <row r="10845" spans="1:9" x14ac:dyDescent="0.35">
      <c r="A10845" s="3" t="s">
        <v>11237</v>
      </c>
      <c r="B10845" s="44" t="s">
        <v>2212</v>
      </c>
      <c r="C10845" s="44" t="s">
        <v>81</v>
      </c>
      <c r="D10845" s="3" t="s">
        <v>175</v>
      </c>
      <c r="E10845" s="3">
        <v>3</v>
      </c>
      <c r="F10845" s="116">
        <v>1</v>
      </c>
      <c r="G10845" s="116">
        <v>1</v>
      </c>
      <c r="H10845" s="116">
        <v>2</v>
      </c>
      <c r="I10845" s="3">
        <f t="shared" si="169"/>
        <v>2</v>
      </c>
    </row>
    <row r="10846" spans="1:9" x14ac:dyDescent="0.35">
      <c r="A10846" s="3" t="s">
        <v>11238</v>
      </c>
      <c r="B10846" s="44" t="s">
        <v>213</v>
      </c>
      <c r="C10846" s="44" t="s">
        <v>108</v>
      </c>
      <c r="D10846" s="3" t="s">
        <v>176</v>
      </c>
      <c r="E10846" s="3">
        <v>3</v>
      </c>
      <c r="F10846" s="116">
        <v>1</v>
      </c>
      <c r="G10846" s="116">
        <v>4</v>
      </c>
      <c r="H10846" s="116">
        <v>1</v>
      </c>
      <c r="I10846" s="3">
        <f t="shared" si="169"/>
        <v>2</v>
      </c>
    </row>
    <row r="10847" spans="1:9" x14ac:dyDescent="0.35">
      <c r="A10847" s="3" t="s">
        <v>11239</v>
      </c>
      <c r="B10847" s="44" t="s">
        <v>213</v>
      </c>
      <c r="C10847" s="44" t="s">
        <v>108</v>
      </c>
      <c r="D10847" s="3" t="s">
        <v>176</v>
      </c>
      <c r="E10847" s="3">
        <v>3</v>
      </c>
      <c r="F10847" s="116">
        <v>1</v>
      </c>
      <c r="G10847" s="116">
        <v>4</v>
      </c>
      <c r="H10847" s="116">
        <v>1</v>
      </c>
      <c r="I10847" s="3">
        <f t="shared" si="169"/>
        <v>2</v>
      </c>
    </row>
    <row r="10848" spans="1:9" x14ac:dyDescent="0.35">
      <c r="A10848" s="3" t="s">
        <v>11240</v>
      </c>
      <c r="B10848" s="44" t="s">
        <v>213</v>
      </c>
      <c r="C10848" s="44" t="s">
        <v>108</v>
      </c>
      <c r="D10848" s="3" t="s">
        <v>176</v>
      </c>
      <c r="E10848" s="3">
        <v>3</v>
      </c>
      <c r="F10848" s="116">
        <v>1</v>
      </c>
      <c r="G10848" s="116">
        <v>1</v>
      </c>
      <c r="H10848" s="116">
        <v>1</v>
      </c>
      <c r="I10848" s="3">
        <f t="shared" si="169"/>
        <v>2</v>
      </c>
    </row>
    <row r="10849" spans="1:9" x14ac:dyDescent="0.35">
      <c r="A10849" s="3" t="s">
        <v>11241</v>
      </c>
      <c r="B10849" s="44" t="s">
        <v>229</v>
      </c>
      <c r="C10849" s="44" t="s">
        <v>203</v>
      </c>
      <c r="D10849" s="3" t="s">
        <v>175</v>
      </c>
      <c r="E10849" s="3">
        <v>3</v>
      </c>
      <c r="F10849" s="116">
        <v>1</v>
      </c>
      <c r="G10849" s="116">
        <v>4</v>
      </c>
      <c r="H10849" s="116">
        <v>2</v>
      </c>
      <c r="I10849" s="3">
        <f t="shared" si="169"/>
        <v>3</v>
      </c>
    </row>
    <row r="10850" spans="1:9" x14ac:dyDescent="0.35">
      <c r="A10850" s="3" t="s">
        <v>11242</v>
      </c>
      <c r="B10850" s="44" t="s">
        <v>280</v>
      </c>
      <c r="C10850" s="44" t="s">
        <v>98</v>
      </c>
      <c r="D10850" s="3" t="s">
        <v>175</v>
      </c>
      <c r="E10850" s="3">
        <v>3</v>
      </c>
      <c r="F10850" s="116">
        <v>1</v>
      </c>
      <c r="G10850" s="116">
        <v>4</v>
      </c>
      <c r="H10850" s="116">
        <v>1</v>
      </c>
      <c r="I10850" s="3">
        <f t="shared" si="169"/>
        <v>2</v>
      </c>
    </row>
    <row r="10851" spans="1:9" x14ac:dyDescent="0.35">
      <c r="A10851" s="3" t="s">
        <v>11243</v>
      </c>
      <c r="B10851" s="44" t="s">
        <v>2212</v>
      </c>
      <c r="C10851" s="44" t="s">
        <v>81</v>
      </c>
      <c r="D10851" s="3" t="s">
        <v>175</v>
      </c>
      <c r="E10851" s="3">
        <v>3</v>
      </c>
      <c r="F10851" s="116">
        <v>1</v>
      </c>
      <c r="G10851" s="116">
        <v>4</v>
      </c>
      <c r="H10851" s="116">
        <v>1</v>
      </c>
      <c r="I10851" s="3">
        <f t="shared" si="169"/>
        <v>2</v>
      </c>
    </row>
    <row r="10852" spans="1:9" x14ac:dyDescent="0.35">
      <c r="A10852" s="3" t="s">
        <v>11244</v>
      </c>
      <c r="B10852" s="44" t="s">
        <v>231</v>
      </c>
      <c r="C10852" s="44" t="s">
        <v>35</v>
      </c>
      <c r="D10852" s="3" t="s">
        <v>176</v>
      </c>
      <c r="E10852" s="3">
        <v>3</v>
      </c>
      <c r="F10852" s="116">
        <v>1</v>
      </c>
      <c r="G10852" s="116">
        <v>4</v>
      </c>
      <c r="H10852" s="116">
        <v>1</v>
      </c>
      <c r="I10852" s="3">
        <f t="shared" si="169"/>
        <v>2</v>
      </c>
    </row>
    <row r="10853" spans="1:9" x14ac:dyDescent="0.35">
      <c r="A10853" s="3" t="s">
        <v>11245</v>
      </c>
      <c r="B10853" s="44" t="s">
        <v>279</v>
      </c>
      <c r="C10853" s="44" t="s">
        <v>155</v>
      </c>
      <c r="D10853" s="3" t="s">
        <v>175</v>
      </c>
      <c r="E10853" s="3">
        <v>3</v>
      </c>
      <c r="F10853" s="116">
        <v>1</v>
      </c>
      <c r="G10853" s="116">
        <v>4</v>
      </c>
      <c r="H10853" s="116">
        <v>1</v>
      </c>
      <c r="I10853" s="3">
        <f t="shared" si="169"/>
        <v>2</v>
      </c>
    </row>
    <row r="10854" spans="1:9" x14ac:dyDescent="0.35">
      <c r="A10854" s="3" t="s">
        <v>11246</v>
      </c>
      <c r="B10854" s="44" t="s">
        <v>280</v>
      </c>
      <c r="C10854" s="44" t="s">
        <v>98</v>
      </c>
      <c r="D10854" s="3" t="s">
        <v>175</v>
      </c>
      <c r="E10854" s="3">
        <v>3</v>
      </c>
      <c r="F10854" s="116">
        <v>1</v>
      </c>
      <c r="G10854" s="116">
        <v>1</v>
      </c>
      <c r="H10854" s="116">
        <v>1</v>
      </c>
      <c r="I10854" s="3">
        <f t="shared" si="169"/>
        <v>2</v>
      </c>
    </row>
    <row r="10855" spans="1:9" x14ac:dyDescent="0.35">
      <c r="A10855" s="3" t="s">
        <v>11247</v>
      </c>
      <c r="B10855" s="44" t="s">
        <v>213</v>
      </c>
      <c r="C10855" s="44" t="s">
        <v>108</v>
      </c>
      <c r="D10855" s="3" t="s">
        <v>176</v>
      </c>
      <c r="E10855" s="3">
        <v>3</v>
      </c>
      <c r="F10855" s="116">
        <v>1</v>
      </c>
      <c r="G10855" s="116">
        <v>4</v>
      </c>
      <c r="H10855" s="116">
        <v>1</v>
      </c>
      <c r="I10855" s="3">
        <f t="shared" si="169"/>
        <v>2</v>
      </c>
    </row>
    <row r="10856" spans="1:9" x14ac:dyDescent="0.35">
      <c r="A10856" s="3" t="s">
        <v>11248</v>
      </c>
      <c r="B10856" s="44" t="s">
        <v>213</v>
      </c>
      <c r="C10856" s="44" t="s">
        <v>108</v>
      </c>
      <c r="D10856" s="3" t="s">
        <v>176</v>
      </c>
      <c r="E10856" s="3">
        <v>3</v>
      </c>
      <c r="F10856" s="116">
        <v>1</v>
      </c>
      <c r="G10856" s="116">
        <v>1</v>
      </c>
      <c r="H10856" s="116">
        <v>1</v>
      </c>
      <c r="I10856" s="3">
        <f t="shared" si="169"/>
        <v>2</v>
      </c>
    </row>
    <row r="10857" spans="1:9" x14ac:dyDescent="0.35">
      <c r="A10857" s="3" t="s">
        <v>11249</v>
      </c>
      <c r="B10857" s="44" t="s">
        <v>241</v>
      </c>
      <c r="C10857" s="44" t="s">
        <v>35</v>
      </c>
      <c r="D10857" s="3" t="s">
        <v>175</v>
      </c>
      <c r="E10857" s="3">
        <v>1</v>
      </c>
      <c r="F10857" s="116">
        <v>2</v>
      </c>
      <c r="G10857" s="116">
        <v>1</v>
      </c>
      <c r="H10857" s="116">
        <v>1</v>
      </c>
      <c r="I10857" s="3">
        <f t="shared" si="169"/>
        <v>1</v>
      </c>
    </row>
    <row r="10858" spans="1:9" x14ac:dyDescent="0.35">
      <c r="A10858" s="3" t="s">
        <v>11250</v>
      </c>
      <c r="B10858" s="44" t="s">
        <v>241</v>
      </c>
      <c r="C10858" s="44" t="s">
        <v>35</v>
      </c>
      <c r="D10858" s="3" t="s">
        <v>175</v>
      </c>
      <c r="E10858" s="3">
        <v>3</v>
      </c>
      <c r="F10858" s="116">
        <v>1</v>
      </c>
      <c r="G10858" s="116">
        <v>1</v>
      </c>
      <c r="H10858" s="116">
        <v>1</v>
      </c>
      <c r="I10858" s="3">
        <f t="shared" si="169"/>
        <v>2</v>
      </c>
    </row>
    <row r="10859" spans="1:9" x14ac:dyDescent="0.35">
      <c r="A10859" s="3" t="s">
        <v>11251</v>
      </c>
      <c r="B10859" s="44" t="s">
        <v>257</v>
      </c>
      <c r="C10859" s="44" t="s">
        <v>108</v>
      </c>
      <c r="D10859" s="3" t="s">
        <v>175</v>
      </c>
      <c r="E10859" s="3">
        <v>3</v>
      </c>
      <c r="F10859" s="116">
        <v>1</v>
      </c>
      <c r="G10859" s="116">
        <v>4</v>
      </c>
      <c r="H10859" s="116">
        <v>1</v>
      </c>
      <c r="I10859" s="3">
        <f t="shared" si="169"/>
        <v>2</v>
      </c>
    </row>
    <row r="10860" spans="1:9" x14ac:dyDescent="0.35">
      <c r="A10860" s="3" t="s">
        <v>11252</v>
      </c>
      <c r="B10860" s="44" t="s">
        <v>257</v>
      </c>
      <c r="C10860" s="44" t="s">
        <v>108</v>
      </c>
      <c r="D10860" s="3" t="s">
        <v>175</v>
      </c>
      <c r="E10860" s="3">
        <v>3</v>
      </c>
      <c r="F10860" s="116">
        <v>1</v>
      </c>
      <c r="G10860" s="116">
        <v>4</v>
      </c>
      <c r="H10860" s="116">
        <v>1</v>
      </c>
      <c r="I10860" s="3">
        <f t="shared" si="169"/>
        <v>2</v>
      </c>
    </row>
    <row r="10861" spans="1:9" x14ac:dyDescent="0.35">
      <c r="A10861" s="3" t="s">
        <v>11253</v>
      </c>
      <c r="B10861" s="44" t="s">
        <v>277</v>
      </c>
      <c r="C10861" s="44" t="s">
        <v>273</v>
      </c>
      <c r="D10861" s="3" t="s">
        <v>176</v>
      </c>
      <c r="E10861" s="3">
        <v>3</v>
      </c>
      <c r="F10861" s="116">
        <v>1</v>
      </c>
      <c r="G10861" s="116">
        <v>4</v>
      </c>
      <c r="H10861" s="116">
        <v>1</v>
      </c>
      <c r="I10861" s="3">
        <f t="shared" si="169"/>
        <v>2</v>
      </c>
    </row>
    <row r="10862" spans="1:9" x14ac:dyDescent="0.35">
      <c r="A10862" s="3" t="s">
        <v>11254</v>
      </c>
      <c r="B10862" s="44" t="s">
        <v>257</v>
      </c>
      <c r="C10862" s="44" t="s">
        <v>108</v>
      </c>
      <c r="D10862" s="3" t="s">
        <v>175</v>
      </c>
      <c r="E10862" s="3">
        <v>3</v>
      </c>
      <c r="F10862" s="116">
        <v>1</v>
      </c>
      <c r="G10862" s="116">
        <v>4</v>
      </c>
      <c r="H10862" s="116">
        <v>1</v>
      </c>
      <c r="I10862" s="3">
        <f t="shared" si="169"/>
        <v>2</v>
      </c>
    </row>
    <row r="10863" spans="1:9" x14ac:dyDescent="0.35">
      <c r="A10863" s="3" t="s">
        <v>11255</v>
      </c>
      <c r="B10863" s="44" t="s">
        <v>256</v>
      </c>
      <c r="C10863" s="44" t="s">
        <v>25</v>
      </c>
      <c r="D10863" s="3" t="s">
        <v>176</v>
      </c>
      <c r="E10863" s="3">
        <v>3</v>
      </c>
      <c r="F10863" s="116">
        <v>1</v>
      </c>
      <c r="G10863" s="116">
        <v>4</v>
      </c>
      <c r="H10863" s="116">
        <v>1</v>
      </c>
      <c r="I10863" s="3">
        <f t="shared" si="169"/>
        <v>2</v>
      </c>
    </row>
    <row r="10864" spans="1:9" x14ac:dyDescent="0.35">
      <c r="A10864" s="3" t="s">
        <v>11256</v>
      </c>
      <c r="B10864" s="44" t="s">
        <v>179</v>
      </c>
      <c r="C10864" s="44" t="s">
        <v>102</v>
      </c>
      <c r="D10864" s="3" t="s">
        <v>176</v>
      </c>
      <c r="E10864" s="3">
        <v>3</v>
      </c>
      <c r="F10864" s="116">
        <v>1</v>
      </c>
      <c r="G10864" s="116">
        <v>4</v>
      </c>
      <c r="H10864" s="116">
        <v>1</v>
      </c>
      <c r="I10864" s="3">
        <f t="shared" si="169"/>
        <v>2</v>
      </c>
    </row>
    <row r="10865" spans="1:9" x14ac:dyDescent="0.35">
      <c r="A10865" s="3" t="s">
        <v>11257</v>
      </c>
      <c r="B10865" s="44" t="s">
        <v>202</v>
      </c>
      <c r="C10865" s="44" t="s">
        <v>203</v>
      </c>
      <c r="D10865" s="3" t="s">
        <v>176</v>
      </c>
      <c r="E10865" s="3">
        <v>1</v>
      </c>
      <c r="F10865" s="116">
        <v>4</v>
      </c>
      <c r="G10865" s="116">
        <v>4</v>
      </c>
      <c r="H10865" s="116">
        <v>3</v>
      </c>
      <c r="I10865" s="3">
        <f t="shared" si="169"/>
        <v>3</v>
      </c>
    </row>
    <row r="10866" spans="1:9" x14ac:dyDescent="0.35">
      <c r="A10866" s="3" t="s">
        <v>11258</v>
      </c>
      <c r="B10866" s="44" t="s">
        <v>241</v>
      </c>
      <c r="C10866" s="44" t="s">
        <v>35</v>
      </c>
      <c r="D10866" s="3" t="s">
        <v>175</v>
      </c>
      <c r="E10866" s="3">
        <v>2</v>
      </c>
      <c r="F10866" s="116">
        <v>4</v>
      </c>
      <c r="G10866" s="116">
        <v>4</v>
      </c>
      <c r="H10866" s="116">
        <v>2</v>
      </c>
      <c r="I10866" s="3">
        <f t="shared" si="169"/>
        <v>3</v>
      </c>
    </row>
    <row r="10867" spans="1:9" x14ac:dyDescent="0.35">
      <c r="A10867" s="3" t="s">
        <v>11259</v>
      </c>
      <c r="B10867" s="44" t="s">
        <v>257</v>
      </c>
      <c r="C10867" s="44" t="s">
        <v>108</v>
      </c>
      <c r="D10867" s="3" t="s">
        <v>175</v>
      </c>
      <c r="E10867" s="3">
        <v>3</v>
      </c>
      <c r="F10867" s="116">
        <v>1</v>
      </c>
      <c r="G10867" s="116">
        <v>4</v>
      </c>
      <c r="H10867" s="116">
        <v>1</v>
      </c>
      <c r="I10867" s="3">
        <f t="shared" si="169"/>
        <v>2</v>
      </c>
    </row>
    <row r="10868" spans="1:9" x14ac:dyDescent="0.35">
      <c r="A10868" s="3" t="s">
        <v>11260</v>
      </c>
      <c r="B10868" s="44" t="s">
        <v>179</v>
      </c>
      <c r="C10868" s="44" t="s">
        <v>102</v>
      </c>
      <c r="D10868" s="3" t="s">
        <v>176</v>
      </c>
      <c r="E10868" s="3">
        <v>3</v>
      </c>
      <c r="F10868" s="116">
        <v>1</v>
      </c>
      <c r="G10868" s="116">
        <v>4</v>
      </c>
      <c r="H10868" s="116">
        <v>1</v>
      </c>
      <c r="I10868" s="3">
        <f t="shared" si="169"/>
        <v>2</v>
      </c>
    </row>
    <row r="10869" spans="1:9" x14ac:dyDescent="0.35">
      <c r="A10869" s="3" t="s">
        <v>11261</v>
      </c>
      <c r="B10869" s="44" t="s">
        <v>202</v>
      </c>
      <c r="C10869" s="44" t="s">
        <v>203</v>
      </c>
      <c r="D10869" s="3" t="s">
        <v>176</v>
      </c>
      <c r="E10869" s="3">
        <v>3</v>
      </c>
      <c r="F10869" s="116">
        <v>1</v>
      </c>
      <c r="G10869" s="116">
        <v>4</v>
      </c>
      <c r="H10869" s="116">
        <v>1</v>
      </c>
      <c r="I10869" s="3">
        <f t="shared" si="169"/>
        <v>2</v>
      </c>
    </row>
    <row r="10870" spans="1:9" x14ac:dyDescent="0.35">
      <c r="A10870" s="3" t="s">
        <v>11262</v>
      </c>
      <c r="B10870" s="44" t="s">
        <v>229</v>
      </c>
      <c r="C10870" s="44" t="s">
        <v>203</v>
      </c>
      <c r="D10870" s="3" t="s">
        <v>175</v>
      </c>
      <c r="E10870" s="3">
        <v>3</v>
      </c>
      <c r="F10870" s="116">
        <v>1</v>
      </c>
      <c r="G10870" s="116">
        <v>4</v>
      </c>
      <c r="H10870" s="116">
        <v>1</v>
      </c>
      <c r="I10870" s="3">
        <f t="shared" si="169"/>
        <v>2</v>
      </c>
    </row>
    <row r="10871" spans="1:9" x14ac:dyDescent="0.35">
      <c r="A10871" s="3" t="s">
        <v>11263</v>
      </c>
      <c r="B10871" s="44" t="s">
        <v>179</v>
      </c>
      <c r="C10871" s="44" t="s">
        <v>102</v>
      </c>
      <c r="D10871" s="3" t="s">
        <v>176</v>
      </c>
      <c r="E10871" s="3">
        <v>3</v>
      </c>
      <c r="F10871" s="116">
        <v>1</v>
      </c>
      <c r="G10871" s="116">
        <v>4</v>
      </c>
      <c r="H10871" s="116">
        <v>1</v>
      </c>
      <c r="I10871" s="3">
        <f t="shared" si="169"/>
        <v>2</v>
      </c>
    </row>
    <row r="10872" spans="1:9" x14ac:dyDescent="0.35">
      <c r="A10872" s="3" t="s">
        <v>11264</v>
      </c>
      <c r="B10872" s="44" t="s">
        <v>257</v>
      </c>
      <c r="C10872" s="44" t="s">
        <v>108</v>
      </c>
      <c r="D10872" s="3" t="s">
        <v>175</v>
      </c>
      <c r="E10872" s="3">
        <v>3</v>
      </c>
      <c r="F10872" s="116">
        <v>1</v>
      </c>
      <c r="G10872" s="116">
        <v>4</v>
      </c>
      <c r="H10872" s="116">
        <v>1</v>
      </c>
      <c r="I10872" s="3">
        <f t="shared" si="169"/>
        <v>2</v>
      </c>
    </row>
    <row r="10873" spans="1:9" x14ac:dyDescent="0.35">
      <c r="A10873" s="3" t="s">
        <v>11265</v>
      </c>
      <c r="B10873" s="44" t="s">
        <v>240</v>
      </c>
      <c r="C10873" s="44" t="s">
        <v>25</v>
      </c>
      <c r="D10873" s="3" t="s">
        <v>175</v>
      </c>
      <c r="E10873" s="3">
        <v>3</v>
      </c>
      <c r="F10873" s="116">
        <v>2</v>
      </c>
      <c r="G10873" s="116">
        <v>4</v>
      </c>
      <c r="H10873" s="116">
        <v>1</v>
      </c>
      <c r="I10873" s="3">
        <f t="shared" si="169"/>
        <v>3</v>
      </c>
    </row>
    <row r="10874" spans="1:9" x14ac:dyDescent="0.35">
      <c r="A10874" s="3" t="s">
        <v>11266</v>
      </c>
      <c r="B10874" s="44" t="s">
        <v>272</v>
      </c>
      <c r="C10874" s="44" t="s">
        <v>273</v>
      </c>
      <c r="D10874" s="3" t="s">
        <v>175</v>
      </c>
      <c r="E10874" s="3">
        <v>3</v>
      </c>
      <c r="F10874" s="116">
        <v>1</v>
      </c>
      <c r="G10874" s="116">
        <v>4</v>
      </c>
      <c r="H10874" s="116">
        <v>1</v>
      </c>
      <c r="I10874" s="3">
        <f t="shared" si="169"/>
        <v>2</v>
      </c>
    </row>
    <row r="10875" spans="1:9" x14ac:dyDescent="0.35">
      <c r="A10875" s="3" t="s">
        <v>11267</v>
      </c>
      <c r="B10875" s="44" t="s">
        <v>272</v>
      </c>
      <c r="C10875" s="44" t="s">
        <v>273</v>
      </c>
      <c r="D10875" s="3" t="s">
        <v>175</v>
      </c>
      <c r="E10875" s="3">
        <v>3</v>
      </c>
      <c r="F10875" s="116">
        <v>1</v>
      </c>
      <c r="G10875" s="116">
        <v>4</v>
      </c>
      <c r="H10875" s="116">
        <v>1</v>
      </c>
      <c r="I10875" s="3">
        <f t="shared" si="169"/>
        <v>2</v>
      </c>
    </row>
    <row r="10876" spans="1:9" x14ac:dyDescent="0.35">
      <c r="A10876" s="3" t="s">
        <v>11268</v>
      </c>
      <c r="B10876" s="44" t="s">
        <v>213</v>
      </c>
      <c r="C10876" s="44" t="s">
        <v>108</v>
      </c>
      <c r="D10876" s="3" t="s">
        <v>176</v>
      </c>
      <c r="E10876" s="3">
        <v>3</v>
      </c>
      <c r="F10876" s="116">
        <v>1</v>
      </c>
      <c r="G10876" s="116">
        <v>1</v>
      </c>
      <c r="H10876" s="116">
        <v>1</v>
      </c>
      <c r="I10876" s="3">
        <f t="shared" si="169"/>
        <v>2</v>
      </c>
    </row>
    <row r="10877" spans="1:9" x14ac:dyDescent="0.35">
      <c r="A10877" s="3" t="s">
        <v>11269</v>
      </c>
      <c r="B10877" s="44" t="s">
        <v>272</v>
      </c>
      <c r="C10877" s="44" t="s">
        <v>273</v>
      </c>
      <c r="D10877" s="3" t="s">
        <v>175</v>
      </c>
      <c r="E10877" s="3">
        <v>3</v>
      </c>
      <c r="F10877" s="116">
        <v>1</v>
      </c>
      <c r="G10877" s="116">
        <v>4</v>
      </c>
      <c r="H10877" s="116">
        <v>1</v>
      </c>
      <c r="I10877" s="3">
        <f t="shared" si="169"/>
        <v>2</v>
      </c>
    </row>
    <row r="10878" spans="1:9" x14ac:dyDescent="0.35">
      <c r="A10878" s="3" t="s">
        <v>11270</v>
      </c>
      <c r="B10878" s="44" t="s">
        <v>269</v>
      </c>
      <c r="C10878" s="44" t="s">
        <v>270</v>
      </c>
      <c r="D10878" s="3" t="s">
        <v>176</v>
      </c>
      <c r="E10878" s="3">
        <v>3</v>
      </c>
      <c r="F10878" s="116">
        <v>1</v>
      </c>
      <c r="G10878" s="116">
        <v>1</v>
      </c>
      <c r="H10878" s="116">
        <v>1</v>
      </c>
      <c r="I10878" s="3">
        <f t="shared" si="169"/>
        <v>2</v>
      </c>
    </row>
    <row r="10879" spans="1:9" x14ac:dyDescent="0.35">
      <c r="A10879" s="3" t="s">
        <v>11271</v>
      </c>
      <c r="B10879" s="44" t="s">
        <v>241</v>
      </c>
      <c r="C10879" s="44" t="s">
        <v>35</v>
      </c>
      <c r="D10879" s="3" t="s">
        <v>175</v>
      </c>
      <c r="E10879" s="3">
        <v>3</v>
      </c>
      <c r="F10879" s="116">
        <v>1</v>
      </c>
      <c r="G10879" s="116">
        <v>4</v>
      </c>
      <c r="H10879" s="116">
        <v>1</v>
      </c>
      <c r="I10879" s="3">
        <f t="shared" si="169"/>
        <v>2</v>
      </c>
    </row>
    <row r="10880" spans="1:9" x14ac:dyDescent="0.35">
      <c r="A10880" s="3" t="s">
        <v>11272</v>
      </c>
      <c r="B10880" s="44" t="s">
        <v>240</v>
      </c>
      <c r="C10880" s="44" t="s">
        <v>25</v>
      </c>
      <c r="D10880" s="3" t="s">
        <v>175</v>
      </c>
      <c r="E10880" s="3">
        <v>3</v>
      </c>
      <c r="F10880" s="116">
        <v>1</v>
      </c>
      <c r="G10880" s="116">
        <v>4</v>
      </c>
      <c r="H10880" s="116">
        <v>1</v>
      </c>
      <c r="I10880" s="3">
        <f t="shared" si="169"/>
        <v>2</v>
      </c>
    </row>
    <row r="10881" spans="1:9" x14ac:dyDescent="0.35">
      <c r="A10881" s="3" t="s">
        <v>11273</v>
      </c>
      <c r="B10881" s="44" t="s">
        <v>231</v>
      </c>
      <c r="C10881" s="44" t="s">
        <v>35</v>
      </c>
      <c r="D10881" s="3" t="s">
        <v>176</v>
      </c>
      <c r="E10881" s="3">
        <v>3</v>
      </c>
      <c r="F10881" s="116">
        <v>1</v>
      </c>
      <c r="G10881" s="116">
        <v>4</v>
      </c>
      <c r="H10881" s="116">
        <v>1</v>
      </c>
      <c r="I10881" s="3">
        <f t="shared" si="169"/>
        <v>2</v>
      </c>
    </row>
    <row r="10882" spans="1:9" x14ac:dyDescent="0.35">
      <c r="A10882" s="3" t="s">
        <v>11274</v>
      </c>
      <c r="B10882" s="44" t="s">
        <v>241</v>
      </c>
      <c r="C10882" s="44" t="s">
        <v>35</v>
      </c>
      <c r="D10882" s="3" t="s">
        <v>175</v>
      </c>
      <c r="E10882" s="3">
        <v>3</v>
      </c>
      <c r="F10882" s="116">
        <v>1</v>
      </c>
      <c r="G10882" s="116">
        <v>4</v>
      </c>
      <c r="H10882" s="116">
        <v>1</v>
      </c>
      <c r="I10882" s="3">
        <f t="shared" si="169"/>
        <v>2</v>
      </c>
    </row>
    <row r="10883" spans="1:9" x14ac:dyDescent="0.35">
      <c r="A10883" s="3" t="s">
        <v>11275</v>
      </c>
      <c r="B10883" s="44" t="s">
        <v>213</v>
      </c>
      <c r="C10883" s="44" t="s">
        <v>108</v>
      </c>
      <c r="D10883" s="3" t="s">
        <v>176</v>
      </c>
      <c r="E10883" s="3">
        <v>3</v>
      </c>
      <c r="F10883" s="116">
        <v>1</v>
      </c>
      <c r="G10883" s="116">
        <v>4</v>
      </c>
      <c r="H10883" s="116">
        <v>1</v>
      </c>
      <c r="I10883" s="3">
        <f t="shared" ref="I10883:I10946" si="170">ROUND(AVERAGE(E10883:H10883),0)</f>
        <v>2</v>
      </c>
    </row>
    <row r="10884" spans="1:9" x14ac:dyDescent="0.35">
      <c r="A10884" s="3" t="s">
        <v>11276</v>
      </c>
      <c r="B10884" s="44" t="s">
        <v>269</v>
      </c>
      <c r="C10884" s="44" t="s">
        <v>270</v>
      </c>
      <c r="D10884" s="3" t="s">
        <v>176</v>
      </c>
      <c r="E10884" s="3">
        <v>3</v>
      </c>
      <c r="F10884" s="116">
        <v>1</v>
      </c>
      <c r="G10884" s="116">
        <v>4</v>
      </c>
      <c r="H10884" s="116">
        <v>1</v>
      </c>
      <c r="I10884" s="3">
        <f t="shared" si="170"/>
        <v>2</v>
      </c>
    </row>
    <row r="10885" spans="1:9" x14ac:dyDescent="0.35">
      <c r="A10885" s="3" t="s">
        <v>11277</v>
      </c>
      <c r="B10885" s="44" t="s">
        <v>280</v>
      </c>
      <c r="C10885" s="44" t="s">
        <v>98</v>
      </c>
      <c r="D10885" s="3" t="s">
        <v>175</v>
      </c>
      <c r="E10885" s="3">
        <v>3</v>
      </c>
      <c r="F10885" s="116">
        <v>1</v>
      </c>
      <c r="G10885" s="116">
        <v>4</v>
      </c>
      <c r="H10885" s="116">
        <v>1</v>
      </c>
      <c r="I10885" s="3">
        <f t="shared" si="170"/>
        <v>2</v>
      </c>
    </row>
    <row r="10886" spans="1:9" x14ac:dyDescent="0.35">
      <c r="A10886" s="3" t="s">
        <v>11278</v>
      </c>
      <c r="B10886" s="44" t="s">
        <v>241</v>
      </c>
      <c r="C10886" s="44" t="s">
        <v>35</v>
      </c>
      <c r="D10886" s="3" t="s">
        <v>175</v>
      </c>
      <c r="E10886" s="3">
        <v>3</v>
      </c>
      <c r="F10886" s="116">
        <v>1</v>
      </c>
      <c r="G10886" s="116">
        <v>1</v>
      </c>
      <c r="H10886" s="116">
        <v>1</v>
      </c>
      <c r="I10886" s="3">
        <f t="shared" si="170"/>
        <v>2</v>
      </c>
    </row>
    <row r="10887" spans="1:9" x14ac:dyDescent="0.35">
      <c r="A10887" s="3" t="s">
        <v>11279</v>
      </c>
      <c r="B10887" s="44" t="s">
        <v>241</v>
      </c>
      <c r="C10887" s="44" t="s">
        <v>35</v>
      </c>
      <c r="D10887" s="3" t="s">
        <v>175</v>
      </c>
      <c r="E10887" s="3">
        <v>3</v>
      </c>
      <c r="F10887" s="116">
        <v>1</v>
      </c>
      <c r="G10887" s="116">
        <v>4</v>
      </c>
      <c r="H10887" s="116">
        <v>1</v>
      </c>
      <c r="I10887" s="3">
        <f t="shared" si="170"/>
        <v>2</v>
      </c>
    </row>
    <row r="10888" spans="1:9" x14ac:dyDescent="0.35">
      <c r="A10888" s="3" t="s">
        <v>11280</v>
      </c>
      <c r="B10888" s="44" t="s">
        <v>241</v>
      </c>
      <c r="C10888" s="44" t="s">
        <v>35</v>
      </c>
      <c r="D10888" s="3" t="s">
        <v>175</v>
      </c>
      <c r="E10888" s="3">
        <v>2</v>
      </c>
      <c r="F10888" s="116">
        <v>2</v>
      </c>
      <c r="G10888" s="116">
        <v>1</v>
      </c>
      <c r="H10888" s="116">
        <v>1</v>
      </c>
      <c r="I10888" s="3">
        <f t="shared" si="170"/>
        <v>2</v>
      </c>
    </row>
    <row r="10889" spans="1:9" x14ac:dyDescent="0.35">
      <c r="A10889" s="3" t="s">
        <v>11281</v>
      </c>
      <c r="B10889" s="44" t="s">
        <v>241</v>
      </c>
      <c r="C10889" s="44" t="s">
        <v>35</v>
      </c>
      <c r="D10889" s="3" t="s">
        <v>175</v>
      </c>
      <c r="E10889" s="3">
        <v>3</v>
      </c>
      <c r="F10889" s="116">
        <v>4</v>
      </c>
      <c r="G10889" s="116">
        <v>4</v>
      </c>
      <c r="H10889" s="116">
        <v>1</v>
      </c>
      <c r="I10889" s="3">
        <f t="shared" si="170"/>
        <v>3</v>
      </c>
    </row>
    <row r="10890" spans="1:9" x14ac:dyDescent="0.35">
      <c r="A10890" s="3" t="s">
        <v>11282</v>
      </c>
      <c r="B10890" s="44" t="s">
        <v>241</v>
      </c>
      <c r="C10890" s="44" t="s">
        <v>35</v>
      </c>
      <c r="D10890" s="3" t="s">
        <v>175</v>
      </c>
      <c r="E10890" s="3">
        <v>3</v>
      </c>
      <c r="F10890" s="116">
        <v>1</v>
      </c>
      <c r="G10890" s="116">
        <v>4</v>
      </c>
      <c r="H10890" s="116">
        <v>1</v>
      </c>
      <c r="I10890" s="3">
        <f t="shared" si="170"/>
        <v>2</v>
      </c>
    </row>
    <row r="10891" spans="1:9" x14ac:dyDescent="0.35">
      <c r="A10891" s="3" t="s">
        <v>11283</v>
      </c>
      <c r="B10891" s="44" t="s">
        <v>213</v>
      </c>
      <c r="C10891" s="44" t="s">
        <v>108</v>
      </c>
      <c r="D10891" s="3" t="s">
        <v>176</v>
      </c>
      <c r="E10891" s="3">
        <v>3</v>
      </c>
      <c r="F10891" s="116">
        <v>1</v>
      </c>
      <c r="G10891" s="116">
        <v>4</v>
      </c>
      <c r="H10891" s="116">
        <v>1</v>
      </c>
      <c r="I10891" s="3">
        <f t="shared" si="170"/>
        <v>2</v>
      </c>
    </row>
    <row r="10892" spans="1:9" x14ac:dyDescent="0.35">
      <c r="A10892" s="3" t="s">
        <v>11284</v>
      </c>
      <c r="B10892" s="44" t="s">
        <v>241</v>
      </c>
      <c r="C10892" s="44" t="s">
        <v>35</v>
      </c>
      <c r="D10892" s="3" t="s">
        <v>175</v>
      </c>
      <c r="E10892" s="3">
        <v>3</v>
      </c>
      <c r="F10892" s="116">
        <v>1</v>
      </c>
      <c r="G10892" s="116">
        <v>1</v>
      </c>
      <c r="H10892" s="116">
        <v>1</v>
      </c>
      <c r="I10892" s="3">
        <f t="shared" si="170"/>
        <v>2</v>
      </c>
    </row>
    <row r="10893" spans="1:9" x14ac:dyDescent="0.35">
      <c r="A10893" s="3" t="s">
        <v>11285</v>
      </c>
      <c r="B10893" s="44" t="s">
        <v>241</v>
      </c>
      <c r="C10893" s="44" t="s">
        <v>35</v>
      </c>
      <c r="D10893" s="3" t="s">
        <v>175</v>
      </c>
      <c r="E10893" s="3">
        <v>3</v>
      </c>
      <c r="F10893" s="116">
        <v>1</v>
      </c>
      <c r="G10893" s="116">
        <v>1</v>
      </c>
      <c r="H10893" s="116">
        <v>1</v>
      </c>
      <c r="I10893" s="3">
        <f t="shared" si="170"/>
        <v>2</v>
      </c>
    </row>
    <row r="10894" spans="1:9" x14ac:dyDescent="0.35">
      <c r="A10894" s="3" t="s">
        <v>11286</v>
      </c>
      <c r="B10894" s="44" t="s">
        <v>213</v>
      </c>
      <c r="C10894" s="44" t="s">
        <v>108</v>
      </c>
      <c r="D10894" s="3" t="s">
        <v>176</v>
      </c>
      <c r="E10894" s="3">
        <v>3</v>
      </c>
      <c r="F10894" s="116">
        <v>1</v>
      </c>
      <c r="G10894" s="116">
        <v>4</v>
      </c>
      <c r="H10894" s="116">
        <v>1</v>
      </c>
      <c r="I10894" s="3">
        <f t="shared" si="170"/>
        <v>2</v>
      </c>
    </row>
    <row r="10895" spans="1:9" x14ac:dyDescent="0.35">
      <c r="A10895" s="3" t="s">
        <v>11287</v>
      </c>
      <c r="B10895" s="44" t="s">
        <v>241</v>
      </c>
      <c r="C10895" s="44" t="s">
        <v>35</v>
      </c>
      <c r="D10895" s="3" t="s">
        <v>175</v>
      </c>
      <c r="E10895" s="3">
        <v>3</v>
      </c>
      <c r="F10895" s="116">
        <v>1</v>
      </c>
      <c r="G10895" s="116">
        <v>4</v>
      </c>
      <c r="H10895" s="116">
        <v>1</v>
      </c>
      <c r="I10895" s="3">
        <f t="shared" si="170"/>
        <v>2</v>
      </c>
    </row>
    <row r="10896" spans="1:9" x14ac:dyDescent="0.35">
      <c r="A10896" s="3" t="s">
        <v>11288</v>
      </c>
      <c r="B10896" s="44" t="s">
        <v>231</v>
      </c>
      <c r="C10896" s="44" t="s">
        <v>35</v>
      </c>
      <c r="D10896" s="3" t="s">
        <v>176</v>
      </c>
      <c r="E10896" s="3">
        <v>3</v>
      </c>
      <c r="F10896" s="116">
        <v>1</v>
      </c>
      <c r="G10896" s="116">
        <v>4</v>
      </c>
      <c r="H10896" s="116">
        <v>1</v>
      </c>
      <c r="I10896" s="3">
        <f t="shared" si="170"/>
        <v>2</v>
      </c>
    </row>
    <row r="10897" spans="1:9" x14ac:dyDescent="0.35">
      <c r="A10897" s="3" t="s">
        <v>11289</v>
      </c>
      <c r="B10897" s="44" t="s">
        <v>2212</v>
      </c>
      <c r="C10897" s="44" t="s">
        <v>81</v>
      </c>
      <c r="D10897" s="3" t="s">
        <v>175</v>
      </c>
      <c r="E10897" s="3">
        <v>3</v>
      </c>
      <c r="F10897" s="116">
        <v>1</v>
      </c>
      <c r="G10897" s="116">
        <v>4</v>
      </c>
      <c r="H10897" s="116">
        <v>1</v>
      </c>
      <c r="I10897" s="3">
        <f t="shared" si="170"/>
        <v>2</v>
      </c>
    </row>
    <row r="10898" spans="1:9" x14ac:dyDescent="0.35">
      <c r="A10898" s="3" t="s">
        <v>11290</v>
      </c>
      <c r="B10898" s="44" t="s">
        <v>213</v>
      </c>
      <c r="C10898" s="44" t="s">
        <v>108</v>
      </c>
      <c r="D10898" s="3" t="s">
        <v>176</v>
      </c>
      <c r="E10898" s="3">
        <v>3</v>
      </c>
      <c r="F10898" s="116">
        <v>1</v>
      </c>
      <c r="G10898" s="116">
        <v>4</v>
      </c>
      <c r="H10898" s="116">
        <v>1</v>
      </c>
      <c r="I10898" s="3">
        <f t="shared" si="170"/>
        <v>2</v>
      </c>
    </row>
    <row r="10899" spans="1:9" x14ac:dyDescent="0.35">
      <c r="A10899" s="3" t="s">
        <v>11291</v>
      </c>
      <c r="B10899" s="44" t="s">
        <v>229</v>
      </c>
      <c r="C10899" s="44" t="s">
        <v>203</v>
      </c>
      <c r="D10899" s="3" t="s">
        <v>175</v>
      </c>
      <c r="E10899" s="3">
        <v>3</v>
      </c>
      <c r="F10899" s="116">
        <v>1</v>
      </c>
      <c r="G10899" s="116">
        <v>4</v>
      </c>
      <c r="H10899" s="116">
        <v>1</v>
      </c>
      <c r="I10899" s="3">
        <f t="shared" si="170"/>
        <v>2</v>
      </c>
    </row>
    <row r="10900" spans="1:9" x14ac:dyDescent="0.35">
      <c r="A10900" s="3" t="s">
        <v>11292</v>
      </c>
      <c r="B10900" s="44" t="s">
        <v>229</v>
      </c>
      <c r="C10900" s="44" t="s">
        <v>203</v>
      </c>
      <c r="D10900" s="3" t="s">
        <v>175</v>
      </c>
      <c r="E10900" s="3">
        <v>1</v>
      </c>
      <c r="F10900" s="116">
        <v>4</v>
      </c>
      <c r="G10900" s="116">
        <v>1</v>
      </c>
      <c r="H10900" s="116">
        <v>1</v>
      </c>
      <c r="I10900" s="3">
        <f t="shared" si="170"/>
        <v>2</v>
      </c>
    </row>
    <row r="10901" spans="1:9" x14ac:dyDescent="0.35">
      <c r="A10901" s="3" t="s">
        <v>11293</v>
      </c>
      <c r="B10901" s="44" t="s">
        <v>240</v>
      </c>
      <c r="C10901" s="44" t="s">
        <v>25</v>
      </c>
      <c r="D10901" s="3" t="s">
        <v>175</v>
      </c>
      <c r="E10901" s="3">
        <v>3</v>
      </c>
      <c r="F10901" s="116">
        <v>1</v>
      </c>
      <c r="G10901" s="116">
        <v>4</v>
      </c>
      <c r="H10901" s="116">
        <v>1</v>
      </c>
      <c r="I10901" s="3">
        <f t="shared" si="170"/>
        <v>2</v>
      </c>
    </row>
    <row r="10902" spans="1:9" x14ac:dyDescent="0.35">
      <c r="A10902" s="3" t="s">
        <v>11294</v>
      </c>
      <c r="B10902" s="44" t="s">
        <v>257</v>
      </c>
      <c r="C10902" s="44" t="s">
        <v>108</v>
      </c>
      <c r="D10902" s="3" t="s">
        <v>175</v>
      </c>
      <c r="E10902" s="3">
        <v>3</v>
      </c>
      <c r="F10902" s="116">
        <v>1</v>
      </c>
      <c r="G10902" s="116">
        <v>4</v>
      </c>
      <c r="H10902" s="116">
        <v>1</v>
      </c>
      <c r="I10902" s="3">
        <f t="shared" si="170"/>
        <v>2</v>
      </c>
    </row>
    <row r="10903" spans="1:9" x14ac:dyDescent="0.35">
      <c r="A10903" s="3" t="s">
        <v>11295</v>
      </c>
      <c r="B10903" s="44" t="s">
        <v>231</v>
      </c>
      <c r="C10903" s="44" t="s">
        <v>35</v>
      </c>
      <c r="D10903" s="3" t="s">
        <v>176</v>
      </c>
      <c r="E10903" s="3">
        <v>3</v>
      </c>
      <c r="F10903" s="116">
        <v>1</v>
      </c>
      <c r="G10903" s="116">
        <v>4</v>
      </c>
      <c r="H10903" s="116">
        <v>1</v>
      </c>
      <c r="I10903" s="3">
        <f t="shared" si="170"/>
        <v>2</v>
      </c>
    </row>
    <row r="10904" spans="1:9" x14ac:dyDescent="0.35">
      <c r="A10904" s="3" t="s">
        <v>11296</v>
      </c>
      <c r="B10904" s="44" t="s">
        <v>213</v>
      </c>
      <c r="C10904" s="44" t="s">
        <v>108</v>
      </c>
      <c r="D10904" s="3" t="s">
        <v>176</v>
      </c>
      <c r="E10904" s="3">
        <v>3</v>
      </c>
      <c r="F10904" s="116">
        <v>1</v>
      </c>
      <c r="G10904" s="116">
        <v>4</v>
      </c>
      <c r="H10904" s="116">
        <v>1</v>
      </c>
      <c r="I10904" s="3">
        <f t="shared" si="170"/>
        <v>2</v>
      </c>
    </row>
    <row r="10905" spans="1:9" x14ac:dyDescent="0.35">
      <c r="A10905" s="3" t="s">
        <v>11297</v>
      </c>
      <c r="B10905" s="44" t="s">
        <v>257</v>
      </c>
      <c r="C10905" s="44" t="s">
        <v>108</v>
      </c>
      <c r="D10905" s="3" t="s">
        <v>175</v>
      </c>
      <c r="E10905" s="3">
        <v>3</v>
      </c>
      <c r="F10905" s="116">
        <v>1</v>
      </c>
      <c r="G10905" s="116">
        <v>4</v>
      </c>
      <c r="H10905" s="116">
        <v>1</v>
      </c>
      <c r="I10905" s="3">
        <f t="shared" si="170"/>
        <v>2</v>
      </c>
    </row>
    <row r="10906" spans="1:9" x14ac:dyDescent="0.35">
      <c r="A10906" s="3" t="s">
        <v>11298</v>
      </c>
      <c r="B10906" s="44" t="s">
        <v>241</v>
      </c>
      <c r="C10906" s="44" t="s">
        <v>35</v>
      </c>
      <c r="D10906" s="3" t="s">
        <v>175</v>
      </c>
      <c r="E10906" s="3">
        <v>3</v>
      </c>
      <c r="F10906" s="116">
        <v>1</v>
      </c>
      <c r="G10906" s="116">
        <v>1</v>
      </c>
      <c r="H10906" s="116">
        <v>1</v>
      </c>
      <c r="I10906" s="3">
        <f t="shared" si="170"/>
        <v>2</v>
      </c>
    </row>
    <row r="10907" spans="1:9" x14ac:dyDescent="0.35">
      <c r="A10907" s="3" t="s">
        <v>11299</v>
      </c>
      <c r="B10907" s="44" t="s">
        <v>241</v>
      </c>
      <c r="C10907" s="44" t="s">
        <v>35</v>
      </c>
      <c r="D10907" s="3" t="s">
        <v>175</v>
      </c>
      <c r="E10907" s="3">
        <v>3</v>
      </c>
      <c r="F10907" s="116">
        <v>1</v>
      </c>
      <c r="G10907" s="116">
        <v>1</v>
      </c>
      <c r="H10907" s="116">
        <v>2</v>
      </c>
      <c r="I10907" s="3">
        <f t="shared" si="170"/>
        <v>2</v>
      </c>
    </row>
    <row r="10908" spans="1:9" x14ac:dyDescent="0.35">
      <c r="A10908" s="3" t="s">
        <v>11300</v>
      </c>
      <c r="B10908" s="44" t="s">
        <v>231</v>
      </c>
      <c r="C10908" s="44" t="s">
        <v>35</v>
      </c>
      <c r="D10908" s="3" t="s">
        <v>176</v>
      </c>
      <c r="E10908" s="3">
        <v>3</v>
      </c>
      <c r="F10908" s="116">
        <v>1</v>
      </c>
      <c r="G10908" s="116">
        <v>4</v>
      </c>
      <c r="H10908" s="116">
        <v>1</v>
      </c>
      <c r="I10908" s="3">
        <f t="shared" si="170"/>
        <v>2</v>
      </c>
    </row>
    <row r="10909" spans="1:9" x14ac:dyDescent="0.35">
      <c r="A10909" s="3" t="s">
        <v>11301</v>
      </c>
      <c r="B10909" s="44" t="s">
        <v>241</v>
      </c>
      <c r="C10909" s="44" t="s">
        <v>35</v>
      </c>
      <c r="D10909" s="3" t="s">
        <v>175</v>
      </c>
      <c r="E10909" s="3">
        <v>3</v>
      </c>
      <c r="F10909" s="116">
        <v>4</v>
      </c>
      <c r="G10909" s="116">
        <v>1</v>
      </c>
      <c r="H10909" s="116">
        <v>3</v>
      </c>
      <c r="I10909" s="3">
        <f t="shared" si="170"/>
        <v>3</v>
      </c>
    </row>
    <row r="10910" spans="1:9" x14ac:dyDescent="0.35">
      <c r="A10910" s="3" t="s">
        <v>11302</v>
      </c>
      <c r="B10910" s="44" t="s">
        <v>241</v>
      </c>
      <c r="C10910" s="44" t="s">
        <v>35</v>
      </c>
      <c r="D10910" s="3" t="s">
        <v>175</v>
      </c>
      <c r="E10910" s="3">
        <v>3</v>
      </c>
      <c r="F10910" s="116">
        <v>1</v>
      </c>
      <c r="G10910" s="116">
        <v>4</v>
      </c>
      <c r="H10910" s="116">
        <v>1</v>
      </c>
      <c r="I10910" s="3">
        <f t="shared" si="170"/>
        <v>2</v>
      </c>
    </row>
    <row r="10911" spans="1:9" x14ac:dyDescent="0.35">
      <c r="A10911" s="3" t="s">
        <v>11303</v>
      </c>
      <c r="B10911" s="44" t="s">
        <v>231</v>
      </c>
      <c r="C10911" s="44" t="s">
        <v>35</v>
      </c>
      <c r="D10911" s="3" t="s">
        <v>176</v>
      </c>
      <c r="E10911" s="3">
        <v>3</v>
      </c>
      <c r="F10911" s="116">
        <v>1</v>
      </c>
      <c r="G10911" s="116">
        <v>4</v>
      </c>
      <c r="H10911" s="116">
        <v>1</v>
      </c>
      <c r="I10911" s="3">
        <f t="shared" si="170"/>
        <v>2</v>
      </c>
    </row>
    <row r="10912" spans="1:9" x14ac:dyDescent="0.35">
      <c r="A10912" s="3" t="s">
        <v>11304</v>
      </c>
      <c r="B10912" s="44" t="s">
        <v>241</v>
      </c>
      <c r="C10912" s="44" t="s">
        <v>35</v>
      </c>
      <c r="D10912" s="3" t="s">
        <v>175</v>
      </c>
      <c r="E10912" s="3">
        <v>3</v>
      </c>
      <c r="F10912" s="116">
        <v>1</v>
      </c>
      <c r="G10912" s="116">
        <v>4</v>
      </c>
      <c r="H10912" s="116">
        <v>1</v>
      </c>
      <c r="I10912" s="3">
        <f t="shared" si="170"/>
        <v>2</v>
      </c>
    </row>
    <row r="10913" spans="1:9" x14ac:dyDescent="0.35">
      <c r="A10913" s="3" t="s">
        <v>11305</v>
      </c>
      <c r="B10913" s="44" t="s">
        <v>241</v>
      </c>
      <c r="C10913" s="44" t="s">
        <v>35</v>
      </c>
      <c r="D10913" s="3" t="s">
        <v>175</v>
      </c>
      <c r="E10913" s="3">
        <v>3</v>
      </c>
      <c r="F10913" s="116">
        <v>1</v>
      </c>
      <c r="G10913" s="116">
        <v>4</v>
      </c>
      <c r="H10913" s="116">
        <v>1</v>
      </c>
      <c r="I10913" s="3">
        <f t="shared" si="170"/>
        <v>2</v>
      </c>
    </row>
    <row r="10914" spans="1:9" x14ac:dyDescent="0.35">
      <c r="A10914" s="3" t="s">
        <v>11306</v>
      </c>
      <c r="B10914" s="44" t="s">
        <v>229</v>
      </c>
      <c r="C10914" s="44" t="s">
        <v>203</v>
      </c>
      <c r="D10914" s="3" t="s">
        <v>175</v>
      </c>
      <c r="E10914" s="3">
        <v>1</v>
      </c>
      <c r="F10914" s="116">
        <v>4</v>
      </c>
      <c r="G10914" s="116">
        <v>1</v>
      </c>
      <c r="H10914" s="116">
        <v>1</v>
      </c>
      <c r="I10914" s="3">
        <f t="shared" si="170"/>
        <v>2</v>
      </c>
    </row>
    <row r="10915" spans="1:9" x14ac:dyDescent="0.35">
      <c r="A10915" s="3" t="s">
        <v>11307</v>
      </c>
      <c r="B10915" s="44" t="s">
        <v>279</v>
      </c>
      <c r="C10915" s="44" t="s">
        <v>155</v>
      </c>
      <c r="D10915" s="3" t="s">
        <v>175</v>
      </c>
      <c r="E10915" s="3">
        <v>3</v>
      </c>
      <c r="F10915" s="116">
        <v>1</v>
      </c>
      <c r="G10915" s="116">
        <v>1</v>
      </c>
      <c r="H10915" s="116">
        <v>1</v>
      </c>
      <c r="I10915" s="3">
        <f t="shared" si="170"/>
        <v>2</v>
      </c>
    </row>
    <row r="10916" spans="1:9" x14ac:dyDescent="0.35">
      <c r="A10916" s="3" t="s">
        <v>11308</v>
      </c>
      <c r="B10916" s="44" t="s">
        <v>241</v>
      </c>
      <c r="C10916" s="44" t="s">
        <v>35</v>
      </c>
      <c r="D10916" s="3" t="s">
        <v>175</v>
      </c>
      <c r="E10916" s="3">
        <v>3</v>
      </c>
      <c r="F10916" s="116">
        <v>1</v>
      </c>
      <c r="G10916" s="116">
        <v>1</v>
      </c>
      <c r="H10916" s="116">
        <v>1</v>
      </c>
      <c r="I10916" s="3">
        <f t="shared" si="170"/>
        <v>2</v>
      </c>
    </row>
    <row r="10917" spans="1:9" x14ac:dyDescent="0.35">
      <c r="A10917" s="3" t="s">
        <v>11309</v>
      </c>
      <c r="B10917" s="44" t="s">
        <v>231</v>
      </c>
      <c r="C10917" s="44" t="s">
        <v>35</v>
      </c>
      <c r="D10917" s="3" t="s">
        <v>176</v>
      </c>
      <c r="E10917" s="3">
        <v>3</v>
      </c>
      <c r="F10917" s="116">
        <v>1</v>
      </c>
      <c r="G10917" s="116">
        <v>4</v>
      </c>
      <c r="H10917" s="116">
        <v>1</v>
      </c>
      <c r="I10917" s="3">
        <f t="shared" si="170"/>
        <v>2</v>
      </c>
    </row>
    <row r="10918" spans="1:9" x14ac:dyDescent="0.35">
      <c r="A10918" s="3" t="s">
        <v>11310</v>
      </c>
      <c r="B10918" s="44" t="s">
        <v>241</v>
      </c>
      <c r="C10918" s="44" t="s">
        <v>35</v>
      </c>
      <c r="D10918" s="3" t="s">
        <v>175</v>
      </c>
      <c r="E10918" s="3">
        <v>3</v>
      </c>
      <c r="F10918" s="116">
        <v>1</v>
      </c>
      <c r="G10918" s="116">
        <v>4</v>
      </c>
      <c r="H10918" s="116">
        <v>1</v>
      </c>
      <c r="I10918" s="3">
        <f t="shared" si="170"/>
        <v>2</v>
      </c>
    </row>
    <row r="10919" spans="1:9" x14ac:dyDescent="0.35">
      <c r="A10919" s="3" t="s">
        <v>11311</v>
      </c>
      <c r="B10919" s="44" t="s">
        <v>202</v>
      </c>
      <c r="C10919" s="44" t="s">
        <v>203</v>
      </c>
      <c r="D10919" s="3" t="s">
        <v>176</v>
      </c>
      <c r="E10919" s="3">
        <v>3</v>
      </c>
      <c r="F10919" s="116">
        <v>1</v>
      </c>
      <c r="G10919" s="116">
        <v>4</v>
      </c>
      <c r="H10919" s="116">
        <v>1</v>
      </c>
      <c r="I10919" s="3">
        <f t="shared" si="170"/>
        <v>2</v>
      </c>
    </row>
    <row r="10920" spans="1:9" x14ac:dyDescent="0.35">
      <c r="A10920" s="3" t="s">
        <v>11312</v>
      </c>
      <c r="B10920" s="44" t="s">
        <v>231</v>
      </c>
      <c r="C10920" s="44" t="s">
        <v>35</v>
      </c>
      <c r="D10920" s="3" t="s">
        <v>176</v>
      </c>
      <c r="E10920" s="3">
        <v>3</v>
      </c>
      <c r="F10920" s="116">
        <v>1</v>
      </c>
      <c r="G10920" s="116">
        <v>4</v>
      </c>
      <c r="H10920" s="116">
        <v>2</v>
      </c>
      <c r="I10920" s="3">
        <f t="shared" si="170"/>
        <v>3</v>
      </c>
    </row>
    <row r="10921" spans="1:9" x14ac:dyDescent="0.35">
      <c r="A10921" s="3" t="s">
        <v>11313</v>
      </c>
      <c r="B10921" s="44" t="s">
        <v>241</v>
      </c>
      <c r="C10921" s="44" t="s">
        <v>35</v>
      </c>
      <c r="D10921" s="3" t="s">
        <v>175</v>
      </c>
      <c r="E10921" s="3">
        <v>3</v>
      </c>
      <c r="F10921" s="116">
        <v>1</v>
      </c>
      <c r="G10921" s="116">
        <v>4</v>
      </c>
      <c r="H10921" s="116">
        <v>1</v>
      </c>
      <c r="I10921" s="3">
        <f t="shared" si="170"/>
        <v>2</v>
      </c>
    </row>
    <row r="10922" spans="1:9" x14ac:dyDescent="0.35">
      <c r="A10922" s="3" t="s">
        <v>11314</v>
      </c>
      <c r="B10922" s="44" t="s">
        <v>241</v>
      </c>
      <c r="C10922" s="44" t="s">
        <v>35</v>
      </c>
      <c r="D10922" s="3" t="s">
        <v>175</v>
      </c>
      <c r="E10922" s="3">
        <v>3</v>
      </c>
      <c r="F10922" s="116">
        <v>1</v>
      </c>
      <c r="G10922" s="116">
        <v>4</v>
      </c>
      <c r="H10922" s="116">
        <v>1</v>
      </c>
      <c r="I10922" s="3">
        <f t="shared" si="170"/>
        <v>2</v>
      </c>
    </row>
    <row r="10923" spans="1:9" x14ac:dyDescent="0.35">
      <c r="A10923" s="3" t="s">
        <v>11315</v>
      </c>
      <c r="B10923" s="44" t="s">
        <v>241</v>
      </c>
      <c r="C10923" s="44" t="s">
        <v>35</v>
      </c>
      <c r="D10923" s="3" t="s">
        <v>175</v>
      </c>
      <c r="E10923" s="3">
        <v>3</v>
      </c>
      <c r="F10923" s="116">
        <v>3</v>
      </c>
      <c r="G10923" s="116">
        <v>1</v>
      </c>
      <c r="H10923" s="116">
        <v>2</v>
      </c>
      <c r="I10923" s="3">
        <f t="shared" si="170"/>
        <v>2</v>
      </c>
    </row>
    <row r="10924" spans="1:9" x14ac:dyDescent="0.35">
      <c r="A10924" s="3" t="s">
        <v>11316</v>
      </c>
      <c r="B10924" s="44" t="s">
        <v>277</v>
      </c>
      <c r="C10924" s="44" t="s">
        <v>273</v>
      </c>
      <c r="D10924" s="3" t="s">
        <v>176</v>
      </c>
      <c r="E10924" s="3">
        <v>3</v>
      </c>
      <c r="F10924" s="116">
        <v>1</v>
      </c>
      <c r="G10924" s="116">
        <v>1</v>
      </c>
      <c r="H10924" s="116">
        <v>1</v>
      </c>
      <c r="I10924" s="3">
        <f t="shared" si="170"/>
        <v>2</v>
      </c>
    </row>
    <row r="10925" spans="1:9" x14ac:dyDescent="0.35">
      <c r="A10925" s="3" t="s">
        <v>11317</v>
      </c>
      <c r="B10925" s="44" t="s">
        <v>241</v>
      </c>
      <c r="C10925" s="44" t="s">
        <v>35</v>
      </c>
      <c r="D10925" s="3" t="s">
        <v>175</v>
      </c>
      <c r="E10925" s="3">
        <v>1</v>
      </c>
      <c r="F10925" s="116">
        <v>3</v>
      </c>
      <c r="G10925" s="116">
        <v>1</v>
      </c>
      <c r="H10925" s="116">
        <v>1</v>
      </c>
      <c r="I10925" s="3">
        <f t="shared" si="170"/>
        <v>2</v>
      </c>
    </row>
    <row r="10926" spans="1:9" x14ac:dyDescent="0.35">
      <c r="A10926" s="3" t="s">
        <v>11318</v>
      </c>
      <c r="B10926" s="44" t="s">
        <v>241</v>
      </c>
      <c r="C10926" s="44" t="s">
        <v>35</v>
      </c>
      <c r="D10926" s="3" t="s">
        <v>175</v>
      </c>
      <c r="E10926" s="3">
        <v>3</v>
      </c>
      <c r="F10926" s="116">
        <v>1</v>
      </c>
      <c r="G10926" s="116">
        <v>4</v>
      </c>
      <c r="H10926" s="116">
        <v>1</v>
      </c>
      <c r="I10926" s="3">
        <f t="shared" si="170"/>
        <v>2</v>
      </c>
    </row>
    <row r="10927" spans="1:9" x14ac:dyDescent="0.35">
      <c r="A10927" s="3" t="s">
        <v>11319</v>
      </c>
      <c r="B10927" s="44" t="s">
        <v>257</v>
      </c>
      <c r="C10927" s="44" t="s">
        <v>108</v>
      </c>
      <c r="D10927" s="3" t="s">
        <v>175</v>
      </c>
      <c r="E10927" s="3">
        <v>3</v>
      </c>
      <c r="F10927" s="116">
        <v>1</v>
      </c>
      <c r="G10927" s="116">
        <v>4</v>
      </c>
      <c r="H10927" s="116">
        <v>1</v>
      </c>
      <c r="I10927" s="3">
        <f t="shared" si="170"/>
        <v>2</v>
      </c>
    </row>
    <row r="10928" spans="1:9" x14ac:dyDescent="0.35">
      <c r="A10928" s="3" t="s">
        <v>11320</v>
      </c>
      <c r="B10928" s="44" t="s">
        <v>241</v>
      </c>
      <c r="C10928" s="44" t="s">
        <v>35</v>
      </c>
      <c r="D10928" s="3" t="s">
        <v>175</v>
      </c>
      <c r="E10928" s="3">
        <v>3</v>
      </c>
      <c r="F10928" s="116">
        <v>1</v>
      </c>
      <c r="G10928" s="116">
        <v>4</v>
      </c>
      <c r="H10928" s="116">
        <v>1</v>
      </c>
      <c r="I10928" s="3">
        <f t="shared" si="170"/>
        <v>2</v>
      </c>
    </row>
    <row r="10929" spans="1:9" x14ac:dyDescent="0.35">
      <c r="A10929" s="3" t="s">
        <v>11321</v>
      </c>
      <c r="B10929" s="44" t="s">
        <v>280</v>
      </c>
      <c r="C10929" s="44" t="s">
        <v>98</v>
      </c>
      <c r="D10929" s="3" t="s">
        <v>175</v>
      </c>
      <c r="E10929" s="3">
        <v>3</v>
      </c>
      <c r="F10929" s="116">
        <v>1</v>
      </c>
      <c r="G10929" s="116">
        <v>4</v>
      </c>
      <c r="H10929" s="116">
        <v>1</v>
      </c>
      <c r="I10929" s="3">
        <f t="shared" si="170"/>
        <v>2</v>
      </c>
    </row>
    <row r="10930" spans="1:9" x14ac:dyDescent="0.35">
      <c r="A10930" s="3" t="s">
        <v>11322</v>
      </c>
      <c r="B10930" s="44" t="s">
        <v>257</v>
      </c>
      <c r="C10930" s="44" t="s">
        <v>108</v>
      </c>
      <c r="D10930" s="3" t="s">
        <v>175</v>
      </c>
      <c r="E10930" s="3">
        <v>3</v>
      </c>
      <c r="F10930" s="116">
        <v>1</v>
      </c>
      <c r="G10930" s="116">
        <v>1</v>
      </c>
      <c r="H10930" s="116">
        <v>1</v>
      </c>
      <c r="I10930" s="3">
        <f t="shared" si="170"/>
        <v>2</v>
      </c>
    </row>
    <row r="10931" spans="1:9" x14ac:dyDescent="0.35">
      <c r="A10931" s="3" t="s">
        <v>11323</v>
      </c>
      <c r="B10931" s="44" t="s">
        <v>231</v>
      </c>
      <c r="C10931" s="44" t="s">
        <v>35</v>
      </c>
      <c r="D10931" s="3" t="s">
        <v>176</v>
      </c>
      <c r="E10931" s="3">
        <v>3</v>
      </c>
      <c r="F10931" s="116">
        <v>1</v>
      </c>
      <c r="G10931" s="116">
        <v>1</v>
      </c>
      <c r="H10931" s="116">
        <v>1</v>
      </c>
      <c r="I10931" s="3">
        <f t="shared" si="170"/>
        <v>2</v>
      </c>
    </row>
    <row r="10932" spans="1:9" x14ac:dyDescent="0.35">
      <c r="A10932" s="3" t="s">
        <v>11324</v>
      </c>
      <c r="B10932" s="44" t="s">
        <v>272</v>
      </c>
      <c r="C10932" s="44" t="s">
        <v>273</v>
      </c>
      <c r="D10932" s="3" t="s">
        <v>175</v>
      </c>
      <c r="E10932" s="3">
        <v>3</v>
      </c>
      <c r="F10932" s="116">
        <v>1</v>
      </c>
      <c r="G10932" s="116">
        <v>4</v>
      </c>
      <c r="H10932" s="116">
        <v>1</v>
      </c>
      <c r="I10932" s="3">
        <f t="shared" si="170"/>
        <v>2</v>
      </c>
    </row>
    <row r="10933" spans="1:9" x14ac:dyDescent="0.35">
      <c r="A10933" s="3" t="s">
        <v>11325</v>
      </c>
      <c r="B10933" s="44" t="s">
        <v>231</v>
      </c>
      <c r="C10933" s="44" t="s">
        <v>35</v>
      </c>
      <c r="D10933" s="3" t="s">
        <v>176</v>
      </c>
      <c r="E10933" s="3">
        <v>3</v>
      </c>
      <c r="F10933" s="116">
        <v>1</v>
      </c>
      <c r="G10933" s="116">
        <v>1</v>
      </c>
      <c r="H10933" s="116">
        <v>1</v>
      </c>
      <c r="I10933" s="3">
        <f t="shared" si="170"/>
        <v>2</v>
      </c>
    </row>
    <row r="10934" spans="1:9" x14ac:dyDescent="0.35">
      <c r="A10934" s="3" t="s">
        <v>11326</v>
      </c>
      <c r="B10934" s="44" t="s">
        <v>202</v>
      </c>
      <c r="C10934" s="44" t="s">
        <v>203</v>
      </c>
      <c r="D10934" s="3" t="s">
        <v>176</v>
      </c>
      <c r="E10934" s="3">
        <v>3</v>
      </c>
      <c r="F10934" s="116">
        <v>1</v>
      </c>
      <c r="G10934" s="116">
        <v>1</v>
      </c>
      <c r="H10934" s="116">
        <v>1</v>
      </c>
      <c r="I10934" s="3">
        <f t="shared" si="170"/>
        <v>2</v>
      </c>
    </row>
    <row r="10935" spans="1:9" x14ac:dyDescent="0.35">
      <c r="A10935" s="3" t="s">
        <v>11327</v>
      </c>
      <c r="B10935" s="44" t="s">
        <v>272</v>
      </c>
      <c r="C10935" s="44" t="s">
        <v>273</v>
      </c>
      <c r="D10935" s="3" t="s">
        <v>175</v>
      </c>
      <c r="E10935" s="3">
        <v>3</v>
      </c>
      <c r="F10935" s="116">
        <v>1</v>
      </c>
      <c r="G10935" s="116">
        <v>4</v>
      </c>
      <c r="H10935" s="116">
        <v>1</v>
      </c>
      <c r="I10935" s="3">
        <f t="shared" si="170"/>
        <v>2</v>
      </c>
    </row>
    <row r="10936" spans="1:9" x14ac:dyDescent="0.35">
      <c r="A10936" s="3" t="s">
        <v>11328</v>
      </c>
      <c r="B10936" s="44" t="s">
        <v>429</v>
      </c>
      <c r="C10936" s="44" t="s">
        <v>81</v>
      </c>
      <c r="D10936" s="3" t="s">
        <v>176</v>
      </c>
      <c r="E10936" s="3">
        <v>3</v>
      </c>
      <c r="F10936" s="116">
        <v>4</v>
      </c>
      <c r="G10936" s="116">
        <v>1</v>
      </c>
      <c r="H10936" s="116">
        <v>1</v>
      </c>
      <c r="I10936" s="3">
        <f t="shared" si="170"/>
        <v>2</v>
      </c>
    </row>
    <row r="10937" spans="1:9" x14ac:dyDescent="0.35">
      <c r="A10937" s="3" t="s">
        <v>11329</v>
      </c>
      <c r="B10937" s="44" t="s">
        <v>202</v>
      </c>
      <c r="C10937" s="44" t="s">
        <v>203</v>
      </c>
      <c r="D10937" s="3" t="s">
        <v>176</v>
      </c>
      <c r="E10937" s="3">
        <v>3</v>
      </c>
      <c r="F10937" s="116">
        <v>1</v>
      </c>
      <c r="G10937" s="116">
        <v>4</v>
      </c>
      <c r="H10937" s="116">
        <v>1</v>
      </c>
      <c r="I10937" s="3">
        <f t="shared" si="170"/>
        <v>2</v>
      </c>
    </row>
    <row r="10938" spans="1:9" x14ac:dyDescent="0.35">
      <c r="A10938" s="3" t="s">
        <v>11330</v>
      </c>
      <c r="B10938" s="44" t="s">
        <v>257</v>
      </c>
      <c r="C10938" s="44" t="s">
        <v>108</v>
      </c>
      <c r="D10938" s="3" t="s">
        <v>175</v>
      </c>
      <c r="E10938" s="3">
        <v>3</v>
      </c>
      <c r="F10938" s="116">
        <v>4</v>
      </c>
      <c r="G10938" s="116">
        <v>1</v>
      </c>
      <c r="H10938" s="116">
        <v>5</v>
      </c>
      <c r="I10938" s="3">
        <f t="shared" si="170"/>
        <v>3</v>
      </c>
    </row>
    <row r="10939" spans="1:9" x14ac:dyDescent="0.35">
      <c r="A10939" s="3" t="s">
        <v>11331</v>
      </c>
      <c r="B10939" s="44" t="s">
        <v>241</v>
      </c>
      <c r="C10939" s="44" t="s">
        <v>35</v>
      </c>
      <c r="D10939" s="3" t="s">
        <v>175</v>
      </c>
      <c r="E10939" s="3">
        <v>2</v>
      </c>
      <c r="F10939" s="116">
        <v>4</v>
      </c>
      <c r="G10939" s="116">
        <v>1</v>
      </c>
      <c r="H10939" s="116">
        <v>1</v>
      </c>
      <c r="I10939" s="3">
        <f t="shared" si="170"/>
        <v>2</v>
      </c>
    </row>
    <row r="10940" spans="1:9" x14ac:dyDescent="0.35">
      <c r="A10940" s="3" t="s">
        <v>11332</v>
      </c>
      <c r="B10940" s="44" t="s">
        <v>231</v>
      </c>
      <c r="C10940" s="44" t="s">
        <v>35</v>
      </c>
      <c r="D10940" s="3" t="s">
        <v>176</v>
      </c>
      <c r="E10940" s="3">
        <v>3</v>
      </c>
      <c r="F10940" s="116">
        <v>1</v>
      </c>
      <c r="G10940" s="116">
        <v>1</v>
      </c>
      <c r="H10940" s="116">
        <v>1</v>
      </c>
      <c r="I10940" s="3">
        <f t="shared" si="170"/>
        <v>2</v>
      </c>
    </row>
    <row r="10941" spans="1:9" x14ac:dyDescent="0.35">
      <c r="A10941" s="3" t="s">
        <v>11333</v>
      </c>
      <c r="B10941" s="44" t="s">
        <v>241</v>
      </c>
      <c r="C10941" s="44" t="s">
        <v>35</v>
      </c>
      <c r="D10941" s="3" t="s">
        <v>175</v>
      </c>
      <c r="E10941" s="3">
        <v>3</v>
      </c>
      <c r="F10941" s="116">
        <v>1</v>
      </c>
      <c r="G10941" s="116">
        <v>1</v>
      </c>
      <c r="H10941" s="116">
        <v>3</v>
      </c>
      <c r="I10941" s="3">
        <f t="shared" si="170"/>
        <v>2</v>
      </c>
    </row>
    <row r="10942" spans="1:9" x14ac:dyDescent="0.35">
      <c r="A10942" s="3" t="s">
        <v>11334</v>
      </c>
      <c r="B10942" s="44" t="s">
        <v>2212</v>
      </c>
      <c r="C10942" s="44" t="s">
        <v>81</v>
      </c>
      <c r="D10942" s="3" t="s">
        <v>175</v>
      </c>
      <c r="E10942" s="3">
        <v>3</v>
      </c>
      <c r="F10942" s="116">
        <v>1</v>
      </c>
      <c r="G10942" s="116">
        <v>1</v>
      </c>
      <c r="H10942" s="116">
        <v>1</v>
      </c>
      <c r="I10942" s="3">
        <f t="shared" si="170"/>
        <v>2</v>
      </c>
    </row>
    <row r="10943" spans="1:9" x14ac:dyDescent="0.35">
      <c r="A10943" s="3" t="s">
        <v>11335</v>
      </c>
      <c r="B10943" s="44" t="s">
        <v>214</v>
      </c>
      <c r="C10943" s="44" t="s">
        <v>98</v>
      </c>
      <c r="D10943" s="3" t="s">
        <v>176</v>
      </c>
      <c r="E10943" s="3">
        <v>3</v>
      </c>
      <c r="F10943" s="116">
        <v>1</v>
      </c>
      <c r="G10943" s="116">
        <v>1</v>
      </c>
      <c r="H10943" s="116">
        <v>1</v>
      </c>
      <c r="I10943" s="3">
        <f t="shared" si="170"/>
        <v>2</v>
      </c>
    </row>
    <row r="10944" spans="1:9" x14ac:dyDescent="0.35">
      <c r="A10944" s="3" t="s">
        <v>11336</v>
      </c>
      <c r="B10944" s="44" t="s">
        <v>256</v>
      </c>
      <c r="C10944" s="44" t="s">
        <v>25</v>
      </c>
      <c r="D10944" s="3" t="s">
        <v>176</v>
      </c>
      <c r="E10944" s="3">
        <v>3</v>
      </c>
      <c r="F10944" s="116">
        <v>3</v>
      </c>
      <c r="G10944" s="116">
        <v>1</v>
      </c>
      <c r="H10944" s="116">
        <v>1</v>
      </c>
      <c r="I10944" s="3">
        <f t="shared" si="170"/>
        <v>2</v>
      </c>
    </row>
    <row r="10945" spans="1:9" x14ac:dyDescent="0.35">
      <c r="A10945" s="3" t="s">
        <v>11337</v>
      </c>
      <c r="B10945" s="44" t="s">
        <v>229</v>
      </c>
      <c r="C10945" s="44" t="s">
        <v>203</v>
      </c>
      <c r="D10945" s="3" t="s">
        <v>175</v>
      </c>
      <c r="E10945" s="3">
        <v>3</v>
      </c>
      <c r="F10945" s="116">
        <v>1</v>
      </c>
      <c r="G10945" s="116">
        <v>4</v>
      </c>
      <c r="H10945" s="116">
        <v>1</v>
      </c>
      <c r="I10945" s="3">
        <f t="shared" si="170"/>
        <v>2</v>
      </c>
    </row>
    <row r="10946" spans="1:9" x14ac:dyDescent="0.35">
      <c r="A10946" s="3" t="s">
        <v>11338</v>
      </c>
      <c r="B10946" s="44" t="s">
        <v>241</v>
      </c>
      <c r="C10946" s="44" t="s">
        <v>35</v>
      </c>
      <c r="D10946" s="3" t="s">
        <v>175</v>
      </c>
      <c r="E10946" s="3">
        <v>3</v>
      </c>
      <c r="F10946" s="116">
        <v>1</v>
      </c>
      <c r="G10946" s="116">
        <v>1</v>
      </c>
      <c r="H10946" s="116">
        <v>2</v>
      </c>
      <c r="I10946" s="3">
        <f t="shared" si="170"/>
        <v>2</v>
      </c>
    </row>
    <row r="10947" spans="1:9" x14ac:dyDescent="0.35">
      <c r="A10947" s="3" t="s">
        <v>11339</v>
      </c>
      <c r="B10947" s="44" t="s">
        <v>241</v>
      </c>
      <c r="C10947" s="44" t="s">
        <v>35</v>
      </c>
      <c r="D10947" s="3" t="s">
        <v>175</v>
      </c>
      <c r="E10947" s="3">
        <v>3</v>
      </c>
      <c r="F10947" s="116">
        <v>1</v>
      </c>
      <c r="G10947" s="116">
        <v>4</v>
      </c>
      <c r="H10947" s="116">
        <v>1</v>
      </c>
      <c r="I10947" s="3">
        <f t="shared" ref="I10947:I11010" si="171">ROUND(AVERAGE(E10947:H10947),0)</f>
        <v>2</v>
      </c>
    </row>
    <row r="10948" spans="1:9" x14ac:dyDescent="0.35">
      <c r="A10948" s="3" t="s">
        <v>11340</v>
      </c>
      <c r="B10948" s="44" t="s">
        <v>241</v>
      </c>
      <c r="C10948" s="44" t="s">
        <v>35</v>
      </c>
      <c r="D10948" s="3" t="s">
        <v>175</v>
      </c>
      <c r="E10948" s="3">
        <v>1</v>
      </c>
      <c r="F10948" s="116">
        <v>4</v>
      </c>
      <c r="G10948" s="116">
        <v>1</v>
      </c>
      <c r="H10948" s="116">
        <v>1</v>
      </c>
      <c r="I10948" s="3">
        <f t="shared" si="171"/>
        <v>2</v>
      </c>
    </row>
    <row r="10949" spans="1:9" x14ac:dyDescent="0.35">
      <c r="A10949" s="3" t="s">
        <v>11341</v>
      </c>
      <c r="B10949" s="44" t="s">
        <v>279</v>
      </c>
      <c r="C10949" s="44" t="s">
        <v>155</v>
      </c>
      <c r="D10949" s="3" t="s">
        <v>175</v>
      </c>
      <c r="E10949" s="3">
        <v>1</v>
      </c>
      <c r="F10949" s="116">
        <v>4</v>
      </c>
      <c r="G10949" s="116">
        <v>1</v>
      </c>
      <c r="H10949" s="116">
        <v>1</v>
      </c>
      <c r="I10949" s="3">
        <f t="shared" si="171"/>
        <v>2</v>
      </c>
    </row>
    <row r="10950" spans="1:9" x14ac:dyDescent="0.35">
      <c r="A10950" s="3" t="s">
        <v>11342</v>
      </c>
      <c r="B10950" s="44" t="s">
        <v>201</v>
      </c>
      <c r="C10950" s="44" t="s">
        <v>155</v>
      </c>
      <c r="D10950" s="3" t="s">
        <v>176</v>
      </c>
      <c r="E10950" s="3">
        <v>3</v>
      </c>
      <c r="F10950" s="116">
        <v>1</v>
      </c>
      <c r="G10950" s="116">
        <v>4</v>
      </c>
      <c r="H10950" s="116">
        <v>1</v>
      </c>
      <c r="I10950" s="3">
        <f t="shared" si="171"/>
        <v>2</v>
      </c>
    </row>
    <row r="10951" spans="1:9" x14ac:dyDescent="0.35">
      <c r="A10951" s="3" t="s">
        <v>11343</v>
      </c>
      <c r="B10951" s="44" t="s">
        <v>240</v>
      </c>
      <c r="C10951" s="44" t="s">
        <v>25</v>
      </c>
      <c r="D10951" s="3" t="s">
        <v>175</v>
      </c>
      <c r="E10951" s="3">
        <v>3</v>
      </c>
      <c r="F10951" s="116">
        <v>1</v>
      </c>
      <c r="G10951" s="116">
        <v>4</v>
      </c>
      <c r="H10951" s="116">
        <v>1</v>
      </c>
      <c r="I10951" s="3">
        <f t="shared" si="171"/>
        <v>2</v>
      </c>
    </row>
    <row r="10952" spans="1:9" x14ac:dyDescent="0.35">
      <c r="A10952" s="3" t="s">
        <v>11344</v>
      </c>
      <c r="B10952" s="44" t="s">
        <v>214</v>
      </c>
      <c r="C10952" s="44" t="s">
        <v>98</v>
      </c>
      <c r="D10952" s="3" t="s">
        <v>176</v>
      </c>
      <c r="E10952" s="3">
        <v>3</v>
      </c>
      <c r="F10952" s="116">
        <v>1</v>
      </c>
      <c r="G10952" s="116">
        <v>4</v>
      </c>
      <c r="H10952" s="116">
        <v>1</v>
      </c>
      <c r="I10952" s="3">
        <f t="shared" si="171"/>
        <v>2</v>
      </c>
    </row>
    <row r="10953" spans="1:9" x14ac:dyDescent="0.35">
      <c r="A10953" s="3" t="s">
        <v>11345</v>
      </c>
      <c r="B10953" s="44" t="s">
        <v>280</v>
      </c>
      <c r="C10953" s="44" t="s">
        <v>98</v>
      </c>
      <c r="D10953" s="3" t="s">
        <v>175</v>
      </c>
      <c r="E10953" s="3">
        <v>3</v>
      </c>
      <c r="F10953" s="116">
        <v>1</v>
      </c>
      <c r="G10953" s="116">
        <v>1</v>
      </c>
      <c r="H10953" s="116">
        <v>1</v>
      </c>
      <c r="I10953" s="3">
        <f t="shared" si="171"/>
        <v>2</v>
      </c>
    </row>
    <row r="10954" spans="1:9" x14ac:dyDescent="0.35">
      <c r="A10954" s="3" t="s">
        <v>11346</v>
      </c>
      <c r="B10954" s="44" t="s">
        <v>1846</v>
      </c>
      <c r="C10954" s="44" t="s">
        <v>293</v>
      </c>
      <c r="D10954" s="3" t="s">
        <v>176</v>
      </c>
      <c r="E10954" s="3">
        <v>3</v>
      </c>
      <c r="F10954" s="116">
        <v>1</v>
      </c>
      <c r="G10954" s="116">
        <v>4</v>
      </c>
      <c r="H10954" s="116">
        <v>1</v>
      </c>
      <c r="I10954" s="3">
        <f t="shared" si="171"/>
        <v>2</v>
      </c>
    </row>
    <row r="10955" spans="1:9" x14ac:dyDescent="0.35">
      <c r="A10955" s="3" t="s">
        <v>11347</v>
      </c>
      <c r="B10955" s="44" t="s">
        <v>256</v>
      </c>
      <c r="C10955" s="44" t="s">
        <v>25</v>
      </c>
      <c r="D10955" s="3" t="s">
        <v>176</v>
      </c>
      <c r="E10955" s="3">
        <v>3</v>
      </c>
      <c r="F10955" s="116">
        <v>1</v>
      </c>
      <c r="G10955" s="116">
        <v>4</v>
      </c>
      <c r="H10955" s="116">
        <v>1</v>
      </c>
      <c r="I10955" s="3">
        <f t="shared" si="171"/>
        <v>2</v>
      </c>
    </row>
    <row r="10956" spans="1:9" x14ac:dyDescent="0.35">
      <c r="A10956" s="3" t="s">
        <v>11348</v>
      </c>
      <c r="B10956" s="44" t="s">
        <v>1846</v>
      </c>
      <c r="C10956" s="44" t="s">
        <v>293</v>
      </c>
      <c r="D10956" s="3" t="s">
        <v>176</v>
      </c>
      <c r="E10956" s="3">
        <v>3</v>
      </c>
      <c r="F10956" s="116">
        <v>1</v>
      </c>
      <c r="G10956" s="116">
        <v>4</v>
      </c>
      <c r="H10956" s="116">
        <v>1</v>
      </c>
      <c r="I10956" s="3">
        <f t="shared" si="171"/>
        <v>2</v>
      </c>
    </row>
    <row r="10957" spans="1:9" x14ac:dyDescent="0.35">
      <c r="A10957" s="3" t="s">
        <v>11349</v>
      </c>
      <c r="B10957" s="44" t="s">
        <v>241</v>
      </c>
      <c r="C10957" s="44" t="s">
        <v>35</v>
      </c>
      <c r="D10957" s="3" t="s">
        <v>175</v>
      </c>
      <c r="E10957" s="3">
        <v>3</v>
      </c>
      <c r="F10957" s="116">
        <v>2</v>
      </c>
      <c r="G10957" s="116">
        <v>1</v>
      </c>
      <c r="H10957" s="116">
        <v>2</v>
      </c>
      <c r="I10957" s="3">
        <f t="shared" si="171"/>
        <v>2</v>
      </c>
    </row>
    <row r="10958" spans="1:9" x14ac:dyDescent="0.35">
      <c r="A10958" s="3" t="s">
        <v>11350</v>
      </c>
      <c r="B10958" s="44" t="s">
        <v>256</v>
      </c>
      <c r="C10958" s="44" t="s">
        <v>25</v>
      </c>
      <c r="D10958" s="3" t="s">
        <v>176</v>
      </c>
      <c r="E10958" s="3">
        <v>3</v>
      </c>
      <c r="F10958" s="116">
        <v>1</v>
      </c>
      <c r="G10958" s="116">
        <v>1</v>
      </c>
      <c r="H10958" s="116">
        <v>1</v>
      </c>
      <c r="I10958" s="3">
        <f t="shared" si="171"/>
        <v>2</v>
      </c>
    </row>
    <row r="10959" spans="1:9" x14ac:dyDescent="0.35">
      <c r="A10959" s="3" t="s">
        <v>11351</v>
      </c>
      <c r="B10959" s="44" t="s">
        <v>279</v>
      </c>
      <c r="C10959" s="44" t="s">
        <v>155</v>
      </c>
      <c r="D10959" s="3" t="s">
        <v>175</v>
      </c>
      <c r="E10959" s="3">
        <v>3</v>
      </c>
      <c r="F10959" s="116">
        <v>1</v>
      </c>
      <c r="G10959" s="116">
        <v>4</v>
      </c>
      <c r="H10959" s="116">
        <v>1</v>
      </c>
      <c r="I10959" s="3">
        <f t="shared" si="171"/>
        <v>2</v>
      </c>
    </row>
    <row r="10960" spans="1:9" x14ac:dyDescent="0.35">
      <c r="A10960" s="3" t="s">
        <v>11352</v>
      </c>
      <c r="B10960" s="44" t="s">
        <v>213</v>
      </c>
      <c r="C10960" s="44" t="s">
        <v>108</v>
      </c>
      <c r="D10960" s="3" t="s">
        <v>176</v>
      </c>
      <c r="E10960" s="3">
        <v>3</v>
      </c>
      <c r="F10960" s="116">
        <v>1</v>
      </c>
      <c r="G10960" s="116">
        <v>4</v>
      </c>
      <c r="H10960" s="116">
        <v>1</v>
      </c>
      <c r="I10960" s="3">
        <f t="shared" si="171"/>
        <v>2</v>
      </c>
    </row>
    <row r="10961" spans="1:9" x14ac:dyDescent="0.35">
      <c r="A10961" s="3" t="s">
        <v>11353</v>
      </c>
      <c r="B10961" s="44" t="s">
        <v>213</v>
      </c>
      <c r="C10961" s="44" t="s">
        <v>108</v>
      </c>
      <c r="D10961" s="3" t="s">
        <v>176</v>
      </c>
      <c r="E10961" s="3">
        <v>3</v>
      </c>
      <c r="F10961" s="116">
        <v>1</v>
      </c>
      <c r="G10961" s="116">
        <v>4</v>
      </c>
      <c r="H10961" s="116">
        <v>1</v>
      </c>
      <c r="I10961" s="3">
        <f t="shared" si="171"/>
        <v>2</v>
      </c>
    </row>
    <row r="10962" spans="1:9" x14ac:dyDescent="0.35">
      <c r="A10962" s="3" t="s">
        <v>11354</v>
      </c>
      <c r="B10962" s="44" t="s">
        <v>257</v>
      </c>
      <c r="C10962" s="44" t="s">
        <v>108</v>
      </c>
      <c r="D10962" s="3" t="s">
        <v>175</v>
      </c>
      <c r="E10962" s="3">
        <v>3</v>
      </c>
      <c r="F10962" s="116">
        <v>1</v>
      </c>
      <c r="G10962" s="116">
        <v>4</v>
      </c>
      <c r="H10962" s="116">
        <v>1</v>
      </c>
      <c r="I10962" s="3">
        <f t="shared" si="171"/>
        <v>2</v>
      </c>
    </row>
    <row r="10963" spans="1:9" x14ac:dyDescent="0.35">
      <c r="A10963" s="3" t="s">
        <v>11355</v>
      </c>
      <c r="B10963" s="44" t="s">
        <v>213</v>
      </c>
      <c r="C10963" s="44" t="s">
        <v>108</v>
      </c>
      <c r="D10963" s="3" t="s">
        <v>176</v>
      </c>
      <c r="E10963" s="3">
        <v>3</v>
      </c>
      <c r="F10963" s="116">
        <v>1</v>
      </c>
      <c r="G10963" s="116">
        <v>4</v>
      </c>
      <c r="H10963" s="116">
        <v>1</v>
      </c>
      <c r="I10963" s="3">
        <f t="shared" si="171"/>
        <v>2</v>
      </c>
    </row>
    <row r="10964" spans="1:9" x14ac:dyDescent="0.35">
      <c r="A10964" s="3" t="s">
        <v>11356</v>
      </c>
      <c r="B10964" s="44" t="s">
        <v>279</v>
      </c>
      <c r="C10964" s="44" t="s">
        <v>155</v>
      </c>
      <c r="D10964" s="3" t="s">
        <v>175</v>
      </c>
      <c r="E10964" s="3">
        <v>3</v>
      </c>
      <c r="F10964" s="116">
        <v>1</v>
      </c>
      <c r="G10964" s="116">
        <v>4</v>
      </c>
      <c r="H10964" s="116">
        <v>1</v>
      </c>
      <c r="I10964" s="3">
        <f t="shared" si="171"/>
        <v>2</v>
      </c>
    </row>
    <row r="10965" spans="1:9" x14ac:dyDescent="0.35">
      <c r="A10965" s="3" t="s">
        <v>11357</v>
      </c>
      <c r="B10965" s="44" t="s">
        <v>279</v>
      </c>
      <c r="C10965" s="44" t="s">
        <v>155</v>
      </c>
      <c r="D10965" s="3" t="s">
        <v>175</v>
      </c>
      <c r="E10965" s="3">
        <v>1</v>
      </c>
      <c r="F10965" s="116">
        <v>4</v>
      </c>
      <c r="G10965" s="116">
        <v>1</v>
      </c>
      <c r="H10965" s="116">
        <v>1</v>
      </c>
      <c r="I10965" s="3">
        <f t="shared" si="171"/>
        <v>2</v>
      </c>
    </row>
    <row r="10966" spans="1:9" x14ac:dyDescent="0.35">
      <c r="A10966" s="3" t="s">
        <v>11358</v>
      </c>
      <c r="B10966" s="44" t="s">
        <v>231</v>
      </c>
      <c r="C10966" s="44" t="s">
        <v>35</v>
      </c>
      <c r="D10966" s="3" t="s">
        <v>176</v>
      </c>
      <c r="E10966" s="3">
        <v>3</v>
      </c>
      <c r="F10966" s="116">
        <v>1</v>
      </c>
      <c r="G10966" s="116">
        <v>4</v>
      </c>
      <c r="H10966" s="116">
        <v>1</v>
      </c>
      <c r="I10966" s="3">
        <f t="shared" si="171"/>
        <v>2</v>
      </c>
    </row>
    <row r="10967" spans="1:9" x14ac:dyDescent="0.35">
      <c r="A10967" s="3" t="s">
        <v>11359</v>
      </c>
      <c r="B10967" s="44" t="s">
        <v>213</v>
      </c>
      <c r="C10967" s="44" t="s">
        <v>108</v>
      </c>
      <c r="D10967" s="3" t="s">
        <v>176</v>
      </c>
      <c r="E10967" s="3">
        <v>3</v>
      </c>
      <c r="F10967" s="116">
        <v>1</v>
      </c>
      <c r="G10967" s="116">
        <v>4</v>
      </c>
      <c r="H10967" s="116">
        <v>1</v>
      </c>
      <c r="I10967" s="3">
        <f t="shared" si="171"/>
        <v>2</v>
      </c>
    </row>
    <row r="10968" spans="1:9" x14ac:dyDescent="0.35">
      <c r="A10968" s="3" t="s">
        <v>11360</v>
      </c>
      <c r="B10968" s="44" t="s">
        <v>277</v>
      </c>
      <c r="C10968" s="44" t="s">
        <v>273</v>
      </c>
      <c r="D10968" s="3" t="s">
        <v>176</v>
      </c>
      <c r="E10968" s="3">
        <v>3</v>
      </c>
      <c r="F10968" s="116">
        <v>1</v>
      </c>
      <c r="G10968" s="116">
        <v>1</v>
      </c>
      <c r="H10968" s="116">
        <v>2</v>
      </c>
      <c r="I10968" s="3">
        <f t="shared" si="171"/>
        <v>2</v>
      </c>
    </row>
    <row r="10969" spans="1:9" x14ac:dyDescent="0.35">
      <c r="A10969" s="3" t="s">
        <v>11361</v>
      </c>
      <c r="B10969" s="44" t="s">
        <v>201</v>
      </c>
      <c r="C10969" s="44" t="s">
        <v>155</v>
      </c>
      <c r="D10969" s="3" t="s">
        <v>176</v>
      </c>
      <c r="E10969" s="3">
        <v>3</v>
      </c>
      <c r="F10969" s="116">
        <v>2</v>
      </c>
      <c r="G10969" s="116">
        <v>1</v>
      </c>
      <c r="H10969" s="116">
        <v>1</v>
      </c>
      <c r="I10969" s="3">
        <f t="shared" si="171"/>
        <v>2</v>
      </c>
    </row>
    <row r="10970" spans="1:9" x14ac:dyDescent="0.35">
      <c r="A10970" s="3" t="s">
        <v>11362</v>
      </c>
      <c r="B10970" s="44" t="s">
        <v>231</v>
      </c>
      <c r="C10970" s="44" t="s">
        <v>35</v>
      </c>
      <c r="D10970" s="3" t="s">
        <v>176</v>
      </c>
      <c r="E10970" s="3">
        <v>3</v>
      </c>
      <c r="F10970" s="116">
        <v>4</v>
      </c>
      <c r="G10970" s="116">
        <v>4</v>
      </c>
      <c r="H10970" s="116">
        <v>1</v>
      </c>
      <c r="I10970" s="3">
        <f t="shared" si="171"/>
        <v>3</v>
      </c>
    </row>
    <row r="10971" spans="1:9" x14ac:dyDescent="0.35">
      <c r="A10971" s="3" t="s">
        <v>11363</v>
      </c>
      <c r="B10971" s="44" t="s">
        <v>231</v>
      </c>
      <c r="C10971" s="44" t="s">
        <v>35</v>
      </c>
      <c r="D10971" s="3" t="s">
        <v>176</v>
      </c>
      <c r="E10971" s="3">
        <v>3</v>
      </c>
      <c r="F10971" s="116">
        <v>1</v>
      </c>
      <c r="G10971" s="116">
        <v>4</v>
      </c>
      <c r="H10971" s="116">
        <v>1</v>
      </c>
      <c r="I10971" s="3">
        <f t="shared" si="171"/>
        <v>2</v>
      </c>
    </row>
    <row r="10972" spans="1:9" x14ac:dyDescent="0.35">
      <c r="A10972" s="3" t="s">
        <v>11364</v>
      </c>
      <c r="B10972" s="44" t="s">
        <v>279</v>
      </c>
      <c r="C10972" s="44" t="s">
        <v>155</v>
      </c>
      <c r="D10972" s="3" t="s">
        <v>175</v>
      </c>
      <c r="E10972" s="3">
        <v>3</v>
      </c>
      <c r="F10972" s="116">
        <v>1</v>
      </c>
      <c r="G10972" s="116">
        <v>4</v>
      </c>
      <c r="H10972" s="116">
        <v>1</v>
      </c>
      <c r="I10972" s="3">
        <f t="shared" si="171"/>
        <v>2</v>
      </c>
    </row>
    <row r="10973" spans="1:9" x14ac:dyDescent="0.35">
      <c r="A10973" s="3" t="s">
        <v>11365</v>
      </c>
      <c r="B10973" s="44" t="s">
        <v>231</v>
      </c>
      <c r="C10973" s="44" t="s">
        <v>35</v>
      </c>
      <c r="D10973" s="3" t="s">
        <v>176</v>
      </c>
      <c r="E10973" s="3">
        <v>3</v>
      </c>
      <c r="F10973" s="116">
        <v>1</v>
      </c>
      <c r="G10973" s="116">
        <v>1</v>
      </c>
      <c r="H10973" s="116">
        <v>1</v>
      </c>
      <c r="I10973" s="3">
        <f t="shared" si="171"/>
        <v>2</v>
      </c>
    </row>
    <row r="10974" spans="1:9" x14ac:dyDescent="0.35">
      <c r="A10974" s="3" t="s">
        <v>11366</v>
      </c>
      <c r="B10974" s="44" t="s">
        <v>241</v>
      </c>
      <c r="C10974" s="44" t="s">
        <v>35</v>
      </c>
      <c r="D10974" s="3" t="s">
        <v>175</v>
      </c>
      <c r="E10974" s="3">
        <v>3</v>
      </c>
      <c r="F10974" s="116">
        <v>1</v>
      </c>
      <c r="G10974" s="116">
        <v>4</v>
      </c>
      <c r="H10974" s="116">
        <v>1</v>
      </c>
      <c r="I10974" s="3">
        <f t="shared" si="171"/>
        <v>2</v>
      </c>
    </row>
    <row r="10975" spans="1:9" x14ac:dyDescent="0.35">
      <c r="A10975" s="3" t="s">
        <v>11367</v>
      </c>
      <c r="B10975" s="44" t="s">
        <v>202</v>
      </c>
      <c r="C10975" s="44" t="s">
        <v>203</v>
      </c>
      <c r="D10975" s="3" t="s">
        <v>176</v>
      </c>
      <c r="E10975" s="3">
        <v>3</v>
      </c>
      <c r="F10975" s="116">
        <v>1</v>
      </c>
      <c r="G10975" s="116">
        <v>4</v>
      </c>
      <c r="H10975" s="116">
        <v>1</v>
      </c>
      <c r="I10975" s="3">
        <f t="shared" si="171"/>
        <v>2</v>
      </c>
    </row>
    <row r="10976" spans="1:9" x14ac:dyDescent="0.35">
      <c r="A10976" s="3" t="s">
        <v>11368</v>
      </c>
      <c r="B10976" s="44" t="s">
        <v>229</v>
      </c>
      <c r="C10976" s="44" t="s">
        <v>203</v>
      </c>
      <c r="D10976" s="3" t="s">
        <v>175</v>
      </c>
      <c r="E10976" s="3">
        <v>3</v>
      </c>
      <c r="F10976" s="116">
        <v>1</v>
      </c>
      <c r="G10976" s="116">
        <v>4</v>
      </c>
      <c r="H10976" s="116">
        <v>1</v>
      </c>
      <c r="I10976" s="3">
        <f t="shared" si="171"/>
        <v>2</v>
      </c>
    </row>
    <row r="10977" spans="1:9" x14ac:dyDescent="0.35">
      <c r="A10977" s="3" t="s">
        <v>11369</v>
      </c>
      <c r="B10977" s="44" t="s">
        <v>241</v>
      </c>
      <c r="C10977" s="44" t="s">
        <v>35</v>
      </c>
      <c r="D10977" s="3" t="s">
        <v>175</v>
      </c>
      <c r="E10977" s="3">
        <v>3</v>
      </c>
      <c r="F10977" s="116">
        <v>1</v>
      </c>
      <c r="G10977" s="116">
        <v>4</v>
      </c>
      <c r="H10977" s="116">
        <v>1</v>
      </c>
      <c r="I10977" s="3">
        <f t="shared" si="171"/>
        <v>2</v>
      </c>
    </row>
    <row r="10978" spans="1:9" x14ac:dyDescent="0.35">
      <c r="A10978" s="3" t="s">
        <v>11370</v>
      </c>
      <c r="B10978" s="44" t="s">
        <v>231</v>
      </c>
      <c r="C10978" s="44" t="s">
        <v>35</v>
      </c>
      <c r="D10978" s="3" t="s">
        <v>176</v>
      </c>
      <c r="E10978" s="3">
        <v>3</v>
      </c>
      <c r="F10978" s="116">
        <v>1</v>
      </c>
      <c r="G10978" s="116">
        <v>4</v>
      </c>
      <c r="H10978" s="116">
        <v>2</v>
      </c>
      <c r="I10978" s="3">
        <f t="shared" si="171"/>
        <v>3</v>
      </c>
    </row>
    <row r="10979" spans="1:9" x14ac:dyDescent="0.35">
      <c r="A10979" s="3" t="s">
        <v>11371</v>
      </c>
      <c r="B10979" s="44" t="s">
        <v>279</v>
      </c>
      <c r="C10979" s="44" t="s">
        <v>155</v>
      </c>
      <c r="D10979" s="3" t="s">
        <v>175</v>
      </c>
      <c r="E10979" s="3">
        <v>3</v>
      </c>
      <c r="F10979" s="116">
        <v>1</v>
      </c>
      <c r="G10979" s="116">
        <v>4</v>
      </c>
      <c r="H10979" s="116">
        <v>3</v>
      </c>
      <c r="I10979" s="3">
        <f t="shared" si="171"/>
        <v>3</v>
      </c>
    </row>
    <row r="10980" spans="1:9" x14ac:dyDescent="0.35">
      <c r="A10980" s="3" t="s">
        <v>11372</v>
      </c>
      <c r="B10980" s="44" t="s">
        <v>241</v>
      </c>
      <c r="C10980" s="44" t="s">
        <v>35</v>
      </c>
      <c r="D10980" s="3" t="s">
        <v>175</v>
      </c>
      <c r="E10980" s="3">
        <v>3</v>
      </c>
      <c r="F10980" s="116">
        <v>1</v>
      </c>
      <c r="G10980" s="116">
        <v>4</v>
      </c>
      <c r="H10980" s="116">
        <v>1</v>
      </c>
      <c r="I10980" s="3">
        <f t="shared" si="171"/>
        <v>2</v>
      </c>
    </row>
    <row r="10981" spans="1:9" x14ac:dyDescent="0.35">
      <c r="A10981" s="3" t="s">
        <v>11373</v>
      </c>
      <c r="B10981" s="44" t="s">
        <v>202</v>
      </c>
      <c r="C10981" s="44" t="s">
        <v>203</v>
      </c>
      <c r="D10981" s="3" t="s">
        <v>176</v>
      </c>
      <c r="E10981" s="3">
        <v>3</v>
      </c>
      <c r="F10981" s="116">
        <v>1</v>
      </c>
      <c r="G10981" s="116">
        <v>1</v>
      </c>
      <c r="H10981" s="116">
        <v>1</v>
      </c>
      <c r="I10981" s="3">
        <f t="shared" si="171"/>
        <v>2</v>
      </c>
    </row>
    <row r="10982" spans="1:9" x14ac:dyDescent="0.35">
      <c r="A10982" s="3" t="s">
        <v>11374</v>
      </c>
      <c r="B10982" s="44" t="s">
        <v>214</v>
      </c>
      <c r="C10982" s="44" t="s">
        <v>98</v>
      </c>
      <c r="D10982" s="3" t="s">
        <v>176</v>
      </c>
      <c r="E10982" s="3">
        <v>3</v>
      </c>
      <c r="F10982" s="116">
        <v>1</v>
      </c>
      <c r="G10982" s="116">
        <v>1</v>
      </c>
      <c r="H10982" s="116">
        <v>1</v>
      </c>
      <c r="I10982" s="3">
        <f t="shared" si="171"/>
        <v>2</v>
      </c>
    </row>
    <row r="10983" spans="1:9" x14ac:dyDescent="0.35">
      <c r="A10983" s="3" t="s">
        <v>11375</v>
      </c>
      <c r="B10983" s="44" t="s">
        <v>241</v>
      </c>
      <c r="C10983" s="44" t="s">
        <v>35</v>
      </c>
      <c r="D10983" s="3" t="s">
        <v>175</v>
      </c>
      <c r="E10983" s="3">
        <v>1</v>
      </c>
      <c r="F10983" s="116">
        <v>4</v>
      </c>
      <c r="G10983" s="116">
        <v>1</v>
      </c>
      <c r="H10983" s="116">
        <v>1</v>
      </c>
      <c r="I10983" s="3">
        <f t="shared" si="171"/>
        <v>2</v>
      </c>
    </row>
    <row r="10984" spans="1:9" x14ac:dyDescent="0.35">
      <c r="A10984" s="3" t="s">
        <v>11376</v>
      </c>
      <c r="B10984" s="44" t="s">
        <v>241</v>
      </c>
      <c r="C10984" s="44" t="s">
        <v>35</v>
      </c>
      <c r="D10984" s="3" t="s">
        <v>175</v>
      </c>
      <c r="E10984" s="3">
        <v>3</v>
      </c>
      <c r="F10984" s="116">
        <v>1</v>
      </c>
      <c r="G10984" s="116">
        <v>1</v>
      </c>
      <c r="H10984" s="116">
        <v>1</v>
      </c>
      <c r="I10984" s="3">
        <f t="shared" si="171"/>
        <v>2</v>
      </c>
    </row>
    <row r="10985" spans="1:9" x14ac:dyDescent="0.35">
      <c r="A10985" s="3" t="s">
        <v>11377</v>
      </c>
      <c r="B10985" s="44" t="s">
        <v>269</v>
      </c>
      <c r="C10985" s="44" t="s">
        <v>270</v>
      </c>
      <c r="D10985" s="3" t="s">
        <v>176</v>
      </c>
      <c r="E10985" s="3">
        <v>3</v>
      </c>
      <c r="F10985" s="116">
        <v>1</v>
      </c>
      <c r="G10985" s="116">
        <v>4</v>
      </c>
      <c r="H10985" s="116">
        <v>2</v>
      </c>
      <c r="I10985" s="3">
        <f t="shared" si="171"/>
        <v>3</v>
      </c>
    </row>
    <row r="10986" spans="1:9" x14ac:dyDescent="0.35">
      <c r="A10986" s="3" t="s">
        <v>11378</v>
      </c>
      <c r="B10986" s="44" t="s">
        <v>1846</v>
      </c>
      <c r="C10986" s="44" t="s">
        <v>293</v>
      </c>
      <c r="D10986" s="3" t="s">
        <v>176</v>
      </c>
      <c r="E10986" s="3">
        <v>3</v>
      </c>
      <c r="F10986" s="116">
        <v>1</v>
      </c>
      <c r="G10986" s="116">
        <v>4</v>
      </c>
      <c r="H10986" s="116">
        <v>1</v>
      </c>
      <c r="I10986" s="3">
        <f t="shared" si="171"/>
        <v>2</v>
      </c>
    </row>
    <row r="10987" spans="1:9" x14ac:dyDescent="0.35">
      <c r="A10987" s="3" t="s">
        <v>11379</v>
      </c>
      <c r="B10987" s="44" t="s">
        <v>1846</v>
      </c>
      <c r="C10987" s="44" t="s">
        <v>293</v>
      </c>
      <c r="D10987" s="3" t="s">
        <v>176</v>
      </c>
      <c r="E10987" s="3">
        <v>3</v>
      </c>
      <c r="F10987" s="116">
        <v>1</v>
      </c>
      <c r="G10987" s="116">
        <v>4</v>
      </c>
      <c r="H10987" s="116">
        <v>1</v>
      </c>
      <c r="I10987" s="3">
        <f t="shared" si="171"/>
        <v>2</v>
      </c>
    </row>
    <row r="10988" spans="1:9" x14ac:dyDescent="0.35">
      <c r="A10988" s="3" t="s">
        <v>11380</v>
      </c>
      <c r="B10988" s="44" t="s">
        <v>202</v>
      </c>
      <c r="C10988" s="44" t="s">
        <v>203</v>
      </c>
      <c r="D10988" s="3" t="s">
        <v>176</v>
      </c>
      <c r="E10988" s="3">
        <v>3</v>
      </c>
      <c r="F10988" s="116">
        <v>1</v>
      </c>
      <c r="G10988" s="116">
        <v>4</v>
      </c>
      <c r="H10988" s="116">
        <v>1</v>
      </c>
      <c r="I10988" s="3">
        <f t="shared" si="171"/>
        <v>2</v>
      </c>
    </row>
    <row r="10989" spans="1:9" x14ac:dyDescent="0.35">
      <c r="A10989" s="3" t="s">
        <v>11381</v>
      </c>
      <c r="B10989" s="44" t="s">
        <v>214</v>
      </c>
      <c r="C10989" s="44" t="s">
        <v>98</v>
      </c>
      <c r="D10989" s="3" t="s">
        <v>176</v>
      </c>
      <c r="E10989" s="3">
        <v>3</v>
      </c>
      <c r="F10989" s="116">
        <v>1</v>
      </c>
      <c r="G10989" s="116">
        <v>1</v>
      </c>
      <c r="H10989" s="116">
        <v>1</v>
      </c>
      <c r="I10989" s="3">
        <f t="shared" si="171"/>
        <v>2</v>
      </c>
    </row>
    <row r="10990" spans="1:9" x14ac:dyDescent="0.35">
      <c r="A10990" s="3" t="s">
        <v>11382</v>
      </c>
      <c r="B10990" s="44" t="s">
        <v>241</v>
      </c>
      <c r="C10990" s="44" t="s">
        <v>35</v>
      </c>
      <c r="D10990" s="3" t="s">
        <v>175</v>
      </c>
      <c r="E10990" s="3">
        <v>3</v>
      </c>
      <c r="F10990" s="116">
        <v>1</v>
      </c>
      <c r="G10990" s="116">
        <v>4</v>
      </c>
      <c r="H10990" s="116">
        <v>1</v>
      </c>
      <c r="I10990" s="3">
        <f t="shared" si="171"/>
        <v>2</v>
      </c>
    </row>
    <row r="10991" spans="1:9" x14ac:dyDescent="0.35">
      <c r="A10991" s="3" t="s">
        <v>11383</v>
      </c>
      <c r="B10991" s="44" t="s">
        <v>241</v>
      </c>
      <c r="C10991" s="44" t="s">
        <v>35</v>
      </c>
      <c r="D10991" s="3" t="s">
        <v>175</v>
      </c>
      <c r="E10991" s="3">
        <v>3</v>
      </c>
      <c r="F10991" s="116">
        <v>1</v>
      </c>
      <c r="G10991" s="116">
        <v>4</v>
      </c>
      <c r="H10991" s="116">
        <v>1</v>
      </c>
      <c r="I10991" s="3">
        <f t="shared" si="171"/>
        <v>2</v>
      </c>
    </row>
    <row r="10992" spans="1:9" x14ac:dyDescent="0.35">
      <c r="A10992" s="3" t="s">
        <v>11384</v>
      </c>
      <c r="B10992" s="44" t="s">
        <v>256</v>
      </c>
      <c r="C10992" s="44" t="s">
        <v>25</v>
      </c>
      <c r="D10992" s="3" t="s">
        <v>176</v>
      </c>
      <c r="E10992" s="3">
        <v>3</v>
      </c>
      <c r="F10992" s="116">
        <v>1</v>
      </c>
      <c r="G10992" s="116">
        <v>1</v>
      </c>
      <c r="H10992" s="116">
        <v>1</v>
      </c>
      <c r="I10992" s="3">
        <f t="shared" si="171"/>
        <v>2</v>
      </c>
    </row>
    <row r="10993" spans="1:9" x14ac:dyDescent="0.35">
      <c r="A10993" s="3" t="s">
        <v>11385</v>
      </c>
      <c r="B10993" s="44" t="s">
        <v>240</v>
      </c>
      <c r="C10993" s="44" t="s">
        <v>25</v>
      </c>
      <c r="D10993" s="3" t="s">
        <v>175</v>
      </c>
      <c r="E10993" s="3">
        <v>3</v>
      </c>
      <c r="F10993" s="116">
        <v>1</v>
      </c>
      <c r="G10993" s="116">
        <v>4</v>
      </c>
      <c r="H10993" s="116">
        <v>3</v>
      </c>
      <c r="I10993" s="3">
        <f t="shared" si="171"/>
        <v>3</v>
      </c>
    </row>
    <row r="10994" spans="1:9" x14ac:dyDescent="0.35">
      <c r="A10994" s="3" t="s">
        <v>11386</v>
      </c>
      <c r="B10994" s="44" t="s">
        <v>229</v>
      </c>
      <c r="C10994" s="44" t="s">
        <v>203</v>
      </c>
      <c r="D10994" s="3" t="s">
        <v>175</v>
      </c>
      <c r="E10994" s="3">
        <v>3</v>
      </c>
      <c r="F10994" s="116">
        <v>1</v>
      </c>
      <c r="G10994" s="116">
        <v>4</v>
      </c>
      <c r="H10994" s="116">
        <v>2</v>
      </c>
      <c r="I10994" s="3">
        <f t="shared" si="171"/>
        <v>3</v>
      </c>
    </row>
    <row r="10995" spans="1:9" x14ac:dyDescent="0.35">
      <c r="A10995" s="3" t="s">
        <v>11387</v>
      </c>
      <c r="B10995" s="44" t="s">
        <v>201</v>
      </c>
      <c r="C10995" s="44" t="s">
        <v>155</v>
      </c>
      <c r="D10995" s="3" t="s">
        <v>176</v>
      </c>
      <c r="E10995" s="3">
        <v>3</v>
      </c>
      <c r="F10995" s="116">
        <v>1</v>
      </c>
      <c r="G10995" s="116">
        <v>1</v>
      </c>
      <c r="H10995" s="116">
        <v>1</v>
      </c>
      <c r="I10995" s="3">
        <f t="shared" si="171"/>
        <v>2</v>
      </c>
    </row>
    <row r="10996" spans="1:9" x14ac:dyDescent="0.35">
      <c r="A10996" s="3" t="s">
        <v>11388</v>
      </c>
      <c r="B10996" s="44" t="s">
        <v>231</v>
      </c>
      <c r="C10996" s="44" t="s">
        <v>35</v>
      </c>
      <c r="D10996" s="3" t="s">
        <v>176</v>
      </c>
      <c r="E10996" s="3">
        <v>3</v>
      </c>
      <c r="F10996" s="116">
        <v>1</v>
      </c>
      <c r="G10996" s="116">
        <v>4</v>
      </c>
      <c r="H10996" s="116">
        <v>1</v>
      </c>
      <c r="I10996" s="3">
        <f t="shared" si="171"/>
        <v>2</v>
      </c>
    </row>
    <row r="10997" spans="1:9" x14ac:dyDescent="0.35">
      <c r="A10997" s="3" t="s">
        <v>11389</v>
      </c>
      <c r="B10997" s="44" t="s">
        <v>231</v>
      </c>
      <c r="C10997" s="44" t="s">
        <v>35</v>
      </c>
      <c r="D10997" s="3" t="s">
        <v>176</v>
      </c>
      <c r="E10997" s="3">
        <v>3</v>
      </c>
      <c r="F10997" s="116">
        <v>1</v>
      </c>
      <c r="G10997" s="116">
        <v>4</v>
      </c>
      <c r="H10997" s="116">
        <v>1</v>
      </c>
      <c r="I10997" s="3">
        <f t="shared" si="171"/>
        <v>2</v>
      </c>
    </row>
    <row r="10998" spans="1:9" x14ac:dyDescent="0.35">
      <c r="A10998" s="3" t="s">
        <v>11390</v>
      </c>
      <c r="B10998" s="44" t="s">
        <v>229</v>
      </c>
      <c r="C10998" s="44" t="s">
        <v>203</v>
      </c>
      <c r="D10998" s="3" t="s">
        <v>175</v>
      </c>
      <c r="E10998" s="3">
        <v>3</v>
      </c>
      <c r="F10998" s="116">
        <v>4</v>
      </c>
      <c r="G10998" s="116">
        <v>1</v>
      </c>
      <c r="H10998" s="116">
        <v>2</v>
      </c>
      <c r="I10998" s="3">
        <f t="shared" si="171"/>
        <v>3</v>
      </c>
    </row>
    <row r="10999" spans="1:9" x14ac:dyDescent="0.35">
      <c r="A10999" s="3" t="s">
        <v>11391</v>
      </c>
      <c r="B10999" s="44" t="s">
        <v>229</v>
      </c>
      <c r="C10999" s="44" t="s">
        <v>203</v>
      </c>
      <c r="D10999" s="3" t="s">
        <v>175</v>
      </c>
      <c r="E10999" s="3">
        <v>3</v>
      </c>
      <c r="F10999" s="116">
        <v>1</v>
      </c>
      <c r="G10999" s="116">
        <v>4</v>
      </c>
      <c r="H10999" s="116">
        <v>1</v>
      </c>
      <c r="I10999" s="3">
        <f t="shared" si="171"/>
        <v>2</v>
      </c>
    </row>
    <row r="11000" spans="1:9" x14ac:dyDescent="0.35">
      <c r="A11000" s="3" t="s">
        <v>11392</v>
      </c>
      <c r="B11000" s="44" t="s">
        <v>231</v>
      </c>
      <c r="C11000" s="44" t="s">
        <v>35</v>
      </c>
      <c r="D11000" s="3" t="s">
        <v>176</v>
      </c>
      <c r="E11000" s="3">
        <v>3</v>
      </c>
      <c r="F11000" s="116">
        <v>1</v>
      </c>
      <c r="G11000" s="116">
        <v>4</v>
      </c>
      <c r="H11000" s="116">
        <v>1</v>
      </c>
      <c r="I11000" s="3">
        <f t="shared" si="171"/>
        <v>2</v>
      </c>
    </row>
    <row r="11001" spans="1:9" x14ac:dyDescent="0.35">
      <c r="A11001" s="3" t="s">
        <v>11393</v>
      </c>
      <c r="B11001" s="44" t="s">
        <v>241</v>
      </c>
      <c r="C11001" s="44" t="s">
        <v>35</v>
      </c>
      <c r="D11001" s="3" t="s">
        <v>175</v>
      </c>
      <c r="E11001" s="3">
        <v>3</v>
      </c>
      <c r="F11001" s="116">
        <v>1</v>
      </c>
      <c r="G11001" s="116">
        <v>4</v>
      </c>
      <c r="H11001" s="116">
        <v>1</v>
      </c>
      <c r="I11001" s="3">
        <f t="shared" si="171"/>
        <v>2</v>
      </c>
    </row>
    <row r="11002" spans="1:9" x14ac:dyDescent="0.35">
      <c r="A11002" s="3" t="s">
        <v>11394</v>
      </c>
      <c r="B11002" s="44" t="s">
        <v>179</v>
      </c>
      <c r="C11002" s="44" t="s">
        <v>102</v>
      </c>
      <c r="D11002" s="3" t="s">
        <v>176</v>
      </c>
      <c r="E11002" s="3">
        <v>3</v>
      </c>
      <c r="F11002" s="116">
        <v>1</v>
      </c>
      <c r="G11002" s="116">
        <v>1</v>
      </c>
      <c r="H11002" s="116">
        <v>1</v>
      </c>
      <c r="I11002" s="3">
        <f t="shared" si="171"/>
        <v>2</v>
      </c>
    </row>
    <row r="11003" spans="1:9" x14ac:dyDescent="0.35">
      <c r="A11003" s="3" t="s">
        <v>11395</v>
      </c>
      <c r="B11003" s="44" t="s">
        <v>179</v>
      </c>
      <c r="C11003" s="44" t="s">
        <v>102</v>
      </c>
      <c r="D11003" s="3" t="s">
        <v>176</v>
      </c>
      <c r="E11003" s="3">
        <v>3</v>
      </c>
      <c r="F11003" s="116">
        <v>1</v>
      </c>
      <c r="G11003" s="116">
        <v>1</v>
      </c>
      <c r="H11003" s="116">
        <v>1</v>
      </c>
      <c r="I11003" s="3">
        <f t="shared" si="171"/>
        <v>2</v>
      </c>
    </row>
    <row r="11004" spans="1:9" x14ac:dyDescent="0.35">
      <c r="A11004" s="3" t="s">
        <v>11396</v>
      </c>
      <c r="B11004" s="44" t="s">
        <v>277</v>
      </c>
      <c r="C11004" s="44" t="s">
        <v>273</v>
      </c>
      <c r="D11004" s="3" t="s">
        <v>176</v>
      </c>
      <c r="E11004" s="3">
        <v>3</v>
      </c>
      <c r="F11004" s="116">
        <v>1</v>
      </c>
      <c r="G11004" s="116">
        <v>4</v>
      </c>
      <c r="H11004" s="116">
        <v>1</v>
      </c>
      <c r="I11004" s="3">
        <f t="shared" si="171"/>
        <v>2</v>
      </c>
    </row>
    <row r="11005" spans="1:9" x14ac:dyDescent="0.35">
      <c r="A11005" s="3" t="s">
        <v>11397</v>
      </c>
      <c r="B11005" s="44" t="s">
        <v>240</v>
      </c>
      <c r="C11005" s="44" t="s">
        <v>25</v>
      </c>
      <c r="D11005" s="3" t="s">
        <v>175</v>
      </c>
      <c r="E11005" s="3">
        <v>3</v>
      </c>
      <c r="F11005" s="116">
        <v>1</v>
      </c>
      <c r="G11005" s="116">
        <v>1</v>
      </c>
      <c r="H11005" s="116">
        <v>2</v>
      </c>
      <c r="I11005" s="3">
        <f t="shared" si="171"/>
        <v>2</v>
      </c>
    </row>
    <row r="11006" spans="1:9" x14ac:dyDescent="0.35">
      <c r="A11006" s="3" t="s">
        <v>11398</v>
      </c>
      <c r="B11006" s="44" t="s">
        <v>241</v>
      </c>
      <c r="C11006" s="44" t="s">
        <v>35</v>
      </c>
      <c r="D11006" s="3" t="s">
        <v>175</v>
      </c>
      <c r="E11006" s="3">
        <v>1</v>
      </c>
      <c r="F11006" s="116">
        <v>2</v>
      </c>
      <c r="G11006" s="116">
        <v>1</v>
      </c>
      <c r="H11006" s="116">
        <v>1</v>
      </c>
      <c r="I11006" s="3">
        <f t="shared" si="171"/>
        <v>1</v>
      </c>
    </row>
    <row r="11007" spans="1:9" x14ac:dyDescent="0.35">
      <c r="A11007" s="3" t="s">
        <v>11399</v>
      </c>
      <c r="B11007" s="44" t="s">
        <v>201</v>
      </c>
      <c r="C11007" s="44" t="s">
        <v>155</v>
      </c>
      <c r="D11007" s="3" t="s">
        <v>176</v>
      </c>
      <c r="E11007" s="3">
        <v>2</v>
      </c>
      <c r="F11007" s="116">
        <v>4</v>
      </c>
      <c r="G11007" s="116">
        <v>4</v>
      </c>
      <c r="H11007" s="116">
        <v>1</v>
      </c>
      <c r="I11007" s="3">
        <f t="shared" si="171"/>
        <v>3</v>
      </c>
    </row>
    <row r="11008" spans="1:9" x14ac:dyDescent="0.35">
      <c r="A11008" s="3" t="s">
        <v>11400</v>
      </c>
      <c r="B11008" s="44" t="s">
        <v>213</v>
      </c>
      <c r="C11008" s="44" t="s">
        <v>108</v>
      </c>
      <c r="D11008" s="3" t="s">
        <v>176</v>
      </c>
      <c r="E11008" s="3">
        <v>3</v>
      </c>
      <c r="F11008" s="116">
        <v>3</v>
      </c>
      <c r="G11008" s="116">
        <v>4</v>
      </c>
      <c r="H11008" s="116">
        <v>3</v>
      </c>
      <c r="I11008" s="3">
        <f t="shared" si="171"/>
        <v>3</v>
      </c>
    </row>
    <row r="11009" spans="1:9" x14ac:dyDescent="0.35">
      <c r="A11009" s="3" t="s">
        <v>11401</v>
      </c>
      <c r="B11009" s="44" t="s">
        <v>241</v>
      </c>
      <c r="C11009" s="44" t="s">
        <v>35</v>
      </c>
      <c r="D11009" s="3" t="s">
        <v>175</v>
      </c>
      <c r="E11009" s="3">
        <v>3</v>
      </c>
      <c r="F11009" s="116">
        <v>1</v>
      </c>
      <c r="G11009" s="116">
        <v>4</v>
      </c>
      <c r="H11009" s="116">
        <v>1</v>
      </c>
      <c r="I11009" s="3">
        <f t="shared" si="171"/>
        <v>2</v>
      </c>
    </row>
    <row r="11010" spans="1:9" x14ac:dyDescent="0.35">
      <c r="A11010" s="3" t="s">
        <v>11402</v>
      </c>
      <c r="B11010" s="44" t="s">
        <v>231</v>
      </c>
      <c r="C11010" s="44" t="s">
        <v>35</v>
      </c>
      <c r="D11010" s="3" t="s">
        <v>176</v>
      </c>
      <c r="E11010" s="3">
        <v>1</v>
      </c>
      <c r="F11010" s="116">
        <v>4</v>
      </c>
      <c r="G11010" s="116">
        <v>1</v>
      </c>
      <c r="H11010" s="116">
        <v>4</v>
      </c>
      <c r="I11010" s="3">
        <f t="shared" si="171"/>
        <v>3</v>
      </c>
    </row>
    <row r="11011" spans="1:9" x14ac:dyDescent="0.35">
      <c r="A11011" s="3" t="s">
        <v>11403</v>
      </c>
      <c r="B11011" s="44" t="s">
        <v>241</v>
      </c>
      <c r="C11011" s="44" t="s">
        <v>35</v>
      </c>
      <c r="D11011" s="3" t="s">
        <v>175</v>
      </c>
      <c r="E11011" s="3">
        <v>3</v>
      </c>
      <c r="F11011" s="116">
        <v>1</v>
      </c>
      <c r="G11011" s="116">
        <v>4</v>
      </c>
      <c r="H11011" s="116">
        <v>1</v>
      </c>
      <c r="I11011" s="3">
        <f t="shared" ref="I11011:I11074" si="172">ROUND(AVERAGE(E11011:H11011),0)</f>
        <v>2</v>
      </c>
    </row>
    <row r="11012" spans="1:9" x14ac:dyDescent="0.35">
      <c r="A11012" s="3" t="s">
        <v>11404</v>
      </c>
      <c r="B11012" s="44" t="s">
        <v>257</v>
      </c>
      <c r="C11012" s="44" t="s">
        <v>108</v>
      </c>
      <c r="D11012" s="3" t="s">
        <v>175</v>
      </c>
      <c r="E11012" s="3">
        <v>3</v>
      </c>
      <c r="F11012" s="116">
        <v>1</v>
      </c>
      <c r="G11012" s="116">
        <v>4</v>
      </c>
      <c r="H11012" s="116">
        <v>1</v>
      </c>
      <c r="I11012" s="3">
        <f t="shared" si="172"/>
        <v>2</v>
      </c>
    </row>
    <row r="11013" spans="1:9" x14ac:dyDescent="0.35">
      <c r="A11013" s="3" t="s">
        <v>11405</v>
      </c>
      <c r="B11013" s="44" t="s">
        <v>231</v>
      </c>
      <c r="C11013" s="44" t="s">
        <v>35</v>
      </c>
      <c r="D11013" s="3" t="s">
        <v>176</v>
      </c>
      <c r="E11013" s="3">
        <v>3</v>
      </c>
      <c r="F11013" s="116">
        <v>1</v>
      </c>
      <c r="G11013" s="116">
        <v>4</v>
      </c>
      <c r="H11013" s="116">
        <v>1</v>
      </c>
      <c r="I11013" s="3">
        <f t="shared" si="172"/>
        <v>2</v>
      </c>
    </row>
    <row r="11014" spans="1:9" x14ac:dyDescent="0.35">
      <c r="A11014" s="3" t="s">
        <v>11406</v>
      </c>
      <c r="B11014" s="44" t="s">
        <v>241</v>
      </c>
      <c r="C11014" s="44" t="s">
        <v>35</v>
      </c>
      <c r="D11014" s="3" t="s">
        <v>175</v>
      </c>
      <c r="E11014" s="3">
        <v>3</v>
      </c>
      <c r="F11014" s="116">
        <v>1</v>
      </c>
      <c r="G11014" s="116">
        <v>1</v>
      </c>
      <c r="H11014" s="116">
        <v>1</v>
      </c>
      <c r="I11014" s="3">
        <f t="shared" si="172"/>
        <v>2</v>
      </c>
    </row>
    <row r="11015" spans="1:9" x14ac:dyDescent="0.35">
      <c r="A11015" s="3" t="s">
        <v>11407</v>
      </c>
      <c r="B11015" s="44" t="s">
        <v>240</v>
      </c>
      <c r="C11015" s="44" t="s">
        <v>25</v>
      </c>
      <c r="D11015" s="3" t="s">
        <v>175</v>
      </c>
      <c r="E11015" s="3">
        <v>3</v>
      </c>
      <c r="F11015" s="116">
        <v>1</v>
      </c>
      <c r="G11015" s="116">
        <v>1</v>
      </c>
      <c r="H11015" s="116">
        <v>1</v>
      </c>
      <c r="I11015" s="3">
        <f t="shared" si="172"/>
        <v>2</v>
      </c>
    </row>
    <row r="11016" spans="1:9" x14ac:dyDescent="0.35">
      <c r="A11016" s="3" t="s">
        <v>11408</v>
      </c>
      <c r="B11016" s="44" t="s">
        <v>280</v>
      </c>
      <c r="C11016" s="44" t="s">
        <v>98</v>
      </c>
      <c r="D11016" s="3" t="s">
        <v>175</v>
      </c>
      <c r="E11016" s="3">
        <v>3</v>
      </c>
      <c r="F11016" s="116">
        <v>2</v>
      </c>
      <c r="G11016" s="116">
        <v>4</v>
      </c>
      <c r="H11016" s="116">
        <v>1</v>
      </c>
      <c r="I11016" s="3">
        <f t="shared" si="172"/>
        <v>3</v>
      </c>
    </row>
    <row r="11017" spans="1:9" x14ac:dyDescent="0.35">
      <c r="A11017" s="3" t="s">
        <v>11409</v>
      </c>
      <c r="B11017" s="44" t="s">
        <v>241</v>
      </c>
      <c r="C11017" s="44" t="s">
        <v>35</v>
      </c>
      <c r="D11017" s="3" t="s">
        <v>175</v>
      </c>
      <c r="E11017" s="3">
        <v>1</v>
      </c>
      <c r="F11017" s="116">
        <v>3</v>
      </c>
      <c r="G11017" s="116">
        <v>1</v>
      </c>
      <c r="H11017" s="116">
        <v>1</v>
      </c>
      <c r="I11017" s="3">
        <f t="shared" si="172"/>
        <v>2</v>
      </c>
    </row>
    <row r="11018" spans="1:9" x14ac:dyDescent="0.35">
      <c r="A11018" s="3" t="s">
        <v>11410</v>
      </c>
      <c r="B11018" s="44" t="s">
        <v>241</v>
      </c>
      <c r="C11018" s="44" t="s">
        <v>35</v>
      </c>
      <c r="D11018" s="3" t="s">
        <v>175</v>
      </c>
      <c r="E11018" s="3">
        <v>3</v>
      </c>
      <c r="F11018" s="116">
        <v>4</v>
      </c>
      <c r="G11018" s="116">
        <v>4</v>
      </c>
      <c r="H11018" s="116">
        <v>1</v>
      </c>
      <c r="I11018" s="3">
        <f t="shared" si="172"/>
        <v>3</v>
      </c>
    </row>
    <row r="11019" spans="1:9" x14ac:dyDescent="0.35">
      <c r="A11019" s="3" t="s">
        <v>11411</v>
      </c>
      <c r="B11019" s="44" t="s">
        <v>202</v>
      </c>
      <c r="C11019" s="44" t="s">
        <v>203</v>
      </c>
      <c r="D11019" s="3" t="s">
        <v>176</v>
      </c>
      <c r="E11019" s="3">
        <v>3</v>
      </c>
      <c r="F11019" s="116">
        <v>1</v>
      </c>
      <c r="G11019" s="116">
        <v>1</v>
      </c>
      <c r="H11019" s="116">
        <v>1</v>
      </c>
      <c r="I11019" s="3">
        <f t="shared" si="172"/>
        <v>2</v>
      </c>
    </row>
    <row r="11020" spans="1:9" x14ac:dyDescent="0.35">
      <c r="A11020" s="3" t="s">
        <v>11412</v>
      </c>
      <c r="B11020" s="44" t="s">
        <v>257</v>
      </c>
      <c r="C11020" s="44" t="s">
        <v>108</v>
      </c>
      <c r="D11020" s="3" t="s">
        <v>175</v>
      </c>
      <c r="E11020" s="3">
        <v>3</v>
      </c>
      <c r="F11020" s="116">
        <v>1</v>
      </c>
      <c r="G11020" s="116">
        <v>4</v>
      </c>
      <c r="H11020" s="116">
        <v>1</v>
      </c>
      <c r="I11020" s="3">
        <f t="shared" si="172"/>
        <v>2</v>
      </c>
    </row>
    <row r="11021" spans="1:9" x14ac:dyDescent="0.35">
      <c r="A11021" s="3" t="s">
        <v>11413</v>
      </c>
      <c r="B11021" s="44" t="s">
        <v>269</v>
      </c>
      <c r="C11021" s="44" t="s">
        <v>270</v>
      </c>
      <c r="D11021" s="3" t="s">
        <v>176</v>
      </c>
      <c r="E11021" s="3">
        <v>3</v>
      </c>
      <c r="F11021" s="116">
        <v>1</v>
      </c>
      <c r="G11021" s="116">
        <v>1</v>
      </c>
      <c r="H11021" s="116">
        <v>1</v>
      </c>
      <c r="I11021" s="3">
        <f t="shared" si="172"/>
        <v>2</v>
      </c>
    </row>
    <row r="11022" spans="1:9" x14ac:dyDescent="0.35">
      <c r="A11022" s="3" t="s">
        <v>11414</v>
      </c>
      <c r="B11022" s="44" t="s">
        <v>257</v>
      </c>
      <c r="C11022" s="44" t="s">
        <v>108</v>
      </c>
      <c r="D11022" s="3" t="s">
        <v>175</v>
      </c>
      <c r="E11022" s="3">
        <v>3</v>
      </c>
      <c r="F11022" s="116">
        <v>1</v>
      </c>
      <c r="G11022" s="116">
        <v>4</v>
      </c>
      <c r="H11022" s="116">
        <v>1</v>
      </c>
      <c r="I11022" s="3">
        <f t="shared" si="172"/>
        <v>2</v>
      </c>
    </row>
    <row r="11023" spans="1:9" x14ac:dyDescent="0.35">
      <c r="A11023" s="3" t="s">
        <v>11415</v>
      </c>
      <c r="B11023" s="44" t="s">
        <v>202</v>
      </c>
      <c r="C11023" s="44" t="s">
        <v>203</v>
      </c>
      <c r="D11023" s="3" t="s">
        <v>176</v>
      </c>
      <c r="E11023" s="3">
        <v>3</v>
      </c>
      <c r="F11023" s="116">
        <v>4</v>
      </c>
      <c r="G11023" s="116">
        <v>4</v>
      </c>
      <c r="H11023" s="116">
        <v>2</v>
      </c>
      <c r="I11023" s="3">
        <f t="shared" si="172"/>
        <v>3</v>
      </c>
    </row>
    <row r="11024" spans="1:9" x14ac:dyDescent="0.35">
      <c r="A11024" s="3" t="s">
        <v>11416</v>
      </c>
      <c r="B11024" s="44" t="s">
        <v>213</v>
      </c>
      <c r="C11024" s="44" t="s">
        <v>108</v>
      </c>
      <c r="D11024" s="3" t="s">
        <v>176</v>
      </c>
      <c r="E11024" s="3">
        <v>3</v>
      </c>
      <c r="F11024" s="116">
        <v>1</v>
      </c>
      <c r="G11024" s="116">
        <v>4</v>
      </c>
      <c r="H11024" s="116">
        <v>1</v>
      </c>
      <c r="I11024" s="3">
        <f t="shared" si="172"/>
        <v>2</v>
      </c>
    </row>
    <row r="11025" spans="1:9" x14ac:dyDescent="0.35">
      <c r="A11025" s="3" t="s">
        <v>11417</v>
      </c>
      <c r="B11025" s="44" t="s">
        <v>241</v>
      </c>
      <c r="C11025" s="44" t="s">
        <v>35</v>
      </c>
      <c r="D11025" s="3" t="s">
        <v>175</v>
      </c>
      <c r="E11025" s="3">
        <v>3</v>
      </c>
      <c r="F11025" s="116">
        <v>1</v>
      </c>
      <c r="G11025" s="116">
        <v>4</v>
      </c>
      <c r="H11025" s="116">
        <v>1</v>
      </c>
      <c r="I11025" s="3">
        <f t="shared" si="172"/>
        <v>2</v>
      </c>
    </row>
    <row r="11026" spans="1:9" x14ac:dyDescent="0.35">
      <c r="A11026" s="3" t="s">
        <v>11418</v>
      </c>
      <c r="B11026" s="44" t="s">
        <v>213</v>
      </c>
      <c r="C11026" s="44" t="s">
        <v>108</v>
      </c>
      <c r="D11026" s="3" t="s">
        <v>176</v>
      </c>
      <c r="E11026" s="3">
        <v>3</v>
      </c>
      <c r="F11026" s="116">
        <v>4</v>
      </c>
      <c r="G11026" s="116">
        <v>1</v>
      </c>
      <c r="H11026" s="116">
        <v>1</v>
      </c>
      <c r="I11026" s="3">
        <f t="shared" si="172"/>
        <v>2</v>
      </c>
    </row>
    <row r="11027" spans="1:9" x14ac:dyDescent="0.35">
      <c r="A11027" s="3" t="s">
        <v>11419</v>
      </c>
      <c r="B11027" s="44" t="s">
        <v>213</v>
      </c>
      <c r="C11027" s="44" t="s">
        <v>108</v>
      </c>
      <c r="D11027" s="3" t="s">
        <v>176</v>
      </c>
      <c r="E11027" s="3">
        <v>3</v>
      </c>
      <c r="F11027" s="116">
        <v>1</v>
      </c>
      <c r="G11027" s="116">
        <v>4</v>
      </c>
      <c r="H11027" s="116">
        <v>1</v>
      </c>
      <c r="I11027" s="3">
        <f t="shared" si="172"/>
        <v>2</v>
      </c>
    </row>
    <row r="11028" spans="1:9" x14ac:dyDescent="0.35">
      <c r="A11028" s="3" t="s">
        <v>11420</v>
      </c>
      <c r="B11028" s="44" t="s">
        <v>241</v>
      </c>
      <c r="C11028" s="44" t="s">
        <v>35</v>
      </c>
      <c r="D11028" s="3" t="s">
        <v>175</v>
      </c>
      <c r="E11028" s="3">
        <v>3</v>
      </c>
      <c r="F11028" s="116">
        <v>1</v>
      </c>
      <c r="G11028" s="116">
        <v>4</v>
      </c>
      <c r="H11028" s="116">
        <v>3</v>
      </c>
      <c r="I11028" s="3">
        <f t="shared" si="172"/>
        <v>3</v>
      </c>
    </row>
    <row r="11029" spans="1:9" x14ac:dyDescent="0.35">
      <c r="A11029" s="3" t="s">
        <v>11421</v>
      </c>
      <c r="B11029" s="44" t="s">
        <v>213</v>
      </c>
      <c r="C11029" s="44" t="s">
        <v>108</v>
      </c>
      <c r="D11029" s="3" t="s">
        <v>176</v>
      </c>
      <c r="E11029" s="3">
        <v>3</v>
      </c>
      <c r="F11029" s="116">
        <v>1</v>
      </c>
      <c r="G11029" s="116">
        <v>4</v>
      </c>
      <c r="H11029" s="116">
        <v>1</v>
      </c>
      <c r="I11029" s="3">
        <f t="shared" si="172"/>
        <v>2</v>
      </c>
    </row>
    <row r="11030" spans="1:9" x14ac:dyDescent="0.35">
      <c r="A11030" s="3" t="s">
        <v>11422</v>
      </c>
      <c r="B11030" s="44" t="s">
        <v>213</v>
      </c>
      <c r="C11030" s="44" t="s">
        <v>108</v>
      </c>
      <c r="D11030" s="3" t="s">
        <v>176</v>
      </c>
      <c r="E11030" s="3">
        <v>3</v>
      </c>
      <c r="F11030" s="116">
        <v>1</v>
      </c>
      <c r="G11030" s="116">
        <v>4</v>
      </c>
      <c r="H11030" s="116">
        <v>1</v>
      </c>
      <c r="I11030" s="3">
        <f t="shared" si="172"/>
        <v>2</v>
      </c>
    </row>
    <row r="11031" spans="1:9" x14ac:dyDescent="0.35">
      <c r="A11031" s="3" t="s">
        <v>11423</v>
      </c>
      <c r="B11031" s="44" t="s">
        <v>241</v>
      </c>
      <c r="C11031" s="44" t="s">
        <v>35</v>
      </c>
      <c r="D11031" s="3" t="s">
        <v>175</v>
      </c>
      <c r="E11031" s="3">
        <v>3</v>
      </c>
      <c r="F11031" s="116">
        <v>1</v>
      </c>
      <c r="G11031" s="116">
        <v>1</v>
      </c>
      <c r="H11031" s="116">
        <v>1</v>
      </c>
      <c r="I11031" s="3">
        <f t="shared" si="172"/>
        <v>2</v>
      </c>
    </row>
    <row r="11032" spans="1:9" x14ac:dyDescent="0.35">
      <c r="A11032" s="3" t="s">
        <v>11424</v>
      </c>
      <c r="B11032" s="44" t="s">
        <v>269</v>
      </c>
      <c r="C11032" s="44" t="s">
        <v>270</v>
      </c>
      <c r="D11032" s="3" t="s">
        <v>176</v>
      </c>
      <c r="E11032" s="3">
        <v>3</v>
      </c>
      <c r="F11032" s="116">
        <v>1</v>
      </c>
      <c r="G11032" s="116">
        <v>1</v>
      </c>
      <c r="H11032" s="116">
        <v>1</v>
      </c>
      <c r="I11032" s="3">
        <f t="shared" si="172"/>
        <v>2</v>
      </c>
    </row>
    <row r="11033" spans="1:9" x14ac:dyDescent="0.35">
      <c r="A11033" s="3" t="s">
        <v>11425</v>
      </c>
      <c r="B11033" s="44" t="s">
        <v>257</v>
      </c>
      <c r="C11033" s="44" t="s">
        <v>108</v>
      </c>
      <c r="D11033" s="3" t="s">
        <v>175</v>
      </c>
      <c r="E11033" s="3">
        <v>3</v>
      </c>
      <c r="F11033" s="116">
        <v>1</v>
      </c>
      <c r="G11033" s="116">
        <v>4</v>
      </c>
      <c r="H11033" s="116">
        <v>1</v>
      </c>
      <c r="I11033" s="3">
        <f t="shared" si="172"/>
        <v>2</v>
      </c>
    </row>
    <row r="11034" spans="1:9" x14ac:dyDescent="0.35">
      <c r="A11034" s="3" t="s">
        <v>11426</v>
      </c>
      <c r="B11034" s="44" t="s">
        <v>231</v>
      </c>
      <c r="C11034" s="44" t="s">
        <v>35</v>
      </c>
      <c r="D11034" s="3" t="s">
        <v>176</v>
      </c>
      <c r="E11034" s="3">
        <v>3</v>
      </c>
      <c r="F11034" s="116">
        <v>1</v>
      </c>
      <c r="G11034" s="116">
        <v>1</v>
      </c>
      <c r="H11034" s="116">
        <v>1</v>
      </c>
      <c r="I11034" s="3">
        <f t="shared" si="172"/>
        <v>2</v>
      </c>
    </row>
    <row r="11035" spans="1:9" x14ac:dyDescent="0.35">
      <c r="A11035" s="3" t="s">
        <v>11427</v>
      </c>
      <c r="B11035" s="44" t="s">
        <v>201</v>
      </c>
      <c r="C11035" s="44" t="s">
        <v>155</v>
      </c>
      <c r="D11035" s="3" t="s">
        <v>176</v>
      </c>
      <c r="E11035" s="3">
        <v>3</v>
      </c>
      <c r="F11035" s="116">
        <v>1</v>
      </c>
      <c r="G11035" s="116">
        <v>4</v>
      </c>
      <c r="H11035" s="116">
        <v>1</v>
      </c>
      <c r="I11035" s="3">
        <f t="shared" si="172"/>
        <v>2</v>
      </c>
    </row>
    <row r="11036" spans="1:9" x14ac:dyDescent="0.35">
      <c r="A11036" s="3" t="s">
        <v>11428</v>
      </c>
      <c r="B11036" s="44" t="s">
        <v>179</v>
      </c>
      <c r="C11036" s="44" t="s">
        <v>102</v>
      </c>
      <c r="D11036" s="3" t="s">
        <v>176</v>
      </c>
      <c r="E11036" s="3">
        <v>3</v>
      </c>
      <c r="F11036" s="116">
        <v>1</v>
      </c>
      <c r="G11036" s="116">
        <v>1</v>
      </c>
      <c r="H11036" s="116">
        <v>1</v>
      </c>
      <c r="I11036" s="3">
        <f t="shared" si="172"/>
        <v>2</v>
      </c>
    </row>
    <row r="11037" spans="1:9" x14ac:dyDescent="0.35">
      <c r="A11037" s="3" t="s">
        <v>11429</v>
      </c>
      <c r="B11037" s="44" t="s">
        <v>179</v>
      </c>
      <c r="C11037" s="44" t="s">
        <v>102</v>
      </c>
      <c r="D11037" s="3" t="s">
        <v>176</v>
      </c>
      <c r="E11037" s="3">
        <v>3</v>
      </c>
      <c r="F11037" s="116">
        <v>2</v>
      </c>
      <c r="G11037" s="116">
        <v>4</v>
      </c>
      <c r="H11037" s="116">
        <v>1</v>
      </c>
      <c r="I11037" s="3">
        <f t="shared" si="172"/>
        <v>3</v>
      </c>
    </row>
    <row r="11038" spans="1:9" x14ac:dyDescent="0.35">
      <c r="A11038" s="3" t="s">
        <v>11430</v>
      </c>
      <c r="B11038" s="44" t="s">
        <v>214</v>
      </c>
      <c r="C11038" s="44" t="s">
        <v>98</v>
      </c>
      <c r="D11038" s="3" t="s">
        <v>176</v>
      </c>
      <c r="E11038" s="3">
        <v>3</v>
      </c>
      <c r="F11038" s="116">
        <v>1</v>
      </c>
      <c r="G11038" s="116">
        <v>1</v>
      </c>
      <c r="H11038" s="116">
        <v>1</v>
      </c>
      <c r="I11038" s="3">
        <f t="shared" si="172"/>
        <v>2</v>
      </c>
    </row>
    <row r="11039" spans="1:9" x14ac:dyDescent="0.35">
      <c r="A11039" s="3" t="s">
        <v>11431</v>
      </c>
      <c r="B11039" s="44" t="s">
        <v>240</v>
      </c>
      <c r="C11039" s="44" t="s">
        <v>25</v>
      </c>
      <c r="D11039" s="3" t="s">
        <v>175</v>
      </c>
      <c r="E11039" s="3">
        <v>3</v>
      </c>
      <c r="F11039" s="116">
        <v>1</v>
      </c>
      <c r="G11039" s="116">
        <v>4</v>
      </c>
      <c r="H11039" s="116">
        <v>1</v>
      </c>
      <c r="I11039" s="3">
        <f t="shared" si="172"/>
        <v>2</v>
      </c>
    </row>
    <row r="11040" spans="1:9" x14ac:dyDescent="0.35">
      <c r="A11040" s="3" t="s">
        <v>11432</v>
      </c>
      <c r="B11040" s="44" t="s">
        <v>241</v>
      </c>
      <c r="C11040" s="44" t="s">
        <v>35</v>
      </c>
      <c r="D11040" s="3" t="s">
        <v>175</v>
      </c>
      <c r="E11040" s="3">
        <v>3</v>
      </c>
      <c r="F11040" s="116">
        <v>1</v>
      </c>
      <c r="G11040" s="116">
        <v>1</v>
      </c>
      <c r="H11040" s="116">
        <v>1</v>
      </c>
      <c r="I11040" s="3">
        <f t="shared" si="172"/>
        <v>2</v>
      </c>
    </row>
    <row r="11041" spans="1:9" x14ac:dyDescent="0.35">
      <c r="A11041" s="3" t="s">
        <v>11433</v>
      </c>
      <c r="B11041" s="44" t="s">
        <v>202</v>
      </c>
      <c r="C11041" s="44" t="s">
        <v>203</v>
      </c>
      <c r="D11041" s="3" t="s">
        <v>176</v>
      </c>
      <c r="E11041" s="3">
        <v>3</v>
      </c>
      <c r="F11041" s="116">
        <v>1</v>
      </c>
      <c r="G11041" s="116">
        <v>1</v>
      </c>
      <c r="H11041" s="116">
        <v>1</v>
      </c>
      <c r="I11041" s="3">
        <f t="shared" si="172"/>
        <v>2</v>
      </c>
    </row>
    <row r="11042" spans="1:9" x14ac:dyDescent="0.35">
      <c r="A11042" s="3" t="s">
        <v>11434</v>
      </c>
      <c r="B11042" s="44" t="s">
        <v>1846</v>
      </c>
      <c r="C11042" s="44" t="s">
        <v>293</v>
      </c>
      <c r="D11042" s="3" t="s">
        <v>176</v>
      </c>
      <c r="E11042" s="3">
        <v>3</v>
      </c>
      <c r="F11042" s="116">
        <v>1</v>
      </c>
      <c r="G11042" s="116">
        <v>4</v>
      </c>
      <c r="H11042" s="116">
        <v>1</v>
      </c>
      <c r="I11042" s="3">
        <f t="shared" si="172"/>
        <v>2</v>
      </c>
    </row>
    <row r="11043" spans="1:9" x14ac:dyDescent="0.35">
      <c r="A11043" s="3" t="s">
        <v>11435</v>
      </c>
      <c r="B11043" s="44" t="s">
        <v>257</v>
      </c>
      <c r="C11043" s="44" t="s">
        <v>108</v>
      </c>
      <c r="D11043" s="3" t="s">
        <v>175</v>
      </c>
      <c r="E11043" s="3">
        <v>3</v>
      </c>
      <c r="F11043" s="116">
        <v>2</v>
      </c>
      <c r="G11043" s="116">
        <v>1</v>
      </c>
      <c r="H11043" s="116">
        <v>1</v>
      </c>
      <c r="I11043" s="3">
        <f t="shared" si="172"/>
        <v>2</v>
      </c>
    </row>
    <row r="11044" spans="1:9" x14ac:dyDescent="0.35">
      <c r="A11044" s="3" t="s">
        <v>11436</v>
      </c>
      <c r="B11044" s="44" t="s">
        <v>257</v>
      </c>
      <c r="C11044" s="44" t="s">
        <v>108</v>
      </c>
      <c r="D11044" s="3" t="s">
        <v>175</v>
      </c>
      <c r="E11044" s="3">
        <v>3</v>
      </c>
      <c r="F11044" s="116">
        <v>1</v>
      </c>
      <c r="G11044" s="116">
        <v>4</v>
      </c>
      <c r="H11044" s="116">
        <v>1</v>
      </c>
      <c r="I11044" s="3">
        <f t="shared" si="172"/>
        <v>2</v>
      </c>
    </row>
    <row r="11045" spans="1:9" x14ac:dyDescent="0.35">
      <c r="A11045" s="3" t="s">
        <v>11437</v>
      </c>
      <c r="B11045" s="44" t="s">
        <v>214</v>
      </c>
      <c r="C11045" s="44" t="s">
        <v>98</v>
      </c>
      <c r="D11045" s="3" t="s">
        <v>176</v>
      </c>
      <c r="E11045" s="3">
        <v>3</v>
      </c>
      <c r="F11045" s="116">
        <v>1</v>
      </c>
      <c r="G11045" s="116">
        <v>1</v>
      </c>
      <c r="H11045" s="116">
        <v>1</v>
      </c>
      <c r="I11045" s="3">
        <f t="shared" si="172"/>
        <v>2</v>
      </c>
    </row>
    <row r="11046" spans="1:9" x14ac:dyDescent="0.35">
      <c r="A11046" s="3" t="s">
        <v>11438</v>
      </c>
      <c r="B11046" s="44" t="s">
        <v>2212</v>
      </c>
      <c r="C11046" s="44" t="s">
        <v>81</v>
      </c>
      <c r="D11046" s="3" t="s">
        <v>175</v>
      </c>
      <c r="E11046" s="3">
        <v>3</v>
      </c>
      <c r="F11046" s="116">
        <v>1</v>
      </c>
      <c r="G11046" s="116">
        <v>4</v>
      </c>
      <c r="H11046" s="116">
        <v>1</v>
      </c>
      <c r="I11046" s="3">
        <f t="shared" si="172"/>
        <v>2</v>
      </c>
    </row>
    <row r="11047" spans="1:9" x14ac:dyDescent="0.35">
      <c r="A11047" s="3" t="s">
        <v>11439</v>
      </c>
      <c r="B11047" s="44" t="s">
        <v>256</v>
      </c>
      <c r="C11047" s="44" t="s">
        <v>25</v>
      </c>
      <c r="D11047" s="3" t="s">
        <v>176</v>
      </c>
      <c r="E11047" s="3">
        <v>3</v>
      </c>
      <c r="F11047" s="116">
        <v>1</v>
      </c>
      <c r="G11047" s="116">
        <v>4</v>
      </c>
      <c r="H11047" s="116">
        <v>1</v>
      </c>
      <c r="I11047" s="3">
        <f t="shared" si="172"/>
        <v>2</v>
      </c>
    </row>
    <row r="11048" spans="1:9" x14ac:dyDescent="0.35">
      <c r="A11048" s="3" t="s">
        <v>11440</v>
      </c>
      <c r="B11048" s="44" t="s">
        <v>241</v>
      </c>
      <c r="C11048" s="44" t="s">
        <v>35</v>
      </c>
      <c r="D11048" s="3" t="s">
        <v>175</v>
      </c>
      <c r="E11048" s="3">
        <v>3</v>
      </c>
      <c r="F11048" s="116">
        <v>1</v>
      </c>
      <c r="G11048" s="116">
        <v>4</v>
      </c>
      <c r="H11048" s="116">
        <v>1</v>
      </c>
      <c r="I11048" s="3">
        <f t="shared" si="172"/>
        <v>2</v>
      </c>
    </row>
    <row r="11049" spans="1:9" x14ac:dyDescent="0.35">
      <c r="A11049" s="3" t="s">
        <v>11441</v>
      </c>
      <c r="B11049" s="44" t="s">
        <v>229</v>
      </c>
      <c r="C11049" s="44" t="s">
        <v>203</v>
      </c>
      <c r="D11049" s="3" t="s">
        <v>175</v>
      </c>
      <c r="E11049" s="3">
        <v>2</v>
      </c>
      <c r="F11049" s="116">
        <v>4</v>
      </c>
      <c r="G11049" s="116">
        <v>1</v>
      </c>
      <c r="H11049" s="116">
        <v>1</v>
      </c>
      <c r="I11049" s="3">
        <f t="shared" si="172"/>
        <v>2</v>
      </c>
    </row>
    <row r="11050" spans="1:9" x14ac:dyDescent="0.35">
      <c r="A11050" s="3" t="s">
        <v>11442</v>
      </c>
      <c r="B11050" s="44" t="s">
        <v>241</v>
      </c>
      <c r="C11050" s="44" t="s">
        <v>35</v>
      </c>
      <c r="D11050" s="3" t="s">
        <v>175</v>
      </c>
      <c r="E11050" s="3">
        <v>3</v>
      </c>
      <c r="F11050" s="116">
        <v>1</v>
      </c>
      <c r="G11050" s="116">
        <v>1</v>
      </c>
      <c r="H11050" s="116">
        <v>2</v>
      </c>
      <c r="I11050" s="3">
        <f t="shared" si="172"/>
        <v>2</v>
      </c>
    </row>
    <row r="11051" spans="1:9" x14ac:dyDescent="0.35">
      <c r="A11051" s="3" t="s">
        <v>11443</v>
      </c>
      <c r="B11051" s="44" t="s">
        <v>280</v>
      </c>
      <c r="C11051" s="44" t="s">
        <v>98</v>
      </c>
      <c r="D11051" s="3" t="s">
        <v>175</v>
      </c>
      <c r="E11051" s="3">
        <v>3</v>
      </c>
      <c r="F11051" s="116">
        <v>1</v>
      </c>
      <c r="G11051" s="116">
        <v>4</v>
      </c>
      <c r="H11051" s="116">
        <v>1</v>
      </c>
      <c r="I11051" s="3">
        <f t="shared" si="172"/>
        <v>2</v>
      </c>
    </row>
    <row r="11052" spans="1:9" x14ac:dyDescent="0.35">
      <c r="A11052" s="3" t="s">
        <v>11444</v>
      </c>
      <c r="B11052" s="44" t="s">
        <v>201</v>
      </c>
      <c r="C11052" s="44" t="s">
        <v>155</v>
      </c>
      <c r="D11052" s="3" t="s">
        <v>176</v>
      </c>
      <c r="E11052" s="3">
        <v>3</v>
      </c>
      <c r="F11052" s="116">
        <v>1</v>
      </c>
      <c r="G11052" s="116">
        <v>4</v>
      </c>
      <c r="H11052" s="116">
        <v>2</v>
      </c>
      <c r="I11052" s="3">
        <f t="shared" si="172"/>
        <v>3</v>
      </c>
    </row>
    <row r="11053" spans="1:9" x14ac:dyDescent="0.35">
      <c r="A11053" s="3" t="s">
        <v>11445</v>
      </c>
      <c r="B11053" s="44" t="s">
        <v>241</v>
      </c>
      <c r="C11053" s="44" t="s">
        <v>35</v>
      </c>
      <c r="D11053" s="3" t="s">
        <v>175</v>
      </c>
      <c r="E11053" s="3">
        <v>3</v>
      </c>
      <c r="F11053" s="116">
        <v>1</v>
      </c>
      <c r="G11053" s="116">
        <v>4</v>
      </c>
      <c r="H11053" s="116">
        <v>1</v>
      </c>
      <c r="I11053" s="3">
        <f t="shared" si="172"/>
        <v>2</v>
      </c>
    </row>
    <row r="11054" spans="1:9" x14ac:dyDescent="0.35">
      <c r="A11054" s="3" t="s">
        <v>11446</v>
      </c>
      <c r="B11054" s="44" t="s">
        <v>1846</v>
      </c>
      <c r="C11054" s="44" t="s">
        <v>293</v>
      </c>
      <c r="D11054" s="3" t="s">
        <v>176</v>
      </c>
      <c r="E11054" s="3">
        <v>3</v>
      </c>
      <c r="F11054" s="116">
        <v>1</v>
      </c>
      <c r="G11054" s="116">
        <v>4</v>
      </c>
      <c r="H11054" s="116">
        <v>1</v>
      </c>
      <c r="I11054" s="3">
        <f t="shared" si="172"/>
        <v>2</v>
      </c>
    </row>
    <row r="11055" spans="1:9" x14ac:dyDescent="0.35">
      <c r="A11055" s="3" t="s">
        <v>11447</v>
      </c>
      <c r="B11055" s="44" t="s">
        <v>231</v>
      </c>
      <c r="C11055" s="44" t="s">
        <v>35</v>
      </c>
      <c r="D11055" s="3" t="s">
        <v>176</v>
      </c>
      <c r="E11055" s="3">
        <v>3</v>
      </c>
      <c r="F11055" s="116">
        <v>1</v>
      </c>
      <c r="G11055" s="116">
        <v>4</v>
      </c>
      <c r="H11055" s="116">
        <v>1</v>
      </c>
      <c r="I11055" s="3">
        <f t="shared" si="172"/>
        <v>2</v>
      </c>
    </row>
    <row r="11056" spans="1:9" x14ac:dyDescent="0.35">
      <c r="A11056" s="3" t="s">
        <v>11448</v>
      </c>
      <c r="B11056" s="44" t="s">
        <v>279</v>
      </c>
      <c r="C11056" s="44" t="s">
        <v>155</v>
      </c>
      <c r="D11056" s="3" t="s">
        <v>175</v>
      </c>
      <c r="E11056" s="3">
        <v>3</v>
      </c>
      <c r="F11056" s="116">
        <v>1</v>
      </c>
      <c r="G11056" s="116">
        <v>4</v>
      </c>
      <c r="H11056" s="116">
        <v>2</v>
      </c>
      <c r="I11056" s="3">
        <f t="shared" si="172"/>
        <v>3</v>
      </c>
    </row>
    <row r="11057" spans="1:9" x14ac:dyDescent="0.35">
      <c r="A11057" s="3" t="s">
        <v>11449</v>
      </c>
      <c r="B11057" s="44" t="s">
        <v>269</v>
      </c>
      <c r="C11057" s="44" t="s">
        <v>270</v>
      </c>
      <c r="D11057" s="3" t="s">
        <v>176</v>
      </c>
      <c r="E11057" s="3">
        <v>3</v>
      </c>
      <c r="F11057" s="116">
        <v>1</v>
      </c>
      <c r="G11057" s="116">
        <v>4</v>
      </c>
      <c r="H11057" s="116">
        <v>1</v>
      </c>
      <c r="I11057" s="3">
        <f t="shared" si="172"/>
        <v>2</v>
      </c>
    </row>
    <row r="11058" spans="1:9" x14ac:dyDescent="0.35">
      <c r="A11058" s="3" t="s">
        <v>11450</v>
      </c>
      <c r="B11058" s="44" t="s">
        <v>280</v>
      </c>
      <c r="C11058" s="44" t="s">
        <v>98</v>
      </c>
      <c r="D11058" s="3" t="s">
        <v>175</v>
      </c>
      <c r="E11058" s="3">
        <v>3</v>
      </c>
      <c r="F11058" s="116">
        <v>1</v>
      </c>
      <c r="G11058" s="116">
        <v>4</v>
      </c>
      <c r="H11058" s="116">
        <v>1</v>
      </c>
      <c r="I11058" s="3">
        <f t="shared" si="172"/>
        <v>2</v>
      </c>
    </row>
    <row r="11059" spans="1:9" x14ac:dyDescent="0.35">
      <c r="A11059" s="3" t="s">
        <v>11451</v>
      </c>
      <c r="B11059" s="44" t="s">
        <v>279</v>
      </c>
      <c r="C11059" s="44" t="s">
        <v>155</v>
      </c>
      <c r="D11059" s="3" t="s">
        <v>175</v>
      </c>
      <c r="E11059" s="3">
        <v>3</v>
      </c>
      <c r="F11059" s="116">
        <v>1</v>
      </c>
      <c r="G11059" s="116">
        <v>4</v>
      </c>
      <c r="H11059" s="116">
        <v>1</v>
      </c>
      <c r="I11059" s="3">
        <f t="shared" si="172"/>
        <v>2</v>
      </c>
    </row>
    <row r="11060" spans="1:9" x14ac:dyDescent="0.35">
      <c r="A11060" s="3" t="s">
        <v>11452</v>
      </c>
      <c r="B11060" s="44" t="s">
        <v>269</v>
      </c>
      <c r="C11060" s="44" t="s">
        <v>270</v>
      </c>
      <c r="D11060" s="3" t="s">
        <v>176</v>
      </c>
      <c r="E11060" s="3">
        <v>3</v>
      </c>
      <c r="F11060" s="116">
        <v>1</v>
      </c>
      <c r="G11060" s="116">
        <v>4</v>
      </c>
      <c r="H11060" s="116">
        <v>3</v>
      </c>
      <c r="I11060" s="3">
        <f t="shared" si="172"/>
        <v>3</v>
      </c>
    </row>
    <row r="11061" spans="1:9" x14ac:dyDescent="0.35">
      <c r="A11061" s="3" t="s">
        <v>11453</v>
      </c>
      <c r="B11061" s="44" t="s">
        <v>269</v>
      </c>
      <c r="C11061" s="44" t="s">
        <v>270</v>
      </c>
      <c r="D11061" s="3" t="s">
        <v>176</v>
      </c>
      <c r="E11061" s="3">
        <v>3</v>
      </c>
      <c r="F11061" s="116">
        <v>1</v>
      </c>
      <c r="G11061" s="116">
        <v>1</v>
      </c>
      <c r="H11061" s="116">
        <v>1</v>
      </c>
      <c r="I11061" s="3">
        <f t="shared" si="172"/>
        <v>2</v>
      </c>
    </row>
    <row r="11062" spans="1:9" x14ac:dyDescent="0.35">
      <c r="A11062" s="3" t="s">
        <v>11454</v>
      </c>
      <c r="B11062" s="44" t="s">
        <v>277</v>
      </c>
      <c r="C11062" s="44" t="s">
        <v>273</v>
      </c>
      <c r="D11062" s="3" t="s">
        <v>176</v>
      </c>
      <c r="E11062" s="3">
        <v>3</v>
      </c>
      <c r="F11062" s="116">
        <v>1</v>
      </c>
      <c r="G11062" s="116">
        <v>4</v>
      </c>
      <c r="H11062" s="116">
        <v>1</v>
      </c>
      <c r="I11062" s="3">
        <f t="shared" si="172"/>
        <v>2</v>
      </c>
    </row>
    <row r="11063" spans="1:9" x14ac:dyDescent="0.35">
      <c r="A11063" s="3" t="s">
        <v>11455</v>
      </c>
      <c r="B11063" s="44" t="s">
        <v>277</v>
      </c>
      <c r="C11063" s="44" t="s">
        <v>273</v>
      </c>
      <c r="D11063" s="3" t="s">
        <v>176</v>
      </c>
      <c r="E11063" s="3">
        <v>3</v>
      </c>
      <c r="F11063" s="116">
        <v>1</v>
      </c>
      <c r="G11063" s="116">
        <v>4</v>
      </c>
      <c r="H11063" s="116">
        <v>1</v>
      </c>
      <c r="I11063" s="3">
        <f t="shared" si="172"/>
        <v>2</v>
      </c>
    </row>
    <row r="11064" spans="1:9" x14ac:dyDescent="0.35">
      <c r="A11064" s="3" t="s">
        <v>11456</v>
      </c>
      <c r="B11064" s="44" t="s">
        <v>231</v>
      </c>
      <c r="C11064" s="44" t="s">
        <v>35</v>
      </c>
      <c r="D11064" s="3" t="s">
        <v>176</v>
      </c>
      <c r="E11064" s="3">
        <v>3</v>
      </c>
      <c r="F11064" s="116">
        <v>1</v>
      </c>
      <c r="G11064" s="116">
        <v>4</v>
      </c>
      <c r="H11064" s="116">
        <v>1</v>
      </c>
      <c r="I11064" s="3">
        <f t="shared" si="172"/>
        <v>2</v>
      </c>
    </row>
    <row r="11065" spans="1:9" x14ac:dyDescent="0.35">
      <c r="A11065" s="3" t="s">
        <v>11457</v>
      </c>
      <c r="B11065" s="44" t="s">
        <v>241</v>
      </c>
      <c r="C11065" s="44" t="s">
        <v>35</v>
      </c>
      <c r="D11065" s="3" t="s">
        <v>175</v>
      </c>
      <c r="E11065" s="3">
        <v>1</v>
      </c>
      <c r="F11065" s="116">
        <v>2</v>
      </c>
      <c r="G11065" s="116">
        <v>1</v>
      </c>
      <c r="H11065" s="116">
        <v>1</v>
      </c>
      <c r="I11065" s="3">
        <f t="shared" si="172"/>
        <v>1</v>
      </c>
    </row>
    <row r="11066" spans="1:9" x14ac:dyDescent="0.35">
      <c r="A11066" s="3" t="s">
        <v>11458</v>
      </c>
      <c r="B11066" s="44" t="s">
        <v>279</v>
      </c>
      <c r="C11066" s="44" t="s">
        <v>155</v>
      </c>
      <c r="D11066" s="3" t="s">
        <v>175</v>
      </c>
      <c r="E11066" s="3">
        <v>3</v>
      </c>
      <c r="F11066" s="116">
        <v>1</v>
      </c>
      <c r="G11066" s="116">
        <v>1</v>
      </c>
      <c r="H11066" s="116">
        <v>1</v>
      </c>
      <c r="I11066" s="3">
        <f t="shared" si="172"/>
        <v>2</v>
      </c>
    </row>
    <row r="11067" spans="1:9" x14ac:dyDescent="0.35">
      <c r="A11067" s="3" t="s">
        <v>11459</v>
      </c>
      <c r="B11067" s="44" t="s">
        <v>277</v>
      </c>
      <c r="C11067" s="44" t="s">
        <v>273</v>
      </c>
      <c r="D11067" s="3" t="s">
        <v>176</v>
      </c>
      <c r="E11067" s="3">
        <v>3</v>
      </c>
      <c r="F11067" s="116">
        <v>1</v>
      </c>
      <c r="G11067" s="116">
        <v>4</v>
      </c>
      <c r="H11067" s="116">
        <v>1</v>
      </c>
      <c r="I11067" s="3">
        <f t="shared" si="172"/>
        <v>2</v>
      </c>
    </row>
    <row r="11068" spans="1:9" x14ac:dyDescent="0.35">
      <c r="A11068" s="3" t="s">
        <v>11460</v>
      </c>
      <c r="B11068" s="44" t="s">
        <v>277</v>
      </c>
      <c r="C11068" s="44" t="s">
        <v>273</v>
      </c>
      <c r="D11068" s="3" t="s">
        <v>176</v>
      </c>
      <c r="E11068" s="3">
        <v>3</v>
      </c>
      <c r="F11068" s="116">
        <v>1</v>
      </c>
      <c r="G11068" s="116">
        <v>4</v>
      </c>
      <c r="H11068" s="116">
        <v>1</v>
      </c>
      <c r="I11068" s="3">
        <f t="shared" si="172"/>
        <v>2</v>
      </c>
    </row>
    <row r="11069" spans="1:9" x14ac:dyDescent="0.35">
      <c r="A11069" s="3" t="s">
        <v>11461</v>
      </c>
      <c r="B11069" s="44" t="s">
        <v>277</v>
      </c>
      <c r="C11069" s="44" t="s">
        <v>273</v>
      </c>
      <c r="D11069" s="3" t="s">
        <v>176</v>
      </c>
      <c r="E11069" s="3">
        <v>3</v>
      </c>
      <c r="F11069" s="116">
        <v>1</v>
      </c>
      <c r="G11069" s="116">
        <v>4</v>
      </c>
      <c r="H11069" s="116">
        <v>1</v>
      </c>
      <c r="I11069" s="3">
        <f t="shared" si="172"/>
        <v>2</v>
      </c>
    </row>
    <row r="11070" spans="1:9" x14ac:dyDescent="0.35">
      <c r="A11070" s="3" t="s">
        <v>11462</v>
      </c>
      <c r="B11070" s="44" t="s">
        <v>280</v>
      </c>
      <c r="C11070" s="44" t="s">
        <v>98</v>
      </c>
      <c r="D11070" s="3" t="s">
        <v>175</v>
      </c>
      <c r="E11070" s="3">
        <v>3</v>
      </c>
      <c r="F11070" s="116">
        <v>1</v>
      </c>
      <c r="G11070" s="116">
        <v>4</v>
      </c>
      <c r="H11070" s="116">
        <v>1</v>
      </c>
      <c r="I11070" s="3">
        <f t="shared" si="172"/>
        <v>2</v>
      </c>
    </row>
    <row r="11071" spans="1:9" x14ac:dyDescent="0.35">
      <c r="A11071" s="3" t="s">
        <v>11463</v>
      </c>
      <c r="B11071" s="44" t="s">
        <v>241</v>
      </c>
      <c r="C11071" s="44" t="s">
        <v>35</v>
      </c>
      <c r="D11071" s="3" t="s">
        <v>175</v>
      </c>
      <c r="E11071" s="3">
        <v>3</v>
      </c>
      <c r="F11071" s="116">
        <v>1</v>
      </c>
      <c r="G11071" s="116">
        <v>4</v>
      </c>
      <c r="H11071" s="116">
        <v>1</v>
      </c>
      <c r="I11071" s="3">
        <f t="shared" si="172"/>
        <v>2</v>
      </c>
    </row>
    <row r="11072" spans="1:9" x14ac:dyDescent="0.35">
      <c r="A11072" s="3" t="s">
        <v>11464</v>
      </c>
      <c r="B11072" s="44" t="s">
        <v>272</v>
      </c>
      <c r="C11072" s="44" t="s">
        <v>273</v>
      </c>
      <c r="D11072" s="3" t="s">
        <v>175</v>
      </c>
      <c r="E11072" s="3">
        <v>3</v>
      </c>
      <c r="F11072" s="116">
        <v>1</v>
      </c>
      <c r="G11072" s="116">
        <v>4</v>
      </c>
      <c r="H11072" s="116">
        <v>1</v>
      </c>
      <c r="I11072" s="3">
        <f t="shared" si="172"/>
        <v>2</v>
      </c>
    </row>
    <row r="11073" spans="1:9" x14ac:dyDescent="0.35">
      <c r="A11073" s="3" t="s">
        <v>11465</v>
      </c>
      <c r="B11073" s="44" t="s">
        <v>202</v>
      </c>
      <c r="C11073" s="44" t="s">
        <v>203</v>
      </c>
      <c r="D11073" s="3" t="s">
        <v>176</v>
      </c>
      <c r="E11073" s="3">
        <v>3</v>
      </c>
      <c r="F11073" s="116">
        <v>1</v>
      </c>
      <c r="G11073" s="116">
        <v>1</v>
      </c>
      <c r="H11073" s="116">
        <v>1</v>
      </c>
      <c r="I11073" s="3">
        <f t="shared" si="172"/>
        <v>2</v>
      </c>
    </row>
    <row r="11074" spans="1:9" x14ac:dyDescent="0.35">
      <c r="A11074" s="3" t="s">
        <v>11466</v>
      </c>
      <c r="B11074" s="44" t="s">
        <v>272</v>
      </c>
      <c r="C11074" s="44" t="s">
        <v>273</v>
      </c>
      <c r="D11074" s="3" t="s">
        <v>175</v>
      </c>
      <c r="E11074" s="3">
        <v>3</v>
      </c>
      <c r="F11074" s="116">
        <v>1</v>
      </c>
      <c r="G11074" s="116">
        <v>4</v>
      </c>
      <c r="H11074" s="116">
        <v>1</v>
      </c>
      <c r="I11074" s="3">
        <f t="shared" si="172"/>
        <v>2</v>
      </c>
    </row>
    <row r="11075" spans="1:9" x14ac:dyDescent="0.35">
      <c r="A11075" s="3" t="s">
        <v>11467</v>
      </c>
      <c r="B11075" s="44" t="s">
        <v>231</v>
      </c>
      <c r="C11075" s="44" t="s">
        <v>35</v>
      </c>
      <c r="D11075" s="3" t="s">
        <v>176</v>
      </c>
      <c r="E11075" s="3">
        <v>3</v>
      </c>
      <c r="F11075" s="116">
        <v>4</v>
      </c>
      <c r="G11075" s="116">
        <v>1</v>
      </c>
      <c r="H11075" s="116">
        <v>1</v>
      </c>
      <c r="I11075" s="3">
        <f t="shared" ref="I11075:I11138" si="173">ROUND(AVERAGE(E11075:H11075),0)</f>
        <v>2</v>
      </c>
    </row>
    <row r="11076" spans="1:9" x14ac:dyDescent="0.35">
      <c r="A11076" s="3" t="s">
        <v>11468</v>
      </c>
      <c r="B11076" s="44" t="s">
        <v>279</v>
      </c>
      <c r="C11076" s="44" t="s">
        <v>155</v>
      </c>
      <c r="D11076" s="3" t="s">
        <v>175</v>
      </c>
      <c r="E11076" s="3">
        <v>3</v>
      </c>
      <c r="F11076" s="116">
        <v>1</v>
      </c>
      <c r="G11076" s="116">
        <v>4</v>
      </c>
      <c r="H11076" s="116">
        <v>1</v>
      </c>
      <c r="I11076" s="3">
        <f t="shared" si="173"/>
        <v>2</v>
      </c>
    </row>
    <row r="11077" spans="1:9" x14ac:dyDescent="0.35">
      <c r="A11077" s="3" t="s">
        <v>11469</v>
      </c>
      <c r="B11077" s="44" t="s">
        <v>429</v>
      </c>
      <c r="C11077" s="44" t="s">
        <v>81</v>
      </c>
      <c r="D11077" s="3" t="s">
        <v>176</v>
      </c>
      <c r="E11077" s="3">
        <v>3</v>
      </c>
      <c r="F11077" s="116">
        <v>1</v>
      </c>
      <c r="G11077" s="116">
        <v>1</v>
      </c>
      <c r="H11077" s="116">
        <v>3</v>
      </c>
      <c r="I11077" s="3">
        <f t="shared" si="173"/>
        <v>2</v>
      </c>
    </row>
    <row r="11078" spans="1:9" x14ac:dyDescent="0.35">
      <c r="A11078" s="3" t="s">
        <v>11470</v>
      </c>
      <c r="B11078" s="44" t="s">
        <v>429</v>
      </c>
      <c r="C11078" s="44" t="s">
        <v>81</v>
      </c>
      <c r="D11078" s="3" t="s">
        <v>176</v>
      </c>
      <c r="E11078" s="3">
        <v>2</v>
      </c>
      <c r="F11078" s="116">
        <v>4</v>
      </c>
      <c r="G11078" s="116">
        <v>4</v>
      </c>
      <c r="H11078" s="116">
        <v>1</v>
      </c>
      <c r="I11078" s="3">
        <f t="shared" si="173"/>
        <v>3</v>
      </c>
    </row>
    <row r="11079" spans="1:9" x14ac:dyDescent="0.35">
      <c r="A11079" s="3" t="s">
        <v>11471</v>
      </c>
      <c r="B11079" s="44" t="s">
        <v>256</v>
      </c>
      <c r="C11079" s="44" t="s">
        <v>25</v>
      </c>
      <c r="D11079" s="3" t="s">
        <v>176</v>
      </c>
      <c r="E11079" s="3">
        <v>3</v>
      </c>
      <c r="F11079" s="116">
        <v>1</v>
      </c>
      <c r="G11079" s="116">
        <v>4</v>
      </c>
      <c r="H11079" s="116">
        <v>1</v>
      </c>
      <c r="I11079" s="3">
        <f t="shared" si="173"/>
        <v>2</v>
      </c>
    </row>
    <row r="11080" spans="1:9" x14ac:dyDescent="0.35">
      <c r="A11080" s="3" t="s">
        <v>11472</v>
      </c>
      <c r="B11080" s="44" t="s">
        <v>240</v>
      </c>
      <c r="C11080" s="44" t="s">
        <v>25</v>
      </c>
      <c r="D11080" s="3" t="s">
        <v>175</v>
      </c>
      <c r="E11080" s="3">
        <v>1</v>
      </c>
      <c r="F11080" s="116">
        <v>4</v>
      </c>
      <c r="G11080" s="116">
        <v>1</v>
      </c>
      <c r="H11080" s="116">
        <v>3</v>
      </c>
      <c r="I11080" s="3">
        <f t="shared" si="173"/>
        <v>2</v>
      </c>
    </row>
    <row r="11081" spans="1:9" x14ac:dyDescent="0.35">
      <c r="A11081" s="3" t="s">
        <v>11473</v>
      </c>
      <c r="B11081" s="44" t="s">
        <v>279</v>
      </c>
      <c r="C11081" s="44" t="s">
        <v>155</v>
      </c>
      <c r="D11081" s="3" t="s">
        <v>175</v>
      </c>
      <c r="E11081" s="3">
        <v>3</v>
      </c>
      <c r="F11081" s="116">
        <v>1</v>
      </c>
      <c r="G11081" s="116">
        <v>4</v>
      </c>
      <c r="H11081" s="116">
        <v>1</v>
      </c>
      <c r="I11081" s="3">
        <f t="shared" si="173"/>
        <v>2</v>
      </c>
    </row>
    <row r="11082" spans="1:9" x14ac:dyDescent="0.35">
      <c r="A11082" s="3" t="s">
        <v>11474</v>
      </c>
      <c r="B11082" s="44" t="s">
        <v>257</v>
      </c>
      <c r="C11082" s="44" t="s">
        <v>108</v>
      </c>
      <c r="D11082" s="3" t="s">
        <v>175</v>
      </c>
      <c r="E11082" s="3">
        <v>3</v>
      </c>
      <c r="F11082" s="116">
        <v>1</v>
      </c>
      <c r="G11082" s="116">
        <v>4</v>
      </c>
      <c r="H11082" s="116">
        <v>1</v>
      </c>
      <c r="I11082" s="3">
        <f t="shared" si="173"/>
        <v>2</v>
      </c>
    </row>
    <row r="11083" spans="1:9" x14ac:dyDescent="0.35">
      <c r="A11083" s="3" t="s">
        <v>11475</v>
      </c>
      <c r="B11083" s="44" t="s">
        <v>201</v>
      </c>
      <c r="C11083" s="44" t="s">
        <v>155</v>
      </c>
      <c r="D11083" s="3" t="s">
        <v>176</v>
      </c>
      <c r="E11083" s="3">
        <v>3</v>
      </c>
      <c r="F11083" s="116">
        <v>1</v>
      </c>
      <c r="G11083" s="116">
        <v>4</v>
      </c>
      <c r="H11083" s="116">
        <v>1</v>
      </c>
      <c r="I11083" s="3">
        <f t="shared" si="173"/>
        <v>2</v>
      </c>
    </row>
    <row r="11084" spans="1:9" x14ac:dyDescent="0.35">
      <c r="A11084" s="3" t="s">
        <v>11476</v>
      </c>
      <c r="B11084" s="44" t="s">
        <v>257</v>
      </c>
      <c r="C11084" s="44" t="s">
        <v>108</v>
      </c>
      <c r="D11084" s="3" t="s">
        <v>175</v>
      </c>
      <c r="E11084" s="3">
        <v>3</v>
      </c>
      <c r="F11084" s="116">
        <v>1</v>
      </c>
      <c r="G11084" s="116">
        <v>4</v>
      </c>
      <c r="H11084" s="116">
        <v>1</v>
      </c>
      <c r="I11084" s="3">
        <f t="shared" si="173"/>
        <v>2</v>
      </c>
    </row>
    <row r="11085" spans="1:9" x14ac:dyDescent="0.35">
      <c r="A11085" s="3" t="s">
        <v>11477</v>
      </c>
      <c r="B11085" s="44" t="s">
        <v>201</v>
      </c>
      <c r="C11085" s="44" t="s">
        <v>155</v>
      </c>
      <c r="D11085" s="3" t="s">
        <v>176</v>
      </c>
      <c r="E11085" s="3">
        <v>3</v>
      </c>
      <c r="F11085" s="116">
        <v>1</v>
      </c>
      <c r="G11085" s="116">
        <v>4</v>
      </c>
      <c r="H11085" s="116">
        <v>1</v>
      </c>
      <c r="I11085" s="3">
        <f t="shared" si="173"/>
        <v>2</v>
      </c>
    </row>
    <row r="11086" spans="1:9" x14ac:dyDescent="0.35">
      <c r="A11086" s="3" t="s">
        <v>11478</v>
      </c>
      <c r="B11086" s="44" t="s">
        <v>256</v>
      </c>
      <c r="C11086" s="44" t="s">
        <v>25</v>
      </c>
      <c r="D11086" s="3" t="s">
        <v>176</v>
      </c>
      <c r="E11086" s="3">
        <v>3</v>
      </c>
      <c r="F11086" s="116">
        <v>1</v>
      </c>
      <c r="G11086" s="116">
        <v>4</v>
      </c>
      <c r="H11086" s="116">
        <v>1</v>
      </c>
      <c r="I11086" s="3">
        <f t="shared" si="173"/>
        <v>2</v>
      </c>
    </row>
    <row r="11087" spans="1:9" x14ac:dyDescent="0.35">
      <c r="A11087" s="3" t="s">
        <v>11479</v>
      </c>
      <c r="B11087" s="44" t="s">
        <v>279</v>
      </c>
      <c r="C11087" s="44" t="s">
        <v>155</v>
      </c>
      <c r="D11087" s="3" t="s">
        <v>175</v>
      </c>
      <c r="E11087" s="3">
        <v>3</v>
      </c>
      <c r="F11087" s="116">
        <v>1</v>
      </c>
      <c r="G11087" s="116">
        <v>4</v>
      </c>
      <c r="H11087" s="116">
        <v>4</v>
      </c>
      <c r="I11087" s="3">
        <f t="shared" si="173"/>
        <v>3</v>
      </c>
    </row>
    <row r="11088" spans="1:9" x14ac:dyDescent="0.35">
      <c r="A11088" s="3" t="s">
        <v>11480</v>
      </c>
      <c r="B11088" s="44" t="s">
        <v>231</v>
      </c>
      <c r="C11088" s="44" t="s">
        <v>35</v>
      </c>
      <c r="D11088" s="3" t="s">
        <v>176</v>
      </c>
      <c r="E11088" s="3">
        <v>3</v>
      </c>
      <c r="F11088" s="116">
        <v>2</v>
      </c>
      <c r="G11088" s="116">
        <v>1</v>
      </c>
      <c r="H11088" s="116">
        <v>1</v>
      </c>
      <c r="I11088" s="3">
        <f t="shared" si="173"/>
        <v>2</v>
      </c>
    </row>
    <row r="11089" spans="1:9" x14ac:dyDescent="0.35">
      <c r="A11089" s="3" t="s">
        <v>11481</v>
      </c>
      <c r="B11089" s="44" t="s">
        <v>213</v>
      </c>
      <c r="C11089" s="44" t="s">
        <v>108</v>
      </c>
      <c r="D11089" s="3" t="s">
        <v>176</v>
      </c>
      <c r="E11089" s="3">
        <v>3</v>
      </c>
      <c r="F11089" s="116">
        <v>1</v>
      </c>
      <c r="G11089" s="116">
        <v>4</v>
      </c>
      <c r="H11089" s="116">
        <v>1</v>
      </c>
      <c r="I11089" s="3">
        <f t="shared" si="173"/>
        <v>2</v>
      </c>
    </row>
    <row r="11090" spans="1:9" x14ac:dyDescent="0.35">
      <c r="A11090" s="3" t="s">
        <v>11482</v>
      </c>
      <c r="B11090" s="44" t="s">
        <v>213</v>
      </c>
      <c r="C11090" s="44" t="s">
        <v>108</v>
      </c>
      <c r="D11090" s="3" t="s">
        <v>176</v>
      </c>
      <c r="E11090" s="3">
        <v>3</v>
      </c>
      <c r="F11090" s="116">
        <v>1</v>
      </c>
      <c r="G11090" s="116">
        <v>4</v>
      </c>
      <c r="H11090" s="116">
        <v>1</v>
      </c>
      <c r="I11090" s="3">
        <f t="shared" si="173"/>
        <v>2</v>
      </c>
    </row>
    <row r="11091" spans="1:9" x14ac:dyDescent="0.35">
      <c r="A11091" s="3" t="s">
        <v>11483</v>
      </c>
      <c r="B11091" s="44" t="s">
        <v>202</v>
      </c>
      <c r="C11091" s="44" t="s">
        <v>203</v>
      </c>
      <c r="D11091" s="3" t="s">
        <v>176</v>
      </c>
      <c r="E11091" s="3">
        <v>3</v>
      </c>
      <c r="F11091" s="116">
        <v>1</v>
      </c>
      <c r="G11091" s="116">
        <v>1</v>
      </c>
      <c r="H11091" s="116">
        <v>1</v>
      </c>
      <c r="I11091" s="3">
        <f t="shared" si="173"/>
        <v>2</v>
      </c>
    </row>
    <row r="11092" spans="1:9" x14ac:dyDescent="0.35">
      <c r="A11092" s="3" t="s">
        <v>11484</v>
      </c>
      <c r="B11092" s="44" t="s">
        <v>241</v>
      </c>
      <c r="C11092" s="44" t="s">
        <v>35</v>
      </c>
      <c r="D11092" s="3" t="s">
        <v>175</v>
      </c>
      <c r="E11092" s="3">
        <v>3</v>
      </c>
      <c r="F11092" s="116">
        <v>1</v>
      </c>
      <c r="G11092" s="116">
        <v>4</v>
      </c>
      <c r="H11092" s="116">
        <v>1</v>
      </c>
      <c r="I11092" s="3">
        <f t="shared" si="173"/>
        <v>2</v>
      </c>
    </row>
    <row r="11093" spans="1:9" x14ac:dyDescent="0.35">
      <c r="A11093" s="3" t="s">
        <v>11485</v>
      </c>
      <c r="B11093" s="44" t="s">
        <v>256</v>
      </c>
      <c r="C11093" s="44" t="s">
        <v>25</v>
      </c>
      <c r="D11093" s="3" t="s">
        <v>176</v>
      </c>
      <c r="E11093" s="3">
        <v>3</v>
      </c>
      <c r="F11093" s="116">
        <v>1</v>
      </c>
      <c r="G11093" s="116">
        <v>1</v>
      </c>
      <c r="H11093" s="116">
        <v>1</v>
      </c>
      <c r="I11093" s="3">
        <f t="shared" si="173"/>
        <v>2</v>
      </c>
    </row>
    <row r="11094" spans="1:9" x14ac:dyDescent="0.35">
      <c r="A11094" s="3" t="s">
        <v>11486</v>
      </c>
      <c r="B11094" s="44" t="s">
        <v>279</v>
      </c>
      <c r="C11094" s="44" t="s">
        <v>155</v>
      </c>
      <c r="D11094" s="3" t="s">
        <v>175</v>
      </c>
      <c r="E11094" s="3">
        <v>3</v>
      </c>
      <c r="F11094" s="116">
        <v>1</v>
      </c>
      <c r="G11094" s="116">
        <v>4</v>
      </c>
      <c r="H11094" s="116">
        <v>1</v>
      </c>
      <c r="I11094" s="3">
        <f t="shared" si="173"/>
        <v>2</v>
      </c>
    </row>
    <row r="11095" spans="1:9" x14ac:dyDescent="0.35">
      <c r="A11095" s="3" t="s">
        <v>11487</v>
      </c>
      <c r="B11095" s="44" t="s">
        <v>279</v>
      </c>
      <c r="C11095" s="44" t="s">
        <v>155</v>
      </c>
      <c r="D11095" s="3" t="s">
        <v>175</v>
      </c>
      <c r="E11095" s="3">
        <v>3</v>
      </c>
      <c r="F11095" s="116">
        <v>1</v>
      </c>
      <c r="G11095" s="116">
        <v>4</v>
      </c>
      <c r="H11095" s="116">
        <v>1</v>
      </c>
      <c r="I11095" s="3">
        <f t="shared" si="173"/>
        <v>2</v>
      </c>
    </row>
    <row r="11096" spans="1:9" x14ac:dyDescent="0.35">
      <c r="A11096" s="3" t="s">
        <v>11488</v>
      </c>
      <c r="B11096" s="44" t="s">
        <v>280</v>
      </c>
      <c r="C11096" s="44" t="s">
        <v>98</v>
      </c>
      <c r="D11096" s="3" t="s">
        <v>175</v>
      </c>
      <c r="E11096" s="3">
        <v>3</v>
      </c>
      <c r="F11096" s="116">
        <v>1</v>
      </c>
      <c r="G11096" s="116">
        <v>4</v>
      </c>
      <c r="H11096" s="116">
        <v>1</v>
      </c>
      <c r="I11096" s="3">
        <f t="shared" si="173"/>
        <v>2</v>
      </c>
    </row>
    <row r="11097" spans="1:9" x14ac:dyDescent="0.35">
      <c r="A11097" s="3" t="s">
        <v>11489</v>
      </c>
      <c r="B11097" s="44" t="s">
        <v>214</v>
      </c>
      <c r="C11097" s="44" t="s">
        <v>98</v>
      </c>
      <c r="D11097" s="3" t="s">
        <v>176</v>
      </c>
      <c r="E11097" s="3">
        <v>3</v>
      </c>
      <c r="F11097" s="116">
        <v>1</v>
      </c>
      <c r="G11097" s="116">
        <v>4</v>
      </c>
      <c r="H11097" s="116">
        <v>1</v>
      </c>
      <c r="I11097" s="3">
        <f t="shared" si="173"/>
        <v>2</v>
      </c>
    </row>
    <row r="11098" spans="1:9" x14ac:dyDescent="0.35">
      <c r="A11098" s="3" t="s">
        <v>11490</v>
      </c>
      <c r="B11098" s="44" t="s">
        <v>241</v>
      </c>
      <c r="C11098" s="44" t="s">
        <v>35</v>
      </c>
      <c r="D11098" s="3" t="s">
        <v>175</v>
      </c>
      <c r="E11098" s="3">
        <v>3</v>
      </c>
      <c r="F11098" s="116">
        <v>4</v>
      </c>
      <c r="G11098" s="116">
        <v>4</v>
      </c>
      <c r="H11098" s="116">
        <v>1</v>
      </c>
      <c r="I11098" s="3">
        <f t="shared" si="173"/>
        <v>3</v>
      </c>
    </row>
    <row r="11099" spans="1:9" x14ac:dyDescent="0.35">
      <c r="A11099" s="3" t="s">
        <v>11491</v>
      </c>
      <c r="B11099" s="44" t="s">
        <v>231</v>
      </c>
      <c r="C11099" s="44" t="s">
        <v>35</v>
      </c>
      <c r="D11099" s="3" t="s">
        <v>176</v>
      </c>
      <c r="E11099" s="3">
        <v>2</v>
      </c>
      <c r="F11099" s="116">
        <v>2</v>
      </c>
      <c r="G11099" s="116">
        <v>1</v>
      </c>
      <c r="H11099" s="116">
        <v>1</v>
      </c>
      <c r="I11099" s="3">
        <f t="shared" si="173"/>
        <v>2</v>
      </c>
    </row>
    <row r="11100" spans="1:9" x14ac:dyDescent="0.35">
      <c r="A11100" s="3" t="s">
        <v>11492</v>
      </c>
      <c r="B11100" s="44" t="s">
        <v>240</v>
      </c>
      <c r="C11100" s="44" t="s">
        <v>25</v>
      </c>
      <c r="D11100" s="3" t="s">
        <v>175</v>
      </c>
      <c r="E11100" s="3">
        <v>3</v>
      </c>
      <c r="F11100" s="116">
        <v>1</v>
      </c>
      <c r="G11100" s="116">
        <v>1</v>
      </c>
      <c r="H11100" s="116">
        <v>1</v>
      </c>
      <c r="I11100" s="3">
        <f t="shared" si="173"/>
        <v>2</v>
      </c>
    </row>
    <row r="11101" spans="1:9" x14ac:dyDescent="0.35">
      <c r="A11101" s="3" t="s">
        <v>11493</v>
      </c>
      <c r="B11101" s="44" t="s">
        <v>241</v>
      </c>
      <c r="C11101" s="44" t="s">
        <v>35</v>
      </c>
      <c r="D11101" s="3" t="s">
        <v>175</v>
      </c>
      <c r="E11101" s="3">
        <v>3</v>
      </c>
      <c r="F11101" s="116">
        <v>2</v>
      </c>
      <c r="G11101" s="116">
        <v>1</v>
      </c>
      <c r="H11101" s="116">
        <v>1</v>
      </c>
      <c r="I11101" s="3">
        <f t="shared" si="173"/>
        <v>2</v>
      </c>
    </row>
    <row r="11102" spans="1:9" x14ac:dyDescent="0.35">
      <c r="A11102" s="3" t="s">
        <v>11494</v>
      </c>
      <c r="B11102" s="44" t="s">
        <v>2212</v>
      </c>
      <c r="C11102" s="44" t="s">
        <v>81</v>
      </c>
      <c r="D11102" s="3" t="s">
        <v>175</v>
      </c>
      <c r="E11102" s="3">
        <v>3</v>
      </c>
      <c r="F11102" s="116">
        <v>4</v>
      </c>
      <c r="G11102" s="116">
        <v>1</v>
      </c>
      <c r="H11102" s="116">
        <v>1</v>
      </c>
      <c r="I11102" s="3">
        <f t="shared" si="173"/>
        <v>2</v>
      </c>
    </row>
    <row r="11103" spans="1:9" x14ac:dyDescent="0.35">
      <c r="A11103" s="3" t="s">
        <v>11495</v>
      </c>
      <c r="B11103" s="44" t="s">
        <v>179</v>
      </c>
      <c r="C11103" s="44" t="s">
        <v>102</v>
      </c>
      <c r="D11103" s="3" t="s">
        <v>176</v>
      </c>
      <c r="E11103" s="3">
        <v>3</v>
      </c>
      <c r="F11103" s="116">
        <v>1</v>
      </c>
      <c r="G11103" s="116">
        <v>1</v>
      </c>
      <c r="H11103" s="116">
        <v>1</v>
      </c>
      <c r="I11103" s="3">
        <f t="shared" si="173"/>
        <v>2</v>
      </c>
    </row>
    <row r="11104" spans="1:9" x14ac:dyDescent="0.35">
      <c r="A11104" s="3" t="s">
        <v>11496</v>
      </c>
      <c r="B11104" s="44" t="s">
        <v>241</v>
      </c>
      <c r="C11104" s="44" t="s">
        <v>35</v>
      </c>
      <c r="D11104" s="3" t="s">
        <v>175</v>
      </c>
      <c r="E11104" s="3">
        <v>2</v>
      </c>
      <c r="F11104" s="116">
        <v>4</v>
      </c>
      <c r="G11104" s="116">
        <v>1</v>
      </c>
      <c r="H11104" s="116">
        <v>1</v>
      </c>
      <c r="I11104" s="3">
        <f t="shared" si="173"/>
        <v>2</v>
      </c>
    </row>
    <row r="11105" spans="1:9" x14ac:dyDescent="0.35">
      <c r="A11105" s="3" t="s">
        <v>11497</v>
      </c>
      <c r="B11105" s="44" t="s">
        <v>257</v>
      </c>
      <c r="C11105" s="44" t="s">
        <v>108</v>
      </c>
      <c r="D11105" s="3" t="s">
        <v>175</v>
      </c>
      <c r="E11105" s="3">
        <v>3</v>
      </c>
      <c r="F11105" s="116">
        <v>4</v>
      </c>
      <c r="G11105" s="116">
        <v>4</v>
      </c>
      <c r="H11105" s="116">
        <v>5</v>
      </c>
      <c r="I11105" s="3">
        <f t="shared" si="173"/>
        <v>4</v>
      </c>
    </row>
    <row r="11106" spans="1:9" x14ac:dyDescent="0.35">
      <c r="A11106" s="3" t="s">
        <v>11498</v>
      </c>
      <c r="B11106" s="44" t="s">
        <v>179</v>
      </c>
      <c r="C11106" s="44" t="s">
        <v>102</v>
      </c>
      <c r="D11106" s="3" t="s">
        <v>176</v>
      </c>
      <c r="E11106" s="3">
        <v>3</v>
      </c>
      <c r="F11106" s="116">
        <v>1</v>
      </c>
      <c r="G11106" s="116">
        <v>1</v>
      </c>
      <c r="H11106" s="116">
        <v>1</v>
      </c>
      <c r="I11106" s="3">
        <f t="shared" si="173"/>
        <v>2</v>
      </c>
    </row>
    <row r="11107" spans="1:9" x14ac:dyDescent="0.35">
      <c r="A11107" s="3" t="s">
        <v>11499</v>
      </c>
      <c r="B11107" s="44" t="s">
        <v>257</v>
      </c>
      <c r="C11107" s="44" t="s">
        <v>108</v>
      </c>
      <c r="D11107" s="3" t="s">
        <v>175</v>
      </c>
      <c r="E11107" s="3">
        <v>3</v>
      </c>
      <c r="F11107" s="116">
        <v>1</v>
      </c>
      <c r="G11107" s="116">
        <v>4</v>
      </c>
      <c r="H11107" s="116">
        <v>1</v>
      </c>
      <c r="I11107" s="3">
        <f t="shared" si="173"/>
        <v>2</v>
      </c>
    </row>
    <row r="11108" spans="1:9" x14ac:dyDescent="0.35">
      <c r="A11108" s="3" t="s">
        <v>11500</v>
      </c>
      <c r="B11108" s="44" t="s">
        <v>269</v>
      </c>
      <c r="C11108" s="44" t="s">
        <v>270</v>
      </c>
      <c r="D11108" s="3" t="s">
        <v>176</v>
      </c>
      <c r="E11108" s="3">
        <v>3</v>
      </c>
      <c r="F11108" s="116">
        <v>1</v>
      </c>
      <c r="G11108" s="116">
        <v>4</v>
      </c>
      <c r="H11108" s="116">
        <v>1</v>
      </c>
      <c r="I11108" s="3">
        <f t="shared" si="173"/>
        <v>2</v>
      </c>
    </row>
    <row r="11109" spans="1:9" x14ac:dyDescent="0.35">
      <c r="A11109" s="3" t="s">
        <v>11501</v>
      </c>
      <c r="B11109" s="44" t="s">
        <v>277</v>
      </c>
      <c r="C11109" s="44" t="s">
        <v>273</v>
      </c>
      <c r="D11109" s="3" t="s">
        <v>176</v>
      </c>
      <c r="E11109" s="3">
        <v>3</v>
      </c>
      <c r="F11109" s="116">
        <v>1</v>
      </c>
      <c r="G11109" s="116">
        <v>4</v>
      </c>
      <c r="H11109" s="116">
        <v>1</v>
      </c>
      <c r="I11109" s="3">
        <f t="shared" si="173"/>
        <v>2</v>
      </c>
    </row>
    <row r="11110" spans="1:9" x14ac:dyDescent="0.35">
      <c r="A11110" s="3" t="s">
        <v>11502</v>
      </c>
      <c r="B11110" s="44" t="s">
        <v>277</v>
      </c>
      <c r="C11110" s="44" t="s">
        <v>273</v>
      </c>
      <c r="D11110" s="3" t="s">
        <v>176</v>
      </c>
      <c r="E11110" s="3">
        <v>3</v>
      </c>
      <c r="F11110" s="116">
        <v>1</v>
      </c>
      <c r="G11110" s="116">
        <v>4</v>
      </c>
      <c r="H11110" s="116">
        <v>1</v>
      </c>
      <c r="I11110" s="3">
        <f t="shared" si="173"/>
        <v>2</v>
      </c>
    </row>
    <row r="11111" spans="1:9" x14ac:dyDescent="0.35">
      <c r="A11111" s="3" t="s">
        <v>11503</v>
      </c>
      <c r="B11111" s="44" t="s">
        <v>257</v>
      </c>
      <c r="C11111" s="44" t="s">
        <v>108</v>
      </c>
      <c r="D11111" s="3" t="s">
        <v>175</v>
      </c>
      <c r="E11111" s="3">
        <v>3</v>
      </c>
      <c r="F11111" s="116">
        <v>1</v>
      </c>
      <c r="G11111" s="116">
        <v>4</v>
      </c>
      <c r="H11111" s="116">
        <v>1</v>
      </c>
      <c r="I11111" s="3">
        <f t="shared" si="173"/>
        <v>2</v>
      </c>
    </row>
    <row r="11112" spans="1:9" x14ac:dyDescent="0.35">
      <c r="A11112" s="3" t="s">
        <v>11504</v>
      </c>
      <c r="B11112" s="44" t="s">
        <v>213</v>
      </c>
      <c r="C11112" s="44" t="s">
        <v>108</v>
      </c>
      <c r="D11112" s="3" t="s">
        <v>176</v>
      </c>
      <c r="E11112" s="3">
        <v>3</v>
      </c>
      <c r="F11112" s="116">
        <v>1</v>
      </c>
      <c r="G11112" s="116">
        <v>4</v>
      </c>
      <c r="H11112" s="116">
        <v>1</v>
      </c>
      <c r="I11112" s="3">
        <f t="shared" si="173"/>
        <v>2</v>
      </c>
    </row>
    <row r="11113" spans="1:9" x14ac:dyDescent="0.35">
      <c r="A11113" s="3" t="s">
        <v>11505</v>
      </c>
      <c r="B11113" s="44" t="s">
        <v>201</v>
      </c>
      <c r="C11113" s="44" t="s">
        <v>155</v>
      </c>
      <c r="D11113" s="3" t="s">
        <v>176</v>
      </c>
      <c r="E11113" s="3">
        <v>3</v>
      </c>
      <c r="F11113" s="116">
        <v>1</v>
      </c>
      <c r="G11113" s="116">
        <v>4</v>
      </c>
      <c r="H11113" s="116">
        <v>1</v>
      </c>
      <c r="I11113" s="3">
        <f t="shared" si="173"/>
        <v>2</v>
      </c>
    </row>
    <row r="11114" spans="1:9" x14ac:dyDescent="0.35">
      <c r="A11114" s="3" t="s">
        <v>11506</v>
      </c>
      <c r="B11114" s="44" t="s">
        <v>241</v>
      </c>
      <c r="C11114" s="44" t="s">
        <v>35</v>
      </c>
      <c r="D11114" s="3" t="s">
        <v>175</v>
      </c>
      <c r="E11114" s="3">
        <v>3</v>
      </c>
      <c r="F11114" s="116">
        <v>1</v>
      </c>
      <c r="G11114" s="116">
        <v>4</v>
      </c>
      <c r="H11114" s="116">
        <v>3</v>
      </c>
      <c r="I11114" s="3">
        <f t="shared" si="173"/>
        <v>3</v>
      </c>
    </row>
    <row r="11115" spans="1:9" x14ac:dyDescent="0.35">
      <c r="A11115" s="3" t="s">
        <v>11507</v>
      </c>
      <c r="B11115" s="44" t="s">
        <v>2212</v>
      </c>
      <c r="C11115" s="44" t="s">
        <v>81</v>
      </c>
      <c r="D11115" s="3" t="s">
        <v>175</v>
      </c>
      <c r="E11115" s="3">
        <v>3</v>
      </c>
      <c r="F11115" s="116">
        <v>1</v>
      </c>
      <c r="G11115" s="116">
        <v>4</v>
      </c>
      <c r="H11115" s="116">
        <v>1</v>
      </c>
      <c r="I11115" s="3">
        <f t="shared" si="173"/>
        <v>2</v>
      </c>
    </row>
    <row r="11116" spans="1:9" x14ac:dyDescent="0.35">
      <c r="A11116" s="3" t="s">
        <v>11508</v>
      </c>
      <c r="B11116" s="44" t="s">
        <v>1846</v>
      </c>
      <c r="C11116" s="44" t="s">
        <v>293</v>
      </c>
      <c r="D11116" s="3" t="s">
        <v>176</v>
      </c>
      <c r="E11116" s="3">
        <v>3</v>
      </c>
      <c r="F11116" s="116">
        <v>1</v>
      </c>
      <c r="G11116" s="116">
        <v>1</v>
      </c>
      <c r="H11116" s="116">
        <v>1</v>
      </c>
      <c r="I11116" s="3">
        <f t="shared" si="173"/>
        <v>2</v>
      </c>
    </row>
    <row r="11117" spans="1:9" x14ac:dyDescent="0.35">
      <c r="A11117" s="3" t="s">
        <v>11509</v>
      </c>
      <c r="B11117" s="44" t="s">
        <v>272</v>
      </c>
      <c r="C11117" s="44" t="s">
        <v>273</v>
      </c>
      <c r="D11117" s="3" t="s">
        <v>175</v>
      </c>
      <c r="E11117" s="3">
        <v>3</v>
      </c>
      <c r="F11117" s="116">
        <v>1</v>
      </c>
      <c r="G11117" s="116">
        <v>4</v>
      </c>
      <c r="H11117" s="116">
        <v>1</v>
      </c>
      <c r="I11117" s="3">
        <f t="shared" si="173"/>
        <v>2</v>
      </c>
    </row>
    <row r="11118" spans="1:9" x14ac:dyDescent="0.35">
      <c r="A11118" s="3" t="s">
        <v>11510</v>
      </c>
      <c r="B11118" s="44" t="s">
        <v>2212</v>
      </c>
      <c r="C11118" s="44" t="s">
        <v>81</v>
      </c>
      <c r="D11118" s="3" t="s">
        <v>175</v>
      </c>
      <c r="E11118" s="3">
        <v>3</v>
      </c>
      <c r="F11118" s="116">
        <v>1</v>
      </c>
      <c r="G11118" s="116">
        <v>4</v>
      </c>
      <c r="H11118" s="116">
        <v>1</v>
      </c>
      <c r="I11118" s="3">
        <f t="shared" si="173"/>
        <v>2</v>
      </c>
    </row>
    <row r="11119" spans="1:9" x14ac:dyDescent="0.35">
      <c r="A11119" s="3" t="s">
        <v>11511</v>
      </c>
      <c r="B11119" s="44" t="s">
        <v>231</v>
      </c>
      <c r="C11119" s="44" t="s">
        <v>35</v>
      </c>
      <c r="D11119" s="3" t="s">
        <v>176</v>
      </c>
      <c r="E11119" s="3">
        <v>3</v>
      </c>
      <c r="F11119" s="116">
        <v>1</v>
      </c>
      <c r="G11119" s="116">
        <v>4</v>
      </c>
      <c r="H11119" s="116">
        <v>1</v>
      </c>
      <c r="I11119" s="3">
        <f t="shared" si="173"/>
        <v>2</v>
      </c>
    </row>
    <row r="11120" spans="1:9" x14ac:dyDescent="0.35">
      <c r="A11120" s="3" t="s">
        <v>11512</v>
      </c>
      <c r="B11120" s="44" t="s">
        <v>2212</v>
      </c>
      <c r="C11120" s="44" t="s">
        <v>81</v>
      </c>
      <c r="D11120" s="3" t="s">
        <v>175</v>
      </c>
      <c r="E11120" s="3">
        <v>3</v>
      </c>
      <c r="F11120" s="116">
        <v>3</v>
      </c>
      <c r="G11120" s="116">
        <v>4</v>
      </c>
      <c r="H11120" s="116">
        <v>1</v>
      </c>
      <c r="I11120" s="3">
        <f t="shared" si="173"/>
        <v>3</v>
      </c>
    </row>
    <row r="11121" spans="1:9" x14ac:dyDescent="0.35">
      <c r="A11121" s="3" t="s">
        <v>11513</v>
      </c>
      <c r="B11121" s="44" t="s">
        <v>213</v>
      </c>
      <c r="C11121" s="44" t="s">
        <v>108</v>
      </c>
      <c r="D11121" s="3" t="s">
        <v>176</v>
      </c>
      <c r="E11121" s="3">
        <v>3</v>
      </c>
      <c r="F11121" s="116">
        <v>1</v>
      </c>
      <c r="G11121" s="116">
        <v>4</v>
      </c>
      <c r="H11121" s="116">
        <v>1</v>
      </c>
      <c r="I11121" s="3">
        <f t="shared" si="173"/>
        <v>2</v>
      </c>
    </row>
    <row r="11122" spans="1:9" x14ac:dyDescent="0.35">
      <c r="A11122" s="3" t="s">
        <v>11514</v>
      </c>
      <c r="B11122" s="44" t="s">
        <v>231</v>
      </c>
      <c r="C11122" s="44" t="s">
        <v>35</v>
      </c>
      <c r="D11122" s="3" t="s">
        <v>176</v>
      </c>
      <c r="E11122" s="3">
        <v>3</v>
      </c>
      <c r="F11122" s="116">
        <v>1</v>
      </c>
      <c r="G11122" s="116">
        <v>4</v>
      </c>
      <c r="H11122" s="116">
        <v>1</v>
      </c>
      <c r="I11122" s="3">
        <f t="shared" si="173"/>
        <v>2</v>
      </c>
    </row>
    <row r="11123" spans="1:9" x14ac:dyDescent="0.35">
      <c r="A11123" s="3" t="s">
        <v>11515</v>
      </c>
      <c r="B11123" s="44" t="s">
        <v>256</v>
      </c>
      <c r="C11123" s="44" t="s">
        <v>25</v>
      </c>
      <c r="D11123" s="3" t="s">
        <v>176</v>
      </c>
      <c r="E11123" s="3">
        <v>1</v>
      </c>
      <c r="F11123" s="116">
        <v>4</v>
      </c>
      <c r="G11123" s="116">
        <v>4</v>
      </c>
      <c r="H11123" s="116">
        <v>1</v>
      </c>
      <c r="I11123" s="3">
        <f t="shared" si="173"/>
        <v>3</v>
      </c>
    </row>
    <row r="11124" spans="1:9" x14ac:dyDescent="0.35">
      <c r="A11124" s="3" t="s">
        <v>11516</v>
      </c>
      <c r="B11124" s="44" t="s">
        <v>277</v>
      </c>
      <c r="C11124" s="44" t="s">
        <v>273</v>
      </c>
      <c r="D11124" s="3" t="s">
        <v>176</v>
      </c>
      <c r="E11124" s="3">
        <v>3</v>
      </c>
      <c r="F11124" s="116">
        <v>1</v>
      </c>
      <c r="G11124" s="116">
        <v>4</v>
      </c>
      <c r="H11124" s="116">
        <v>1</v>
      </c>
      <c r="I11124" s="3">
        <f t="shared" si="173"/>
        <v>2</v>
      </c>
    </row>
    <row r="11125" spans="1:9" x14ac:dyDescent="0.35">
      <c r="A11125" s="3" t="s">
        <v>11517</v>
      </c>
      <c r="B11125" s="44" t="s">
        <v>257</v>
      </c>
      <c r="C11125" s="44" t="s">
        <v>108</v>
      </c>
      <c r="D11125" s="3" t="s">
        <v>175</v>
      </c>
      <c r="E11125" s="3">
        <v>3</v>
      </c>
      <c r="F11125" s="116">
        <v>4</v>
      </c>
      <c r="G11125" s="116">
        <v>4</v>
      </c>
      <c r="H11125" s="116">
        <v>1</v>
      </c>
      <c r="I11125" s="3">
        <f t="shared" si="173"/>
        <v>3</v>
      </c>
    </row>
    <row r="11126" spans="1:9" x14ac:dyDescent="0.35">
      <c r="A11126" s="3" t="s">
        <v>11518</v>
      </c>
      <c r="B11126" s="44" t="s">
        <v>214</v>
      </c>
      <c r="C11126" s="44" t="s">
        <v>98</v>
      </c>
      <c r="D11126" s="3" t="s">
        <v>176</v>
      </c>
      <c r="E11126" s="3">
        <v>3</v>
      </c>
      <c r="F11126" s="116">
        <v>1</v>
      </c>
      <c r="G11126" s="116">
        <v>4</v>
      </c>
      <c r="H11126" s="116">
        <v>1</v>
      </c>
      <c r="I11126" s="3">
        <f t="shared" si="173"/>
        <v>2</v>
      </c>
    </row>
    <row r="11127" spans="1:9" x14ac:dyDescent="0.35">
      <c r="A11127" s="3" t="s">
        <v>11519</v>
      </c>
      <c r="B11127" s="44" t="s">
        <v>231</v>
      </c>
      <c r="C11127" s="44" t="s">
        <v>35</v>
      </c>
      <c r="D11127" s="3" t="s">
        <v>176</v>
      </c>
      <c r="E11127" s="3">
        <v>3</v>
      </c>
      <c r="F11127" s="116">
        <v>3</v>
      </c>
      <c r="G11127" s="116">
        <v>4</v>
      </c>
      <c r="H11127" s="116">
        <v>1</v>
      </c>
      <c r="I11127" s="3">
        <f t="shared" si="173"/>
        <v>3</v>
      </c>
    </row>
    <row r="11128" spans="1:9" x14ac:dyDescent="0.35">
      <c r="A11128" s="3" t="s">
        <v>11520</v>
      </c>
      <c r="B11128" s="44" t="s">
        <v>231</v>
      </c>
      <c r="C11128" s="44" t="s">
        <v>35</v>
      </c>
      <c r="D11128" s="3" t="s">
        <v>176</v>
      </c>
      <c r="E11128" s="3">
        <v>3</v>
      </c>
      <c r="F11128" s="116">
        <v>1</v>
      </c>
      <c r="G11128" s="116">
        <v>1</v>
      </c>
      <c r="H11128" s="116">
        <v>2</v>
      </c>
      <c r="I11128" s="3">
        <f t="shared" si="173"/>
        <v>2</v>
      </c>
    </row>
    <row r="11129" spans="1:9" x14ac:dyDescent="0.35">
      <c r="A11129" s="3" t="s">
        <v>11521</v>
      </c>
      <c r="B11129" s="44" t="s">
        <v>257</v>
      </c>
      <c r="C11129" s="44" t="s">
        <v>108</v>
      </c>
      <c r="D11129" s="3" t="s">
        <v>175</v>
      </c>
      <c r="E11129" s="3">
        <v>3</v>
      </c>
      <c r="F11129" s="116">
        <v>1</v>
      </c>
      <c r="G11129" s="116">
        <v>4</v>
      </c>
      <c r="H11129" s="116">
        <v>1</v>
      </c>
      <c r="I11129" s="3">
        <f t="shared" si="173"/>
        <v>2</v>
      </c>
    </row>
    <row r="11130" spans="1:9" x14ac:dyDescent="0.35">
      <c r="A11130" s="3" t="s">
        <v>11522</v>
      </c>
      <c r="B11130" s="44" t="s">
        <v>257</v>
      </c>
      <c r="C11130" s="44" t="s">
        <v>108</v>
      </c>
      <c r="D11130" s="3" t="s">
        <v>175</v>
      </c>
      <c r="E11130" s="3">
        <v>3</v>
      </c>
      <c r="F11130" s="116">
        <v>1</v>
      </c>
      <c r="G11130" s="116">
        <v>4</v>
      </c>
      <c r="H11130" s="116">
        <v>1</v>
      </c>
      <c r="I11130" s="3">
        <f t="shared" si="173"/>
        <v>2</v>
      </c>
    </row>
    <row r="11131" spans="1:9" x14ac:dyDescent="0.35">
      <c r="A11131" s="3" t="s">
        <v>11523</v>
      </c>
      <c r="B11131" s="44" t="s">
        <v>241</v>
      </c>
      <c r="C11131" s="44" t="s">
        <v>35</v>
      </c>
      <c r="D11131" s="3" t="s">
        <v>175</v>
      </c>
      <c r="E11131" s="3">
        <v>3</v>
      </c>
      <c r="F11131" s="116">
        <v>1</v>
      </c>
      <c r="G11131" s="116">
        <v>4</v>
      </c>
      <c r="H11131" s="116">
        <v>1</v>
      </c>
      <c r="I11131" s="3">
        <f t="shared" si="173"/>
        <v>2</v>
      </c>
    </row>
    <row r="11132" spans="1:9" x14ac:dyDescent="0.35">
      <c r="A11132" s="3" t="s">
        <v>11524</v>
      </c>
      <c r="B11132" s="44" t="s">
        <v>241</v>
      </c>
      <c r="C11132" s="44" t="s">
        <v>35</v>
      </c>
      <c r="D11132" s="3" t="s">
        <v>175</v>
      </c>
      <c r="E11132" s="3">
        <v>3</v>
      </c>
      <c r="F11132" s="116">
        <v>1</v>
      </c>
      <c r="G11132" s="116">
        <v>4</v>
      </c>
      <c r="H11132" s="116">
        <v>1</v>
      </c>
      <c r="I11132" s="3">
        <f t="shared" si="173"/>
        <v>2</v>
      </c>
    </row>
    <row r="11133" spans="1:9" x14ac:dyDescent="0.35">
      <c r="A11133" s="3" t="s">
        <v>11525</v>
      </c>
      <c r="B11133" s="44" t="s">
        <v>213</v>
      </c>
      <c r="C11133" s="44" t="s">
        <v>108</v>
      </c>
      <c r="D11133" s="3" t="s">
        <v>176</v>
      </c>
      <c r="E11133" s="3">
        <v>3</v>
      </c>
      <c r="F11133" s="116">
        <v>1</v>
      </c>
      <c r="G11133" s="116">
        <v>4</v>
      </c>
      <c r="H11133" s="116">
        <v>1</v>
      </c>
      <c r="I11133" s="3">
        <f t="shared" si="173"/>
        <v>2</v>
      </c>
    </row>
    <row r="11134" spans="1:9" x14ac:dyDescent="0.35">
      <c r="A11134" s="3" t="s">
        <v>11526</v>
      </c>
      <c r="B11134" s="44" t="s">
        <v>201</v>
      </c>
      <c r="C11134" s="44" t="s">
        <v>155</v>
      </c>
      <c r="D11134" s="3" t="s">
        <v>176</v>
      </c>
      <c r="E11134" s="3">
        <v>3</v>
      </c>
      <c r="F11134" s="116">
        <v>1</v>
      </c>
      <c r="G11134" s="116">
        <v>4</v>
      </c>
      <c r="H11134" s="116">
        <v>1</v>
      </c>
      <c r="I11134" s="3">
        <f t="shared" si="173"/>
        <v>2</v>
      </c>
    </row>
    <row r="11135" spans="1:9" x14ac:dyDescent="0.35">
      <c r="A11135" s="3" t="s">
        <v>11527</v>
      </c>
      <c r="B11135" s="44" t="s">
        <v>241</v>
      </c>
      <c r="C11135" s="44" t="s">
        <v>35</v>
      </c>
      <c r="D11135" s="3" t="s">
        <v>175</v>
      </c>
      <c r="E11135" s="3">
        <v>1</v>
      </c>
      <c r="F11135" s="116">
        <v>4</v>
      </c>
      <c r="G11135" s="116">
        <v>4</v>
      </c>
      <c r="H11135" s="116">
        <v>1</v>
      </c>
      <c r="I11135" s="3">
        <f t="shared" si="173"/>
        <v>3</v>
      </c>
    </row>
    <row r="11136" spans="1:9" x14ac:dyDescent="0.35">
      <c r="A11136" s="3" t="s">
        <v>11528</v>
      </c>
      <c r="B11136" s="44" t="s">
        <v>229</v>
      </c>
      <c r="C11136" s="44" t="s">
        <v>203</v>
      </c>
      <c r="D11136" s="3" t="s">
        <v>175</v>
      </c>
      <c r="E11136" s="3">
        <v>2</v>
      </c>
      <c r="F11136" s="116">
        <v>3</v>
      </c>
      <c r="G11136" s="116">
        <v>1</v>
      </c>
      <c r="H11136" s="116">
        <v>1</v>
      </c>
      <c r="I11136" s="3">
        <f t="shared" si="173"/>
        <v>2</v>
      </c>
    </row>
    <row r="11137" spans="1:9" x14ac:dyDescent="0.35">
      <c r="A11137" s="3" t="s">
        <v>11529</v>
      </c>
      <c r="B11137" s="44" t="s">
        <v>279</v>
      </c>
      <c r="C11137" s="44" t="s">
        <v>155</v>
      </c>
      <c r="D11137" s="3" t="s">
        <v>175</v>
      </c>
      <c r="E11137" s="3">
        <v>3</v>
      </c>
      <c r="F11137" s="116">
        <v>1</v>
      </c>
      <c r="G11137" s="116">
        <v>4</v>
      </c>
      <c r="H11137" s="116">
        <v>1</v>
      </c>
      <c r="I11137" s="3">
        <f t="shared" si="173"/>
        <v>2</v>
      </c>
    </row>
    <row r="11138" spans="1:9" x14ac:dyDescent="0.35">
      <c r="A11138" s="3" t="s">
        <v>11530</v>
      </c>
      <c r="B11138" s="44" t="s">
        <v>214</v>
      </c>
      <c r="C11138" s="44" t="s">
        <v>98</v>
      </c>
      <c r="D11138" s="3" t="s">
        <v>176</v>
      </c>
      <c r="E11138" s="3">
        <v>3</v>
      </c>
      <c r="F11138" s="116">
        <v>1</v>
      </c>
      <c r="G11138" s="116">
        <v>1</v>
      </c>
      <c r="H11138" s="116">
        <v>1</v>
      </c>
      <c r="I11138" s="3">
        <f t="shared" si="173"/>
        <v>2</v>
      </c>
    </row>
    <row r="11139" spans="1:9" x14ac:dyDescent="0.35">
      <c r="A11139" s="3" t="s">
        <v>11531</v>
      </c>
      <c r="B11139" s="44" t="s">
        <v>241</v>
      </c>
      <c r="C11139" s="44" t="s">
        <v>35</v>
      </c>
      <c r="D11139" s="3" t="s">
        <v>175</v>
      </c>
      <c r="E11139" s="3">
        <v>3</v>
      </c>
      <c r="F11139" s="116">
        <v>1</v>
      </c>
      <c r="G11139" s="116">
        <v>1</v>
      </c>
      <c r="H11139" s="116">
        <v>1</v>
      </c>
      <c r="I11139" s="3">
        <f t="shared" ref="I11139:I11202" si="174">ROUND(AVERAGE(E11139:H11139),0)</f>
        <v>2</v>
      </c>
    </row>
    <row r="11140" spans="1:9" x14ac:dyDescent="0.35">
      <c r="A11140" s="3" t="s">
        <v>11532</v>
      </c>
      <c r="B11140" s="44" t="s">
        <v>229</v>
      </c>
      <c r="C11140" s="44" t="s">
        <v>203</v>
      </c>
      <c r="D11140" s="3" t="s">
        <v>175</v>
      </c>
      <c r="E11140" s="3">
        <v>1</v>
      </c>
      <c r="F11140" s="116">
        <v>2</v>
      </c>
      <c r="G11140" s="116">
        <v>1</v>
      </c>
      <c r="H11140" s="116">
        <v>1</v>
      </c>
      <c r="I11140" s="3">
        <f t="shared" si="174"/>
        <v>1</v>
      </c>
    </row>
    <row r="11141" spans="1:9" x14ac:dyDescent="0.35">
      <c r="A11141" s="3" t="s">
        <v>11533</v>
      </c>
      <c r="B11141" s="44" t="s">
        <v>257</v>
      </c>
      <c r="C11141" s="44" t="s">
        <v>108</v>
      </c>
      <c r="D11141" s="3" t="s">
        <v>175</v>
      </c>
      <c r="E11141" s="3">
        <v>1</v>
      </c>
      <c r="F11141" s="116">
        <v>2</v>
      </c>
      <c r="G11141" s="116">
        <v>1</v>
      </c>
      <c r="H11141" s="116">
        <v>2</v>
      </c>
      <c r="I11141" s="3">
        <f t="shared" si="174"/>
        <v>2</v>
      </c>
    </row>
    <row r="11142" spans="1:9" x14ac:dyDescent="0.35">
      <c r="A11142" s="3" t="s">
        <v>11534</v>
      </c>
      <c r="B11142" s="44" t="s">
        <v>240</v>
      </c>
      <c r="C11142" s="44" t="s">
        <v>25</v>
      </c>
      <c r="D11142" s="3" t="s">
        <v>175</v>
      </c>
      <c r="E11142" s="3">
        <v>3</v>
      </c>
      <c r="F11142" s="116">
        <v>1</v>
      </c>
      <c r="G11142" s="116">
        <v>4</v>
      </c>
      <c r="H11142" s="116">
        <v>1</v>
      </c>
      <c r="I11142" s="3">
        <f t="shared" si="174"/>
        <v>2</v>
      </c>
    </row>
    <row r="11143" spans="1:9" x14ac:dyDescent="0.35">
      <c r="A11143" s="3" t="s">
        <v>11535</v>
      </c>
      <c r="B11143" s="44" t="s">
        <v>269</v>
      </c>
      <c r="C11143" s="44" t="s">
        <v>270</v>
      </c>
      <c r="D11143" s="3" t="s">
        <v>176</v>
      </c>
      <c r="E11143" s="3">
        <v>3</v>
      </c>
      <c r="F11143" s="116">
        <v>1</v>
      </c>
      <c r="G11143" s="116">
        <v>1</v>
      </c>
      <c r="H11143" s="116">
        <v>1</v>
      </c>
      <c r="I11143" s="3">
        <f t="shared" si="174"/>
        <v>2</v>
      </c>
    </row>
    <row r="11144" spans="1:9" x14ac:dyDescent="0.35">
      <c r="A11144" s="3" t="s">
        <v>11536</v>
      </c>
      <c r="B11144" s="44" t="s">
        <v>257</v>
      </c>
      <c r="C11144" s="44" t="s">
        <v>108</v>
      </c>
      <c r="D11144" s="3" t="s">
        <v>175</v>
      </c>
      <c r="E11144" s="3">
        <v>3</v>
      </c>
      <c r="F11144" s="116">
        <v>1</v>
      </c>
      <c r="G11144" s="116">
        <v>4</v>
      </c>
      <c r="H11144" s="116">
        <v>1</v>
      </c>
      <c r="I11144" s="3">
        <f t="shared" si="174"/>
        <v>2</v>
      </c>
    </row>
    <row r="11145" spans="1:9" x14ac:dyDescent="0.35">
      <c r="A11145" s="3" t="s">
        <v>11537</v>
      </c>
      <c r="B11145" s="44" t="s">
        <v>231</v>
      </c>
      <c r="C11145" s="44" t="s">
        <v>35</v>
      </c>
      <c r="D11145" s="3" t="s">
        <v>176</v>
      </c>
      <c r="E11145" s="3">
        <v>3</v>
      </c>
      <c r="F11145" s="116">
        <v>1</v>
      </c>
      <c r="G11145" s="116">
        <v>1</v>
      </c>
      <c r="H11145" s="116">
        <v>1</v>
      </c>
      <c r="I11145" s="3">
        <f t="shared" si="174"/>
        <v>2</v>
      </c>
    </row>
    <row r="11146" spans="1:9" x14ac:dyDescent="0.35">
      <c r="A11146" s="3" t="s">
        <v>11538</v>
      </c>
      <c r="B11146" s="44" t="s">
        <v>231</v>
      </c>
      <c r="C11146" s="44" t="s">
        <v>35</v>
      </c>
      <c r="D11146" s="3" t="s">
        <v>176</v>
      </c>
      <c r="E11146" s="3">
        <v>3</v>
      </c>
      <c r="F11146" s="116">
        <v>1</v>
      </c>
      <c r="G11146" s="116">
        <v>4</v>
      </c>
      <c r="H11146" s="116">
        <v>1</v>
      </c>
      <c r="I11146" s="3">
        <f t="shared" si="174"/>
        <v>2</v>
      </c>
    </row>
    <row r="11147" spans="1:9" x14ac:dyDescent="0.35">
      <c r="A11147" s="3" t="s">
        <v>11539</v>
      </c>
      <c r="B11147" s="44" t="s">
        <v>202</v>
      </c>
      <c r="C11147" s="44" t="s">
        <v>203</v>
      </c>
      <c r="D11147" s="3" t="s">
        <v>176</v>
      </c>
      <c r="E11147" s="3">
        <v>3</v>
      </c>
      <c r="F11147" s="116">
        <v>1</v>
      </c>
      <c r="G11147" s="116">
        <v>4</v>
      </c>
      <c r="H11147" s="116">
        <v>1</v>
      </c>
      <c r="I11147" s="3">
        <f t="shared" si="174"/>
        <v>2</v>
      </c>
    </row>
    <row r="11148" spans="1:9" x14ac:dyDescent="0.35">
      <c r="A11148" s="3" t="s">
        <v>11540</v>
      </c>
      <c r="B11148" s="44" t="s">
        <v>269</v>
      </c>
      <c r="C11148" s="44" t="s">
        <v>270</v>
      </c>
      <c r="D11148" s="3" t="s">
        <v>176</v>
      </c>
      <c r="E11148" s="3">
        <v>3</v>
      </c>
      <c r="F11148" s="116">
        <v>1</v>
      </c>
      <c r="G11148" s="116">
        <v>4</v>
      </c>
      <c r="H11148" s="116">
        <v>1</v>
      </c>
      <c r="I11148" s="3">
        <f t="shared" si="174"/>
        <v>2</v>
      </c>
    </row>
    <row r="11149" spans="1:9" x14ac:dyDescent="0.35">
      <c r="A11149" s="3" t="s">
        <v>11541</v>
      </c>
      <c r="B11149" s="44" t="s">
        <v>279</v>
      </c>
      <c r="C11149" s="44" t="s">
        <v>155</v>
      </c>
      <c r="D11149" s="3" t="s">
        <v>175</v>
      </c>
      <c r="E11149" s="3">
        <v>3</v>
      </c>
      <c r="F11149" s="116">
        <v>3</v>
      </c>
      <c r="G11149" s="116">
        <v>4</v>
      </c>
      <c r="H11149" s="116">
        <v>1</v>
      </c>
      <c r="I11149" s="3">
        <f t="shared" si="174"/>
        <v>3</v>
      </c>
    </row>
    <row r="11150" spans="1:9" x14ac:dyDescent="0.35">
      <c r="A11150" s="3" t="s">
        <v>11542</v>
      </c>
      <c r="B11150" s="44" t="s">
        <v>231</v>
      </c>
      <c r="C11150" s="44" t="s">
        <v>35</v>
      </c>
      <c r="D11150" s="3" t="s">
        <v>176</v>
      </c>
      <c r="E11150" s="3">
        <v>3</v>
      </c>
      <c r="F11150" s="116">
        <v>1</v>
      </c>
      <c r="G11150" s="116">
        <v>1</v>
      </c>
      <c r="H11150" s="116">
        <v>1</v>
      </c>
      <c r="I11150" s="3">
        <f t="shared" si="174"/>
        <v>2</v>
      </c>
    </row>
    <row r="11151" spans="1:9" x14ac:dyDescent="0.35">
      <c r="A11151" s="3" t="s">
        <v>11543</v>
      </c>
      <c r="B11151" s="44" t="s">
        <v>202</v>
      </c>
      <c r="C11151" s="44" t="s">
        <v>203</v>
      </c>
      <c r="D11151" s="3" t="s">
        <v>176</v>
      </c>
      <c r="E11151" s="3">
        <v>3</v>
      </c>
      <c r="F11151" s="116">
        <v>1</v>
      </c>
      <c r="G11151" s="116">
        <v>1</v>
      </c>
      <c r="H11151" s="116">
        <v>1</v>
      </c>
      <c r="I11151" s="3">
        <f t="shared" si="174"/>
        <v>2</v>
      </c>
    </row>
    <row r="11152" spans="1:9" x14ac:dyDescent="0.35">
      <c r="A11152" s="3" t="s">
        <v>11544</v>
      </c>
      <c r="B11152" s="44" t="s">
        <v>280</v>
      </c>
      <c r="C11152" s="44" t="s">
        <v>98</v>
      </c>
      <c r="D11152" s="3" t="s">
        <v>175</v>
      </c>
      <c r="E11152" s="3">
        <v>2</v>
      </c>
      <c r="F11152" s="116">
        <v>4</v>
      </c>
      <c r="G11152" s="116">
        <v>1</v>
      </c>
      <c r="H11152" s="116">
        <v>1</v>
      </c>
      <c r="I11152" s="3">
        <f t="shared" si="174"/>
        <v>2</v>
      </c>
    </row>
    <row r="11153" spans="1:9" x14ac:dyDescent="0.35">
      <c r="A11153" s="3" t="s">
        <v>11545</v>
      </c>
      <c r="B11153" s="44" t="s">
        <v>241</v>
      </c>
      <c r="C11153" s="44" t="s">
        <v>35</v>
      </c>
      <c r="D11153" s="3" t="s">
        <v>175</v>
      </c>
      <c r="E11153" s="3">
        <v>3</v>
      </c>
      <c r="F11153" s="116">
        <v>1</v>
      </c>
      <c r="G11153" s="116">
        <v>1</v>
      </c>
      <c r="H11153" s="116">
        <v>1</v>
      </c>
      <c r="I11153" s="3">
        <f t="shared" si="174"/>
        <v>2</v>
      </c>
    </row>
    <row r="11154" spans="1:9" x14ac:dyDescent="0.35">
      <c r="A11154" s="3" t="s">
        <v>11546</v>
      </c>
      <c r="B11154" s="44" t="s">
        <v>1846</v>
      </c>
      <c r="C11154" s="44" t="s">
        <v>293</v>
      </c>
      <c r="D11154" s="3" t="s">
        <v>176</v>
      </c>
      <c r="E11154" s="3">
        <v>3</v>
      </c>
      <c r="F11154" s="116">
        <v>1</v>
      </c>
      <c r="G11154" s="116">
        <v>4</v>
      </c>
      <c r="H11154" s="116">
        <v>1</v>
      </c>
      <c r="I11154" s="3">
        <f t="shared" si="174"/>
        <v>2</v>
      </c>
    </row>
    <row r="11155" spans="1:9" x14ac:dyDescent="0.35">
      <c r="A11155" s="3" t="s">
        <v>11547</v>
      </c>
      <c r="B11155" s="44" t="s">
        <v>429</v>
      </c>
      <c r="C11155" s="44" t="s">
        <v>81</v>
      </c>
      <c r="D11155" s="3" t="s">
        <v>176</v>
      </c>
      <c r="E11155" s="3">
        <v>3</v>
      </c>
      <c r="F11155" s="116">
        <v>1</v>
      </c>
      <c r="G11155" s="116">
        <v>1</v>
      </c>
      <c r="H11155" s="116">
        <v>1</v>
      </c>
      <c r="I11155" s="3">
        <f t="shared" si="174"/>
        <v>2</v>
      </c>
    </row>
    <row r="11156" spans="1:9" x14ac:dyDescent="0.35">
      <c r="A11156" s="3" t="s">
        <v>11548</v>
      </c>
      <c r="B11156" s="44" t="s">
        <v>241</v>
      </c>
      <c r="C11156" s="44" t="s">
        <v>35</v>
      </c>
      <c r="D11156" s="3" t="s">
        <v>175</v>
      </c>
      <c r="E11156" s="3">
        <v>3</v>
      </c>
      <c r="F11156" s="116">
        <v>1</v>
      </c>
      <c r="G11156" s="116">
        <v>1</v>
      </c>
      <c r="H11156" s="116">
        <v>1</v>
      </c>
      <c r="I11156" s="3">
        <f t="shared" si="174"/>
        <v>2</v>
      </c>
    </row>
    <row r="11157" spans="1:9" x14ac:dyDescent="0.35">
      <c r="A11157" s="3" t="s">
        <v>11549</v>
      </c>
      <c r="B11157" s="44" t="s">
        <v>229</v>
      </c>
      <c r="C11157" s="44" t="s">
        <v>203</v>
      </c>
      <c r="D11157" s="3" t="s">
        <v>175</v>
      </c>
      <c r="E11157" s="3">
        <v>1</v>
      </c>
      <c r="F11157" s="116">
        <v>2</v>
      </c>
      <c r="G11157" s="116">
        <v>1</v>
      </c>
      <c r="H11157" s="116">
        <v>1</v>
      </c>
      <c r="I11157" s="3">
        <f t="shared" si="174"/>
        <v>1</v>
      </c>
    </row>
    <row r="11158" spans="1:9" x14ac:dyDescent="0.35">
      <c r="A11158" s="3" t="s">
        <v>11550</v>
      </c>
      <c r="B11158" s="44" t="s">
        <v>229</v>
      </c>
      <c r="C11158" s="44" t="s">
        <v>203</v>
      </c>
      <c r="D11158" s="3" t="s">
        <v>175</v>
      </c>
      <c r="E11158" s="3">
        <v>1</v>
      </c>
      <c r="F11158" s="116">
        <v>2</v>
      </c>
      <c r="G11158" s="116">
        <v>1</v>
      </c>
      <c r="H11158" s="116">
        <v>1</v>
      </c>
      <c r="I11158" s="3">
        <f t="shared" si="174"/>
        <v>1</v>
      </c>
    </row>
    <row r="11159" spans="1:9" x14ac:dyDescent="0.35">
      <c r="A11159" s="3" t="s">
        <v>11551</v>
      </c>
      <c r="B11159" s="44" t="s">
        <v>2212</v>
      </c>
      <c r="C11159" s="44" t="s">
        <v>81</v>
      </c>
      <c r="D11159" s="3" t="s">
        <v>175</v>
      </c>
      <c r="E11159" s="3">
        <v>3</v>
      </c>
      <c r="F11159" s="116">
        <v>1</v>
      </c>
      <c r="G11159" s="116">
        <v>1</v>
      </c>
      <c r="H11159" s="116">
        <v>1</v>
      </c>
      <c r="I11159" s="3">
        <f t="shared" si="174"/>
        <v>2</v>
      </c>
    </row>
    <row r="11160" spans="1:9" x14ac:dyDescent="0.35">
      <c r="A11160" s="3" t="s">
        <v>11552</v>
      </c>
      <c r="B11160" s="44" t="s">
        <v>240</v>
      </c>
      <c r="C11160" s="44" t="s">
        <v>25</v>
      </c>
      <c r="D11160" s="3" t="s">
        <v>175</v>
      </c>
      <c r="E11160" s="3">
        <v>2</v>
      </c>
      <c r="F11160" s="116">
        <v>2</v>
      </c>
      <c r="G11160" s="116">
        <v>1</v>
      </c>
      <c r="H11160" s="116">
        <v>1</v>
      </c>
      <c r="I11160" s="3">
        <f t="shared" si="174"/>
        <v>2</v>
      </c>
    </row>
    <row r="11161" spans="1:9" x14ac:dyDescent="0.35">
      <c r="A11161" s="3" t="s">
        <v>11553</v>
      </c>
      <c r="B11161" s="44" t="s">
        <v>272</v>
      </c>
      <c r="C11161" s="44" t="s">
        <v>273</v>
      </c>
      <c r="D11161" s="3" t="s">
        <v>175</v>
      </c>
      <c r="E11161" s="3">
        <v>3</v>
      </c>
      <c r="F11161" s="116">
        <v>1</v>
      </c>
      <c r="G11161" s="116">
        <v>4</v>
      </c>
      <c r="H11161" s="116">
        <v>1</v>
      </c>
      <c r="I11161" s="3">
        <f t="shared" si="174"/>
        <v>2</v>
      </c>
    </row>
    <row r="11162" spans="1:9" x14ac:dyDescent="0.35">
      <c r="A11162" s="3" t="s">
        <v>11554</v>
      </c>
      <c r="B11162" s="44" t="s">
        <v>241</v>
      </c>
      <c r="C11162" s="44" t="s">
        <v>35</v>
      </c>
      <c r="D11162" s="3" t="s">
        <v>175</v>
      </c>
      <c r="E11162" s="3">
        <v>3</v>
      </c>
      <c r="F11162" s="116">
        <v>1</v>
      </c>
      <c r="G11162" s="116">
        <v>4</v>
      </c>
      <c r="H11162" s="116">
        <v>2</v>
      </c>
      <c r="I11162" s="3">
        <f t="shared" si="174"/>
        <v>3</v>
      </c>
    </row>
    <row r="11163" spans="1:9" x14ac:dyDescent="0.35">
      <c r="A11163" s="3" t="s">
        <v>11555</v>
      </c>
      <c r="B11163" s="44" t="s">
        <v>241</v>
      </c>
      <c r="C11163" s="44" t="s">
        <v>35</v>
      </c>
      <c r="D11163" s="3" t="s">
        <v>175</v>
      </c>
      <c r="E11163" s="3">
        <v>3</v>
      </c>
      <c r="F11163" s="116">
        <v>1</v>
      </c>
      <c r="G11163" s="116">
        <v>1</v>
      </c>
      <c r="H11163" s="116">
        <v>1</v>
      </c>
      <c r="I11163" s="3">
        <f t="shared" si="174"/>
        <v>2</v>
      </c>
    </row>
    <row r="11164" spans="1:9" x14ac:dyDescent="0.35">
      <c r="A11164" s="3" t="s">
        <v>11556</v>
      </c>
      <c r="B11164" s="44" t="s">
        <v>257</v>
      </c>
      <c r="C11164" s="44" t="s">
        <v>108</v>
      </c>
      <c r="D11164" s="3" t="s">
        <v>175</v>
      </c>
      <c r="E11164" s="3">
        <v>3</v>
      </c>
      <c r="F11164" s="116">
        <v>1</v>
      </c>
      <c r="G11164" s="116">
        <v>4</v>
      </c>
      <c r="H11164" s="116">
        <v>1</v>
      </c>
      <c r="I11164" s="3">
        <f t="shared" si="174"/>
        <v>2</v>
      </c>
    </row>
    <row r="11165" spans="1:9" x14ac:dyDescent="0.35">
      <c r="A11165" s="3" t="s">
        <v>11557</v>
      </c>
      <c r="B11165" s="44" t="s">
        <v>214</v>
      </c>
      <c r="C11165" s="44" t="s">
        <v>98</v>
      </c>
      <c r="D11165" s="3" t="s">
        <v>176</v>
      </c>
      <c r="E11165" s="3">
        <v>3</v>
      </c>
      <c r="F11165" s="116">
        <v>1</v>
      </c>
      <c r="G11165" s="116">
        <v>1</v>
      </c>
      <c r="H11165" s="116">
        <v>1</v>
      </c>
      <c r="I11165" s="3">
        <f t="shared" si="174"/>
        <v>2</v>
      </c>
    </row>
    <row r="11166" spans="1:9" x14ac:dyDescent="0.35">
      <c r="A11166" s="3" t="s">
        <v>11558</v>
      </c>
      <c r="B11166" s="44" t="s">
        <v>241</v>
      </c>
      <c r="C11166" s="44" t="s">
        <v>35</v>
      </c>
      <c r="D11166" s="3" t="s">
        <v>175</v>
      </c>
      <c r="E11166" s="3">
        <v>3</v>
      </c>
      <c r="F11166" s="116">
        <v>1</v>
      </c>
      <c r="G11166" s="116">
        <v>4</v>
      </c>
      <c r="H11166" s="116">
        <v>1</v>
      </c>
      <c r="I11166" s="3">
        <f t="shared" si="174"/>
        <v>2</v>
      </c>
    </row>
    <row r="11167" spans="1:9" x14ac:dyDescent="0.35">
      <c r="A11167" s="3" t="s">
        <v>11559</v>
      </c>
      <c r="B11167" s="44" t="s">
        <v>231</v>
      </c>
      <c r="C11167" s="44" t="s">
        <v>35</v>
      </c>
      <c r="D11167" s="3" t="s">
        <v>176</v>
      </c>
      <c r="E11167" s="3">
        <v>3</v>
      </c>
      <c r="F11167" s="116">
        <v>1</v>
      </c>
      <c r="G11167" s="116">
        <v>1</v>
      </c>
      <c r="H11167" s="116">
        <v>1</v>
      </c>
      <c r="I11167" s="3">
        <f t="shared" si="174"/>
        <v>2</v>
      </c>
    </row>
    <row r="11168" spans="1:9" x14ac:dyDescent="0.35">
      <c r="A11168" s="3" t="s">
        <v>11560</v>
      </c>
      <c r="B11168" s="44" t="s">
        <v>241</v>
      </c>
      <c r="C11168" s="44" t="s">
        <v>35</v>
      </c>
      <c r="D11168" s="3" t="s">
        <v>175</v>
      </c>
      <c r="E11168" s="3">
        <v>3</v>
      </c>
      <c r="F11168" s="116">
        <v>1</v>
      </c>
      <c r="G11168" s="116">
        <v>4</v>
      </c>
      <c r="H11168" s="116">
        <v>2</v>
      </c>
      <c r="I11168" s="3">
        <f t="shared" si="174"/>
        <v>3</v>
      </c>
    </row>
    <row r="11169" spans="1:9" x14ac:dyDescent="0.35">
      <c r="A11169" s="3" t="s">
        <v>11561</v>
      </c>
      <c r="B11169" s="44" t="s">
        <v>241</v>
      </c>
      <c r="C11169" s="44" t="s">
        <v>35</v>
      </c>
      <c r="D11169" s="3" t="s">
        <v>175</v>
      </c>
      <c r="E11169" s="3">
        <v>3</v>
      </c>
      <c r="F11169" s="116">
        <v>1</v>
      </c>
      <c r="G11169" s="116">
        <v>4</v>
      </c>
      <c r="H11169" s="116">
        <v>1</v>
      </c>
      <c r="I11169" s="3">
        <f t="shared" si="174"/>
        <v>2</v>
      </c>
    </row>
    <row r="11170" spans="1:9" x14ac:dyDescent="0.35">
      <c r="A11170" s="3" t="s">
        <v>11562</v>
      </c>
      <c r="B11170" s="44" t="s">
        <v>241</v>
      </c>
      <c r="C11170" s="44" t="s">
        <v>35</v>
      </c>
      <c r="D11170" s="3" t="s">
        <v>175</v>
      </c>
      <c r="E11170" s="3">
        <v>3</v>
      </c>
      <c r="F11170" s="116">
        <v>4</v>
      </c>
      <c r="G11170" s="116">
        <v>1</v>
      </c>
      <c r="H11170" s="116">
        <v>2</v>
      </c>
      <c r="I11170" s="3">
        <f t="shared" si="174"/>
        <v>3</v>
      </c>
    </row>
    <row r="11171" spans="1:9" x14ac:dyDescent="0.35">
      <c r="A11171" s="3" t="s">
        <v>11563</v>
      </c>
      <c r="B11171" s="44" t="s">
        <v>2212</v>
      </c>
      <c r="C11171" s="44" t="s">
        <v>81</v>
      </c>
      <c r="D11171" s="3" t="s">
        <v>175</v>
      </c>
      <c r="E11171" s="3">
        <v>3</v>
      </c>
      <c r="F11171" s="116">
        <v>3</v>
      </c>
      <c r="G11171" s="116">
        <v>4</v>
      </c>
      <c r="H11171" s="116">
        <v>1</v>
      </c>
      <c r="I11171" s="3">
        <f t="shared" si="174"/>
        <v>3</v>
      </c>
    </row>
    <row r="11172" spans="1:9" x14ac:dyDescent="0.35">
      <c r="A11172" s="3" t="s">
        <v>11564</v>
      </c>
      <c r="B11172" s="44" t="s">
        <v>2212</v>
      </c>
      <c r="C11172" s="44" t="s">
        <v>81</v>
      </c>
      <c r="D11172" s="3" t="s">
        <v>175</v>
      </c>
      <c r="E11172" s="3">
        <v>3</v>
      </c>
      <c r="F11172" s="116">
        <v>1</v>
      </c>
      <c r="G11172" s="116">
        <v>4</v>
      </c>
      <c r="H11172" s="116">
        <v>1</v>
      </c>
      <c r="I11172" s="3">
        <f t="shared" si="174"/>
        <v>2</v>
      </c>
    </row>
    <row r="11173" spans="1:9" x14ac:dyDescent="0.35">
      <c r="A11173" s="3" t="s">
        <v>11565</v>
      </c>
      <c r="B11173" s="44" t="s">
        <v>280</v>
      </c>
      <c r="C11173" s="44" t="s">
        <v>98</v>
      </c>
      <c r="D11173" s="3" t="s">
        <v>175</v>
      </c>
      <c r="E11173" s="3">
        <v>3</v>
      </c>
      <c r="F11173" s="116">
        <v>1</v>
      </c>
      <c r="G11173" s="116">
        <v>4</v>
      </c>
      <c r="H11173" s="116">
        <v>3</v>
      </c>
      <c r="I11173" s="3">
        <f t="shared" si="174"/>
        <v>3</v>
      </c>
    </row>
    <row r="11174" spans="1:9" x14ac:dyDescent="0.35">
      <c r="A11174" s="3" t="s">
        <v>11566</v>
      </c>
      <c r="B11174" s="44" t="s">
        <v>269</v>
      </c>
      <c r="C11174" s="44" t="s">
        <v>270</v>
      </c>
      <c r="D11174" s="3" t="s">
        <v>176</v>
      </c>
      <c r="E11174" s="3">
        <v>3</v>
      </c>
      <c r="F11174" s="116">
        <v>1</v>
      </c>
      <c r="G11174" s="116">
        <v>4</v>
      </c>
      <c r="H11174" s="116">
        <v>1</v>
      </c>
      <c r="I11174" s="3">
        <f t="shared" si="174"/>
        <v>2</v>
      </c>
    </row>
    <row r="11175" spans="1:9" x14ac:dyDescent="0.35">
      <c r="A11175" s="3" t="s">
        <v>11567</v>
      </c>
      <c r="B11175" s="44" t="s">
        <v>231</v>
      </c>
      <c r="C11175" s="44" t="s">
        <v>35</v>
      </c>
      <c r="D11175" s="3" t="s">
        <v>176</v>
      </c>
      <c r="E11175" s="3">
        <v>3</v>
      </c>
      <c r="F11175" s="116">
        <v>1</v>
      </c>
      <c r="G11175" s="116">
        <v>1</v>
      </c>
      <c r="H11175" s="116">
        <v>1</v>
      </c>
      <c r="I11175" s="3">
        <f t="shared" si="174"/>
        <v>2</v>
      </c>
    </row>
    <row r="11176" spans="1:9" x14ac:dyDescent="0.35">
      <c r="A11176" s="3" t="s">
        <v>11568</v>
      </c>
      <c r="B11176" s="44" t="s">
        <v>240</v>
      </c>
      <c r="C11176" s="44" t="s">
        <v>25</v>
      </c>
      <c r="D11176" s="3" t="s">
        <v>175</v>
      </c>
      <c r="E11176" s="3">
        <v>3</v>
      </c>
      <c r="F11176" s="116">
        <v>4</v>
      </c>
      <c r="G11176" s="116">
        <v>4</v>
      </c>
      <c r="H11176" s="116">
        <v>1</v>
      </c>
      <c r="I11176" s="3">
        <f t="shared" si="174"/>
        <v>3</v>
      </c>
    </row>
    <row r="11177" spans="1:9" x14ac:dyDescent="0.35">
      <c r="A11177" s="3" t="s">
        <v>11569</v>
      </c>
      <c r="B11177" s="44" t="s">
        <v>277</v>
      </c>
      <c r="C11177" s="44" t="s">
        <v>273</v>
      </c>
      <c r="D11177" s="3" t="s">
        <v>176</v>
      </c>
      <c r="E11177" s="3">
        <v>3</v>
      </c>
      <c r="F11177" s="116">
        <v>4</v>
      </c>
      <c r="G11177" s="116">
        <v>4</v>
      </c>
      <c r="H11177" s="116">
        <v>2</v>
      </c>
      <c r="I11177" s="3">
        <f t="shared" si="174"/>
        <v>3</v>
      </c>
    </row>
    <row r="11178" spans="1:9" x14ac:dyDescent="0.35">
      <c r="A11178" s="3" t="s">
        <v>11570</v>
      </c>
      <c r="B11178" s="44" t="s">
        <v>213</v>
      </c>
      <c r="C11178" s="44" t="s">
        <v>108</v>
      </c>
      <c r="D11178" s="3" t="s">
        <v>176</v>
      </c>
      <c r="E11178" s="3">
        <v>3</v>
      </c>
      <c r="F11178" s="116">
        <v>1</v>
      </c>
      <c r="G11178" s="116">
        <v>4</v>
      </c>
      <c r="H11178" s="116">
        <v>1</v>
      </c>
      <c r="I11178" s="3">
        <f t="shared" si="174"/>
        <v>2</v>
      </c>
    </row>
    <row r="11179" spans="1:9" x14ac:dyDescent="0.35">
      <c r="A11179" s="3" t="s">
        <v>11571</v>
      </c>
      <c r="B11179" s="44" t="s">
        <v>241</v>
      </c>
      <c r="C11179" s="44" t="s">
        <v>35</v>
      </c>
      <c r="D11179" s="3" t="s">
        <v>175</v>
      </c>
      <c r="E11179" s="3">
        <v>3</v>
      </c>
      <c r="F11179" s="116">
        <v>1</v>
      </c>
      <c r="G11179" s="116">
        <v>1</v>
      </c>
      <c r="H11179" s="116">
        <v>1</v>
      </c>
      <c r="I11179" s="3">
        <f t="shared" si="174"/>
        <v>2</v>
      </c>
    </row>
    <row r="11180" spans="1:9" x14ac:dyDescent="0.35">
      <c r="A11180" s="3" t="s">
        <v>11572</v>
      </c>
      <c r="B11180" s="44" t="s">
        <v>1846</v>
      </c>
      <c r="C11180" s="44" t="s">
        <v>293</v>
      </c>
      <c r="D11180" s="3" t="s">
        <v>176</v>
      </c>
      <c r="E11180" s="3">
        <v>3</v>
      </c>
      <c r="F11180" s="116">
        <v>1</v>
      </c>
      <c r="G11180" s="116">
        <v>4</v>
      </c>
      <c r="H11180" s="116">
        <v>1</v>
      </c>
      <c r="I11180" s="3">
        <f t="shared" si="174"/>
        <v>2</v>
      </c>
    </row>
    <row r="11181" spans="1:9" x14ac:dyDescent="0.35">
      <c r="A11181" s="3" t="s">
        <v>11573</v>
      </c>
      <c r="B11181" s="44" t="s">
        <v>269</v>
      </c>
      <c r="C11181" s="44" t="s">
        <v>270</v>
      </c>
      <c r="D11181" s="3" t="s">
        <v>176</v>
      </c>
      <c r="E11181" s="3">
        <v>3</v>
      </c>
      <c r="F11181" s="116">
        <v>1</v>
      </c>
      <c r="G11181" s="116">
        <v>4</v>
      </c>
      <c r="H11181" s="116">
        <v>1</v>
      </c>
      <c r="I11181" s="3">
        <f t="shared" si="174"/>
        <v>2</v>
      </c>
    </row>
    <row r="11182" spans="1:9" x14ac:dyDescent="0.35">
      <c r="A11182" s="3" t="s">
        <v>11574</v>
      </c>
      <c r="B11182" s="44" t="s">
        <v>256</v>
      </c>
      <c r="C11182" s="44" t="s">
        <v>25</v>
      </c>
      <c r="D11182" s="3" t="s">
        <v>176</v>
      </c>
      <c r="E11182" s="3">
        <v>3</v>
      </c>
      <c r="F11182" s="116">
        <v>1</v>
      </c>
      <c r="G11182" s="116">
        <v>4</v>
      </c>
      <c r="H11182" s="116">
        <v>1</v>
      </c>
      <c r="I11182" s="3">
        <f t="shared" si="174"/>
        <v>2</v>
      </c>
    </row>
    <row r="11183" spans="1:9" x14ac:dyDescent="0.35">
      <c r="A11183" s="3" t="s">
        <v>11575</v>
      </c>
      <c r="B11183" s="44" t="s">
        <v>202</v>
      </c>
      <c r="C11183" s="44" t="s">
        <v>203</v>
      </c>
      <c r="D11183" s="3" t="s">
        <v>176</v>
      </c>
      <c r="E11183" s="3">
        <v>3</v>
      </c>
      <c r="F11183" s="116">
        <v>1</v>
      </c>
      <c r="G11183" s="116">
        <v>4</v>
      </c>
      <c r="H11183" s="116">
        <v>1</v>
      </c>
      <c r="I11183" s="3">
        <f t="shared" si="174"/>
        <v>2</v>
      </c>
    </row>
    <row r="11184" spans="1:9" x14ac:dyDescent="0.35">
      <c r="A11184" s="3" t="s">
        <v>11576</v>
      </c>
      <c r="B11184" s="44" t="s">
        <v>2212</v>
      </c>
      <c r="C11184" s="44" t="s">
        <v>81</v>
      </c>
      <c r="D11184" s="3" t="s">
        <v>175</v>
      </c>
      <c r="E11184" s="3">
        <v>3</v>
      </c>
      <c r="F11184" s="116">
        <v>1</v>
      </c>
      <c r="G11184" s="116">
        <v>4</v>
      </c>
      <c r="H11184" s="116">
        <v>1</v>
      </c>
      <c r="I11184" s="3">
        <f t="shared" si="174"/>
        <v>2</v>
      </c>
    </row>
    <row r="11185" spans="1:9" x14ac:dyDescent="0.35">
      <c r="A11185" s="3" t="s">
        <v>11577</v>
      </c>
      <c r="B11185" s="44" t="s">
        <v>179</v>
      </c>
      <c r="C11185" s="44" t="s">
        <v>102</v>
      </c>
      <c r="D11185" s="3" t="s">
        <v>176</v>
      </c>
      <c r="E11185" s="3">
        <v>3</v>
      </c>
      <c r="F11185" s="116">
        <v>1</v>
      </c>
      <c r="G11185" s="116">
        <v>4</v>
      </c>
      <c r="H11185" s="116">
        <v>1</v>
      </c>
      <c r="I11185" s="3">
        <f t="shared" si="174"/>
        <v>2</v>
      </c>
    </row>
    <row r="11186" spans="1:9" x14ac:dyDescent="0.35">
      <c r="A11186" s="3" t="s">
        <v>11578</v>
      </c>
      <c r="B11186" s="44" t="s">
        <v>241</v>
      </c>
      <c r="C11186" s="44" t="s">
        <v>35</v>
      </c>
      <c r="D11186" s="3" t="s">
        <v>175</v>
      </c>
      <c r="E11186" s="3">
        <v>3</v>
      </c>
      <c r="F11186" s="116">
        <v>1</v>
      </c>
      <c r="G11186" s="116">
        <v>1</v>
      </c>
      <c r="H11186" s="116">
        <v>2</v>
      </c>
      <c r="I11186" s="3">
        <f t="shared" si="174"/>
        <v>2</v>
      </c>
    </row>
    <row r="11187" spans="1:9" x14ac:dyDescent="0.35">
      <c r="A11187" s="3" t="s">
        <v>11579</v>
      </c>
      <c r="B11187" s="44" t="s">
        <v>231</v>
      </c>
      <c r="C11187" s="44" t="s">
        <v>35</v>
      </c>
      <c r="D11187" s="3" t="s">
        <v>176</v>
      </c>
      <c r="E11187" s="3">
        <v>3</v>
      </c>
      <c r="F11187" s="116">
        <v>1</v>
      </c>
      <c r="G11187" s="116">
        <v>1</v>
      </c>
      <c r="H11187" s="116">
        <v>1</v>
      </c>
      <c r="I11187" s="3">
        <f t="shared" si="174"/>
        <v>2</v>
      </c>
    </row>
    <row r="11188" spans="1:9" x14ac:dyDescent="0.35">
      <c r="A11188" s="3" t="s">
        <v>11580</v>
      </c>
      <c r="B11188" s="44" t="s">
        <v>240</v>
      </c>
      <c r="C11188" s="44" t="s">
        <v>25</v>
      </c>
      <c r="D11188" s="3" t="s">
        <v>175</v>
      </c>
      <c r="E11188" s="3">
        <v>2</v>
      </c>
      <c r="F11188" s="116">
        <v>4</v>
      </c>
      <c r="G11188" s="116">
        <v>4</v>
      </c>
      <c r="H11188" s="116">
        <v>1</v>
      </c>
      <c r="I11188" s="3">
        <f t="shared" si="174"/>
        <v>3</v>
      </c>
    </row>
    <row r="11189" spans="1:9" x14ac:dyDescent="0.35">
      <c r="A11189" s="3" t="s">
        <v>11581</v>
      </c>
      <c r="B11189" s="44" t="s">
        <v>231</v>
      </c>
      <c r="C11189" s="44" t="s">
        <v>35</v>
      </c>
      <c r="D11189" s="3" t="s">
        <v>176</v>
      </c>
      <c r="E11189" s="3">
        <v>3</v>
      </c>
      <c r="F11189" s="116">
        <v>1</v>
      </c>
      <c r="G11189" s="116">
        <v>1</v>
      </c>
      <c r="H11189" s="116">
        <v>2</v>
      </c>
      <c r="I11189" s="3">
        <f t="shared" si="174"/>
        <v>2</v>
      </c>
    </row>
    <row r="11190" spans="1:9" x14ac:dyDescent="0.35">
      <c r="A11190" s="3" t="s">
        <v>11582</v>
      </c>
      <c r="B11190" s="44" t="s">
        <v>229</v>
      </c>
      <c r="C11190" s="44" t="s">
        <v>203</v>
      </c>
      <c r="D11190" s="3" t="s">
        <v>175</v>
      </c>
      <c r="E11190" s="3">
        <v>1</v>
      </c>
      <c r="F11190" s="116">
        <v>4</v>
      </c>
      <c r="G11190" s="116">
        <v>1</v>
      </c>
      <c r="H11190" s="116">
        <v>1</v>
      </c>
      <c r="I11190" s="3">
        <f t="shared" si="174"/>
        <v>2</v>
      </c>
    </row>
    <row r="11191" spans="1:9" x14ac:dyDescent="0.35">
      <c r="A11191" s="3" t="s">
        <v>11583</v>
      </c>
      <c r="B11191" s="44" t="s">
        <v>241</v>
      </c>
      <c r="C11191" s="44" t="s">
        <v>35</v>
      </c>
      <c r="D11191" s="3" t="s">
        <v>175</v>
      </c>
      <c r="E11191" s="3">
        <v>1</v>
      </c>
      <c r="F11191" s="116">
        <v>4</v>
      </c>
      <c r="G11191" s="116">
        <v>1</v>
      </c>
      <c r="H11191" s="116">
        <v>1</v>
      </c>
      <c r="I11191" s="3">
        <f t="shared" si="174"/>
        <v>2</v>
      </c>
    </row>
    <row r="11192" spans="1:9" x14ac:dyDescent="0.35">
      <c r="A11192" s="3" t="s">
        <v>11584</v>
      </c>
      <c r="B11192" s="44" t="s">
        <v>213</v>
      </c>
      <c r="C11192" s="44" t="s">
        <v>108</v>
      </c>
      <c r="D11192" s="3" t="s">
        <v>176</v>
      </c>
      <c r="E11192" s="3">
        <v>3</v>
      </c>
      <c r="F11192" s="116">
        <v>1</v>
      </c>
      <c r="G11192" s="116">
        <v>4</v>
      </c>
      <c r="H11192" s="116">
        <v>1</v>
      </c>
      <c r="I11192" s="3">
        <f t="shared" si="174"/>
        <v>2</v>
      </c>
    </row>
    <row r="11193" spans="1:9" x14ac:dyDescent="0.35">
      <c r="A11193" s="3" t="s">
        <v>11585</v>
      </c>
      <c r="B11193" s="44" t="s">
        <v>279</v>
      </c>
      <c r="C11193" s="44" t="s">
        <v>155</v>
      </c>
      <c r="D11193" s="3" t="s">
        <v>175</v>
      </c>
      <c r="E11193" s="3">
        <v>3</v>
      </c>
      <c r="F11193" s="116">
        <v>1</v>
      </c>
      <c r="G11193" s="116">
        <v>1</v>
      </c>
      <c r="H11193" s="116">
        <v>1</v>
      </c>
      <c r="I11193" s="3">
        <f t="shared" si="174"/>
        <v>2</v>
      </c>
    </row>
    <row r="11194" spans="1:9" x14ac:dyDescent="0.35">
      <c r="A11194" s="3" t="s">
        <v>11586</v>
      </c>
      <c r="B11194" s="44" t="s">
        <v>241</v>
      </c>
      <c r="C11194" s="44" t="s">
        <v>35</v>
      </c>
      <c r="D11194" s="3" t="s">
        <v>175</v>
      </c>
      <c r="E11194" s="3">
        <v>3</v>
      </c>
      <c r="F11194" s="116">
        <v>1</v>
      </c>
      <c r="G11194" s="116">
        <v>1</v>
      </c>
      <c r="H11194" s="116">
        <v>1</v>
      </c>
      <c r="I11194" s="3">
        <f t="shared" si="174"/>
        <v>2</v>
      </c>
    </row>
    <row r="11195" spans="1:9" x14ac:dyDescent="0.35">
      <c r="A11195" s="3" t="s">
        <v>11587</v>
      </c>
      <c r="B11195" s="44" t="s">
        <v>277</v>
      </c>
      <c r="C11195" s="44" t="s">
        <v>273</v>
      </c>
      <c r="D11195" s="3" t="s">
        <v>176</v>
      </c>
      <c r="E11195" s="3">
        <v>3</v>
      </c>
      <c r="F11195" s="116">
        <v>1</v>
      </c>
      <c r="G11195" s="116">
        <v>4</v>
      </c>
      <c r="H11195" s="116">
        <v>1</v>
      </c>
      <c r="I11195" s="3">
        <f t="shared" si="174"/>
        <v>2</v>
      </c>
    </row>
    <row r="11196" spans="1:9" x14ac:dyDescent="0.35">
      <c r="A11196" s="3" t="s">
        <v>11588</v>
      </c>
      <c r="B11196" s="44" t="s">
        <v>257</v>
      </c>
      <c r="C11196" s="44" t="s">
        <v>108</v>
      </c>
      <c r="D11196" s="3" t="s">
        <v>175</v>
      </c>
      <c r="E11196" s="3">
        <v>3</v>
      </c>
      <c r="F11196" s="116">
        <v>1</v>
      </c>
      <c r="G11196" s="116">
        <v>4</v>
      </c>
      <c r="H11196" s="116">
        <v>1</v>
      </c>
      <c r="I11196" s="3">
        <f t="shared" si="174"/>
        <v>2</v>
      </c>
    </row>
    <row r="11197" spans="1:9" x14ac:dyDescent="0.35">
      <c r="A11197" s="3" t="s">
        <v>11589</v>
      </c>
      <c r="B11197" s="44" t="s">
        <v>257</v>
      </c>
      <c r="C11197" s="44" t="s">
        <v>108</v>
      </c>
      <c r="D11197" s="3" t="s">
        <v>175</v>
      </c>
      <c r="E11197" s="3">
        <v>3</v>
      </c>
      <c r="F11197" s="116">
        <v>1</v>
      </c>
      <c r="G11197" s="116">
        <v>4</v>
      </c>
      <c r="H11197" s="116">
        <v>1</v>
      </c>
      <c r="I11197" s="3">
        <f t="shared" si="174"/>
        <v>2</v>
      </c>
    </row>
    <row r="11198" spans="1:9" x14ac:dyDescent="0.35">
      <c r="A11198" s="3" t="s">
        <v>11590</v>
      </c>
      <c r="B11198" s="44" t="s">
        <v>277</v>
      </c>
      <c r="C11198" s="44" t="s">
        <v>273</v>
      </c>
      <c r="D11198" s="3" t="s">
        <v>176</v>
      </c>
      <c r="E11198" s="3">
        <v>3</v>
      </c>
      <c r="F11198" s="116">
        <v>1</v>
      </c>
      <c r="G11198" s="116">
        <v>4</v>
      </c>
      <c r="H11198" s="116">
        <v>1</v>
      </c>
      <c r="I11198" s="3">
        <f t="shared" si="174"/>
        <v>2</v>
      </c>
    </row>
    <row r="11199" spans="1:9" x14ac:dyDescent="0.35">
      <c r="A11199" s="3" t="s">
        <v>11591</v>
      </c>
      <c r="B11199" s="44" t="s">
        <v>241</v>
      </c>
      <c r="C11199" s="44" t="s">
        <v>35</v>
      </c>
      <c r="D11199" s="3" t="s">
        <v>175</v>
      </c>
      <c r="E11199" s="3">
        <v>3</v>
      </c>
      <c r="F11199" s="116">
        <v>1</v>
      </c>
      <c r="G11199" s="116">
        <v>1</v>
      </c>
      <c r="H11199" s="116">
        <v>3</v>
      </c>
      <c r="I11199" s="3">
        <f t="shared" si="174"/>
        <v>2</v>
      </c>
    </row>
    <row r="11200" spans="1:9" x14ac:dyDescent="0.35">
      <c r="A11200" s="3" t="s">
        <v>11592</v>
      </c>
      <c r="B11200" s="44" t="s">
        <v>280</v>
      </c>
      <c r="C11200" s="44" t="s">
        <v>98</v>
      </c>
      <c r="D11200" s="3" t="s">
        <v>175</v>
      </c>
      <c r="E11200" s="3">
        <v>3</v>
      </c>
      <c r="F11200" s="116">
        <v>1</v>
      </c>
      <c r="G11200" s="116">
        <v>4</v>
      </c>
      <c r="H11200" s="116">
        <v>1</v>
      </c>
      <c r="I11200" s="3">
        <f t="shared" si="174"/>
        <v>2</v>
      </c>
    </row>
    <row r="11201" spans="1:9" x14ac:dyDescent="0.35">
      <c r="A11201" s="3" t="s">
        <v>11593</v>
      </c>
      <c r="B11201" s="44" t="s">
        <v>2212</v>
      </c>
      <c r="C11201" s="44" t="s">
        <v>81</v>
      </c>
      <c r="D11201" s="3" t="s">
        <v>175</v>
      </c>
      <c r="E11201" s="3">
        <v>3</v>
      </c>
      <c r="F11201" s="116">
        <v>1</v>
      </c>
      <c r="G11201" s="116">
        <v>1</v>
      </c>
      <c r="H11201" s="116">
        <v>1</v>
      </c>
      <c r="I11201" s="3">
        <f t="shared" si="174"/>
        <v>2</v>
      </c>
    </row>
    <row r="11202" spans="1:9" x14ac:dyDescent="0.35">
      <c r="A11202" s="3" t="s">
        <v>11594</v>
      </c>
      <c r="B11202" s="44" t="s">
        <v>179</v>
      </c>
      <c r="C11202" s="44" t="s">
        <v>102</v>
      </c>
      <c r="D11202" s="3" t="s">
        <v>176</v>
      </c>
      <c r="E11202" s="3">
        <v>3</v>
      </c>
      <c r="F11202" s="116">
        <v>1</v>
      </c>
      <c r="G11202" s="116">
        <v>1</v>
      </c>
      <c r="H11202" s="116">
        <v>1</v>
      </c>
      <c r="I11202" s="3">
        <f t="shared" si="174"/>
        <v>2</v>
      </c>
    </row>
    <row r="11203" spans="1:9" x14ac:dyDescent="0.35">
      <c r="A11203" s="3" t="s">
        <v>11595</v>
      </c>
      <c r="B11203" s="44" t="s">
        <v>279</v>
      </c>
      <c r="C11203" s="44" t="s">
        <v>155</v>
      </c>
      <c r="D11203" s="3" t="s">
        <v>175</v>
      </c>
      <c r="E11203" s="3">
        <v>3</v>
      </c>
      <c r="F11203" s="116">
        <v>1</v>
      </c>
      <c r="G11203" s="116">
        <v>4</v>
      </c>
      <c r="H11203" s="116">
        <v>1</v>
      </c>
      <c r="I11203" s="3">
        <f t="shared" ref="I11203:I11266" si="175">ROUND(AVERAGE(E11203:H11203),0)</f>
        <v>2</v>
      </c>
    </row>
    <row r="11204" spans="1:9" x14ac:dyDescent="0.35">
      <c r="A11204" s="3" t="s">
        <v>11596</v>
      </c>
      <c r="B11204" s="44" t="s">
        <v>279</v>
      </c>
      <c r="C11204" s="44" t="s">
        <v>155</v>
      </c>
      <c r="D11204" s="3" t="s">
        <v>175</v>
      </c>
      <c r="E11204" s="3">
        <v>3</v>
      </c>
      <c r="F11204" s="116">
        <v>1</v>
      </c>
      <c r="G11204" s="116">
        <v>4</v>
      </c>
      <c r="H11204" s="116">
        <v>1</v>
      </c>
      <c r="I11204" s="3">
        <f t="shared" si="175"/>
        <v>2</v>
      </c>
    </row>
    <row r="11205" spans="1:9" x14ac:dyDescent="0.35">
      <c r="A11205" s="3" t="s">
        <v>11597</v>
      </c>
      <c r="B11205" s="44" t="s">
        <v>279</v>
      </c>
      <c r="C11205" s="44" t="s">
        <v>155</v>
      </c>
      <c r="D11205" s="3" t="s">
        <v>175</v>
      </c>
      <c r="E11205" s="3">
        <v>3</v>
      </c>
      <c r="F11205" s="116">
        <v>1</v>
      </c>
      <c r="G11205" s="116">
        <v>1</v>
      </c>
      <c r="H11205" s="116">
        <v>1</v>
      </c>
      <c r="I11205" s="3">
        <f t="shared" si="175"/>
        <v>2</v>
      </c>
    </row>
    <row r="11206" spans="1:9" x14ac:dyDescent="0.35">
      <c r="A11206" s="3" t="s">
        <v>11598</v>
      </c>
      <c r="B11206" s="44" t="s">
        <v>241</v>
      </c>
      <c r="C11206" s="44" t="s">
        <v>35</v>
      </c>
      <c r="D11206" s="3" t="s">
        <v>175</v>
      </c>
      <c r="E11206" s="3">
        <v>1</v>
      </c>
      <c r="F11206" s="116">
        <v>4</v>
      </c>
      <c r="G11206" s="116">
        <v>4</v>
      </c>
      <c r="H11206" s="116">
        <v>4</v>
      </c>
      <c r="I11206" s="3">
        <f t="shared" si="175"/>
        <v>3</v>
      </c>
    </row>
    <row r="11207" spans="1:9" x14ac:dyDescent="0.35">
      <c r="A11207" s="3" t="s">
        <v>11599</v>
      </c>
      <c r="B11207" s="44" t="s">
        <v>429</v>
      </c>
      <c r="C11207" s="44" t="s">
        <v>81</v>
      </c>
      <c r="D11207" s="3" t="s">
        <v>176</v>
      </c>
      <c r="E11207" s="3">
        <v>3</v>
      </c>
      <c r="F11207" s="116">
        <v>1</v>
      </c>
      <c r="G11207" s="116">
        <v>1</v>
      </c>
      <c r="H11207" s="116">
        <v>1</v>
      </c>
      <c r="I11207" s="3">
        <f t="shared" si="175"/>
        <v>2</v>
      </c>
    </row>
    <row r="11208" spans="1:9" x14ac:dyDescent="0.35">
      <c r="A11208" s="3" t="s">
        <v>11600</v>
      </c>
      <c r="B11208" s="44" t="s">
        <v>231</v>
      </c>
      <c r="C11208" s="44" t="s">
        <v>35</v>
      </c>
      <c r="D11208" s="3" t="s">
        <v>176</v>
      </c>
      <c r="E11208" s="3">
        <v>2</v>
      </c>
      <c r="F11208" s="116">
        <v>4</v>
      </c>
      <c r="G11208" s="116">
        <v>1</v>
      </c>
      <c r="H11208" s="116">
        <v>1</v>
      </c>
      <c r="I11208" s="3">
        <f t="shared" si="175"/>
        <v>2</v>
      </c>
    </row>
    <row r="11209" spans="1:9" x14ac:dyDescent="0.35">
      <c r="A11209" s="3" t="s">
        <v>11601</v>
      </c>
      <c r="B11209" s="44" t="s">
        <v>240</v>
      </c>
      <c r="C11209" s="44" t="s">
        <v>25</v>
      </c>
      <c r="D11209" s="3" t="s">
        <v>175</v>
      </c>
      <c r="E11209" s="3">
        <v>2</v>
      </c>
      <c r="F11209" s="116">
        <v>3</v>
      </c>
      <c r="G11209" s="116">
        <v>4</v>
      </c>
      <c r="H11209" s="116">
        <v>1</v>
      </c>
      <c r="I11209" s="3">
        <f t="shared" si="175"/>
        <v>3</v>
      </c>
    </row>
    <row r="11210" spans="1:9" x14ac:dyDescent="0.35">
      <c r="A11210" s="3" t="s">
        <v>11602</v>
      </c>
      <c r="B11210" s="44" t="s">
        <v>2212</v>
      </c>
      <c r="C11210" s="44" t="s">
        <v>81</v>
      </c>
      <c r="D11210" s="3" t="s">
        <v>175</v>
      </c>
      <c r="E11210" s="3">
        <v>3</v>
      </c>
      <c r="F11210" s="116">
        <v>1</v>
      </c>
      <c r="G11210" s="116">
        <v>4</v>
      </c>
      <c r="H11210" s="116">
        <v>1</v>
      </c>
      <c r="I11210" s="3">
        <f t="shared" si="175"/>
        <v>2</v>
      </c>
    </row>
    <row r="11211" spans="1:9" x14ac:dyDescent="0.35">
      <c r="A11211" s="3" t="s">
        <v>11603</v>
      </c>
      <c r="B11211" s="44" t="s">
        <v>241</v>
      </c>
      <c r="C11211" s="44" t="s">
        <v>35</v>
      </c>
      <c r="D11211" s="3" t="s">
        <v>175</v>
      </c>
      <c r="E11211" s="3">
        <v>2</v>
      </c>
      <c r="F11211" s="116">
        <v>4</v>
      </c>
      <c r="G11211" s="116">
        <v>4</v>
      </c>
      <c r="H11211" s="116">
        <v>2</v>
      </c>
      <c r="I11211" s="3">
        <f t="shared" si="175"/>
        <v>3</v>
      </c>
    </row>
    <row r="11212" spans="1:9" x14ac:dyDescent="0.35">
      <c r="A11212" s="3" t="s">
        <v>11604</v>
      </c>
      <c r="B11212" s="44" t="s">
        <v>231</v>
      </c>
      <c r="C11212" s="44" t="s">
        <v>35</v>
      </c>
      <c r="D11212" s="3" t="s">
        <v>176</v>
      </c>
      <c r="E11212" s="3">
        <v>3</v>
      </c>
      <c r="F11212" s="116">
        <v>1</v>
      </c>
      <c r="G11212" s="116">
        <v>4</v>
      </c>
      <c r="H11212" s="116">
        <v>1</v>
      </c>
      <c r="I11212" s="3">
        <f t="shared" si="175"/>
        <v>2</v>
      </c>
    </row>
    <row r="11213" spans="1:9" x14ac:dyDescent="0.35">
      <c r="A11213" s="3" t="s">
        <v>11605</v>
      </c>
      <c r="B11213" s="44" t="s">
        <v>231</v>
      </c>
      <c r="C11213" s="44" t="s">
        <v>35</v>
      </c>
      <c r="D11213" s="3" t="s">
        <v>176</v>
      </c>
      <c r="E11213" s="3">
        <v>3</v>
      </c>
      <c r="F11213" s="116">
        <v>1</v>
      </c>
      <c r="G11213" s="116">
        <v>4</v>
      </c>
      <c r="H11213" s="116">
        <v>1</v>
      </c>
      <c r="I11213" s="3">
        <f t="shared" si="175"/>
        <v>2</v>
      </c>
    </row>
    <row r="11214" spans="1:9" x14ac:dyDescent="0.35">
      <c r="A11214" s="3" t="s">
        <v>11606</v>
      </c>
      <c r="B11214" s="44" t="s">
        <v>231</v>
      </c>
      <c r="C11214" s="44" t="s">
        <v>35</v>
      </c>
      <c r="D11214" s="3" t="s">
        <v>176</v>
      </c>
      <c r="E11214" s="3">
        <v>3</v>
      </c>
      <c r="F11214" s="116">
        <v>1</v>
      </c>
      <c r="G11214" s="116">
        <v>4</v>
      </c>
      <c r="H11214" s="116">
        <v>1</v>
      </c>
      <c r="I11214" s="3">
        <f t="shared" si="175"/>
        <v>2</v>
      </c>
    </row>
    <row r="11215" spans="1:9" x14ac:dyDescent="0.35">
      <c r="A11215" s="3" t="s">
        <v>11607</v>
      </c>
      <c r="B11215" s="44" t="s">
        <v>241</v>
      </c>
      <c r="C11215" s="44" t="s">
        <v>35</v>
      </c>
      <c r="D11215" s="3" t="s">
        <v>175</v>
      </c>
      <c r="E11215" s="3">
        <v>3</v>
      </c>
      <c r="F11215" s="116">
        <v>1</v>
      </c>
      <c r="G11215" s="116">
        <v>1</v>
      </c>
      <c r="H11215" s="116">
        <v>1</v>
      </c>
      <c r="I11215" s="3">
        <f t="shared" si="175"/>
        <v>2</v>
      </c>
    </row>
    <row r="11216" spans="1:9" x14ac:dyDescent="0.35">
      <c r="A11216" s="3" t="s">
        <v>11608</v>
      </c>
      <c r="B11216" s="44" t="s">
        <v>280</v>
      </c>
      <c r="C11216" s="44" t="s">
        <v>98</v>
      </c>
      <c r="D11216" s="3" t="s">
        <v>175</v>
      </c>
      <c r="E11216" s="3">
        <v>3</v>
      </c>
      <c r="F11216" s="116">
        <v>1</v>
      </c>
      <c r="G11216" s="116">
        <v>4</v>
      </c>
      <c r="H11216" s="116">
        <v>1</v>
      </c>
      <c r="I11216" s="3">
        <f t="shared" si="175"/>
        <v>2</v>
      </c>
    </row>
    <row r="11217" spans="1:9" x14ac:dyDescent="0.35">
      <c r="A11217" s="3" t="s">
        <v>11609</v>
      </c>
      <c r="B11217" s="44" t="s">
        <v>241</v>
      </c>
      <c r="C11217" s="44" t="s">
        <v>35</v>
      </c>
      <c r="D11217" s="3" t="s">
        <v>175</v>
      </c>
      <c r="E11217" s="3">
        <v>3</v>
      </c>
      <c r="F11217" s="116">
        <v>2</v>
      </c>
      <c r="G11217" s="116">
        <v>1</v>
      </c>
      <c r="H11217" s="116">
        <v>1</v>
      </c>
      <c r="I11217" s="3">
        <f t="shared" si="175"/>
        <v>2</v>
      </c>
    </row>
    <row r="11218" spans="1:9" x14ac:dyDescent="0.35">
      <c r="A11218" s="3" t="s">
        <v>11610</v>
      </c>
      <c r="B11218" s="44" t="s">
        <v>279</v>
      </c>
      <c r="C11218" s="44" t="s">
        <v>155</v>
      </c>
      <c r="D11218" s="3" t="s">
        <v>175</v>
      </c>
      <c r="E11218" s="3">
        <v>1</v>
      </c>
      <c r="F11218" s="116">
        <v>4</v>
      </c>
      <c r="G11218" s="116">
        <v>1</v>
      </c>
      <c r="H11218" s="116">
        <v>1</v>
      </c>
      <c r="I11218" s="3">
        <f t="shared" si="175"/>
        <v>2</v>
      </c>
    </row>
    <row r="11219" spans="1:9" x14ac:dyDescent="0.35">
      <c r="A11219" s="3" t="s">
        <v>11611</v>
      </c>
      <c r="B11219" s="44" t="s">
        <v>279</v>
      </c>
      <c r="C11219" s="44" t="s">
        <v>155</v>
      </c>
      <c r="D11219" s="3" t="s">
        <v>175</v>
      </c>
      <c r="E11219" s="3">
        <v>3</v>
      </c>
      <c r="F11219" s="116">
        <v>1</v>
      </c>
      <c r="G11219" s="116">
        <v>4</v>
      </c>
      <c r="H11219" s="116">
        <v>3</v>
      </c>
      <c r="I11219" s="3">
        <f t="shared" si="175"/>
        <v>3</v>
      </c>
    </row>
    <row r="11220" spans="1:9" x14ac:dyDescent="0.35">
      <c r="A11220" s="3" t="s">
        <v>11612</v>
      </c>
      <c r="B11220" s="44" t="s">
        <v>269</v>
      </c>
      <c r="C11220" s="44" t="s">
        <v>270</v>
      </c>
      <c r="D11220" s="3" t="s">
        <v>176</v>
      </c>
      <c r="E11220" s="3">
        <v>3</v>
      </c>
      <c r="F11220" s="116">
        <v>1</v>
      </c>
      <c r="G11220" s="116">
        <v>1</v>
      </c>
      <c r="H11220" s="116">
        <v>2</v>
      </c>
      <c r="I11220" s="3">
        <f t="shared" si="175"/>
        <v>2</v>
      </c>
    </row>
    <row r="11221" spans="1:9" x14ac:dyDescent="0.35">
      <c r="A11221" s="3" t="s">
        <v>11613</v>
      </c>
      <c r="B11221" s="44" t="s">
        <v>279</v>
      </c>
      <c r="C11221" s="44" t="s">
        <v>155</v>
      </c>
      <c r="D11221" s="3" t="s">
        <v>175</v>
      </c>
      <c r="E11221" s="3">
        <v>3</v>
      </c>
      <c r="F11221" s="116">
        <v>1</v>
      </c>
      <c r="G11221" s="116">
        <v>1</v>
      </c>
      <c r="H11221" s="116">
        <v>1</v>
      </c>
      <c r="I11221" s="3">
        <f t="shared" si="175"/>
        <v>2</v>
      </c>
    </row>
    <row r="11222" spans="1:9" x14ac:dyDescent="0.35">
      <c r="A11222" s="3" t="s">
        <v>11614</v>
      </c>
      <c r="B11222" s="44" t="s">
        <v>213</v>
      </c>
      <c r="C11222" s="44" t="s">
        <v>108</v>
      </c>
      <c r="D11222" s="3" t="s">
        <v>176</v>
      </c>
      <c r="E11222" s="3">
        <v>3</v>
      </c>
      <c r="F11222" s="116">
        <v>1</v>
      </c>
      <c r="G11222" s="116">
        <v>4</v>
      </c>
      <c r="H11222" s="116">
        <v>1</v>
      </c>
      <c r="I11222" s="3">
        <f t="shared" si="175"/>
        <v>2</v>
      </c>
    </row>
    <row r="11223" spans="1:9" x14ac:dyDescent="0.35">
      <c r="A11223" s="3" t="s">
        <v>11615</v>
      </c>
      <c r="B11223" s="44" t="s">
        <v>272</v>
      </c>
      <c r="C11223" s="44" t="s">
        <v>273</v>
      </c>
      <c r="D11223" s="3" t="s">
        <v>175</v>
      </c>
      <c r="E11223" s="3">
        <v>3</v>
      </c>
      <c r="F11223" s="116">
        <v>1</v>
      </c>
      <c r="G11223" s="116">
        <v>4</v>
      </c>
      <c r="H11223" s="116">
        <v>1</v>
      </c>
      <c r="I11223" s="3">
        <f t="shared" si="175"/>
        <v>2</v>
      </c>
    </row>
    <row r="11224" spans="1:9" x14ac:dyDescent="0.35">
      <c r="A11224" s="3" t="s">
        <v>11616</v>
      </c>
      <c r="B11224" s="44" t="s">
        <v>257</v>
      </c>
      <c r="C11224" s="44" t="s">
        <v>108</v>
      </c>
      <c r="D11224" s="3" t="s">
        <v>175</v>
      </c>
      <c r="E11224" s="3">
        <v>3</v>
      </c>
      <c r="F11224" s="116">
        <v>1</v>
      </c>
      <c r="G11224" s="116">
        <v>1</v>
      </c>
      <c r="H11224" s="116">
        <v>1</v>
      </c>
      <c r="I11224" s="3">
        <f t="shared" si="175"/>
        <v>2</v>
      </c>
    </row>
    <row r="11225" spans="1:9" x14ac:dyDescent="0.35">
      <c r="A11225" s="3" t="s">
        <v>11617</v>
      </c>
      <c r="B11225" s="44" t="s">
        <v>231</v>
      </c>
      <c r="C11225" s="44" t="s">
        <v>35</v>
      </c>
      <c r="D11225" s="3" t="s">
        <v>176</v>
      </c>
      <c r="E11225" s="3">
        <v>3</v>
      </c>
      <c r="F11225" s="116">
        <v>2</v>
      </c>
      <c r="G11225" s="116">
        <v>4</v>
      </c>
      <c r="H11225" s="116">
        <v>1</v>
      </c>
      <c r="I11225" s="3">
        <f t="shared" si="175"/>
        <v>3</v>
      </c>
    </row>
    <row r="11226" spans="1:9" x14ac:dyDescent="0.35">
      <c r="A11226" s="3" t="s">
        <v>11618</v>
      </c>
      <c r="B11226" s="44" t="s">
        <v>429</v>
      </c>
      <c r="C11226" s="44" t="s">
        <v>81</v>
      </c>
      <c r="D11226" s="3" t="s">
        <v>176</v>
      </c>
      <c r="E11226" s="3">
        <v>3</v>
      </c>
      <c r="F11226" s="116">
        <v>1</v>
      </c>
      <c r="G11226" s="116">
        <v>4</v>
      </c>
      <c r="H11226" s="116">
        <v>3</v>
      </c>
      <c r="I11226" s="3">
        <f t="shared" si="175"/>
        <v>3</v>
      </c>
    </row>
    <row r="11227" spans="1:9" x14ac:dyDescent="0.35">
      <c r="A11227" s="3" t="s">
        <v>11619</v>
      </c>
      <c r="B11227" s="44" t="s">
        <v>241</v>
      </c>
      <c r="C11227" s="44" t="s">
        <v>35</v>
      </c>
      <c r="D11227" s="3" t="s">
        <v>175</v>
      </c>
      <c r="E11227" s="3">
        <v>3</v>
      </c>
      <c r="F11227" s="116">
        <v>1</v>
      </c>
      <c r="G11227" s="116">
        <v>1</v>
      </c>
      <c r="H11227" s="116">
        <v>1</v>
      </c>
      <c r="I11227" s="3">
        <f t="shared" si="175"/>
        <v>2</v>
      </c>
    </row>
    <row r="11228" spans="1:9" x14ac:dyDescent="0.35">
      <c r="A11228" s="3" t="s">
        <v>11620</v>
      </c>
      <c r="B11228" s="44" t="s">
        <v>241</v>
      </c>
      <c r="C11228" s="44" t="s">
        <v>35</v>
      </c>
      <c r="D11228" s="3" t="s">
        <v>175</v>
      </c>
      <c r="E11228" s="3">
        <v>3</v>
      </c>
      <c r="F11228" s="116">
        <v>1</v>
      </c>
      <c r="G11228" s="116">
        <v>4</v>
      </c>
      <c r="H11228" s="116">
        <v>1</v>
      </c>
      <c r="I11228" s="3">
        <f t="shared" si="175"/>
        <v>2</v>
      </c>
    </row>
    <row r="11229" spans="1:9" x14ac:dyDescent="0.35">
      <c r="A11229" s="3" t="s">
        <v>11621</v>
      </c>
      <c r="B11229" s="44" t="s">
        <v>2212</v>
      </c>
      <c r="C11229" s="44" t="s">
        <v>81</v>
      </c>
      <c r="D11229" s="3" t="s">
        <v>175</v>
      </c>
      <c r="E11229" s="3">
        <v>3</v>
      </c>
      <c r="F11229" s="116">
        <v>1</v>
      </c>
      <c r="G11229" s="116">
        <v>4</v>
      </c>
      <c r="H11229" s="116">
        <v>1</v>
      </c>
      <c r="I11229" s="3">
        <f t="shared" si="175"/>
        <v>2</v>
      </c>
    </row>
    <row r="11230" spans="1:9" x14ac:dyDescent="0.35">
      <c r="A11230" s="3" t="s">
        <v>11622</v>
      </c>
      <c r="B11230" s="44" t="s">
        <v>241</v>
      </c>
      <c r="C11230" s="44" t="s">
        <v>35</v>
      </c>
      <c r="D11230" s="3" t="s">
        <v>175</v>
      </c>
      <c r="E11230" s="3">
        <v>3</v>
      </c>
      <c r="F11230" s="116">
        <v>1</v>
      </c>
      <c r="G11230" s="116">
        <v>4</v>
      </c>
      <c r="H11230" s="116">
        <v>1</v>
      </c>
      <c r="I11230" s="3">
        <f t="shared" si="175"/>
        <v>2</v>
      </c>
    </row>
    <row r="11231" spans="1:9" x14ac:dyDescent="0.35">
      <c r="A11231" s="3" t="s">
        <v>11623</v>
      </c>
      <c r="B11231" s="44" t="s">
        <v>240</v>
      </c>
      <c r="C11231" s="44" t="s">
        <v>25</v>
      </c>
      <c r="D11231" s="3" t="s">
        <v>175</v>
      </c>
      <c r="E11231" s="3">
        <v>3</v>
      </c>
      <c r="F11231" s="116">
        <v>1</v>
      </c>
      <c r="G11231" s="116">
        <v>1</v>
      </c>
      <c r="H11231" s="116">
        <v>1</v>
      </c>
      <c r="I11231" s="3">
        <f t="shared" si="175"/>
        <v>2</v>
      </c>
    </row>
    <row r="11232" spans="1:9" x14ac:dyDescent="0.35">
      <c r="A11232" s="3" t="s">
        <v>11624</v>
      </c>
      <c r="B11232" s="44" t="s">
        <v>241</v>
      </c>
      <c r="C11232" s="44" t="s">
        <v>35</v>
      </c>
      <c r="D11232" s="3" t="s">
        <v>175</v>
      </c>
      <c r="E11232" s="3">
        <v>3</v>
      </c>
      <c r="F11232" s="116">
        <v>1</v>
      </c>
      <c r="G11232" s="116">
        <v>1</v>
      </c>
      <c r="H11232" s="116">
        <v>1</v>
      </c>
      <c r="I11232" s="3">
        <f t="shared" si="175"/>
        <v>2</v>
      </c>
    </row>
    <row r="11233" spans="1:9" x14ac:dyDescent="0.35">
      <c r="A11233" s="3" t="s">
        <v>11625</v>
      </c>
      <c r="B11233" s="44" t="s">
        <v>241</v>
      </c>
      <c r="C11233" s="44" t="s">
        <v>35</v>
      </c>
      <c r="D11233" s="3" t="s">
        <v>175</v>
      </c>
      <c r="E11233" s="3">
        <v>3</v>
      </c>
      <c r="F11233" s="116">
        <v>4</v>
      </c>
      <c r="G11233" s="116">
        <v>1</v>
      </c>
      <c r="H11233" s="116">
        <v>1</v>
      </c>
      <c r="I11233" s="3">
        <f t="shared" si="175"/>
        <v>2</v>
      </c>
    </row>
    <row r="11234" spans="1:9" x14ac:dyDescent="0.35">
      <c r="A11234" s="3" t="s">
        <v>11626</v>
      </c>
      <c r="B11234" s="44" t="s">
        <v>277</v>
      </c>
      <c r="C11234" s="44" t="s">
        <v>273</v>
      </c>
      <c r="D11234" s="3" t="s">
        <v>176</v>
      </c>
      <c r="E11234" s="3">
        <v>3</v>
      </c>
      <c r="F11234" s="116">
        <v>1</v>
      </c>
      <c r="G11234" s="116">
        <v>4</v>
      </c>
      <c r="H11234" s="116">
        <v>1</v>
      </c>
      <c r="I11234" s="3">
        <f t="shared" si="175"/>
        <v>2</v>
      </c>
    </row>
    <row r="11235" spans="1:9" x14ac:dyDescent="0.35">
      <c r="A11235" s="3" t="s">
        <v>11627</v>
      </c>
      <c r="B11235" s="44" t="s">
        <v>201</v>
      </c>
      <c r="C11235" s="44" t="s">
        <v>155</v>
      </c>
      <c r="D11235" s="3" t="s">
        <v>176</v>
      </c>
      <c r="E11235" s="3">
        <v>3</v>
      </c>
      <c r="F11235" s="116">
        <v>1</v>
      </c>
      <c r="G11235" s="116">
        <v>4</v>
      </c>
      <c r="H11235" s="116">
        <v>1</v>
      </c>
      <c r="I11235" s="3">
        <f t="shared" si="175"/>
        <v>2</v>
      </c>
    </row>
    <row r="11236" spans="1:9" x14ac:dyDescent="0.35">
      <c r="A11236" s="3" t="s">
        <v>11628</v>
      </c>
      <c r="B11236" s="44" t="s">
        <v>241</v>
      </c>
      <c r="C11236" s="44" t="s">
        <v>35</v>
      </c>
      <c r="D11236" s="3" t="s">
        <v>175</v>
      </c>
      <c r="E11236" s="3">
        <v>3</v>
      </c>
      <c r="F11236" s="116">
        <v>1</v>
      </c>
      <c r="G11236" s="116">
        <v>1</v>
      </c>
      <c r="H11236" s="116">
        <v>1</v>
      </c>
      <c r="I11236" s="3">
        <f t="shared" si="175"/>
        <v>2</v>
      </c>
    </row>
    <row r="11237" spans="1:9" x14ac:dyDescent="0.35">
      <c r="A11237" s="3" t="s">
        <v>11629</v>
      </c>
      <c r="B11237" s="44" t="s">
        <v>272</v>
      </c>
      <c r="C11237" s="44" t="s">
        <v>273</v>
      </c>
      <c r="D11237" s="3" t="s">
        <v>175</v>
      </c>
      <c r="E11237" s="3">
        <v>3</v>
      </c>
      <c r="F11237" s="116">
        <v>1</v>
      </c>
      <c r="G11237" s="116">
        <v>4</v>
      </c>
      <c r="H11237" s="116">
        <v>1</v>
      </c>
      <c r="I11237" s="3">
        <f t="shared" si="175"/>
        <v>2</v>
      </c>
    </row>
    <row r="11238" spans="1:9" x14ac:dyDescent="0.35">
      <c r="A11238" s="3" t="s">
        <v>11630</v>
      </c>
      <c r="B11238" s="44" t="s">
        <v>279</v>
      </c>
      <c r="C11238" s="44" t="s">
        <v>155</v>
      </c>
      <c r="D11238" s="3" t="s">
        <v>175</v>
      </c>
      <c r="E11238" s="3">
        <v>3</v>
      </c>
      <c r="F11238" s="116">
        <v>1</v>
      </c>
      <c r="G11238" s="116">
        <v>4</v>
      </c>
      <c r="H11238" s="116">
        <v>1</v>
      </c>
      <c r="I11238" s="3">
        <f t="shared" si="175"/>
        <v>2</v>
      </c>
    </row>
    <row r="11239" spans="1:9" x14ac:dyDescent="0.35">
      <c r="A11239" s="3" t="s">
        <v>11631</v>
      </c>
      <c r="B11239" s="44" t="s">
        <v>201</v>
      </c>
      <c r="C11239" s="44" t="s">
        <v>155</v>
      </c>
      <c r="D11239" s="3" t="s">
        <v>176</v>
      </c>
      <c r="E11239" s="3">
        <v>3</v>
      </c>
      <c r="F11239" s="116">
        <v>1</v>
      </c>
      <c r="G11239" s="116">
        <v>4</v>
      </c>
      <c r="H11239" s="116">
        <v>1</v>
      </c>
      <c r="I11239" s="3">
        <f t="shared" si="175"/>
        <v>2</v>
      </c>
    </row>
    <row r="11240" spans="1:9" x14ac:dyDescent="0.35">
      <c r="A11240" s="3" t="s">
        <v>11632</v>
      </c>
      <c r="B11240" s="44" t="s">
        <v>201</v>
      </c>
      <c r="C11240" s="44" t="s">
        <v>155</v>
      </c>
      <c r="D11240" s="3" t="s">
        <v>176</v>
      </c>
      <c r="E11240" s="3">
        <v>3</v>
      </c>
      <c r="F11240" s="116">
        <v>1</v>
      </c>
      <c r="G11240" s="116">
        <v>4</v>
      </c>
      <c r="H11240" s="116">
        <v>1</v>
      </c>
      <c r="I11240" s="3">
        <f t="shared" si="175"/>
        <v>2</v>
      </c>
    </row>
    <row r="11241" spans="1:9" x14ac:dyDescent="0.35">
      <c r="A11241" s="3" t="s">
        <v>11633</v>
      </c>
      <c r="B11241" s="44" t="s">
        <v>279</v>
      </c>
      <c r="C11241" s="44" t="s">
        <v>155</v>
      </c>
      <c r="D11241" s="3" t="s">
        <v>175</v>
      </c>
      <c r="E11241" s="3">
        <v>3</v>
      </c>
      <c r="F11241" s="116">
        <v>1</v>
      </c>
      <c r="G11241" s="116">
        <v>4</v>
      </c>
      <c r="H11241" s="116">
        <v>1</v>
      </c>
      <c r="I11241" s="3">
        <f t="shared" si="175"/>
        <v>2</v>
      </c>
    </row>
    <row r="11242" spans="1:9" x14ac:dyDescent="0.35">
      <c r="A11242" s="3" t="s">
        <v>11634</v>
      </c>
      <c r="B11242" s="44" t="s">
        <v>201</v>
      </c>
      <c r="C11242" s="44" t="s">
        <v>155</v>
      </c>
      <c r="D11242" s="3" t="s">
        <v>176</v>
      </c>
      <c r="E11242" s="3">
        <v>3</v>
      </c>
      <c r="F11242" s="116">
        <v>1</v>
      </c>
      <c r="G11242" s="116">
        <v>4</v>
      </c>
      <c r="H11242" s="116">
        <v>1</v>
      </c>
      <c r="I11242" s="3">
        <f t="shared" si="175"/>
        <v>2</v>
      </c>
    </row>
    <row r="11243" spans="1:9" x14ac:dyDescent="0.35">
      <c r="A11243" s="3" t="s">
        <v>11635</v>
      </c>
      <c r="B11243" s="44" t="s">
        <v>279</v>
      </c>
      <c r="C11243" s="44" t="s">
        <v>155</v>
      </c>
      <c r="D11243" s="3" t="s">
        <v>175</v>
      </c>
      <c r="E11243" s="3">
        <v>3</v>
      </c>
      <c r="F11243" s="116">
        <v>1</v>
      </c>
      <c r="G11243" s="116">
        <v>1</v>
      </c>
      <c r="H11243" s="116">
        <v>1</v>
      </c>
      <c r="I11243" s="3">
        <f t="shared" si="175"/>
        <v>2</v>
      </c>
    </row>
    <row r="11244" spans="1:9" x14ac:dyDescent="0.35">
      <c r="A11244" s="3" t="s">
        <v>11636</v>
      </c>
      <c r="B11244" s="44" t="s">
        <v>277</v>
      </c>
      <c r="C11244" s="44" t="s">
        <v>273</v>
      </c>
      <c r="D11244" s="3" t="s">
        <v>176</v>
      </c>
      <c r="E11244" s="3">
        <v>3</v>
      </c>
      <c r="F11244" s="116">
        <v>1</v>
      </c>
      <c r="G11244" s="116">
        <v>4</v>
      </c>
      <c r="H11244" s="116">
        <v>1</v>
      </c>
      <c r="I11244" s="3">
        <f t="shared" si="175"/>
        <v>2</v>
      </c>
    </row>
    <row r="11245" spans="1:9" x14ac:dyDescent="0.35">
      <c r="A11245" s="3" t="s">
        <v>11637</v>
      </c>
      <c r="B11245" s="44" t="s">
        <v>231</v>
      </c>
      <c r="C11245" s="44" t="s">
        <v>35</v>
      </c>
      <c r="D11245" s="3" t="s">
        <v>176</v>
      </c>
      <c r="E11245" s="3">
        <v>3</v>
      </c>
      <c r="F11245" s="116">
        <v>1</v>
      </c>
      <c r="G11245" s="116">
        <v>4</v>
      </c>
      <c r="H11245" s="116">
        <v>1</v>
      </c>
      <c r="I11245" s="3">
        <f t="shared" si="175"/>
        <v>2</v>
      </c>
    </row>
    <row r="11246" spans="1:9" x14ac:dyDescent="0.35">
      <c r="A11246" s="3" t="s">
        <v>11638</v>
      </c>
      <c r="B11246" s="44" t="s">
        <v>279</v>
      </c>
      <c r="C11246" s="44" t="s">
        <v>155</v>
      </c>
      <c r="D11246" s="3" t="s">
        <v>175</v>
      </c>
      <c r="E11246" s="3">
        <v>3</v>
      </c>
      <c r="F11246" s="116">
        <v>1</v>
      </c>
      <c r="G11246" s="116">
        <v>4</v>
      </c>
      <c r="H11246" s="116">
        <v>3</v>
      </c>
      <c r="I11246" s="3">
        <f t="shared" si="175"/>
        <v>3</v>
      </c>
    </row>
    <row r="11247" spans="1:9" x14ac:dyDescent="0.35">
      <c r="A11247" s="3" t="s">
        <v>11639</v>
      </c>
      <c r="B11247" s="44" t="s">
        <v>229</v>
      </c>
      <c r="C11247" s="44" t="s">
        <v>203</v>
      </c>
      <c r="D11247" s="3" t="s">
        <v>175</v>
      </c>
      <c r="E11247" s="3">
        <v>1</v>
      </c>
      <c r="F11247" s="116">
        <v>2</v>
      </c>
      <c r="G11247" s="116">
        <v>1</v>
      </c>
      <c r="H11247" s="116">
        <v>1</v>
      </c>
      <c r="I11247" s="3">
        <f t="shared" si="175"/>
        <v>1</v>
      </c>
    </row>
    <row r="11248" spans="1:9" x14ac:dyDescent="0.35">
      <c r="A11248" s="3" t="s">
        <v>11640</v>
      </c>
      <c r="B11248" s="44" t="s">
        <v>240</v>
      </c>
      <c r="C11248" s="44" t="s">
        <v>25</v>
      </c>
      <c r="D11248" s="3" t="s">
        <v>175</v>
      </c>
      <c r="E11248" s="3">
        <v>3</v>
      </c>
      <c r="F11248" s="116">
        <v>1</v>
      </c>
      <c r="G11248" s="116">
        <v>4</v>
      </c>
      <c r="H11248" s="116">
        <v>1</v>
      </c>
      <c r="I11248" s="3">
        <f t="shared" si="175"/>
        <v>2</v>
      </c>
    </row>
    <row r="11249" spans="1:9" x14ac:dyDescent="0.35">
      <c r="A11249" s="3" t="s">
        <v>11641</v>
      </c>
      <c r="B11249" s="44" t="s">
        <v>241</v>
      </c>
      <c r="C11249" s="44" t="s">
        <v>35</v>
      </c>
      <c r="D11249" s="3" t="s">
        <v>175</v>
      </c>
      <c r="E11249" s="3">
        <v>3</v>
      </c>
      <c r="F11249" s="116">
        <v>1</v>
      </c>
      <c r="G11249" s="116">
        <v>4</v>
      </c>
      <c r="H11249" s="116">
        <v>1</v>
      </c>
      <c r="I11249" s="3">
        <f t="shared" si="175"/>
        <v>2</v>
      </c>
    </row>
    <row r="11250" spans="1:9" x14ac:dyDescent="0.35">
      <c r="A11250" s="3" t="s">
        <v>11642</v>
      </c>
      <c r="B11250" s="44" t="s">
        <v>241</v>
      </c>
      <c r="C11250" s="44" t="s">
        <v>35</v>
      </c>
      <c r="D11250" s="3" t="s">
        <v>175</v>
      </c>
      <c r="E11250" s="3">
        <v>3</v>
      </c>
      <c r="F11250" s="116">
        <v>1</v>
      </c>
      <c r="G11250" s="116">
        <v>1</v>
      </c>
      <c r="H11250" s="116">
        <v>1</v>
      </c>
      <c r="I11250" s="3">
        <f t="shared" si="175"/>
        <v>2</v>
      </c>
    </row>
    <row r="11251" spans="1:9" x14ac:dyDescent="0.35">
      <c r="A11251" s="3" t="s">
        <v>11643</v>
      </c>
      <c r="B11251" s="44" t="s">
        <v>257</v>
      </c>
      <c r="C11251" s="44" t="s">
        <v>108</v>
      </c>
      <c r="D11251" s="3" t="s">
        <v>175</v>
      </c>
      <c r="E11251" s="3">
        <v>3</v>
      </c>
      <c r="F11251" s="116">
        <v>1</v>
      </c>
      <c r="G11251" s="116">
        <v>4</v>
      </c>
      <c r="H11251" s="116">
        <v>1</v>
      </c>
      <c r="I11251" s="3">
        <f t="shared" si="175"/>
        <v>2</v>
      </c>
    </row>
    <row r="11252" spans="1:9" x14ac:dyDescent="0.35">
      <c r="A11252" s="3" t="s">
        <v>11644</v>
      </c>
      <c r="B11252" s="44" t="s">
        <v>241</v>
      </c>
      <c r="C11252" s="44" t="s">
        <v>35</v>
      </c>
      <c r="D11252" s="3" t="s">
        <v>175</v>
      </c>
      <c r="E11252" s="3">
        <v>3</v>
      </c>
      <c r="F11252" s="116">
        <v>1</v>
      </c>
      <c r="G11252" s="116">
        <v>4</v>
      </c>
      <c r="H11252" s="116">
        <v>1</v>
      </c>
      <c r="I11252" s="3">
        <f t="shared" si="175"/>
        <v>2</v>
      </c>
    </row>
    <row r="11253" spans="1:9" x14ac:dyDescent="0.35">
      <c r="A11253" s="3" t="s">
        <v>11645</v>
      </c>
      <c r="B11253" s="44" t="s">
        <v>429</v>
      </c>
      <c r="C11253" s="44" t="s">
        <v>81</v>
      </c>
      <c r="D11253" s="3" t="s">
        <v>176</v>
      </c>
      <c r="E11253" s="3">
        <v>3</v>
      </c>
      <c r="F11253" s="116">
        <v>1</v>
      </c>
      <c r="G11253" s="116">
        <v>4</v>
      </c>
      <c r="H11253" s="116">
        <v>1</v>
      </c>
      <c r="I11253" s="3">
        <f t="shared" si="175"/>
        <v>2</v>
      </c>
    </row>
    <row r="11254" spans="1:9" x14ac:dyDescent="0.35">
      <c r="A11254" s="3" t="s">
        <v>11646</v>
      </c>
      <c r="B11254" s="44" t="s">
        <v>213</v>
      </c>
      <c r="C11254" s="44" t="s">
        <v>108</v>
      </c>
      <c r="D11254" s="3" t="s">
        <v>176</v>
      </c>
      <c r="E11254" s="3">
        <v>3</v>
      </c>
      <c r="F11254" s="116">
        <v>1</v>
      </c>
      <c r="G11254" s="116">
        <v>4</v>
      </c>
      <c r="H11254" s="116">
        <v>1</v>
      </c>
      <c r="I11254" s="3">
        <f t="shared" si="175"/>
        <v>2</v>
      </c>
    </row>
    <row r="11255" spans="1:9" x14ac:dyDescent="0.35">
      <c r="A11255" s="3" t="s">
        <v>11647</v>
      </c>
      <c r="B11255" s="44" t="s">
        <v>277</v>
      </c>
      <c r="C11255" s="44" t="s">
        <v>273</v>
      </c>
      <c r="D11255" s="3" t="s">
        <v>176</v>
      </c>
      <c r="E11255" s="3">
        <v>3</v>
      </c>
      <c r="F11255" s="116">
        <v>1</v>
      </c>
      <c r="G11255" s="116">
        <v>4</v>
      </c>
      <c r="H11255" s="116">
        <v>1</v>
      </c>
      <c r="I11255" s="3">
        <f t="shared" si="175"/>
        <v>2</v>
      </c>
    </row>
    <row r="11256" spans="1:9" x14ac:dyDescent="0.35">
      <c r="A11256" s="3" t="s">
        <v>11648</v>
      </c>
      <c r="B11256" s="44" t="s">
        <v>213</v>
      </c>
      <c r="C11256" s="44" t="s">
        <v>108</v>
      </c>
      <c r="D11256" s="3" t="s">
        <v>176</v>
      </c>
      <c r="E11256" s="3">
        <v>3</v>
      </c>
      <c r="F11256" s="116">
        <v>1</v>
      </c>
      <c r="G11256" s="116">
        <v>4</v>
      </c>
      <c r="H11256" s="116">
        <v>1</v>
      </c>
      <c r="I11256" s="3">
        <f t="shared" si="175"/>
        <v>2</v>
      </c>
    </row>
    <row r="11257" spans="1:9" x14ac:dyDescent="0.35">
      <c r="A11257" s="3" t="s">
        <v>11649</v>
      </c>
      <c r="B11257" s="44" t="s">
        <v>241</v>
      </c>
      <c r="C11257" s="44" t="s">
        <v>35</v>
      </c>
      <c r="D11257" s="3" t="s">
        <v>175</v>
      </c>
      <c r="E11257" s="3">
        <v>3</v>
      </c>
      <c r="F11257" s="116">
        <v>1</v>
      </c>
      <c r="G11257" s="116">
        <v>4</v>
      </c>
      <c r="H11257" s="116">
        <v>1</v>
      </c>
      <c r="I11257" s="3">
        <f t="shared" si="175"/>
        <v>2</v>
      </c>
    </row>
    <row r="11258" spans="1:9" x14ac:dyDescent="0.35">
      <c r="A11258" s="3" t="s">
        <v>11650</v>
      </c>
      <c r="B11258" s="44" t="s">
        <v>213</v>
      </c>
      <c r="C11258" s="44" t="s">
        <v>108</v>
      </c>
      <c r="D11258" s="3" t="s">
        <v>176</v>
      </c>
      <c r="E11258" s="3">
        <v>3</v>
      </c>
      <c r="F11258" s="116">
        <v>1</v>
      </c>
      <c r="G11258" s="116">
        <v>4</v>
      </c>
      <c r="H11258" s="116">
        <v>1</v>
      </c>
      <c r="I11258" s="3">
        <f t="shared" si="175"/>
        <v>2</v>
      </c>
    </row>
    <row r="11259" spans="1:9" x14ac:dyDescent="0.35">
      <c r="A11259" s="3" t="s">
        <v>11651</v>
      </c>
      <c r="B11259" s="44" t="s">
        <v>202</v>
      </c>
      <c r="C11259" s="44" t="s">
        <v>203</v>
      </c>
      <c r="D11259" s="3" t="s">
        <v>176</v>
      </c>
      <c r="E11259" s="3">
        <v>3</v>
      </c>
      <c r="F11259" s="116">
        <v>1</v>
      </c>
      <c r="G11259" s="116">
        <v>1</v>
      </c>
      <c r="H11259" s="116">
        <v>2</v>
      </c>
      <c r="I11259" s="3">
        <f t="shared" si="175"/>
        <v>2</v>
      </c>
    </row>
    <row r="11260" spans="1:9" x14ac:dyDescent="0.35">
      <c r="A11260" s="3" t="s">
        <v>11652</v>
      </c>
      <c r="B11260" s="44" t="s">
        <v>257</v>
      </c>
      <c r="C11260" s="44" t="s">
        <v>108</v>
      </c>
      <c r="D11260" s="3" t="s">
        <v>175</v>
      </c>
      <c r="E11260" s="3">
        <v>3</v>
      </c>
      <c r="F11260" s="116">
        <v>1</v>
      </c>
      <c r="G11260" s="116">
        <v>4</v>
      </c>
      <c r="H11260" s="116">
        <v>1</v>
      </c>
      <c r="I11260" s="3">
        <f t="shared" si="175"/>
        <v>2</v>
      </c>
    </row>
    <row r="11261" spans="1:9" x14ac:dyDescent="0.35">
      <c r="A11261" s="3" t="s">
        <v>11653</v>
      </c>
      <c r="B11261" s="44" t="s">
        <v>241</v>
      </c>
      <c r="C11261" s="44" t="s">
        <v>35</v>
      </c>
      <c r="D11261" s="3" t="s">
        <v>175</v>
      </c>
      <c r="E11261" s="3">
        <v>3</v>
      </c>
      <c r="F11261" s="116">
        <v>1</v>
      </c>
      <c r="G11261" s="116">
        <v>4</v>
      </c>
      <c r="H11261" s="116">
        <v>1</v>
      </c>
      <c r="I11261" s="3">
        <f t="shared" si="175"/>
        <v>2</v>
      </c>
    </row>
    <row r="11262" spans="1:9" x14ac:dyDescent="0.35">
      <c r="A11262" s="3" t="s">
        <v>11654</v>
      </c>
      <c r="B11262" s="44" t="s">
        <v>257</v>
      </c>
      <c r="C11262" s="44" t="s">
        <v>108</v>
      </c>
      <c r="D11262" s="3" t="s">
        <v>175</v>
      </c>
      <c r="E11262" s="3">
        <v>3</v>
      </c>
      <c r="F11262" s="116">
        <v>1</v>
      </c>
      <c r="G11262" s="116">
        <v>1</v>
      </c>
      <c r="H11262" s="116">
        <v>1</v>
      </c>
      <c r="I11262" s="3">
        <f t="shared" si="175"/>
        <v>2</v>
      </c>
    </row>
    <row r="11263" spans="1:9" x14ac:dyDescent="0.35">
      <c r="A11263" s="3" t="s">
        <v>11655</v>
      </c>
      <c r="B11263" s="44" t="s">
        <v>280</v>
      </c>
      <c r="C11263" s="44" t="s">
        <v>98</v>
      </c>
      <c r="D11263" s="3" t="s">
        <v>175</v>
      </c>
      <c r="E11263" s="3">
        <v>3</v>
      </c>
      <c r="F11263" s="116">
        <v>1</v>
      </c>
      <c r="G11263" s="116">
        <v>4</v>
      </c>
      <c r="H11263" s="116">
        <v>1</v>
      </c>
      <c r="I11263" s="3">
        <f t="shared" si="175"/>
        <v>2</v>
      </c>
    </row>
    <row r="11264" spans="1:9" x14ac:dyDescent="0.35">
      <c r="A11264" s="3" t="s">
        <v>11656</v>
      </c>
      <c r="B11264" s="44" t="s">
        <v>257</v>
      </c>
      <c r="C11264" s="44" t="s">
        <v>108</v>
      </c>
      <c r="D11264" s="3" t="s">
        <v>175</v>
      </c>
      <c r="E11264" s="3">
        <v>3</v>
      </c>
      <c r="F11264" s="116">
        <v>4</v>
      </c>
      <c r="G11264" s="116">
        <v>4</v>
      </c>
      <c r="H11264" s="116">
        <v>2</v>
      </c>
      <c r="I11264" s="3">
        <f t="shared" si="175"/>
        <v>3</v>
      </c>
    </row>
    <row r="11265" spans="1:9" x14ac:dyDescent="0.35">
      <c r="A11265" s="3" t="s">
        <v>11657</v>
      </c>
      <c r="B11265" s="44" t="s">
        <v>241</v>
      </c>
      <c r="C11265" s="44" t="s">
        <v>35</v>
      </c>
      <c r="D11265" s="3" t="s">
        <v>175</v>
      </c>
      <c r="E11265" s="3">
        <v>3</v>
      </c>
      <c r="F11265" s="116">
        <v>1</v>
      </c>
      <c r="G11265" s="116">
        <v>4</v>
      </c>
      <c r="H11265" s="116">
        <v>1</v>
      </c>
      <c r="I11265" s="3">
        <f t="shared" si="175"/>
        <v>2</v>
      </c>
    </row>
    <row r="11266" spans="1:9" x14ac:dyDescent="0.35">
      <c r="A11266" s="3" t="s">
        <v>11658</v>
      </c>
      <c r="B11266" s="44" t="s">
        <v>241</v>
      </c>
      <c r="C11266" s="44" t="s">
        <v>35</v>
      </c>
      <c r="D11266" s="3" t="s">
        <v>175</v>
      </c>
      <c r="E11266" s="3">
        <v>3</v>
      </c>
      <c r="F11266" s="116">
        <v>1</v>
      </c>
      <c r="G11266" s="116">
        <v>4</v>
      </c>
      <c r="H11266" s="116">
        <v>1</v>
      </c>
      <c r="I11266" s="3">
        <f t="shared" si="175"/>
        <v>2</v>
      </c>
    </row>
    <row r="11267" spans="1:9" x14ac:dyDescent="0.35">
      <c r="A11267" s="3" t="s">
        <v>11659</v>
      </c>
      <c r="B11267" s="44" t="s">
        <v>241</v>
      </c>
      <c r="C11267" s="44" t="s">
        <v>35</v>
      </c>
      <c r="D11267" s="3" t="s">
        <v>175</v>
      </c>
      <c r="E11267" s="3">
        <v>3</v>
      </c>
      <c r="F11267" s="116">
        <v>1</v>
      </c>
      <c r="G11267" s="116">
        <v>4</v>
      </c>
      <c r="H11267" s="116">
        <v>1</v>
      </c>
      <c r="I11267" s="3">
        <f t="shared" ref="I11267:I11330" si="176">ROUND(AVERAGE(E11267:H11267),0)</f>
        <v>2</v>
      </c>
    </row>
    <row r="11268" spans="1:9" x14ac:dyDescent="0.35">
      <c r="A11268" s="3" t="s">
        <v>11660</v>
      </c>
      <c r="B11268" s="44" t="s">
        <v>231</v>
      </c>
      <c r="C11268" s="44" t="s">
        <v>35</v>
      </c>
      <c r="D11268" s="3" t="s">
        <v>176</v>
      </c>
      <c r="E11268" s="3">
        <v>3</v>
      </c>
      <c r="F11268" s="116">
        <v>1</v>
      </c>
      <c r="G11268" s="116">
        <v>4</v>
      </c>
      <c r="H11268" s="116">
        <v>1</v>
      </c>
      <c r="I11268" s="3">
        <f t="shared" si="176"/>
        <v>2</v>
      </c>
    </row>
    <row r="11269" spans="1:9" x14ac:dyDescent="0.35">
      <c r="A11269" s="3" t="s">
        <v>11661</v>
      </c>
      <c r="B11269" s="44" t="s">
        <v>269</v>
      </c>
      <c r="C11269" s="44" t="s">
        <v>270</v>
      </c>
      <c r="D11269" s="3" t="s">
        <v>176</v>
      </c>
      <c r="E11269" s="3">
        <v>3</v>
      </c>
      <c r="F11269" s="116">
        <v>1</v>
      </c>
      <c r="G11269" s="116">
        <v>4</v>
      </c>
      <c r="H11269" s="116">
        <v>1</v>
      </c>
      <c r="I11269" s="3">
        <f t="shared" si="176"/>
        <v>2</v>
      </c>
    </row>
    <row r="11270" spans="1:9" x14ac:dyDescent="0.35">
      <c r="A11270" s="3" t="s">
        <v>11662</v>
      </c>
      <c r="B11270" s="44" t="s">
        <v>241</v>
      </c>
      <c r="C11270" s="44" t="s">
        <v>35</v>
      </c>
      <c r="D11270" s="3" t="s">
        <v>175</v>
      </c>
      <c r="E11270" s="3">
        <v>3</v>
      </c>
      <c r="F11270" s="116">
        <v>1</v>
      </c>
      <c r="G11270" s="116">
        <v>4</v>
      </c>
      <c r="H11270" s="116">
        <v>1</v>
      </c>
      <c r="I11270" s="3">
        <f t="shared" si="176"/>
        <v>2</v>
      </c>
    </row>
    <row r="11271" spans="1:9" x14ac:dyDescent="0.35">
      <c r="A11271" s="3" t="s">
        <v>11663</v>
      </c>
      <c r="B11271" s="44" t="s">
        <v>241</v>
      </c>
      <c r="C11271" s="44" t="s">
        <v>35</v>
      </c>
      <c r="D11271" s="3" t="s">
        <v>175</v>
      </c>
      <c r="E11271" s="3">
        <v>3</v>
      </c>
      <c r="F11271" s="116">
        <v>1</v>
      </c>
      <c r="G11271" s="116">
        <v>1</v>
      </c>
      <c r="H11271" s="116">
        <v>1</v>
      </c>
      <c r="I11271" s="3">
        <f t="shared" si="176"/>
        <v>2</v>
      </c>
    </row>
    <row r="11272" spans="1:9" x14ac:dyDescent="0.35">
      <c r="A11272" s="3" t="s">
        <v>11664</v>
      </c>
      <c r="B11272" s="44" t="s">
        <v>202</v>
      </c>
      <c r="C11272" s="44" t="s">
        <v>203</v>
      </c>
      <c r="D11272" s="3" t="s">
        <v>176</v>
      </c>
      <c r="E11272" s="3">
        <v>3</v>
      </c>
      <c r="F11272" s="116">
        <v>1</v>
      </c>
      <c r="G11272" s="116">
        <v>4</v>
      </c>
      <c r="H11272" s="116">
        <v>1</v>
      </c>
      <c r="I11272" s="3">
        <f t="shared" si="176"/>
        <v>2</v>
      </c>
    </row>
    <row r="11273" spans="1:9" x14ac:dyDescent="0.35">
      <c r="A11273" s="3" t="s">
        <v>11665</v>
      </c>
      <c r="B11273" s="44" t="s">
        <v>231</v>
      </c>
      <c r="C11273" s="44" t="s">
        <v>35</v>
      </c>
      <c r="D11273" s="3" t="s">
        <v>176</v>
      </c>
      <c r="E11273" s="3">
        <v>3</v>
      </c>
      <c r="F11273" s="116">
        <v>1</v>
      </c>
      <c r="G11273" s="116">
        <v>1</v>
      </c>
      <c r="H11273" s="116">
        <v>1</v>
      </c>
      <c r="I11273" s="3">
        <f t="shared" si="176"/>
        <v>2</v>
      </c>
    </row>
    <row r="11274" spans="1:9" x14ac:dyDescent="0.35">
      <c r="A11274" s="3" t="s">
        <v>11666</v>
      </c>
      <c r="B11274" s="44" t="s">
        <v>241</v>
      </c>
      <c r="C11274" s="44" t="s">
        <v>35</v>
      </c>
      <c r="D11274" s="3" t="s">
        <v>175</v>
      </c>
      <c r="E11274" s="3">
        <v>3</v>
      </c>
      <c r="F11274" s="116">
        <v>1</v>
      </c>
      <c r="G11274" s="116">
        <v>4</v>
      </c>
      <c r="H11274" s="116">
        <v>1</v>
      </c>
      <c r="I11274" s="3">
        <f t="shared" si="176"/>
        <v>2</v>
      </c>
    </row>
    <row r="11275" spans="1:9" x14ac:dyDescent="0.35">
      <c r="A11275" s="3" t="s">
        <v>11667</v>
      </c>
      <c r="B11275" s="44" t="s">
        <v>2212</v>
      </c>
      <c r="C11275" s="44" t="s">
        <v>81</v>
      </c>
      <c r="D11275" s="3" t="s">
        <v>175</v>
      </c>
      <c r="E11275" s="3">
        <v>3</v>
      </c>
      <c r="F11275" s="116">
        <v>1</v>
      </c>
      <c r="G11275" s="116">
        <v>4</v>
      </c>
      <c r="H11275" s="116">
        <v>1</v>
      </c>
      <c r="I11275" s="3">
        <f t="shared" si="176"/>
        <v>2</v>
      </c>
    </row>
    <row r="11276" spans="1:9" x14ac:dyDescent="0.35">
      <c r="A11276" s="3" t="s">
        <v>11668</v>
      </c>
      <c r="B11276" s="44" t="s">
        <v>2212</v>
      </c>
      <c r="C11276" s="44" t="s">
        <v>81</v>
      </c>
      <c r="D11276" s="3" t="s">
        <v>175</v>
      </c>
      <c r="E11276" s="3">
        <v>3</v>
      </c>
      <c r="F11276" s="116">
        <v>1</v>
      </c>
      <c r="G11276" s="116">
        <v>4</v>
      </c>
      <c r="H11276" s="116">
        <v>1</v>
      </c>
      <c r="I11276" s="3">
        <f t="shared" si="176"/>
        <v>2</v>
      </c>
    </row>
    <row r="11277" spans="1:9" x14ac:dyDescent="0.35">
      <c r="A11277" s="3" t="s">
        <v>11669</v>
      </c>
      <c r="B11277" s="44" t="s">
        <v>241</v>
      </c>
      <c r="C11277" s="44" t="s">
        <v>35</v>
      </c>
      <c r="D11277" s="3" t="s">
        <v>175</v>
      </c>
      <c r="E11277" s="3">
        <v>3</v>
      </c>
      <c r="F11277" s="116">
        <v>1</v>
      </c>
      <c r="G11277" s="116">
        <v>4</v>
      </c>
      <c r="H11277" s="116">
        <v>1</v>
      </c>
      <c r="I11277" s="3">
        <f t="shared" si="176"/>
        <v>2</v>
      </c>
    </row>
    <row r="11278" spans="1:9" x14ac:dyDescent="0.35">
      <c r="A11278" s="3" t="s">
        <v>11670</v>
      </c>
      <c r="B11278" s="44" t="s">
        <v>279</v>
      </c>
      <c r="C11278" s="44" t="s">
        <v>155</v>
      </c>
      <c r="D11278" s="3" t="s">
        <v>175</v>
      </c>
      <c r="E11278" s="3">
        <v>3</v>
      </c>
      <c r="F11278" s="116">
        <v>1</v>
      </c>
      <c r="G11278" s="116">
        <v>4</v>
      </c>
      <c r="H11278" s="116">
        <v>1</v>
      </c>
      <c r="I11278" s="3">
        <f t="shared" si="176"/>
        <v>2</v>
      </c>
    </row>
    <row r="11279" spans="1:9" x14ac:dyDescent="0.35">
      <c r="A11279" s="3" t="s">
        <v>11671</v>
      </c>
      <c r="B11279" s="44" t="s">
        <v>272</v>
      </c>
      <c r="C11279" s="44" t="s">
        <v>273</v>
      </c>
      <c r="D11279" s="3" t="s">
        <v>175</v>
      </c>
      <c r="E11279" s="3">
        <v>3</v>
      </c>
      <c r="F11279" s="116">
        <v>1</v>
      </c>
      <c r="G11279" s="116">
        <v>4</v>
      </c>
      <c r="H11279" s="116">
        <v>1</v>
      </c>
      <c r="I11279" s="3">
        <f t="shared" si="176"/>
        <v>2</v>
      </c>
    </row>
    <row r="11280" spans="1:9" x14ac:dyDescent="0.35">
      <c r="A11280" s="3" t="s">
        <v>11672</v>
      </c>
      <c r="B11280" s="44" t="s">
        <v>241</v>
      </c>
      <c r="C11280" s="44" t="s">
        <v>35</v>
      </c>
      <c r="D11280" s="3" t="s">
        <v>175</v>
      </c>
      <c r="E11280" s="3">
        <v>3</v>
      </c>
      <c r="F11280" s="116">
        <v>1</v>
      </c>
      <c r="G11280" s="116">
        <v>4</v>
      </c>
      <c r="H11280" s="116">
        <v>1</v>
      </c>
      <c r="I11280" s="3">
        <f t="shared" si="176"/>
        <v>2</v>
      </c>
    </row>
    <row r="11281" spans="1:9" x14ac:dyDescent="0.35">
      <c r="A11281" s="3" t="s">
        <v>11673</v>
      </c>
      <c r="B11281" s="44" t="s">
        <v>201</v>
      </c>
      <c r="C11281" s="44" t="s">
        <v>155</v>
      </c>
      <c r="D11281" s="3" t="s">
        <v>176</v>
      </c>
      <c r="E11281" s="3">
        <v>3</v>
      </c>
      <c r="F11281" s="116">
        <v>1</v>
      </c>
      <c r="G11281" s="116">
        <v>4</v>
      </c>
      <c r="H11281" s="116">
        <v>1</v>
      </c>
      <c r="I11281" s="3">
        <f t="shared" si="176"/>
        <v>2</v>
      </c>
    </row>
    <row r="11282" spans="1:9" x14ac:dyDescent="0.35">
      <c r="A11282" s="3" t="s">
        <v>11674</v>
      </c>
      <c r="B11282" s="44" t="s">
        <v>277</v>
      </c>
      <c r="C11282" s="44" t="s">
        <v>273</v>
      </c>
      <c r="D11282" s="3" t="s">
        <v>176</v>
      </c>
      <c r="E11282" s="3">
        <v>3</v>
      </c>
      <c r="F11282" s="116">
        <v>1</v>
      </c>
      <c r="G11282" s="116">
        <v>4</v>
      </c>
      <c r="H11282" s="116">
        <v>1</v>
      </c>
      <c r="I11282" s="3">
        <f t="shared" si="176"/>
        <v>2</v>
      </c>
    </row>
    <row r="11283" spans="1:9" x14ac:dyDescent="0.35">
      <c r="A11283" s="3" t="s">
        <v>11675</v>
      </c>
      <c r="B11283" s="44" t="s">
        <v>241</v>
      </c>
      <c r="C11283" s="44" t="s">
        <v>35</v>
      </c>
      <c r="D11283" s="3" t="s">
        <v>175</v>
      </c>
      <c r="E11283" s="3">
        <v>2</v>
      </c>
      <c r="F11283" s="116">
        <v>4</v>
      </c>
      <c r="G11283" s="116">
        <v>1</v>
      </c>
      <c r="H11283" s="116">
        <v>1</v>
      </c>
      <c r="I11283" s="3">
        <f t="shared" si="176"/>
        <v>2</v>
      </c>
    </row>
    <row r="11284" spans="1:9" x14ac:dyDescent="0.35">
      <c r="A11284" s="3" t="s">
        <v>11676</v>
      </c>
      <c r="B11284" s="44" t="s">
        <v>241</v>
      </c>
      <c r="C11284" s="44" t="s">
        <v>35</v>
      </c>
      <c r="D11284" s="3" t="s">
        <v>175</v>
      </c>
      <c r="E11284" s="3">
        <v>3</v>
      </c>
      <c r="F11284" s="116">
        <v>1</v>
      </c>
      <c r="G11284" s="116">
        <v>4</v>
      </c>
      <c r="H11284" s="116">
        <v>1</v>
      </c>
      <c r="I11284" s="3">
        <f t="shared" si="176"/>
        <v>2</v>
      </c>
    </row>
    <row r="11285" spans="1:9" x14ac:dyDescent="0.35">
      <c r="A11285" s="3" t="s">
        <v>11677</v>
      </c>
      <c r="B11285" s="44" t="s">
        <v>241</v>
      </c>
      <c r="C11285" s="44" t="s">
        <v>35</v>
      </c>
      <c r="D11285" s="3" t="s">
        <v>175</v>
      </c>
      <c r="E11285" s="3">
        <v>1</v>
      </c>
      <c r="F11285" s="116">
        <v>2</v>
      </c>
      <c r="G11285" s="116">
        <v>1</v>
      </c>
      <c r="H11285" s="116">
        <v>1</v>
      </c>
      <c r="I11285" s="3">
        <f t="shared" si="176"/>
        <v>1</v>
      </c>
    </row>
    <row r="11286" spans="1:9" x14ac:dyDescent="0.35">
      <c r="A11286" s="3" t="s">
        <v>11678</v>
      </c>
      <c r="B11286" s="44" t="s">
        <v>241</v>
      </c>
      <c r="C11286" s="44" t="s">
        <v>35</v>
      </c>
      <c r="D11286" s="3" t="s">
        <v>175</v>
      </c>
      <c r="E11286" s="3">
        <v>3</v>
      </c>
      <c r="F11286" s="116">
        <v>1</v>
      </c>
      <c r="G11286" s="116">
        <v>4</v>
      </c>
      <c r="H11286" s="116">
        <v>1</v>
      </c>
      <c r="I11286" s="3">
        <f t="shared" si="176"/>
        <v>2</v>
      </c>
    </row>
    <row r="11287" spans="1:9" x14ac:dyDescent="0.35">
      <c r="A11287" s="3" t="s">
        <v>11679</v>
      </c>
      <c r="B11287" s="44" t="s">
        <v>2212</v>
      </c>
      <c r="C11287" s="44" t="s">
        <v>81</v>
      </c>
      <c r="D11287" s="3" t="s">
        <v>175</v>
      </c>
      <c r="E11287" s="3">
        <v>3</v>
      </c>
      <c r="F11287" s="116">
        <v>1</v>
      </c>
      <c r="G11287" s="116">
        <v>4</v>
      </c>
      <c r="H11287" s="116">
        <v>1</v>
      </c>
      <c r="I11287" s="3">
        <f t="shared" si="176"/>
        <v>2</v>
      </c>
    </row>
    <row r="11288" spans="1:9" x14ac:dyDescent="0.35">
      <c r="A11288" s="3" t="s">
        <v>11680</v>
      </c>
      <c r="B11288" s="44" t="s">
        <v>202</v>
      </c>
      <c r="C11288" s="44" t="s">
        <v>203</v>
      </c>
      <c r="D11288" s="3" t="s">
        <v>176</v>
      </c>
      <c r="E11288" s="3">
        <v>3</v>
      </c>
      <c r="F11288" s="116">
        <v>1</v>
      </c>
      <c r="G11288" s="116">
        <v>1</v>
      </c>
      <c r="H11288" s="116">
        <v>1</v>
      </c>
      <c r="I11288" s="3">
        <f t="shared" si="176"/>
        <v>2</v>
      </c>
    </row>
    <row r="11289" spans="1:9" x14ac:dyDescent="0.35">
      <c r="A11289" s="3" t="s">
        <v>11681</v>
      </c>
      <c r="B11289" s="44" t="s">
        <v>231</v>
      </c>
      <c r="C11289" s="44" t="s">
        <v>35</v>
      </c>
      <c r="D11289" s="3" t="s">
        <v>176</v>
      </c>
      <c r="E11289" s="3">
        <v>3</v>
      </c>
      <c r="F11289" s="116">
        <v>1</v>
      </c>
      <c r="G11289" s="116">
        <v>1</v>
      </c>
      <c r="H11289" s="116">
        <v>2</v>
      </c>
      <c r="I11289" s="3">
        <f t="shared" si="176"/>
        <v>2</v>
      </c>
    </row>
    <row r="11290" spans="1:9" x14ac:dyDescent="0.35">
      <c r="A11290" s="3" t="s">
        <v>11682</v>
      </c>
      <c r="B11290" s="44" t="s">
        <v>280</v>
      </c>
      <c r="C11290" s="44" t="s">
        <v>98</v>
      </c>
      <c r="D11290" s="3" t="s">
        <v>175</v>
      </c>
      <c r="E11290" s="3">
        <v>3</v>
      </c>
      <c r="F11290" s="116">
        <v>1</v>
      </c>
      <c r="G11290" s="116">
        <v>4</v>
      </c>
      <c r="H11290" s="116">
        <v>1</v>
      </c>
      <c r="I11290" s="3">
        <f t="shared" si="176"/>
        <v>2</v>
      </c>
    </row>
    <row r="11291" spans="1:9" x14ac:dyDescent="0.35">
      <c r="A11291" s="3" t="s">
        <v>11683</v>
      </c>
      <c r="B11291" s="44" t="s">
        <v>231</v>
      </c>
      <c r="C11291" s="44" t="s">
        <v>35</v>
      </c>
      <c r="D11291" s="3" t="s">
        <v>176</v>
      </c>
      <c r="E11291" s="3">
        <v>3</v>
      </c>
      <c r="F11291" s="116">
        <v>1</v>
      </c>
      <c r="G11291" s="116">
        <v>4</v>
      </c>
      <c r="H11291" s="116">
        <v>1</v>
      </c>
      <c r="I11291" s="3">
        <f t="shared" si="176"/>
        <v>2</v>
      </c>
    </row>
    <row r="11292" spans="1:9" x14ac:dyDescent="0.35">
      <c r="A11292" s="3" t="s">
        <v>11684</v>
      </c>
      <c r="B11292" s="44" t="s">
        <v>231</v>
      </c>
      <c r="C11292" s="44" t="s">
        <v>35</v>
      </c>
      <c r="D11292" s="3" t="s">
        <v>176</v>
      </c>
      <c r="E11292" s="3">
        <v>3</v>
      </c>
      <c r="F11292" s="116">
        <v>1</v>
      </c>
      <c r="G11292" s="116">
        <v>4</v>
      </c>
      <c r="H11292" s="116">
        <v>1</v>
      </c>
      <c r="I11292" s="3">
        <f t="shared" si="176"/>
        <v>2</v>
      </c>
    </row>
    <row r="11293" spans="1:9" x14ac:dyDescent="0.35">
      <c r="A11293" s="3" t="s">
        <v>11685</v>
      </c>
      <c r="B11293" s="44" t="s">
        <v>241</v>
      </c>
      <c r="C11293" s="44" t="s">
        <v>35</v>
      </c>
      <c r="D11293" s="3" t="s">
        <v>175</v>
      </c>
      <c r="E11293" s="3">
        <v>3</v>
      </c>
      <c r="F11293" s="116">
        <v>1</v>
      </c>
      <c r="G11293" s="116">
        <v>4</v>
      </c>
      <c r="H11293" s="116">
        <v>1</v>
      </c>
      <c r="I11293" s="3">
        <f t="shared" si="176"/>
        <v>2</v>
      </c>
    </row>
    <row r="11294" spans="1:9" x14ac:dyDescent="0.35">
      <c r="A11294" s="3" t="s">
        <v>11686</v>
      </c>
      <c r="B11294" s="44" t="s">
        <v>241</v>
      </c>
      <c r="C11294" s="44" t="s">
        <v>35</v>
      </c>
      <c r="D11294" s="3" t="s">
        <v>175</v>
      </c>
      <c r="E11294" s="3">
        <v>3</v>
      </c>
      <c r="F11294" s="116">
        <v>1</v>
      </c>
      <c r="G11294" s="116">
        <v>4</v>
      </c>
      <c r="H11294" s="116">
        <v>1</v>
      </c>
      <c r="I11294" s="3">
        <f t="shared" si="176"/>
        <v>2</v>
      </c>
    </row>
    <row r="11295" spans="1:9" x14ac:dyDescent="0.35">
      <c r="A11295" s="3" t="s">
        <v>11687</v>
      </c>
      <c r="B11295" s="44" t="s">
        <v>241</v>
      </c>
      <c r="C11295" s="44" t="s">
        <v>35</v>
      </c>
      <c r="D11295" s="3" t="s">
        <v>175</v>
      </c>
      <c r="E11295" s="3">
        <v>1</v>
      </c>
      <c r="F11295" s="116">
        <v>4</v>
      </c>
      <c r="G11295" s="116">
        <v>4</v>
      </c>
      <c r="H11295" s="116">
        <v>3</v>
      </c>
      <c r="I11295" s="3">
        <f t="shared" si="176"/>
        <v>3</v>
      </c>
    </row>
    <row r="11296" spans="1:9" x14ac:dyDescent="0.35">
      <c r="A11296" s="3" t="s">
        <v>11688</v>
      </c>
      <c r="B11296" s="44" t="s">
        <v>231</v>
      </c>
      <c r="C11296" s="44" t="s">
        <v>35</v>
      </c>
      <c r="D11296" s="3" t="s">
        <v>176</v>
      </c>
      <c r="E11296" s="3">
        <v>3</v>
      </c>
      <c r="F11296" s="116">
        <v>1</v>
      </c>
      <c r="G11296" s="116">
        <v>1</v>
      </c>
      <c r="H11296" s="116">
        <v>2</v>
      </c>
      <c r="I11296" s="3">
        <f t="shared" si="176"/>
        <v>2</v>
      </c>
    </row>
    <row r="11297" spans="1:9" x14ac:dyDescent="0.35">
      <c r="A11297" s="3" t="s">
        <v>11689</v>
      </c>
      <c r="B11297" s="44" t="s">
        <v>231</v>
      </c>
      <c r="C11297" s="44" t="s">
        <v>35</v>
      </c>
      <c r="D11297" s="3" t="s">
        <v>176</v>
      </c>
      <c r="E11297" s="3">
        <v>3</v>
      </c>
      <c r="F11297" s="116">
        <v>1</v>
      </c>
      <c r="G11297" s="116">
        <v>4</v>
      </c>
      <c r="H11297" s="116">
        <v>3</v>
      </c>
      <c r="I11297" s="3">
        <f t="shared" si="176"/>
        <v>3</v>
      </c>
    </row>
    <row r="11298" spans="1:9" x14ac:dyDescent="0.35">
      <c r="A11298" s="3" t="s">
        <v>11690</v>
      </c>
      <c r="B11298" s="44" t="s">
        <v>241</v>
      </c>
      <c r="C11298" s="44" t="s">
        <v>35</v>
      </c>
      <c r="D11298" s="3" t="s">
        <v>175</v>
      </c>
      <c r="E11298" s="3">
        <v>3</v>
      </c>
      <c r="F11298" s="116">
        <v>1</v>
      </c>
      <c r="G11298" s="116">
        <v>4</v>
      </c>
      <c r="H11298" s="116">
        <v>1</v>
      </c>
      <c r="I11298" s="3">
        <f t="shared" si="176"/>
        <v>2</v>
      </c>
    </row>
    <row r="11299" spans="1:9" x14ac:dyDescent="0.35">
      <c r="A11299" s="3" t="s">
        <v>11691</v>
      </c>
      <c r="B11299" s="44" t="s">
        <v>201</v>
      </c>
      <c r="C11299" s="44" t="s">
        <v>155</v>
      </c>
      <c r="D11299" s="3" t="s">
        <v>176</v>
      </c>
      <c r="E11299" s="3">
        <v>3</v>
      </c>
      <c r="F11299" s="116">
        <v>1</v>
      </c>
      <c r="G11299" s="116">
        <v>4</v>
      </c>
      <c r="H11299" s="116">
        <v>1</v>
      </c>
      <c r="I11299" s="3">
        <f t="shared" si="176"/>
        <v>2</v>
      </c>
    </row>
    <row r="11300" spans="1:9" x14ac:dyDescent="0.35">
      <c r="A11300" s="3" t="s">
        <v>11692</v>
      </c>
      <c r="B11300" s="44" t="s">
        <v>201</v>
      </c>
      <c r="C11300" s="44" t="s">
        <v>155</v>
      </c>
      <c r="D11300" s="3" t="s">
        <v>176</v>
      </c>
      <c r="E11300" s="3">
        <v>3</v>
      </c>
      <c r="F11300" s="116">
        <v>1</v>
      </c>
      <c r="G11300" s="116">
        <v>4</v>
      </c>
      <c r="H11300" s="116">
        <v>1</v>
      </c>
      <c r="I11300" s="3">
        <f t="shared" si="176"/>
        <v>2</v>
      </c>
    </row>
    <row r="11301" spans="1:9" x14ac:dyDescent="0.35">
      <c r="A11301" s="3" t="s">
        <v>11693</v>
      </c>
      <c r="B11301" s="44" t="s">
        <v>201</v>
      </c>
      <c r="C11301" s="44" t="s">
        <v>155</v>
      </c>
      <c r="D11301" s="3" t="s">
        <v>176</v>
      </c>
      <c r="E11301" s="3">
        <v>3</v>
      </c>
      <c r="F11301" s="116">
        <v>1</v>
      </c>
      <c r="G11301" s="116">
        <v>4</v>
      </c>
      <c r="H11301" s="116">
        <v>1</v>
      </c>
      <c r="I11301" s="3">
        <f t="shared" si="176"/>
        <v>2</v>
      </c>
    </row>
    <row r="11302" spans="1:9" x14ac:dyDescent="0.35">
      <c r="A11302" s="3" t="s">
        <v>11694</v>
      </c>
      <c r="B11302" s="44" t="s">
        <v>279</v>
      </c>
      <c r="C11302" s="44" t="s">
        <v>155</v>
      </c>
      <c r="D11302" s="3" t="s">
        <v>175</v>
      </c>
      <c r="E11302" s="3">
        <v>3</v>
      </c>
      <c r="F11302" s="116">
        <v>1</v>
      </c>
      <c r="G11302" s="116">
        <v>1</v>
      </c>
      <c r="H11302" s="116">
        <v>1</v>
      </c>
      <c r="I11302" s="3">
        <f t="shared" si="176"/>
        <v>2</v>
      </c>
    </row>
    <row r="11303" spans="1:9" x14ac:dyDescent="0.35">
      <c r="A11303" s="3" t="s">
        <v>11695</v>
      </c>
      <c r="B11303" s="44" t="s">
        <v>279</v>
      </c>
      <c r="C11303" s="44" t="s">
        <v>155</v>
      </c>
      <c r="D11303" s="3" t="s">
        <v>175</v>
      </c>
      <c r="E11303" s="3">
        <v>3</v>
      </c>
      <c r="F11303" s="116">
        <v>1</v>
      </c>
      <c r="G11303" s="116">
        <v>4</v>
      </c>
      <c r="H11303" s="116">
        <v>1</v>
      </c>
      <c r="I11303" s="3">
        <f t="shared" si="176"/>
        <v>2</v>
      </c>
    </row>
    <row r="11304" spans="1:9" x14ac:dyDescent="0.35">
      <c r="A11304" s="3" t="s">
        <v>11696</v>
      </c>
      <c r="B11304" s="44" t="s">
        <v>241</v>
      </c>
      <c r="C11304" s="44" t="s">
        <v>35</v>
      </c>
      <c r="D11304" s="3" t="s">
        <v>175</v>
      </c>
      <c r="E11304" s="3">
        <v>3</v>
      </c>
      <c r="F11304" s="116">
        <v>1</v>
      </c>
      <c r="G11304" s="116">
        <v>1</v>
      </c>
      <c r="H11304" s="116">
        <v>1</v>
      </c>
      <c r="I11304" s="3">
        <f t="shared" si="176"/>
        <v>2</v>
      </c>
    </row>
    <row r="11305" spans="1:9" x14ac:dyDescent="0.35">
      <c r="A11305" s="3" t="s">
        <v>11697</v>
      </c>
      <c r="B11305" s="44" t="s">
        <v>269</v>
      </c>
      <c r="C11305" s="44" t="s">
        <v>270</v>
      </c>
      <c r="D11305" s="3" t="s">
        <v>176</v>
      </c>
      <c r="E11305" s="3">
        <v>3</v>
      </c>
      <c r="F11305" s="116">
        <v>1</v>
      </c>
      <c r="G11305" s="116">
        <v>1</v>
      </c>
      <c r="H11305" s="116">
        <v>1</v>
      </c>
      <c r="I11305" s="3">
        <f t="shared" si="176"/>
        <v>2</v>
      </c>
    </row>
    <row r="11306" spans="1:9" x14ac:dyDescent="0.35">
      <c r="A11306" s="3" t="s">
        <v>11698</v>
      </c>
      <c r="B11306" s="44" t="s">
        <v>429</v>
      </c>
      <c r="C11306" s="44" t="s">
        <v>81</v>
      </c>
      <c r="D11306" s="3" t="s">
        <v>176</v>
      </c>
      <c r="E11306" s="3">
        <v>3</v>
      </c>
      <c r="F11306" s="116">
        <v>1</v>
      </c>
      <c r="G11306" s="116">
        <v>4</v>
      </c>
      <c r="H11306" s="116">
        <v>1</v>
      </c>
      <c r="I11306" s="3">
        <f t="shared" si="176"/>
        <v>2</v>
      </c>
    </row>
    <row r="11307" spans="1:9" x14ac:dyDescent="0.35">
      <c r="A11307" s="3" t="s">
        <v>11699</v>
      </c>
      <c r="B11307" s="44" t="s">
        <v>240</v>
      </c>
      <c r="C11307" s="44" t="s">
        <v>25</v>
      </c>
      <c r="D11307" s="3" t="s">
        <v>175</v>
      </c>
      <c r="E11307" s="3">
        <v>3</v>
      </c>
      <c r="F11307" s="116">
        <v>1</v>
      </c>
      <c r="G11307" s="116">
        <v>1</v>
      </c>
      <c r="H11307" s="116">
        <v>1</v>
      </c>
      <c r="I11307" s="3">
        <f t="shared" si="176"/>
        <v>2</v>
      </c>
    </row>
    <row r="11308" spans="1:9" x14ac:dyDescent="0.35">
      <c r="A11308" s="3" t="s">
        <v>11700</v>
      </c>
      <c r="B11308" s="44" t="s">
        <v>179</v>
      </c>
      <c r="C11308" s="44" t="s">
        <v>102</v>
      </c>
      <c r="D11308" s="3" t="s">
        <v>176</v>
      </c>
      <c r="E11308" s="3">
        <v>3</v>
      </c>
      <c r="F11308" s="116">
        <v>1</v>
      </c>
      <c r="G11308" s="116">
        <v>1</v>
      </c>
      <c r="H11308" s="116">
        <v>1</v>
      </c>
      <c r="I11308" s="3">
        <f t="shared" si="176"/>
        <v>2</v>
      </c>
    </row>
    <row r="11309" spans="1:9" x14ac:dyDescent="0.35">
      <c r="A11309" s="3" t="s">
        <v>11701</v>
      </c>
      <c r="B11309" s="44" t="s">
        <v>2212</v>
      </c>
      <c r="C11309" s="44" t="s">
        <v>81</v>
      </c>
      <c r="D11309" s="3" t="s">
        <v>175</v>
      </c>
      <c r="E11309" s="3">
        <v>3</v>
      </c>
      <c r="F11309" s="116">
        <v>1</v>
      </c>
      <c r="G11309" s="116">
        <v>1</v>
      </c>
      <c r="H11309" s="116">
        <v>1</v>
      </c>
      <c r="I11309" s="3">
        <f t="shared" si="176"/>
        <v>2</v>
      </c>
    </row>
    <row r="11310" spans="1:9" x14ac:dyDescent="0.35">
      <c r="A11310" s="3" t="s">
        <v>11702</v>
      </c>
      <c r="B11310" s="44" t="s">
        <v>279</v>
      </c>
      <c r="C11310" s="44" t="s">
        <v>155</v>
      </c>
      <c r="D11310" s="3" t="s">
        <v>175</v>
      </c>
      <c r="E11310" s="3">
        <v>1</v>
      </c>
      <c r="F11310" s="116">
        <v>4</v>
      </c>
      <c r="G11310" s="116">
        <v>1</v>
      </c>
      <c r="H11310" s="116">
        <v>1</v>
      </c>
      <c r="I11310" s="3">
        <f t="shared" si="176"/>
        <v>2</v>
      </c>
    </row>
    <row r="11311" spans="1:9" x14ac:dyDescent="0.35">
      <c r="A11311" s="3" t="s">
        <v>11703</v>
      </c>
      <c r="B11311" s="44" t="s">
        <v>213</v>
      </c>
      <c r="C11311" s="44" t="s">
        <v>108</v>
      </c>
      <c r="D11311" s="3" t="s">
        <v>176</v>
      </c>
      <c r="E11311" s="3">
        <v>3</v>
      </c>
      <c r="F11311" s="116">
        <v>1</v>
      </c>
      <c r="G11311" s="116">
        <v>4</v>
      </c>
      <c r="H11311" s="116">
        <v>1</v>
      </c>
      <c r="I11311" s="3">
        <f t="shared" si="176"/>
        <v>2</v>
      </c>
    </row>
    <row r="11312" spans="1:9" x14ac:dyDescent="0.35">
      <c r="A11312" s="3" t="s">
        <v>11704</v>
      </c>
      <c r="B11312" s="44" t="s">
        <v>257</v>
      </c>
      <c r="C11312" s="44" t="s">
        <v>108</v>
      </c>
      <c r="D11312" s="3" t="s">
        <v>175</v>
      </c>
      <c r="E11312" s="3">
        <v>3</v>
      </c>
      <c r="F11312" s="116">
        <v>1</v>
      </c>
      <c r="G11312" s="116">
        <v>4</v>
      </c>
      <c r="H11312" s="116">
        <v>1</v>
      </c>
      <c r="I11312" s="3">
        <f t="shared" si="176"/>
        <v>2</v>
      </c>
    </row>
    <row r="11313" spans="1:9" x14ac:dyDescent="0.35">
      <c r="A11313" s="3" t="s">
        <v>11705</v>
      </c>
      <c r="B11313" s="44" t="s">
        <v>213</v>
      </c>
      <c r="C11313" s="44" t="s">
        <v>108</v>
      </c>
      <c r="D11313" s="3" t="s">
        <v>176</v>
      </c>
      <c r="E11313" s="3">
        <v>3</v>
      </c>
      <c r="F11313" s="116">
        <v>1</v>
      </c>
      <c r="G11313" s="116">
        <v>4</v>
      </c>
      <c r="H11313" s="116">
        <v>1</v>
      </c>
      <c r="I11313" s="3">
        <f t="shared" si="176"/>
        <v>2</v>
      </c>
    </row>
    <row r="11314" spans="1:9" x14ac:dyDescent="0.35">
      <c r="A11314" s="3" t="s">
        <v>11706</v>
      </c>
      <c r="B11314" s="44" t="s">
        <v>257</v>
      </c>
      <c r="C11314" s="44" t="s">
        <v>108</v>
      </c>
      <c r="D11314" s="3" t="s">
        <v>175</v>
      </c>
      <c r="E11314" s="3">
        <v>3</v>
      </c>
      <c r="F11314" s="116">
        <v>1</v>
      </c>
      <c r="G11314" s="116">
        <v>4</v>
      </c>
      <c r="H11314" s="116">
        <v>1</v>
      </c>
      <c r="I11314" s="3">
        <f t="shared" si="176"/>
        <v>2</v>
      </c>
    </row>
    <row r="11315" spans="1:9" x14ac:dyDescent="0.35">
      <c r="A11315" s="3" t="s">
        <v>11707</v>
      </c>
      <c r="B11315" s="44" t="s">
        <v>257</v>
      </c>
      <c r="C11315" s="44" t="s">
        <v>108</v>
      </c>
      <c r="D11315" s="3" t="s">
        <v>175</v>
      </c>
      <c r="E11315" s="3">
        <v>3</v>
      </c>
      <c r="F11315" s="116">
        <v>1</v>
      </c>
      <c r="G11315" s="116">
        <v>4</v>
      </c>
      <c r="H11315" s="116">
        <v>1</v>
      </c>
      <c r="I11315" s="3">
        <f t="shared" si="176"/>
        <v>2</v>
      </c>
    </row>
    <row r="11316" spans="1:9" x14ac:dyDescent="0.35">
      <c r="A11316" s="3" t="s">
        <v>11708</v>
      </c>
      <c r="B11316" s="44" t="s">
        <v>257</v>
      </c>
      <c r="C11316" s="44" t="s">
        <v>108</v>
      </c>
      <c r="D11316" s="3" t="s">
        <v>175</v>
      </c>
      <c r="E11316" s="3">
        <v>3</v>
      </c>
      <c r="F11316" s="116">
        <v>1</v>
      </c>
      <c r="G11316" s="116">
        <v>4</v>
      </c>
      <c r="H11316" s="116">
        <v>1</v>
      </c>
      <c r="I11316" s="3">
        <f t="shared" si="176"/>
        <v>2</v>
      </c>
    </row>
    <row r="11317" spans="1:9" x14ac:dyDescent="0.35">
      <c r="A11317" s="3" t="s">
        <v>11709</v>
      </c>
      <c r="B11317" s="44" t="s">
        <v>213</v>
      </c>
      <c r="C11317" s="44" t="s">
        <v>108</v>
      </c>
      <c r="D11317" s="3" t="s">
        <v>176</v>
      </c>
      <c r="E11317" s="3">
        <v>3</v>
      </c>
      <c r="F11317" s="116">
        <v>1</v>
      </c>
      <c r="G11317" s="116">
        <v>1</v>
      </c>
      <c r="H11317" s="116">
        <v>1</v>
      </c>
      <c r="I11317" s="3">
        <f t="shared" si="176"/>
        <v>2</v>
      </c>
    </row>
    <row r="11318" spans="1:9" x14ac:dyDescent="0.35">
      <c r="A11318" s="3" t="s">
        <v>11710</v>
      </c>
      <c r="B11318" s="44" t="s">
        <v>257</v>
      </c>
      <c r="C11318" s="44" t="s">
        <v>108</v>
      </c>
      <c r="D11318" s="3" t="s">
        <v>175</v>
      </c>
      <c r="E11318" s="3">
        <v>3</v>
      </c>
      <c r="F11318" s="116">
        <v>1</v>
      </c>
      <c r="G11318" s="116">
        <v>4</v>
      </c>
      <c r="H11318" s="116">
        <v>1</v>
      </c>
      <c r="I11318" s="3">
        <f t="shared" si="176"/>
        <v>2</v>
      </c>
    </row>
    <row r="11319" spans="1:9" x14ac:dyDescent="0.35">
      <c r="A11319" s="3" t="s">
        <v>11711</v>
      </c>
      <c r="B11319" s="44" t="s">
        <v>279</v>
      </c>
      <c r="C11319" s="44" t="s">
        <v>155</v>
      </c>
      <c r="D11319" s="3" t="s">
        <v>175</v>
      </c>
      <c r="E11319" s="3">
        <v>3</v>
      </c>
      <c r="F11319" s="116">
        <v>1</v>
      </c>
      <c r="G11319" s="116">
        <v>4</v>
      </c>
      <c r="H11319" s="116">
        <v>1</v>
      </c>
      <c r="I11319" s="3">
        <f t="shared" si="176"/>
        <v>2</v>
      </c>
    </row>
    <row r="11320" spans="1:9" x14ac:dyDescent="0.35">
      <c r="A11320" s="3" t="s">
        <v>11712</v>
      </c>
      <c r="B11320" s="44" t="s">
        <v>241</v>
      </c>
      <c r="C11320" s="44" t="s">
        <v>35</v>
      </c>
      <c r="D11320" s="3" t="s">
        <v>175</v>
      </c>
      <c r="E11320" s="3">
        <v>3</v>
      </c>
      <c r="F11320" s="116">
        <v>1</v>
      </c>
      <c r="G11320" s="116">
        <v>4</v>
      </c>
      <c r="H11320" s="116">
        <v>1</v>
      </c>
      <c r="I11320" s="3">
        <f t="shared" si="176"/>
        <v>2</v>
      </c>
    </row>
    <row r="11321" spans="1:9" x14ac:dyDescent="0.35">
      <c r="A11321" s="3" t="s">
        <v>11713</v>
      </c>
      <c r="B11321" s="44" t="s">
        <v>257</v>
      </c>
      <c r="C11321" s="44" t="s">
        <v>108</v>
      </c>
      <c r="D11321" s="3" t="s">
        <v>175</v>
      </c>
      <c r="E11321" s="3">
        <v>3</v>
      </c>
      <c r="F11321" s="116">
        <v>1</v>
      </c>
      <c r="G11321" s="116">
        <v>4</v>
      </c>
      <c r="H11321" s="116">
        <v>1</v>
      </c>
      <c r="I11321" s="3">
        <f t="shared" si="176"/>
        <v>2</v>
      </c>
    </row>
    <row r="11322" spans="1:9" x14ac:dyDescent="0.35">
      <c r="A11322" s="3" t="s">
        <v>11714</v>
      </c>
      <c r="B11322" s="44" t="s">
        <v>257</v>
      </c>
      <c r="C11322" s="44" t="s">
        <v>108</v>
      </c>
      <c r="D11322" s="3" t="s">
        <v>175</v>
      </c>
      <c r="E11322" s="3">
        <v>3</v>
      </c>
      <c r="F11322" s="116">
        <v>1</v>
      </c>
      <c r="G11322" s="116">
        <v>4</v>
      </c>
      <c r="H11322" s="116">
        <v>1</v>
      </c>
      <c r="I11322" s="3">
        <f t="shared" si="176"/>
        <v>2</v>
      </c>
    </row>
    <row r="11323" spans="1:9" x14ac:dyDescent="0.35">
      <c r="A11323" s="3" t="s">
        <v>11715</v>
      </c>
      <c r="B11323" s="44" t="s">
        <v>241</v>
      </c>
      <c r="C11323" s="44" t="s">
        <v>35</v>
      </c>
      <c r="D11323" s="3" t="s">
        <v>175</v>
      </c>
      <c r="E11323" s="3">
        <v>2</v>
      </c>
      <c r="F11323" s="116">
        <v>4</v>
      </c>
      <c r="G11323" s="116">
        <v>1</v>
      </c>
      <c r="H11323" s="116">
        <v>4</v>
      </c>
      <c r="I11323" s="3">
        <f t="shared" si="176"/>
        <v>3</v>
      </c>
    </row>
    <row r="11324" spans="1:9" x14ac:dyDescent="0.35">
      <c r="A11324" s="3" t="s">
        <v>11716</v>
      </c>
      <c r="B11324" s="44" t="s">
        <v>179</v>
      </c>
      <c r="C11324" s="44" t="s">
        <v>102</v>
      </c>
      <c r="D11324" s="3" t="s">
        <v>176</v>
      </c>
      <c r="E11324" s="3">
        <v>3</v>
      </c>
      <c r="F11324" s="116">
        <v>3</v>
      </c>
      <c r="G11324" s="116">
        <v>4</v>
      </c>
      <c r="H11324" s="116">
        <v>1</v>
      </c>
      <c r="I11324" s="3">
        <f t="shared" si="176"/>
        <v>3</v>
      </c>
    </row>
    <row r="11325" spans="1:9" x14ac:dyDescent="0.35">
      <c r="A11325" s="3" t="s">
        <v>11717</v>
      </c>
      <c r="B11325" s="44" t="s">
        <v>179</v>
      </c>
      <c r="C11325" s="44" t="s">
        <v>102</v>
      </c>
      <c r="D11325" s="3" t="s">
        <v>176</v>
      </c>
      <c r="E11325" s="3">
        <v>3</v>
      </c>
      <c r="F11325" s="116">
        <v>1</v>
      </c>
      <c r="G11325" s="116">
        <v>4</v>
      </c>
      <c r="H11325" s="116">
        <v>1</v>
      </c>
      <c r="I11325" s="3">
        <f t="shared" si="176"/>
        <v>2</v>
      </c>
    </row>
    <row r="11326" spans="1:9" x14ac:dyDescent="0.35">
      <c r="A11326" s="3" t="s">
        <v>11718</v>
      </c>
      <c r="B11326" s="44" t="s">
        <v>202</v>
      </c>
      <c r="C11326" s="44" t="s">
        <v>203</v>
      </c>
      <c r="D11326" s="3" t="s">
        <v>176</v>
      </c>
      <c r="E11326" s="3">
        <v>3</v>
      </c>
      <c r="F11326" s="116">
        <v>2</v>
      </c>
      <c r="G11326" s="116">
        <v>1</v>
      </c>
      <c r="H11326" s="116">
        <v>1</v>
      </c>
      <c r="I11326" s="3">
        <f t="shared" si="176"/>
        <v>2</v>
      </c>
    </row>
    <row r="11327" spans="1:9" x14ac:dyDescent="0.35">
      <c r="A11327" s="3" t="s">
        <v>11719</v>
      </c>
      <c r="B11327" s="44" t="s">
        <v>202</v>
      </c>
      <c r="C11327" s="44" t="s">
        <v>203</v>
      </c>
      <c r="D11327" s="3" t="s">
        <v>176</v>
      </c>
      <c r="E11327" s="3">
        <v>3</v>
      </c>
      <c r="F11327" s="116">
        <v>1</v>
      </c>
      <c r="G11327" s="116">
        <v>1</v>
      </c>
      <c r="H11327" s="116">
        <v>1</v>
      </c>
      <c r="I11327" s="3">
        <f t="shared" si="176"/>
        <v>2</v>
      </c>
    </row>
    <row r="11328" spans="1:9" x14ac:dyDescent="0.35">
      <c r="A11328" s="3" t="s">
        <v>11720</v>
      </c>
      <c r="B11328" s="44" t="s">
        <v>202</v>
      </c>
      <c r="C11328" s="44" t="s">
        <v>203</v>
      </c>
      <c r="D11328" s="3" t="s">
        <v>176</v>
      </c>
      <c r="E11328" s="3">
        <v>3</v>
      </c>
      <c r="F11328" s="116">
        <v>1</v>
      </c>
      <c r="G11328" s="116">
        <v>1</v>
      </c>
      <c r="H11328" s="116">
        <v>1</v>
      </c>
      <c r="I11328" s="3">
        <f t="shared" si="176"/>
        <v>2</v>
      </c>
    </row>
    <row r="11329" spans="1:9" x14ac:dyDescent="0.35">
      <c r="A11329" s="3" t="s">
        <v>11721</v>
      </c>
      <c r="B11329" s="44" t="s">
        <v>202</v>
      </c>
      <c r="C11329" s="44" t="s">
        <v>203</v>
      </c>
      <c r="D11329" s="3" t="s">
        <v>176</v>
      </c>
      <c r="E11329" s="3">
        <v>3</v>
      </c>
      <c r="F11329" s="116">
        <v>1</v>
      </c>
      <c r="G11329" s="116">
        <v>1</v>
      </c>
      <c r="H11329" s="116">
        <v>1</v>
      </c>
      <c r="I11329" s="3">
        <f t="shared" si="176"/>
        <v>2</v>
      </c>
    </row>
    <row r="11330" spans="1:9" x14ac:dyDescent="0.35">
      <c r="A11330" s="3" t="s">
        <v>11722</v>
      </c>
      <c r="B11330" s="44" t="s">
        <v>202</v>
      </c>
      <c r="C11330" s="44" t="s">
        <v>203</v>
      </c>
      <c r="D11330" s="3" t="s">
        <v>176</v>
      </c>
      <c r="E11330" s="3">
        <v>3</v>
      </c>
      <c r="F11330" s="116">
        <v>1</v>
      </c>
      <c r="G11330" s="116">
        <v>1</v>
      </c>
      <c r="H11330" s="116">
        <v>1</v>
      </c>
      <c r="I11330" s="3">
        <f t="shared" si="176"/>
        <v>2</v>
      </c>
    </row>
    <row r="11331" spans="1:9" x14ac:dyDescent="0.35">
      <c r="A11331" s="3" t="s">
        <v>11723</v>
      </c>
      <c r="B11331" s="44" t="s">
        <v>202</v>
      </c>
      <c r="C11331" s="44" t="s">
        <v>203</v>
      </c>
      <c r="D11331" s="3" t="s">
        <v>176</v>
      </c>
      <c r="E11331" s="3">
        <v>3</v>
      </c>
      <c r="F11331" s="116">
        <v>2</v>
      </c>
      <c r="G11331" s="116">
        <v>1</v>
      </c>
      <c r="H11331" s="116">
        <v>1</v>
      </c>
      <c r="I11331" s="3">
        <f t="shared" ref="I11331:I11360" si="177">ROUND(AVERAGE(E11331:H11331),0)</f>
        <v>2</v>
      </c>
    </row>
    <row r="11332" spans="1:9" x14ac:dyDescent="0.35">
      <c r="A11332" s="3" t="s">
        <v>11724</v>
      </c>
      <c r="B11332" s="44" t="s">
        <v>280</v>
      </c>
      <c r="C11332" s="44" t="s">
        <v>98</v>
      </c>
      <c r="D11332" s="3" t="s">
        <v>175</v>
      </c>
      <c r="E11332" s="3">
        <v>3</v>
      </c>
      <c r="F11332" s="116">
        <v>2</v>
      </c>
      <c r="G11332" s="116">
        <v>1</v>
      </c>
      <c r="H11332" s="116">
        <v>1</v>
      </c>
      <c r="I11332" s="3">
        <f t="shared" si="177"/>
        <v>2</v>
      </c>
    </row>
    <row r="11333" spans="1:9" x14ac:dyDescent="0.35">
      <c r="A11333" s="3" t="s">
        <v>11725</v>
      </c>
      <c r="B11333" s="44" t="s">
        <v>280</v>
      </c>
      <c r="C11333" s="44" t="s">
        <v>98</v>
      </c>
      <c r="D11333" s="3" t="s">
        <v>175</v>
      </c>
      <c r="E11333" s="3">
        <v>3</v>
      </c>
      <c r="F11333" s="116">
        <v>1</v>
      </c>
      <c r="G11333" s="116">
        <v>1</v>
      </c>
      <c r="H11333" s="116">
        <v>1</v>
      </c>
      <c r="I11333" s="3">
        <f t="shared" si="177"/>
        <v>2</v>
      </c>
    </row>
    <row r="11334" spans="1:9" x14ac:dyDescent="0.35">
      <c r="A11334" s="3" t="s">
        <v>11726</v>
      </c>
      <c r="B11334" s="44" t="s">
        <v>280</v>
      </c>
      <c r="C11334" s="44" t="s">
        <v>98</v>
      </c>
      <c r="D11334" s="3" t="s">
        <v>175</v>
      </c>
      <c r="E11334" s="3">
        <v>3</v>
      </c>
      <c r="F11334" s="116">
        <v>1</v>
      </c>
      <c r="G11334" s="116">
        <v>1</v>
      </c>
      <c r="H11334" s="116">
        <v>1</v>
      </c>
      <c r="I11334" s="3">
        <f t="shared" si="177"/>
        <v>2</v>
      </c>
    </row>
    <row r="11335" spans="1:9" x14ac:dyDescent="0.35">
      <c r="A11335" s="3" t="s">
        <v>11727</v>
      </c>
      <c r="B11335" s="44" t="s">
        <v>280</v>
      </c>
      <c r="C11335" s="44" t="s">
        <v>98</v>
      </c>
      <c r="D11335" s="3" t="s">
        <v>175</v>
      </c>
      <c r="E11335" s="3">
        <v>3</v>
      </c>
      <c r="F11335" s="116">
        <v>1</v>
      </c>
      <c r="G11335" s="116">
        <v>1</v>
      </c>
      <c r="H11335" s="116">
        <v>2</v>
      </c>
      <c r="I11335" s="3">
        <f t="shared" si="177"/>
        <v>2</v>
      </c>
    </row>
    <row r="11336" spans="1:9" x14ac:dyDescent="0.35">
      <c r="A11336" s="3" t="s">
        <v>11728</v>
      </c>
      <c r="B11336" s="44" t="s">
        <v>280</v>
      </c>
      <c r="C11336" s="44" t="s">
        <v>98</v>
      </c>
      <c r="D11336" s="3" t="s">
        <v>175</v>
      </c>
      <c r="E11336" s="3">
        <v>3</v>
      </c>
      <c r="F11336" s="116">
        <v>1</v>
      </c>
      <c r="G11336" s="116">
        <v>1</v>
      </c>
      <c r="H11336" s="116">
        <v>1</v>
      </c>
      <c r="I11336" s="3">
        <f t="shared" si="177"/>
        <v>2</v>
      </c>
    </row>
    <row r="11337" spans="1:9" x14ac:dyDescent="0.35">
      <c r="A11337" s="3" t="s">
        <v>11729</v>
      </c>
      <c r="B11337" s="44" t="s">
        <v>179</v>
      </c>
      <c r="C11337" s="44" t="s">
        <v>102</v>
      </c>
      <c r="D11337" s="3" t="s">
        <v>176</v>
      </c>
      <c r="E11337" s="3">
        <v>3</v>
      </c>
      <c r="F11337" s="116">
        <v>1</v>
      </c>
      <c r="G11337" s="116">
        <v>4</v>
      </c>
      <c r="H11337" s="116">
        <v>1</v>
      </c>
      <c r="I11337" s="3">
        <f t="shared" si="177"/>
        <v>2</v>
      </c>
    </row>
    <row r="11338" spans="1:9" x14ac:dyDescent="0.35">
      <c r="A11338" s="3" t="s">
        <v>11730</v>
      </c>
      <c r="B11338" s="44" t="s">
        <v>429</v>
      </c>
      <c r="C11338" s="44" t="s">
        <v>81</v>
      </c>
      <c r="D11338" s="3" t="s">
        <v>176</v>
      </c>
      <c r="E11338" s="3">
        <v>3</v>
      </c>
      <c r="F11338" s="116">
        <v>1</v>
      </c>
      <c r="G11338" s="116">
        <v>4</v>
      </c>
      <c r="H11338" s="116">
        <v>1</v>
      </c>
      <c r="I11338" s="3">
        <f t="shared" si="177"/>
        <v>2</v>
      </c>
    </row>
    <row r="11339" spans="1:9" x14ac:dyDescent="0.35">
      <c r="A11339" s="3" t="s">
        <v>11731</v>
      </c>
      <c r="B11339" s="44" t="s">
        <v>280</v>
      </c>
      <c r="C11339" s="44" t="s">
        <v>98</v>
      </c>
      <c r="D11339" s="3" t="s">
        <v>175</v>
      </c>
      <c r="E11339" s="3">
        <v>3</v>
      </c>
      <c r="F11339" s="116">
        <v>1</v>
      </c>
      <c r="G11339" s="116">
        <v>4</v>
      </c>
      <c r="H11339" s="116">
        <v>1</v>
      </c>
      <c r="I11339" s="3">
        <f t="shared" si="177"/>
        <v>2</v>
      </c>
    </row>
    <row r="11340" spans="1:9" x14ac:dyDescent="0.35">
      <c r="A11340" s="3" t="s">
        <v>11732</v>
      </c>
      <c r="B11340" s="44" t="s">
        <v>280</v>
      </c>
      <c r="C11340" s="44" t="s">
        <v>98</v>
      </c>
      <c r="D11340" s="3" t="s">
        <v>175</v>
      </c>
      <c r="E11340" s="3">
        <v>3</v>
      </c>
      <c r="F11340" s="116">
        <v>1</v>
      </c>
      <c r="G11340" s="116">
        <v>4</v>
      </c>
      <c r="H11340" s="116">
        <v>1</v>
      </c>
      <c r="I11340" s="3">
        <f t="shared" si="177"/>
        <v>2</v>
      </c>
    </row>
    <row r="11341" spans="1:9" x14ac:dyDescent="0.35">
      <c r="A11341" s="3" t="s">
        <v>11733</v>
      </c>
      <c r="B11341" s="44" t="s">
        <v>280</v>
      </c>
      <c r="C11341" s="44" t="s">
        <v>98</v>
      </c>
      <c r="D11341" s="3" t="s">
        <v>175</v>
      </c>
      <c r="E11341" s="3">
        <v>3</v>
      </c>
      <c r="F11341" s="116">
        <v>1</v>
      </c>
      <c r="G11341" s="116">
        <v>4</v>
      </c>
      <c r="H11341" s="116">
        <v>1</v>
      </c>
      <c r="I11341" s="3">
        <f t="shared" si="177"/>
        <v>2</v>
      </c>
    </row>
    <row r="11342" spans="1:9" x14ac:dyDescent="0.35">
      <c r="A11342" s="3" t="s">
        <v>11734</v>
      </c>
      <c r="B11342" s="44" t="s">
        <v>280</v>
      </c>
      <c r="C11342" s="44" t="s">
        <v>98</v>
      </c>
      <c r="D11342" s="3" t="s">
        <v>175</v>
      </c>
      <c r="E11342" s="3">
        <v>3</v>
      </c>
      <c r="F11342" s="116">
        <v>1</v>
      </c>
      <c r="G11342" s="116">
        <v>4</v>
      </c>
      <c r="H11342" s="116">
        <v>1</v>
      </c>
      <c r="I11342" s="3">
        <f t="shared" si="177"/>
        <v>2</v>
      </c>
    </row>
    <row r="11343" spans="1:9" x14ac:dyDescent="0.35">
      <c r="A11343" s="3" t="s">
        <v>11735</v>
      </c>
      <c r="B11343" s="44" t="s">
        <v>280</v>
      </c>
      <c r="C11343" s="44" t="s">
        <v>98</v>
      </c>
      <c r="D11343" s="3" t="s">
        <v>175</v>
      </c>
      <c r="E11343" s="3">
        <v>3</v>
      </c>
      <c r="F11343" s="116">
        <v>1</v>
      </c>
      <c r="G11343" s="116">
        <v>4</v>
      </c>
      <c r="H11343" s="116">
        <v>1</v>
      </c>
      <c r="I11343" s="3">
        <f t="shared" si="177"/>
        <v>2</v>
      </c>
    </row>
    <row r="11344" spans="1:9" x14ac:dyDescent="0.35">
      <c r="A11344" s="3" t="s">
        <v>11736</v>
      </c>
      <c r="B11344" s="44" t="s">
        <v>280</v>
      </c>
      <c r="C11344" s="44" t="s">
        <v>98</v>
      </c>
      <c r="D11344" s="3" t="s">
        <v>175</v>
      </c>
      <c r="E11344" s="3">
        <v>3</v>
      </c>
      <c r="F11344" s="116">
        <v>1</v>
      </c>
      <c r="G11344" s="116">
        <v>4</v>
      </c>
      <c r="H11344" s="116">
        <v>1</v>
      </c>
      <c r="I11344" s="3">
        <f t="shared" si="177"/>
        <v>2</v>
      </c>
    </row>
    <row r="11345" spans="1:9" x14ac:dyDescent="0.35">
      <c r="A11345" s="3" t="s">
        <v>11737</v>
      </c>
      <c r="B11345" s="44" t="s">
        <v>429</v>
      </c>
      <c r="C11345" s="44" t="s">
        <v>81</v>
      </c>
      <c r="D11345" s="3" t="s">
        <v>176</v>
      </c>
      <c r="E11345" s="3">
        <v>3</v>
      </c>
      <c r="F11345" s="116">
        <v>1</v>
      </c>
      <c r="G11345" s="116">
        <v>1</v>
      </c>
      <c r="H11345" s="116">
        <v>1</v>
      </c>
      <c r="I11345" s="3">
        <f t="shared" si="177"/>
        <v>2</v>
      </c>
    </row>
    <row r="11346" spans="1:9" x14ac:dyDescent="0.35">
      <c r="A11346" s="3" t="s">
        <v>11738</v>
      </c>
      <c r="B11346" s="44" t="s">
        <v>429</v>
      </c>
      <c r="C11346" s="44" t="s">
        <v>81</v>
      </c>
      <c r="D11346" s="3" t="s">
        <v>176</v>
      </c>
      <c r="E11346" s="3">
        <v>3</v>
      </c>
      <c r="F11346" s="116">
        <v>1</v>
      </c>
      <c r="G11346" s="116">
        <v>1</v>
      </c>
      <c r="H11346" s="116">
        <v>1</v>
      </c>
      <c r="I11346" s="3">
        <f t="shared" si="177"/>
        <v>2</v>
      </c>
    </row>
    <row r="11347" spans="1:9" x14ac:dyDescent="0.35">
      <c r="A11347" s="3" t="s">
        <v>11739</v>
      </c>
      <c r="B11347" s="44" t="s">
        <v>429</v>
      </c>
      <c r="C11347" s="44" t="s">
        <v>81</v>
      </c>
      <c r="D11347" s="3" t="s">
        <v>176</v>
      </c>
      <c r="E11347" s="3">
        <v>3</v>
      </c>
      <c r="F11347" s="116">
        <v>1</v>
      </c>
      <c r="G11347" s="116">
        <v>1</v>
      </c>
      <c r="H11347" s="116">
        <v>1</v>
      </c>
      <c r="I11347" s="3">
        <f t="shared" si="177"/>
        <v>2</v>
      </c>
    </row>
    <row r="11348" spans="1:9" x14ac:dyDescent="0.35">
      <c r="A11348" s="3" t="s">
        <v>11740</v>
      </c>
      <c r="B11348" s="44" t="s">
        <v>429</v>
      </c>
      <c r="C11348" s="44" t="s">
        <v>81</v>
      </c>
      <c r="D11348" s="3" t="s">
        <v>176</v>
      </c>
      <c r="E11348" s="3">
        <v>3</v>
      </c>
      <c r="F11348" s="116">
        <v>1</v>
      </c>
      <c r="G11348" s="116">
        <v>4</v>
      </c>
      <c r="H11348" s="116">
        <v>1</v>
      </c>
      <c r="I11348" s="3">
        <f t="shared" si="177"/>
        <v>2</v>
      </c>
    </row>
    <row r="11349" spans="1:9" x14ac:dyDescent="0.35">
      <c r="A11349" s="3" t="s">
        <v>11741</v>
      </c>
      <c r="B11349" s="44" t="s">
        <v>429</v>
      </c>
      <c r="C11349" s="44" t="s">
        <v>81</v>
      </c>
      <c r="D11349" s="3" t="s">
        <v>176</v>
      </c>
      <c r="E11349" s="3">
        <v>3</v>
      </c>
      <c r="F11349" s="116">
        <v>1</v>
      </c>
      <c r="G11349" s="116">
        <v>1</v>
      </c>
      <c r="H11349" s="116">
        <v>1</v>
      </c>
      <c r="I11349" s="3">
        <f t="shared" si="177"/>
        <v>2</v>
      </c>
    </row>
    <row r="11350" spans="1:9" x14ac:dyDescent="0.35">
      <c r="A11350" s="3" t="s">
        <v>11742</v>
      </c>
      <c r="B11350" s="44" t="s">
        <v>231</v>
      </c>
      <c r="C11350" s="44" t="s">
        <v>35</v>
      </c>
      <c r="D11350" s="3" t="s">
        <v>176</v>
      </c>
      <c r="E11350" s="3">
        <v>3</v>
      </c>
      <c r="F11350" s="116">
        <v>1</v>
      </c>
      <c r="G11350" s="116">
        <v>1</v>
      </c>
      <c r="H11350" s="116">
        <v>1</v>
      </c>
      <c r="I11350" s="3">
        <f t="shared" si="177"/>
        <v>2</v>
      </c>
    </row>
    <row r="11351" spans="1:9" x14ac:dyDescent="0.35">
      <c r="A11351" s="3" t="s">
        <v>11786</v>
      </c>
      <c r="B11351" s="44" t="s">
        <v>11743</v>
      </c>
      <c r="C11351" s="44" t="s">
        <v>11744</v>
      </c>
      <c r="D11351" s="3" t="s">
        <v>176</v>
      </c>
      <c r="E11351" s="3">
        <v>1</v>
      </c>
      <c r="F11351" s="116">
        <v>1</v>
      </c>
      <c r="G11351" s="116">
        <v>1</v>
      </c>
      <c r="H11351" s="116">
        <v>1</v>
      </c>
      <c r="I11351" s="3">
        <f t="shared" si="177"/>
        <v>1</v>
      </c>
    </row>
    <row r="11352" spans="1:9" x14ac:dyDescent="0.35">
      <c r="A11352" s="3" t="s">
        <v>11787</v>
      </c>
      <c r="B11352" s="44" t="s">
        <v>11743</v>
      </c>
      <c r="C11352" s="44" t="s">
        <v>11744</v>
      </c>
      <c r="D11352" s="3" t="s">
        <v>176</v>
      </c>
      <c r="E11352" s="3">
        <v>2</v>
      </c>
      <c r="F11352" s="116">
        <v>2</v>
      </c>
      <c r="G11352" s="116">
        <v>2</v>
      </c>
      <c r="H11352" s="116">
        <v>2</v>
      </c>
      <c r="I11352" s="3">
        <f t="shared" si="177"/>
        <v>2</v>
      </c>
    </row>
    <row r="11353" spans="1:9" x14ac:dyDescent="0.35">
      <c r="A11353" s="3" t="s">
        <v>11788</v>
      </c>
      <c r="B11353" s="44" t="s">
        <v>11743</v>
      </c>
      <c r="C11353" s="44" t="s">
        <v>11744</v>
      </c>
      <c r="D11353" s="3" t="s">
        <v>176</v>
      </c>
      <c r="E11353" s="3">
        <v>3</v>
      </c>
      <c r="F11353" s="116">
        <v>3</v>
      </c>
      <c r="G11353" s="116">
        <v>3</v>
      </c>
      <c r="H11353" s="116">
        <v>3</v>
      </c>
      <c r="I11353" s="3">
        <f t="shared" si="177"/>
        <v>3</v>
      </c>
    </row>
    <row r="11354" spans="1:9" x14ac:dyDescent="0.35">
      <c r="A11354" s="3" t="s">
        <v>11789</v>
      </c>
      <c r="B11354" s="44" t="s">
        <v>11743</v>
      </c>
      <c r="C11354" s="44" t="s">
        <v>11744</v>
      </c>
      <c r="D11354" s="3" t="s">
        <v>176</v>
      </c>
      <c r="E11354" s="3">
        <v>4</v>
      </c>
      <c r="F11354" s="116">
        <v>4</v>
      </c>
      <c r="G11354" s="116">
        <v>4</v>
      </c>
      <c r="H11354" s="116">
        <v>4</v>
      </c>
      <c r="I11354" s="3">
        <f t="shared" si="177"/>
        <v>4</v>
      </c>
    </row>
    <row r="11355" spans="1:9" x14ac:dyDescent="0.35">
      <c r="A11355" s="3" t="s">
        <v>11790</v>
      </c>
      <c r="B11355" s="44" t="s">
        <v>11743</v>
      </c>
      <c r="C11355" s="44" t="s">
        <v>11744</v>
      </c>
      <c r="D11355" s="3" t="s">
        <v>176</v>
      </c>
      <c r="E11355" s="3">
        <v>5</v>
      </c>
      <c r="F11355" s="116">
        <v>5</v>
      </c>
      <c r="G11355" s="116">
        <v>5</v>
      </c>
      <c r="H11355" s="116">
        <v>5</v>
      </c>
      <c r="I11355" s="3">
        <f t="shared" si="177"/>
        <v>5</v>
      </c>
    </row>
    <row r="11356" spans="1:9" x14ac:dyDescent="0.35">
      <c r="A11356" s="3" t="s">
        <v>11791</v>
      </c>
      <c r="B11356" s="44" t="s">
        <v>11745</v>
      </c>
      <c r="C11356" s="44" t="s">
        <v>11744</v>
      </c>
      <c r="D11356" s="3" t="s">
        <v>175</v>
      </c>
      <c r="E11356" s="3">
        <v>1</v>
      </c>
      <c r="F11356" s="116">
        <v>1</v>
      </c>
      <c r="G11356" s="116">
        <v>1</v>
      </c>
      <c r="H11356" s="116">
        <v>1</v>
      </c>
      <c r="I11356" s="3">
        <f t="shared" si="177"/>
        <v>1</v>
      </c>
    </row>
    <row r="11357" spans="1:9" x14ac:dyDescent="0.35">
      <c r="A11357" s="3" t="s">
        <v>11792</v>
      </c>
      <c r="B11357" s="44" t="s">
        <v>11745</v>
      </c>
      <c r="C11357" s="44" t="s">
        <v>11744</v>
      </c>
      <c r="D11357" s="3" t="s">
        <v>175</v>
      </c>
      <c r="E11357" s="3">
        <v>2</v>
      </c>
      <c r="F11357" s="116">
        <v>2</v>
      </c>
      <c r="G11357" s="116">
        <v>2</v>
      </c>
      <c r="H11357" s="116">
        <v>2</v>
      </c>
      <c r="I11357" s="3">
        <f t="shared" si="177"/>
        <v>2</v>
      </c>
    </row>
    <row r="11358" spans="1:9" x14ac:dyDescent="0.35">
      <c r="A11358" s="3" t="s">
        <v>11793</v>
      </c>
      <c r="B11358" s="44" t="s">
        <v>11745</v>
      </c>
      <c r="C11358" s="44" t="s">
        <v>11744</v>
      </c>
      <c r="D11358" s="3" t="s">
        <v>175</v>
      </c>
      <c r="E11358" s="3">
        <v>3</v>
      </c>
      <c r="F11358" s="116">
        <v>3</v>
      </c>
      <c r="G11358" s="116">
        <v>3</v>
      </c>
      <c r="H11358" s="116">
        <v>3</v>
      </c>
      <c r="I11358" s="3">
        <f t="shared" si="177"/>
        <v>3</v>
      </c>
    </row>
    <row r="11359" spans="1:9" x14ac:dyDescent="0.35">
      <c r="A11359" s="3" t="s">
        <v>11794</v>
      </c>
      <c r="B11359" s="44" t="s">
        <v>11745</v>
      </c>
      <c r="C11359" s="44" t="s">
        <v>11744</v>
      </c>
      <c r="D11359" s="3" t="s">
        <v>175</v>
      </c>
      <c r="E11359" s="3">
        <v>4</v>
      </c>
      <c r="F11359" s="116">
        <v>4</v>
      </c>
      <c r="G11359" s="116">
        <v>4</v>
      </c>
      <c r="H11359" s="116">
        <v>4</v>
      </c>
      <c r="I11359" s="3">
        <f t="shared" si="177"/>
        <v>4</v>
      </c>
    </row>
    <row r="11360" spans="1:9" x14ac:dyDescent="0.35">
      <c r="A11360" s="3" t="s">
        <v>11795</v>
      </c>
      <c r="B11360" s="44" t="s">
        <v>11745</v>
      </c>
      <c r="C11360" s="44" t="s">
        <v>11744</v>
      </c>
      <c r="D11360" s="3" t="s">
        <v>175</v>
      </c>
      <c r="E11360" s="3">
        <v>5</v>
      </c>
      <c r="F11360" s="116">
        <v>5</v>
      </c>
      <c r="G11360" s="116">
        <v>5</v>
      </c>
      <c r="H11360" s="116">
        <v>5</v>
      </c>
      <c r="I11360" s="3">
        <f t="shared" si="177"/>
        <v>5</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36"/>
  <sheetViews>
    <sheetView zoomScale="90" zoomScaleNormal="90" workbookViewId="0">
      <selection activeCell="A9" sqref="A9"/>
    </sheetView>
  </sheetViews>
  <sheetFormatPr defaultColWidth="8.81640625" defaultRowHeight="14.5" x14ac:dyDescent="0.35"/>
  <cols>
    <col min="1" max="1" width="23" customWidth="1"/>
    <col min="2" max="2" width="15.81640625" customWidth="1"/>
    <col min="3" max="3" width="4.90625" customWidth="1"/>
    <col min="4" max="4" width="3.90625" customWidth="1"/>
    <col min="5" max="5" width="2.90625" customWidth="1"/>
    <col min="6" max="6" width="1.90625" customWidth="1"/>
    <col min="7" max="7" width="8.1796875" customWidth="1"/>
    <col min="8" max="8" width="5.7265625" customWidth="1"/>
    <col min="9" max="9" width="4.90625" customWidth="1"/>
    <col min="10" max="10" width="3.90625" customWidth="1"/>
    <col min="11" max="11" width="2.90625" customWidth="1"/>
    <col min="12" max="12" width="1.90625" customWidth="1"/>
    <col min="13" max="13" width="8.6328125" customWidth="1"/>
    <col min="14" max="14" width="11" customWidth="1"/>
    <col min="15" max="15" width="6.81640625" customWidth="1"/>
    <col min="16" max="16" width="11.36328125" customWidth="1"/>
    <col min="17" max="20" width="3.81640625" customWidth="1"/>
    <col min="21" max="21" width="16" customWidth="1"/>
    <col min="22" max="22" width="7.453125" customWidth="1"/>
    <col min="23" max="23" width="6.453125" customWidth="1"/>
    <col min="24" max="24" width="6.6328125" customWidth="1"/>
    <col min="25" max="25" width="8" customWidth="1"/>
    <col min="26" max="26" width="7.1796875" customWidth="1"/>
    <col min="27" max="27" width="10.6328125" customWidth="1"/>
    <col min="28" max="28" width="7.6328125" customWidth="1"/>
    <col min="29" max="29" width="9.36328125" customWidth="1"/>
    <col min="30" max="30" width="9.6328125" customWidth="1"/>
    <col min="31" max="31" width="9.453125" customWidth="1"/>
    <col min="32" max="32" width="10.1796875" customWidth="1"/>
    <col min="33" max="33" width="9.453125" customWidth="1"/>
    <col min="34" max="34" width="9.1796875" customWidth="1"/>
    <col min="35" max="35" width="10.6328125" customWidth="1"/>
    <col min="36" max="36" width="7.6328125" customWidth="1"/>
    <col min="37" max="37" width="12" customWidth="1"/>
    <col min="38" max="38" width="11" customWidth="1"/>
    <col min="39" max="39" width="12.1796875" customWidth="1"/>
    <col min="40" max="40" width="11" customWidth="1"/>
    <col min="41" max="41" width="11.36328125" customWidth="1"/>
    <col min="42" max="42" width="12" bestFit="1" customWidth="1"/>
    <col min="43" max="44" width="11.6328125" customWidth="1"/>
    <col min="45" max="49" width="12" customWidth="1"/>
    <col min="50" max="52" width="11.81640625" customWidth="1"/>
    <col min="53" max="55" width="9.1796875" customWidth="1"/>
    <col min="58" max="58" width="10.36328125" customWidth="1"/>
    <col min="59" max="59" width="10.81640625" customWidth="1"/>
  </cols>
  <sheetData>
    <row r="1" spans="1:61" x14ac:dyDescent="0.35">
      <c r="A1" s="271"/>
      <c r="B1" s="272"/>
      <c r="C1" s="272"/>
      <c r="D1" s="272"/>
      <c r="E1" s="272"/>
      <c r="F1" s="272"/>
    </row>
    <row r="2" spans="1:61" ht="26.25" customHeight="1" thickBot="1" x14ac:dyDescent="0.4">
      <c r="A2" s="328" t="s">
        <v>162</v>
      </c>
      <c r="B2" s="328"/>
      <c r="C2" s="328"/>
      <c r="D2" s="328"/>
      <c r="E2" s="328"/>
      <c r="F2" s="328"/>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12"/>
      <c r="AK2" s="232"/>
      <c r="AL2" s="21"/>
      <c r="AM2" s="21"/>
      <c r="AN2" s="21"/>
      <c r="AO2" s="21"/>
      <c r="AP2" s="21"/>
      <c r="AQ2" s="21"/>
      <c r="AR2" s="21"/>
      <c r="AS2" s="21"/>
      <c r="AT2" s="21"/>
      <c r="AU2" s="21"/>
      <c r="AV2" s="21"/>
      <c r="AW2" s="21"/>
      <c r="AX2" s="166"/>
      <c r="AY2" s="230"/>
      <c r="AZ2" s="166"/>
      <c r="BA2" s="22" t="s">
        <v>163</v>
      </c>
      <c r="BB2" s="23"/>
      <c r="BC2" s="23"/>
      <c r="BD2" s="23"/>
      <c r="BE2" s="23"/>
      <c r="BF2" s="23"/>
      <c r="BG2" s="23"/>
      <c r="BH2" s="23"/>
      <c r="BI2" s="23"/>
    </row>
    <row r="3" spans="1:61" ht="15" customHeight="1" x14ac:dyDescent="0.35">
      <c r="A3" s="117" t="s">
        <v>287</v>
      </c>
      <c r="B3" s="117" t="s">
        <v>286</v>
      </c>
      <c r="U3" s="24"/>
      <c r="V3" s="330" t="s">
        <v>379</v>
      </c>
      <c r="W3" s="331"/>
      <c r="X3" s="331"/>
      <c r="Y3" s="331"/>
      <c r="Z3" s="331"/>
      <c r="AA3" s="331"/>
      <c r="AB3" s="219"/>
      <c r="AC3" s="332" t="s">
        <v>380</v>
      </c>
      <c r="AD3" s="333"/>
      <c r="AE3" s="333"/>
      <c r="AF3" s="333"/>
      <c r="AG3" s="333"/>
      <c r="AH3" s="333"/>
      <c r="AI3" s="219"/>
      <c r="AK3" s="231"/>
      <c r="AL3" s="330" t="s">
        <v>300</v>
      </c>
      <c r="AM3" s="331"/>
      <c r="AN3" s="331"/>
      <c r="AO3" s="331"/>
      <c r="AP3" s="331"/>
      <c r="AQ3" s="331"/>
      <c r="AR3" s="219"/>
      <c r="AS3" s="331" t="s">
        <v>299</v>
      </c>
      <c r="AT3" s="331"/>
      <c r="AU3" s="331"/>
      <c r="AV3" s="331"/>
      <c r="AW3" s="331"/>
      <c r="AX3" s="331"/>
      <c r="AY3" s="229"/>
      <c r="AZ3" s="123"/>
      <c r="BA3" s="329"/>
      <c r="BB3" s="329"/>
      <c r="BC3" s="329"/>
      <c r="BD3" s="25"/>
      <c r="BE3" s="25"/>
      <c r="BF3" s="26"/>
      <c r="BG3" s="26"/>
      <c r="BH3" s="26"/>
      <c r="BI3" s="27"/>
    </row>
    <row r="4" spans="1:61" ht="65.25" customHeight="1" x14ac:dyDescent="0.35">
      <c r="B4" t="s">
        <v>176</v>
      </c>
      <c r="G4" t="s">
        <v>297</v>
      </c>
      <c r="H4" t="s">
        <v>175</v>
      </c>
      <c r="M4" t="s">
        <v>298</v>
      </c>
      <c r="N4" t="s">
        <v>173</v>
      </c>
      <c r="U4" s="28" t="s">
        <v>122</v>
      </c>
      <c r="V4" s="222">
        <v>1</v>
      </c>
      <c r="W4" s="223">
        <v>2</v>
      </c>
      <c r="X4" s="224">
        <v>3</v>
      </c>
      <c r="Y4" s="225">
        <v>4</v>
      </c>
      <c r="Z4" s="226">
        <v>5</v>
      </c>
      <c r="AA4" s="227" t="s">
        <v>382</v>
      </c>
      <c r="AB4" s="175" t="s">
        <v>301</v>
      </c>
      <c r="AC4" s="228">
        <v>1</v>
      </c>
      <c r="AD4" s="223">
        <v>2</v>
      </c>
      <c r="AE4" s="224">
        <v>3</v>
      </c>
      <c r="AF4" s="225">
        <v>4</v>
      </c>
      <c r="AG4" s="226">
        <v>5</v>
      </c>
      <c r="AH4" s="227" t="s">
        <v>381</v>
      </c>
      <c r="AI4" s="175" t="s">
        <v>301</v>
      </c>
      <c r="AK4" s="28" t="s">
        <v>122</v>
      </c>
      <c r="AL4" s="29">
        <v>1</v>
      </c>
      <c r="AM4" s="30">
        <v>2</v>
      </c>
      <c r="AN4" s="31">
        <v>3</v>
      </c>
      <c r="AO4" s="32">
        <v>4</v>
      </c>
      <c r="AP4" s="33">
        <v>5</v>
      </c>
      <c r="AQ4" s="171" t="s">
        <v>164</v>
      </c>
      <c r="AR4" s="175" t="s">
        <v>301</v>
      </c>
      <c r="AS4" s="161">
        <v>1</v>
      </c>
      <c r="AT4" s="30">
        <v>2</v>
      </c>
      <c r="AU4" s="31">
        <v>3</v>
      </c>
      <c r="AV4" s="32">
        <v>4</v>
      </c>
      <c r="AW4" s="33">
        <v>5</v>
      </c>
      <c r="AX4" s="171" t="s">
        <v>164</v>
      </c>
      <c r="AY4" s="175" t="s">
        <v>301</v>
      </c>
      <c r="AZ4" s="167"/>
      <c r="BA4" s="34" t="s">
        <v>165</v>
      </c>
      <c r="BB4" s="35" t="s">
        <v>166</v>
      </c>
      <c r="BC4" s="35" t="s">
        <v>167</v>
      </c>
      <c r="BD4" s="35" t="s">
        <v>168</v>
      </c>
      <c r="BE4" s="36" t="s">
        <v>169</v>
      </c>
      <c r="BF4" s="35" t="s">
        <v>174</v>
      </c>
      <c r="BG4" s="35" t="s">
        <v>170</v>
      </c>
      <c r="BH4" s="37" t="s">
        <v>171</v>
      </c>
      <c r="BI4" s="38" t="s">
        <v>172</v>
      </c>
    </row>
    <row r="5" spans="1:61" ht="15.5" x14ac:dyDescent="0.35">
      <c r="A5" s="117" t="s">
        <v>285</v>
      </c>
      <c r="B5">
        <v>1</v>
      </c>
      <c r="C5">
        <v>2</v>
      </c>
      <c r="D5">
        <v>3</v>
      </c>
      <c r="E5">
        <v>4</v>
      </c>
      <c r="F5">
        <v>5</v>
      </c>
      <c r="H5">
        <v>1</v>
      </c>
      <c r="I5">
        <v>2</v>
      </c>
      <c r="J5">
        <v>3</v>
      </c>
      <c r="K5">
        <v>4</v>
      </c>
      <c r="L5">
        <v>5</v>
      </c>
      <c r="Q5" s="119"/>
      <c r="R5" s="119"/>
      <c r="S5" s="119"/>
      <c r="T5" s="119"/>
      <c r="U5" s="164" t="s">
        <v>25</v>
      </c>
      <c r="V5" s="213">
        <f t="shared" ref="V5:V36" si="0">IFERROR(((VLOOKUP(AK5,A:N,8,FALSE))/(VLOOKUP(AK5,A:N,13,FALSE))),"")</f>
        <v>0</v>
      </c>
      <c r="W5" s="213">
        <f t="shared" ref="W5:W36" si="1">IFERROR(((VLOOKUP(AK5,A:N,9,FALSE))/(VLOOKUP(AK5,A:N,13,FALSE))),"")</f>
        <v>0.76744186046511631</v>
      </c>
      <c r="X5" s="213">
        <f t="shared" ref="X5:X36" si="2">IFERROR(((VLOOKUP(AK5,A:N,10,FALSE))/(VLOOKUP(AK5,A:N,13,FALSE))),"")</f>
        <v>0.23255813953488372</v>
      </c>
      <c r="Y5" s="213">
        <f t="shared" ref="Y5:Y36" si="3">IFERROR(((VLOOKUP(AK5,A:N,11,FALSE))/(VLOOKUP(AK5,A:N,13,FALSE))),"")</f>
        <v>0</v>
      </c>
      <c r="Z5" s="213">
        <f t="shared" ref="Z5:Z36" si="4">IFERROR(((VLOOKUP(AK5,A:N,12,FALSE))/(VLOOKUP(AK5,A:N,13,FALSE))),"")</f>
        <v>0</v>
      </c>
      <c r="AA5" s="233">
        <f>IF(Z5="","",IF(Z5&gt;=0.25,5,IF(SUM(Y5:Z5)&gt;=0.25,4,IF(SUM(X5:Z5)&gt;=0.25,3,IF(SUM(W5:Z5)&gt;=0.25,2,1)))))</f>
        <v>2</v>
      </c>
      <c r="AB5" s="220" t="s">
        <v>302</v>
      </c>
      <c r="AC5" s="216">
        <f t="shared" ref="AC5:AC36" si="5">IFERROR(((VLOOKUP(AK5,A:N,2,FALSE))/(VLOOKUP(AK5,A:N,7,FALSE))),"")</f>
        <v>0</v>
      </c>
      <c r="AD5" s="213">
        <f t="shared" ref="AD5:AD36" si="6">IFERROR(((VLOOKUP(AK5,A:N,3,FALSE))/(VLOOKUP(AK5,A:N,7,FALSE))),"")</f>
        <v>0.86111111111111116</v>
      </c>
      <c r="AE5" s="213">
        <f t="shared" ref="AE5:AE36" si="7">IFERROR(((VLOOKUP(AK5,A:N,4,FALSE))/(VLOOKUP(AK5,A:N,7,FALSE))),"")</f>
        <v>0.1388888888888889</v>
      </c>
      <c r="AF5" s="213">
        <f t="shared" ref="AF5:AF36" si="8">IFERROR(((VLOOKUP(AK5,A:N,5,FALSE))/(VLOOKUP(AK5,A:N,7,FALSE))),"")</f>
        <v>0</v>
      </c>
      <c r="AG5" s="213">
        <f t="shared" ref="AG5:AG36" si="9">IFERROR(((VLOOKUP(AK5,A:N,6,FALSE))/(VLOOKUP(AK5,A:N,7,FALSE))),"")</f>
        <v>0</v>
      </c>
      <c r="AH5" s="233">
        <f>IF(AG5="","",IF(AG5&gt;=0.25,5,IF(SUM(AF5:AG5)&gt;=0.25,4,IF(SUM(AE5:AG5)&gt;=0.25,3,IF(SUM(AD5:AG5)&gt;=0.25,2,1)))))</f>
        <v>2</v>
      </c>
      <c r="AI5" s="220" t="s">
        <v>302</v>
      </c>
      <c r="AK5" s="124" t="s">
        <v>25</v>
      </c>
      <c r="AL5" s="122">
        <f>IFERROR(((VLOOKUP(AK5,A:N,8,FALSE))/(VLOOKUP(AK5,A:N,13,FALSE)))*(VLOOKUP(AK5,'E-REF_HNO_pop'!B:E,3,FALSE)),"-")</f>
        <v>0</v>
      </c>
      <c r="AM5" s="122">
        <f>IFERROR(((VLOOKUP(AK5,A:N,9,FALSE))/(VLOOKUP(AK5,A:N,13,FALSE)))*(VLOOKUP(AK5,'E-REF_HNO_pop'!B:E,3,FALSE)),"-")</f>
        <v>50804.651162790702</v>
      </c>
      <c r="AN5" s="122">
        <f>IFERROR(((VLOOKUP(AK5,A:N,10,FALSE))/(VLOOKUP(AK5,A:N,13,FALSE)))*(VLOOKUP(AK5,'E-REF_HNO_pop'!B:E,3,FALSE)),"-")</f>
        <v>15395.348837209302</v>
      </c>
      <c r="AO5" s="122">
        <f>IFERROR(((VLOOKUP(AK5,A:N,11,FALSE))/(VLOOKUP(AK5,A:N,13,FALSE)))*(VLOOKUP(AK5,'E-REF_HNO_pop'!B:E,3,FALSE)),"-")</f>
        <v>0</v>
      </c>
      <c r="AP5" s="122">
        <f>IFERROR(((VLOOKUP(AK5,A:N,12,FALSE))/(VLOOKUP(AK5,A:N,13,FALSE)))*(VLOOKUP(AK5,'E-REF_HNO_pop'!B:E,3,FALSE)),"-")</f>
        <v>0</v>
      </c>
      <c r="AQ5" s="122">
        <f>SUM(AN5:AP5)</f>
        <v>15395.348837209302</v>
      </c>
      <c r="AR5" s="176" t="s">
        <v>302</v>
      </c>
      <c r="AS5" s="162">
        <f>IFERROR(((VLOOKUP(AK5,A:N,2,FALSE))/(VLOOKUP(AK5,A:N,7,FALSE)))*(VLOOKUP(AK5,'E-REF_HNO_pop'!B:E,4,FALSE)),"-")</f>
        <v>0</v>
      </c>
      <c r="AT5" s="121">
        <f>IFERROR(((VLOOKUP(AK5,A:N,3,FALSE))/(VLOOKUP(AK5,A:N,7,FALSE)))*(VLOOKUP(AK5,'E-REF_HNO_pop'!B:E,4,FALSE)),"-")</f>
        <v>349630.91666666669</v>
      </c>
      <c r="AU5" s="121">
        <f>IFERROR(((VLOOKUP(AK5,A:N,4,FALSE))/(VLOOKUP(AK5,A:N,7,FALSE)))*(VLOOKUP(AK5,'E-REF_HNO_pop'!B:E,4,FALSE)),"-")</f>
        <v>56392.083333333336</v>
      </c>
      <c r="AV5" s="121">
        <f>IFERROR(((VLOOKUP(AK5,A:N,5,FALSE))/(VLOOKUP(AK5,A:N,7,FALSE)))*(VLOOKUP(AK5,'E-REF_HNO_pop'!B:E,4,FALSE)),"-")</f>
        <v>0</v>
      </c>
      <c r="AW5" s="121">
        <f>IFERROR(((VLOOKUP(AK5,A:N,6,FALSE))/(VLOOKUP(AK5,A:N,7,FALSE)))*(VLOOKUP(AK5,'E-REF_HNO_pop'!B:E,4,FALSE)),"-")</f>
        <v>0</v>
      </c>
      <c r="AX5" s="172">
        <f>SUM(AU5:AW5)</f>
        <v>56392.083333333336</v>
      </c>
      <c r="AY5" s="176" t="s">
        <v>302</v>
      </c>
      <c r="AZ5" s="168"/>
      <c r="BA5" s="39"/>
      <c r="BB5" s="39"/>
      <c r="BC5" s="39"/>
      <c r="BD5" s="40"/>
      <c r="BE5" s="41"/>
      <c r="BF5" s="41"/>
      <c r="BG5" s="41"/>
      <c r="BH5" s="42"/>
      <c r="BI5" s="43"/>
    </row>
    <row r="6" spans="1:61" ht="15.5" x14ac:dyDescent="0.35">
      <c r="A6" s="118" t="s">
        <v>28</v>
      </c>
      <c r="B6" s="120"/>
      <c r="C6" s="120">
        <v>65</v>
      </c>
      <c r="D6" s="120">
        <v>4</v>
      </c>
      <c r="E6" s="120"/>
      <c r="F6" s="120"/>
      <c r="G6" s="120">
        <v>69</v>
      </c>
      <c r="H6" s="120"/>
      <c r="I6" s="120">
        <v>108</v>
      </c>
      <c r="J6" s="120">
        <v>16</v>
      </c>
      <c r="K6" s="120"/>
      <c r="L6" s="120"/>
      <c r="M6" s="120">
        <v>124</v>
      </c>
      <c r="N6" s="120">
        <v>193</v>
      </c>
      <c r="Q6" s="119"/>
      <c r="R6" s="119"/>
      <c r="S6" s="119"/>
      <c r="T6" s="119"/>
      <c r="U6" s="164" t="s">
        <v>28</v>
      </c>
      <c r="V6" s="213">
        <f t="shared" si="0"/>
        <v>0</v>
      </c>
      <c r="W6" s="213">
        <f t="shared" si="1"/>
        <v>0.87096774193548387</v>
      </c>
      <c r="X6" s="213">
        <f t="shared" si="2"/>
        <v>0.12903225806451613</v>
      </c>
      <c r="Y6" s="213">
        <f t="shared" si="3"/>
        <v>0</v>
      </c>
      <c r="Z6" s="213">
        <f t="shared" si="4"/>
        <v>0</v>
      </c>
      <c r="AA6" s="233">
        <f t="shared" ref="AA6:AA62" si="10">IF(Z6="","",IF(Z6&gt;=0.25,5,IF(SUM(Y6:Z6)&gt;=0.25,4,IF(SUM(X6:Z6)&gt;=0.25,3,IF(SUM(W6:Z6)&gt;=0.25,2,1)))))</f>
        <v>2</v>
      </c>
      <c r="AB6" s="220" t="s">
        <v>303</v>
      </c>
      <c r="AC6" s="216">
        <f t="shared" si="5"/>
        <v>0</v>
      </c>
      <c r="AD6" s="213">
        <f t="shared" si="6"/>
        <v>0.94202898550724634</v>
      </c>
      <c r="AE6" s="213">
        <f t="shared" si="7"/>
        <v>5.7971014492753624E-2</v>
      </c>
      <c r="AF6" s="213">
        <f t="shared" si="8"/>
        <v>0</v>
      </c>
      <c r="AG6" s="213">
        <f t="shared" si="9"/>
        <v>0</v>
      </c>
      <c r="AH6" s="233">
        <f t="shared" ref="AH6:AH62" si="11">IF(AG6="","",IF(AG6&gt;=0.25,5,IF(SUM(AF6:AG6)&gt;=0.25,4,IF(SUM(AE6:AG6)&gt;=0.25,3,IF(SUM(AD6:AG6)&gt;=0.25,2,1)))))</f>
        <v>2</v>
      </c>
      <c r="AI6" s="220" t="s">
        <v>302</v>
      </c>
      <c r="AK6" s="124" t="s">
        <v>28</v>
      </c>
      <c r="AL6" s="122">
        <f>IFERROR(((VLOOKUP(AK6,A:N,8,FALSE))/(VLOOKUP(AK6,A:N,13,FALSE)))*(VLOOKUP(AK6,'E-REF_HNO_pop'!B:E,3,FALSE)),"-")</f>
        <v>0</v>
      </c>
      <c r="AM6" s="122">
        <f>IFERROR(((VLOOKUP(AK6,A:N,9,FALSE))/(VLOOKUP(AK6,A:N,13,FALSE)))*(VLOOKUP(AK6,'E-REF_HNO_pop'!B:E,3,FALSE)),"-")</f>
        <v>2264.516129032258</v>
      </c>
      <c r="AN6" s="122">
        <f>IFERROR(((VLOOKUP(AK6,A:N,10,FALSE))/(VLOOKUP(AK6,A:N,13,FALSE)))*(VLOOKUP(AK6,'E-REF_HNO_pop'!B:E,3,FALSE)),"-")</f>
        <v>335.48387096774195</v>
      </c>
      <c r="AO6" s="122">
        <f>IFERROR(((VLOOKUP(AK6,A:N,11,FALSE))/(VLOOKUP(AK6,A:N,13,FALSE)))*(VLOOKUP(AK6,'E-REF_HNO_pop'!B:E,3,FALSE)),"-")</f>
        <v>0</v>
      </c>
      <c r="AP6" s="122">
        <f>IFERROR(((VLOOKUP(AK6,A:N,12,FALSE))/(VLOOKUP(AK6,A:N,13,FALSE)))*(VLOOKUP(AK6,'E-REF_HNO_pop'!B:E,3,FALSE)),"-")</f>
        <v>0</v>
      </c>
      <c r="AQ6" s="122">
        <f t="shared" ref="AQ6:AQ19" si="12">SUM(AN6:AP6)</f>
        <v>335.48387096774195</v>
      </c>
      <c r="AR6" s="176" t="s">
        <v>303</v>
      </c>
      <c r="AS6" s="162">
        <f>IFERROR(((VLOOKUP(AK6,A:N,2,FALSE))/(VLOOKUP(AK6,A:N,7,FALSE)))*(VLOOKUP(AK6,'E-REF_HNO_pop'!B:E,4,FALSE)),"-")</f>
        <v>0</v>
      </c>
      <c r="AT6" s="121">
        <f>IFERROR(((VLOOKUP(AK6,A:N,3,FALSE))/(VLOOKUP(AK6,A:N,7,FALSE)))*(VLOOKUP(AK6,'E-REF_HNO_pop'!B:E,4,FALSE)),"-")</f>
        <v>217532.39130434781</v>
      </c>
      <c r="AU6" s="121">
        <f>IFERROR(((VLOOKUP(AK6,A:N,4,FALSE))/(VLOOKUP(AK6,A:N,7,FALSE)))*(VLOOKUP(AK6,'E-REF_HNO_pop'!B:E,4,FALSE)),"-")</f>
        <v>13386.608695652174</v>
      </c>
      <c r="AV6" s="121">
        <f>IFERROR(((VLOOKUP(AK6,A:N,5,FALSE))/(VLOOKUP(AK6,A:N,7,FALSE)))*(VLOOKUP(AK6,'E-REF_HNO_pop'!B:E,4,FALSE)),"-")</f>
        <v>0</v>
      </c>
      <c r="AW6" s="121">
        <f>IFERROR(((VLOOKUP(AK6,A:N,6,FALSE))/(VLOOKUP(AK6,A:N,7,FALSE)))*(VLOOKUP(AK6,'E-REF_HNO_pop'!B:E,4,FALSE)),"-")</f>
        <v>0</v>
      </c>
      <c r="AX6" s="172">
        <f t="shared" ref="AX6:AX62" si="13">SUM(AU6:AW6)</f>
        <v>13386.608695652174</v>
      </c>
      <c r="AY6" s="176" t="s">
        <v>302</v>
      </c>
      <c r="AZ6" s="168"/>
      <c r="BA6" s="39"/>
      <c r="BB6" s="39"/>
      <c r="BC6" s="39"/>
      <c r="BD6" s="40"/>
      <c r="BE6" s="41"/>
      <c r="BF6" s="41"/>
      <c r="BG6" s="41"/>
      <c r="BH6" s="42"/>
      <c r="BI6" s="43"/>
    </row>
    <row r="7" spans="1:61" x14ac:dyDescent="0.35">
      <c r="A7" s="118" t="s">
        <v>35</v>
      </c>
      <c r="B7" s="120"/>
      <c r="C7" s="120">
        <v>174</v>
      </c>
      <c r="D7" s="120">
        <v>40</v>
      </c>
      <c r="E7" s="120"/>
      <c r="F7" s="120"/>
      <c r="G7" s="120">
        <v>214</v>
      </c>
      <c r="H7" s="120">
        <v>8</v>
      </c>
      <c r="I7" s="120">
        <v>269</v>
      </c>
      <c r="J7" s="120">
        <v>51</v>
      </c>
      <c r="K7" s="120">
        <v>1</v>
      </c>
      <c r="L7" s="120"/>
      <c r="M7" s="120">
        <v>329</v>
      </c>
      <c r="N7" s="120">
        <v>543</v>
      </c>
      <c r="Q7" s="119"/>
      <c r="R7" s="119"/>
      <c r="S7" s="119"/>
      <c r="T7" s="119"/>
      <c r="U7" s="163" t="s">
        <v>31</v>
      </c>
      <c r="V7" s="213">
        <f t="shared" si="0"/>
        <v>0</v>
      </c>
      <c r="W7" s="213">
        <f t="shared" si="1"/>
        <v>0.93650793650793651</v>
      </c>
      <c r="X7" s="213">
        <f t="shared" si="2"/>
        <v>6.3492063492063489E-2</v>
      </c>
      <c r="Y7" s="213">
        <f t="shared" si="3"/>
        <v>0</v>
      </c>
      <c r="Z7" s="213">
        <f t="shared" si="4"/>
        <v>0</v>
      </c>
      <c r="AA7" s="233">
        <f t="shared" si="10"/>
        <v>2</v>
      </c>
      <c r="AB7" s="220" t="s">
        <v>302</v>
      </c>
      <c r="AC7" s="216">
        <f t="shared" si="5"/>
        <v>0</v>
      </c>
      <c r="AD7" s="213">
        <f t="shared" si="6"/>
        <v>0.97142857142857142</v>
      </c>
      <c r="AE7" s="213">
        <f t="shared" si="7"/>
        <v>2.8571428571428571E-2</v>
      </c>
      <c r="AF7" s="213">
        <f t="shared" si="8"/>
        <v>0</v>
      </c>
      <c r="AG7" s="213">
        <f t="shared" si="9"/>
        <v>0</v>
      </c>
      <c r="AH7" s="233">
        <f t="shared" si="11"/>
        <v>2</v>
      </c>
      <c r="AI7" s="220" t="s">
        <v>302</v>
      </c>
      <c r="AK7" s="163" t="s">
        <v>31</v>
      </c>
      <c r="AL7" s="122">
        <f>IFERROR(((VLOOKUP(AK7,A:N,8,FALSE))/(VLOOKUP(AK7,A:N,13,FALSE)))*(VLOOKUP(AK7,'E-REF_HNO_pop'!B:E,3,FALSE)),"-")</f>
        <v>0</v>
      </c>
      <c r="AM7" s="122">
        <f>IFERROR(((VLOOKUP(AK7,A:N,9,FALSE))/(VLOOKUP(AK7,A:N,13,FALSE)))*(VLOOKUP(AK7,'E-REF_HNO_pop'!B:E,3,FALSE)),"-")</f>
        <v>17231.746031746032</v>
      </c>
      <c r="AN7" s="122">
        <f>IFERROR(((VLOOKUP(AK7,A:N,10,FALSE))/(VLOOKUP(AK7,A:N,13,FALSE)))*(VLOOKUP(AK7,'E-REF_HNO_pop'!B:E,3,FALSE)),"-")</f>
        <v>1168.2539682539682</v>
      </c>
      <c r="AO7" s="122">
        <f>IFERROR(((VLOOKUP(AK7,A:N,11,FALSE))/(VLOOKUP(AK7,A:N,13,FALSE)))*(VLOOKUP(AK7,'E-REF_HNO_pop'!B:E,3,FALSE)),"-")</f>
        <v>0</v>
      </c>
      <c r="AP7" s="122">
        <f>IFERROR(((VLOOKUP(AK7,A:N,12,FALSE))/(VLOOKUP(AK7,A:N,13,FALSE)))*(VLOOKUP(AK7,'E-REF_HNO_pop'!B:E,3,FALSE)),"-")</f>
        <v>0</v>
      </c>
      <c r="AQ7" s="122">
        <f t="shared" si="12"/>
        <v>1168.2539682539682</v>
      </c>
      <c r="AR7" s="176" t="s">
        <v>302</v>
      </c>
      <c r="AS7" s="162">
        <f>IFERROR(((VLOOKUP(AK7,A:N,2,FALSE))/(VLOOKUP(AK7,A:N,7,FALSE)))*(VLOOKUP(AK7,'E-REF_HNO_pop'!B:E,4,FALSE)),"-")</f>
        <v>0</v>
      </c>
      <c r="AT7" s="121">
        <f>IFERROR(((VLOOKUP(AK7,A:N,3,FALSE))/(VLOOKUP(AK7,A:N,7,FALSE)))*(VLOOKUP(AK7,'E-REF_HNO_pop'!B:E,4,FALSE)),"-")</f>
        <v>149470.79999999999</v>
      </c>
      <c r="AU7" s="121">
        <f>IFERROR(((VLOOKUP(AK7,A:N,4,FALSE))/(VLOOKUP(AK7,A:N,7,FALSE)))*(VLOOKUP(AK7,'E-REF_HNO_pop'!B:E,4,FALSE)),"-")</f>
        <v>4396.2</v>
      </c>
      <c r="AV7" s="121">
        <f>IFERROR(((VLOOKUP(AK7,A:N,5,FALSE))/(VLOOKUP(AK7,A:N,7,FALSE)))*(VLOOKUP(AK7,'E-REF_HNO_pop'!B:E,4,FALSE)),"-")</f>
        <v>0</v>
      </c>
      <c r="AW7" s="121">
        <f>IFERROR(((VLOOKUP(AK7,A:N,6,FALSE))/(VLOOKUP(AK7,A:N,7,FALSE)))*(VLOOKUP(AK7,'E-REF_HNO_pop'!B:E,4,FALSE)),"-")</f>
        <v>0</v>
      </c>
      <c r="AX7" s="172">
        <f t="shared" si="13"/>
        <v>4396.2</v>
      </c>
      <c r="AY7" s="176" t="s">
        <v>302</v>
      </c>
      <c r="AZ7" s="168"/>
      <c r="BA7" s="39"/>
      <c r="BB7" s="39"/>
      <c r="BC7" s="39"/>
      <c r="BD7" s="40"/>
      <c r="BE7" s="41"/>
      <c r="BF7" s="41"/>
      <c r="BG7" s="41"/>
      <c r="BH7" s="42"/>
      <c r="BI7" s="43"/>
    </row>
    <row r="8" spans="1:61" x14ac:dyDescent="0.35">
      <c r="A8" s="118" t="s">
        <v>43</v>
      </c>
      <c r="B8" s="120">
        <v>1</v>
      </c>
      <c r="C8" s="120">
        <v>579</v>
      </c>
      <c r="D8" s="120">
        <v>66</v>
      </c>
      <c r="E8" s="120">
        <v>4</v>
      </c>
      <c r="F8" s="120"/>
      <c r="G8" s="120">
        <v>650</v>
      </c>
      <c r="H8" s="120">
        <v>1</v>
      </c>
      <c r="I8" s="120">
        <v>828</v>
      </c>
      <c r="J8" s="120">
        <v>118</v>
      </c>
      <c r="K8" s="120">
        <v>8</v>
      </c>
      <c r="L8" s="120"/>
      <c r="M8" s="120">
        <v>955</v>
      </c>
      <c r="N8" s="120">
        <v>1605</v>
      </c>
      <c r="Q8" s="119"/>
      <c r="R8" s="119"/>
      <c r="S8" s="119"/>
      <c r="T8" s="119"/>
      <c r="U8" s="163" t="s">
        <v>33</v>
      </c>
      <c r="V8" s="213">
        <f t="shared" si="0"/>
        <v>0</v>
      </c>
      <c r="W8" s="213">
        <f t="shared" si="1"/>
        <v>0.75757575757575757</v>
      </c>
      <c r="X8" s="213">
        <f t="shared" si="2"/>
        <v>0.24242424242424243</v>
      </c>
      <c r="Y8" s="213">
        <f t="shared" si="3"/>
        <v>0</v>
      </c>
      <c r="Z8" s="213">
        <f t="shared" si="4"/>
        <v>0</v>
      </c>
      <c r="AA8" s="233">
        <f t="shared" si="10"/>
        <v>2</v>
      </c>
      <c r="AB8" s="220" t="s">
        <v>304</v>
      </c>
      <c r="AC8" s="216">
        <f t="shared" si="5"/>
        <v>0</v>
      </c>
      <c r="AD8" s="213">
        <f t="shared" si="6"/>
        <v>0.89189189189189189</v>
      </c>
      <c r="AE8" s="213">
        <f t="shared" si="7"/>
        <v>0.10810810810810811</v>
      </c>
      <c r="AF8" s="213">
        <f t="shared" si="8"/>
        <v>0</v>
      </c>
      <c r="AG8" s="213">
        <f t="shared" si="9"/>
        <v>0</v>
      </c>
      <c r="AH8" s="233">
        <f t="shared" si="11"/>
        <v>2</v>
      </c>
      <c r="AI8" s="220" t="s">
        <v>302</v>
      </c>
      <c r="AK8" s="163" t="s">
        <v>33</v>
      </c>
      <c r="AL8" s="122">
        <f>IFERROR(((VLOOKUP(AK8,A:N,8,FALSE))/(VLOOKUP(AK8,A:N,13,FALSE)))*(VLOOKUP(AK8,'E-REF_HNO_pop'!B:E,3,FALSE)),"-")</f>
        <v>0</v>
      </c>
      <c r="AM8" s="122">
        <f>IFERROR(((VLOOKUP(AK8,A:N,9,FALSE))/(VLOOKUP(AK8,A:N,13,FALSE)))*(VLOOKUP(AK8,'E-REF_HNO_pop'!B:E,3,FALSE)),"-")</f>
        <v>1515.1515151515152</v>
      </c>
      <c r="AN8" s="122">
        <f>IFERROR(((VLOOKUP(AK8,A:N,10,FALSE))/(VLOOKUP(AK8,A:N,13,FALSE)))*(VLOOKUP(AK8,'E-REF_HNO_pop'!B:E,3,FALSE)),"-")</f>
        <v>484.84848484848487</v>
      </c>
      <c r="AO8" s="122">
        <f>IFERROR(((VLOOKUP(AK8,A:N,11,FALSE))/(VLOOKUP(AK8,A:N,13,FALSE)))*(VLOOKUP(AK8,'E-REF_HNO_pop'!B:E,3,FALSE)),"-")</f>
        <v>0</v>
      </c>
      <c r="AP8" s="122">
        <f>IFERROR(((VLOOKUP(AK8,A:N,12,FALSE))/(VLOOKUP(AK8,A:N,13,FALSE)))*(VLOOKUP(AK8,'E-REF_HNO_pop'!B:E,3,FALSE)),"-")</f>
        <v>0</v>
      </c>
      <c r="AQ8" s="122" t="s">
        <v>296</v>
      </c>
      <c r="AR8" s="176" t="s">
        <v>304</v>
      </c>
      <c r="AS8" s="162">
        <f>IFERROR(((VLOOKUP(AK8,A:N,2,FALSE))/(VLOOKUP(AK8,A:N,7,FALSE)))*(VLOOKUP(AK8,'E-REF_HNO_pop'!B:E,4,FALSE)),"-")</f>
        <v>0</v>
      </c>
      <c r="AT8" s="122">
        <f>IFERROR(((VLOOKUP(AK8,A:N,3,FALSE))/(VLOOKUP(AK8,A:N,7,FALSE)))*(VLOOKUP(AK8,'E-REF_HNO_pop'!B:E,4,FALSE)),"-")</f>
        <v>61864.2972972973</v>
      </c>
      <c r="AU8" s="122">
        <f>IFERROR(((VLOOKUP(AK8,A:N,4,FALSE))/(VLOOKUP(AK8,A:N,7,FALSE)))*(VLOOKUP(AK8,'E-REF_HNO_pop'!B:E,4,FALSE)),"-")</f>
        <v>7498.7027027027034</v>
      </c>
      <c r="AV8" s="122">
        <f>IFERROR(((VLOOKUP(AK8,A:N,5,FALSE))/(VLOOKUP(AK8,A:N,7,FALSE)))*(VLOOKUP(AK8,'E-REF_HNO_pop'!B:E,4,FALSE)),"-")</f>
        <v>0</v>
      </c>
      <c r="AW8" s="122">
        <f>IFERROR(((VLOOKUP(AK8,A:N,6,FALSE))/(VLOOKUP(AK8,A:N,7,FALSE)))*(VLOOKUP(AK8,'E-REF_HNO_pop'!B:E,4,FALSE)),"-")</f>
        <v>0</v>
      </c>
      <c r="AX8" s="172">
        <f t="shared" si="13"/>
        <v>7498.7027027027034</v>
      </c>
      <c r="AY8" s="176" t="s">
        <v>302</v>
      </c>
      <c r="AZ8" s="169"/>
      <c r="BA8" s="39"/>
      <c r="BB8" s="39"/>
      <c r="BC8" s="39"/>
      <c r="BD8" s="40"/>
      <c r="BE8" s="41"/>
      <c r="BF8" s="41"/>
      <c r="BG8" s="41"/>
      <c r="BH8" s="42"/>
      <c r="BI8" s="43"/>
    </row>
    <row r="9" spans="1:61" ht="15.5" x14ac:dyDescent="0.35">
      <c r="A9" s="118" t="s">
        <v>228</v>
      </c>
      <c r="B9" s="120"/>
      <c r="C9" s="120">
        <v>267</v>
      </c>
      <c r="D9" s="120">
        <v>25</v>
      </c>
      <c r="E9" s="120"/>
      <c r="F9" s="120"/>
      <c r="G9" s="120">
        <v>292</v>
      </c>
      <c r="H9" s="120"/>
      <c r="I9" s="120">
        <v>243</v>
      </c>
      <c r="J9" s="120">
        <v>19</v>
      </c>
      <c r="K9" s="120"/>
      <c r="L9" s="120"/>
      <c r="M9" s="120">
        <v>262</v>
      </c>
      <c r="N9" s="120">
        <v>554</v>
      </c>
      <c r="Q9" s="119"/>
      <c r="R9" s="119"/>
      <c r="S9" s="119"/>
      <c r="T9" s="119"/>
      <c r="U9" s="164" t="s">
        <v>35</v>
      </c>
      <c r="V9" s="213">
        <f t="shared" si="0"/>
        <v>2.4316109422492401E-2</v>
      </c>
      <c r="W9" s="213">
        <f t="shared" si="1"/>
        <v>0.81762917933130697</v>
      </c>
      <c r="X9" s="213">
        <f t="shared" si="2"/>
        <v>0.15501519756838905</v>
      </c>
      <c r="Y9" s="213">
        <f t="shared" si="3"/>
        <v>3.0395136778115501E-3</v>
      </c>
      <c r="Z9" s="213">
        <f t="shared" si="4"/>
        <v>0</v>
      </c>
      <c r="AA9" s="233">
        <f t="shared" si="10"/>
        <v>2</v>
      </c>
      <c r="AB9" s="220" t="s">
        <v>302</v>
      </c>
      <c r="AC9" s="216">
        <f t="shared" si="5"/>
        <v>0</v>
      </c>
      <c r="AD9" s="213">
        <f t="shared" si="6"/>
        <v>0.81308411214953269</v>
      </c>
      <c r="AE9" s="213">
        <f t="shared" si="7"/>
        <v>0.18691588785046728</v>
      </c>
      <c r="AF9" s="213">
        <f t="shared" si="8"/>
        <v>0</v>
      </c>
      <c r="AG9" s="213">
        <f t="shared" si="9"/>
        <v>0</v>
      </c>
      <c r="AH9" s="233">
        <f t="shared" si="11"/>
        <v>2</v>
      </c>
      <c r="AI9" s="220" t="s">
        <v>302</v>
      </c>
      <c r="AK9" s="124" t="s">
        <v>35</v>
      </c>
      <c r="AL9" s="122">
        <f>IFERROR(((VLOOKUP(AK9,A:N,8,FALSE))/(VLOOKUP(AK9,A:N,13,FALSE)))*(VLOOKUP(AK9,'E-REF_HNO_pop'!B:E,3,FALSE)),"-")</f>
        <v>11044.376899696048</v>
      </c>
      <c r="AM9" s="122">
        <f>IFERROR(((VLOOKUP(AK9,A:N,9,FALSE))/(VLOOKUP(AK9,A:N,13,FALSE)))*(VLOOKUP(AK9,'E-REF_HNO_pop'!B:E,3,FALSE)),"-")</f>
        <v>371367.17325227964</v>
      </c>
      <c r="AN9" s="122">
        <f>IFERROR(((VLOOKUP(AK9,A:N,10,FALSE))/(VLOOKUP(AK9,A:N,13,FALSE)))*(VLOOKUP(AK9,'E-REF_HNO_pop'!B:E,3,FALSE)),"-")</f>
        <v>70407.902735562311</v>
      </c>
      <c r="AO9" s="122">
        <f>IFERROR(((VLOOKUP(AK9,A:N,11,FALSE))/(VLOOKUP(AK9,A:N,13,FALSE)))*(VLOOKUP(AK9,'E-REF_HNO_pop'!B:E,3,FALSE)),"-")</f>
        <v>1380.547112462006</v>
      </c>
      <c r="AP9" s="122">
        <f>IFERROR(((VLOOKUP(AK9,A:N,12,FALSE))/(VLOOKUP(AK9,A:N,13,FALSE)))*(VLOOKUP(AK9,'E-REF_HNO_pop'!B:E,3,FALSE)),"-")</f>
        <v>0</v>
      </c>
      <c r="AQ9" s="122">
        <f t="shared" si="12"/>
        <v>71788.44984802432</v>
      </c>
      <c r="AR9" s="176" t="s">
        <v>302</v>
      </c>
      <c r="AS9" s="162">
        <f>IFERROR(((VLOOKUP(AK9,A:N,2,FALSE))/(VLOOKUP(AK9,A:N,7,FALSE)))*(VLOOKUP(AK9,'E-REF_HNO_pop'!B:E,4,FALSE)),"-")</f>
        <v>0</v>
      </c>
      <c r="AT9" s="122">
        <f>IFERROR(((VLOOKUP(AK9,A:N,3,FALSE))/(VLOOKUP(AK9,A:N,7,FALSE)))*(VLOOKUP(AK9,'E-REF_HNO_pop'!B:E,4,FALSE)),"-")</f>
        <v>135418.34579439252</v>
      </c>
      <c r="AU9" s="122">
        <f>IFERROR(((VLOOKUP(AK9,A:N,4,FALSE))/(VLOOKUP(AK9,A:N,7,FALSE)))*(VLOOKUP(AK9,'E-REF_HNO_pop'!B:E,4,FALSE)),"-")</f>
        <v>31130.654205607476</v>
      </c>
      <c r="AV9" s="122">
        <f>IFERROR(((VLOOKUP(AK9,A:N,5,FALSE))/(VLOOKUP(AK9,A:N,7,FALSE)))*(VLOOKUP(AK9,'E-REF_HNO_pop'!B:E,4,FALSE)),"-")</f>
        <v>0</v>
      </c>
      <c r="AW9" s="122">
        <f>IFERROR(((VLOOKUP(AK9,A:N,6,FALSE))/(VLOOKUP(AK9,A:N,7,FALSE)))*(VLOOKUP(AK9,'E-REF_HNO_pop'!B:E,4,FALSE)),"-")</f>
        <v>0</v>
      </c>
      <c r="AX9" s="172">
        <f t="shared" si="13"/>
        <v>31130.654205607476</v>
      </c>
      <c r="AY9" s="176" t="s">
        <v>302</v>
      </c>
      <c r="AZ9" s="169"/>
      <c r="BA9" s="39"/>
      <c r="BB9" s="39"/>
      <c r="BC9" s="39"/>
      <c r="BD9" s="40"/>
      <c r="BE9" s="41"/>
      <c r="BF9" s="41"/>
      <c r="BG9" s="41"/>
      <c r="BH9" s="42"/>
      <c r="BI9" s="43"/>
    </row>
    <row r="10" spans="1:61" ht="15.5" x14ac:dyDescent="0.35">
      <c r="A10" s="118" t="s">
        <v>56</v>
      </c>
      <c r="B10" s="120">
        <v>2</v>
      </c>
      <c r="C10" s="120">
        <v>78</v>
      </c>
      <c r="D10" s="120">
        <v>12</v>
      </c>
      <c r="E10" s="120"/>
      <c r="F10" s="120"/>
      <c r="G10" s="120">
        <v>92</v>
      </c>
      <c r="H10" s="120">
        <v>1</v>
      </c>
      <c r="I10" s="120">
        <v>181</v>
      </c>
      <c r="J10" s="120">
        <v>58</v>
      </c>
      <c r="K10" s="120">
        <v>6</v>
      </c>
      <c r="L10" s="120"/>
      <c r="M10" s="120">
        <v>246</v>
      </c>
      <c r="N10" s="120">
        <v>338</v>
      </c>
      <c r="Q10" s="119"/>
      <c r="R10" s="119"/>
      <c r="S10" s="119"/>
      <c r="T10" s="119"/>
      <c r="U10" s="164" t="s">
        <v>38</v>
      </c>
      <c r="V10" s="213">
        <f t="shared" si="0"/>
        <v>6.1224489795918366E-2</v>
      </c>
      <c r="W10" s="213">
        <f t="shared" si="1"/>
        <v>0.91836734693877553</v>
      </c>
      <c r="X10" s="213">
        <f t="shared" si="2"/>
        <v>2.0408163265306121E-2</v>
      </c>
      <c r="Y10" s="213">
        <f t="shared" si="3"/>
        <v>0</v>
      </c>
      <c r="Z10" s="213">
        <f t="shared" si="4"/>
        <v>0</v>
      </c>
      <c r="AA10" s="233">
        <f t="shared" si="10"/>
        <v>2</v>
      </c>
      <c r="AB10" s="220" t="s">
        <v>302</v>
      </c>
      <c r="AC10" s="216">
        <f t="shared" si="5"/>
        <v>0</v>
      </c>
      <c r="AD10" s="213">
        <f t="shared" si="6"/>
        <v>0.96747967479674801</v>
      </c>
      <c r="AE10" s="213">
        <f t="shared" si="7"/>
        <v>3.2520325203252036E-2</v>
      </c>
      <c r="AF10" s="213">
        <f t="shared" si="8"/>
        <v>0</v>
      </c>
      <c r="AG10" s="213">
        <f t="shared" si="9"/>
        <v>0</v>
      </c>
      <c r="AH10" s="233">
        <f t="shared" si="11"/>
        <v>2</v>
      </c>
      <c r="AI10" s="220" t="s">
        <v>303</v>
      </c>
      <c r="AK10" s="124" t="s">
        <v>38</v>
      </c>
      <c r="AL10" s="122">
        <f>IFERROR(((VLOOKUP(AK10,A:N,8,FALSE))/(VLOOKUP(AK10,A:N,13,FALSE)))*(VLOOKUP(AK10,'E-REF_HNO_pop'!B:E,3,FALSE)),"-")</f>
        <v>165.30612244897958</v>
      </c>
      <c r="AM10" s="122">
        <f>IFERROR(((VLOOKUP(AK10,A:N,9,FALSE))/(VLOOKUP(AK10,A:N,13,FALSE)))*(VLOOKUP(AK10,'E-REF_HNO_pop'!B:E,3,FALSE)),"-")</f>
        <v>2479.591836734694</v>
      </c>
      <c r="AN10" s="122">
        <f>IFERROR(((VLOOKUP(AK10,A:N,10,FALSE))/(VLOOKUP(AK10,A:N,13,FALSE)))*(VLOOKUP(AK10,'E-REF_HNO_pop'!B:E,3,FALSE)),"-")</f>
        <v>55.102040816326529</v>
      </c>
      <c r="AO10" s="122">
        <f>IFERROR(((VLOOKUP(AK10,A:N,11,FALSE))/(VLOOKUP(AK10,A:N,13,FALSE)))*(VLOOKUP(AK10,'E-REF_HNO_pop'!B:E,3,FALSE)),"-")</f>
        <v>0</v>
      </c>
      <c r="AP10" s="122">
        <f>IFERROR(((VLOOKUP(AK10,A:N,12,FALSE))/(VLOOKUP(AK10,A:N,13,FALSE)))*(VLOOKUP(AK10,'E-REF_HNO_pop'!B:E,3,FALSE)),"-")</f>
        <v>0</v>
      </c>
      <c r="AQ10" s="122">
        <f t="shared" si="12"/>
        <v>55.102040816326529</v>
      </c>
      <c r="AR10" s="176" t="s">
        <v>302</v>
      </c>
      <c r="AS10" s="162">
        <f>IFERROR(((VLOOKUP(AK10,A:N,2,FALSE))/(VLOOKUP(AK10,A:N,7,FALSE)))*(VLOOKUP(AK10,'E-REF_HNO_pop'!B:E,4,FALSE)),"-")</f>
        <v>0</v>
      </c>
      <c r="AT10" s="122">
        <f>IFERROR(((VLOOKUP(AK10,A:N,3,FALSE))/(VLOOKUP(AK10,A:N,7,FALSE)))*(VLOOKUP(AK10,'E-REF_HNO_pop'!B:E,4,FALSE)),"-")</f>
        <v>51507.650406504064</v>
      </c>
      <c r="AU10" s="122">
        <f>IFERROR(((VLOOKUP(AK10,A:N,4,FALSE))/(VLOOKUP(AK10,A:N,7,FALSE)))*(VLOOKUP(AK10,'E-REF_HNO_pop'!B:E,4,FALSE)),"-")</f>
        <v>1731.3495934959351</v>
      </c>
      <c r="AV10" s="122">
        <f>IFERROR(((VLOOKUP(AK10,A:N,5,FALSE))/(VLOOKUP(AK10,A:N,7,FALSE)))*(VLOOKUP(AK10,'E-REF_HNO_pop'!B:E,4,FALSE)),"-")</f>
        <v>0</v>
      </c>
      <c r="AW10" s="122">
        <f>IFERROR(((VLOOKUP(AK10,A:N,6,FALSE))/(VLOOKUP(AK10,A:N,7,FALSE)))*(VLOOKUP(AK10,'E-REF_HNO_pop'!B:E,4,FALSE)),"-")</f>
        <v>0</v>
      </c>
      <c r="AX10" s="172">
        <f t="shared" si="13"/>
        <v>1731.3495934959351</v>
      </c>
      <c r="AY10" s="176" t="s">
        <v>303</v>
      </c>
      <c r="AZ10" s="169"/>
      <c r="BA10" s="39"/>
      <c r="BB10" s="39"/>
      <c r="BC10" s="39"/>
      <c r="BD10" s="40"/>
      <c r="BE10" s="41"/>
      <c r="BF10" s="41"/>
      <c r="BG10" s="41"/>
      <c r="BH10" s="42"/>
      <c r="BI10" s="43"/>
    </row>
    <row r="11" spans="1:61" ht="15.5" x14ac:dyDescent="0.35">
      <c r="A11" s="118" t="s">
        <v>81</v>
      </c>
      <c r="B11" s="120"/>
      <c r="C11" s="120">
        <v>42</v>
      </c>
      <c r="D11" s="120">
        <v>7</v>
      </c>
      <c r="E11" s="120">
        <v>2</v>
      </c>
      <c r="F11" s="120"/>
      <c r="G11" s="120">
        <v>51</v>
      </c>
      <c r="H11" s="120"/>
      <c r="I11" s="120">
        <v>52</v>
      </c>
      <c r="J11" s="120">
        <v>9</v>
      </c>
      <c r="K11" s="120">
        <v>1</v>
      </c>
      <c r="L11" s="120"/>
      <c r="M11" s="120">
        <v>62</v>
      </c>
      <c r="N11" s="120">
        <v>113</v>
      </c>
      <c r="Q11" s="119"/>
      <c r="R11" s="119"/>
      <c r="S11" s="119"/>
      <c r="T11" s="119"/>
      <c r="U11" s="164" t="s">
        <v>40</v>
      </c>
      <c r="V11" s="213">
        <f t="shared" si="0"/>
        <v>0</v>
      </c>
      <c r="W11" s="213">
        <f t="shared" si="1"/>
        <v>0.93478260869565222</v>
      </c>
      <c r="X11" s="213">
        <f t="shared" si="2"/>
        <v>6.5217391304347824E-2</v>
      </c>
      <c r="Y11" s="213">
        <f t="shared" si="3"/>
        <v>0</v>
      </c>
      <c r="Z11" s="213">
        <f t="shared" si="4"/>
        <v>0</v>
      </c>
      <c r="AA11" s="233">
        <f t="shared" si="10"/>
        <v>2</v>
      </c>
      <c r="AB11" s="220" t="s">
        <v>302</v>
      </c>
      <c r="AC11" s="216">
        <f t="shared" si="5"/>
        <v>0</v>
      </c>
      <c r="AD11" s="213">
        <f t="shared" si="6"/>
        <v>0.81318681318681318</v>
      </c>
      <c r="AE11" s="213">
        <f t="shared" si="7"/>
        <v>0.17582417582417584</v>
      </c>
      <c r="AF11" s="213">
        <f t="shared" si="8"/>
        <v>1.098901098901099E-2</v>
      </c>
      <c r="AG11" s="213">
        <f t="shared" si="9"/>
        <v>0</v>
      </c>
      <c r="AH11" s="233">
        <f t="shared" si="11"/>
        <v>2</v>
      </c>
      <c r="AI11" s="220" t="s">
        <v>303</v>
      </c>
      <c r="AK11" s="124" t="s">
        <v>40</v>
      </c>
      <c r="AL11" s="122">
        <f>IFERROR(((VLOOKUP(AK11,A:N,8,FALSE))/(VLOOKUP(AK11,A:N,13,FALSE)))*(VLOOKUP(AK11,'E-REF_HNO_pop'!B:E,3,FALSE)),"-")</f>
        <v>0</v>
      </c>
      <c r="AM11" s="122">
        <f>IFERROR(((VLOOKUP(AK11,A:N,9,FALSE))/(VLOOKUP(AK11,A:N,13,FALSE)))*(VLOOKUP(AK11,'E-REF_HNO_pop'!B:E,3,FALSE)),"-")</f>
        <v>57489.130434782608</v>
      </c>
      <c r="AN11" s="122">
        <f>IFERROR(((VLOOKUP(AK11,A:N,10,FALSE))/(VLOOKUP(AK11,A:N,13,FALSE)))*(VLOOKUP(AK11,'E-REF_HNO_pop'!B:E,3,FALSE)),"-")</f>
        <v>4010.869565217391</v>
      </c>
      <c r="AO11" s="122">
        <f>IFERROR(((VLOOKUP(AK11,A:N,11,FALSE))/(VLOOKUP(AK11,A:N,13,FALSE)))*(VLOOKUP(AK11,'E-REF_HNO_pop'!B:E,3,FALSE)),"-")</f>
        <v>0</v>
      </c>
      <c r="AP11" s="122">
        <f>IFERROR(((VLOOKUP(AK11,A:N,12,FALSE))/(VLOOKUP(AK11,A:N,13,FALSE)))*(VLOOKUP(AK11,'E-REF_HNO_pop'!B:E,3,FALSE)),"-")</f>
        <v>0</v>
      </c>
      <c r="AQ11" s="122">
        <f t="shared" si="12"/>
        <v>4010.869565217391</v>
      </c>
      <c r="AR11" s="176" t="s">
        <v>302</v>
      </c>
      <c r="AS11" s="162">
        <f>IFERROR(((VLOOKUP(AK11,A:N,2,FALSE))/(VLOOKUP(AK11,A:N,7,FALSE)))*(VLOOKUP(AK11,'E-REF_HNO_pop'!B:E,4,FALSE)),"-")</f>
        <v>0</v>
      </c>
      <c r="AT11" s="122">
        <f>IFERROR(((VLOOKUP(AK11,A:N,3,FALSE))/(VLOOKUP(AK11,A:N,7,FALSE)))*(VLOOKUP(AK11,'E-REF_HNO_pop'!B:E,4,FALSE)),"-")</f>
        <v>222097.58241758242</v>
      </c>
      <c r="AU11" s="122">
        <f>IFERROR(((VLOOKUP(AK11,A:N,4,FALSE))/(VLOOKUP(AK11,A:N,7,FALSE)))*(VLOOKUP(AK11,'E-REF_HNO_pop'!B:E,4,FALSE)),"-")</f>
        <v>48021.098901098907</v>
      </c>
      <c r="AV11" s="122">
        <f>IFERROR(((VLOOKUP(AK11,A:N,5,FALSE))/(VLOOKUP(AK11,A:N,7,FALSE)))*(VLOOKUP(AK11,'E-REF_HNO_pop'!B:E,4,FALSE)),"-")</f>
        <v>3001.3186813186817</v>
      </c>
      <c r="AW11" s="122">
        <f>IFERROR(((VLOOKUP(AK11,A:N,6,FALSE))/(VLOOKUP(AK11,A:N,7,FALSE)))*(VLOOKUP(AK11,'E-REF_HNO_pop'!B:E,4,FALSE)),"-")</f>
        <v>0</v>
      </c>
      <c r="AX11" s="172">
        <f t="shared" si="13"/>
        <v>51022.417582417591</v>
      </c>
      <c r="AY11" s="176" t="s">
        <v>303</v>
      </c>
      <c r="AZ11" s="169"/>
      <c r="BA11" s="39"/>
      <c r="BB11" s="39"/>
      <c r="BC11" s="39"/>
      <c r="BD11" s="40"/>
      <c r="BE11" s="41"/>
      <c r="BF11" s="41"/>
      <c r="BG11" s="41"/>
      <c r="BH11" s="42"/>
      <c r="BI11" s="43"/>
    </row>
    <row r="12" spans="1:61" ht="15.5" x14ac:dyDescent="0.35">
      <c r="A12" s="118" t="s">
        <v>98</v>
      </c>
      <c r="B12" s="120"/>
      <c r="C12" s="120">
        <v>59</v>
      </c>
      <c r="D12" s="120">
        <v>5</v>
      </c>
      <c r="E12" s="120"/>
      <c r="F12" s="120"/>
      <c r="G12" s="120">
        <v>64</v>
      </c>
      <c r="H12" s="120"/>
      <c r="I12" s="120">
        <v>58</v>
      </c>
      <c r="J12" s="120">
        <v>7</v>
      </c>
      <c r="K12" s="120"/>
      <c r="L12" s="120"/>
      <c r="M12" s="120">
        <v>65</v>
      </c>
      <c r="N12" s="120">
        <v>129</v>
      </c>
      <c r="Q12" s="119"/>
      <c r="R12" s="119"/>
      <c r="S12" s="119"/>
      <c r="T12" s="119"/>
      <c r="U12" s="164" t="s">
        <v>43</v>
      </c>
      <c r="V12" s="213">
        <f t="shared" si="0"/>
        <v>1.0471204188481676E-3</v>
      </c>
      <c r="W12" s="213">
        <f t="shared" si="1"/>
        <v>0.8670157068062827</v>
      </c>
      <c r="X12" s="213">
        <f t="shared" si="2"/>
        <v>0.12356020942408377</v>
      </c>
      <c r="Y12" s="213">
        <f t="shared" si="3"/>
        <v>8.3769633507853412E-3</v>
      </c>
      <c r="Z12" s="213">
        <f t="shared" si="4"/>
        <v>0</v>
      </c>
      <c r="AA12" s="233">
        <f t="shared" si="10"/>
        <v>2</v>
      </c>
      <c r="AB12" s="220" t="s">
        <v>302</v>
      </c>
      <c r="AC12" s="216">
        <f t="shared" si="5"/>
        <v>1.5384615384615385E-3</v>
      </c>
      <c r="AD12" s="213">
        <f t="shared" si="6"/>
        <v>0.89076923076923076</v>
      </c>
      <c r="AE12" s="213">
        <f t="shared" si="7"/>
        <v>0.10153846153846154</v>
      </c>
      <c r="AF12" s="213">
        <f t="shared" si="8"/>
        <v>6.1538461538461538E-3</v>
      </c>
      <c r="AG12" s="213">
        <f t="shared" si="9"/>
        <v>0</v>
      </c>
      <c r="AH12" s="233">
        <f t="shared" si="11"/>
        <v>2</v>
      </c>
      <c r="AI12" s="220" t="s">
        <v>302</v>
      </c>
      <c r="AK12" s="124" t="s">
        <v>43</v>
      </c>
      <c r="AL12" s="122">
        <f>IFERROR(((VLOOKUP(AK12,A:N,8,FALSE))/(VLOOKUP(AK12,A:N,13,FALSE)))*(VLOOKUP(AK12,'E-REF_HNO_pop'!B:E,3,FALSE)),"-")</f>
        <v>946.59685863874358</v>
      </c>
      <c r="AM12" s="122">
        <f>IFERROR(((VLOOKUP(AK12,A:N,9,FALSE))/(VLOOKUP(AK12,A:N,13,FALSE)))*(VLOOKUP(AK12,'E-REF_HNO_pop'!B:E,3,FALSE)),"-")</f>
        <v>783782.19895287952</v>
      </c>
      <c r="AN12" s="122">
        <f>IFERROR(((VLOOKUP(AK12,A:N,10,FALSE))/(VLOOKUP(AK12,A:N,13,FALSE)))*(VLOOKUP(AK12,'E-REF_HNO_pop'!B:E,3,FALSE)),"-")</f>
        <v>111698.42931937173</v>
      </c>
      <c r="AO12" s="122">
        <f>IFERROR(((VLOOKUP(AK12,A:N,11,FALSE))/(VLOOKUP(AK12,A:N,13,FALSE)))*(VLOOKUP(AK12,'E-REF_HNO_pop'!B:E,3,FALSE)),"-")</f>
        <v>7572.7748691099487</v>
      </c>
      <c r="AP12" s="122">
        <f>IFERROR(((VLOOKUP(AK12,A:N,12,FALSE))/(VLOOKUP(AK12,A:N,13,FALSE)))*(VLOOKUP(AK12,'E-REF_HNO_pop'!B:E,3,FALSE)),"-")</f>
        <v>0</v>
      </c>
      <c r="AQ12" s="122">
        <f t="shared" si="12"/>
        <v>119271.20418848169</v>
      </c>
      <c r="AR12" s="176" t="s">
        <v>302</v>
      </c>
      <c r="AS12" s="162">
        <f>IFERROR(((VLOOKUP(AK12,A:N,2,FALSE))/(VLOOKUP(AK12,A:N,7,FALSE)))*(VLOOKUP(AK12,'E-REF_HNO_pop'!B:E,4,FALSE)),"-")</f>
        <v>2737.4030769230767</v>
      </c>
      <c r="AT12" s="122">
        <f>IFERROR(((VLOOKUP(AK12,A:N,3,FALSE))/(VLOOKUP(AK12,A:N,7,FALSE)))*(VLOOKUP(AK12,'E-REF_HNO_pop'!B:E,4,FALSE)),"-")</f>
        <v>1584956.3815384614</v>
      </c>
      <c r="AU12" s="122">
        <f>IFERROR(((VLOOKUP(AK12,A:N,4,FALSE))/(VLOOKUP(AK12,A:N,7,FALSE)))*(VLOOKUP(AK12,'E-REF_HNO_pop'!B:E,4,FALSE)),"-")</f>
        <v>180668.60307692309</v>
      </c>
      <c r="AV12" s="122">
        <f>IFERROR(((VLOOKUP(AK12,A:N,5,FALSE))/(VLOOKUP(AK12,A:N,7,FALSE)))*(VLOOKUP(AK12,'E-REF_HNO_pop'!B:E,4,FALSE)),"-")</f>
        <v>10949.612307692307</v>
      </c>
      <c r="AW12" s="122">
        <f>IFERROR(((VLOOKUP(AK12,A:N,6,FALSE))/(VLOOKUP(AK12,A:N,7,FALSE)))*(VLOOKUP(AK12,'E-REF_HNO_pop'!B:E,4,FALSE)),"-")</f>
        <v>0</v>
      </c>
      <c r="AX12" s="172">
        <f t="shared" si="13"/>
        <v>191618.21538461538</v>
      </c>
      <c r="AY12" s="176" t="s">
        <v>302</v>
      </c>
      <c r="AZ12" s="169"/>
      <c r="BA12" s="39"/>
      <c r="BB12" s="39"/>
      <c r="BC12" s="39"/>
      <c r="BD12" s="40"/>
      <c r="BE12" s="41"/>
      <c r="BF12" s="41"/>
      <c r="BG12" s="41"/>
      <c r="BH12" s="42"/>
      <c r="BI12" s="43"/>
    </row>
    <row r="13" spans="1:61" ht="15.5" x14ac:dyDescent="0.35">
      <c r="A13" s="118" t="s">
        <v>33</v>
      </c>
      <c r="B13" s="120"/>
      <c r="C13" s="120">
        <v>33</v>
      </c>
      <c r="D13" s="120">
        <v>4</v>
      </c>
      <c r="E13" s="120"/>
      <c r="F13" s="120"/>
      <c r="G13" s="120">
        <v>37</v>
      </c>
      <c r="H13" s="120"/>
      <c r="I13" s="120">
        <v>25</v>
      </c>
      <c r="J13" s="120">
        <v>8</v>
      </c>
      <c r="K13" s="120"/>
      <c r="L13" s="120"/>
      <c r="M13" s="120">
        <v>33</v>
      </c>
      <c r="N13" s="120">
        <v>70</v>
      </c>
      <c r="Q13" s="119"/>
      <c r="R13" s="119"/>
      <c r="S13" s="119"/>
      <c r="T13" s="119"/>
      <c r="U13" s="164" t="s">
        <v>142</v>
      </c>
      <c r="V13" s="213" t="str">
        <f t="shared" si="0"/>
        <v/>
      </c>
      <c r="W13" s="213" t="str">
        <f t="shared" si="1"/>
        <v/>
      </c>
      <c r="X13" s="213" t="str">
        <f t="shared" si="2"/>
        <v/>
      </c>
      <c r="Y13" s="213" t="str">
        <f t="shared" si="3"/>
        <v/>
      </c>
      <c r="Z13" s="213" t="str">
        <f t="shared" si="4"/>
        <v/>
      </c>
      <c r="AA13" s="233" t="str">
        <f t="shared" si="10"/>
        <v/>
      </c>
      <c r="AB13" s="220" t="s">
        <v>304</v>
      </c>
      <c r="AC13" s="216">
        <f t="shared" si="5"/>
        <v>0</v>
      </c>
      <c r="AD13" s="213">
        <f t="shared" si="6"/>
        <v>0.96491228070175439</v>
      </c>
      <c r="AE13" s="213">
        <f t="shared" si="7"/>
        <v>3.5087719298245612E-2</v>
      </c>
      <c r="AF13" s="213">
        <f t="shared" si="8"/>
        <v>0</v>
      </c>
      <c r="AG13" s="213">
        <f t="shared" si="9"/>
        <v>0</v>
      </c>
      <c r="AH13" s="233">
        <f t="shared" si="11"/>
        <v>2</v>
      </c>
      <c r="AI13" s="220" t="s">
        <v>303</v>
      </c>
      <c r="AK13" s="124" t="s">
        <v>142</v>
      </c>
      <c r="AL13" s="122" t="str">
        <f>IFERROR(((VLOOKUP(AK13,A:N,8,FALSE))/(VLOOKUP(AK13,A:N,13,FALSE)))*(VLOOKUP(AK13,'E-REF_HNO_pop'!B:E,3,FALSE)),"-")</f>
        <v>-</v>
      </c>
      <c r="AM13" s="122" t="str">
        <f>IFERROR(((VLOOKUP(AK13,A:N,9,FALSE))/(VLOOKUP(AK13,A:N,13,FALSE)))*(VLOOKUP(AK13,'E-REF_HNO_pop'!B:E,3,FALSE)),"-")</f>
        <v>-</v>
      </c>
      <c r="AN13" s="122" t="str">
        <f>IFERROR(((VLOOKUP(AK13,A:N,10,FALSE))/(VLOOKUP(AK13,A:N,13,FALSE)))*(VLOOKUP(AK13,'E-REF_HNO_pop'!B:E,3,FALSE)),"-")</f>
        <v>-</v>
      </c>
      <c r="AO13" s="122" t="str">
        <f>IFERROR(((VLOOKUP(AK13,A:N,11,FALSE))/(VLOOKUP(AK13,A:N,13,FALSE)))*(VLOOKUP(AK13,'E-REF_HNO_pop'!B:E,3,FALSE)),"-")</f>
        <v>-</v>
      </c>
      <c r="AP13" s="122" t="str">
        <f>IFERROR(((VLOOKUP(AK13,A:N,12,FALSE))/(VLOOKUP(AK13,A:N,13,FALSE)))*(VLOOKUP(AK13,'E-REF_HNO_pop'!B:E,3,FALSE)),"-")</f>
        <v>-</v>
      </c>
      <c r="AQ13" s="122" t="s">
        <v>296</v>
      </c>
      <c r="AR13" s="176" t="s">
        <v>304</v>
      </c>
      <c r="AS13" s="162">
        <f>IFERROR(((VLOOKUP(AK13,A:N,2,FALSE))/(VLOOKUP(AK13,A:N,7,FALSE)))*(VLOOKUP(AK13,'E-REF_HNO_pop'!B:E,4,FALSE)),"-")</f>
        <v>0</v>
      </c>
      <c r="AT13" s="122">
        <f>IFERROR(((VLOOKUP(AK13,A:N,3,FALSE))/(VLOOKUP(AK13,A:N,7,FALSE)))*(VLOOKUP(AK13,'E-REF_HNO_pop'!B:E,4,FALSE)),"-")</f>
        <v>39017.192982456138</v>
      </c>
      <c r="AU13" s="122">
        <f>IFERROR(((VLOOKUP(AK13,A:N,4,FALSE))/(VLOOKUP(AK13,A:N,7,FALSE)))*(VLOOKUP(AK13,'E-REF_HNO_pop'!B:E,4,FALSE)),"-")</f>
        <v>1418.8070175438595</v>
      </c>
      <c r="AV13" s="122">
        <f>IFERROR(((VLOOKUP(AK13,A:N,5,FALSE))/(VLOOKUP(AK13,A:N,7,FALSE)))*(VLOOKUP(AK13,'E-REF_HNO_pop'!B:E,4,FALSE)),"-")</f>
        <v>0</v>
      </c>
      <c r="AW13" s="122">
        <f>IFERROR(((VLOOKUP(AK13,A:N,6,FALSE))/(VLOOKUP(AK13,A:N,7,FALSE)))*(VLOOKUP(AK13,'E-REF_HNO_pop'!B:E,4,FALSE)),"-")</f>
        <v>0</v>
      </c>
      <c r="AX13" s="172">
        <f t="shared" si="13"/>
        <v>1418.8070175438595</v>
      </c>
      <c r="AY13" s="176" t="s">
        <v>303</v>
      </c>
      <c r="AZ13" s="169"/>
      <c r="BA13" s="39"/>
      <c r="BB13" s="39"/>
      <c r="BC13" s="39"/>
      <c r="BD13" s="40"/>
      <c r="BE13" s="41"/>
      <c r="BF13" s="41"/>
      <c r="BG13" s="41"/>
      <c r="BH13" s="42"/>
      <c r="BI13" s="43"/>
    </row>
    <row r="14" spans="1:61" ht="15.5" x14ac:dyDescent="0.35">
      <c r="A14" s="118" t="s">
        <v>102</v>
      </c>
      <c r="B14" s="120"/>
      <c r="C14" s="120">
        <v>41</v>
      </c>
      <c r="D14" s="120">
        <v>6</v>
      </c>
      <c r="E14" s="120"/>
      <c r="F14" s="120"/>
      <c r="G14" s="120">
        <v>47</v>
      </c>
      <c r="H14" s="120"/>
      <c r="I14" s="120">
        <v>30</v>
      </c>
      <c r="J14" s="120">
        <v>6</v>
      </c>
      <c r="K14" s="120"/>
      <c r="L14" s="120"/>
      <c r="M14" s="120">
        <v>36</v>
      </c>
      <c r="N14" s="120">
        <v>83</v>
      </c>
      <c r="Q14" s="119"/>
      <c r="R14" s="119"/>
      <c r="S14" s="119"/>
      <c r="T14" s="119"/>
      <c r="U14" s="164" t="s">
        <v>228</v>
      </c>
      <c r="V14" s="213">
        <f t="shared" si="0"/>
        <v>0</v>
      </c>
      <c r="W14" s="213">
        <f t="shared" si="1"/>
        <v>0.9274809160305344</v>
      </c>
      <c r="X14" s="213">
        <f t="shared" si="2"/>
        <v>7.2519083969465645E-2</v>
      </c>
      <c r="Y14" s="213">
        <f t="shared" si="3"/>
        <v>0</v>
      </c>
      <c r="Z14" s="213">
        <f t="shared" si="4"/>
        <v>0</v>
      </c>
      <c r="AA14" s="233">
        <f t="shared" si="10"/>
        <v>2</v>
      </c>
      <c r="AB14" s="220" t="s">
        <v>302</v>
      </c>
      <c r="AC14" s="216">
        <f t="shared" si="5"/>
        <v>0</v>
      </c>
      <c r="AD14" s="213">
        <f t="shared" si="6"/>
        <v>0.91438356164383561</v>
      </c>
      <c r="AE14" s="213">
        <f t="shared" si="7"/>
        <v>8.5616438356164379E-2</v>
      </c>
      <c r="AF14" s="213">
        <f t="shared" si="8"/>
        <v>0</v>
      </c>
      <c r="AG14" s="213">
        <f t="shared" si="9"/>
        <v>0</v>
      </c>
      <c r="AH14" s="233">
        <f t="shared" si="11"/>
        <v>2</v>
      </c>
      <c r="AI14" s="220" t="s">
        <v>302</v>
      </c>
      <c r="AK14" s="124" t="s">
        <v>228</v>
      </c>
      <c r="AL14" s="122">
        <f>IFERROR(((VLOOKUP(AK14,A:N,8,FALSE))/(VLOOKUP(AK14,A:N,13,FALSE)))*(VLOOKUP(AK14,'E-REF_HNO_pop'!B:E,3,FALSE)),"-")</f>
        <v>0</v>
      </c>
      <c r="AM14" s="122">
        <f>IFERROR(((VLOOKUP(AK14,A:N,9,FALSE))/(VLOOKUP(AK14,A:N,13,FALSE)))*(VLOOKUP(AK14,'E-REF_HNO_pop'!B:E,3,FALSE)),"-")</f>
        <v>74291.22137404581</v>
      </c>
      <c r="AN14" s="122">
        <f>IFERROR(((VLOOKUP(AK14,A:N,10,FALSE))/(VLOOKUP(AK14,A:N,13,FALSE)))*(VLOOKUP(AK14,'E-REF_HNO_pop'!B:E,3,FALSE)),"-")</f>
        <v>5808.7786259541981</v>
      </c>
      <c r="AO14" s="122">
        <f>IFERROR(((VLOOKUP(AK14,A:N,11,FALSE))/(VLOOKUP(AK14,A:N,13,FALSE)))*(VLOOKUP(AK14,'E-REF_HNO_pop'!B:E,3,FALSE)),"-")</f>
        <v>0</v>
      </c>
      <c r="AP14" s="122">
        <f>IFERROR(((VLOOKUP(AK14,A:N,12,FALSE))/(VLOOKUP(AK14,A:N,13,FALSE)))*(VLOOKUP(AK14,'E-REF_HNO_pop'!B:E,3,FALSE)),"-")</f>
        <v>0</v>
      </c>
      <c r="AQ14" s="122">
        <f t="shared" si="12"/>
        <v>5808.7786259541981</v>
      </c>
      <c r="AR14" s="176" t="s">
        <v>302</v>
      </c>
      <c r="AS14" s="162">
        <f>IFERROR(((VLOOKUP(AK14,A:N,2,FALSE))/(VLOOKUP(AK14,A:N,7,FALSE)))*(VLOOKUP(AK14,'E-REF_HNO_pop'!B:E,4,FALSE)),"-")</f>
        <v>0</v>
      </c>
      <c r="AT14" s="122">
        <f>IFERROR(((VLOOKUP(AK14,A:N,3,FALSE))/(VLOOKUP(AK14,A:N,7,FALSE)))*(VLOOKUP(AK14,'E-REF_HNO_pop'!B:E,4,FALSE)),"-")</f>
        <v>189881.80479452055</v>
      </c>
      <c r="AU14" s="122">
        <f>IFERROR(((VLOOKUP(AK14,A:N,4,FALSE))/(VLOOKUP(AK14,A:N,7,FALSE)))*(VLOOKUP(AK14,'E-REF_HNO_pop'!B:E,4,FALSE)),"-")</f>
        <v>17779.195205479453</v>
      </c>
      <c r="AV14" s="122">
        <f>IFERROR(((VLOOKUP(AK14,A:N,5,FALSE))/(VLOOKUP(AK14,A:N,7,FALSE)))*(VLOOKUP(AK14,'E-REF_HNO_pop'!B:E,4,FALSE)),"-")</f>
        <v>0</v>
      </c>
      <c r="AW14" s="122">
        <f>IFERROR(((VLOOKUP(AK14,A:N,6,FALSE))/(VLOOKUP(AK14,A:N,7,FALSE)))*(VLOOKUP(AK14,'E-REF_HNO_pop'!B:E,4,FALSE)),"-")</f>
        <v>0</v>
      </c>
      <c r="AX14" s="172">
        <f t="shared" si="13"/>
        <v>17779.195205479453</v>
      </c>
      <c r="AY14" s="176" t="s">
        <v>302</v>
      </c>
      <c r="AZ14" s="169"/>
      <c r="BA14" s="39"/>
      <c r="BB14" s="39"/>
      <c r="BC14" s="39"/>
      <c r="BD14" s="40"/>
      <c r="BE14" s="41"/>
      <c r="BF14" s="41"/>
      <c r="BG14" s="41"/>
      <c r="BH14" s="42"/>
      <c r="BI14" s="43"/>
    </row>
    <row r="15" spans="1:61" ht="15.5" x14ac:dyDescent="0.35">
      <c r="A15" s="118" t="s">
        <v>40</v>
      </c>
      <c r="B15" s="120"/>
      <c r="C15" s="120">
        <v>74</v>
      </c>
      <c r="D15" s="120">
        <v>16</v>
      </c>
      <c r="E15" s="120">
        <v>1</v>
      </c>
      <c r="F15" s="120"/>
      <c r="G15" s="120">
        <v>91</v>
      </c>
      <c r="H15" s="120"/>
      <c r="I15" s="120">
        <v>86</v>
      </c>
      <c r="J15" s="120">
        <v>6</v>
      </c>
      <c r="K15" s="120"/>
      <c r="L15" s="120"/>
      <c r="M15" s="120">
        <v>92</v>
      </c>
      <c r="N15" s="120">
        <v>183</v>
      </c>
      <c r="Q15" s="119"/>
      <c r="R15" s="119"/>
      <c r="S15" s="119"/>
      <c r="T15" s="119"/>
      <c r="U15" s="164" t="s">
        <v>191</v>
      </c>
      <c r="V15" s="213">
        <f t="shared" si="0"/>
        <v>0</v>
      </c>
      <c r="W15" s="213">
        <f t="shared" si="1"/>
        <v>0.88749999999999996</v>
      </c>
      <c r="X15" s="213">
        <f t="shared" si="2"/>
        <v>0.1125</v>
      </c>
      <c r="Y15" s="213">
        <f t="shared" si="3"/>
        <v>0</v>
      </c>
      <c r="Z15" s="213">
        <f t="shared" si="4"/>
        <v>0</v>
      </c>
      <c r="AA15" s="233">
        <f t="shared" si="10"/>
        <v>2</v>
      </c>
      <c r="AB15" s="220" t="s">
        <v>303</v>
      </c>
      <c r="AC15" s="216">
        <f t="shared" si="5"/>
        <v>1.4492753623188406E-2</v>
      </c>
      <c r="AD15" s="213">
        <f t="shared" si="6"/>
        <v>0.91304347826086951</v>
      </c>
      <c r="AE15" s="213">
        <f t="shared" si="7"/>
        <v>7.2463768115942032E-2</v>
      </c>
      <c r="AF15" s="213">
        <f t="shared" si="8"/>
        <v>0</v>
      </c>
      <c r="AG15" s="213">
        <f t="shared" si="9"/>
        <v>0</v>
      </c>
      <c r="AH15" s="233">
        <f t="shared" si="11"/>
        <v>2</v>
      </c>
      <c r="AI15" s="220" t="s">
        <v>302</v>
      </c>
      <c r="AK15" s="124" t="s">
        <v>191</v>
      </c>
      <c r="AL15" s="122">
        <f>IFERROR(((VLOOKUP(AK15,A:N,8,FALSE))/(VLOOKUP(AK15,A:N,13,FALSE)))*(VLOOKUP(AK15,'E-REF_HNO_pop'!B:E,3,FALSE)),"-")</f>
        <v>0</v>
      </c>
      <c r="AM15" s="122">
        <f>IFERROR(((VLOOKUP(AK15,A:N,9,FALSE))/(VLOOKUP(AK15,A:N,13,FALSE)))*(VLOOKUP(AK15,'E-REF_HNO_pop'!B:E,3,FALSE)),"-")</f>
        <v>11005</v>
      </c>
      <c r="AN15" s="122">
        <f>IFERROR(((VLOOKUP(AK15,A:N,10,FALSE))/(VLOOKUP(AK15,A:N,13,FALSE)))*(VLOOKUP(AK15,'E-REF_HNO_pop'!B:E,3,FALSE)),"-")</f>
        <v>1395</v>
      </c>
      <c r="AO15" s="122">
        <f>IFERROR(((VLOOKUP(AK15,A:N,11,FALSE))/(VLOOKUP(AK15,A:N,13,FALSE)))*(VLOOKUP(AK15,'E-REF_HNO_pop'!B:E,3,FALSE)),"-")</f>
        <v>0</v>
      </c>
      <c r="AP15" s="122">
        <f>IFERROR(((VLOOKUP(AK15,A:N,12,FALSE))/(VLOOKUP(AK15,A:N,13,FALSE)))*(VLOOKUP(AK15,'E-REF_HNO_pop'!B:E,3,FALSE)),"-")</f>
        <v>0</v>
      </c>
      <c r="AQ15" s="122">
        <f t="shared" si="12"/>
        <v>1395</v>
      </c>
      <c r="AR15" s="176" t="s">
        <v>303</v>
      </c>
      <c r="AS15" s="162">
        <f>IFERROR(((VLOOKUP(AK15,A:N,2,FALSE))/(VLOOKUP(AK15,A:N,7,FALSE)))*(VLOOKUP(AK15,'E-REF_HNO_pop'!B:E,4,FALSE)),"-")</f>
        <v>1944.536231884058</v>
      </c>
      <c r="AT15" s="122">
        <f>IFERROR(((VLOOKUP(AK15,A:N,3,FALSE))/(VLOOKUP(AK15,A:N,7,FALSE)))*(VLOOKUP(AK15,'E-REF_HNO_pop'!B:E,4,FALSE)),"-")</f>
        <v>122505.78260869565</v>
      </c>
      <c r="AU15" s="122">
        <f>IFERROR(((VLOOKUP(AK15,A:N,4,FALSE))/(VLOOKUP(AK15,A:N,7,FALSE)))*(VLOOKUP(AK15,'E-REF_HNO_pop'!B:E,4,FALSE)),"-")</f>
        <v>9722.68115942029</v>
      </c>
      <c r="AV15" s="122">
        <f>IFERROR(((VLOOKUP(AK15,A:N,5,FALSE))/(VLOOKUP(AK15,A:N,7,FALSE)))*(VLOOKUP(AK15,'E-REF_HNO_pop'!B:E,4,FALSE)),"-")</f>
        <v>0</v>
      </c>
      <c r="AW15" s="122">
        <f>IFERROR(((VLOOKUP(AK15,A:N,6,FALSE))/(VLOOKUP(AK15,A:N,7,FALSE)))*(VLOOKUP(AK15,'E-REF_HNO_pop'!B:E,4,FALSE)),"-")</f>
        <v>0</v>
      </c>
      <c r="AX15" s="172">
        <f t="shared" si="13"/>
        <v>9722.68115942029</v>
      </c>
      <c r="AY15" s="176" t="s">
        <v>302</v>
      </c>
      <c r="AZ15" s="169"/>
      <c r="BA15" s="39"/>
      <c r="BB15" s="39"/>
      <c r="BC15" s="39"/>
      <c r="BD15" s="40"/>
      <c r="BE15" s="41"/>
      <c r="BF15" s="41"/>
      <c r="BG15" s="41"/>
      <c r="BH15" s="42"/>
      <c r="BI15" s="43"/>
    </row>
    <row r="16" spans="1:61" ht="15.5" x14ac:dyDescent="0.35">
      <c r="A16" s="118" t="s">
        <v>151</v>
      </c>
      <c r="B16" s="120"/>
      <c r="C16" s="120">
        <v>95</v>
      </c>
      <c r="D16" s="120">
        <v>11</v>
      </c>
      <c r="E16" s="120">
        <v>1</v>
      </c>
      <c r="F16" s="120"/>
      <c r="G16" s="120">
        <v>107</v>
      </c>
      <c r="H16" s="120"/>
      <c r="I16" s="120">
        <v>67</v>
      </c>
      <c r="J16" s="120">
        <v>8</v>
      </c>
      <c r="K16" s="120"/>
      <c r="L16" s="120"/>
      <c r="M16" s="120">
        <v>75</v>
      </c>
      <c r="N16" s="120">
        <v>182</v>
      </c>
      <c r="Q16" s="119"/>
      <c r="R16" s="119"/>
      <c r="S16" s="119"/>
      <c r="T16" s="119"/>
      <c r="U16" s="164" t="s">
        <v>52</v>
      </c>
      <c r="V16" s="213">
        <f t="shared" si="0"/>
        <v>5.9701492537313432E-2</v>
      </c>
      <c r="W16" s="213">
        <f t="shared" si="1"/>
        <v>0.91044776119402981</v>
      </c>
      <c r="X16" s="213">
        <f t="shared" si="2"/>
        <v>2.9850746268656716E-2</v>
      </c>
      <c r="Y16" s="213">
        <f t="shared" si="3"/>
        <v>0</v>
      </c>
      <c r="Z16" s="213">
        <f t="shared" si="4"/>
        <v>0</v>
      </c>
      <c r="AA16" s="233">
        <f t="shared" si="10"/>
        <v>2</v>
      </c>
      <c r="AB16" s="220" t="s">
        <v>302</v>
      </c>
      <c r="AC16" s="216">
        <f t="shared" si="5"/>
        <v>7.03125E-2</v>
      </c>
      <c r="AD16" s="213">
        <f t="shared" si="6"/>
        <v>0.8828125</v>
      </c>
      <c r="AE16" s="213">
        <f t="shared" si="7"/>
        <v>4.6875E-2</v>
      </c>
      <c r="AF16" s="213">
        <f t="shared" si="8"/>
        <v>0</v>
      </c>
      <c r="AG16" s="213">
        <f t="shared" si="9"/>
        <v>0</v>
      </c>
      <c r="AH16" s="233">
        <f t="shared" si="11"/>
        <v>2</v>
      </c>
      <c r="AI16" s="220" t="s">
        <v>302</v>
      </c>
      <c r="AK16" s="124" t="s">
        <v>52</v>
      </c>
      <c r="AL16" s="122">
        <f>IFERROR(((VLOOKUP(AK16,A:N,8,FALSE))/(VLOOKUP(AK16,A:N,13,FALSE)))*(VLOOKUP(AK16,'E-REF_HNO_pop'!B:E,3,FALSE)),"-")</f>
        <v>1540.2985074626865</v>
      </c>
      <c r="AM16" s="122">
        <f>IFERROR(((VLOOKUP(AK16,A:N,9,FALSE))/(VLOOKUP(AK16,A:N,13,FALSE)))*(VLOOKUP(AK16,'E-REF_HNO_pop'!B:E,3,FALSE)),"-")</f>
        <v>23489.552238805969</v>
      </c>
      <c r="AN16" s="122">
        <f>IFERROR(((VLOOKUP(AK16,A:N,10,FALSE))/(VLOOKUP(AK16,A:N,13,FALSE)))*(VLOOKUP(AK16,'E-REF_HNO_pop'!B:E,3,FALSE)),"-")</f>
        <v>770.14925373134326</v>
      </c>
      <c r="AO16" s="122">
        <f>IFERROR(((VLOOKUP(AK16,A:N,11,FALSE))/(VLOOKUP(AK16,A:N,13,FALSE)))*(VLOOKUP(AK16,'E-REF_HNO_pop'!B:E,3,FALSE)),"-")</f>
        <v>0</v>
      </c>
      <c r="AP16" s="122">
        <f>IFERROR(((VLOOKUP(AK16,A:N,12,FALSE))/(VLOOKUP(AK16,A:N,13,FALSE)))*(VLOOKUP(AK16,'E-REF_HNO_pop'!B:E,3,FALSE)),"-")</f>
        <v>0</v>
      </c>
      <c r="AQ16" s="122">
        <f t="shared" si="12"/>
        <v>770.14925373134326</v>
      </c>
      <c r="AR16" s="176" t="s">
        <v>302</v>
      </c>
      <c r="AS16" s="162">
        <f>IFERROR(((VLOOKUP(AK16,A:N,2,FALSE))/(VLOOKUP(AK16,A:N,7,FALSE)))*(VLOOKUP(AK16,'E-REF_HNO_pop'!B:E,4,FALSE)),"-")</f>
        <v>9485.859375</v>
      </c>
      <c r="AT16" s="122">
        <f>IFERROR(((VLOOKUP(AK16,A:N,3,FALSE))/(VLOOKUP(AK16,A:N,7,FALSE)))*(VLOOKUP(AK16,'E-REF_HNO_pop'!B:E,4,FALSE)),"-")</f>
        <v>119100.234375</v>
      </c>
      <c r="AU16" s="122">
        <f>IFERROR(((VLOOKUP(AK16,A:N,4,FALSE))/(VLOOKUP(AK16,A:N,7,FALSE)))*(VLOOKUP(AK16,'E-REF_HNO_pop'!B:E,4,FALSE)),"-")</f>
        <v>6323.90625</v>
      </c>
      <c r="AV16" s="122">
        <f>IFERROR(((VLOOKUP(AK16,A:N,5,FALSE))/(VLOOKUP(AK16,A:N,7,FALSE)))*(VLOOKUP(AK16,'E-REF_HNO_pop'!B:E,4,FALSE)),"-")</f>
        <v>0</v>
      </c>
      <c r="AW16" s="122">
        <f>IFERROR(((VLOOKUP(AK16,A:N,6,FALSE))/(VLOOKUP(AK16,A:N,7,FALSE)))*(VLOOKUP(AK16,'E-REF_HNO_pop'!B:E,4,FALSE)),"-")</f>
        <v>0</v>
      </c>
      <c r="AX16" s="172">
        <f t="shared" si="13"/>
        <v>6323.90625</v>
      </c>
      <c r="AY16" s="176" t="s">
        <v>302</v>
      </c>
      <c r="AZ16" s="169"/>
      <c r="BA16" s="39"/>
      <c r="BB16" s="39"/>
      <c r="BC16" s="39"/>
      <c r="BD16" s="40"/>
      <c r="BE16" s="41"/>
      <c r="BF16" s="41"/>
      <c r="BG16" s="41"/>
      <c r="BH16" s="42"/>
      <c r="BI16" s="43"/>
    </row>
    <row r="17" spans="1:61" ht="15.5" x14ac:dyDescent="0.35">
      <c r="A17" s="118" t="s">
        <v>250</v>
      </c>
      <c r="B17" s="120"/>
      <c r="C17" s="120">
        <v>40</v>
      </c>
      <c r="D17" s="120">
        <v>3</v>
      </c>
      <c r="E17" s="120"/>
      <c r="F17" s="120"/>
      <c r="G17" s="120">
        <v>43</v>
      </c>
      <c r="H17" s="120"/>
      <c r="I17" s="120"/>
      <c r="J17" s="120"/>
      <c r="K17" s="120"/>
      <c r="L17" s="120"/>
      <c r="M17" s="120"/>
      <c r="N17" s="120">
        <v>43</v>
      </c>
      <c r="Q17" s="119"/>
      <c r="R17" s="119"/>
      <c r="S17" s="119"/>
      <c r="T17" s="119"/>
      <c r="U17" s="164" t="s">
        <v>54</v>
      </c>
      <c r="V17" s="213">
        <f t="shared" si="0"/>
        <v>2.4691358024691357E-2</v>
      </c>
      <c r="W17" s="213">
        <f t="shared" si="1"/>
        <v>0.93827160493827155</v>
      </c>
      <c r="X17" s="213">
        <f t="shared" si="2"/>
        <v>3.7037037037037035E-2</v>
      </c>
      <c r="Y17" s="213">
        <f t="shared" si="3"/>
        <v>0</v>
      </c>
      <c r="Z17" s="213">
        <f t="shared" si="4"/>
        <v>0</v>
      </c>
      <c r="AA17" s="233">
        <f t="shared" si="10"/>
        <v>2</v>
      </c>
      <c r="AB17" s="220" t="s">
        <v>302</v>
      </c>
      <c r="AC17" s="216">
        <f t="shared" si="5"/>
        <v>0.11504424778761062</v>
      </c>
      <c r="AD17" s="213">
        <f t="shared" si="6"/>
        <v>0.84955752212389379</v>
      </c>
      <c r="AE17" s="213">
        <f t="shared" si="7"/>
        <v>3.5398230088495575E-2</v>
      </c>
      <c r="AF17" s="213">
        <f t="shared" si="8"/>
        <v>0</v>
      </c>
      <c r="AG17" s="213">
        <f t="shared" si="9"/>
        <v>0</v>
      </c>
      <c r="AH17" s="233">
        <f t="shared" si="11"/>
        <v>2</v>
      </c>
      <c r="AI17" s="220" t="s">
        <v>302</v>
      </c>
      <c r="AK17" s="124" t="s">
        <v>54</v>
      </c>
      <c r="AL17" s="122">
        <f>IFERROR(((VLOOKUP(AK17,A:N,8,FALSE))/(VLOOKUP(AK17,A:N,13,FALSE)))*(VLOOKUP(AK17,'E-REF_HNO_pop'!B:E,3,FALSE)),"-")</f>
        <v>311.11111111111109</v>
      </c>
      <c r="AM17" s="122">
        <f>IFERROR(((VLOOKUP(AK17,A:N,9,FALSE))/(VLOOKUP(AK17,A:N,13,FALSE)))*(VLOOKUP(AK17,'E-REF_HNO_pop'!B:E,3,FALSE)),"-")</f>
        <v>11822.222222222221</v>
      </c>
      <c r="AN17" s="122">
        <f>IFERROR(((VLOOKUP(AK17,A:N,10,FALSE))/(VLOOKUP(AK17,A:N,13,FALSE)))*(VLOOKUP(AK17,'E-REF_HNO_pop'!B:E,3,FALSE)),"-")</f>
        <v>466.66666666666663</v>
      </c>
      <c r="AO17" s="122">
        <f>IFERROR(((VLOOKUP(AK17,A:N,11,FALSE))/(VLOOKUP(AK17,A:N,13,FALSE)))*(VLOOKUP(AK17,'E-REF_HNO_pop'!B:E,3,FALSE)),"-")</f>
        <v>0</v>
      </c>
      <c r="AP17" s="122">
        <f>IFERROR(((VLOOKUP(AK17,A:N,12,FALSE))/(VLOOKUP(AK17,A:N,13,FALSE)))*(VLOOKUP(AK17,'E-REF_HNO_pop'!B:E,3,FALSE)),"-")</f>
        <v>0</v>
      </c>
      <c r="AQ17" s="122">
        <f t="shared" si="12"/>
        <v>466.66666666666663</v>
      </c>
      <c r="AR17" s="176" t="s">
        <v>302</v>
      </c>
      <c r="AS17" s="162">
        <f>IFERROR(((VLOOKUP(AK17,A:N,2,FALSE))/(VLOOKUP(AK17,A:N,7,FALSE)))*(VLOOKUP(AK17,'E-REF_HNO_pop'!B:E,4,FALSE)),"-")</f>
        <v>40561.265486725664</v>
      </c>
      <c r="AT17" s="122">
        <f>IFERROR(((VLOOKUP(AK17,A:N,3,FALSE))/(VLOOKUP(AK17,A:N,7,FALSE)))*(VLOOKUP(AK17,'E-REF_HNO_pop'!B:E,4,FALSE)),"-")</f>
        <v>299529.34513274336</v>
      </c>
      <c r="AU17" s="122">
        <f>IFERROR(((VLOOKUP(AK17,A:N,4,FALSE))/(VLOOKUP(AK17,A:N,7,FALSE)))*(VLOOKUP(AK17,'E-REF_HNO_pop'!B:E,4,FALSE)),"-")</f>
        <v>12480.389380530973</v>
      </c>
      <c r="AV17" s="122">
        <f>IFERROR(((VLOOKUP(AK17,A:N,5,FALSE))/(VLOOKUP(AK17,A:N,7,FALSE)))*(VLOOKUP(AK17,'E-REF_HNO_pop'!B:E,4,FALSE)),"-")</f>
        <v>0</v>
      </c>
      <c r="AW17" s="122">
        <f>IFERROR(((VLOOKUP(AK17,A:N,6,FALSE))/(VLOOKUP(AK17,A:N,7,FALSE)))*(VLOOKUP(AK17,'E-REF_HNO_pop'!B:E,4,FALSE)),"-")</f>
        <v>0</v>
      </c>
      <c r="AX17" s="172">
        <f t="shared" si="13"/>
        <v>12480.389380530973</v>
      </c>
      <c r="AY17" s="176" t="s">
        <v>302</v>
      </c>
      <c r="AZ17" s="169"/>
      <c r="BA17" s="39"/>
      <c r="BB17" s="39"/>
      <c r="BC17" s="39"/>
      <c r="BD17" s="40"/>
      <c r="BE17" s="41"/>
      <c r="BF17" s="41"/>
      <c r="BG17" s="41"/>
      <c r="BH17" s="42"/>
      <c r="BI17" s="43"/>
    </row>
    <row r="18" spans="1:61" ht="15.5" x14ac:dyDescent="0.35">
      <c r="A18" s="118" t="s">
        <v>77</v>
      </c>
      <c r="B18" s="120"/>
      <c r="C18" s="120">
        <v>128</v>
      </c>
      <c r="D18" s="120">
        <v>1</v>
      </c>
      <c r="E18" s="120"/>
      <c r="F18" s="120"/>
      <c r="G18" s="120">
        <v>129</v>
      </c>
      <c r="H18" s="120"/>
      <c r="I18" s="120"/>
      <c r="J18" s="120"/>
      <c r="K18" s="120"/>
      <c r="L18" s="120"/>
      <c r="M18" s="120"/>
      <c r="N18" s="120">
        <v>129</v>
      </c>
      <c r="Q18" s="119"/>
      <c r="R18" s="119"/>
      <c r="S18" s="119"/>
      <c r="T18" s="119"/>
      <c r="U18" s="164" t="s">
        <v>56</v>
      </c>
      <c r="V18" s="213">
        <f t="shared" si="0"/>
        <v>4.0650406504065045E-3</v>
      </c>
      <c r="W18" s="213">
        <f t="shared" si="1"/>
        <v>0.73577235772357719</v>
      </c>
      <c r="X18" s="213">
        <f t="shared" si="2"/>
        <v>0.23577235772357724</v>
      </c>
      <c r="Y18" s="213">
        <f t="shared" si="3"/>
        <v>2.4390243902439025E-2</v>
      </c>
      <c r="Z18" s="213">
        <f t="shared" si="4"/>
        <v>0</v>
      </c>
      <c r="AA18" s="233">
        <f t="shared" si="10"/>
        <v>3</v>
      </c>
      <c r="AB18" s="220" t="s">
        <v>303</v>
      </c>
      <c r="AC18" s="216">
        <f t="shared" si="5"/>
        <v>2.1739130434782608E-2</v>
      </c>
      <c r="AD18" s="213">
        <f t="shared" si="6"/>
        <v>0.84782608695652173</v>
      </c>
      <c r="AE18" s="213">
        <f t="shared" si="7"/>
        <v>0.13043478260869565</v>
      </c>
      <c r="AF18" s="213">
        <f t="shared" si="8"/>
        <v>0</v>
      </c>
      <c r="AG18" s="213">
        <f t="shared" si="9"/>
        <v>0</v>
      </c>
      <c r="AH18" s="233">
        <f t="shared" si="11"/>
        <v>2</v>
      </c>
      <c r="AI18" s="220" t="s">
        <v>303</v>
      </c>
      <c r="AK18" s="124" t="s">
        <v>56</v>
      </c>
      <c r="AL18" s="122">
        <f>IFERROR(((VLOOKUP(AK18,A:N,8,FALSE))/(VLOOKUP(AK18,A:N,13,FALSE)))*(VLOOKUP(AK18,'E-REF_HNO_pop'!B:E,3,FALSE)),"-")</f>
        <v>537.39837398373993</v>
      </c>
      <c r="AM18" s="122">
        <f>IFERROR(((VLOOKUP(AK18,A:N,9,FALSE))/(VLOOKUP(AK18,A:N,13,FALSE)))*(VLOOKUP(AK18,'E-REF_HNO_pop'!B:E,3,FALSE)),"-")</f>
        <v>97269.105691056902</v>
      </c>
      <c r="AN18" s="122">
        <f>IFERROR(((VLOOKUP(AK18,A:N,10,FALSE))/(VLOOKUP(AK18,A:N,13,FALSE)))*(VLOOKUP(AK18,'E-REF_HNO_pop'!B:E,3,FALSE)),"-")</f>
        <v>31169.10569105691</v>
      </c>
      <c r="AO18" s="122">
        <f>IFERROR(((VLOOKUP(AK18,A:N,11,FALSE))/(VLOOKUP(AK18,A:N,13,FALSE)))*(VLOOKUP(AK18,'E-REF_HNO_pop'!B:E,3,FALSE)),"-")</f>
        <v>3224.3902439024391</v>
      </c>
      <c r="AP18" s="122">
        <f>IFERROR(((VLOOKUP(AK18,A:N,12,FALSE))/(VLOOKUP(AK18,A:N,13,FALSE)))*(VLOOKUP(AK18,'E-REF_HNO_pop'!B:E,3,FALSE)),"-")</f>
        <v>0</v>
      </c>
      <c r="AQ18" s="122">
        <f t="shared" si="12"/>
        <v>34393.495934959348</v>
      </c>
      <c r="AR18" s="176" t="s">
        <v>303</v>
      </c>
      <c r="AS18" s="162">
        <f>IFERROR(((VLOOKUP(AK18,A:N,2,FALSE))/(VLOOKUP(AK18,A:N,7,FALSE)))*(VLOOKUP(AK18,'E-REF_HNO_pop'!B:E,4,FALSE)),"-")</f>
        <v>11720.934782608696</v>
      </c>
      <c r="AT18" s="122">
        <f>IFERROR(((VLOOKUP(AK18,A:N,3,FALSE))/(VLOOKUP(AK18,A:N,7,FALSE)))*(VLOOKUP(AK18,'E-REF_HNO_pop'!B:E,4,FALSE)),"-")</f>
        <v>457116.45652173914</v>
      </c>
      <c r="AU18" s="122">
        <f>IFERROR(((VLOOKUP(AK18,A:N,4,FALSE))/(VLOOKUP(AK18,A:N,7,FALSE)))*(VLOOKUP(AK18,'E-REF_HNO_pop'!B:E,4,FALSE)),"-")</f>
        <v>70325.608695652176</v>
      </c>
      <c r="AV18" s="122">
        <f>IFERROR(((VLOOKUP(AK18,A:N,5,FALSE))/(VLOOKUP(AK18,A:N,7,FALSE)))*(VLOOKUP(AK18,'E-REF_HNO_pop'!B:E,4,FALSE)),"-")</f>
        <v>0</v>
      </c>
      <c r="AW18" s="122">
        <f>IFERROR(((VLOOKUP(AK18,A:N,6,FALSE))/(VLOOKUP(AK18,A:N,7,FALSE)))*(VLOOKUP(AK18,'E-REF_HNO_pop'!B:E,4,FALSE)),"-")</f>
        <v>0</v>
      </c>
      <c r="AX18" s="172">
        <f t="shared" si="13"/>
        <v>70325.608695652176</v>
      </c>
      <c r="AY18" s="176" t="s">
        <v>303</v>
      </c>
      <c r="AZ18" s="169"/>
      <c r="BA18" s="39"/>
      <c r="BB18" s="39"/>
      <c r="BC18" s="39"/>
      <c r="BD18" s="40"/>
      <c r="BE18" s="41"/>
      <c r="BF18" s="41"/>
      <c r="BG18" s="41"/>
      <c r="BH18" s="42"/>
      <c r="BI18" s="43"/>
    </row>
    <row r="19" spans="1:61" ht="15.5" x14ac:dyDescent="0.35">
      <c r="A19" s="118" t="s">
        <v>148</v>
      </c>
      <c r="B19" s="120"/>
      <c r="C19" s="120">
        <v>114</v>
      </c>
      <c r="D19" s="120">
        <v>4</v>
      </c>
      <c r="E19" s="120"/>
      <c r="F19" s="120"/>
      <c r="G19" s="120">
        <v>118</v>
      </c>
      <c r="H19" s="120">
        <v>1</v>
      </c>
      <c r="I19" s="120">
        <v>59</v>
      </c>
      <c r="J19" s="120">
        <v>6</v>
      </c>
      <c r="K19" s="120"/>
      <c r="L19" s="120"/>
      <c r="M19" s="120">
        <v>66</v>
      </c>
      <c r="N19" s="120">
        <v>184</v>
      </c>
      <c r="Q19" s="119"/>
      <c r="R19" s="119"/>
      <c r="S19" s="119"/>
      <c r="T19" s="119"/>
      <c r="U19" s="164" t="s">
        <v>250</v>
      </c>
      <c r="V19" s="213" t="str">
        <f t="shared" si="0"/>
        <v/>
      </c>
      <c r="W19" s="213" t="str">
        <f t="shared" si="1"/>
        <v/>
      </c>
      <c r="X19" s="213" t="str">
        <f t="shared" si="2"/>
        <v/>
      </c>
      <c r="Y19" s="213" t="str">
        <f t="shared" si="3"/>
        <v/>
      </c>
      <c r="Z19" s="213" t="str">
        <f t="shared" si="4"/>
        <v/>
      </c>
      <c r="AA19" s="233" t="str">
        <f t="shared" si="10"/>
        <v/>
      </c>
      <c r="AB19" s="220" t="s">
        <v>302</v>
      </c>
      <c r="AC19" s="216">
        <f t="shared" si="5"/>
        <v>0</v>
      </c>
      <c r="AD19" s="213">
        <f t="shared" si="6"/>
        <v>0.93023255813953487</v>
      </c>
      <c r="AE19" s="213">
        <f t="shared" si="7"/>
        <v>6.9767441860465115E-2</v>
      </c>
      <c r="AF19" s="213">
        <f t="shared" si="8"/>
        <v>0</v>
      </c>
      <c r="AG19" s="213">
        <f t="shared" si="9"/>
        <v>0</v>
      </c>
      <c r="AH19" s="233">
        <f t="shared" si="11"/>
        <v>2</v>
      </c>
      <c r="AI19" s="220" t="s">
        <v>302</v>
      </c>
      <c r="AK19" s="124" t="s">
        <v>250</v>
      </c>
      <c r="AL19" s="122" t="str">
        <f>IFERROR(((VLOOKUP(AK19,A:N,8,FALSE))/(VLOOKUP(AK19,A:N,13,FALSE)))*(VLOOKUP(AK19,'E-REF_HNO_pop'!B:E,3,FALSE)),"-")</f>
        <v>-</v>
      </c>
      <c r="AM19" s="122" t="str">
        <f>IFERROR(((VLOOKUP(AK19,A:N,9,FALSE))/(VLOOKUP(AK19,A:N,13,FALSE)))*(VLOOKUP(AK19,'E-REF_HNO_pop'!B:E,3,FALSE)),"-")</f>
        <v>-</v>
      </c>
      <c r="AN19" s="122" t="str">
        <f>IFERROR(((VLOOKUP(AK19,A:N,10,FALSE))/(VLOOKUP(AK19,A:N,13,FALSE)))*(VLOOKUP(AK19,'E-REF_HNO_pop'!B:E,3,FALSE)),"-")</f>
        <v>-</v>
      </c>
      <c r="AO19" s="122" t="str">
        <f>IFERROR(((VLOOKUP(AK19,A:N,11,FALSE))/(VLOOKUP(AK19,A:N,13,FALSE)))*(VLOOKUP(AK19,'E-REF_HNO_pop'!B:E,3,FALSE)),"-")</f>
        <v>-</v>
      </c>
      <c r="AP19" s="122" t="str">
        <f>IFERROR(((VLOOKUP(AK19,A:N,12,FALSE))/(VLOOKUP(AK19,A:N,13,FALSE)))*(VLOOKUP(AK19,'E-REF_HNO_pop'!B:E,3,FALSE)),"-")</f>
        <v>-</v>
      </c>
      <c r="AQ19" s="122">
        <f t="shared" si="12"/>
        <v>0</v>
      </c>
      <c r="AR19" s="176" t="s">
        <v>302</v>
      </c>
      <c r="AS19" s="162">
        <f>IFERROR(((VLOOKUP(AK19,A:N,2,FALSE))/(VLOOKUP(AK19,A:N,7,FALSE)))*(VLOOKUP(AK19,'E-REF_HNO_pop'!B:E,4,FALSE)),"-")</f>
        <v>0</v>
      </c>
      <c r="AT19" s="122">
        <f>IFERROR(((VLOOKUP(AK19,A:N,3,FALSE))/(VLOOKUP(AK19,A:N,7,FALSE)))*(VLOOKUP(AK19,'E-REF_HNO_pop'!B:E,4,FALSE)),"-")</f>
        <v>75912.558139534885</v>
      </c>
      <c r="AU19" s="122">
        <f>IFERROR(((VLOOKUP(AK19,A:N,4,FALSE))/(VLOOKUP(AK19,A:N,7,FALSE)))*(VLOOKUP(AK19,'E-REF_HNO_pop'!B:E,4,FALSE)),"-")</f>
        <v>5693.4418604651164</v>
      </c>
      <c r="AV19" s="122">
        <f>IFERROR(((VLOOKUP(AK19,A:N,5,FALSE))/(VLOOKUP(AK19,A:N,7,FALSE)))*(VLOOKUP(AK19,'E-REF_HNO_pop'!B:E,4,FALSE)),"-")</f>
        <v>0</v>
      </c>
      <c r="AW19" s="122">
        <f>IFERROR(((VLOOKUP(AK19,A:N,6,FALSE))/(VLOOKUP(AK19,A:N,7,FALSE)))*(VLOOKUP(AK19,'E-REF_HNO_pop'!B:E,4,FALSE)),"-")</f>
        <v>0</v>
      </c>
      <c r="AX19" s="172">
        <f t="shared" si="13"/>
        <v>5693.4418604651164</v>
      </c>
      <c r="AY19" s="176" t="s">
        <v>302</v>
      </c>
      <c r="AZ19" s="169"/>
      <c r="BA19" s="39"/>
      <c r="BB19" s="39"/>
      <c r="BC19" s="39"/>
      <c r="BD19" s="40"/>
      <c r="BE19" s="41"/>
      <c r="BF19" s="41"/>
      <c r="BG19" s="41"/>
      <c r="BH19" s="42"/>
      <c r="BI19" s="43"/>
    </row>
    <row r="20" spans="1:61" ht="15.5" x14ac:dyDescent="0.35">
      <c r="A20" s="118" t="s">
        <v>84</v>
      </c>
      <c r="B20" s="120">
        <v>2</v>
      </c>
      <c r="C20" s="120">
        <v>115</v>
      </c>
      <c r="D20" s="120">
        <v>52</v>
      </c>
      <c r="E20" s="120">
        <v>6</v>
      </c>
      <c r="F20" s="120"/>
      <c r="G20" s="120">
        <v>175</v>
      </c>
      <c r="H20" s="120"/>
      <c r="I20" s="120">
        <v>117</v>
      </c>
      <c r="J20" s="120">
        <v>38</v>
      </c>
      <c r="K20" s="120">
        <v>3</v>
      </c>
      <c r="L20" s="120"/>
      <c r="M20" s="120">
        <v>158</v>
      </c>
      <c r="N20" s="120">
        <v>333</v>
      </c>
      <c r="Q20" s="119"/>
      <c r="R20" s="119"/>
      <c r="S20" s="119"/>
      <c r="T20" s="119"/>
      <c r="U20" s="164" t="s">
        <v>63</v>
      </c>
      <c r="V20" s="213">
        <f t="shared" si="0"/>
        <v>1.0638297872340425E-2</v>
      </c>
      <c r="W20" s="213">
        <f t="shared" si="1"/>
        <v>0.98936170212765961</v>
      </c>
      <c r="X20" s="213">
        <f t="shared" si="2"/>
        <v>0</v>
      </c>
      <c r="Y20" s="213">
        <f t="shared" si="3"/>
        <v>0</v>
      </c>
      <c r="Z20" s="213">
        <f t="shared" si="4"/>
        <v>0</v>
      </c>
      <c r="AA20" s="233">
        <f t="shared" si="10"/>
        <v>2</v>
      </c>
      <c r="AB20" s="220" t="s">
        <v>303</v>
      </c>
      <c r="AC20" s="216">
        <f t="shared" si="5"/>
        <v>7.9207920792079209E-2</v>
      </c>
      <c r="AD20" s="213">
        <f t="shared" si="6"/>
        <v>0.88118811881188119</v>
      </c>
      <c r="AE20" s="213">
        <f t="shared" si="7"/>
        <v>3.9603960396039604E-2</v>
      </c>
      <c r="AF20" s="213">
        <f t="shared" si="8"/>
        <v>0</v>
      </c>
      <c r="AG20" s="213">
        <f t="shared" si="9"/>
        <v>0</v>
      </c>
      <c r="AH20" s="233">
        <f t="shared" si="11"/>
        <v>2</v>
      </c>
      <c r="AI20" s="220" t="s">
        <v>302</v>
      </c>
      <c r="AK20" s="160" t="s">
        <v>63</v>
      </c>
      <c r="AL20" s="122">
        <f>IFERROR(((VLOOKUP(AK20,A:N,8,FALSE))/(VLOOKUP(AK20,A:N,13,FALSE)))*(VLOOKUP(AK20,'E-REF_HNO_pop'!B:E,3,FALSE)),"-")</f>
        <v>694.68085106382978</v>
      </c>
      <c r="AM20" s="122">
        <f>IFERROR(((VLOOKUP(AK20,A:N,9,FALSE))/(VLOOKUP(AK20,A:N,13,FALSE)))*(VLOOKUP(AK20,'E-REF_HNO_pop'!B:E,3,FALSE)),"-")</f>
        <v>64605.319148936171</v>
      </c>
      <c r="AN20" s="122">
        <f>IFERROR(((VLOOKUP(AK20,A:N,10,FALSE))/(VLOOKUP(AK20,A:N,13,FALSE)))*(VLOOKUP(AK20,'E-REF_HNO_pop'!B:E,3,FALSE)),"-")</f>
        <v>0</v>
      </c>
      <c r="AO20" s="122">
        <f>IFERROR(((VLOOKUP(AK20,A:N,11,FALSE))/(VLOOKUP(AK20,A:N,13,FALSE)))*(VLOOKUP(AK20,'E-REF_HNO_pop'!B:E,3,FALSE)),"-")</f>
        <v>0</v>
      </c>
      <c r="AP20" s="122">
        <f>IFERROR(((VLOOKUP(AK20,A:N,12,FALSE))/(VLOOKUP(AK20,A:N,13,FALSE)))*(VLOOKUP(AK20,'E-REF_HNO_pop'!B:E,3,FALSE)),"-")</f>
        <v>0</v>
      </c>
      <c r="AQ20" s="122">
        <f t="shared" ref="AQ20:AQ46" si="14">SUM(AN20:AP20)</f>
        <v>0</v>
      </c>
      <c r="AR20" s="176" t="s">
        <v>303</v>
      </c>
      <c r="AS20" s="162">
        <f>IFERROR(((VLOOKUP(AK20,A:N,2,FALSE))/(VLOOKUP(AK20,A:N,7,FALSE)))*(VLOOKUP(AK20,'E-REF_HNO_pop'!B:E,4,FALSE)),"-")</f>
        <v>29704.475247524751</v>
      </c>
      <c r="AT20" s="122">
        <f>IFERROR(((VLOOKUP(AK20,A:N,3,FALSE))/(VLOOKUP(AK20,A:N,7,FALSE)))*(VLOOKUP(AK20,'E-REF_HNO_pop'!B:E,4,FALSE)),"-")</f>
        <v>330462.28712871287</v>
      </c>
      <c r="AU20" s="122">
        <f>IFERROR(((VLOOKUP(AK20,A:N,4,FALSE))/(VLOOKUP(AK20,A:N,7,FALSE)))*(VLOOKUP(AK20,'E-REF_HNO_pop'!B:E,4,FALSE)),"-")</f>
        <v>14852.237623762376</v>
      </c>
      <c r="AV20" s="122">
        <f>IFERROR(((VLOOKUP(AK20,A:N,5,FALSE))/(VLOOKUP(AK20,A:N,7,FALSE)))*(VLOOKUP(AK20,'E-REF_HNO_pop'!B:E,4,FALSE)),"-")</f>
        <v>0</v>
      </c>
      <c r="AW20" s="122">
        <f>IFERROR(((VLOOKUP(AK20,A:N,6,FALSE))/(VLOOKUP(AK20,A:N,7,FALSE)))*(VLOOKUP(AK20,'E-REF_HNO_pop'!B:E,4,FALSE)),"-")</f>
        <v>0</v>
      </c>
      <c r="AX20" s="172">
        <f t="shared" si="13"/>
        <v>14852.237623762376</v>
      </c>
      <c r="AY20" s="176" t="s">
        <v>302</v>
      </c>
      <c r="AZ20" s="170"/>
    </row>
    <row r="21" spans="1:61" ht="15.5" x14ac:dyDescent="0.35">
      <c r="A21" s="118" t="s">
        <v>88</v>
      </c>
      <c r="B21" s="120"/>
      <c r="C21" s="120">
        <v>121</v>
      </c>
      <c r="D21" s="120">
        <v>5</v>
      </c>
      <c r="E21" s="120">
        <v>1</v>
      </c>
      <c r="F21" s="120"/>
      <c r="G21" s="120">
        <v>127</v>
      </c>
      <c r="H21" s="120"/>
      <c r="I21" s="120"/>
      <c r="J21" s="120"/>
      <c r="K21" s="120"/>
      <c r="L21" s="120"/>
      <c r="M21" s="120"/>
      <c r="N21" s="120">
        <v>127</v>
      </c>
      <c r="Q21" s="119"/>
      <c r="R21" s="119"/>
      <c r="S21" s="119"/>
      <c r="T21" s="119"/>
      <c r="U21" s="164" t="s">
        <v>65</v>
      </c>
      <c r="V21" s="213">
        <f t="shared" si="0"/>
        <v>0</v>
      </c>
      <c r="W21" s="213">
        <f t="shared" si="1"/>
        <v>0.96923076923076923</v>
      </c>
      <c r="X21" s="213">
        <f t="shared" si="2"/>
        <v>3.0769230769230771E-2</v>
      </c>
      <c r="Y21" s="213">
        <f t="shared" si="3"/>
        <v>0</v>
      </c>
      <c r="Z21" s="213">
        <f t="shared" si="4"/>
        <v>0</v>
      </c>
      <c r="AA21" s="233">
        <f t="shared" si="10"/>
        <v>2</v>
      </c>
      <c r="AB21" s="220" t="s">
        <v>303</v>
      </c>
      <c r="AC21" s="216">
        <f t="shared" si="5"/>
        <v>0</v>
      </c>
      <c r="AD21" s="213">
        <f t="shared" si="6"/>
        <v>0.90099009900990101</v>
      </c>
      <c r="AE21" s="213">
        <f t="shared" si="7"/>
        <v>9.9009900990099015E-2</v>
      </c>
      <c r="AF21" s="213">
        <f t="shared" si="8"/>
        <v>0</v>
      </c>
      <c r="AG21" s="213">
        <f t="shared" si="9"/>
        <v>0</v>
      </c>
      <c r="AH21" s="233">
        <f t="shared" si="11"/>
        <v>2</v>
      </c>
      <c r="AI21" s="220" t="s">
        <v>302</v>
      </c>
      <c r="AK21" s="160" t="s">
        <v>65</v>
      </c>
      <c r="AL21" s="122">
        <f>IFERROR(((VLOOKUP(AK21,A:N,8,FALSE))/(VLOOKUP(AK21,A:N,13,FALSE)))*(VLOOKUP(AK21,'E-REF_HNO_pop'!B:E,3,FALSE)),"-")</f>
        <v>0</v>
      </c>
      <c r="AM21" s="122">
        <f>IFERROR(((VLOOKUP(AK21,A:N,9,FALSE))/(VLOOKUP(AK21,A:N,13,FALSE)))*(VLOOKUP(AK21,'E-REF_HNO_pop'!B:E,3,FALSE)),"-")</f>
        <v>2326.1538461538462</v>
      </c>
      <c r="AN21" s="122">
        <f>IFERROR(((VLOOKUP(AK21,A:N,10,FALSE))/(VLOOKUP(AK21,A:N,13,FALSE)))*(VLOOKUP(AK21,'E-REF_HNO_pop'!B:E,3,FALSE)),"-")</f>
        <v>73.846153846153854</v>
      </c>
      <c r="AO21" s="122">
        <f>IFERROR(((VLOOKUP(AK21,A:N,11,FALSE))/(VLOOKUP(AK21,A:N,13,FALSE)))*(VLOOKUP(AK21,'E-REF_HNO_pop'!B:E,3,FALSE)),"-")</f>
        <v>0</v>
      </c>
      <c r="AP21" s="122">
        <f>IFERROR(((VLOOKUP(AK21,A:N,12,FALSE))/(VLOOKUP(AK21,A:N,13,FALSE)))*(VLOOKUP(AK21,'E-REF_HNO_pop'!B:E,3,FALSE)),"-")</f>
        <v>0</v>
      </c>
      <c r="AQ21" s="122">
        <f t="shared" si="14"/>
        <v>73.846153846153854</v>
      </c>
      <c r="AR21" s="176" t="s">
        <v>303</v>
      </c>
      <c r="AS21" s="162">
        <f>IFERROR(((VLOOKUP(AK21,A:N,2,FALSE))/(VLOOKUP(AK21,A:N,7,FALSE)))*(VLOOKUP(AK21,'E-REF_HNO_pop'!B:E,4,FALSE)),"-")</f>
        <v>0</v>
      </c>
      <c r="AT21" s="122">
        <f>IFERROR(((VLOOKUP(AK21,A:N,3,FALSE))/(VLOOKUP(AK21,A:N,7,FALSE)))*(VLOOKUP(AK21,'E-REF_HNO_pop'!B:E,4,FALSE)),"-")</f>
        <v>97111.415841584167</v>
      </c>
      <c r="AU21" s="122">
        <f>IFERROR(((VLOOKUP(AK21,A:N,4,FALSE))/(VLOOKUP(AK21,A:N,7,FALSE)))*(VLOOKUP(AK21,'E-REF_HNO_pop'!B:E,4,FALSE)),"-")</f>
        <v>10671.584158415842</v>
      </c>
      <c r="AV21" s="122">
        <f>IFERROR(((VLOOKUP(AK21,A:N,5,FALSE))/(VLOOKUP(AK21,A:N,7,FALSE)))*(VLOOKUP(AK21,'E-REF_HNO_pop'!B:E,4,FALSE)),"-")</f>
        <v>0</v>
      </c>
      <c r="AW21" s="122">
        <f>IFERROR(((VLOOKUP(AK21,A:N,6,FALSE))/(VLOOKUP(AK21,A:N,7,FALSE)))*(VLOOKUP(AK21,'E-REF_HNO_pop'!B:E,4,FALSE)),"-")</f>
        <v>0</v>
      </c>
      <c r="AX21" s="172">
        <f t="shared" si="13"/>
        <v>10671.584158415842</v>
      </c>
      <c r="AY21" s="176" t="s">
        <v>302</v>
      </c>
      <c r="AZ21" s="170"/>
    </row>
    <row r="22" spans="1:61" ht="15.5" x14ac:dyDescent="0.35">
      <c r="A22" s="118" t="s">
        <v>75</v>
      </c>
      <c r="B22" s="120"/>
      <c r="C22" s="120">
        <v>104</v>
      </c>
      <c r="D22" s="120">
        <v>3</v>
      </c>
      <c r="E22" s="120"/>
      <c r="F22" s="120"/>
      <c r="G22" s="120">
        <v>107</v>
      </c>
      <c r="H22" s="120"/>
      <c r="I22" s="120">
        <v>79</v>
      </c>
      <c r="J22" s="120">
        <v>9</v>
      </c>
      <c r="K22" s="120"/>
      <c r="L22" s="120"/>
      <c r="M22" s="120">
        <v>88</v>
      </c>
      <c r="N22" s="120">
        <v>195</v>
      </c>
      <c r="Q22" s="119"/>
      <c r="R22" s="119"/>
      <c r="S22" s="119"/>
      <c r="T22" s="119"/>
      <c r="U22" s="164" t="s">
        <v>68</v>
      </c>
      <c r="V22" s="213">
        <f t="shared" si="0"/>
        <v>0</v>
      </c>
      <c r="W22" s="213">
        <f t="shared" si="1"/>
        <v>0.97402597402597402</v>
      </c>
      <c r="X22" s="213">
        <f t="shared" si="2"/>
        <v>2.5974025974025976E-2</v>
      </c>
      <c r="Y22" s="213">
        <f t="shared" si="3"/>
        <v>0</v>
      </c>
      <c r="Z22" s="213">
        <f t="shared" si="4"/>
        <v>0</v>
      </c>
      <c r="AA22" s="233">
        <f t="shared" si="10"/>
        <v>2</v>
      </c>
      <c r="AB22" s="220" t="s">
        <v>304</v>
      </c>
      <c r="AC22" s="216">
        <f t="shared" si="5"/>
        <v>0</v>
      </c>
      <c r="AD22" s="213">
        <f t="shared" si="6"/>
        <v>0.98550724637681164</v>
      </c>
      <c r="AE22" s="213">
        <f t="shared" si="7"/>
        <v>1.4492753623188406E-2</v>
      </c>
      <c r="AF22" s="213">
        <f t="shared" si="8"/>
        <v>0</v>
      </c>
      <c r="AG22" s="213">
        <f t="shared" si="9"/>
        <v>0</v>
      </c>
      <c r="AH22" s="233">
        <f t="shared" si="11"/>
        <v>2</v>
      </c>
      <c r="AI22" s="220" t="s">
        <v>302</v>
      </c>
      <c r="AK22" s="164" t="s">
        <v>68</v>
      </c>
      <c r="AL22" s="122">
        <f>IFERROR(((VLOOKUP(AK22,A:N,8,FALSE))/(VLOOKUP(AK22,A:N,13,FALSE)))*(VLOOKUP(AK22,'E-REF_HNO_pop'!B:E,3,FALSE)),"-")</f>
        <v>0</v>
      </c>
      <c r="AM22" s="122">
        <f>IFERROR(((VLOOKUP(AK22,A:N,9,FALSE))/(VLOOKUP(AK22,A:N,13,FALSE)))*(VLOOKUP(AK22,'E-REF_HNO_pop'!B:E,3,FALSE)),"-")</f>
        <v>49383.116883116883</v>
      </c>
      <c r="AN22" s="122">
        <f>IFERROR(((VLOOKUP(AK22,A:N,10,FALSE))/(VLOOKUP(AK22,A:N,13,FALSE)))*(VLOOKUP(AK22,'E-REF_HNO_pop'!B:E,3,FALSE)),"-")</f>
        <v>1316.8831168831171</v>
      </c>
      <c r="AO22" s="122">
        <f>IFERROR(((VLOOKUP(AK22,A:N,11,FALSE))/(VLOOKUP(AK22,A:N,13,FALSE)))*(VLOOKUP(AK22,'E-REF_HNO_pop'!B:E,3,FALSE)),"-")</f>
        <v>0</v>
      </c>
      <c r="AP22" s="122">
        <f>IFERROR(((VLOOKUP(AK22,A:N,12,FALSE))/(VLOOKUP(AK22,A:N,13,FALSE)))*(VLOOKUP(AK22,'E-REF_HNO_pop'!B:E,3,FALSE)),"-")</f>
        <v>0</v>
      </c>
      <c r="AQ22" s="122" t="s">
        <v>296</v>
      </c>
      <c r="AR22" s="176" t="s">
        <v>304</v>
      </c>
      <c r="AS22" s="162">
        <f>IFERROR(((VLOOKUP(AK22,A:N,2,FALSE))/(VLOOKUP(AK22,A:N,7,FALSE)))*(VLOOKUP(AK22,'E-REF_HNO_pop'!B:E,4,FALSE)),"-")</f>
        <v>0</v>
      </c>
      <c r="AT22" s="122">
        <f>IFERROR(((VLOOKUP(AK22,A:N,3,FALSE))/(VLOOKUP(AK22,A:N,7,FALSE)))*(VLOOKUP(AK22,'E-REF_HNO_pop'!B:E,4,FALSE)),"-")</f>
        <v>31240.579710144928</v>
      </c>
      <c r="AU22" s="122">
        <f>IFERROR(((VLOOKUP(AK22,A:N,4,FALSE))/(VLOOKUP(AK22,A:N,7,FALSE)))*(VLOOKUP(AK22,'E-REF_HNO_pop'!B:E,4,FALSE)),"-")</f>
        <v>459.4202898550725</v>
      </c>
      <c r="AV22" s="122">
        <f>IFERROR(((VLOOKUP(AK22,A:N,5,FALSE))/(VLOOKUP(AK22,A:N,7,FALSE)))*(VLOOKUP(AK22,'E-REF_HNO_pop'!B:E,4,FALSE)),"-")</f>
        <v>0</v>
      </c>
      <c r="AW22" s="122">
        <f>IFERROR(((VLOOKUP(AK22,A:N,6,FALSE))/(VLOOKUP(AK22,A:N,7,FALSE)))*(VLOOKUP(AK22,'E-REF_HNO_pop'!B:E,4,FALSE)),"-")</f>
        <v>0</v>
      </c>
      <c r="AX22" s="172">
        <f t="shared" si="13"/>
        <v>459.4202898550725</v>
      </c>
      <c r="AY22" s="176" t="s">
        <v>302</v>
      </c>
      <c r="AZ22" s="170"/>
    </row>
    <row r="23" spans="1:61" ht="15.5" x14ac:dyDescent="0.35">
      <c r="A23" s="118" t="s">
        <v>85</v>
      </c>
      <c r="B23" s="120"/>
      <c r="C23" s="120">
        <v>85</v>
      </c>
      <c r="D23" s="120">
        <v>13</v>
      </c>
      <c r="E23" s="120">
        <v>3</v>
      </c>
      <c r="F23" s="120"/>
      <c r="G23" s="120">
        <v>101</v>
      </c>
      <c r="H23" s="120">
        <v>1</v>
      </c>
      <c r="I23" s="120">
        <v>55</v>
      </c>
      <c r="J23" s="120">
        <v>15</v>
      </c>
      <c r="K23" s="120">
        <v>2</v>
      </c>
      <c r="L23" s="120"/>
      <c r="M23" s="120">
        <v>73</v>
      </c>
      <c r="N23" s="120">
        <v>174</v>
      </c>
      <c r="Q23" s="119"/>
      <c r="R23" s="119"/>
      <c r="S23" s="119"/>
      <c r="T23" s="119"/>
      <c r="U23" s="164" t="s">
        <v>270</v>
      </c>
      <c r="V23" s="213" t="str">
        <f t="shared" si="0"/>
        <v/>
      </c>
      <c r="W23" s="213" t="str">
        <f t="shared" si="1"/>
        <v/>
      </c>
      <c r="X23" s="213" t="str">
        <f t="shared" si="2"/>
        <v/>
      </c>
      <c r="Y23" s="213" t="str">
        <f t="shared" si="3"/>
        <v/>
      </c>
      <c r="Z23" s="213" t="str">
        <f t="shared" si="4"/>
        <v/>
      </c>
      <c r="AA23" s="233" t="str">
        <f t="shared" si="10"/>
        <v/>
      </c>
      <c r="AB23" s="220" t="s">
        <v>302</v>
      </c>
      <c r="AC23" s="216">
        <f t="shared" si="5"/>
        <v>0</v>
      </c>
      <c r="AD23" s="213">
        <f t="shared" si="6"/>
        <v>0.91025641025641024</v>
      </c>
      <c r="AE23" s="213">
        <f t="shared" si="7"/>
        <v>8.9743589743589744E-2</v>
      </c>
      <c r="AF23" s="213">
        <f t="shared" si="8"/>
        <v>0</v>
      </c>
      <c r="AG23" s="213">
        <f t="shared" si="9"/>
        <v>0</v>
      </c>
      <c r="AH23" s="233">
        <f t="shared" si="11"/>
        <v>2</v>
      </c>
      <c r="AI23" s="220" t="s">
        <v>303</v>
      </c>
      <c r="AK23" s="164" t="s">
        <v>270</v>
      </c>
      <c r="AL23" s="122" t="str">
        <f>IFERROR(((VLOOKUP(AK23,A:N,8,FALSE))/(VLOOKUP(AK23,A:N,13,FALSE)))*(VLOOKUP(AK23,'E-REF_HNO_pop'!B:E,3,FALSE)),"-")</f>
        <v>-</v>
      </c>
      <c r="AM23" s="122" t="str">
        <f>IFERROR(((VLOOKUP(AK23,A:N,9,FALSE))/(VLOOKUP(AK23,A:N,13,FALSE)))*(VLOOKUP(AK23,'E-REF_HNO_pop'!B:E,3,FALSE)),"-")</f>
        <v>-</v>
      </c>
      <c r="AN23" s="122" t="str">
        <f>IFERROR(((VLOOKUP(AK23,A:N,10,FALSE))/(VLOOKUP(AK23,A:N,13,FALSE)))*(VLOOKUP(AK23,'E-REF_HNO_pop'!B:E,3,FALSE)),"-")</f>
        <v>-</v>
      </c>
      <c r="AO23" s="122" t="str">
        <f>IFERROR(((VLOOKUP(AK23,A:N,11,FALSE))/(VLOOKUP(AK23,A:N,13,FALSE)))*(VLOOKUP(AK23,'E-REF_HNO_pop'!B:E,3,FALSE)),"-")</f>
        <v>-</v>
      </c>
      <c r="AP23" s="122" t="str">
        <f>IFERROR(((VLOOKUP(AK23,A:N,12,FALSE))/(VLOOKUP(AK23,A:N,13,FALSE)))*(VLOOKUP(AK23,'E-REF_HNO_pop'!B:E,3,FALSE)),"-")</f>
        <v>-</v>
      </c>
      <c r="AQ23" s="122">
        <f t="shared" si="14"/>
        <v>0</v>
      </c>
      <c r="AR23" s="176" t="s">
        <v>302</v>
      </c>
      <c r="AS23" s="162">
        <f>IFERROR(((VLOOKUP(AK23,A:N,2,FALSE))/(VLOOKUP(AK23,A:N,7,FALSE)))*(VLOOKUP(AK23,'E-REF_HNO_pop'!B:E,4,FALSE)),"-")</f>
        <v>0</v>
      </c>
      <c r="AT23" s="122">
        <f>IFERROR(((VLOOKUP(AK23,A:N,3,FALSE))/(VLOOKUP(AK23,A:N,7,FALSE)))*(VLOOKUP(AK23,'E-REF_HNO_pop'!B:E,4,FALSE)),"-")</f>
        <v>157295.03846153847</v>
      </c>
      <c r="AU23" s="122">
        <f>IFERROR(((VLOOKUP(AK23,A:N,4,FALSE))/(VLOOKUP(AK23,A:N,7,FALSE)))*(VLOOKUP(AK23,'E-REF_HNO_pop'!B:E,4,FALSE)),"-")</f>
        <v>15507.961538461539</v>
      </c>
      <c r="AV23" s="122">
        <f>IFERROR(((VLOOKUP(AK23,A:N,5,FALSE))/(VLOOKUP(AK23,A:N,7,FALSE)))*(VLOOKUP(AK23,'E-REF_HNO_pop'!B:E,4,FALSE)),"-")</f>
        <v>0</v>
      </c>
      <c r="AW23" s="122">
        <f>IFERROR(((VLOOKUP(AK23,A:N,6,FALSE))/(VLOOKUP(AK23,A:N,7,FALSE)))*(VLOOKUP(AK23,'E-REF_HNO_pop'!B:E,4,FALSE)),"-")</f>
        <v>0</v>
      </c>
      <c r="AX23" s="172">
        <f t="shared" si="13"/>
        <v>15507.961538461539</v>
      </c>
      <c r="AY23" s="176" t="s">
        <v>303</v>
      </c>
      <c r="AZ23" s="170"/>
    </row>
    <row r="24" spans="1:61" ht="15.5" x14ac:dyDescent="0.35">
      <c r="A24" s="118" t="s">
        <v>146</v>
      </c>
      <c r="B24" s="120"/>
      <c r="C24" s="120">
        <v>60</v>
      </c>
      <c r="D24" s="120">
        <v>17</v>
      </c>
      <c r="E24" s="120"/>
      <c r="F24" s="120"/>
      <c r="G24" s="120">
        <v>77</v>
      </c>
      <c r="H24" s="120"/>
      <c r="I24" s="120"/>
      <c r="J24" s="120"/>
      <c r="K24" s="120"/>
      <c r="L24" s="120"/>
      <c r="M24" s="120"/>
      <c r="N24" s="120">
        <v>77</v>
      </c>
      <c r="Q24" s="119"/>
      <c r="R24" s="119"/>
      <c r="S24" s="119"/>
      <c r="T24" s="119"/>
      <c r="U24" s="164" t="s">
        <v>73</v>
      </c>
      <c r="V24" s="213">
        <f t="shared" si="0"/>
        <v>0</v>
      </c>
      <c r="W24" s="213">
        <f t="shared" si="1"/>
        <v>0.97402597402597402</v>
      </c>
      <c r="X24" s="213">
        <f t="shared" si="2"/>
        <v>2.5974025974025976E-2</v>
      </c>
      <c r="Y24" s="213">
        <f t="shared" si="3"/>
        <v>0</v>
      </c>
      <c r="Z24" s="213">
        <f t="shared" si="4"/>
        <v>0</v>
      </c>
      <c r="AA24" s="233">
        <f t="shared" si="10"/>
        <v>2</v>
      </c>
      <c r="AB24" s="220" t="s">
        <v>302</v>
      </c>
      <c r="AC24" s="216">
        <f t="shared" si="5"/>
        <v>0</v>
      </c>
      <c r="AD24" s="213">
        <f t="shared" si="6"/>
        <v>0.97058823529411764</v>
      </c>
      <c r="AE24" s="213">
        <f t="shared" si="7"/>
        <v>2.9411764705882353E-2</v>
      </c>
      <c r="AF24" s="213">
        <f t="shared" si="8"/>
        <v>0</v>
      </c>
      <c r="AG24" s="213">
        <f t="shared" si="9"/>
        <v>0</v>
      </c>
      <c r="AH24" s="233">
        <f t="shared" si="11"/>
        <v>2</v>
      </c>
      <c r="AI24" s="220" t="s">
        <v>302</v>
      </c>
      <c r="AK24" s="164" t="s">
        <v>73</v>
      </c>
      <c r="AL24" s="122">
        <f>IFERROR(((VLOOKUP(AK24,A:N,8,FALSE))/(VLOOKUP(AK24,A:N,13,FALSE)))*(VLOOKUP(AK24,'E-REF_HNO_pop'!B:E,3,FALSE)),"-")</f>
        <v>0</v>
      </c>
      <c r="AM24" s="122">
        <f>IFERROR(((VLOOKUP(AK24,A:N,9,FALSE))/(VLOOKUP(AK24,A:N,13,FALSE)))*(VLOOKUP(AK24,'E-REF_HNO_pop'!B:E,3,FALSE)),"-")</f>
        <v>6038.9610389610389</v>
      </c>
      <c r="AN24" s="122">
        <f>IFERROR(((VLOOKUP(AK24,A:N,10,FALSE))/(VLOOKUP(AK24,A:N,13,FALSE)))*(VLOOKUP(AK24,'E-REF_HNO_pop'!B:E,3,FALSE)),"-")</f>
        <v>161.03896103896105</v>
      </c>
      <c r="AO24" s="122">
        <f>IFERROR(((VLOOKUP(AK24,A:N,11,FALSE))/(VLOOKUP(AK24,A:N,13,FALSE)))*(VLOOKUP(AK24,'E-REF_HNO_pop'!B:E,3,FALSE)),"-")</f>
        <v>0</v>
      </c>
      <c r="AP24" s="122">
        <f>IFERROR(((VLOOKUP(AK24,A:N,12,FALSE))/(VLOOKUP(AK24,A:N,13,FALSE)))*(VLOOKUP(AK24,'E-REF_HNO_pop'!B:E,3,FALSE)),"-")</f>
        <v>0</v>
      </c>
      <c r="AQ24" s="122">
        <f t="shared" si="14"/>
        <v>161.03896103896105</v>
      </c>
      <c r="AR24" s="176" t="s">
        <v>302</v>
      </c>
      <c r="AS24" s="162">
        <f>IFERROR(((VLOOKUP(AK24,A:N,2,FALSE))/(VLOOKUP(AK24,A:N,7,FALSE)))*(VLOOKUP(AK24,'E-REF_HNO_pop'!B:E,4,FALSE)),"-")</f>
        <v>0</v>
      </c>
      <c r="AT24" s="122">
        <f>IFERROR(((VLOOKUP(AK24,A:N,3,FALSE))/(VLOOKUP(AK24,A:N,7,FALSE)))*(VLOOKUP(AK24,'E-REF_HNO_pop'!B:E,4,FALSE)),"-")</f>
        <v>168129.17647058822</v>
      </c>
      <c r="AU24" s="122">
        <f>IFERROR(((VLOOKUP(AK24,A:N,4,FALSE))/(VLOOKUP(AK24,A:N,7,FALSE)))*(VLOOKUP(AK24,'E-REF_HNO_pop'!B:E,4,FALSE)),"-")</f>
        <v>5094.8235294117649</v>
      </c>
      <c r="AV24" s="122">
        <f>IFERROR(((VLOOKUP(AK24,A:N,5,FALSE))/(VLOOKUP(AK24,A:N,7,FALSE)))*(VLOOKUP(AK24,'E-REF_HNO_pop'!B:E,4,FALSE)),"-")</f>
        <v>0</v>
      </c>
      <c r="AW24" s="122">
        <f>IFERROR(((VLOOKUP(AK24,A:N,6,FALSE))/(VLOOKUP(AK24,A:N,7,FALSE)))*(VLOOKUP(AK24,'E-REF_HNO_pop'!B:E,4,FALSE)),"-")</f>
        <v>0</v>
      </c>
      <c r="AX24" s="172">
        <f t="shared" si="13"/>
        <v>5094.8235294117649</v>
      </c>
      <c r="AY24" s="176" t="s">
        <v>302</v>
      </c>
      <c r="AZ24" s="170"/>
    </row>
    <row r="25" spans="1:61" ht="15.5" x14ac:dyDescent="0.35">
      <c r="A25" s="118" t="s">
        <v>93</v>
      </c>
      <c r="B25" s="120">
        <v>6</v>
      </c>
      <c r="C25" s="120">
        <v>124</v>
      </c>
      <c r="D25" s="120">
        <v>8</v>
      </c>
      <c r="E25" s="120">
        <v>1</v>
      </c>
      <c r="F25" s="120"/>
      <c r="G25" s="120">
        <v>139</v>
      </c>
      <c r="H25" s="120">
        <v>1</v>
      </c>
      <c r="I25" s="120">
        <v>189</v>
      </c>
      <c r="J25" s="120">
        <v>27</v>
      </c>
      <c r="K25" s="120">
        <v>1</v>
      </c>
      <c r="L25" s="120"/>
      <c r="M25" s="120">
        <v>218</v>
      </c>
      <c r="N25" s="120">
        <v>357</v>
      </c>
      <c r="Q25" s="119"/>
      <c r="R25" s="119"/>
      <c r="S25" s="119"/>
      <c r="T25" s="119"/>
      <c r="U25" s="164" t="s">
        <v>75</v>
      </c>
      <c r="V25" s="213">
        <f t="shared" si="0"/>
        <v>0</v>
      </c>
      <c r="W25" s="213">
        <f t="shared" si="1"/>
        <v>0.89772727272727271</v>
      </c>
      <c r="X25" s="213">
        <f t="shared" si="2"/>
        <v>0.10227272727272728</v>
      </c>
      <c r="Y25" s="213">
        <f t="shared" si="3"/>
        <v>0</v>
      </c>
      <c r="Z25" s="213">
        <f t="shared" si="4"/>
        <v>0</v>
      </c>
      <c r="AA25" s="233">
        <f t="shared" si="10"/>
        <v>2</v>
      </c>
      <c r="AB25" s="220" t="s">
        <v>304</v>
      </c>
      <c r="AC25" s="216">
        <f t="shared" si="5"/>
        <v>0</v>
      </c>
      <c r="AD25" s="213">
        <f t="shared" si="6"/>
        <v>0.9719626168224299</v>
      </c>
      <c r="AE25" s="213">
        <f t="shared" si="7"/>
        <v>2.8037383177570093E-2</v>
      </c>
      <c r="AF25" s="213">
        <f t="shared" si="8"/>
        <v>0</v>
      </c>
      <c r="AG25" s="213">
        <f t="shared" si="9"/>
        <v>0</v>
      </c>
      <c r="AH25" s="233">
        <f t="shared" si="11"/>
        <v>2</v>
      </c>
      <c r="AI25" s="220" t="s">
        <v>302</v>
      </c>
      <c r="AK25" s="164" t="s">
        <v>75</v>
      </c>
      <c r="AL25" s="122">
        <f>IFERROR(((VLOOKUP(AK25,A:N,8,FALSE))/(VLOOKUP(AK25,A:N,13,FALSE)))*(VLOOKUP(AK25,'E-REF_HNO_pop'!B:E,3,FALSE)),"-")</f>
        <v>0</v>
      </c>
      <c r="AM25" s="122">
        <f>IFERROR(((VLOOKUP(AK25,A:N,9,FALSE))/(VLOOKUP(AK25,A:N,13,FALSE)))*(VLOOKUP(AK25,'E-REF_HNO_pop'!B:E,3,FALSE)),"-")</f>
        <v>14004.545454545454</v>
      </c>
      <c r="AN25" s="122">
        <f>IFERROR(((VLOOKUP(AK25,A:N,10,FALSE))/(VLOOKUP(AK25,A:N,13,FALSE)))*(VLOOKUP(AK25,'E-REF_HNO_pop'!B:E,3,FALSE)),"-")</f>
        <v>1595.4545454545455</v>
      </c>
      <c r="AO25" s="122">
        <f>IFERROR(((VLOOKUP(AK25,A:N,11,FALSE))/(VLOOKUP(AK25,A:N,13,FALSE)))*(VLOOKUP(AK25,'E-REF_HNO_pop'!B:E,3,FALSE)),"-")</f>
        <v>0</v>
      </c>
      <c r="AP25" s="122">
        <f>IFERROR(((VLOOKUP(AK25,A:N,12,FALSE))/(VLOOKUP(AK25,A:N,13,FALSE)))*(VLOOKUP(AK25,'E-REF_HNO_pop'!B:E,3,FALSE)),"-")</f>
        <v>0</v>
      </c>
      <c r="AQ25" s="122" t="s">
        <v>296</v>
      </c>
      <c r="AR25" s="176" t="s">
        <v>304</v>
      </c>
      <c r="AS25" s="162">
        <f>IFERROR(((VLOOKUP(AK25,A:N,2,FALSE))/(VLOOKUP(AK25,A:N,7,FALSE)))*(VLOOKUP(AK25,'E-REF_HNO_pop'!B:E,4,FALSE)),"-")</f>
        <v>0</v>
      </c>
      <c r="AT25" s="122">
        <f>IFERROR(((VLOOKUP(AK25,A:N,3,FALSE))/(VLOOKUP(AK25,A:N,7,FALSE)))*(VLOOKUP(AK25,'E-REF_HNO_pop'!B:E,4,FALSE)),"-")</f>
        <v>96741.383177570096</v>
      </c>
      <c r="AU25" s="122">
        <f>IFERROR(((VLOOKUP(AK25,A:N,4,FALSE))/(VLOOKUP(AK25,A:N,7,FALSE)))*(VLOOKUP(AK25,'E-REF_HNO_pop'!B:E,4,FALSE)),"-")</f>
        <v>2790.6168224299067</v>
      </c>
      <c r="AV25" s="122">
        <f>IFERROR(((VLOOKUP(AK25,A:N,5,FALSE))/(VLOOKUP(AK25,A:N,7,FALSE)))*(VLOOKUP(AK25,'E-REF_HNO_pop'!B:E,4,FALSE)),"-")</f>
        <v>0</v>
      </c>
      <c r="AW25" s="122">
        <f>IFERROR(((VLOOKUP(AK25,A:N,6,FALSE))/(VLOOKUP(AK25,A:N,7,FALSE)))*(VLOOKUP(AK25,'E-REF_HNO_pop'!B:E,4,FALSE)),"-")</f>
        <v>0</v>
      </c>
      <c r="AX25" s="172">
        <f t="shared" si="13"/>
        <v>2790.6168224299067</v>
      </c>
      <c r="AY25" s="176" t="s">
        <v>302</v>
      </c>
      <c r="AZ25" s="170"/>
    </row>
    <row r="26" spans="1:61" ht="15.5" x14ac:dyDescent="0.35">
      <c r="A26" s="118" t="s">
        <v>31</v>
      </c>
      <c r="B26" s="120"/>
      <c r="C26" s="120">
        <v>68</v>
      </c>
      <c r="D26" s="120">
        <v>2</v>
      </c>
      <c r="E26" s="120"/>
      <c r="F26" s="120"/>
      <c r="G26" s="120">
        <v>70</v>
      </c>
      <c r="H26" s="120"/>
      <c r="I26" s="120">
        <v>59</v>
      </c>
      <c r="J26" s="120">
        <v>4</v>
      </c>
      <c r="K26" s="120"/>
      <c r="L26" s="120"/>
      <c r="M26" s="120">
        <v>63</v>
      </c>
      <c r="N26" s="120">
        <v>133</v>
      </c>
      <c r="Q26" s="119"/>
      <c r="R26" s="119"/>
      <c r="S26" s="119"/>
      <c r="T26" s="119"/>
      <c r="U26" s="164" t="s">
        <v>77</v>
      </c>
      <c r="V26" s="213" t="str">
        <f t="shared" si="0"/>
        <v/>
      </c>
      <c r="W26" s="213" t="str">
        <f t="shared" si="1"/>
        <v/>
      </c>
      <c r="X26" s="213" t="str">
        <f t="shared" si="2"/>
        <v/>
      </c>
      <c r="Y26" s="213" t="str">
        <f t="shared" si="3"/>
        <v/>
      </c>
      <c r="Z26" s="213" t="str">
        <f t="shared" si="4"/>
        <v/>
      </c>
      <c r="AA26" s="233" t="str">
        <f t="shared" si="10"/>
        <v/>
      </c>
      <c r="AB26" s="220" t="s">
        <v>302</v>
      </c>
      <c r="AC26" s="216">
        <f t="shared" si="5"/>
        <v>0</v>
      </c>
      <c r="AD26" s="213">
        <f t="shared" si="6"/>
        <v>0.99224806201550386</v>
      </c>
      <c r="AE26" s="213">
        <f t="shared" si="7"/>
        <v>7.7519379844961239E-3</v>
      </c>
      <c r="AF26" s="213">
        <f t="shared" si="8"/>
        <v>0</v>
      </c>
      <c r="AG26" s="213">
        <f t="shared" si="9"/>
        <v>0</v>
      </c>
      <c r="AH26" s="233">
        <f t="shared" si="11"/>
        <v>2</v>
      </c>
      <c r="AI26" s="220" t="s">
        <v>302</v>
      </c>
      <c r="AK26" s="164" t="s">
        <v>77</v>
      </c>
      <c r="AL26" s="122" t="str">
        <f>IFERROR(((VLOOKUP(AK26,A:N,8,FALSE))/(VLOOKUP(AK26,A:N,13,FALSE)))*(VLOOKUP(AK26,'E-REF_HNO_pop'!B:E,3,FALSE)),"-")</f>
        <v>-</v>
      </c>
      <c r="AM26" s="122" t="str">
        <f>IFERROR(((VLOOKUP(AK26,A:N,9,FALSE))/(VLOOKUP(AK26,A:N,13,FALSE)))*(VLOOKUP(AK26,'E-REF_HNO_pop'!B:E,3,FALSE)),"-")</f>
        <v>-</v>
      </c>
      <c r="AN26" s="122" t="str">
        <f>IFERROR(((VLOOKUP(AK26,A:N,10,FALSE))/(VLOOKUP(AK26,A:N,13,FALSE)))*(VLOOKUP(AK26,'E-REF_HNO_pop'!B:E,3,FALSE)),"-")</f>
        <v>-</v>
      </c>
      <c r="AO26" s="122" t="str">
        <f>IFERROR(((VLOOKUP(AK26,A:N,11,FALSE))/(VLOOKUP(AK26,A:N,13,FALSE)))*(VLOOKUP(AK26,'E-REF_HNO_pop'!B:E,3,FALSE)),"-")</f>
        <v>-</v>
      </c>
      <c r="AP26" s="122" t="str">
        <f>IFERROR(((VLOOKUP(AK26,A:N,12,FALSE))/(VLOOKUP(AK26,A:N,13,FALSE)))*(VLOOKUP(AK26,'E-REF_HNO_pop'!B:E,3,FALSE)),"-")</f>
        <v>-</v>
      </c>
      <c r="AQ26" s="122">
        <f t="shared" si="14"/>
        <v>0</v>
      </c>
      <c r="AR26" s="176" t="s">
        <v>302</v>
      </c>
      <c r="AS26" s="162">
        <f>IFERROR(((VLOOKUP(AK26,A:N,2,FALSE))/(VLOOKUP(AK26,A:N,7,FALSE)))*(VLOOKUP(AK26,'E-REF_HNO_pop'!B:E,4,FALSE)),"-")</f>
        <v>0</v>
      </c>
      <c r="AT26" s="122">
        <f>IFERROR(((VLOOKUP(AK26,A:N,3,FALSE))/(VLOOKUP(AK26,A:N,7,FALSE)))*(VLOOKUP(AK26,'E-REF_HNO_pop'!B:E,4,FALSE)),"-")</f>
        <v>68886.821705426351</v>
      </c>
      <c r="AU26" s="122">
        <f>IFERROR(((VLOOKUP(AK26,A:N,4,FALSE))/(VLOOKUP(AK26,A:N,7,FALSE)))*(VLOOKUP(AK26,'E-REF_HNO_pop'!B:E,4,FALSE)),"-")</f>
        <v>538.17829457364337</v>
      </c>
      <c r="AV26" s="122">
        <f>IFERROR(((VLOOKUP(AK26,A:N,5,FALSE))/(VLOOKUP(AK26,A:N,7,FALSE)))*(VLOOKUP(AK26,'E-REF_HNO_pop'!B:E,4,FALSE)),"-")</f>
        <v>0</v>
      </c>
      <c r="AW26" s="122">
        <f>IFERROR(((VLOOKUP(AK26,A:N,6,FALSE))/(VLOOKUP(AK26,A:N,7,FALSE)))*(VLOOKUP(AK26,'E-REF_HNO_pop'!B:E,4,FALSE)),"-")</f>
        <v>0</v>
      </c>
      <c r="AX26" s="172">
        <f t="shared" si="13"/>
        <v>538.17829457364337</v>
      </c>
      <c r="AY26" s="176" t="s">
        <v>302</v>
      </c>
      <c r="AZ26" s="170"/>
    </row>
    <row r="27" spans="1:61" ht="15.5" x14ac:dyDescent="0.35">
      <c r="A27" s="118" t="s">
        <v>157</v>
      </c>
      <c r="B27" s="120"/>
      <c r="C27" s="120">
        <v>68</v>
      </c>
      <c r="D27" s="120">
        <v>4</v>
      </c>
      <c r="E27" s="120"/>
      <c r="F27" s="120"/>
      <c r="G27" s="120">
        <v>72</v>
      </c>
      <c r="H27" s="120"/>
      <c r="I27" s="120">
        <v>61</v>
      </c>
      <c r="J27" s="120">
        <v>5</v>
      </c>
      <c r="K27" s="120"/>
      <c r="L27" s="120"/>
      <c r="M27" s="120">
        <v>66</v>
      </c>
      <c r="N27" s="120">
        <v>138</v>
      </c>
      <c r="Q27" s="119"/>
      <c r="R27" s="119"/>
      <c r="S27" s="119"/>
      <c r="T27" s="119"/>
      <c r="U27" s="164" t="s">
        <v>79</v>
      </c>
      <c r="V27" s="213">
        <f t="shared" si="0"/>
        <v>0</v>
      </c>
      <c r="W27" s="213">
        <f t="shared" si="1"/>
        <v>0.98795180722891562</v>
      </c>
      <c r="X27" s="213">
        <f t="shared" si="2"/>
        <v>1.2048192771084338E-2</v>
      </c>
      <c r="Y27" s="213">
        <f t="shared" si="3"/>
        <v>0</v>
      </c>
      <c r="Z27" s="213">
        <f t="shared" si="4"/>
        <v>0</v>
      </c>
      <c r="AA27" s="233">
        <f t="shared" si="10"/>
        <v>2</v>
      </c>
      <c r="AB27" s="220" t="s">
        <v>302</v>
      </c>
      <c r="AC27" s="216">
        <f t="shared" si="5"/>
        <v>0</v>
      </c>
      <c r="AD27" s="213">
        <f t="shared" si="6"/>
        <v>0.97727272727272729</v>
      </c>
      <c r="AE27" s="213">
        <f t="shared" si="7"/>
        <v>2.2727272727272728E-2</v>
      </c>
      <c r="AF27" s="213">
        <f t="shared" si="8"/>
        <v>0</v>
      </c>
      <c r="AG27" s="213">
        <f t="shared" si="9"/>
        <v>0</v>
      </c>
      <c r="AH27" s="233">
        <f t="shared" si="11"/>
        <v>2</v>
      </c>
      <c r="AI27" s="220" t="s">
        <v>303</v>
      </c>
      <c r="AK27" s="164" t="s">
        <v>79</v>
      </c>
      <c r="AL27" s="122">
        <f>IFERROR(((VLOOKUP(AK27,A:N,8,FALSE))/(VLOOKUP(AK27,A:N,13,FALSE)))*(VLOOKUP(AK27,'E-REF_HNO_pop'!B:E,3,FALSE)),"-")</f>
        <v>0</v>
      </c>
      <c r="AM27" s="122">
        <f>IFERROR(((VLOOKUP(AK27,A:N,9,FALSE))/(VLOOKUP(AK27,A:N,13,FALSE)))*(VLOOKUP(AK27,'E-REF_HNO_pop'!B:E,3,FALSE)),"-")</f>
        <v>19660.24096385542</v>
      </c>
      <c r="AN27" s="122">
        <f>IFERROR(((VLOOKUP(AK27,A:N,10,FALSE))/(VLOOKUP(AK27,A:N,13,FALSE)))*(VLOOKUP(AK27,'E-REF_HNO_pop'!B:E,3,FALSE)),"-")</f>
        <v>239.75903614457832</v>
      </c>
      <c r="AO27" s="122">
        <f>IFERROR(((VLOOKUP(AK27,A:N,11,FALSE))/(VLOOKUP(AK27,A:N,13,FALSE)))*(VLOOKUP(AK27,'E-REF_HNO_pop'!B:E,3,FALSE)),"-")</f>
        <v>0</v>
      </c>
      <c r="AP27" s="122">
        <f>IFERROR(((VLOOKUP(AK27,A:N,12,FALSE))/(VLOOKUP(AK27,A:N,13,FALSE)))*(VLOOKUP(AK27,'E-REF_HNO_pop'!B:E,3,FALSE)),"-")</f>
        <v>0</v>
      </c>
      <c r="AQ27" s="122">
        <f t="shared" si="14"/>
        <v>239.75903614457832</v>
      </c>
      <c r="AR27" s="176" t="s">
        <v>302</v>
      </c>
      <c r="AS27" s="162">
        <f>IFERROR(((VLOOKUP(AK27,A:N,2,FALSE))/(VLOOKUP(AK27,A:N,7,FALSE)))*(VLOOKUP(AK27,'E-REF_HNO_pop'!B:E,4,FALSE)),"-")</f>
        <v>0</v>
      </c>
      <c r="AT27" s="122">
        <f>IFERROR(((VLOOKUP(AK27,A:N,3,FALSE))/(VLOOKUP(AK27,A:N,7,FALSE)))*(VLOOKUP(AK27,'E-REF_HNO_pop'!B:E,4,FALSE)),"-")</f>
        <v>60082.727272727272</v>
      </c>
      <c r="AU27" s="122">
        <f>IFERROR(((VLOOKUP(AK27,A:N,4,FALSE))/(VLOOKUP(AK27,A:N,7,FALSE)))*(VLOOKUP(AK27,'E-REF_HNO_pop'!B:E,4,FALSE)),"-")</f>
        <v>1397.2727272727273</v>
      </c>
      <c r="AV27" s="122">
        <f>IFERROR(((VLOOKUP(AK27,A:N,5,FALSE))/(VLOOKUP(AK27,A:N,7,FALSE)))*(VLOOKUP(AK27,'E-REF_HNO_pop'!B:E,4,FALSE)),"-")</f>
        <v>0</v>
      </c>
      <c r="AW27" s="122">
        <f>IFERROR(((VLOOKUP(AK27,A:N,6,FALSE))/(VLOOKUP(AK27,A:N,7,FALSE)))*(VLOOKUP(AK27,'E-REF_HNO_pop'!B:E,4,FALSE)),"-")</f>
        <v>0</v>
      </c>
      <c r="AX27" s="172">
        <f t="shared" si="13"/>
        <v>1397.2727272727273</v>
      </c>
      <c r="AY27" s="176" t="s">
        <v>303</v>
      </c>
      <c r="AZ27" s="170"/>
    </row>
    <row r="28" spans="1:61" ht="15.5" x14ac:dyDescent="0.35">
      <c r="A28" s="118" t="s">
        <v>191</v>
      </c>
      <c r="B28" s="120">
        <v>1</v>
      </c>
      <c r="C28" s="120">
        <v>63</v>
      </c>
      <c r="D28" s="120">
        <v>5</v>
      </c>
      <c r="E28" s="120"/>
      <c r="F28" s="120"/>
      <c r="G28" s="120">
        <v>69</v>
      </c>
      <c r="H28" s="120"/>
      <c r="I28" s="120">
        <v>71</v>
      </c>
      <c r="J28" s="120">
        <v>9</v>
      </c>
      <c r="K28" s="120"/>
      <c r="L28" s="120"/>
      <c r="M28" s="120">
        <v>80</v>
      </c>
      <c r="N28" s="120">
        <v>149</v>
      </c>
      <c r="Q28" s="119"/>
      <c r="R28" s="119"/>
      <c r="S28" s="119"/>
      <c r="T28" s="119"/>
      <c r="U28" s="164" t="s">
        <v>235</v>
      </c>
      <c r="V28" s="213">
        <f t="shared" si="0"/>
        <v>0</v>
      </c>
      <c r="W28" s="213">
        <f t="shared" si="1"/>
        <v>0.971830985915493</v>
      </c>
      <c r="X28" s="213">
        <f t="shared" si="2"/>
        <v>2.8169014084507043E-2</v>
      </c>
      <c r="Y28" s="213">
        <f t="shared" si="3"/>
        <v>0</v>
      </c>
      <c r="Z28" s="213">
        <f t="shared" si="4"/>
        <v>0</v>
      </c>
      <c r="AA28" s="233">
        <f t="shared" si="10"/>
        <v>2</v>
      </c>
      <c r="AB28" s="220" t="s">
        <v>302</v>
      </c>
      <c r="AC28" s="216">
        <f t="shared" si="5"/>
        <v>1.1235955056179775E-2</v>
      </c>
      <c r="AD28" s="213">
        <f t="shared" si="6"/>
        <v>0.9887640449438202</v>
      </c>
      <c r="AE28" s="213">
        <f t="shared" si="7"/>
        <v>0</v>
      </c>
      <c r="AF28" s="213">
        <f t="shared" si="8"/>
        <v>0</v>
      </c>
      <c r="AG28" s="213">
        <f t="shared" si="9"/>
        <v>0</v>
      </c>
      <c r="AH28" s="233">
        <f t="shared" si="11"/>
        <v>2</v>
      </c>
      <c r="AI28" s="220" t="s">
        <v>302</v>
      </c>
      <c r="AK28" s="164" t="s">
        <v>235</v>
      </c>
      <c r="AL28" s="122">
        <f>IFERROR(((VLOOKUP(AK28,A:N,8,FALSE))/(VLOOKUP(AK28,A:N,13,FALSE)))*(VLOOKUP(AK28,'E-REF_HNO_pop'!B:E,3,FALSE)),"-")</f>
        <v>0</v>
      </c>
      <c r="AM28" s="122">
        <f>IFERROR(((VLOOKUP(AK28,A:N,9,FALSE))/(VLOOKUP(AK28,A:N,13,FALSE)))*(VLOOKUP(AK28,'E-REF_HNO_pop'!B:E,3,FALSE)),"-")</f>
        <v>13605.633802816901</v>
      </c>
      <c r="AN28" s="122">
        <f>IFERROR(((VLOOKUP(AK28,A:N,10,FALSE))/(VLOOKUP(AK28,A:N,13,FALSE)))*(VLOOKUP(AK28,'E-REF_HNO_pop'!B:E,3,FALSE)),"-")</f>
        <v>394.36619718309862</v>
      </c>
      <c r="AO28" s="122">
        <f>IFERROR(((VLOOKUP(AK28,A:N,11,FALSE))/(VLOOKUP(AK28,A:N,13,FALSE)))*(VLOOKUP(AK28,'E-REF_HNO_pop'!B:E,3,FALSE)),"-")</f>
        <v>0</v>
      </c>
      <c r="AP28" s="122">
        <f>IFERROR(((VLOOKUP(AK28,A:N,12,FALSE))/(VLOOKUP(AK28,A:N,13,FALSE)))*(VLOOKUP(AK28,'E-REF_HNO_pop'!B:E,3,FALSE)),"-")</f>
        <v>0</v>
      </c>
      <c r="AQ28" s="122">
        <f t="shared" si="14"/>
        <v>394.36619718309862</v>
      </c>
      <c r="AR28" s="176" t="s">
        <v>302</v>
      </c>
      <c r="AS28" s="162">
        <f>IFERROR(((VLOOKUP(AK28,A:N,2,FALSE))/(VLOOKUP(AK28,A:N,7,FALSE)))*(VLOOKUP(AK28,'E-REF_HNO_pop'!B:E,4,FALSE)),"-")</f>
        <v>726.4606741573034</v>
      </c>
      <c r="AT28" s="122">
        <f>IFERROR(((VLOOKUP(AK28,A:N,3,FALSE))/(VLOOKUP(AK28,A:N,7,FALSE)))*(VLOOKUP(AK28,'E-REF_HNO_pop'!B:E,4,FALSE)),"-")</f>
        <v>63928.539325842692</v>
      </c>
      <c r="AU28" s="122">
        <f>IFERROR(((VLOOKUP(AK28,A:N,4,FALSE))/(VLOOKUP(AK28,A:N,7,FALSE)))*(VLOOKUP(AK28,'E-REF_HNO_pop'!B:E,4,FALSE)),"-")</f>
        <v>0</v>
      </c>
      <c r="AV28" s="122">
        <f>IFERROR(((VLOOKUP(AK28,A:N,5,FALSE))/(VLOOKUP(AK28,A:N,7,FALSE)))*(VLOOKUP(AK28,'E-REF_HNO_pop'!B:E,4,FALSE)),"-")</f>
        <v>0</v>
      </c>
      <c r="AW28" s="122">
        <f>IFERROR(((VLOOKUP(AK28,A:N,6,FALSE))/(VLOOKUP(AK28,A:N,7,FALSE)))*(VLOOKUP(AK28,'E-REF_HNO_pop'!B:E,4,FALSE)),"-")</f>
        <v>0</v>
      </c>
      <c r="AX28" s="172">
        <f t="shared" si="13"/>
        <v>0</v>
      </c>
      <c r="AY28" s="176" t="s">
        <v>302</v>
      </c>
      <c r="AZ28" s="170"/>
    </row>
    <row r="29" spans="1:61" ht="15.5" x14ac:dyDescent="0.35">
      <c r="A29" s="118" t="s">
        <v>219</v>
      </c>
      <c r="B29" s="120"/>
      <c r="C29" s="120">
        <v>77</v>
      </c>
      <c r="D29" s="120">
        <v>6</v>
      </c>
      <c r="E29" s="120"/>
      <c r="F29" s="120"/>
      <c r="G29" s="120">
        <v>83</v>
      </c>
      <c r="H29" s="120"/>
      <c r="I29" s="120">
        <v>67</v>
      </c>
      <c r="J29" s="120">
        <v>2</v>
      </c>
      <c r="K29" s="120"/>
      <c r="L29" s="120"/>
      <c r="M29" s="120">
        <v>69</v>
      </c>
      <c r="N29" s="120">
        <v>152</v>
      </c>
      <c r="Q29" s="119"/>
      <c r="R29" s="119"/>
      <c r="S29" s="119"/>
      <c r="T29" s="119"/>
      <c r="U29" s="164" t="s">
        <v>273</v>
      </c>
      <c r="V29" s="213">
        <f t="shared" si="0"/>
        <v>0</v>
      </c>
      <c r="W29" s="213">
        <f t="shared" si="1"/>
        <v>0.80952380952380953</v>
      </c>
      <c r="X29" s="213">
        <f t="shared" si="2"/>
        <v>0.15873015873015872</v>
      </c>
      <c r="Y29" s="213">
        <f t="shared" si="3"/>
        <v>3.1746031746031744E-2</v>
      </c>
      <c r="Z29" s="213">
        <f t="shared" si="4"/>
        <v>0</v>
      </c>
      <c r="AA29" s="233">
        <f t="shared" si="10"/>
        <v>2</v>
      </c>
      <c r="AB29" s="220" t="s">
        <v>302</v>
      </c>
      <c r="AC29" s="216">
        <f t="shared" si="5"/>
        <v>0</v>
      </c>
      <c r="AD29" s="213">
        <f t="shared" si="6"/>
        <v>0.88235294117647056</v>
      </c>
      <c r="AE29" s="213">
        <f t="shared" si="7"/>
        <v>0.11764705882352941</v>
      </c>
      <c r="AF29" s="213">
        <f t="shared" si="8"/>
        <v>0</v>
      </c>
      <c r="AG29" s="213">
        <f t="shared" si="9"/>
        <v>0</v>
      </c>
      <c r="AH29" s="233">
        <f t="shared" si="11"/>
        <v>2</v>
      </c>
      <c r="AI29" s="220" t="s">
        <v>302</v>
      </c>
      <c r="AK29" s="164" t="s">
        <v>273</v>
      </c>
      <c r="AL29" s="122">
        <f>IFERROR(((VLOOKUP(AK29,A:N,8,FALSE))/(VLOOKUP(AK29,A:N,13,FALSE)))*(VLOOKUP(AK29,'E-REF_HNO_pop'!B:E,3,FALSE)),"-")</f>
        <v>0</v>
      </c>
      <c r="AM29" s="122">
        <f>IFERROR(((VLOOKUP(AK29,A:N,9,FALSE))/(VLOOKUP(AK29,A:N,13,FALSE)))*(VLOOKUP(AK29,'E-REF_HNO_pop'!B:E,3,FALSE)),"-")</f>
        <v>2509.5238095238096</v>
      </c>
      <c r="AN29" s="122">
        <f>IFERROR(((VLOOKUP(AK29,A:N,10,FALSE))/(VLOOKUP(AK29,A:N,13,FALSE)))*(VLOOKUP(AK29,'E-REF_HNO_pop'!B:E,3,FALSE)),"-")</f>
        <v>492.06349206349205</v>
      </c>
      <c r="AO29" s="122">
        <f>IFERROR(((VLOOKUP(AK29,A:N,11,FALSE))/(VLOOKUP(AK29,A:N,13,FALSE)))*(VLOOKUP(AK29,'E-REF_HNO_pop'!B:E,3,FALSE)),"-")</f>
        <v>98.412698412698404</v>
      </c>
      <c r="AP29" s="122">
        <f>IFERROR(((VLOOKUP(AK29,A:N,12,FALSE))/(VLOOKUP(AK29,A:N,13,FALSE)))*(VLOOKUP(AK29,'E-REF_HNO_pop'!B:E,3,FALSE)),"-")</f>
        <v>0</v>
      </c>
      <c r="AQ29" s="122">
        <f t="shared" si="14"/>
        <v>590.47619047619048</v>
      </c>
      <c r="AR29" s="176" t="s">
        <v>302</v>
      </c>
      <c r="AS29" s="162">
        <f>IFERROR(((VLOOKUP(AK29,A:N,2,FALSE))/(VLOOKUP(AK29,A:N,7,FALSE)))*(VLOOKUP(AK29,'E-REF_HNO_pop'!B:E,4,FALSE)),"-")</f>
        <v>0</v>
      </c>
      <c r="AT29" s="122">
        <f>IFERROR(((VLOOKUP(AK29,A:N,3,FALSE))/(VLOOKUP(AK29,A:N,7,FALSE)))*(VLOOKUP(AK29,'E-REF_HNO_pop'!B:E,4,FALSE)),"-")</f>
        <v>60213.529411764706</v>
      </c>
      <c r="AU29" s="122">
        <f>IFERROR(((VLOOKUP(AK29,A:N,4,FALSE))/(VLOOKUP(AK29,A:N,7,FALSE)))*(VLOOKUP(AK29,'E-REF_HNO_pop'!B:E,4,FALSE)),"-")</f>
        <v>8028.4705882352937</v>
      </c>
      <c r="AV29" s="122">
        <f>IFERROR(((VLOOKUP(AK29,A:N,5,FALSE))/(VLOOKUP(AK29,A:N,7,FALSE)))*(VLOOKUP(AK29,'E-REF_HNO_pop'!B:E,4,FALSE)),"-")</f>
        <v>0</v>
      </c>
      <c r="AW29" s="122">
        <f>IFERROR(((VLOOKUP(AK29,A:N,6,FALSE))/(VLOOKUP(AK29,A:N,7,FALSE)))*(VLOOKUP(AK29,'E-REF_HNO_pop'!B:E,4,FALSE)),"-")</f>
        <v>0</v>
      </c>
      <c r="AX29" s="172">
        <f t="shared" si="13"/>
        <v>8028.4705882352937</v>
      </c>
      <c r="AY29" s="176" t="s">
        <v>302</v>
      </c>
      <c r="AZ29" s="170"/>
    </row>
    <row r="30" spans="1:61" ht="15.5" x14ac:dyDescent="0.35">
      <c r="A30" s="118" t="s">
        <v>82</v>
      </c>
      <c r="B30" s="120"/>
      <c r="C30" s="120">
        <v>53</v>
      </c>
      <c r="D30" s="120">
        <v>3</v>
      </c>
      <c r="E30" s="120"/>
      <c r="F30" s="120"/>
      <c r="G30" s="120">
        <v>56</v>
      </c>
      <c r="H30" s="120"/>
      <c r="I30" s="120">
        <v>64</v>
      </c>
      <c r="J30" s="120">
        <v>8</v>
      </c>
      <c r="K30" s="120"/>
      <c r="L30" s="120"/>
      <c r="M30" s="120">
        <v>72</v>
      </c>
      <c r="N30" s="120">
        <v>128</v>
      </c>
      <c r="Q30" s="119"/>
      <c r="R30" s="119"/>
      <c r="S30" s="119"/>
      <c r="T30" s="119"/>
      <c r="U30" s="164" t="s">
        <v>219</v>
      </c>
      <c r="V30" s="213">
        <f t="shared" si="0"/>
        <v>0</v>
      </c>
      <c r="W30" s="213">
        <f t="shared" si="1"/>
        <v>0.97101449275362317</v>
      </c>
      <c r="X30" s="213">
        <f t="shared" si="2"/>
        <v>2.8985507246376812E-2</v>
      </c>
      <c r="Y30" s="213">
        <f t="shared" si="3"/>
        <v>0</v>
      </c>
      <c r="Z30" s="213">
        <f t="shared" si="4"/>
        <v>0</v>
      </c>
      <c r="AA30" s="233">
        <f t="shared" si="10"/>
        <v>2</v>
      </c>
      <c r="AB30" s="220" t="s">
        <v>302</v>
      </c>
      <c r="AC30" s="216">
        <f t="shared" si="5"/>
        <v>0</v>
      </c>
      <c r="AD30" s="213">
        <f t="shared" si="6"/>
        <v>0.92771084337349397</v>
      </c>
      <c r="AE30" s="213">
        <f t="shared" si="7"/>
        <v>7.2289156626506021E-2</v>
      </c>
      <c r="AF30" s="213">
        <f t="shared" si="8"/>
        <v>0</v>
      </c>
      <c r="AG30" s="213">
        <f t="shared" si="9"/>
        <v>0</v>
      </c>
      <c r="AH30" s="233">
        <f t="shared" si="11"/>
        <v>2</v>
      </c>
      <c r="AI30" s="220" t="s">
        <v>303</v>
      </c>
      <c r="AK30" s="164" t="s">
        <v>219</v>
      </c>
      <c r="AL30" s="122">
        <f>IFERROR(((VLOOKUP(AK30,A:N,8,FALSE))/(VLOOKUP(AK30,A:N,13,FALSE)))*(VLOOKUP(AK30,'E-REF_HNO_pop'!B:E,3,FALSE)),"-")</f>
        <v>0</v>
      </c>
      <c r="AM30" s="122">
        <f>IFERROR(((VLOOKUP(AK30,A:N,9,FALSE))/(VLOOKUP(AK30,A:N,13,FALSE)))*(VLOOKUP(AK30,'E-REF_HNO_pop'!B:E,3,FALSE)),"-")</f>
        <v>1359.4202898550725</v>
      </c>
      <c r="AN30" s="122">
        <f>IFERROR(((VLOOKUP(AK30,A:N,10,FALSE))/(VLOOKUP(AK30,A:N,13,FALSE)))*(VLOOKUP(AK30,'E-REF_HNO_pop'!B:E,3,FALSE)),"-")</f>
        <v>40.579710144927539</v>
      </c>
      <c r="AO30" s="122">
        <f>IFERROR(((VLOOKUP(AK30,A:N,11,FALSE))/(VLOOKUP(AK30,A:N,13,FALSE)))*(VLOOKUP(AK30,'E-REF_HNO_pop'!B:E,3,FALSE)),"-")</f>
        <v>0</v>
      </c>
      <c r="AP30" s="122">
        <f>IFERROR(((VLOOKUP(AK30,A:N,12,FALSE))/(VLOOKUP(AK30,A:N,13,FALSE)))*(VLOOKUP(AK30,'E-REF_HNO_pop'!B:E,3,FALSE)),"-")</f>
        <v>0</v>
      </c>
      <c r="AQ30" s="122">
        <f t="shared" si="14"/>
        <v>40.579710144927539</v>
      </c>
      <c r="AR30" s="176" t="s">
        <v>302</v>
      </c>
      <c r="AS30" s="162">
        <f>IFERROR(((VLOOKUP(AK30,A:N,2,FALSE))/(VLOOKUP(AK30,A:N,7,FALSE)))*(VLOOKUP(AK30,'E-REF_HNO_pop'!B:E,4,FALSE)),"-")</f>
        <v>0</v>
      </c>
      <c r="AT30" s="122">
        <f>IFERROR(((VLOOKUP(AK30,A:N,3,FALSE))/(VLOOKUP(AK30,A:N,7,FALSE)))*(VLOOKUP(AK30,'E-REF_HNO_pop'!B:E,4,FALSE)),"-")</f>
        <v>79964.96385542168</v>
      </c>
      <c r="AU30" s="122">
        <f>IFERROR(((VLOOKUP(AK30,A:N,4,FALSE))/(VLOOKUP(AK30,A:N,7,FALSE)))*(VLOOKUP(AK30,'E-REF_HNO_pop'!B:E,4,FALSE)),"-")</f>
        <v>6231.0361445783128</v>
      </c>
      <c r="AV30" s="122">
        <f>IFERROR(((VLOOKUP(AK30,A:N,5,FALSE))/(VLOOKUP(AK30,A:N,7,FALSE)))*(VLOOKUP(AK30,'E-REF_HNO_pop'!B:E,4,FALSE)),"-")</f>
        <v>0</v>
      </c>
      <c r="AW30" s="122">
        <f>IFERROR(((VLOOKUP(AK30,A:N,6,FALSE))/(VLOOKUP(AK30,A:N,7,FALSE)))*(VLOOKUP(AK30,'E-REF_HNO_pop'!B:E,4,FALSE)),"-")</f>
        <v>0</v>
      </c>
      <c r="AX30" s="172">
        <f t="shared" si="13"/>
        <v>6231.0361445783128</v>
      </c>
      <c r="AY30" s="176" t="s">
        <v>303</v>
      </c>
      <c r="AZ30" s="170"/>
    </row>
    <row r="31" spans="1:61" ht="15.5" x14ac:dyDescent="0.35">
      <c r="A31" s="118" t="s">
        <v>97</v>
      </c>
      <c r="B31" s="120"/>
      <c r="C31" s="120">
        <v>66</v>
      </c>
      <c r="D31" s="120">
        <v>5</v>
      </c>
      <c r="E31" s="120"/>
      <c r="F31" s="120"/>
      <c r="G31" s="120">
        <v>71</v>
      </c>
      <c r="H31" s="120"/>
      <c r="I31" s="120">
        <v>74</v>
      </c>
      <c r="J31" s="120">
        <v>5</v>
      </c>
      <c r="K31" s="120"/>
      <c r="L31" s="120"/>
      <c r="M31" s="120">
        <v>79</v>
      </c>
      <c r="N31" s="120">
        <v>150</v>
      </c>
      <c r="Q31" s="119"/>
      <c r="R31" s="119"/>
      <c r="S31" s="119"/>
      <c r="T31" s="119"/>
      <c r="U31" s="164" t="s">
        <v>80</v>
      </c>
      <c r="V31" s="213">
        <f t="shared" si="0"/>
        <v>0</v>
      </c>
      <c r="W31" s="213">
        <f t="shared" si="1"/>
        <v>0.95774647887323938</v>
      </c>
      <c r="X31" s="213">
        <f t="shared" si="2"/>
        <v>4.2253521126760563E-2</v>
      </c>
      <c r="Y31" s="213">
        <f t="shared" si="3"/>
        <v>0</v>
      </c>
      <c r="Z31" s="213">
        <f t="shared" si="4"/>
        <v>0</v>
      </c>
      <c r="AA31" s="233">
        <f t="shared" si="10"/>
        <v>2</v>
      </c>
      <c r="AB31" s="220" t="s">
        <v>302</v>
      </c>
      <c r="AC31" s="216">
        <f t="shared" si="5"/>
        <v>1.7391304347826087E-2</v>
      </c>
      <c r="AD31" s="213">
        <f t="shared" si="6"/>
        <v>0.91304347826086951</v>
      </c>
      <c r="AE31" s="213">
        <f t="shared" si="7"/>
        <v>6.9565217391304349E-2</v>
      </c>
      <c r="AF31" s="213">
        <f t="shared" si="8"/>
        <v>0</v>
      </c>
      <c r="AG31" s="213">
        <f t="shared" si="9"/>
        <v>0</v>
      </c>
      <c r="AH31" s="233">
        <f t="shared" si="11"/>
        <v>2</v>
      </c>
      <c r="AI31" s="220" t="s">
        <v>302</v>
      </c>
      <c r="AK31" s="164" t="s">
        <v>80</v>
      </c>
      <c r="AL31" s="122">
        <f>IFERROR(((VLOOKUP(AK31,A:N,8,FALSE))/(VLOOKUP(AK31,A:N,13,FALSE)))*(VLOOKUP(AK31,'E-REF_HNO_pop'!B:E,3,FALSE)),"-")</f>
        <v>0</v>
      </c>
      <c r="AM31" s="122">
        <f>IFERROR(((VLOOKUP(AK31,A:N,9,FALSE))/(VLOOKUP(AK31,A:N,13,FALSE)))*(VLOOKUP(AK31,'E-REF_HNO_pop'!B:E,3,FALSE)),"-")</f>
        <v>25954.929577464787</v>
      </c>
      <c r="AN31" s="122">
        <f>IFERROR(((VLOOKUP(AK31,A:N,10,FALSE))/(VLOOKUP(AK31,A:N,13,FALSE)))*(VLOOKUP(AK31,'E-REF_HNO_pop'!B:E,3,FALSE)),"-")</f>
        <v>1145.0704225352113</v>
      </c>
      <c r="AO31" s="122">
        <f>IFERROR(((VLOOKUP(AK31,A:N,11,FALSE))/(VLOOKUP(AK31,A:N,13,FALSE)))*(VLOOKUP(AK31,'E-REF_HNO_pop'!B:E,3,FALSE)),"-")</f>
        <v>0</v>
      </c>
      <c r="AP31" s="122">
        <f>IFERROR(((VLOOKUP(AK31,A:N,12,FALSE))/(VLOOKUP(AK31,A:N,13,FALSE)))*(VLOOKUP(AK31,'E-REF_HNO_pop'!B:E,3,FALSE)),"-")</f>
        <v>0</v>
      </c>
      <c r="AQ31" s="122">
        <f t="shared" si="14"/>
        <v>1145.0704225352113</v>
      </c>
      <c r="AR31" s="176" t="s">
        <v>302</v>
      </c>
      <c r="AS31" s="162">
        <f>IFERROR(((VLOOKUP(AK31,A:N,2,FALSE))/(VLOOKUP(AK31,A:N,7,FALSE)))*(VLOOKUP(AK31,'E-REF_HNO_pop'!B:E,4,FALSE)),"-")</f>
        <v>2138.4347826086955</v>
      </c>
      <c r="AT31" s="122">
        <f>IFERROR(((VLOOKUP(AK31,A:N,3,FALSE))/(VLOOKUP(AK31,A:N,7,FALSE)))*(VLOOKUP(AK31,'E-REF_HNO_pop'!B:E,4,FALSE)),"-")</f>
        <v>112267.82608695651</v>
      </c>
      <c r="AU31" s="122">
        <f>IFERROR(((VLOOKUP(AK31,A:N,4,FALSE))/(VLOOKUP(AK31,A:N,7,FALSE)))*(VLOOKUP(AK31,'E-REF_HNO_pop'!B:E,4,FALSE)),"-")</f>
        <v>8553.7391304347821</v>
      </c>
      <c r="AV31" s="122">
        <f>IFERROR(((VLOOKUP(AK31,A:N,5,FALSE))/(VLOOKUP(AK31,A:N,7,FALSE)))*(VLOOKUP(AK31,'E-REF_HNO_pop'!B:E,4,FALSE)),"-")</f>
        <v>0</v>
      </c>
      <c r="AW31" s="122">
        <f>IFERROR(((VLOOKUP(AK31,A:N,6,FALSE))/(VLOOKUP(AK31,A:N,7,FALSE)))*(VLOOKUP(AK31,'E-REF_HNO_pop'!B:E,4,FALSE)),"-")</f>
        <v>0</v>
      </c>
      <c r="AX31" s="172">
        <f t="shared" si="13"/>
        <v>8553.7391304347821</v>
      </c>
      <c r="AY31" s="176" t="s">
        <v>302</v>
      </c>
      <c r="AZ31" s="170"/>
    </row>
    <row r="32" spans="1:61" ht="15.5" x14ac:dyDescent="0.35">
      <c r="A32" s="118" t="s">
        <v>65</v>
      </c>
      <c r="B32" s="120"/>
      <c r="C32" s="120">
        <v>91</v>
      </c>
      <c r="D32" s="120">
        <v>10</v>
      </c>
      <c r="E32" s="120"/>
      <c r="F32" s="120"/>
      <c r="G32" s="120">
        <v>101</v>
      </c>
      <c r="H32" s="120"/>
      <c r="I32" s="120">
        <v>63</v>
      </c>
      <c r="J32" s="120">
        <v>2</v>
      </c>
      <c r="K32" s="120"/>
      <c r="L32" s="120"/>
      <c r="M32" s="120">
        <v>65</v>
      </c>
      <c r="N32" s="120">
        <v>166</v>
      </c>
      <c r="Q32" s="119"/>
      <c r="R32" s="119"/>
      <c r="S32" s="119"/>
      <c r="T32" s="119"/>
      <c r="U32" s="164" t="s">
        <v>148</v>
      </c>
      <c r="V32" s="213">
        <f t="shared" si="0"/>
        <v>1.5151515151515152E-2</v>
      </c>
      <c r="W32" s="213">
        <f t="shared" si="1"/>
        <v>0.89393939393939392</v>
      </c>
      <c r="X32" s="213">
        <f t="shared" si="2"/>
        <v>9.0909090909090912E-2</v>
      </c>
      <c r="Y32" s="213">
        <f t="shared" si="3"/>
        <v>0</v>
      </c>
      <c r="Z32" s="213">
        <f t="shared" si="4"/>
        <v>0</v>
      </c>
      <c r="AA32" s="233">
        <f t="shared" si="10"/>
        <v>2</v>
      </c>
      <c r="AB32" s="220" t="s">
        <v>302</v>
      </c>
      <c r="AC32" s="216">
        <f t="shared" si="5"/>
        <v>0</v>
      </c>
      <c r="AD32" s="213">
        <f t="shared" si="6"/>
        <v>0.96610169491525422</v>
      </c>
      <c r="AE32" s="213">
        <f t="shared" si="7"/>
        <v>3.3898305084745763E-2</v>
      </c>
      <c r="AF32" s="213">
        <f t="shared" si="8"/>
        <v>0</v>
      </c>
      <c r="AG32" s="213">
        <f t="shared" si="9"/>
        <v>0</v>
      </c>
      <c r="AH32" s="233">
        <f t="shared" si="11"/>
        <v>2</v>
      </c>
      <c r="AI32" s="220" t="s">
        <v>302</v>
      </c>
      <c r="AK32" s="164" t="s">
        <v>148</v>
      </c>
      <c r="AL32" s="122">
        <f>IFERROR(((VLOOKUP(AK32,A:N,8,FALSE))/(VLOOKUP(AK32,A:N,13,FALSE)))*(VLOOKUP(AK32,'E-REF_HNO_pop'!B:E,3,FALSE)),"-")</f>
        <v>493.93939393939394</v>
      </c>
      <c r="AM32" s="122">
        <f>IFERROR(((VLOOKUP(AK32,A:N,9,FALSE))/(VLOOKUP(AK32,A:N,13,FALSE)))*(VLOOKUP(AK32,'E-REF_HNO_pop'!B:E,3,FALSE)),"-")</f>
        <v>29142.42424242424</v>
      </c>
      <c r="AN32" s="122">
        <f>IFERROR(((VLOOKUP(AK32,A:N,10,FALSE))/(VLOOKUP(AK32,A:N,13,FALSE)))*(VLOOKUP(AK32,'E-REF_HNO_pop'!B:E,3,FALSE)),"-")</f>
        <v>2963.6363636363635</v>
      </c>
      <c r="AO32" s="122">
        <f>IFERROR(((VLOOKUP(AK32,A:N,11,FALSE))/(VLOOKUP(AK32,A:N,13,FALSE)))*(VLOOKUP(AK32,'E-REF_HNO_pop'!B:E,3,FALSE)),"-")</f>
        <v>0</v>
      </c>
      <c r="AP32" s="122">
        <f>IFERROR(((VLOOKUP(AK32,A:N,12,FALSE))/(VLOOKUP(AK32,A:N,13,FALSE)))*(VLOOKUP(AK32,'E-REF_HNO_pop'!B:E,3,FALSE)),"-")</f>
        <v>0</v>
      </c>
      <c r="AQ32" s="122">
        <f t="shared" si="14"/>
        <v>2963.6363636363635</v>
      </c>
      <c r="AR32" s="176" t="s">
        <v>302</v>
      </c>
      <c r="AS32" s="162">
        <f>IFERROR(((VLOOKUP(AK32,A:N,2,FALSE))/(VLOOKUP(AK32,A:N,7,FALSE)))*(VLOOKUP(AK32,'E-REF_HNO_pop'!B:E,4,FALSE)),"-")</f>
        <v>0</v>
      </c>
      <c r="AT32" s="122">
        <f>IFERROR(((VLOOKUP(AK32,A:N,3,FALSE))/(VLOOKUP(AK32,A:N,7,FALSE)))*(VLOOKUP(AK32,'E-REF_HNO_pop'!B:E,4,FALSE)),"-")</f>
        <v>173366.94915254237</v>
      </c>
      <c r="AU32" s="122">
        <f>IFERROR(((VLOOKUP(AK32,A:N,4,FALSE))/(VLOOKUP(AK32,A:N,7,FALSE)))*(VLOOKUP(AK32,'E-REF_HNO_pop'!B:E,4,FALSE)),"-")</f>
        <v>6083.0508474576272</v>
      </c>
      <c r="AV32" s="122">
        <f>IFERROR(((VLOOKUP(AK32,A:N,5,FALSE))/(VLOOKUP(AK32,A:N,7,FALSE)))*(VLOOKUP(AK32,'E-REF_HNO_pop'!B:E,4,FALSE)),"-")</f>
        <v>0</v>
      </c>
      <c r="AW32" s="122">
        <f>IFERROR(((VLOOKUP(AK32,A:N,6,FALSE))/(VLOOKUP(AK32,A:N,7,FALSE)))*(VLOOKUP(AK32,'E-REF_HNO_pop'!B:E,4,FALSE)),"-")</f>
        <v>0</v>
      </c>
      <c r="AX32" s="172">
        <f t="shared" si="13"/>
        <v>6083.0508474576272</v>
      </c>
      <c r="AY32" s="176" t="s">
        <v>302</v>
      </c>
      <c r="AZ32" s="170"/>
    </row>
    <row r="33" spans="1:52" ht="15.5" x14ac:dyDescent="0.35">
      <c r="A33" s="118" t="s">
        <v>144</v>
      </c>
      <c r="B33" s="120"/>
      <c r="C33" s="120">
        <v>71</v>
      </c>
      <c r="D33" s="120">
        <v>2</v>
      </c>
      <c r="E33" s="120"/>
      <c r="F33" s="120"/>
      <c r="G33" s="120">
        <v>73</v>
      </c>
      <c r="H33" s="120"/>
      <c r="I33" s="120">
        <v>60</v>
      </c>
      <c r="J33" s="120">
        <v>9</v>
      </c>
      <c r="K33" s="120"/>
      <c r="L33" s="120"/>
      <c r="M33" s="120">
        <v>69</v>
      </c>
      <c r="N33" s="120">
        <v>142</v>
      </c>
      <c r="Q33" s="119"/>
      <c r="R33" s="119"/>
      <c r="S33" s="119"/>
      <c r="T33" s="119"/>
      <c r="U33" s="164" t="s">
        <v>81</v>
      </c>
      <c r="V33" s="213">
        <f t="shared" si="0"/>
        <v>0</v>
      </c>
      <c r="W33" s="213">
        <f t="shared" si="1"/>
        <v>0.83870967741935487</v>
      </c>
      <c r="X33" s="213">
        <f t="shared" si="2"/>
        <v>0.14516129032258066</v>
      </c>
      <c r="Y33" s="213">
        <f t="shared" si="3"/>
        <v>1.6129032258064516E-2</v>
      </c>
      <c r="Z33" s="213">
        <f t="shared" si="4"/>
        <v>0</v>
      </c>
      <c r="AA33" s="233">
        <f t="shared" si="10"/>
        <v>2</v>
      </c>
      <c r="AB33" s="220" t="s">
        <v>304</v>
      </c>
      <c r="AC33" s="216">
        <f t="shared" si="5"/>
        <v>0</v>
      </c>
      <c r="AD33" s="213">
        <f t="shared" si="6"/>
        <v>0.82352941176470584</v>
      </c>
      <c r="AE33" s="213">
        <f t="shared" si="7"/>
        <v>0.13725490196078433</v>
      </c>
      <c r="AF33" s="213">
        <f t="shared" si="8"/>
        <v>3.9215686274509803E-2</v>
      </c>
      <c r="AG33" s="213">
        <f t="shared" si="9"/>
        <v>0</v>
      </c>
      <c r="AH33" s="233">
        <f t="shared" si="11"/>
        <v>2</v>
      </c>
      <c r="AI33" s="220" t="s">
        <v>303</v>
      </c>
      <c r="AK33" s="164" t="s">
        <v>81</v>
      </c>
      <c r="AL33" s="122">
        <f>IFERROR(((VLOOKUP(AK33,A:N,8,FALSE))/(VLOOKUP(AK33,A:N,13,FALSE)))*(VLOOKUP(AK33,'E-REF_HNO_pop'!B:E,3,FALSE)),"-")</f>
        <v>0</v>
      </c>
      <c r="AM33" s="122">
        <f>IFERROR(((VLOOKUP(AK33,A:N,9,FALSE))/(VLOOKUP(AK33,A:N,13,FALSE)))*(VLOOKUP(AK33,'E-REF_HNO_pop'!B:E,3,FALSE)),"-")</f>
        <v>6206.4516129032263</v>
      </c>
      <c r="AN33" s="122">
        <f>IFERROR(((VLOOKUP(AK33,A:N,10,FALSE))/(VLOOKUP(AK33,A:N,13,FALSE)))*(VLOOKUP(AK33,'E-REF_HNO_pop'!B:E,3,FALSE)),"-")</f>
        <v>1074.1935483870968</v>
      </c>
      <c r="AO33" s="122">
        <f>IFERROR(((VLOOKUP(AK33,A:N,11,FALSE))/(VLOOKUP(AK33,A:N,13,FALSE)))*(VLOOKUP(AK33,'E-REF_HNO_pop'!B:E,3,FALSE)),"-")</f>
        <v>119.35483870967741</v>
      </c>
      <c r="AP33" s="122">
        <f>IFERROR(((VLOOKUP(AK33,A:N,12,FALSE))/(VLOOKUP(AK33,A:N,13,FALSE)))*(VLOOKUP(AK33,'E-REF_HNO_pop'!B:E,3,FALSE)),"-")</f>
        <v>0</v>
      </c>
      <c r="AQ33" s="122" t="s">
        <v>296</v>
      </c>
      <c r="AR33" s="176" t="s">
        <v>304</v>
      </c>
      <c r="AS33" s="162">
        <f>IFERROR(((VLOOKUP(AK33,A:N,2,FALSE))/(VLOOKUP(AK33,A:N,7,FALSE)))*(VLOOKUP(AK33,'E-REF_HNO_pop'!B:E,4,FALSE)),"-")</f>
        <v>0</v>
      </c>
      <c r="AT33" s="122">
        <f>IFERROR(((VLOOKUP(AK33,A:N,3,FALSE))/(VLOOKUP(AK33,A:N,7,FALSE)))*(VLOOKUP(AK33,'E-REF_HNO_pop'!B:E,4,FALSE)),"-")</f>
        <v>114991.05882352941</v>
      </c>
      <c r="AU33" s="122">
        <f>IFERROR(((VLOOKUP(AK33,A:N,4,FALSE))/(VLOOKUP(AK33,A:N,7,FALSE)))*(VLOOKUP(AK33,'E-REF_HNO_pop'!B:E,4,FALSE)),"-")</f>
        <v>19165.176470588238</v>
      </c>
      <c r="AV33" s="122">
        <f>IFERROR(((VLOOKUP(AK33,A:N,5,FALSE))/(VLOOKUP(AK33,A:N,7,FALSE)))*(VLOOKUP(AK33,'E-REF_HNO_pop'!B:E,4,FALSE)),"-")</f>
        <v>5475.7647058823532</v>
      </c>
      <c r="AW33" s="122">
        <f>IFERROR(((VLOOKUP(AK33,A:N,6,FALSE))/(VLOOKUP(AK33,A:N,7,FALSE)))*(VLOOKUP(AK33,'E-REF_HNO_pop'!B:E,4,FALSE)),"-")</f>
        <v>0</v>
      </c>
      <c r="AX33" s="172">
        <f t="shared" si="13"/>
        <v>24640.941176470591</v>
      </c>
      <c r="AY33" s="176" t="s">
        <v>303</v>
      </c>
      <c r="AZ33" s="170"/>
    </row>
    <row r="34" spans="1:52" ht="15.5" x14ac:dyDescent="0.35">
      <c r="A34" s="118" t="s">
        <v>142</v>
      </c>
      <c r="B34" s="120"/>
      <c r="C34" s="120">
        <v>55</v>
      </c>
      <c r="D34" s="120">
        <v>2</v>
      </c>
      <c r="E34" s="120"/>
      <c r="F34" s="120"/>
      <c r="G34" s="120">
        <v>57</v>
      </c>
      <c r="H34" s="120"/>
      <c r="I34" s="120"/>
      <c r="J34" s="120"/>
      <c r="K34" s="120"/>
      <c r="L34" s="120"/>
      <c r="M34" s="120"/>
      <c r="N34" s="120">
        <v>57</v>
      </c>
      <c r="Q34" s="119"/>
      <c r="R34" s="119"/>
      <c r="S34" s="119"/>
      <c r="T34" s="119"/>
      <c r="U34" s="164" t="s">
        <v>82</v>
      </c>
      <c r="V34" s="213">
        <f t="shared" si="0"/>
        <v>0</v>
      </c>
      <c r="W34" s="213">
        <f t="shared" si="1"/>
        <v>0.88888888888888884</v>
      </c>
      <c r="X34" s="213">
        <f t="shared" si="2"/>
        <v>0.1111111111111111</v>
      </c>
      <c r="Y34" s="213">
        <f t="shared" si="3"/>
        <v>0</v>
      </c>
      <c r="Z34" s="213">
        <f t="shared" si="4"/>
        <v>0</v>
      </c>
      <c r="AA34" s="233">
        <f t="shared" si="10"/>
        <v>2</v>
      </c>
      <c r="AB34" s="220" t="s">
        <v>302</v>
      </c>
      <c r="AC34" s="216">
        <f t="shared" si="5"/>
        <v>0</v>
      </c>
      <c r="AD34" s="213">
        <f t="shared" si="6"/>
        <v>0.9464285714285714</v>
      </c>
      <c r="AE34" s="213">
        <f t="shared" si="7"/>
        <v>5.3571428571428568E-2</v>
      </c>
      <c r="AF34" s="213">
        <f t="shared" si="8"/>
        <v>0</v>
      </c>
      <c r="AG34" s="213">
        <f t="shared" si="9"/>
        <v>0</v>
      </c>
      <c r="AH34" s="233">
        <f t="shared" si="11"/>
        <v>2</v>
      </c>
      <c r="AI34" s="220" t="s">
        <v>302</v>
      </c>
      <c r="AK34" s="164" t="s">
        <v>82</v>
      </c>
      <c r="AL34" s="122">
        <f>IFERROR(((VLOOKUP(AK34,A:N,8,FALSE))/(VLOOKUP(AK34,A:N,13,FALSE)))*(VLOOKUP(AK34,'E-REF_HNO_pop'!B:E,3,FALSE)),"-")</f>
        <v>0</v>
      </c>
      <c r="AM34" s="122">
        <f>IFERROR(((VLOOKUP(AK34,A:N,9,FALSE))/(VLOOKUP(AK34,A:N,13,FALSE)))*(VLOOKUP(AK34,'E-REF_HNO_pop'!B:E,3,FALSE)),"-")</f>
        <v>53777.777777777774</v>
      </c>
      <c r="AN34" s="122">
        <f>IFERROR(((VLOOKUP(AK34,A:N,10,FALSE))/(VLOOKUP(AK34,A:N,13,FALSE)))*(VLOOKUP(AK34,'E-REF_HNO_pop'!B:E,3,FALSE)),"-")</f>
        <v>6722.2222222222217</v>
      </c>
      <c r="AO34" s="122">
        <f>IFERROR(((VLOOKUP(AK34,A:N,11,FALSE))/(VLOOKUP(AK34,A:N,13,FALSE)))*(VLOOKUP(AK34,'E-REF_HNO_pop'!B:E,3,FALSE)),"-")</f>
        <v>0</v>
      </c>
      <c r="AP34" s="122">
        <f>IFERROR(((VLOOKUP(AK34,A:N,12,FALSE))/(VLOOKUP(AK34,A:N,13,FALSE)))*(VLOOKUP(AK34,'E-REF_HNO_pop'!B:E,3,FALSE)),"-")</f>
        <v>0</v>
      </c>
      <c r="AQ34" s="122">
        <f t="shared" si="14"/>
        <v>6722.2222222222217</v>
      </c>
      <c r="AR34" s="176" t="s">
        <v>302</v>
      </c>
      <c r="AS34" s="162">
        <f>IFERROR(((VLOOKUP(AK34,A:N,2,FALSE))/(VLOOKUP(AK34,A:N,7,FALSE)))*(VLOOKUP(AK34,'E-REF_HNO_pop'!B:E,4,FALSE)),"-")</f>
        <v>0</v>
      </c>
      <c r="AT34" s="122">
        <f>IFERROR(((VLOOKUP(AK34,A:N,3,FALSE))/(VLOOKUP(AK34,A:N,7,FALSE)))*(VLOOKUP(AK34,'E-REF_HNO_pop'!B:E,4,FALSE)),"-")</f>
        <v>23504.553571428569</v>
      </c>
      <c r="AU34" s="122">
        <f>IFERROR(((VLOOKUP(AK34,A:N,4,FALSE))/(VLOOKUP(AK34,A:N,7,FALSE)))*(VLOOKUP(AK34,'E-REF_HNO_pop'!B:E,4,FALSE)),"-")</f>
        <v>1330.4464285714284</v>
      </c>
      <c r="AV34" s="122">
        <f>IFERROR(((VLOOKUP(AK34,A:N,5,FALSE))/(VLOOKUP(AK34,A:N,7,FALSE)))*(VLOOKUP(AK34,'E-REF_HNO_pop'!B:E,4,FALSE)),"-")</f>
        <v>0</v>
      </c>
      <c r="AW34" s="122">
        <f>IFERROR(((VLOOKUP(AK34,A:N,6,FALSE))/(VLOOKUP(AK34,A:N,7,FALSE)))*(VLOOKUP(AK34,'E-REF_HNO_pop'!B:E,4,FALSE)),"-")</f>
        <v>0</v>
      </c>
      <c r="AX34" s="172">
        <f t="shared" si="13"/>
        <v>1330.4464285714284</v>
      </c>
      <c r="AY34" s="176" t="s">
        <v>302</v>
      </c>
      <c r="AZ34" s="170"/>
    </row>
    <row r="35" spans="1:52" ht="15.5" x14ac:dyDescent="0.35">
      <c r="A35" s="118" t="s">
        <v>101</v>
      </c>
      <c r="B35" s="120"/>
      <c r="C35" s="120">
        <v>94</v>
      </c>
      <c r="D35" s="120">
        <v>7</v>
      </c>
      <c r="E35" s="120"/>
      <c r="F35" s="120"/>
      <c r="G35" s="120">
        <v>101</v>
      </c>
      <c r="H35" s="120"/>
      <c r="I35" s="120">
        <v>60</v>
      </c>
      <c r="J35" s="120">
        <v>5</v>
      </c>
      <c r="K35" s="120">
        <v>1</v>
      </c>
      <c r="L35" s="120"/>
      <c r="M35" s="120">
        <v>66</v>
      </c>
      <c r="N35" s="120">
        <v>167</v>
      </c>
      <c r="Q35" s="119"/>
      <c r="R35" s="119"/>
      <c r="S35" s="119"/>
      <c r="T35" s="119"/>
      <c r="U35" s="164" t="s">
        <v>83</v>
      </c>
      <c r="V35" s="213" t="str">
        <f t="shared" si="0"/>
        <v/>
      </c>
      <c r="W35" s="213" t="str">
        <f t="shared" si="1"/>
        <v/>
      </c>
      <c r="X35" s="213" t="str">
        <f t="shared" si="2"/>
        <v/>
      </c>
      <c r="Y35" s="213" t="str">
        <f t="shared" si="3"/>
        <v/>
      </c>
      <c r="Z35" s="213" t="str">
        <f t="shared" si="4"/>
        <v/>
      </c>
      <c r="AA35" s="233" t="str">
        <f t="shared" si="10"/>
        <v/>
      </c>
      <c r="AB35" s="220" t="s">
        <v>302</v>
      </c>
      <c r="AC35" s="216">
        <f t="shared" si="5"/>
        <v>0</v>
      </c>
      <c r="AD35" s="213">
        <f t="shared" si="6"/>
        <v>0.95774647887323938</v>
      </c>
      <c r="AE35" s="213">
        <f t="shared" si="7"/>
        <v>4.2253521126760563E-2</v>
      </c>
      <c r="AF35" s="213">
        <f t="shared" si="8"/>
        <v>0</v>
      </c>
      <c r="AG35" s="213">
        <f t="shared" si="9"/>
        <v>0</v>
      </c>
      <c r="AH35" s="233">
        <f t="shared" si="11"/>
        <v>2</v>
      </c>
      <c r="AI35" s="220" t="s">
        <v>303</v>
      </c>
      <c r="AK35" s="164" t="s">
        <v>83</v>
      </c>
      <c r="AL35" s="122" t="str">
        <f>IFERROR(((VLOOKUP(AK35,A:N,8,FALSE))/(VLOOKUP(AK35,A:N,13,FALSE)))*(VLOOKUP(AK35,'E-REF_HNO_pop'!B:E,3,FALSE)),"-")</f>
        <v>-</v>
      </c>
      <c r="AM35" s="122" t="str">
        <f>IFERROR(((VLOOKUP(AK35,A:N,9,FALSE))/(VLOOKUP(AK35,A:N,13,FALSE)))*(VLOOKUP(AK35,'E-REF_HNO_pop'!B:E,3,FALSE)),"-")</f>
        <v>-</v>
      </c>
      <c r="AN35" s="122" t="str">
        <f>IFERROR(((VLOOKUP(AK35,A:N,10,FALSE))/(VLOOKUP(AK35,A:N,13,FALSE)))*(VLOOKUP(AK35,'E-REF_HNO_pop'!B:E,3,FALSE)),"-")</f>
        <v>-</v>
      </c>
      <c r="AO35" s="122" t="str">
        <f>IFERROR(((VLOOKUP(AK35,A:N,11,FALSE))/(VLOOKUP(AK35,A:N,13,FALSE)))*(VLOOKUP(AK35,'E-REF_HNO_pop'!B:E,3,FALSE)),"-")</f>
        <v>-</v>
      </c>
      <c r="AP35" s="122" t="str">
        <f>IFERROR(((VLOOKUP(AK35,A:N,12,FALSE))/(VLOOKUP(AK35,A:N,13,FALSE)))*(VLOOKUP(AK35,'E-REF_HNO_pop'!B:E,3,FALSE)),"-")</f>
        <v>-</v>
      </c>
      <c r="AQ35" s="122">
        <f t="shared" si="14"/>
        <v>0</v>
      </c>
      <c r="AR35" s="176" t="s">
        <v>302</v>
      </c>
      <c r="AS35" s="162">
        <f>IFERROR(((VLOOKUP(AK35,A:N,2,FALSE))/(VLOOKUP(AK35,A:N,7,FALSE)))*(VLOOKUP(AK35,'E-REF_HNO_pop'!B:E,4,FALSE)),"-")</f>
        <v>0</v>
      </c>
      <c r="AT35" s="122">
        <f>IFERROR(((VLOOKUP(AK35,A:N,3,FALSE))/(VLOOKUP(AK35,A:N,7,FALSE)))*(VLOOKUP(AK35,'E-REF_HNO_pop'!B:E,4,FALSE)),"-")</f>
        <v>116686.08450704225</v>
      </c>
      <c r="AU35" s="122">
        <f>IFERROR(((VLOOKUP(AK35,A:N,4,FALSE))/(VLOOKUP(AK35,A:N,7,FALSE)))*(VLOOKUP(AK35,'E-REF_HNO_pop'!B:E,4,FALSE)),"-")</f>
        <v>5147.9154929577462</v>
      </c>
      <c r="AV35" s="122">
        <f>IFERROR(((VLOOKUP(AK35,A:N,5,FALSE))/(VLOOKUP(AK35,A:N,7,FALSE)))*(VLOOKUP(AK35,'E-REF_HNO_pop'!B:E,4,FALSE)),"-")</f>
        <v>0</v>
      </c>
      <c r="AW35" s="122">
        <f>IFERROR(((VLOOKUP(AK35,A:N,6,FALSE))/(VLOOKUP(AK35,A:N,7,FALSE)))*(VLOOKUP(AK35,'E-REF_HNO_pop'!B:E,4,FALSE)),"-")</f>
        <v>0</v>
      </c>
      <c r="AX35" s="172">
        <f t="shared" si="13"/>
        <v>5147.9154929577462</v>
      </c>
      <c r="AY35" s="176" t="s">
        <v>303</v>
      </c>
      <c r="AZ35" s="170"/>
    </row>
    <row r="36" spans="1:52" ht="15.5" x14ac:dyDescent="0.35">
      <c r="A36" s="118" t="s">
        <v>83</v>
      </c>
      <c r="B36" s="120"/>
      <c r="C36" s="120">
        <v>68</v>
      </c>
      <c r="D36" s="120">
        <v>3</v>
      </c>
      <c r="E36" s="120"/>
      <c r="F36" s="120"/>
      <c r="G36" s="120">
        <v>71</v>
      </c>
      <c r="H36" s="120"/>
      <c r="I36" s="120"/>
      <c r="J36" s="120"/>
      <c r="K36" s="120"/>
      <c r="L36" s="120"/>
      <c r="M36" s="120"/>
      <c r="N36" s="120">
        <v>71</v>
      </c>
      <c r="Q36" s="119"/>
      <c r="R36" s="119"/>
      <c r="S36" s="119"/>
      <c r="T36" s="119"/>
      <c r="U36" s="164" t="s">
        <v>84</v>
      </c>
      <c r="V36" s="213">
        <f t="shared" si="0"/>
        <v>0</v>
      </c>
      <c r="W36" s="213">
        <f t="shared" si="1"/>
        <v>0.740506329113924</v>
      </c>
      <c r="X36" s="213">
        <f t="shared" si="2"/>
        <v>0.24050632911392406</v>
      </c>
      <c r="Y36" s="213">
        <f t="shared" si="3"/>
        <v>1.8987341772151899E-2</v>
      </c>
      <c r="Z36" s="213">
        <f t="shared" si="4"/>
        <v>0</v>
      </c>
      <c r="AA36" s="233">
        <f t="shared" si="10"/>
        <v>3</v>
      </c>
      <c r="AB36" s="220" t="s">
        <v>303</v>
      </c>
      <c r="AC36" s="216">
        <f t="shared" si="5"/>
        <v>1.1428571428571429E-2</v>
      </c>
      <c r="AD36" s="213">
        <f t="shared" si="6"/>
        <v>0.65714285714285714</v>
      </c>
      <c r="AE36" s="213">
        <f t="shared" si="7"/>
        <v>0.29714285714285715</v>
      </c>
      <c r="AF36" s="213">
        <f t="shared" si="8"/>
        <v>3.4285714285714287E-2</v>
      </c>
      <c r="AG36" s="213">
        <f t="shared" si="9"/>
        <v>0</v>
      </c>
      <c r="AH36" s="233">
        <f t="shared" si="11"/>
        <v>3</v>
      </c>
      <c r="AI36" s="220" t="s">
        <v>303</v>
      </c>
      <c r="AK36" s="164" t="s">
        <v>84</v>
      </c>
      <c r="AL36" s="122">
        <f>IFERROR(((VLOOKUP(AK36,A:N,8,FALSE))/(VLOOKUP(AK36,A:N,13,FALSE)))*(VLOOKUP(AK36,'E-REF_HNO_pop'!B:E,3,FALSE)),"-")</f>
        <v>0</v>
      </c>
      <c r="AM36" s="122">
        <f>IFERROR(((VLOOKUP(AK36,A:N,9,FALSE))/(VLOOKUP(AK36,A:N,13,FALSE)))*(VLOOKUP(AK36,'E-REF_HNO_pop'!B:E,3,FALSE)),"-")</f>
        <v>88712.658227848093</v>
      </c>
      <c r="AN36" s="122">
        <f>IFERROR(((VLOOKUP(AK36,A:N,10,FALSE))/(VLOOKUP(AK36,A:N,13,FALSE)))*(VLOOKUP(AK36,'E-REF_HNO_pop'!B:E,3,FALSE)),"-")</f>
        <v>28812.6582278481</v>
      </c>
      <c r="AO36" s="122">
        <f>IFERROR(((VLOOKUP(AK36,A:N,11,FALSE))/(VLOOKUP(AK36,A:N,13,FALSE)))*(VLOOKUP(AK36,'E-REF_HNO_pop'!B:E,3,FALSE)),"-")</f>
        <v>2274.6835443037976</v>
      </c>
      <c r="AP36" s="122">
        <f>IFERROR(((VLOOKUP(AK36,A:N,12,FALSE))/(VLOOKUP(AK36,A:N,13,FALSE)))*(VLOOKUP(AK36,'E-REF_HNO_pop'!B:E,3,FALSE)),"-")</f>
        <v>0</v>
      </c>
      <c r="AQ36" s="122">
        <f t="shared" si="14"/>
        <v>31087.341772151896</v>
      </c>
      <c r="AR36" s="176" t="s">
        <v>303</v>
      </c>
      <c r="AS36" s="162">
        <f>IFERROR(((VLOOKUP(AK36,A:N,2,FALSE))/(VLOOKUP(AK36,A:N,7,FALSE)))*(VLOOKUP(AK36,'E-REF_HNO_pop'!B:E,4,FALSE)),"-")</f>
        <v>6590.3314285714287</v>
      </c>
      <c r="AT36" s="122">
        <f>IFERROR(((VLOOKUP(AK36,A:N,3,FALSE))/(VLOOKUP(AK36,A:N,7,FALSE)))*(VLOOKUP(AK36,'E-REF_HNO_pop'!B:E,4,FALSE)),"-")</f>
        <v>378944.05714285711</v>
      </c>
      <c r="AU36" s="122">
        <f>IFERROR(((VLOOKUP(AK36,A:N,4,FALSE))/(VLOOKUP(AK36,A:N,7,FALSE)))*(VLOOKUP(AK36,'E-REF_HNO_pop'!B:E,4,FALSE)),"-")</f>
        <v>171348.61714285714</v>
      </c>
      <c r="AV36" s="122">
        <f>IFERROR(((VLOOKUP(AK36,A:N,5,FALSE))/(VLOOKUP(AK36,A:N,7,FALSE)))*(VLOOKUP(AK36,'E-REF_HNO_pop'!B:E,4,FALSE)),"-")</f>
        <v>19770.994285714285</v>
      </c>
      <c r="AW36" s="122">
        <f>IFERROR(((VLOOKUP(AK36,A:N,6,FALSE))/(VLOOKUP(AK36,A:N,7,FALSE)))*(VLOOKUP(AK36,'E-REF_HNO_pop'!B:E,4,FALSE)),"-")</f>
        <v>0</v>
      </c>
      <c r="AX36" s="172">
        <f t="shared" si="13"/>
        <v>191119.61142857143</v>
      </c>
      <c r="AY36" s="176" t="s">
        <v>303</v>
      </c>
      <c r="AZ36" s="170"/>
    </row>
    <row r="37" spans="1:52" ht="15.5" x14ac:dyDescent="0.35">
      <c r="A37" s="118" t="s">
        <v>89</v>
      </c>
      <c r="B37" s="120"/>
      <c r="C37" s="120">
        <v>60</v>
      </c>
      <c r="D37" s="120">
        <v>9</v>
      </c>
      <c r="E37" s="120"/>
      <c r="F37" s="120"/>
      <c r="G37" s="120">
        <v>69</v>
      </c>
      <c r="H37" s="120"/>
      <c r="I37" s="120"/>
      <c r="J37" s="120"/>
      <c r="K37" s="120"/>
      <c r="L37" s="120"/>
      <c r="M37" s="120"/>
      <c r="N37" s="120">
        <v>69</v>
      </c>
      <c r="Q37" s="119"/>
      <c r="R37" s="119"/>
      <c r="S37" s="119"/>
      <c r="T37" s="119"/>
      <c r="U37" s="164" t="s">
        <v>85</v>
      </c>
      <c r="V37" s="213">
        <f t="shared" ref="V37:V62" si="15">IFERROR(((VLOOKUP(AK37,A:N,8,FALSE))/(VLOOKUP(AK37,A:N,13,FALSE))),"")</f>
        <v>1.3698630136986301E-2</v>
      </c>
      <c r="W37" s="213">
        <f t="shared" ref="W37:W62" si="16">IFERROR(((VLOOKUP(AK37,A:N,9,FALSE))/(VLOOKUP(AK37,A:N,13,FALSE))),"")</f>
        <v>0.75342465753424659</v>
      </c>
      <c r="X37" s="213">
        <f t="shared" ref="X37:X62" si="17">IFERROR(((VLOOKUP(AK37,A:N,10,FALSE))/(VLOOKUP(AK37,A:N,13,FALSE))),"")</f>
        <v>0.20547945205479451</v>
      </c>
      <c r="Y37" s="213">
        <f t="shared" ref="Y37:Y62" si="18">IFERROR(((VLOOKUP(AK37,A:N,11,FALSE))/(VLOOKUP(AK37,A:N,13,FALSE))),"")</f>
        <v>2.7397260273972601E-2</v>
      </c>
      <c r="Z37" s="213">
        <f t="shared" ref="Z37:Z62" si="19">IFERROR(((VLOOKUP(AK37,A:N,12,FALSE))/(VLOOKUP(AK37,A:N,13,FALSE))),"")</f>
        <v>0</v>
      </c>
      <c r="AA37" s="233">
        <f t="shared" si="10"/>
        <v>2</v>
      </c>
      <c r="AB37" s="220" t="s">
        <v>303</v>
      </c>
      <c r="AC37" s="216">
        <f t="shared" ref="AC37:AC62" si="20">IFERROR(((VLOOKUP(AK37,A:N,2,FALSE))/(VLOOKUP(AK37,A:N,7,FALSE))),"")</f>
        <v>0</v>
      </c>
      <c r="AD37" s="213">
        <f t="shared" ref="AD37:AD62" si="21">IFERROR(((VLOOKUP(AK37,A:N,3,FALSE))/(VLOOKUP(AK37,A:N,7,FALSE))),"")</f>
        <v>0.84158415841584155</v>
      </c>
      <c r="AE37" s="213">
        <f t="shared" ref="AE37:AE62" si="22">IFERROR(((VLOOKUP(AK37,A:N,4,FALSE))/(VLOOKUP(AK37,A:N,7,FALSE))),"")</f>
        <v>0.12871287128712872</v>
      </c>
      <c r="AF37" s="213">
        <f t="shared" ref="AF37:AF62" si="23">IFERROR(((VLOOKUP(AK37,A:N,5,FALSE))/(VLOOKUP(AK37,A:N,7,FALSE))),"")</f>
        <v>2.9702970297029702E-2</v>
      </c>
      <c r="AG37" s="213">
        <f t="shared" ref="AG37:AG62" si="24">IFERROR(((VLOOKUP(AK37,A:N,6,FALSE))/(VLOOKUP(AK37,A:N,7,FALSE))),"")</f>
        <v>0</v>
      </c>
      <c r="AH37" s="233">
        <f t="shared" si="11"/>
        <v>2</v>
      </c>
      <c r="AI37" s="220" t="s">
        <v>302</v>
      </c>
      <c r="AK37" s="164" t="s">
        <v>85</v>
      </c>
      <c r="AL37" s="122">
        <f>IFERROR(((VLOOKUP(AK37,A:N,8,FALSE))/(VLOOKUP(AK37,A:N,13,FALSE)))*(VLOOKUP(AK37,'E-REF_HNO_pop'!B:E,3,FALSE)),"-")</f>
        <v>67.123287671232873</v>
      </c>
      <c r="AM37" s="122">
        <f>IFERROR(((VLOOKUP(AK37,A:N,9,FALSE))/(VLOOKUP(AK37,A:N,13,FALSE)))*(VLOOKUP(AK37,'E-REF_HNO_pop'!B:E,3,FALSE)),"-")</f>
        <v>3691.7808219178082</v>
      </c>
      <c r="AN37" s="122">
        <f>IFERROR(((VLOOKUP(AK37,A:N,10,FALSE))/(VLOOKUP(AK37,A:N,13,FALSE)))*(VLOOKUP(AK37,'E-REF_HNO_pop'!B:E,3,FALSE)),"-")</f>
        <v>1006.8493150684931</v>
      </c>
      <c r="AO37" s="122">
        <f>IFERROR(((VLOOKUP(AK37,A:N,11,FALSE))/(VLOOKUP(AK37,A:N,13,FALSE)))*(VLOOKUP(AK37,'E-REF_HNO_pop'!B:E,3,FALSE)),"-")</f>
        <v>134.24657534246575</v>
      </c>
      <c r="AP37" s="122">
        <f>IFERROR(((VLOOKUP(AK37,A:N,12,FALSE))/(VLOOKUP(AK37,A:N,13,FALSE)))*(VLOOKUP(AK37,'E-REF_HNO_pop'!B:E,3,FALSE)),"-")</f>
        <v>0</v>
      </c>
      <c r="AQ37" s="122">
        <f t="shared" si="14"/>
        <v>1141.0958904109589</v>
      </c>
      <c r="AR37" s="176" t="s">
        <v>303</v>
      </c>
      <c r="AS37" s="162">
        <f>IFERROR(((VLOOKUP(AK37,A:N,2,FALSE))/(VLOOKUP(AK37,A:N,7,FALSE)))*(VLOOKUP(AK37,'E-REF_HNO_pop'!B:E,4,FALSE)),"-")</f>
        <v>0</v>
      </c>
      <c r="AT37" s="122">
        <f>IFERROR(((VLOOKUP(AK37,A:N,3,FALSE))/(VLOOKUP(AK37,A:N,7,FALSE)))*(VLOOKUP(AK37,'E-REF_HNO_pop'!B:E,4,FALSE)),"-")</f>
        <v>127079.20792079208</v>
      </c>
      <c r="AU37" s="122">
        <f>IFERROR(((VLOOKUP(AK37,A:N,4,FALSE))/(VLOOKUP(AK37,A:N,7,FALSE)))*(VLOOKUP(AK37,'E-REF_HNO_pop'!B:E,4,FALSE)),"-")</f>
        <v>19435.643564356436</v>
      </c>
      <c r="AV37" s="122">
        <f>IFERROR(((VLOOKUP(AK37,A:N,5,FALSE))/(VLOOKUP(AK37,A:N,7,FALSE)))*(VLOOKUP(AK37,'E-REF_HNO_pop'!B:E,4,FALSE)),"-")</f>
        <v>4485.1485148514848</v>
      </c>
      <c r="AW37" s="122">
        <f>IFERROR(((VLOOKUP(AK37,A:N,6,FALSE))/(VLOOKUP(AK37,A:N,7,FALSE)))*(VLOOKUP(AK37,'E-REF_HNO_pop'!B:E,4,FALSE)),"-")</f>
        <v>0</v>
      </c>
      <c r="AX37" s="172">
        <f t="shared" si="13"/>
        <v>23920.79207920792</v>
      </c>
      <c r="AY37" s="176" t="s">
        <v>302</v>
      </c>
      <c r="AZ37" s="170"/>
    </row>
    <row r="38" spans="1:52" ht="15.5" x14ac:dyDescent="0.35">
      <c r="A38" s="118" t="s">
        <v>73</v>
      </c>
      <c r="B38" s="120"/>
      <c r="C38" s="120">
        <v>66</v>
      </c>
      <c r="D38" s="120">
        <v>2</v>
      </c>
      <c r="E38" s="120"/>
      <c r="F38" s="120"/>
      <c r="G38" s="120">
        <v>68</v>
      </c>
      <c r="H38" s="120"/>
      <c r="I38" s="120">
        <v>75</v>
      </c>
      <c r="J38" s="120">
        <v>2</v>
      </c>
      <c r="K38" s="120"/>
      <c r="L38" s="120"/>
      <c r="M38" s="120">
        <v>77</v>
      </c>
      <c r="N38" s="120">
        <v>145</v>
      </c>
      <c r="Q38" s="119"/>
      <c r="R38" s="119"/>
      <c r="S38" s="119"/>
      <c r="T38" s="119"/>
      <c r="U38" s="164" t="s">
        <v>157</v>
      </c>
      <c r="V38" s="213">
        <f t="shared" si="15"/>
        <v>0</v>
      </c>
      <c r="W38" s="213">
        <f t="shared" si="16"/>
        <v>0.9242424242424242</v>
      </c>
      <c r="X38" s="213">
        <f t="shared" si="17"/>
        <v>7.575757575757576E-2</v>
      </c>
      <c r="Y38" s="213">
        <f t="shared" si="18"/>
        <v>0</v>
      </c>
      <c r="Z38" s="213">
        <f t="shared" si="19"/>
        <v>0</v>
      </c>
      <c r="AA38" s="233">
        <f t="shared" si="10"/>
        <v>2</v>
      </c>
      <c r="AB38" s="220" t="s">
        <v>302</v>
      </c>
      <c r="AC38" s="216">
        <f t="shared" si="20"/>
        <v>0</v>
      </c>
      <c r="AD38" s="213">
        <f t="shared" si="21"/>
        <v>0.94444444444444442</v>
      </c>
      <c r="AE38" s="213">
        <f t="shared" si="22"/>
        <v>5.5555555555555552E-2</v>
      </c>
      <c r="AF38" s="213">
        <f t="shared" si="23"/>
        <v>0</v>
      </c>
      <c r="AG38" s="213">
        <f t="shared" si="24"/>
        <v>0</v>
      </c>
      <c r="AH38" s="233">
        <f t="shared" si="11"/>
        <v>2</v>
      </c>
      <c r="AI38" s="220" t="s">
        <v>302</v>
      </c>
      <c r="AK38" s="164" t="s">
        <v>157</v>
      </c>
      <c r="AL38" s="122">
        <f>IFERROR(((VLOOKUP(AK38,A:N,8,FALSE))/(VLOOKUP(AK38,A:N,13,FALSE)))*(VLOOKUP(AK38,'E-REF_HNO_pop'!B:E,3,FALSE)),"-")</f>
        <v>0</v>
      </c>
      <c r="AM38" s="122">
        <f>IFERROR(((VLOOKUP(AK38,A:N,9,FALSE))/(VLOOKUP(AK38,A:N,13,FALSE)))*(VLOOKUP(AK38,'E-REF_HNO_pop'!B:E,3,FALSE)),"-")</f>
        <v>1386.3636363636363</v>
      </c>
      <c r="AN38" s="122">
        <f>IFERROR(((VLOOKUP(AK38,A:N,10,FALSE))/(VLOOKUP(AK38,A:N,13,FALSE)))*(VLOOKUP(AK38,'E-REF_HNO_pop'!B:E,3,FALSE)),"-")</f>
        <v>113.63636363636364</v>
      </c>
      <c r="AO38" s="122">
        <f>IFERROR(((VLOOKUP(AK38,A:N,11,FALSE))/(VLOOKUP(AK38,A:N,13,FALSE)))*(VLOOKUP(AK38,'E-REF_HNO_pop'!B:E,3,FALSE)),"-")</f>
        <v>0</v>
      </c>
      <c r="AP38" s="122">
        <f>IFERROR(((VLOOKUP(AK38,A:N,12,FALSE))/(VLOOKUP(AK38,A:N,13,FALSE)))*(VLOOKUP(AK38,'E-REF_HNO_pop'!B:E,3,FALSE)),"-")</f>
        <v>0</v>
      </c>
      <c r="AQ38" s="122">
        <f t="shared" si="14"/>
        <v>113.63636363636364</v>
      </c>
      <c r="AR38" s="176" t="s">
        <v>302</v>
      </c>
      <c r="AS38" s="162">
        <f>IFERROR(((VLOOKUP(AK38,A:N,2,FALSE))/(VLOOKUP(AK38,A:N,7,FALSE)))*(VLOOKUP(AK38,'E-REF_HNO_pop'!B:E,4,FALSE)),"-")</f>
        <v>0</v>
      </c>
      <c r="AT38" s="122">
        <f>IFERROR(((VLOOKUP(AK38,A:N,3,FALSE))/(VLOOKUP(AK38,A:N,7,FALSE)))*(VLOOKUP(AK38,'E-REF_HNO_pop'!B:E,4,FALSE)),"-")</f>
        <v>117032.72222222222</v>
      </c>
      <c r="AU38" s="122">
        <f>IFERROR(((VLOOKUP(AK38,A:N,4,FALSE))/(VLOOKUP(AK38,A:N,7,FALSE)))*(VLOOKUP(AK38,'E-REF_HNO_pop'!B:E,4,FALSE)),"-")</f>
        <v>6884.2777777777774</v>
      </c>
      <c r="AV38" s="122">
        <f>IFERROR(((VLOOKUP(AK38,A:N,5,FALSE))/(VLOOKUP(AK38,A:N,7,FALSE)))*(VLOOKUP(AK38,'E-REF_HNO_pop'!B:E,4,FALSE)),"-")</f>
        <v>0</v>
      </c>
      <c r="AW38" s="122">
        <f>IFERROR(((VLOOKUP(AK38,A:N,6,FALSE))/(VLOOKUP(AK38,A:N,7,FALSE)))*(VLOOKUP(AK38,'E-REF_HNO_pop'!B:E,4,FALSE)),"-")</f>
        <v>0</v>
      </c>
      <c r="AX38" s="172">
        <f t="shared" si="13"/>
        <v>6884.2777777777774</v>
      </c>
      <c r="AY38" s="176" t="s">
        <v>302</v>
      </c>
      <c r="AZ38" s="170"/>
    </row>
    <row r="39" spans="1:52" ht="15.5" x14ac:dyDescent="0.35">
      <c r="A39" s="118" t="s">
        <v>54</v>
      </c>
      <c r="B39" s="120">
        <v>13</v>
      </c>
      <c r="C39" s="120">
        <v>96</v>
      </c>
      <c r="D39" s="120">
        <v>4</v>
      </c>
      <c r="E39" s="120"/>
      <c r="F39" s="120"/>
      <c r="G39" s="120">
        <v>113</v>
      </c>
      <c r="H39" s="120">
        <v>2</v>
      </c>
      <c r="I39" s="120">
        <v>76</v>
      </c>
      <c r="J39" s="120">
        <v>3</v>
      </c>
      <c r="K39" s="120"/>
      <c r="L39" s="120"/>
      <c r="M39" s="120">
        <v>81</v>
      </c>
      <c r="N39" s="120">
        <v>194</v>
      </c>
      <c r="Q39" s="119"/>
      <c r="R39" s="119"/>
      <c r="S39" s="119"/>
      <c r="T39" s="119"/>
      <c r="U39" s="164" t="s">
        <v>144</v>
      </c>
      <c r="V39" s="213">
        <f t="shared" si="15"/>
        <v>0</v>
      </c>
      <c r="W39" s="213">
        <f t="shared" si="16"/>
        <v>0.86956521739130432</v>
      </c>
      <c r="X39" s="213">
        <f t="shared" si="17"/>
        <v>0.13043478260869565</v>
      </c>
      <c r="Y39" s="213">
        <f t="shared" si="18"/>
        <v>0</v>
      </c>
      <c r="Z39" s="213">
        <f t="shared" si="19"/>
        <v>0</v>
      </c>
      <c r="AA39" s="233">
        <f t="shared" si="10"/>
        <v>2</v>
      </c>
      <c r="AB39" s="220" t="s">
        <v>302</v>
      </c>
      <c r="AC39" s="216">
        <f t="shared" si="20"/>
        <v>0</v>
      </c>
      <c r="AD39" s="213">
        <f t="shared" si="21"/>
        <v>0.9726027397260274</v>
      </c>
      <c r="AE39" s="213">
        <f t="shared" si="22"/>
        <v>2.7397260273972601E-2</v>
      </c>
      <c r="AF39" s="213">
        <f t="shared" si="23"/>
        <v>0</v>
      </c>
      <c r="AG39" s="213">
        <f t="shared" si="24"/>
        <v>0</v>
      </c>
      <c r="AH39" s="233">
        <f t="shared" si="11"/>
        <v>2</v>
      </c>
      <c r="AI39" s="220" t="s">
        <v>302</v>
      </c>
      <c r="AK39" s="164" t="s">
        <v>144</v>
      </c>
      <c r="AL39" s="122">
        <f>IFERROR(((VLOOKUP(AK39,A:N,8,FALSE))/(VLOOKUP(AK39,A:N,13,FALSE)))*(VLOOKUP(AK39,'E-REF_HNO_pop'!B:E,3,FALSE)),"-")</f>
        <v>0</v>
      </c>
      <c r="AM39" s="122">
        <f>IFERROR(((VLOOKUP(AK39,A:N,9,FALSE))/(VLOOKUP(AK39,A:N,13,FALSE)))*(VLOOKUP(AK39,'E-REF_HNO_pop'!B:E,3,FALSE)),"-")</f>
        <v>21391.304347826088</v>
      </c>
      <c r="AN39" s="122">
        <f>IFERROR(((VLOOKUP(AK39,A:N,10,FALSE))/(VLOOKUP(AK39,A:N,13,FALSE)))*(VLOOKUP(AK39,'E-REF_HNO_pop'!B:E,3,FALSE)),"-")</f>
        <v>3208.695652173913</v>
      </c>
      <c r="AO39" s="122">
        <f>IFERROR(((VLOOKUP(AK39,A:N,11,FALSE))/(VLOOKUP(AK39,A:N,13,FALSE)))*(VLOOKUP(AK39,'E-REF_HNO_pop'!B:E,3,FALSE)),"-")</f>
        <v>0</v>
      </c>
      <c r="AP39" s="122">
        <f>IFERROR(((VLOOKUP(AK39,A:N,12,FALSE))/(VLOOKUP(AK39,A:N,13,FALSE)))*(VLOOKUP(AK39,'E-REF_HNO_pop'!B:E,3,FALSE)),"-")</f>
        <v>0</v>
      </c>
      <c r="AQ39" s="122">
        <f t="shared" si="14"/>
        <v>3208.695652173913</v>
      </c>
      <c r="AR39" s="176" t="s">
        <v>302</v>
      </c>
      <c r="AS39" s="162">
        <f>IFERROR(((VLOOKUP(AK39,A:N,2,FALSE))/(VLOOKUP(AK39,A:N,7,FALSE)))*(VLOOKUP(AK39,'E-REF_HNO_pop'!B:E,4,FALSE)),"-")</f>
        <v>0</v>
      </c>
      <c r="AT39" s="122">
        <f>IFERROR(((VLOOKUP(AK39,A:N,3,FALSE))/(VLOOKUP(AK39,A:N,7,FALSE)))*(VLOOKUP(AK39,'E-REF_HNO_pop'!B:E,4,FALSE)),"-")</f>
        <v>248944.4794520548</v>
      </c>
      <c r="AU39" s="122">
        <f>IFERROR(((VLOOKUP(AK39,A:N,4,FALSE))/(VLOOKUP(AK39,A:N,7,FALSE)))*(VLOOKUP(AK39,'E-REF_HNO_pop'!B:E,4,FALSE)),"-")</f>
        <v>7012.5205479452052</v>
      </c>
      <c r="AV39" s="122">
        <f>IFERROR(((VLOOKUP(AK39,A:N,5,FALSE))/(VLOOKUP(AK39,A:N,7,FALSE)))*(VLOOKUP(AK39,'E-REF_HNO_pop'!B:E,4,FALSE)),"-")</f>
        <v>0</v>
      </c>
      <c r="AW39" s="122">
        <f>IFERROR(((VLOOKUP(AK39,A:N,6,FALSE))/(VLOOKUP(AK39,A:N,7,FALSE)))*(VLOOKUP(AK39,'E-REF_HNO_pop'!B:E,4,FALSE)),"-")</f>
        <v>0</v>
      </c>
      <c r="AX39" s="172">
        <f t="shared" si="13"/>
        <v>7012.5205479452052</v>
      </c>
      <c r="AY39" s="176" t="s">
        <v>302</v>
      </c>
      <c r="AZ39" s="170"/>
    </row>
    <row r="40" spans="1:52" ht="15.5" x14ac:dyDescent="0.35">
      <c r="A40" s="118" t="s">
        <v>95</v>
      </c>
      <c r="B40" s="120">
        <v>1</v>
      </c>
      <c r="C40" s="120">
        <v>121</v>
      </c>
      <c r="D40" s="120">
        <v>26</v>
      </c>
      <c r="E40" s="120">
        <v>1</v>
      </c>
      <c r="F40" s="120"/>
      <c r="G40" s="120">
        <v>149</v>
      </c>
      <c r="H40" s="120"/>
      <c r="I40" s="120">
        <v>59</v>
      </c>
      <c r="J40" s="120">
        <v>3</v>
      </c>
      <c r="K40" s="120"/>
      <c r="L40" s="120"/>
      <c r="M40" s="120">
        <v>62</v>
      </c>
      <c r="N40" s="120">
        <v>211</v>
      </c>
      <c r="Q40" s="119"/>
      <c r="R40" s="119"/>
      <c r="S40" s="119"/>
      <c r="T40" s="119"/>
      <c r="U40" s="164" t="s">
        <v>86</v>
      </c>
      <c r="V40" s="213">
        <f t="shared" si="15"/>
        <v>0</v>
      </c>
      <c r="W40" s="213">
        <f t="shared" si="16"/>
        <v>1</v>
      </c>
      <c r="X40" s="213">
        <f t="shared" si="17"/>
        <v>0</v>
      </c>
      <c r="Y40" s="213">
        <f t="shared" si="18"/>
        <v>0</v>
      </c>
      <c r="Z40" s="213">
        <f t="shared" si="19"/>
        <v>0</v>
      </c>
      <c r="AA40" s="233">
        <f t="shared" si="10"/>
        <v>2</v>
      </c>
      <c r="AB40" s="220" t="s">
        <v>302</v>
      </c>
      <c r="AC40" s="216">
        <f t="shared" si="20"/>
        <v>4.5454545454545456E-2</v>
      </c>
      <c r="AD40" s="213">
        <f t="shared" si="21"/>
        <v>0.93506493506493504</v>
      </c>
      <c r="AE40" s="213">
        <f t="shared" si="22"/>
        <v>1.948051948051948E-2</v>
      </c>
      <c r="AF40" s="213">
        <f t="shared" si="23"/>
        <v>0</v>
      </c>
      <c r="AG40" s="213">
        <f t="shared" si="24"/>
        <v>0</v>
      </c>
      <c r="AH40" s="233">
        <f t="shared" si="11"/>
        <v>2</v>
      </c>
      <c r="AI40" s="220" t="s">
        <v>303</v>
      </c>
      <c r="AK40" s="164" t="s">
        <v>86</v>
      </c>
      <c r="AL40" s="122">
        <f>IFERROR(((VLOOKUP(AK40,A:N,8,FALSE))/(VLOOKUP(AK40,A:N,13,FALSE)))*(VLOOKUP(AK40,'E-REF_HNO_pop'!B:E,3,FALSE)),"-")</f>
        <v>0</v>
      </c>
      <c r="AM40" s="122">
        <f>IFERROR(((VLOOKUP(AK40,A:N,9,FALSE))/(VLOOKUP(AK40,A:N,13,FALSE)))*(VLOOKUP(AK40,'E-REF_HNO_pop'!B:E,3,FALSE)),"-")</f>
        <v>4300</v>
      </c>
      <c r="AN40" s="122">
        <f>IFERROR(((VLOOKUP(AK40,A:N,10,FALSE))/(VLOOKUP(AK40,A:N,13,FALSE)))*(VLOOKUP(AK40,'E-REF_HNO_pop'!B:E,3,FALSE)),"-")</f>
        <v>0</v>
      </c>
      <c r="AO40" s="122">
        <f>IFERROR(((VLOOKUP(AK40,A:N,11,FALSE))/(VLOOKUP(AK40,A:N,13,FALSE)))*(VLOOKUP(AK40,'E-REF_HNO_pop'!B:E,3,FALSE)),"-")</f>
        <v>0</v>
      </c>
      <c r="AP40" s="122">
        <f>IFERROR(((VLOOKUP(AK40,A:N,12,FALSE))/(VLOOKUP(AK40,A:N,13,FALSE)))*(VLOOKUP(AK40,'E-REF_HNO_pop'!B:E,3,FALSE)),"-")</f>
        <v>0</v>
      </c>
      <c r="AQ40" s="122">
        <f t="shared" si="14"/>
        <v>0</v>
      </c>
      <c r="AR40" s="176" t="s">
        <v>302</v>
      </c>
      <c r="AS40" s="162">
        <f>IFERROR(((VLOOKUP(AK40,A:N,2,FALSE))/(VLOOKUP(AK40,A:N,7,FALSE)))*(VLOOKUP(AK40,'E-REF_HNO_pop'!B:E,4,FALSE)),"-")</f>
        <v>7959.318181818182</v>
      </c>
      <c r="AT40" s="122">
        <f>IFERROR(((VLOOKUP(AK40,A:N,3,FALSE))/(VLOOKUP(AK40,A:N,7,FALSE)))*(VLOOKUP(AK40,'E-REF_HNO_pop'!B:E,4,FALSE)),"-")</f>
        <v>163734.54545454544</v>
      </c>
      <c r="AU40" s="122">
        <f>IFERROR(((VLOOKUP(AK40,A:N,4,FALSE))/(VLOOKUP(AK40,A:N,7,FALSE)))*(VLOOKUP(AK40,'E-REF_HNO_pop'!B:E,4,FALSE)),"-")</f>
        <v>3411.1363636363635</v>
      </c>
      <c r="AV40" s="122">
        <f>IFERROR(((VLOOKUP(AK40,A:N,5,FALSE))/(VLOOKUP(AK40,A:N,7,FALSE)))*(VLOOKUP(AK40,'E-REF_HNO_pop'!B:E,4,FALSE)),"-")</f>
        <v>0</v>
      </c>
      <c r="AW40" s="122">
        <f>IFERROR(((VLOOKUP(AK40,A:N,6,FALSE))/(VLOOKUP(AK40,A:N,7,FALSE)))*(VLOOKUP(AK40,'E-REF_HNO_pop'!B:E,4,FALSE)),"-")</f>
        <v>0</v>
      </c>
      <c r="AX40" s="172">
        <f t="shared" si="13"/>
        <v>3411.1363636363635</v>
      </c>
      <c r="AY40" s="176" t="s">
        <v>303</v>
      </c>
      <c r="AZ40" s="170"/>
    </row>
    <row r="41" spans="1:52" ht="15.5" x14ac:dyDescent="0.35">
      <c r="A41" s="118" t="s">
        <v>183</v>
      </c>
      <c r="B41" s="120">
        <v>1</v>
      </c>
      <c r="C41" s="120">
        <v>99</v>
      </c>
      <c r="D41" s="120">
        <v>3</v>
      </c>
      <c r="E41" s="120"/>
      <c r="F41" s="120"/>
      <c r="G41" s="120">
        <v>103</v>
      </c>
      <c r="H41" s="120"/>
      <c r="I41" s="120">
        <v>83</v>
      </c>
      <c r="J41" s="120">
        <v>4</v>
      </c>
      <c r="K41" s="120"/>
      <c r="L41" s="120"/>
      <c r="M41" s="120">
        <v>87</v>
      </c>
      <c r="N41" s="120">
        <v>190</v>
      </c>
      <c r="Q41" s="119"/>
      <c r="R41" s="119"/>
      <c r="S41" s="119"/>
      <c r="T41" s="119"/>
      <c r="U41" s="164" t="s">
        <v>87</v>
      </c>
      <c r="V41" s="213">
        <f t="shared" si="15"/>
        <v>5.2083333333333336E-2</v>
      </c>
      <c r="W41" s="213">
        <f t="shared" si="16"/>
        <v>0.90625</v>
      </c>
      <c r="X41" s="213">
        <f t="shared" si="17"/>
        <v>4.1666666666666664E-2</v>
      </c>
      <c r="Y41" s="213">
        <f t="shared" si="18"/>
        <v>0</v>
      </c>
      <c r="Z41" s="213">
        <f t="shared" si="19"/>
        <v>0</v>
      </c>
      <c r="AA41" s="233">
        <f t="shared" si="10"/>
        <v>2</v>
      </c>
      <c r="AB41" s="220" t="s">
        <v>304</v>
      </c>
      <c r="AC41" s="216">
        <f t="shared" si="20"/>
        <v>5.6910569105691054E-2</v>
      </c>
      <c r="AD41" s="213">
        <f t="shared" si="21"/>
        <v>0.94308943089430897</v>
      </c>
      <c r="AE41" s="213">
        <f t="shared" si="22"/>
        <v>0</v>
      </c>
      <c r="AF41" s="213">
        <f t="shared" si="23"/>
        <v>0</v>
      </c>
      <c r="AG41" s="213">
        <f t="shared" si="24"/>
        <v>0</v>
      </c>
      <c r="AH41" s="233">
        <f t="shared" si="11"/>
        <v>2</v>
      </c>
      <c r="AI41" s="220" t="s">
        <v>303</v>
      </c>
      <c r="AK41" s="164" t="s">
        <v>87</v>
      </c>
      <c r="AL41" s="122">
        <f>IFERROR(((VLOOKUP(AK41,A:N,8,FALSE))/(VLOOKUP(AK41,A:N,13,FALSE)))*(VLOOKUP(AK41,'E-REF_HNO_pop'!B:E,3,FALSE)),"-")</f>
        <v>8651.0416666666679</v>
      </c>
      <c r="AM41" s="122">
        <f>IFERROR(((VLOOKUP(AK41,A:N,9,FALSE))/(VLOOKUP(AK41,A:N,13,FALSE)))*(VLOOKUP(AK41,'E-REF_HNO_pop'!B:E,3,FALSE)),"-")</f>
        <v>150528.125</v>
      </c>
      <c r="AN41" s="122">
        <f>IFERROR(((VLOOKUP(AK41,A:N,10,FALSE))/(VLOOKUP(AK41,A:N,13,FALSE)))*(VLOOKUP(AK41,'E-REF_HNO_pop'!B:E,3,FALSE)),"-")</f>
        <v>6920.833333333333</v>
      </c>
      <c r="AO41" s="122">
        <f>IFERROR(((VLOOKUP(AK41,A:N,11,FALSE))/(VLOOKUP(AK41,A:N,13,FALSE)))*(VLOOKUP(AK41,'E-REF_HNO_pop'!B:E,3,FALSE)),"-")</f>
        <v>0</v>
      </c>
      <c r="AP41" s="122">
        <f>IFERROR(((VLOOKUP(AK41,A:N,12,FALSE))/(VLOOKUP(AK41,A:N,13,FALSE)))*(VLOOKUP(AK41,'E-REF_HNO_pop'!B:E,3,FALSE)),"-")</f>
        <v>0</v>
      </c>
      <c r="AQ41" s="122" t="s">
        <v>296</v>
      </c>
      <c r="AR41" s="176" t="s">
        <v>304</v>
      </c>
      <c r="AS41" s="162">
        <f>IFERROR(((VLOOKUP(AK41,A:N,2,FALSE))/(VLOOKUP(AK41,A:N,7,FALSE)))*(VLOOKUP(AK41,'E-REF_HNO_pop'!B:E,4,FALSE)),"-")</f>
        <v>40890.243902439026</v>
      </c>
      <c r="AT41" s="122">
        <f>IFERROR(((VLOOKUP(AK41,A:N,3,FALSE))/(VLOOKUP(AK41,A:N,7,FALSE)))*(VLOOKUP(AK41,'E-REF_HNO_pop'!B:E,4,FALSE)),"-")</f>
        <v>677609.75609756098</v>
      </c>
      <c r="AU41" s="122">
        <f>IFERROR(((VLOOKUP(AK41,A:N,4,FALSE))/(VLOOKUP(AK41,A:N,7,FALSE)))*(VLOOKUP(AK41,'E-REF_HNO_pop'!B:E,4,FALSE)),"-")</f>
        <v>0</v>
      </c>
      <c r="AV41" s="122">
        <f>IFERROR(((VLOOKUP(AK41,A:N,5,FALSE))/(VLOOKUP(AK41,A:N,7,FALSE)))*(VLOOKUP(AK41,'E-REF_HNO_pop'!B:E,4,FALSE)),"-")</f>
        <v>0</v>
      </c>
      <c r="AW41" s="122">
        <f>IFERROR(((VLOOKUP(AK41,A:N,6,FALSE))/(VLOOKUP(AK41,A:N,7,FALSE)))*(VLOOKUP(AK41,'E-REF_HNO_pop'!B:E,4,FALSE)),"-")</f>
        <v>0</v>
      </c>
      <c r="AX41" s="172">
        <f t="shared" si="13"/>
        <v>0</v>
      </c>
      <c r="AY41" s="176" t="s">
        <v>303</v>
      </c>
      <c r="AZ41" s="170"/>
    </row>
    <row r="42" spans="1:52" ht="15.5" x14ac:dyDescent="0.35">
      <c r="A42" s="118" t="s">
        <v>68</v>
      </c>
      <c r="B42" s="120"/>
      <c r="C42" s="120">
        <v>68</v>
      </c>
      <c r="D42" s="120">
        <v>1</v>
      </c>
      <c r="E42" s="120"/>
      <c r="F42" s="120"/>
      <c r="G42" s="120">
        <v>69</v>
      </c>
      <c r="H42" s="120"/>
      <c r="I42" s="120">
        <v>75</v>
      </c>
      <c r="J42" s="120">
        <v>2</v>
      </c>
      <c r="K42" s="120"/>
      <c r="L42" s="120"/>
      <c r="M42" s="120">
        <v>77</v>
      </c>
      <c r="N42" s="120">
        <v>146</v>
      </c>
      <c r="Q42" s="119"/>
      <c r="R42" s="119"/>
      <c r="S42" s="119"/>
      <c r="T42" s="119"/>
      <c r="U42" s="164" t="s">
        <v>88</v>
      </c>
      <c r="V42" s="213" t="str">
        <f t="shared" si="15"/>
        <v/>
      </c>
      <c r="W42" s="213" t="str">
        <f t="shared" si="16"/>
        <v/>
      </c>
      <c r="X42" s="213" t="str">
        <f t="shared" si="17"/>
        <v/>
      </c>
      <c r="Y42" s="213" t="str">
        <f t="shared" si="18"/>
        <v/>
      </c>
      <c r="Z42" s="213" t="str">
        <f t="shared" si="19"/>
        <v/>
      </c>
      <c r="AA42" s="233" t="str">
        <f t="shared" si="10"/>
        <v/>
      </c>
      <c r="AB42" s="220" t="s">
        <v>304</v>
      </c>
      <c r="AC42" s="216">
        <f t="shared" si="20"/>
        <v>0</v>
      </c>
      <c r="AD42" s="213">
        <f t="shared" si="21"/>
        <v>0.952755905511811</v>
      </c>
      <c r="AE42" s="213">
        <f t="shared" si="22"/>
        <v>3.937007874015748E-2</v>
      </c>
      <c r="AF42" s="213">
        <f t="shared" si="23"/>
        <v>7.874015748031496E-3</v>
      </c>
      <c r="AG42" s="213">
        <f t="shared" si="24"/>
        <v>0</v>
      </c>
      <c r="AH42" s="233">
        <f t="shared" si="11"/>
        <v>2</v>
      </c>
      <c r="AI42" s="220" t="s">
        <v>302</v>
      </c>
      <c r="AK42" s="164" t="s">
        <v>88</v>
      </c>
      <c r="AL42" s="122" t="str">
        <f>IFERROR(((VLOOKUP(AK42,A:N,8,FALSE))/(VLOOKUP(AK42,A:N,13,FALSE)))*(VLOOKUP(AK42,'E-REF_HNO_pop'!B:E,3,FALSE)),"-")</f>
        <v>-</v>
      </c>
      <c r="AM42" s="122" t="str">
        <f>IFERROR(((VLOOKUP(AK42,A:N,9,FALSE))/(VLOOKUP(AK42,A:N,13,FALSE)))*(VLOOKUP(AK42,'E-REF_HNO_pop'!B:E,3,FALSE)),"-")</f>
        <v>-</v>
      </c>
      <c r="AN42" s="122" t="str">
        <f>IFERROR(((VLOOKUP(AK42,A:N,10,FALSE))/(VLOOKUP(AK42,A:N,13,FALSE)))*(VLOOKUP(AK42,'E-REF_HNO_pop'!B:E,3,FALSE)),"-")</f>
        <v>-</v>
      </c>
      <c r="AO42" s="122" t="str">
        <f>IFERROR(((VLOOKUP(AK42,A:N,11,FALSE))/(VLOOKUP(AK42,A:N,13,FALSE)))*(VLOOKUP(AK42,'E-REF_HNO_pop'!B:E,3,FALSE)),"-")</f>
        <v>-</v>
      </c>
      <c r="AP42" s="122" t="str">
        <f>IFERROR(((VLOOKUP(AK42,A:N,12,FALSE))/(VLOOKUP(AK42,A:N,13,FALSE)))*(VLOOKUP(AK42,'E-REF_HNO_pop'!B:E,3,FALSE)),"-")</f>
        <v>-</v>
      </c>
      <c r="AQ42" s="122" t="s">
        <v>296</v>
      </c>
      <c r="AR42" s="176" t="s">
        <v>304</v>
      </c>
      <c r="AS42" s="162">
        <f>IFERROR(((VLOOKUP(AK42,A:N,2,FALSE))/(VLOOKUP(AK42,A:N,7,FALSE)))*(VLOOKUP(AK42,'E-REF_HNO_pop'!B:E,4,FALSE)),"-")</f>
        <v>0</v>
      </c>
      <c r="AT42" s="122">
        <f>IFERROR(((VLOOKUP(AK42,A:N,3,FALSE))/(VLOOKUP(AK42,A:N,7,FALSE)))*(VLOOKUP(AK42,'E-REF_HNO_pop'!B:E,4,FALSE)),"-")</f>
        <v>151027.05511811023</v>
      </c>
      <c r="AU42" s="122">
        <f>IFERROR(((VLOOKUP(AK42,A:N,4,FALSE))/(VLOOKUP(AK42,A:N,7,FALSE)))*(VLOOKUP(AK42,'E-REF_HNO_pop'!B:E,4,FALSE)),"-")</f>
        <v>6240.787401574803</v>
      </c>
      <c r="AV42" s="122">
        <f>IFERROR(((VLOOKUP(AK42,A:N,5,FALSE))/(VLOOKUP(AK42,A:N,7,FALSE)))*(VLOOKUP(AK42,'E-REF_HNO_pop'!B:E,4,FALSE)),"-")</f>
        <v>1248.1574803149606</v>
      </c>
      <c r="AW42" s="122">
        <f>IFERROR(((VLOOKUP(AK42,A:N,6,FALSE))/(VLOOKUP(AK42,A:N,7,FALSE)))*(VLOOKUP(AK42,'E-REF_HNO_pop'!B:E,4,FALSE)),"-")</f>
        <v>0</v>
      </c>
      <c r="AX42" s="172">
        <f t="shared" si="13"/>
        <v>7488.9448818897636</v>
      </c>
      <c r="AY42" s="176" t="s">
        <v>302</v>
      </c>
      <c r="AZ42" s="170"/>
    </row>
    <row r="43" spans="1:52" ht="15.5" x14ac:dyDescent="0.35">
      <c r="A43" s="118" t="s">
        <v>63</v>
      </c>
      <c r="B43" s="120">
        <v>8</v>
      </c>
      <c r="C43" s="120">
        <v>89</v>
      </c>
      <c r="D43" s="120">
        <v>4</v>
      </c>
      <c r="E43" s="120"/>
      <c r="F43" s="120"/>
      <c r="G43" s="120">
        <v>101</v>
      </c>
      <c r="H43" s="120">
        <v>1</v>
      </c>
      <c r="I43" s="120">
        <v>93</v>
      </c>
      <c r="J43" s="120"/>
      <c r="K43" s="120"/>
      <c r="L43" s="120"/>
      <c r="M43" s="120">
        <v>94</v>
      </c>
      <c r="N43" s="120">
        <v>195</v>
      </c>
      <c r="Q43" s="119"/>
      <c r="R43" s="119"/>
      <c r="S43" s="119"/>
      <c r="T43" s="119"/>
      <c r="U43" s="164" t="s">
        <v>89</v>
      </c>
      <c r="V43" s="213" t="str">
        <f t="shared" si="15"/>
        <v/>
      </c>
      <c r="W43" s="213" t="str">
        <f t="shared" si="16"/>
        <v/>
      </c>
      <c r="X43" s="213" t="str">
        <f t="shared" si="17"/>
        <v/>
      </c>
      <c r="Y43" s="213" t="str">
        <f t="shared" si="18"/>
        <v/>
      </c>
      <c r="Z43" s="213" t="str">
        <f t="shared" si="19"/>
        <v/>
      </c>
      <c r="AA43" s="233" t="str">
        <f t="shared" si="10"/>
        <v/>
      </c>
      <c r="AB43" s="220" t="s">
        <v>303</v>
      </c>
      <c r="AC43" s="216">
        <f t="shared" si="20"/>
        <v>0</v>
      </c>
      <c r="AD43" s="213">
        <f t="shared" si="21"/>
        <v>0.86956521739130432</v>
      </c>
      <c r="AE43" s="213">
        <f t="shared" si="22"/>
        <v>0.13043478260869565</v>
      </c>
      <c r="AF43" s="213">
        <f t="shared" si="23"/>
        <v>0</v>
      </c>
      <c r="AG43" s="213">
        <f t="shared" si="24"/>
        <v>0</v>
      </c>
      <c r="AH43" s="233">
        <f t="shared" si="11"/>
        <v>2</v>
      </c>
      <c r="AI43" s="220" t="s">
        <v>302</v>
      </c>
      <c r="AK43" s="164" t="s">
        <v>89</v>
      </c>
      <c r="AL43" s="122" t="str">
        <f>IFERROR(((VLOOKUP(AK43,A:N,8,FALSE))/(VLOOKUP(AK43,A:N,13,FALSE)))*(VLOOKUP(AK43,'E-REF_HNO_pop'!B:E,3,FALSE)),"-")</f>
        <v>-</v>
      </c>
      <c r="AM43" s="122" t="str">
        <f>IFERROR(((VLOOKUP(AK43,A:N,9,FALSE))/(VLOOKUP(AK43,A:N,13,FALSE)))*(VLOOKUP(AK43,'E-REF_HNO_pop'!B:E,3,FALSE)),"-")</f>
        <v>-</v>
      </c>
      <c r="AN43" s="122" t="str">
        <f>IFERROR(((VLOOKUP(AK43,A:N,10,FALSE))/(VLOOKUP(AK43,A:N,13,FALSE)))*(VLOOKUP(AK43,'E-REF_HNO_pop'!B:E,3,FALSE)),"-")</f>
        <v>-</v>
      </c>
      <c r="AO43" s="122" t="str">
        <f>IFERROR(((VLOOKUP(AK43,A:N,11,FALSE))/(VLOOKUP(AK43,A:N,13,FALSE)))*(VLOOKUP(AK43,'E-REF_HNO_pop'!B:E,3,FALSE)),"-")</f>
        <v>-</v>
      </c>
      <c r="AP43" s="122" t="str">
        <f>IFERROR(((VLOOKUP(AK43,A:N,12,FALSE))/(VLOOKUP(AK43,A:N,13,FALSE)))*(VLOOKUP(AK43,'E-REF_HNO_pop'!B:E,3,FALSE)),"-")</f>
        <v>-</v>
      </c>
      <c r="AQ43" s="122">
        <f t="shared" si="14"/>
        <v>0</v>
      </c>
      <c r="AR43" s="176" t="s">
        <v>303</v>
      </c>
      <c r="AS43" s="162">
        <f>IFERROR(((VLOOKUP(AK43,A:N,2,FALSE))/(VLOOKUP(AK43,A:N,7,FALSE)))*(VLOOKUP(AK43,'E-REF_HNO_pop'!B:E,4,FALSE)),"-")</f>
        <v>0</v>
      </c>
      <c r="AT43" s="122">
        <f>IFERROR(((VLOOKUP(AK43,A:N,3,FALSE))/(VLOOKUP(AK43,A:N,7,FALSE)))*(VLOOKUP(AK43,'E-REF_HNO_pop'!B:E,4,FALSE)),"-")</f>
        <v>44175.65217391304</v>
      </c>
      <c r="AU43" s="122">
        <f>IFERROR(((VLOOKUP(AK43,A:N,4,FALSE))/(VLOOKUP(AK43,A:N,7,FALSE)))*(VLOOKUP(AK43,'E-REF_HNO_pop'!B:E,4,FALSE)),"-")</f>
        <v>6626.347826086956</v>
      </c>
      <c r="AV43" s="122">
        <f>IFERROR(((VLOOKUP(AK43,A:N,5,FALSE))/(VLOOKUP(AK43,A:N,7,FALSE)))*(VLOOKUP(AK43,'E-REF_HNO_pop'!B:E,4,FALSE)),"-")</f>
        <v>0</v>
      </c>
      <c r="AW43" s="122">
        <f>IFERROR(((VLOOKUP(AK43,A:N,6,FALSE))/(VLOOKUP(AK43,A:N,7,FALSE)))*(VLOOKUP(AK43,'E-REF_HNO_pop'!B:E,4,FALSE)),"-")</f>
        <v>0</v>
      </c>
      <c r="AX43" s="172">
        <f t="shared" si="13"/>
        <v>6626.347826086956</v>
      </c>
      <c r="AY43" s="176" t="s">
        <v>302</v>
      </c>
      <c r="AZ43" s="170"/>
    </row>
    <row r="44" spans="1:52" ht="15.5" x14ac:dyDescent="0.35">
      <c r="A44" s="118" t="s">
        <v>235</v>
      </c>
      <c r="B44" s="120">
        <v>1</v>
      </c>
      <c r="C44" s="120">
        <v>88</v>
      </c>
      <c r="D44" s="120"/>
      <c r="E44" s="120"/>
      <c r="F44" s="120"/>
      <c r="G44" s="120">
        <v>89</v>
      </c>
      <c r="H44" s="120"/>
      <c r="I44" s="120">
        <v>69</v>
      </c>
      <c r="J44" s="120">
        <v>2</v>
      </c>
      <c r="K44" s="120"/>
      <c r="L44" s="120"/>
      <c r="M44" s="120">
        <v>71</v>
      </c>
      <c r="N44" s="120">
        <v>160</v>
      </c>
      <c r="Q44" s="119"/>
      <c r="R44" s="119"/>
      <c r="S44" s="119"/>
      <c r="T44" s="119"/>
      <c r="U44" s="164" t="s">
        <v>146</v>
      </c>
      <c r="V44" s="213" t="str">
        <f t="shared" si="15"/>
        <v/>
      </c>
      <c r="W44" s="213" t="str">
        <f t="shared" si="16"/>
        <v/>
      </c>
      <c r="X44" s="213" t="str">
        <f t="shared" si="17"/>
        <v/>
      </c>
      <c r="Y44" s="213" t="str">
        <f t="shared" si="18"/>
        <v/>
      </c>
      <c r="Z44" s="213" t="str">
        <f t="shared" si="19"/>
        <v/>
      </c>
      <c r="AA44" s="233" t="str">
        <f t="shared" si="10"/>
        <v/>
      </c>
      <c r="AB44" s="220" t="s">
        <v>302</v>
      </c>
      <c r="AC44" s="216">
        <f t="shared" si="20"/>
        <v>0</v>
      </c>
      <c r="AD44" s="213">
        <f t="shared" si="21"/>
        <v>0.77922077922077926</v>
      </c>
      <c r="AE44" s="213">
        <f t="shared" si="22"/>
        <v>0.22077922077922077</v>
      </c>
      <c r="AF44" s="213">
        <f t="shared" si="23"/>
        <v>0</v>
      </c>
      <c r="AG44" s="213">
        <f t="shared" si="24"/>
        <v>0</v>
      </c>
      <c r="AH44" s="233">
        <f t="shared" si="11"/>
        <v>2</v>
      </c>
      <c r="AI44" s="220" t="s">
        <v>302</v>
      </c>
      <c r="AK44" s="164" t="s">
        <v>146</v>
      </c>
      <c r="AL44" s="122" t="str">
        <f>IFERROR(((VLOOKUP(AK44,A:N,8,FALSE))/(VLOOKUP(AK44,A:N,13,FALSE)))*(VLOOKUP(AK44,'E-REF_HNO_pop'!B:E,3,FALSE)),"-")</f>
        <v>-</v>
      </c>
      <c r="AM44" s="122" t="str">
        <f>IFERROR(((VLOOKUP(AK44,A:N,9,FALSE))/(VLOOKUP(AK44,A:N,13,FALSE)))*(VLOOKUP(AK44,'E-REF_HNO_pop'!B:E,3,FALSE)),"-")</f>
        <v>-</v>
      </c>
      <c r="AN44" s="122" t="str">
        <f>IFERROR(((VLOOKUP(AK44,A:N,10,FALSE))/(VLOOKUP(AK44,A:N,13,FALSE)))*(VLOOKUP(AK44,'E-REF_HNO_pop'!B:E,3,FALSE)),"-")</f>
        <v>-</v>
      </c>
      <c r="AO44" s="122" t="str">
        <f>IFERROR(((VLOOKUP(AK44,A:N,11,FALSE))/(VLOOKUP(AK44,A:N,13,FALSE)))*(VLOOKUP(AK44,'E-REF_HNO_pop'!B:E,3,FALSE)),"-")</f>
        <v>-</v>
      </c>
      <c r="AP44" s="122" t="str">
        <f>IFERROR(((VLOOKUP(AK44,A:N,12,FALSE))/(VLOOKUP(AK44,A:N,13,FALSE)))*(VLOOKUP(AK44,'E-REF_HNO_pop'!B:E,3,FALSE)),"-")</f>
        <v>-</v>
      </c>
      <c r="AQ44" s="122">
        <f t="shared" si="14"/>
        <v>0</v>
      </c>
      <c r="AR44" s="176" t="s">
        <v>302</v>
      </c>
      <c r="AS44" s="162">
        <f>IFERROR(((VLOOKUP(AK44,A:N,2,FALSE))/(VLOOKUP(AK44,A:N,7,FALSE)))*(VLOOKUP(AK44,'E-REF_HNO_pop'!B:E,4,FALSE)),"-")</f>
        <v>0</v>
      </c>
      <c r="AT44" s="122">
        <f>IFERROR(((VLOOKUP(AK44,A:N,3,FALSE))/(VLOOKUP(AK44,A:N,7,FALSE)))*(VLOOKUP(AK44,'E-REF_HNO_pop'!B:E,4,FALSE)),"-")</f>
        <v>122616.62337662338</v>
      </c>
      <c r="AU44" s="122">
        <f>IFERROR(((VLOOKUP(AK44,A:N,4,FALSE))/(VLOOKUP(AK44,A:N,7,FALSE)))*(VLOOKUP(AK44,'E-REF_HNO_pop'!B:E,4,FALSE)),"-")</f>
        <v>34741.376623376622</v>
      </c>
      <c r="AV44" s="122">
        <f>IFERROR(((VLOOKUP(AK44,A:N,5,FALSE))/(VLOOKUP(AK44,A:N,7,FALSE)))*(VLOOKUP(AK44,'E-REF_HNO_pop'!B:E,4,FALSE)),"-")</f>
        <v>0</v>
      </c>
      <c r="AW44" s="122">
        <f>IFERROR(((VLOOKUP(AK44,A:N,6,FALSE))/(VLOOKUP(AK44,A:N,7,FALSE)))*(VLOOKUP(AK44,'E-REF_HNO_pop'!B:E,4,FALSE)),"-")</f>
        <v>0</v>
      </c>
      <c r="AX44" s="172">
        <f t="shared" si="13"/>
        <v>34741.376623376622</v>
      </c>
      <c r="AY44" s="176" t="s">
        <v>302</v>
      </c>
      <c r="AZ44" s="170"/>
    </row>
    <row r="45" spans="1:52" ht="15.5" x14ac:dyDescent="0.35">
      <c r="A45" s="118" t="s">
        <v>86</v>
      </c>
      <c r="B45" s="120">
        <v>7</v>
      </c>
      <c r="C45" s="120">
        <v>144</v>
      </c>
      <c r="D45" s="120">
        <v>3</v>
      </c>
      <c r="E45" s="120"/>
      <c r="F45" s="120"/>
      <c r="G45" s="120">
        <v>154</v>
      </c>
      <c r="H45" s="120"/>
      <c r="I45" s="120">
        <v>60</v>
      </c>
      <c r="J45" s="120"/>
      <c r="K45" s="120"/>
      <c r="L45" s="120"/>
      <c r="M45" s="120">
        <v>60</v>
      </c>
      <c r="N45" s="120">
        <v>214</v>
      </c>
      <c r="Q45" s="119"/>
      <c r="R45" s="119"/>
      <c r="S45" s="119"/>
      <c r="T45" s="119"/>
      <c r="U45" s="164" t="s">
        <v>151</v>
      </c>
      <c r="V45" s="213">
        <f t="shared" si="15"/>
        <v>0</v>
      </c>
      <c r="W45" s="213">
        <f t="shared" si="16"/>
        <v>0.89333333333333331</v>
      </c>
      <c r="X45" s="213">
        <f t="shared" si="17"/>
        <v>0.10666666666666667</v>
      </c>
      <c r="Y45" s="213">
        <f t="shared" si="18"/>
        <v>0</v>
      </c>
      <c r="Z45" s="213">
        <f t="shared" si="19"/>
        <v>0</v>
      </c>
      <c r="AA45" s="233">
        <f t="shared" si="10"/>
        <v>2</v>
      </c>
      <c r="AB45" s="220" t="s">
        <v>302</v>
      </c>
      <c r="AC45" s="216">
        <f t="shared" si="20"/>
        <v>0</v>
      </c>
      <c r="AD45" s="213">
        <f t="shared" si="21"/>
        <v>0.88785046728971961</v>
      </c>
      <c r="AE45" s="213">
        <f t="shared" si="22"/>
        <v>0.10280373831775701</v>
      </c>
      <c r="AF45" s="213">
        <f t="shared" si="23"/>
        <v>9.3457943925233638E-3</v>
      </c>
      <c r="AG45" s="213">
        <f t="shared" si="24"/>
        <v>0</v>
      </c>
      <c r="AH45" s="233">
        <f t="shared" si="11"/>
        <v>2</v>
      </c>
      <c r="AI45" s="220" t="s">
        <v>302</v>
      </c>
      <c r="AK45" s="164" t="s">
        <v>151</v>
      </c>
      <c r="AL45" s="122">
        <f>IFERROR(((VLOOKUP(AK45,A:N,8,FALSE))/(VLOOKUP(AK45,A:N,13,FALSE)))*(VLOOKUP(AK45,'E-REF_HNO_pop'!B:E,3,FALSE)),"-")</f>
        <v>0</v>
      </c>
      <c r="AM45" s="122">
        <f>IFERROR(((VLOOKUP(AK45,A:N,9,FALSE))/(VLOOKUP(AK45,A:N,13,FALSE)))*(VLOOKUP(AK45,'E-REF_HNO_pop'!B:E,3,FALSE)),"-")</f>
        <v>21082.666666666668</v>
      </c>
      <c r="AN45" s="122">
        <f>IFERROR(((VLOOKUP(AK45,A:N,10,FALSE))/(VLOOKUP(AK45,A:N,13,FALSE)))*(VLOOKUP(AK45,'E-REF_HNO_pop'!B:E,3,FALSE)),"-")</f>
        <v>2517.3333333333335</v>
      </c>
      <c r="AO45" s="122">
        <f>IFERROR(((VLOOKUP(AK45,A:N,11,FALSE))/(VLOOKUP(AK45,A:N,13,FALSE)))*(VLOOKUP(AK45,'E-REF_HNO_pop'!B:E,3,FALSE)),"-")</f>
        <v>0</v>
      </c>
      <c r="AP45" s="122">
        <f>IFERROR(((VLOOKUP(AK45,A:N,12,FALSE))/(VLOOKUP(AK45,A:N,13,FALSE)))*(VLOOKUP(AK45,'E-REF_HNO_pop'!B:E,3,FALSE)),"-")</f>
        <v>0</v>
      </c>
      <c r="AQ45" s="122">
        <f t="shared" si="14"/>
        <v>2517.3333333333335</v>
      </c>
      <c r="AR45" s="176" t="s">
        <v>302</v>
      </c>
      <c r="AS45" s="162">
        <f>IFERROR(((VLOOKUP(AK45,A:N,2,FALSE))/(VLOOKUP(AK45,A:N,7,FALSE)))*(VLOOKUP(AK45,'E-REF_HNO_pop'!B:E,4,FALSE)),"-")</f>
        <v>0</v>
      </c>
      <c r="AT45" s="122">
        <f>IFERROR(((VLOOKUP(AK45,A:N,3,FALSE))/(VLOOKUP(AK45,A:N,7,FALSE)))*(VLOOKUP(AK45,'E-REF_HNO_pop'!B:E,4,FALSE)),"-")</f>
        <v>303911.21495327103</v>
      </c>
      <c r="AU45" s="122">
        <f>IFERROR(((VLOOKUP(AK45,A:N,4,FALSE))/(VLOOKUP(AK45,A:N,7,FALSE)))*(VLOOKUP(AK45,'E-REF_HNO_pop'!B:E,4,FALSE)),"-")</f>
        <v>35189.719626168226</v>
      </c>
      <c r="AV45" s="122">
        <f>IFERROR(((VLOOKUP(AK45,A:N,5,FALSE))/(VLOOKUP(AK45,A:N,7,FALSE)))*(VLOOKUP(AK45,'E-REF_HNO_pop'!B:E,4,FALSE)),"-")</f>
        <v>3199.0654205607475</v>
      </c>
      <c r="AW45" s="122">
        <f>IFERROR(((VLOOKUP(AK45,A:N,6,FALSE))/(VLOOKUP(AK45,A:N,7,FALSE)))*(VLOOKUP(AK45,'E-REF_HNO_pop'!B:E,4,FALSE)),"-")</f>
        <v>0</v>
      </c>
      <c r="AX45" s="172">
        <f t="shared" si="13"/>
        <v>38388.785046728975</v>
      </c>
      <c r="AY45" s="176" t="s">
        <v>302</v>
      </c>
      <c r="AZ45" s="170"/>
    </row>
    <row r="46" spans="1:52" ht="15.5" x14ac:dyDescent="0.35">
      <c r="A46" s="118" t="s">
        <v>79</v>
      </c>
      <c r="B46" s="120"/>
      <c r="C46" s="120">
        <v>86</v>
      </c>
      <c r="D46" s="120">
        <v>2</v>
      </c>
      <c r="E46" s="120"/>
      <c r="F46" s="120"/>
      <c r="G46" s="120">
        <v>88</v>
      </c>
      <c r="H46" s="120"/>
      <c r="I46" s="120">
        <v>82</v>
      </c>
      <c r="J46" s="120">
        <v>1</v>
      </c>
      <c r="K46" s="120"/>
      <c r="L46" s="120"/>
      <c r="M46" s="120">
        <v>83</v>
      </c>
      <c r="N46" s="120">
        <v>171</v>
      </c>
      <c r="Q46" s="119"/>
      <c r="R46" s="119"/>
      <c r="S46" s="119"/>
      <c r="T46" s="119"/>
      <c r="U46" s="164" t="s">
        <v>93</v>
      </c>
      <c r="V46" s="213">
        <f t="shared" si="15"/>
        <v>4.5871559633027525E-3</v>
      </c>
      <c r="W46" s="213">
        <f t="shared" si="16"/>
        <v>0.8669724770642202</v>
      </c>
      <c r="X46" s="213">
        <f t="shared" si="17"/>
        <v>0.12385321100917432</v>
      </c>
      <c r="Y46" s="213">
        <f t="shared" si="18"/>
        <v>4.5871559633027525E-3</v>
      </c>
      <c r="Z46" s="213">
        <f t="shared" si="19"/>
        <v>0</v>
      </c>
      <c r="AA46" s="233">
        <f t="shared" si="10"/>
        <v>2</v>
      </c>
      <c r="AB46" s="220" t="s">
        <v>302</v>
      </c>
      <c r="AC46" s="216">
        <f t="shared" si="20"/>
        <v>4.3165467625899283E-2</v>
      </c>
      <c r="AD46" s="213">
        <f t="shared" si="21"/>
        <v>0.8920863309352518</v>
      </c>
      <c r="AE46" s="213">
        <f t="shared" si="22"/>
        <v>5.7553956834532377E-2</v>
      </c>
      <c r="AF46" s="213">
        <f t="shared" si="23"/>
        <v>7.1942446043165471E-3</v>
      </c>
      <c r="AG46" s="213">
        <f t="shared" si="24"/>
        <v>0</v>
      </c>
      <c r="AH46" s="233">
        <f t="shared" si="11"/>
        <v>2</v>
      </c>
      <c r="AI46" s="220" t="s">
        <v>302</v>
      </c>
      <c r="AK46" s="164" t="s">
        <v>93</v>
      </c>
      <c r="AL46" s="122">
        <f>IFERROR(((VLOOKUP(AK46,A:N,8,FALSE))/(VLOOKUP(AK46,A:N,13,FALSE)))*(VLOOKUP(AK46,'E-REF_HNO_pop'!B:E,3,FALSE)),"-")</f>
        <v>294.03669724770646</v>
      </c>
      <c r="AM46" s="122">
        <f>IFERROR(((VLOOKUP(AK46,A:N,9,FALSE))/(VLOOKUP(AK46,A:N,13,FALSE)))*(VLOOKUP(AK46,'E-REF_HNO_pop'!B:E,3,FALSE)),"-")</f>
        <v>55572.935779816515</v>
      </c>
      <c r="AN46" s="122">
        <f>IFERROR(((VLOOKUP(AK46,A:N,10,FALSE))/(VLOOKUP(AK46,A:N,13,FALSE)))*(VLOOKUP(AK46,'E-REF_HNO_pop'!B:E,3,FALSE)),"-")</f>
        <v>7938.9908256880735</v>
      </c>
      <c r="AO46" s="122">
        <f>IFERROR(((VLOOKUP(AK46,A:N,11,FALSE))/(VLOOKUP(AK46,A:N,13,FALSE)))*(VLOOKUP(AK46,'E-REF_HNO_pop'!B:E,3,FALSE)),"-")</f>
        <v>294.03669724770646</v>
      </c>
      <c r="AP46" s="122">
        <f>IFERROR(((VLOOKUP(AK46,A:N,12,FALSE))/(VLOOKUP(AK46,A:N,13,FALSE)))*(VLOOKUP(AK46,'E-REF_HNO_pop'!B:E,3,FALSE)),"-")</f>
        <v>0</v>
      </c>
      <c r="AQ46" s="122">
        <f t="shared" si="14"/>
        <v>8233.0275229357794</v>
      </c>
      <c r="AR46" s="176" t="s">
        <v>302</v>
      </c>
      <c r="AS46" s="162">
        <f>IFERROR(((VLOOKUP(AK46,A:N,2,FALSE))/(VLOOKUP(AK46,A:N,7,FALSE)))*(VLOOKUP(AK46,'E-REF_HNO_pop'!B:E,4,FALSE)),"-")</f>
        <v>10342.446043165468</v>
      </c>
      <c r="AT46" s="122">
        <f>IFERROR(((VLOOKUP(AK46,A:N,3,FALSE))/(VLOOKUP(AK46,A:N,7,FALSE)))*(VLOOKUP(AK46,'E-REF_HNO_pop'!B:E,4,FALSE)),"-")</f>
        <v>213743.88489208632</v>
      </c>
      <c r="AU46" s="122">
        <f>IFERROR(((VLOOKUP(AK46,A:N,4,FALSE))/(VLOOKUP(AK46,A:N,7,FALSE)))*(VLOOKUP(AK46,'E-REF_HNO_pop'!B:E,4,FALSE)),"-")</f>
        <v>13789.928057553958</v>
      </c>
      <c r="AV46" s="122">
        <f>IFERROR(((VLOOKUP(AK46,A:N,5,FALSE))/(VLOOKUP(AK46,A:N,7,FALSE)))*(VLOOKUP(AK46,'E-REF_HNO_pop'!B:E,4,FALSE)),"-")</f>
        <v>1723.7410071942447</v>
      </c>
      <c r="AW46" s="122">
        <f>IFERROR(((VLOOKUP(AK46,A:N,6,FALSE))/(VLOOKUP(AK46,A:N,7,FALSE)))*(VLOOKUP(AK46,'E-REF_HNO_pop'!B:E,4,FALSE)),"-")</f>
        <v>0</v>
      </c>
      <c r="AX46" s="172">
        <f t="shared" si="13"/>
        <v>15513.669064748203</v>
      </c>
      <c r="AY46" s="176" t="s">
        <v>302</v>
      </c>
      <c r="AZ46" s="170"/>
    </row>
    <row r="47" spans="1:52" ht="15.5" x14ac:dyDescent="0.35">
      <c r="A47" s="118" t="s">
        <v>38</v>
      </c>
      <c r="B47" s="120"/>
      <c r="C47" s="120">
        <v>119</v>
      </c>
      <c r="D47" s="120">
        <v>4</v>
      </c>
      <c r="E47" s="120"/>
      <c r="F47" s="120"/>
      <c r="G47" s="120">
        <v>123</v>
      </c>
      <c r="H47" s="120">
        <v>3</v>
      </c>
      <c r="I47" s="120">
        <v>45</v>
      </c>
      <c r="J47" s="120">
        <v>1</v>
      </c>
      <c r="K47" s="120"/>
      <c r="L47" s="120"/>
      <c r="M47" s="120">
        <v>49</v>
      </c>
      <c r="N47" s="120">
        <v>172</v>
      </c>
      <c r="Q47" s="119"/>
      <c r="R47" s="119"/>
      <c r="S47" s="119"/>
      <c r="T47" s="119"/>
      <c r="U47" s="164" t="s">
        <v>183</v>
      </c>
      <c r="V47" s="213">
        <f t="shared" si="15"/>
        <v>0</v>
      </c>
      <c r="W47" s="213">
        <f t="shared" si="16"/>
        <v>0.95402298850574707</v>
      </c>
      <c r="X47" s="213">
        <f t="shared" si="17"/>
        <v>4.5977011494252873E-2</v>
      </c>
      <c r="Y47" s="213">
        <f t="shared" si="18"/>
        <v>0</v>
      </c>
      <c r="Z47" s="213">
        <f t="shared" si="19"/>
        <v>0</v>
      </c>
      <c r="AA47" s="233">
        <f t="shared" si="10"/>
        <v>2</v>
      </c>
      <c r="AB47" s="220" t="s">
        <v>302</v>
      </c>
      <c r="AC47" s="216">
        <f t="shared" si="20"/>
        <v>9.7087378640776691E-3</v>
      </c>
      <c r="AD47" s="213">
        <f t="shared" si="21"/>
        <v>0.96116504854368934</v>
      </c>
      <c r="AE47" s="213">
        <f t="shared" si="22"/>
        <v>2.9126213592233011E-2</v>
      </c>
      <c r="AF47" s="213">
        <f t="shared" si="23"/>
        <v>0</v>
      </c>
      <c r="AG47" s="213">
        <f t="shared" si="24"/>
        <v>0</v>
      </c>
      <c r="AH47" s="233">
        <f t="shared" si="11"/>
        <v>2</v>
      </c>
      <c r="AI47" s="220" t="s">
        <v>302</v>
      </c>
      <c r="AK47" s="164" t="s">
        <v>183</v>
      </c>
      <c r="AL47" s="122">
        <f>IFERROR(((VLOOKUP(AK47,A:N,8,FALSE))/(VLOOKUP(AK47,A:N,13,FALSE)))*(VLOOKUP(AK47,'E-REF_HNO_pop'!B:E,3,FALSE)),"-")</f>
        <v>0</v>
      </c>
      <c r="AM47" s="122">
        <f>IFERROR(((VLOOKUP(AK47,A:N,9,FALSE))/(VLOOKUP(AK47,A:N,13,FALSE)))*(VLOOKUP(AK47,'E-REF_HNO_pop'!B:E,3,FALSE)),"-")</f>
        <v>123736.7816091954</v>
      </c>
      <c r="AN47" s="122">
        <f>IFERROR(((VLOOKUP(AK47,A:N,10,FALSE))/(VLOOKUP(AK47,A:N,13,FALSE)))*(VLOOKUP(AK47,'E-REF_HNO_pop'!B:E,3,FALSE)),"-")</f>
        <v>5963.2183908045972</v>
      </c>
      <c r="AO47" s="122">
        <f>IFERROR(((VLOOKUP(AK47,A:N,11,FALSE))/(VLOOKUP(AK47,A:N,13,FALSE)))*(VLOOKUP(AK47,'E-REF_HNO_pop'!B:E,3,FALSE)),"-")</f>
        <v>0</v>
      </c>
      <c r="AP47" s="122">
        <f>IFERROR(((VLOOKUP(AK47,A:N,12,FALSE))/(VLOOKUP(AK47,A:N,13,FALSE)))*(VLOOKUP(AK47,'E-REF_HNO_pop'!B:E,3,FALSE)),"-")</f>
        <v>0</v>
      </c>
      <c r="AQ47" s="122">
        <f t="shared" ref="AQ47:AQ61" si="25">SUM(AN47:AP47)</f>
        <v>5963.2183908045972</v>
      </c>
      <c r="AR47" s="176" t="s">
        <v>302</v>
      </c>
      <c r="AS47" s="162">
        <f>IFERROR(((VLOOKUP(AK47,A:N,2,FALSE))/(VLOOKUP(AK47,A:N,7,FALSE)))*(VLOOKUP(AK47,'E-REF_HNO_pop'!B:E,4,FALSE)),"-")</f>
        <v>910.4174757281553</v>
      </c>
      <c r="AT47" s="122">
        <f>IFERROR(((VLOOKUP(AK47,A:N,3,FALSE))/(VLOOKUP(AK47,A:N,7,FALSE)))*(VLOOKUP(AK47,'E-REF_HNO_pop'!B:E,4,FALSE)),"-")</f>
        <v>90131.330097087382</v>
      </c>
      <c r="AU47" s="122">
        <f>IFERROR(((VLOOKUP(AK47,A:N,4,FALSE))/(VLOOKUP(AK47,A:N,7,FALSE)))*(VLOOKUP(AK47,'E-REF_HNO_pop'!B:E,4,FALSE)),"-")</f>
        <v>2731.2524271844659</v>
      </c>
      <c r="AV47" s="122">
        <f>IFERROR(((VLOOKUP(AK47,A:N,5,FALSE))/(VLOOKUP(AK47,A:N,7,FALSE)))*(VLOOKUP(AK47,'E-REF_HNO_pop'!B:E,4,FALSE)),"-")</f>
        <v>0</v>
      </c>
      <c r="AW47" s="122">
        <f>IFERROR(((VLOOKUP(AK47,A:N,6,FALSE))/(VLOOKUP(AK47,A:N,7,FALSE)))*(VLOOKUP(AK47,'E-REF_HNO_pop'!B:E,4,FALSE)),"-")</f>
        <v>0</v>
      </c>
      <c r="AX47" s="172">
        <f t="shared" si="13"/>
        <v>2731.2524271844659</v>
      </c>
      <c r="AY47" s="176" t="s">
        <v>302</v>
      </c>
      <c r="AZ47" s="170"/>
    </row>
    <row r="48" spans="1:52" ht="15.5" x14ac:dyDescent="0.35">
      <c r="A48" s="118" t="s">
        <v>87</v>
      </c>
      <c r="B48" s="120">
        <v>7</v>
      </c>
      <c r="C48" s="120">
        <v>116</v>
      </c>
      <c r="D48" s="120"/>
      <c r="E48" s="120"/>
      <c r="F48" s="120"/>
      <c r="G48" s="120">
        <v>123</v>
      </c>
      <c r="H48" s="120">
        <v>5</v>
      </c>
      <c r="I48" s="120">
        <v>87</v>
      </c>
      <c r="J48" s="120">
        <v>4</v>
      </c>
      <c r="K48" s="120"/>
      <c r="L48" s="120"/>
      <c r="M48" s="120">
        <v>96</v>
      </c>
      <c r="N48" s="120">
        <v>219</v>
      </c>
      <c r="Q48" s="119"/>
      <c r="R48" s="119"/>
      <c r="S48" s="119"/>
      <c r="T48" s="119"/>
      <c r="U48" s="164" t="s">
        <v>95</v>
      </c>
      <c r="V48" s="213">
        <f t="shared" si="15"/>
        <v>0</v>
      </c>
      <c r="W48" s="213">
        <f t="shared" si="16"/>
        <v>0.95161290322580649</v>
      </c>
      <c r="X48" s="213">
        <f t="shared" si="17"/>
        <v>4.8387096774193547E-2</v>
      </c>
      <c r="Y48" s="213">
        <f t="shared" si="18"/>
        <v>0</v>
      </c>
      <c r="Z48" s="213">
        <f t="shared" si="19"/>
        <v>0</v>
      </c>
      <c r="AA48" s="233">
        <f t="shared" si="10"/>
        <v>2</v>
      </c>
      <c r="AB48" s="220" t="s">
        <v>303</v>
      </c>
      <c r="AC48" s="216">
        <f t="shared" si="20"/>
        <v>6.7114093959731542E-3</v>
      </c>
      <c r="AD48" s="213">
        <f t="shared" si="21"/>
        <v>0.81208053691275173</v>
      </c>
      <c r="AE48" s="213">
        <f t="shared" si="22"/>
        <v>0.17449664429530201</v>
      </c>
      <c r="AF48" s="213">
        <f t="shared" si="23"/>
        <v>6.7114093959731542E-3</v>
      </c>
      <c r="AG48" s="213">
        <f t="shared" si="24"/>
        <v>0</v>
      </c>
      <c r="AH48" s="233">
        <f t="shared" si="11"/>
        <v>2</v>
      </c>
      <c r="AI48" s="220" t="s">
        <v>302</v>
      </c>
      <c r="AK48" s="164" t="s">
        <v>95</v>
      </c>
      <c r="AL48" s="122">
        <f>IFERROR(((VLOOKUP(AK48,A:N,8,FALSE))/(VLOOKUP(AK48,A:N,13,FALSE)))*(VLOOKUP(AK48,'E-REF_HNO_pop'!B:E,3,FALSE)),"-")</f>
        <v>0</v>
      </c>
      <c r="AM48" s="122">
        <f>IFERROR(((VLOOKUP(AK48,A:N,9,FALSE))/(VLOOKUP(AK48,A:N,13,FALSE)))*(VLOOKUP(AK48,'E-REF_HNO_pop'!B:E,3,FALSE)),"-")</f>
        <v>4662.9032258064517</v>
      </c>
      <c r="AN48" s="122">
        <f>IFERROR(((VLOOKUP(AK48,A:N,10,FALSE))/(VLOOKUP(AK48,A:N,13,FALSE)))*(VLOOKUP(AK48,'E-REF_HNO_pop'!B:E,3,FALSE)),"-")</f>
        <v>237.09677419354838</v>
      </c>
      <c r="AO48" s="122">
        <f>IFERROR(((VLOOKUP(AK48,A:N,11,FALSE))/(VLOOKUP(AK48,A:N,13,FALSE)))*(VLOOKUP(AK48,'E-REF_HNO_pop'!B:E,3,FALSE)),"-")</f>
        <v>0</v>
      </c>
      <c r="AP48" s="122">
        <f>IFERROR(((VLOOKUP(AK48,A:N,12,FALSE))/(VLOOKUP(AK48,A:N,13,FALSE)))*(VLOOKUP(AK48,'E-REF_HNO_pop'!B:E,3,FALSE)),"-")</f>
        <v>0</v>
      </c>
      <c r="AQ48" s="122">
        <f t="shared" si="25"/>
        <v>237.09677419354838</v>
      </c>
      <c r="AR48" s="176" t="s">
        <v>303</v>
      </c>
      <c r="AS48" s="162">
        <f>IFERROR(((VLOOKUP(AK48,A:N,2,FALSE))/(VLOOKUP(AK48,A:N,7,FALSE)))*(VLOOKUP(AK48,'E-REF_HNO_pop'!B:E,4,FALSE)),"-")</f>
        <v>866.49664429530196</v>
      </c>
      <c r="AT48" s="122">
        <f>IFERROR(((VLOOKUP(AK48,A:N,3,FALSE))/(VLOOKUP(AK48,A:N,7,FALSE)))*(VLOOKUP(AK48,'E-REF_HNO_pop'!B:E,4,FALSE)),"-")</f>
        <v>104846.09395973154</v>
      </c>
      <c r="AU48" s="122">
        <f>IFERROR(((VLOOKUP(AK48,A:N,4,FALSE))/(VLOOKUP(AK48,A:N,7,FALSE)))*(VLOOKUP(AK48,'E-REF_HNO_pop'!B:E,4,FALSE)),"-")</f>
        <v>22528.912751677854</v>
      </c>
      <c r="AV48" s="122">
        <f>IFERROR(((VLOOKUP(AK48,A:N,5,FALSE))/(VLOOKUP(AK48,A:N,7,FALSE)))*(VLOOKUP(AK48,'E-REF_HNO_pop'!B:E,4,FALSE)),"-")</f>
        <v>866.49664429530196</v>
      </c>
      <c r="AW48" s="122">
        <f>IFERROR(((VLOOKUP(AK48,A:N,6,FALSE))/(VLOOKUP(AK48,A:N,7,FALSE)))*(VLOOKUP(AK48,'E-REF_HNO_pop'!B:E,4,FALSE)),"-")</f>
        <v>0</v>
      </c>
      <c r="AX48" s="172">
        <f t="shared" si="13"/>
        <v>23395.409395973154</v>
      </c>
      <c r="AY48" s="176" t="s">
        <v>302</v>
      </c>
      <c r="AZ48" s="170"/>
    </row>
    <row r="49" spans="1:52" ht="15.5" x14ac:dyDescent="0.35">
      <c r="A49" s="118" t="s">
        <v>99</v>
      </c>
      <c r="B49" s="120"/>
      <c r="C49" s="120">
        <v>65</v>
      </c>
      <c r="D49" s="120"/>
      <c r="E49" s="120"/>
      <c r="F49" s="120"/>
      <c r="G49" s="120">
        <v>65</v>
      </c>
      <c r="H49" s="120"/>
      <c r="I49" s="120">
        <v>68</v>
      </c>
      <c r="J49" s="120">
        <v>2</v>
      </c>
      <c r="K49" s="120"/>
      <c r="L49" s="120"/>
      <c r="M49" s="120">
        <v>70</v>
      </c>
      <c r="N49" s="120">
        <v>135</v>
      </c>
      <c r="Q49" s="119"/>
      <c r="R49" s="119"/>
      <c r="S49" s="119"/>
      <c r="T49" s="119"/>
      <c r="U49" s="164" t="s">
        <v>96</v>
      </c>
      <c r="V49" s="213">
        <f t="shared" si="15"/>
        <v>0</v>
      </c>
      <c r="W49" s="213">
        <f t="shared" si="16"/>
        <v>0.98837209302325579</v>
      </c>
      <c r="X49" s="213">
        <f t="shared" si="17"/>
        <v>1.1627906976744186E-2</v>
      </c>
      <c r="Y49" s="213">
        <f t="shared" si="18"/>
        <v>0</v>
      </c>
      <c r="Z49" s="213">
        <f t="shared" si="19"/>
        <v>0</v>
      </c>
      <c r="AA49" s="233">
        <f t="shared" si="10"/>
        <v>2</v>
      </c>
      <c r="AB49" s="220" t="s">
        <v>304</v>
      </c>
      <c r="AC49" s="216">
        <f t="shared" si="20"/>
        <v>3.0534351145038167E-2</v>
      </c>
      <c r="AD49" s="213">
        <f t="shared" si="21"/>
        <v>0.95419847328244278</v>
      </c>
      <c r="AE49" s="213">
        <f t="shared" si="22"/>
        <v>1.5267175572519083E-2</v>
      </c>
      <c r="AF49" s="213">
        <f t="shared" si="23"/>
        <v>0</v>
      </c>
      <c r="AG49" s="213">
        <f t="shared" si="24"/>
        <v>0</v>
      </c>
      <c r="AH49" s="233">
        <f t="shared" si="11"/>
        <v>2</v>
      </c>
      <c r="AI49" s="220" t="s">
        <v>302</v>
      </c>
      <c r="AK49" s="164" t="s">
        <v>96</v>
      </c>
      <c r="AL49" s="122">
        <f>IFERROR(((VLOOKUP(AK49,A:N,8,FALSE))/(VLOOKUP(AK49,A:N,13,FALSE)))*(VLOOKUP(AK49,'E-REF_HNO_pop'!B:E,3,FALSE)),"-")</f>
        <v>0</v>
      </c>
      <c r="AM49" s="122">
        <f>IFERROR(((VLOOKUP(AK49,A:N,9,FALSE))/(VLOOKUP(AK49,A:N,13,FALSE)))*(VLOOKUP(AK49,'E-REF_HNO_pop'!B:E,3,FALSE)),"-")</f>
        <v>12750</v>
      </c>
      <c r="AN49" s="122">
        <f>IFERROR(((VLOOKUP(AK49,A:N,10,FALSE))/(VLOOKUP(AK49,A:N,13,FALSE)))*(VLOOKUP(AK49,'E-REF_HNO_pop'!B:E,3,FALSE)),"-")</f>
        <v>150</v>
      </c>
      <c r="AO49" s="122">
        <f>IFERROR(((VLOOKUP(AK49,A:N,11,FALSE))/(VLOOKUP(AK49,A:N,13,FALSE)))*(VLOOKUP(AK49,'E-REF_HNO_pop'!B:E,3,FALSE)),"-")</f>
        <v>0</v>
      </c>
      <c r="AP49" s="122">
        <f>IFERROR(((VLOOKUP(AK49,A:N,12,FALSE))/(VLOOKUP(AK49,A:N,13,FALSE)))*(VLOOKUP(AK49,'E-REF_HNO_pop'!B:E,3,FALSE)),"-")</f>
        <v>0</v>
      </c>
      <c r="AQ49" s="122" t="s">
        <v>296</v>
      </c>
      <c r="AR49" s="176" t="s">
        <v>304</v>
      </c>
      <c r="AS49" s="162">
        <f>IFERROR(((VLOOKUP(AK49,A:N,2,FALSE))/(VLOOKUP(AK49,A:N,7,FALSE)))*(VLOOKUP(AK49,'E-REF_HNO_pop'!B:E,4,FALSE)),"-")</f>
        <v>1464.6412213740457</v>
      </c>
      <c r="AT49" s="122">
        <f>IFERROR(((VLOOKUP(AK49,A:N,3,FALSE))/(VLOOKUP(AK49,A:N,7,FALSE)))*(VLOOKUP(AK49,'E-REF_HNO_pop'!B:E,4,FALSE)),"-")</f>
        <v>45770.038167938932</v>
      </c>
      <c r="AU49" s="122">
        <f>IFERROR(((VLOOKUP(AK49,A:N,4,FALSE))/(VLOOKUP(AK49,A:N,7,FALSE)))*(VLOOKUP(AK49,'E-REF_HNO_pop'!B:E,4,FALSE)),"-")</f>
        <v>732.32061068702285</v>
      </c>
      <c r="AV49" s="122">
        <f>IFERROR(((VLOOKUP(AK49,A:N,5,FALSE))/(VLOOKUP(AK49,A:N,7,FALSE)))*(VLOOKUP(AK49,'E-REF_HNO_pop'!B:E,4,FALSE)),"-")</f>
        <v>0</v>
      </c>
      <c r="AW49" s="122">
        <f>IFERROR(((VLOOKUP(AK49,A:N,6,FALSE))/(VLOOKUP(AK49,A:N,7,FALSE)))*(VLOOKUP(AK49,'E-REF_HNO_pop'!B:E,4,FALSE)),"-")</f>
        <v>0</v>
      </c>
      <c r="AX49" s="172">
        <f t="shared" si="13"/>
        <v>732.32061068702285</v>
      </c>
      <c r="AY49" s="176" t="s">
        <v>302</v>
      </c>
      <c r="AZ49" s="170"/>
    </row>
    <row r="50" spans="1:52" ht="15.5" x14ac:dyDescent="0.35">
      <c r="A50" s="118" t="s">
        <v>80</v>
      </c>
      <c r="B50" s="120">
        <v>2</v>
      </c>
      <c r="C50" s="120">
        <v>105</v>
      </c>
      <c r="D50" s="120">
        <v>8</v>
      </c>
      <c r="E50" s="120"/>
      <c r="F50" s="120"/>
      <c r="G50" s="120">
        <v>115</v>
      </c>
      <c r="H50" s="120"/>
      <c r="I50" s="120">
        <v>68</v>
      </c>
      <c r="J50" s="120">
        <v>3</v>
      </c>
      <c r="K50" s="120"/>
      <c r="L50" s="120"/>
      <c r="M50" s="120">
        <v>71</v>
      </c>
      <c r="N50" s="120">
        <v>186</v>
      </c>
      <c r="Q50" s="119"/>
      <c r="R50" s="119"/>
      <c r="S50" s="119"/>
      <c r="T50" s="119"/>
      <c r="U50" s="164" t="s">
        <v>97</v>
      </c>
      <c r="V50" s="213">
        <f t="shared" si="15"/>
        <v>0</v>
      </c>
      <c r="W50" s="213">
        <f t="shared" si="16"/>
        <v>0.93670886075949367</v>
      </c>
      <c r="X50" s="213">
        <f t="shared" si="17"/>
        <v>6.3291139240506333E-2</v>
      </c>
      <c r="Y50" s="213">
        <f t="shared" si="18"/>
        <v>0</v>
      </c>
      <c r="Z50" s="213">
        <f t="shared" si="19"/>
        <v>0</v>
      </c>
      <c r="AA50" s="233">
        <f t="shared" si="10"/>
        <v>2</v>
      </c>
      <c r="AB50" s="220" t="s">
        <v>302</v>
      </c>
      <c r="AC50" s="216">
        <f t="shared" si="20"/>
        <v>0</v>
      </c>
      <c r="AD50" s="213">
        <f t="shared" si="21"/>
        <v>0.92957746478873238</v>
      </c>
      <c r="AE50" s="213">
        <f t="shared" si="22"/>
        <v>7.0422535211267609E-2</v>
      </c>
      <c r="AF50" s="213">
        <f t="shared" si="23"/>
        <v>0</v>
      </c>
      <c r="AG50" s="213">
        <f t="shared" si="24"/>
        <v>0</v>
      </c>
      <c r="AH50" s="233">
        <f t="shared" si="11"/>
        <v>2</v>
      </c>
      <c r="AI50" s="220" t="s">
        <v>302</v>
      </c>
      <c r="AK50" s="164" t="s">
        <v>97</v>
      </c>
      <c r="AL50" s="122">
        <f>IFERROR(((VLOOKUP(AK50,A:N,8,FALSE))/(VLOOKUP(AK50,A:N,13,FALSE)))*(VLOOKUP(AK50,'E-REF_HNO_pop'!B:E,3,FALSE)),"-")</f>
        <v>0</v>
      </c>
      <c r="AM50" s="122">
        <f>IFERROR(((VLOOKUP(AK50,A:N,9,FALSE))/(VLOOKUP(AK50,A:N,13,FALSE)))*(VLOOKUP(AK50,'E-REF_HNO_pop'!B:E,3,FALSE)),"-")</f>
        <v>24073.417721518988</v>
      </c>
      <c r="AN50" s="122">
        <f>IFERROR(((VLOOKUP(AK50,A:N,10,FALSE))/(VLOOKUP(AK50,A:N,13,FALSE)))*(VLOOKUP(AK50,'E-REF_HNO_pop'!B:E,3,FALSE)),"-")</f>
        <v>1626.5822784810127</v>
      </c>
      <c r="AO50" s="122">
        <f>IFERROR(((VLOOKUP(AK50,A:N,11,FALSE))/(VLOOKUP(AK50,A:N,13,FALSE)))*(VLOOKUP(AK50,'E-REF_HNO_pop'!B:E,3,FALSE)),"-")</f>
        <v>0</v>
      </c>
      <c r="AP50" s="122">
        <f>IFERROR(((VLOOKUP(AK50,A:N,12,FALSE))/(VLOOKUP(AK50,A:N,13,FALSE)))*(VLOOKUP(AK50,'E-REF_HNO_pop'!B:E,3,FALSE)),"-")</f>
        <v>0</v>
      </c>
      <c r="AQ50" s="122">
        <f t="shared" si="25"/>
        <v>1626.5822784810127</v>
      </c>
      <c r="AR50" s="176" t="s">
        <v>302</v>
      </c>
      <c r="AS50" s="162">
        <f>IFERROR(((VLOOKUP(AK50,A:N,2,FALSE))/(VLOOKUP(AK50,A:N,7,FALSE)))*(VLOOKUP(AK50,'E-REF_HNO_pop'!B:E,4,FALSE)),"-")</f>
        <v>0</v>
      </c>
      <c r="AT50" s="122">
        <f>IFERROR(((VLOOKUP(AK50,A:N,3,FALSE))/(VLOOKUP(AK50,A:N,7,FALSE)))*(VLOOKUP(AK50,'E-REF_HNO_pop'!B:E,4,FALSE)),"-")</f>
        <v>87209.239436619711</v>
      </c>
      <c r="AU50" s="122">
        <f>IFERROR(((VLOOKUP(AK50,A:N,4,FALSE))/(VLOOKUP(AK50,A:N,7,FALSE)))*(VLOOKUP(AK50,'E-REF_HNO_pop'!B:E,4,FALSE)),"-")</f>
        <v>6606.7605633802823</v>
      </c>
      <c r="AV50" s="122">
        <f>IFERROR(((VLOOKUP(AK50,A:N,5,FALSE))/(VLOOKUP(AK50,A:N,7,FALSE)))*(VLOOKUP(AK50,'E-REF_HNO_pop'!B:E,4,FALSE)),"-")</f>
        <v>0</v>
      </c>
      <c r="AW50" s="122">
        <f>IFERROR(((VLOOKUP(AK50,A:N,6,FALSE))/(VLOOKUP(AK50,A:N,7,FALSE)))*(VLOOKUP(AK50,'E-REF_HNO_pop'!B:E,4,FALSE)),"-")</f>
        <v>0</v>
      </c>
      <c r="AX50" s="172">
        <f t="shared" si="13"/>
        <v>6606.7605633802823</v>
      </c>
      <c r="AY50" s="176" t="s">
        <v>302</v>
      </c>
      <c r="AZ50" s="170"/>
    </row>
    <row r="51" spans="1:52" ht="15.5" x14ac:dyDescent="0.35">
      <c r="A51" s="118" t="s">
        <v>96</v>
      </c>
      <c r="B51" s="120">
        <v>4</v>
      </c>
      <c r="C51" s="120">
        <v>125</v>
      </c>
      <c r="D51" s="120">
        <v>2</v>
      </c>
      <c r="E51" s="120"/>
      <c r="F51" s="120"/>
      <c r="G51" s="120">
        <v>131</v>
      </c>
      <c r="H51" s="120"/>
      <c r="I51" s="120">
        <v>85</v>
      </c>
      <c r="J51" s="120">
        <v>1</v>
      </c>
      <c r="K51" s="120"/>
      <c r="L51" s="120"/>
      <c r="M51" s="120">
        <v>86</v>
      </c>
      <c r="N51" s="120">
        <v>217</v>
      </c>
      <c r="Q51" s="119"/>
      <c r="R51" s="119"/>
      <c r="S51" s="119"/>
      <c r="T51" s="119"/>
      <c r="U51" s="164" t="s">
        <v>98</v>
      </c>
      <c r="V51" s="213">
        <f t="shared" si="15"/>
        <v>0</v>
      </c>
      <c r="W51" s="213">
        <f t="shared" si="16"/>
        <v>0.89230769230769236</v>
      </c>
      <c r="X51" s="213">
        <f t="shared" si="17"/>
        <v>0.1076923076923077</v>
      </c>
      <c r="Y51" s="213">
        <f t="shared" si="18"/>
        <v>0</v>
      </c>
      <c r="Z51" s="213">
        <f t="shared" si="19"/>
        <v>0</v>
      </c>
      <c r="AA51" s="233">
        <f t="shared" ref="AA51:AA53" si="26">IF(Z51="","",IF(Z51&gt;=0.25,5,IF(SUM(Y51:Z51)&gt;=0.25,4,IF(SUM(X51:Z51)&gt;=0.25,3,IF(SUM(W51:Z51)&gt;=0.25,2,1)))))</f>
        <v>2</v>
      </c>
      <c r="AB51" s="220" t="s">
        <v>302</v>
      </c>
      <c r="AC51" s="216">
        <f t="shared" si="20"/>
        <v>0</v>
      </c>
      <c r="AD51" s="213">
        <f t="shared" si="21"/>
        <v>0.921875</v>
      </c>
      <c r="AE51" s="213">
        <f t="shared" si="22"/>
        <v>7.8125E-2</v>
      </c>
      <c r="AF51" s="213">
        <f t="shared" si="23"/>
        <v>0</v>
      </c>
      <c r="AG51" s="213">
        <f t="shared" si="24"/>
        <v>0</v>
      </c>
      <c r="AH51" s="233">
        <f t="shared" ref="AH51:AH53" si="27">IF(AG51="","",IF(AG51&gt;=0.25,5,IF(SUM(AF51:AG51)&gt;=0.25,4,IF(SUM(AE51:AG51)&gt;=0.25,3,IF(SUM(AD51:AG51)&gt;=0.25,2,1)))))</f>
        <v>2</v>
      </c>
      <c r="AI51" s="220" t="s">
        <v>302</v>
      </c>
      <c r="AK51" s="164" t="s">
        <v>98</v>
      </c>
      <c r="AL51" s="122">
        <f>IFERROR(((VLOOKUP(AK51,A:N,8,FALSE))/(VLOOKUP(AK51,A:N,13,FALSE)))*(VLOOKUP(AK51,'E-REF_HNO_pop'!B:E,3,FALSE)),"-")</f>
        <v>0</v>
      </c>
      <c r="AM51" s="122">
        <f>IFERROR(((VLOOKUP(AK51,A:N,9,FALSE))/(VLOOKUP(AK51,A:N,13,FALSE)))*(VLOOKUP(AK51,'E-REF_HNO_pop'!B:E,3,FALSE)),"-")</f>
        <v>6335.3846153846162</v>
      </c>
      <c r="AN51" s="122">
        <f>IFERROR(((VLOOKUP(AK51,A:N,10,FALSE))/(VLOOKUP(AK51,A:N,13,FALSE)))*(VLOOKUP(AK51,'E-REF_HNO_pop'!B:E,3,FALSE)),"-")</f>
        <v>764.61538461538464</v>
      </c>
      <c r="AO51" s="122">
        <f>IFERROR(((VLOOKUP(AK51,A:N,11,FALSE))/(VLOOKUP(AK51,A:N,13,FALSE)))*(VLOOKUP(AK51,'E-REF_HNO_pop'!B:E,3,FALSE)),"-")</f>
        <v>0</v>
      </c>
      <c r="AP51" s="122">
        <f>IFERROR(((VLOOKUP(AK51,A:N,12,FALSE))/(VLOOKUP(AK51,A:N,13,FALSE)))*(VLOOKUP(AK51,'E-REF_HNO_pop'!B:E,3,FALSE)),"-")</f>
        <v>0</v>
      </c>
      <c r="AQ51" s="122">
        <f t="shared" si="25"/>
        <v>764.61538461538464</v>
      </c>
      <c r="AR51" s="176" t="s">
        <v>302</v>
      </c>
      <c r="AS51" s="162">
        <f>IFERROR(((VLOOKUP(AK51,A:N,2,FALSE))/(VLOOKUP(AK51,A:N,7,FALSE)))*(VLOOKUP(AK51,'E-REF_HNO_pop'!B:E,4,FALSE)),"-")</f>
        <v>0</v>
      </c>
      <c r="AT51" s="122">
        <f>IFERROR(((VLOOKUP(AK51,A:N,3,FALSE))/(VLOOKUP(AK51,A:N,7,FALSE)))*(VLOOKUP(AK51,'E-REF_HNO_pop'!B:E,4,FALSE)),"-")</f>
        <v>221232.484375</v>
      </c>
      <c r="AU51" s="122">
        <f>IFERROR(((VLOOKUP(AK51,A:N,4,FALSE))/(VLOOKUP(AK51,A:N,7,FALSE)))*(VLOOKUP(AK51,'E-REF_HNO_pop'!B:E,4,FALSE)),"-")</f>
        <v>18748.515625</v>
      </c>
      <c r="AV51" s="122">
        <f>IFERROR(((VLOOKUP(AK51,A:N,5,FALSE))/(VLOOKUP(AK51,A:N,7,FALSE)))*(VLOOKUP(AK51,'E-REF_HNO_pop'!B:E,4,FALSE)),"-")</f>
        <v>0</v>
      </c>
      <c r="AW51" s="122">
        <f>IFERROR(((VLOOKUP(AK51,A:N,6,FALSE))/(VLOOKUP(AK51,A:N,7,FALSE)))*(VLOOKUP(AK51,'E-REF_HNO_pop'!B:E,4,FALSE)),"-")</f>
        <v>0</v>
      </c>
      <c r="AX51" s="172">
        <f t="shared" ref="AX51:AX53" si="28">SUM(AU51:AW51)</f>
        <v>18748.515625</v>
      </c>
      <c r="AY51" s="176" t="s">
        <v>302</v>
      </c>
      <c r="AZ51" s="170"/>
    </row>
    <row r="52" spans="1:52" ht="15.5" x14ac:dyDescent="0.35">
      <c r="A52" s="118" t="s">
        <v>52</v>
      </c>
      <c r="B52" s="120">
        <v>9</v>
      </c>
      <c r="C52" s="120">
        <v>113</v>
      </c>
      <c r="D52" s="120">
        <v>6</v>
      </c>
      <c r="E52" s="120"/>
      <c r="F52" s="120"/>
      <c r="G52" s="120">
        <v>128</v>
      </c>
      <c r="H52" s="120">
        <v>4</v>
      </c>
      <c r="I52" s="120">
        <v>61</v>
      </c>
      <c r="J52" s="120">
        <v>2</v>
      </c>
      <c r="K52" s="120"/>
      <c r="L52" s="120"/>
      <c r="M52" s="120">
        <v>67</v>
      </c>
      <c r="N52" s="120">
        <v>195</v>
      </c>
      <c r="Q52" s="119"/>
      <c r="R52" s="119"/>
      <c r="S52" s="119"/>
      <c r="T52" s="119"/>
      <c r="U52" s="164" t="s">
        <v>99</v>
      </c>
      <c r="V52" s="213">
        <f t="shared" si="15"/>
        <v>0</v>
      </c>
      <c r="W52" s="213">
        <f t="shared" si="16"/>
        <v>0.97142857142857142</v>
      </c>
      <c r="X52" s="213">
        <f t="shared" si="17"/>
        <v>2.8571428571428571E-2</v>
      </c>
      <c r="Y52" s="213">
        <f t="shared" si="18"/>
        <v>0</v>
      </c>
      <c r="Z52" s="213">
        <f t="shared" si="19"/>
        <v>0</v>
      </c>
      <c r="AA52" s="233">
        <f t="shared" si="26"/>
        <v>2</v>
      </c>
      <c r="AB52" s="220" t="s">
        <v>302</v>
      </c>
      <c r="AC52" s="216">
        <f t="shared" si="20"/>
        <v>0</v>
      </c>
      <c r="AD52" s="213">
        <f t="shared" si="21"/>
        <v>1</v>
      </c>
      <c r="AE52" s="213">
        <f t="shared" si="22"/>
        <v>0</v>
      </c>
      <c r="AF52" s="213">
        <f t="shared" si="23"/>
        <v>0</v>
      </c>
      <c r="AG52" s="213">
        <f t="shared" si="24"/>
        <v>0</v>
      </c>
      <c r="AH52" s="233">
        <f t="shared" si="27"/>
        <v>2</v>
      </c>
      <c r="AI52" s="220" t="s">
        <v>302</v>
      </c>
      <c r="AK52" s="164" t="s">
        <v>99</v>
      </c>
      <c r="AL52" s="122">
        <f>IFERROR(((VLOOKUP(AK52,A:N,8,FALSE))/(VLOOKUP(AK52,A:N,13,FALSE)))*(VLOOKUP(AK52,'E-REF_HNO_pop'!B:E,3,FALSE)),"-")</f>
        <v>0</v>
      </c>
      <c r="AM52" s="122">
        <f>IFERROR(((VLOOKUP(AK52,A:N,9,FALSE))/(VLOOKUP(AK52,A:N,13,FALSE)))*(VLOOKUP(AK52,'E-REF_HNO_pop'!B:E,3,FALSE)),"-")</f>
        <v>41674.285714285717</v>
      </c>
      <c r="AN52" s="122">
        <f>IFERROR(((VLOOKUP(AK52,A:N,10,FALSE))/(VLOOKUP(AK52,A:N,13,FALSE)))*(VLOOKUP(AK52,'E-REF_HNO_pop'!B:E,3,FALSE)),"-")</f>
        <v>1225.7142857142858</v>
      </c>
      <c r="AO52" s="122">
        <f>IFERROR(((VLOOKUP(AK52,A:N,11,FALSE))/(VLOOKUP(AK52,A:N,13,FALSE)))*(VLOOKUP(AK52,'E-REF_HNO_pop'!B:E,3,FALSE)),"-")</f>
        <v>0</v>
      </c>
      <c r="AP52" s="122">
        <f>IFERROR(((VLOOKUP(AK52,A:N,12,FALSE))/(VLOOKUP(AK52,A:N,13,FALSE)))*(VLOOKUP(AK52,'E-REF_HNO_pop'!B:E,3,FALSE)),"-")</f>
        <v>0</v>
      </c>
      <c r="AQ52" s="122">
        <f t="shared" si="25"/>
        <v>1225.7142857142858</v>
      </c>
      <c r="AR52" s="176" t="s">
        <v>302</v>
      </c>
      <c r="AS52" s="162">
        <f>IFERROR(((VLOOKUP(AK52,A:N,2,FALSE))/(VLOOKUP(AK52,A:N,7,FALSE)))*(VLOOKUP(AK52,'E-REF_HNO_pop'!B:E,4,FALSE)),"-")</f>
        <v>0</v>
      </c>
      <c r="AT52" s="122">
        <f>IFERROR(((VLOOKUP(AK52,A:N,3,FALSE))/(VLOOKUP(AK52,A:N,7,FALSE)))*(VLOOKUP(AK52,'E-REF_HNO_pop'!B:E,4,FALSE)),"-")</f>
        <v>39989</v>
      </c>
      <c r="AU52" s="122">
        <f>IFERROR(((VLOOKUP(AK52,A:N,4,FALSE))/(VLOOKUP(AK52,A:N,7,FALSE)))*(VLOOKUP(AK52,'E-REF_HNO_pop'!B:E,4,FALSE)),"-")</f>
        <v>0</v>
      </c>
      <c r="AV52" s="122">
        <f>IFERROR(((VLOOKUP(AK52,A:N,5,FALSE))/(VLOOKUP(AK52,A:N,7,FALSE)))*(VLOOKUP(AK52,'E-REF_HNO_pop'!B:E,4,FALSE)),"-")</f>
        <v>0</v>
      </c>
      <c r="AW52" s="122">
        <f>IFERROR(((VLOOKUP(AK52,A:N,6,FALSE))/(VLOOKUP(AK52,A:N,7,FALSE)))*(VLOOKUP(AK52,'E-REF_HNO_pop'!B:E,4,FALSE)),"-")</f>
        <v>0</v>
      </c>
      <c r="AX52" s="172">
        <f t="shared" si="28"/>
        <v>0</v>
      </c>
      <c r="AY52" s="176" t="s">
        <v>302</v>
      </c>
      <c r="AZ52" s="170"/>
    </row>
    <row r="53" spans="1:52" ht="15.5" x14ac:dyDescent="0.35">
      <c r="A53" s="118" t="s">
        <v>105</v>
      </c>
      <c r="B53" s="120">
        <v>3</v>
      </c>
      <c r="C53" s="120">
        <v>73</v>
      </c>
      <c r="D53" s="120">
        <v>4</v>
      </c>
      <c r="E53" s="120"/>
      <c r="F53" s="120"/>
      <c r="G53" s="120">
        <v>80</v>
      </c>
      <c r="H53" s="120">
        <v>1</v>
      </c>
      <c r="I53" s="120">
        <v>39</v>
      </c>
      <c r="J53" s="120"/>
      <c r="K53" s="120"/>
      <c r="L53" s="120"/>
      <c r="M53" s="120">
        <v>40</v>
      </c>
      <c r="N53" s="120">
        <v>120</v>
      </c>
      <c r="Q53" s="119"/>
      <c r="R53" s="119"/>
      <c r="S53" s="119"/>
      <c r="T53" s="119"/>
      <c r="U53" s="164" t="s">
        <v>293</v>
      </c>
      <c r="V53" s="213" t="str">
        <f t="shared" si="15"/>
        <v/>
      </c>
      <c r="W53" s="213" t="str">
        <f t="shared" si="16"/>
        <v/>
      </c>
      <c r="X53" s="213" t="str">
        <f t="shared" si="17"/>
        <v/>
      </c>
      <c r="Y53" s="213" t="str">
        <f t="shared" si="18"/>
        <v/>
      </c>
      <c r="Z53" s="213" t="str">
        <f t="shared" si="19"/>
        <v/>
      </c>
      <c r="AA53" s="233" t="str">
        <f t="shared" si="26"/>
        <v/>
      </c>
      <c r="AB53" s="220" t="s">
        <v>302</v>
      </c>
      <c r="AC53" s="216">
        <f t="shared" si="20"/>
        <v>0</v>
      </c>
      <c r="AD53" s="213">
        <f t="shared" si="21"/>
        <v>0.9</v>
      </c>
      <c r="AE53" s="213">
        <f t="shared" si="22"/>
        <v>0.1</v>
      </c>
      <c r="AF53" s="213">
        <f t="shared" si="23"/>
        <v>0</v>
      </c>
      <c r="AG53" s="213">
        <f t="shared" si="24"/>
        <v>0</v>
      </c>
      <c r="AH53" s="233">
        <f t="shared" si="27"/>
        <v>2</v>
      </c>
      <c r="AI53" s="220" t="s">
        <v>302</v>
      </c>
      <c r="AK53" s="164" t="s">
        <v>293</v>
      </c>
      <c r="AL53" s="122" t="str">
        <f>IFERROR(((VLOOKUP(AK53,A:N,8,FALSE))/(VLOOKUP(AK53,A:N,13,FALSE)))*(VLOOKUP(AK53,'E-REF_HNO_pop'!B:E,3,FALSE)),"-")</f>
        <v>-</v>
      </c>
      <c r="AM53" s="122" t="str">
        <f>IFERROR(((VLOOKUP(AK53,A:N,9,FALSE))/(VLOOKUP(AK53,A:N,13,FALSE)))*(VLOOKUP(AK53,'E-REF_HNO_pop'!B:E,3,FALSE)),"-")</f>
        <v>-</v>
      </c>
      <c r="AN53" s="122" t="str">
        <f>IFERROR(((VLOOKUP(AK53,A:N,10,FALSE))/(VLOOKUP(AK53,A:N,13,FALSE)))*(VLOOKUP(AK53,'E-REF_HNO_pop'!B:E,3,FALSE)),"-")</f>
        <v>-</v>
      </c>
      <c r="AO53" s="122" t="str">
        <f>IFERROR(((VLOOKUP(AK53,A:N,11,FALSE))/(VLOOKUP(AK53,A:N,13,FALSE)))*(VLOOKUP(AK53,'E-REF_HNO_pop'!B:E,3,FALSE)),"-")</f>
        <v>-</v>
      </c>
      <c r="AP53" s="122" t="str">
        <f>IFERROR(((VLOOKUP(AK53,A:N,12,FALSE))/(VLOOKUP(AK53,A:N,13,FALSE)))*(VLOOKUP(AK53,'E-REF_HNO_pop'!B:E,3,FALSE)),"-")</f>
        <v>-</v>
      </c>
      <c r="AQ53" s="122">
        <f t="shared" si="25"/>
        <v>0</v>
      </c>
      <c r="AR53" s="176" t="s">
        <v>302</v>
      </c>
      <c r="AS53" s="162">
        <f>IFERROR(((VLOOKUP(AK53,A:N,2,FALSE))/(VLOOKUP(AK53,A:N,7,FALSE)))*(VLOOKUP(AK53,'E-REF_HNO_pop'!B:E,4,FALSE)),"-")</f>
        <v>0</v>
      </c>
      <c r="AT53" s="122">
        <f>IFERROR(((VLOOKUP(AK53,A:N,3,FALSE))/(VLOOKUP(AK53,A:N,7,FALSE)))*(VLOOKUP(AK53,'E-REF_HNO_pop'!B:E,4,FALSE)),"-")</f>
        <v>103796.1</v>
      </c>
      <c r="AU53" s="122">
        <f>IFERROR(((VLOOKUP(AK53,A:N,4,FALSE))/(VLOOKUP(AK53,A:N,7,FALSE)))*(VLOOKUP(AK53,'E-REF_HNO_pop'!B:E,4,FALSE)),"-")</f>
        <v>11532.900000000001</v>
      </c>
      <c r="AV53" s="122">
        <f>IFERROR(((VLOOKUP(AK53,A:N,5,FALSE))/(VLOOKUP(AK53,A:N,7,FALSE)))*(VLOOKUP(AK53,'E-REF_HNO_pop'!B:E,4,FALSE)),"-")</f>
        <v>0</v>
      </c>
      <c r="AW53" s="122">
        <f>IFERROR(((VLOOKUP(AK53,A:N,6,FALSE))/(VLOOKUP(AK53,A:N,7,FALSE)))*(VLOOKUP(AK53,'E-REF_HNO_pop'!B:E,4,FALSE)),"-")</f>
        <v>0</v>
      </c>
      <c r="AX53" s="172">
        <f t="shared" si="28"/>
        <v>11532.900000000001</v>
      </c>
      <c r="AY53" s="176" t="s">
        <v>302</v>
      </c>
      <c r="AZ53" s="170"/>
    </row>
    <row r="54" spans="1:52" ht="15.5" x14ac:dyDescent="0.35">
      <c r="A54" s="118" t="s">
        <v>110</v>
      </c>
      <c r="B54" s="120">
        <v>1</v>
      </c>
      <c r="C54" s="120">
        <v>55</v>
      </c>
      <c r="D54" s="120">
        <v>4</v>
      </c>
      <c r="E54" s="120"/>
      <c r="F54" s="120"/>
      <c r="G54" s="120">
        <v>60</v>
      </c>
      <c r="H54" s="120"/>
      <c r="I54" s="120">
        <v>60</v>
      </c>
      <c r="J54" s="120">
        <v>3</v>
      </c>
      <c r="K54" s="120"/>
      <c r="L54" s="120"/>
      <c r="M54" s="120">
        <v>63</v>
      </c>
      <c r="N54" s="120">
        <v>123</v>
      </c>
      <c r="Q54" s="119"/>
      <c r="R54" s="119"/>
      <c r="S54" s="119"/>
      <c r="T54" s="119"/>
      <c r="U54" s="164" t="s">
        <v>101</v>
      </c>
      <c r="V54" s="213">
        <f t="shared" si="15"/>
        <v>0</v>
      </c>
      <c r="W54" s="213">
        <f t="shared" si="16"/>
        <v>0.90909090909090906</v>
      </c>
      <c r="X54" s="213">
        <f t="shared" si="17"/>
        <v>7.575757575757576E-2</v>
      </c>
      <c r="Y54" s="213">
        <f t="shared" si="18"/>
        <v>1.5151515151515152E-2</v>
      </c>
      <c r="Z54" s="213">
        <f t="shared" si="19"/>
        <v>0</v>
      </c>
      <c r="AA54" s="233">
        <f t="shared" si="10"/>
        <v>2</v>
      </c>
      <c r="AB54" s="220" t="s">
        <v>304</v>
      </c>
      <c r="AC54" s="216">
        <f t="shared" si="20"/>
        <v>0</v>
      </c>
      <c r="AD54" s="213">
        <f t="shared" si="21"/>
        <v>0.93069306930693074</v>
      </c>
      <c r="AE54" s="213">
        <f t="shared" si="22"/>
        <v>6.9306930693069313E-2</v>
      </c>
      <c r="AF54" s="213">
        <f t="shared" si="23"/>
        <v>0</v>
      </c>
      <c r="AG54" s="213">
        <f t="shared" si="24"/>
        <v>0</v>
      </c>
      <c r="AH54" s="233">
        <f t="shared" si="11"/>
        <v>2</v>
      </c>
      <c r="AI54" s="220" t="s">
        <v>303</v>
      </c>
      <c r="AK54" s="164" t="s">
        <v>101</v>
      </c>
      <c r="AL54" s="122">
        <f>IFERROR(((VLOOKUP(AK54,A:N,8,FALSE))/(VLOOKUP(AK54,A:N,13,FALSE)))*(VLOOKUP(AK54,'E-REF_HNO_pop'!B:E,3,FALSE)),"-")</f>
        <v>0</v>
      </c>
      <c r="AM54" s="122">
        <f>IFERROR(((VLOOKUP(AK54,A:N,9,FALSE))/(VLOOKUP(AK54,A:N,13,FALSE)))*(VLOOKUP(AK54,'E-REF_HNO_pop'!B:E,3,FALSE)),"-")</f>
        <v>7272.7272727272721</v>
      </c>
      <c r="AN54" s="122">
        <f>IFERROR(((VLOOKUP(AK54,A:N,10,FALSE))/(VLOOKUP(AK54,A:N,13,FALSE)))*(VLOOKUP(AK54,'E-REF_HNO_pop'!B:E,3,FALSE)),"-")</f>
        <v>606.06060606060612</v>
      </c>
      <c r="AO54" s="122">
        <f>IFERROR(((VLOOKUP(AK54,A:N,11,FALSE))/(VLOOKUP(AK54,A:N,13,FALSE)))*(VLOOKUP(AK54,'E-REF_HNO_pop'!B:E,3,FALSE)),"-")</f>
        <v>121.21212121212122</v>
      </c>
      <c r="AP54" s="122">
        <f>IFERROR(((VLOOKUP(AK54,A:N,12,FALSE))/(VLOOKUP(AK54,A:N,13,FALSE)))*(VLOOKUP(AK54,'E-REF_HNO_pop'!B:E,3,FALSE)),"-")</f>
        <v>0</v>
      </c>
      <c r="AQ54" s="122" t="s">
        <v>296</v>
      </c>
      <c r="AR54" s="176" t="s">
        <v>304</v>
      </c>
      <c r="AS54" s="162">
        <f>IFERROR(((VLOOKUP(AK54,A:N,2,FALSE))/(VLOOKUP(AK54,A:N,7,FALSE)))*(VLOOKUP(AK54,'E-REF_HNO_pop'!B:E,4,FALSE)),"-")</f>
        <v>0</v>
      </c>
      <c r="AT54" s="122">
        <f>IFERROR(((VLOOKUP(AK54,A:N,3,FALSE))/(VLOOKUP(AK54,A:N,7,FALSE)))*(VLOOKUP(AK54,'E-REF_HNO_pop'!B:E,4,FALSE)),"-")</f>
        <v>125231.26732673268</v>
      </c>
      <c r="AU54" s="122">
        <f>IFERROR(((VLOOKUP(AK54,A:N,4,FALSE))/(VLOOKUP(AK54,A:N,7,FALSE)))*(VLOOKUP(AK54,'E-REF_HNO_pop'!B:E,4,FALSE)),"-")</f>
        <v>9325.7326732673282</v>
      </c>
      <c r="AV54" s="122">
        <f>IFERROR(((VLOOKUP(AK54,A:N,5,FALSE))/(VLOOKUP(AK54,A:N,7,FALSE)))*(VLOOKUP(AK54,'E-REF_HNO_pop'!B:E,4,FALSE)),"-")</f>
        <v>0</v>
      </c>
      <c r="AW54" s="122">
        <f>IFERROR(((VLOOKUP(AK54,A:N,6,FALSE))/(VLOOKUP(AK54,A:N,7,FALSE)))*(VLOOKUP(AK54,'E-REF_HNO_pop'!B:E,4,FALSE)),"-")</f>
        <v>0</v>
      </c>
      <c r="AX54" s="172">
        <f t="shared" si="13"/>
        <v>9325.7326732673282</v>
      </c>
      <c r="AY54" s="176" t="s">
        <v>303</v>
      </c>
      <c r="AZ54" s="170"/>
    </row>
    <row r="55" spans="1:52" ht="15.5" x14ac:dyDescent="0.35">
      <c r="A55" s="118" t="s">
        <v>111</v>
      </c>
      <c r="B55" s="120"/>
      <c r="C55" s="120">
        <v>145</v>
      </c>
      <c r="D55" s="120">
        <v>2</v>
      </c>
      <c r="E55" s="120"/>
      <c r="F55" s="120"/>
      <c r="G55" s="120">
        <v>147</v>
      </c>
      <c r="H55" s="120"/>
      <c r="I55" s="120">
        <v>53</v>
      </c>
      <c r="J55" s="120"/>
      <c r="K55" s="120"/>
      <c r="L55" s="120"/>
      <c r="M55" s="120">
        <v>53</v>
      </c>
      <c r="N55" s="120">
        <v>200</v>
      </c>
      <c r="Q55" s="119"/>
      <c r="R55" s="119"/>
      <c r="S55" s="119"/>
      <c r="T55" s="119"/>
      <c r="U55" s="164" t="s">
        <v>102</v>
      </c>
      <c r="V55" s="213">
        <f t="shared" si="15"/>
        <v>0</v>
      </c>
      <c r="W55" s="213">
        <f t="shared" si="16"/>
        <v>0.83333333333333337</v>
      </c>
      <c r="X55" s="213">
        <f t="shared" si="17"/>
        <v>0.16666666666666666</v>
      </c>
      <c r="Y55" s="213">
        <f t="shared" si="18"/>
        <v>0</v>
      </c>
      <c r="Z55" s="213">
        <f t="shared" si="19"/>
        <v>0</v>
      </c>
      <c r="AA55" s="233">
        <f t="shared" si="10"/>
        <v>2</v>
      </c>
      <c r="AB55" s="220" t="s">
        <v>304</v>
      </c>
      <c r="AC55" s="216">
        <f t="shared" si="20"/>
        <v>0</v>
      </c>
      <c r="AD55" s="213">
        <f t="shared" si="21"/>
        <v>0.87234042553191493</v>
      </c>
      <c r="AE55" s="213">
        <f t="shared" si="22"/>
        <v>0.1276595744680851</v>
      </c>
      <c r="AF55" s="213">
        <f t="shared" si="23"/>
        <v>0</v>
      </c>
      <c r="AG55" s="213">
        <f t="shared" si="24"/>
        <v>0</v>
      </c>
      <c r="AH55" s="233">
        <f t="shared" si="11"/>
        <v>2</v>
      </c>
      <c r="AI55" s="220" t="s">
        <v>302</v>
      </c>
      <c r="AK55" s="164" t="s">
        <v>102</v>
      </c>
      <c r="AL55" s="122">
        <f>IFERROR(((VLOOKUP(AK55,A:N,8,FALSE))/(VLOOKUP(AK55,A:N,13,FALSE)))*(VLOOKUP(AK55,'E-REF_HNO_pop'!B:E,3,FALSE)),"-")</f>
        <v>0</v>
      </c>
      <c r="AM55" s="122">
        <f>IFERROR(((VLOOKUP(AK55,A:N,9,FALSE))/(VLOOKUP(AK55,A:N,13,FALSE)))*(VLOOKUP(AK55,'E-REF_HNO_pop'!B:E,3,FALSE)),"-")</f>
        <v>3500</v>
      </c>
      <c r="AN55" s="122">
        <f>IFERROR(((VLOOKUP(AK55,A:N,10,FALSE))/(VLOOKUP(AK55,A:N,13,FALSE)))*(VLOOKUP(AK55,'E-REF_HNO_pop'!B:E,3,FALSE)),"-")</f>
        <v>700</v>
      </c>
      <c r="AO55" s="122">
        <f>IFERROR(((VLOOKUP(AK55,A:N,11,FALSE))/(VLOOKUP(AK55,A:N,13,FALSE)))*(VLOOKUP(AK55,'E-REF_HNO_pop'!B:E,3,FALSE)),"-")</f>
        <v>0</v>
      </c>
      <c r="AP55" s="122">
        <f>IFERROR(((VLOOKUP(AK55,A:N,12,FALSE))/(VLOOKUP(AK55,A:N,13,FALSE)))*(VLOOKUP(AK55,'E-REF_HNO_pop'!B:E,3,FALSE)),"-")</f>
        <v>0</v>
      </c>
      <c r="AQ55" s="122" t="s">
        <v>296</v>
      </c>
      <c r="AR55" s="176" t="s">
        <v>304</v>
      </c>
      <c r="AS55" s="162">
        <f>IFERROR(((VLOOKUP(AK55,A:N,2,FALSE))/(VLOOKUP(AK55,A:N,7,FALSE)))*(VLOOKUP(AK55,'E-REF_HNO_pop'!B:E,4,FALSE)),"-")</f>
        <v>0</v>
      </c>
      <c r="AT55" s="122">
        <f>IFERROR(((VLOOKUP(AK55,A:N,3,FALSE))/(VLOOKUP(AK55,A:N,7,FALSE)))*(VLOOKUP(AK55,'E-REF_HNO_pop'!B:E,4,FALSE)),"-")</f>
        <v>106726.48936170213</v>
      </c>
      <c r="AU55" s="122">
        <f>IFERROR(((VLOOKUP(AK55,A:N,4,FALSE))/(VLOOKUP(AK55,A:N,7,FALSE)))*(VLOOKUP(AK55,'E-REF_HNO_pop'!B:E,4,FALSE)),"-")</f>
        <v>15618.510638297872</v>
      </c>
      <c r="AV55" s="122">
        <f>IFERROR(((VLOOKUP(AK55,A:N,5,FALSE))/(VLOOKUP(AK55,A:N,7,FALSE)))*(VLOOKUP(AK55,'E-REF_HNO_pop'!B:E,4,FALSE)),"-")</f>
        <v>0</v>
      </c>
      <c r="AW55" s="122">
        <f>IFERROR(((VLOOKUP(AK55,A:N,6,FALSE))/(VLOOKUP(AK55,A:N,7,FALSE)))*(VLOOKUP(AK55,'E-REF_HNO_pop'!B:E,4,FALSE)),"-")</f>
        <v>0</v>
      </c>
      <c r="AX55" s="172">
        <f t="shared" si="13"/>
        <v>15618.510638297872</v>
      </c>
      <c r="AY55" s="176" t="s">
        <v>302</v>
      </c>
      <c r="AZ55" s="170"/>
    </row>
    <row r="56" spans="1:52" ht="15.5" x14ac:dyDescent="0.35">
      <c r="A56" s="118" t="s">
        <v>106</v>
      </c>
      <c r="B56" s="120"/>
      <c r="C56" s="120">
        <v>71</v>
      </c>
      <c r="D56" s="120">
        <v>2</v>
      </c>
      <c r="E56" s="120"/>
      <c r="F56" s="120"/>
      <c r="G56" s="120">
        <v>73</v>
      </c>
      <c r="H56" s="120"/>
      <c r="I56" s="120"/>
      <c r="J56" s="120"/>
      <c r="K56" s="120"/>
      <c r="L56" s="120"/>
      <c r="M56" s="120"/>
      <c r="N56" s="120">
        <v>73</v>
      </c>
      <c r="Q56" s="119"/>
      <c r="R56" s="119"/>
      <c r="S56" s="119"/>
      <c r="T56" s="119"/>
      <c r="U56" s="164" t="s">
        <v>105</v>
      </c>
      <c r="V56" s="213">
        <f t="shared" si="15"/>
        <v>2.5000000000000001E-2</v>
      </c>
      <c r="W56" s="213">
        <f t="shared" si="16"/>
        <v>0.97499999999999998</v>
      </c>
      <c r="X56" s="213">
        <f t="shared" si="17"/>
        <v>0</v>
      </c>
      <c r="Y56" s="213">
        <f t="shared" si="18"/>
        <v>0</v>
      </c>
      <c r="Z56" s="213">
        <f t="shared" si="19"/>
        <v>0</v>
      </c>
      <c r="AA56" s="233">
        <f t="shared" si="10"/>
        <v>2</v>
      </c>
      <c r="AB56" s="220" t="s">
        <v>304</v>
      </c>
      <c r="AC56" s="216">
        <f t="shared" si="20"/>
        <v>3.7499999999999999E-2</v>
      </c>
      <c r="AD56" s="213">
        <f t="shared" si="21"/>
        <v>0.91249999999999998</v>
      </c>
      <c r="AE56" s="213">
        <f t="shared" si="22"/>
        <v>0.05</v>
      </c>
      <c r="AF56" s="213">
        <f t="shared" si="23"/>
        <v>0</v>
      </c>
      <c r="AG56" s="213">
        <f t="shared" si="24"/>
        <v>0</v>
      </c>
      <c r="AH56" s="233">
        <f t="shared" si="11"/>
        <v>2</v>
      </c>
      <c r="AI56" s="220" t="s">
        <v>303</v>
      </c>
      <c r="AK56" s="164" t="s">
        <v>105</v>
      </c>
      <c r="AL56" s="122">
        <f>IFERROR(((VLOOKUP(AK56,A:N,8,FALSE))/(VLOOKUP(AK56,A:N,13,FALSE)))*(VLOOKUP(AK56,'E-REF_HNO_pop'!B:E,3,FALSE)),"-")</f>
        <v>212.5</v>
      </c>
      <c r="AM56" s="122">
        <f>IFERROR(((VLOOKUP(AK56,A:N,9,FALSE))/(VLOOKUP(AK56,A:N,13,FALSE)))*(VLOOKUP(AK56,'E-REF_HNO_pop'!B:E,3,FALSE)),"-")</f>
        <v>8287.5</v>
      </c>
      <c r="AN56" s="122">
        <f>IFERROR(((VLOOKUP(AK56,A:N,10,FALSE))/(VLOOKUP(AK56,A:N,13,FALSE)))*(VLOOKUP(AK56,'E-REF_HNO_pop'!B:E,3,FALSE)),"-")</f>
        <v>0</v>
      </c>
      <c r="AO56" s="122">
        <f>IFERROR(((VLOOKUP(AK56,A:N,11,FALSE))/(VLOOKUP(AK56,A:N,13,FALSE)))*(VLOOKUP(AK56,'E-REF_HNO_pop'!B:E,3,FALSE)),"-")</f>
        <v>0</v>
      </c>
      <c r="AP56" s="122">
        <f>IFERROR(((VLOOKUP(AK56,A:N,12,FALSE))/(VLOOKUP(AK56,A:N,13,FALSE)))*(VLOOKUP(AK56,'E-REF_HNO_pop'!B:E,3,FALSE)),"-")</f>
        <v>0</v>
      </c>
      <c r="AQ56" s="122" t="s">
        <v>296</v>
      </c>
      <c r="AR56" s="176" t="s">
        <v>304</v>
      </c>
      <c r="AS56" s="162">
        <f>IFERROR(((VLOOKUP(AK56,A:N,2,FALSE))/(VLOOKUP(AK56,A:N,7,FALSE)))*(VLOOKUP(AK56,'E-REF_HNO_pop'!B:E,4,FALSE)),"-")</f>
        <v>4279.3499999999995</v>
      </c>
      <c r="AT56" s="122">
        <f>IFERROR(((VLOOKUP(AK56,A:N,3,FALSE))/(VLOOKUP(AK56,A:N,7,FALSE)))*(VLOOKUP(AK56,'E-REF_HNO_pop'!B:E,4,FALSE)),"-")</f>
        <v>104130.84999999999</v>
      </c>
      <c r="AU56" s="122">
        <f>IFERROR(((VLOOKUP(AK56,A:N,4,FALSE))/(VLOOKUP(AK56,A:N,7,FALSE)))*(VLOOKUP(AK56,'E-REF_HNO_pop'!B:E,4,FALSE)),"-")</f>
        <v>5705.8</v>
      </c>
      <c r="AV56" s="122">
        <f>IFERROR(((VLOOKUP(AK56,A:N,5,FALSE))/(VLOOKUP(AK56,A:N,7,FALSE)))*(VLOOKUP(AK56,'E-REF_HNO_pop'!B:E,4,FALSE)),"-")</f>
        <v>0</v>
      </c>
      <c r="AW56" s="122">
        <f>IFERROR(((VLOOKUP(AK56,A:N,6,FALSE))/(VLOOKUP(AK56,A:N,7,FALSE)))*(VLOOKUP(AK56,'E-REF_HNO_pop'!B:E,4,FALSE)),"-")</f>
        <v>0</v>
      </c>
      <c r="AX56" s="172">
        <f t="shared" si="13"/>
        <v>5705.8</v>
      </c>
      <c r="AY56" s="176" t="s">
        <v>303</v>
      </c>
      <c r="AZ56" s="170"/>
    </row>
    <row r="57" spans="1:52" ht="15.5" x14ac:dyDescent="0.35">
      <c r="A57" s="118" t="s">
        <v>270</v>
      </c>
      <c r="B57" s="120"/>
      <c r="C57" s="120">
        <v>71</v>
      </c>
      <c r="D57" s="120">
        <v>7</v>
      </c>
      <c r="E57" s="120"/>
      <c r="F57" s="120"/>
      <c r="G57" s="120">
        <v>78</v>
      </c>
      <c r="H57" s="120"/>
      <c r="I57" s="120"/>
      <c r="J57" s="120"/>
      <c r="K57" s="120"/>
      <c r="L57" s="120"/>
      <c r="M57" s="120"/>
      <c r="N57" s="120">
        <v>78</v>
      </c>
      <c r="Q57" s="119"/>
      <c r="R57" s="119"/>
      <c r="S57" s="119"/>
      <c r="T57" s="119"/>
      <c r="U57" s="164" t="s">
        <v>106</v>
      </c>
      <c r="V57" s="213" t="str">
        <f t="shared" si="15"/>
        <v/>
      </c>
      <c r="W57" s="213" t="str">
        <f t="shared" si="16"/>
        <v/>
      </c>
      <c r="X57" s="213" t="str">
        <f t="shared" si="17"/>
        <v/>
      </c>
      <c r="Y57" s="213" t="str">
        <f t="shared" si="18"/>
        <v/>
      </c>
      <c r="Z57" s="213" t="str">
        <f t="shared" si="19"/>
        <v/>
      </c>
      <c r="AA57" s="233" t="str">
        <f t="shared" si="10"/>
        <v/>
      </c>
      <c r="AB57" s="220" t="s">
        <v>303</v>
      </c>
      <c r="AC57" s="216">
        <f t="shared" si="20"/>
        <v>0</v>
      </c>
      <c r="AD57" s="213">
        <f t="shared" si="21"/>
        <v>0.9726027397260274</v>
      </c>
      <c r="AE57" s="213">
        <f t="shared" si="22"/>
        <v>2.7397260273972601E-2</v>
      </c>
      <c r="AF57" s="213">
        <f t="shared" si="23"/>
        <v>0</v>
      </c>
      <c r="AG57" s="213">
        <f t="shared" si="24"/>
        <v>0</v>
      </c>
      <c r="AH57" s="233">
        <f t="shared" si="11"/>
        <v>2</v>
      </c>
      <c r="AI57" s="220" t="s">
        <v>302</v>
      </c>
      <c r="AK57" s="164" t="s">
        <v>106</v>
      </c>
      <c r="AL57" s="122" t="str">
        <f>IFERROR(((VLOOKUP(AK57,A:N,8,FALSE))/(VLOOKUP(AK57,A:N,13,FALSE)))*(VLOOKUP(AK57,'E-REF_HNO_pop'!B:E,3,FALSE)),"-")</f>
        <v>-</v>
      </c>
      <c r="AM57" s="122" t="str">
        <f>IFERROR(((VLOOKUP(AK57,A:N,9,FALSE))/(VLOOKUP(AK57,A:N,13,FALSE)))*(VLOOKUP(AK57,'E-REF_HNO_pop'!B:E,3,FALSE)),"-")</f>
        <v>-</v>
      </c>
      <c r="AN57" s="122" t="str">
        <f>IFERROR(((VLOOKUP(AK57,A:N,10,FALSE))/(VLOOKUP(AK57,A:N,13,FALSE)))*(VLOOKUP(AK57,'E-REF_HNO_pop'!B:E,3,FALSE)),"-")</f>
        <v>-</v>
      </c>
      <c r="AO57" s="122" t="str">
        <f>IFERROR(((VLOOKUP(AK57,A:N,11,FALSE))/(VLOOKUP(AK57,A:N,13,FALSE)))*(VLOOKUP(AK57,'E-REF_HNO_pop'!B:E,3,FALSE)),"-")</f>
        <v>-</v>
      </c>
      <c r="AP57" s="122" t="str">
        <f>IFERROR(((VLOOKUP(AK57,A:N,12,FALSE))/(VLOOKUP(AK57,A:N,13,FALSE)))*(VLOOKUP(AK57,'E-REF_HNO_pop'!B:E,3,FALSE)),"-")</f>
        <v>-</v>
      </c>
      <c r="AQ57" s="122">
        <f t="shared" si="25"/>
        <v>0</v>
      </c>
      <c r="AR57" s="176" t="s">
        <v>303</v>
      </c>
      <c r="AS57" s="162">
        <f>IFERROR(((VLOOKUP(AK57,A:N,2,FALSE))/(VLOOKUP(AK57,A:N,7,FALSE)))*(VLOOKUP(AK57,'E-REF_HNO_pop'!B:E,4,FALSE)),"-")</f>
        <v>0</v>
      </c>
      <c r="AT57" s="122">
        <f>IFERROR(((VLOOKUP(AK57,A:N,3,FALSE))/(VLOOKUP(AK57,A:N,7,FALSE)))*(VLOOKUP(AK57,'E-REF_HNO_pop'!B:E,4,FALSE)),"-")</f>
        <v>59851.054794520547</v>
      </c>
      <c r="AU57" s="122">
        <f>IFERROR(((VLOOKUP(AK57,A:N,4,FALSE))/(VLOOKUP(AK57,A:N,7,FALSE)))*(VLOOKUP(AK57,'E-REF_HNO_pop'!B:E,4,FALSE)),"-")</f>
        <v>1685.9452054794519</v>
      </c>
      <c r="AV57" s="122">
        <f>IFERROR(((VLOOKUP(AK57,A:N,5,FALSE))/(VLOOKUP(AK57,A:N,7,FALSE)))*(VLOOKUP(AK57,'E-REF_HNO_pop'!B:E,4,FALSE)),"-")</f>
        <v>0</v>
      </c>
      <c r="AW57" s="122">
        <f>IFERROR(((VLOOKUP(AK57,A:N,6,FALSE))/(VLOOKUP(AK57,A:N,7,FALSE)))*(VLOOKUP(AK57,'E-REF_HNO_pop'!B:E,4,FALSE)),"-")</f>
        <v>0</v>
      </c>
      <c r="AX57" s="172">
        <f t="shared" si="13"/>
        <v>1685.9452054794519</v>
      </c>
      <c r="AY57" s="176" t="s">
        <v>302</v>
      </c>
      <c r="AZ57" s="170"/>
    </row>
    <row r="58" spans="1:52" ht="15.5" x14ac:dyDescent="0.35">
      <c r="A58" s="118" t="s">
        <v>273</v>
      </c>
      <c r="B58" s="120"/>
      <c r="C58" s="120">
        <v>60</v>
      </c>
      <c r="D58" s="120">
        <v>8</v>
      </c>
      <c r="E58" s="120"/>
      <c r="F58" s="120"/>
      <c r="G58" s="120">
        <v>68</v>
      </c>
      <c r="H58" s="120"/>
      <c r="I58" s="120">
        <v>51</v>
      </c>
      <c r="J58" s="120">
        <v>10</v>
      </c>
      <c r="K58" s="120">
        <v>2</v>
      </c>
      <c r="L58" s="120"/>
      <c r="M58" s="120">
        <v>63</v>
      </c>
      <c r="N58" s="120">
        <v>131</v>
      </c>
      <c r="Q58" s="119"/>
      <c r="R58" s="119"/>
      <c r="S58" s="119"/>
      <c r="T58" s="119"/>
      <c r="U58" s="164" t="s">
        <v>108</v>
      </c>
      <c r="V58" s="213">
        <f t="shared" si="15"/>
        <v>0</v>
      </c>
      <c r="W58" s="213">
        <f t="shared" si="16"/>
        <v>0.82399999999999995</v>
      </c>
      <c r="X58" s="213">
        <f t="shared" si="17"/>
        <v>0.152</v>
      </c>
      <c r="Y58" s="213">
        <f t="shared" si="18"/>
        <v>2.4E-2</v>
      </c>
      <c r="Z58" s="213">
        <f t="shared" si="19"/>
        <v>0</v>
      </c>
      <c r="AA58" s="233">
        <f t="shared" si="10"/>
        <v>2</v>
      </c>
      <c r="AB58" s="220" t="s">
        <v>302</v>
      </c>
      <c r="AC58" s="216">
        <f t="shared" si="20"/>
        <v>0</v>
      </c>
      <c r="AD58" s="213">
        <f t="shared" si="21"/>
        <v>0.96330275229357798</v>
      </c>
      <c r="AE58" s="213">
        <f t="shared" si="22"/>
        <v>3.669724770642202E-2</v>
      </c>
      <c r="AF58" s="213">
        <f t="shared" si="23"/>
        <v>0</v>
      </c>
      <c r="AG58" s="213">
        <f t="shared" si="24"/>
        <v>0</v>
      </c>
      <c r="AH58" s="233">
        <f t="shared" si="11"/>
        <v>2</v>
      </c>
      <c r="AI58" s="220" t="s">
        <v>302</v>
      </c>
      <c r="AK58" s="164" t="s">
        <v>108</v>
      </c>
      <c r="AL58" s="122">
        <f>IFERROR(((VLOOKUP(AK58,A:N,8,FALSE))/(VLOOKUP(AK58,A:N,13,FALSE)))*(VLOOKUP(AK58,'E-REF_HNO_pop'!B:E,3,FALSE)),"-")</f>
        <v>0</v>
      </c>
      <c r="AM58" s="122">
        <f>IFERROR(((VLOOKUP(AK58,A:N,9,FALSE))/(VLOOKUP(AK58,A:N,13,FALSE)))*(VLOOKUP(AK58,'E-REF_HNO_pop'!B:E,3,FALSE)),"-")</f>
        <v>11453.599999999999</v>
      </c>
      <c r="AN58" s="122">
        <f>IFERROR(((VLOOKUP(AK58,A:N,10,FALSE))/(VLOOKUP(AK58,A:N,13,FALSE)))*(VLOOKUP(AK58,'E-REF_HNO_pop'!B:E,3,FALSE)),"-")</f>
        <v>2112.7999999999997</v>
      </c>
      <c r="AO58" s="122">
        <f>IFERROR(((VLOOKUP(AK58,A:N,11,FALSE))/(VLOOKUP(AK58,A:N,13,FALSE)))*(VLOOKUP(AK58,'E-REF_HNO_pop'!B:E,3,FALSE)),"-")</f>
        <v>333.6</v>
      </c>
      <c r="AP58" s="122">
        <f>IFERROR(((VLOOKUP(AK58,A:N,12,FALSE))/(VLOOKUP(AK58,A:N,13,FALSE)))*(VLOOKUP(AK58,'E-REF_HNO_pop'!B:E,3,FALSE)),"-")</f>
        <v>0</v>
      </c>
      <c r="AQ58" s="122">
        <f t="shared" si="25"/>
        <v>2446.3999999999996</v>
      </c>
      <c r="AR58" s="176" t="s">
        <v>302</v>
      </c>
      <c r="AS58" s="162">
        <f>IFERROR(((VLOOKUP(AK58,A:N,2,FALSE))/(VLOOKUP(AK58,A:N,7,FALSE)))*(VLOOKUP(AK58,'E-REF_HNO_pop'!B:E,4,FALSE)),"-")</f>
        <v>0</v>
      </c>
      <c r="AT58" s="122">
        <f>IFERROR(((VLOOKUP(AK58,A:N,3,FALSE))/(VLOOKUP(AK58,A:N,7,FALSE)))*(VLOOKUP(AK58,'E-REF_HNO_pop'!B:E,4,FALSE)),"-")</f>
        <v>59625.550458715596</v>
      </c>
      <c r="AU58" s="122">
        <f>IFERROR(((VLOOKUP(AK58,A:N,4,FALSE))/(VLOOKUP(AK58,A:N,7,FALSE)))*(VLOOKUP(AK58,'E-REF_HNO_pop'!B:E,4,FALSE)),"-")</f>
        <v>2271.4495412844039</v>
      </c>
      <c r="AV58" s="122">
        <f>IFERROR(((VLOOKUP(AK58,A:N,5,FALSE))/(VLOOKUP(AK58,A:N,7,FALSE)))*(VLOOKUP(AK58,'E-REF_HNO_pop'!B:E,4,FALSE)),"-")</f>
        <v>0</v>
      </c>
      <c r="AW58" s="122">
        <f>IFERROR(((VLOOKUP(AK58,A:N,6,FALSE))/(VLOOKUP(AK58,A:N,7,FALSE)))*(VLOOKUP(AK58,'E-REF_HNO_pop'!B:E,4,FALSE)),"-")</f>
        <v>0</v>
      </c>
      <c r="AX58" s="172">
        <f t="shared" si="13"/>
        <v>2271.4495412844039</v>
      </c>
      <c r="AY58" s="176" t="s">
        <v>302</v>
      </c>
      <c r="AZ58" s="170"/>
    </row>
    <row r="59" spans="1:52" ht="15.5" x14ac:dyDescent="0.35">
      <c r="A59" s="118" t="s">
        <v>108</v>
      </c>
      <c r="B59" s="120"/>
      <c r="C59" s="120">
        <v>105</v>
      </c>
      <c r="D59" s="120">
        <v>4</v>
      </c>
      <c r="E59" s="120"/>
      <c r="F59" s="120"/>
      <c r="G59" s="120">
        <v>109</v>
      </c>
      <c r="H59" s="120"/>
      <c r="I59" s="120">
        <v>103</v>
      </c>
      <c r="J59" s="120">
        <v>19</v>
      </c>
      <c r="K59" s="120">
        <v>3</v>
      </c>
      <c r="L59" s="120"/>
      <c r="M59" s="120">
        <v>125</v>
      </c>
      <c r="N59" s="120">
        <v>234</v>
      </c>
      <c r="Q59" s="119"/>
      <c r="R59" s="119"/>
      <c r="S59" s="119"/>
      <c r="T59" s="119"/>
      <c r="U59" s="164" t="s">
        <v>203</v>
      </c>
      <c r="V59" s="213">
        <f t="shared" si="15"/>
        <v>7.8125E-2</v>
      </c>
      <c r="W59" s="213">
        <f t="shared" si="16"/>
        <v>0.828125</v>
      </c>
      <c r="X59" s="213">
        <f t="shared" si="17"/>
        <v>9.375E-2</v>
      </c>
      <c r="Y59" s="213">
        <f t="shared" si="18"/>
        <v>0</v>
      </c>
      <c r="Z59" s="213">
        <f t="shared" si="19"/>
        <v>0</v>
      </c>
      <c r="AA59" s="233">
        <f t="shared" si="10"/>
        <v>2</v>
      </c>
      <c r="AB59" s="220" t="s">
        <v>302</v>
      </c>
      <c r="AC59" s="216">
        <f t="shared" si="20"/>
        <v>0</v>
      </c>
      <c r="AD59" s="213">
        <f t="shared" si="21"/>
        <v>0.93939393939393945</v>
      </c>
      <c r="AE59" s="213">
        <f t="shared" si="22"/>
        <v>6.0606060606060608E-2</v>
      </c>
      <c r="AF59" s="213">
        <f t="shared" si="23"/>
        <v>0</v>
      </c>
      <c r="AG59" s="213">
        <f t="shared" si="24"/>
        <v>0</v>
      </c>
      <c r="AH59" s="233">
        <f t="shared" si="11"/>
        <v>2</v>
      </c>
      <c r="AI59" s="220" t="s">
        <v>302</v>
      </c>
      <c r="AK59" s="164" t="s">
        <v>203</v>
      </c>
      <c r="AL59" s="122">
        <f>IFERROR(((VLOOKUP(AK59,A:N,8,FALSE))/(VLOOKUP(AK59,A:N,13,FALSE)))*(VLOOKUP(AK59,'E-REF_HNO_pop'!B:E,3,FALSE)),"-")</f>
        <v>507.8125</v>
      </c>
      <c r="AM59" s="122">
        <f>IFERROR(((VLOOKUP(AK59,A:N,9,FALSE))/(VLOOKUP(AK59,A:N,13,FALSE)))*(VLOOKUP(AK59,'E-REF_HNO_pop'!B:E,3,FALSE)),"-")</f>
        <v>5382.8125</v>
      </c>
      <c r="AN59" s="122">
        <f>IFERROR(((VLOOKUP(AK59,A:N,10,FALSE))/(VLOOKUP(AK59,A:N,13,FALSE)))*(VLOOKUP(AK59,'E-REF_HNO_pop'!B:E,3,FALSE)),"-")</f>
        <v>609.375</v>
      </c>
      <c r="AO59" s="122">
        <f>IFERROR(((VLOOKUP(AK59,A:N,11,FALSE))/(VLOOKUP(AK59,A:N,13,FALSE)))*(VLOOKUP(AK59,'E-REF_HNO_pop'!B:E,3,FALSE)),"-")</f>
        <v>0</v>
      </c>
      <c r="AP59" s="122">
        <f>IFERROR(((VLOOKUP(AK59,A:N,12,FALSE))/(VLOOKUP(AK59,A:N,13,FALSE)))*(VLOOKUP(AK59,'E-REF_HNO_pop'!B:E,3,FALSE)),"-")</f>
        <v>0</v>
      </c>
      <c r="AQ59" s="122">
        <f t="shared" si="25"/>
        <v>609.375</v>
      </c>
      <c r="AR59" s="176" t="s">
        <v>302</v>
      </c>
      <c r="AS59" s="162">
        <f>IFERROR(((VLOOKUP(AK59,A:N,2,FALSE))/(VLOOKUP(AK59,A:N,7,FALSE)))*(VLOOKUP(AK59,'E-REF_HNO_pop'!B:E,4,FALSE)),"-")</f>
        <v>0</v>
      </c>
      <c r="AT59" s="122">
        <f>IFERROR(((VLOOKUP(AK59,A:N,3,FALSE))/(VLOOKUP(AK59,A:N,7,FALSE)))*(VLOOKUP(AK59,'E-REF_HNO_pop'!B:E,4,FALSE)),"-")</f>
        <v>294074.45454545459</v>
      </c>
      <c r="AU59" s="122">
        <f>IFERROR(((VLOOKUP(AK59,A:N,4,FALSE))/(VLOOKUP(AK59,A:N,7,FALSE)))*(VLOOKUP(AK59,'E-REF_HNO_pop'!B:E,4,FALSE)),"-")</f>
        <v>18972.545454545456</v>
      </c>
      <c r="AV59" s="122">
        <f>IFERROR(((VLOOKUP(AK59,A:N,5,FALSE))/(VLOOKUP(AK59,A:N,7,FALSE)))*(VLOOKUP(AK59,'E-REF_HNO_pop'!B:E,4,FALSE)),"-")</f>
        <v>0</v>
      </c>
      <c r="AW59" s="122">
        <f>IFERROR(((VLOOKUP(AK59,A:N,6,FALSE))/(VLOOKUP(AK59,A:N,7,FALSE)))*(VLOOKUP(AK59,'E-REF_HNO_pop'!B:E,4,FALSE)),"-")</f>
        <v>0</v>
      </c>
      <c r="AX59" s="172">
        <f t="shared" si="13"/>
        <v>18972.545454545456</v>
      </c>
      <c r="AY59" s="176" t="s">
        <v>302</v>
      </c>
      <c r="AZ59" s="170"/>
    </row>
    <row r="60" spans="1:52" ht="15.5" x14ac:dyDescent="0.35">
      <c r="A60" s="118" t="s">
        <v>25</v>
      </c>
      <c r="B60" s="120"/>
      <c r="C60" s="120">
        <v>62</v>
      </c>
      <c r="D60" s="120">
        <v>10</v>
      </c>
      <c r="E60" s="120"/>
      <c r="F60" s="120"/>
      <c r="G60" s="120">
        <v>72</v>
      </c>
      <c r="H60" s="120"/>
      <c r="I60" s="120">
        <v>66</v>
      </c>
      <c r="J60" s="120">
        <v>20</v>
      </c>
      <c r="K60" s="120"/>
      <c r="L60" s="120"/>
      <c r="M60" s="120">
        <v>86</v>
      </c>
      <c r="N60" s="120">
        <v>158</v>
      </c>
      <c r="Q60" s="119"/>
      <c r="R60" s="119"/>
      <c r="S60" s="119"/>
      <c r="T60" s="119"/>
      <c r="U60" s="164" t="s">
        <v>110</v>
      </c>
      <c r="V60" s="213">
        <f t="shared" si="15"/>
        <v>0</v>
      </c>
      <c r="W60" s="213">
        <f t="shared" si="16"/>
        <v>0.95238095238095233</v>
      </c>
      <c r="X60" s="213">
        <f t="shared" si="17"/>
        <v>4.7619047619047616E-2</v>
      </c>
      <c r="Y60" s="213">
        <f t="shared" si="18"/>
        <v>0</v>
      </c>
      <c r="Z60" s="213">
        <f t="shared" si="19"/>
        <v>0</v>
      </c>
      <c r="AA60" s="233">
        <f t="shared" si="10"/>
        <v>2</v>
      </c>
      <c r="AB60" s="220" t="s">
        <v>303</v>
      </c>
      <c r="AC60" s="216">
        <f t="shared" si="20"/>
        <v>1.6666666666666666E-2</v>
      </c>
      <c r="AD60" s="213">
        <f t="shared" si="21"/>
        <v>0.91666666666666663</v>
      </c>
      <c r="AE60" s="213">
        <f t="shared" si="22"/>
        <v>6.6666666666666666E-2</v>
      </c>
      <c r="AF60" s="213">
        <f t="shared" si="23"/>
        <v>0</v>
      </c>
      <c r="AG60" s="213">
        <f t="shared" si="24"/>
        <v>0</v>
      </c>
      <c r="AH60" s="233">
        <f t="shared" si="11"/>
        <v>2</v>
      </c>
      <c r="AI60" s="220" t="s">
        <v>302</v>
      </c>
      <c r="AK60" s="164" t="s">
        <v>110</v>
      </c>
      <c r="AL60" s="122">
        <f>IFERROR(((VLOOKUP(AK60,A:N,8,FALSE))/(VLOOKUP(AK60,A:N,13,FALSE)))*(VLOOKUP(AK60,'E-REF_HNO_pop'!B:E,3,FALSE)),"-")</f>
        <v>0</v>
      </c>
      <c r="AM60" s="122">
        <f>IFERROR(((VLOOKUP(AK60,A:N,9,FALSE))/(VLOOKUP(AK60,A:N,13,FALSE)))*(VLOOKUP(AK60,'E-REF_HNO_pop'!B:E,3,FALSE)),"-")</f>
        <v>8380.9523809523798</v>
      </c>
      <c r="AN60" s="122">
        <f>IFERROR(((VLOOKUP(AK60,A:N,10,FALSE))/(VLOOKUP(AK60,A:N,13,FALSE)))*(VLOOKUP(AK60,'E-REF_HNO_pop'!B:E,3,FALSE)),"-")</f>
        <v>419.04761904761904</v>
      </c>
      <c r="AO60" s="122">
        <f>IFERROR(((VLOOKUP(AK60,A:N,11,FALSE))/(VLOOKUP(AK60,A:N,13,FALSE)))*(VLOOKUP(AK60,'E-REF_HNO_pop'!B:E,3,FALSE)),"-")</f>
        <v>0</v>
      </c>
      <c r="AP60" s="122">
        <f>IFERROR(((VLOOKUP(AK60,A:N,12,FALSE))/(VLOOKUP(AK60,A:N,13,FALSE)))*(VLOOKUP(AK60,'E-REF_HNO_pop'!B:E,3,FALSE)),"-")</f>
        <v>0</v>
      </c>
      <c r="AQ60" s="122">
        <f t="shared" si="25"/>
        <v>419.04761904761904</v>
      </c>
      <c r="AR60" s="176" t="s">
        <v>303</v>
      </c>
      <c r="AS60" s="162">
        <f>IFERROR(((VLOOKUP(AK60,A:N,2,FALSE))/(VLOOKUP(AK60,A:N,7,FALSE)))*(VLOOKUP(AK60,'E-REF_HNO_pop'!B:E,4,FALSE)),"-")</f>
        <v>1204.95</v>
      </c>
      <c r="AT60" s="122">
        <f>IFERROR(((VLOOKUP(AK60,A:N,3,FALSE))/(VLOOKUP(AK60,A:N,7,FALSE)))*(VLOOKUP(AK60,'E-REF_HNO_pop'!B:E,4,FALSE)),"-")</f>
        <v>66272.25</v>
      </c>
      <c r="AU60" s="122">
        <f>IFERROR(((VLOOKUP(AK60,A:N,4,FALSE))/(VLOOKUP(AK60,A:N,7,FALSE)))*(VLOOKUP(AK60,'E-REF_HNO_pop'!B:E,4,FALSE)),"-")</f>
        <v>4819.8</v>
      </c>
      <c r="AV60" s="122">
        <f>IFERROR(((VLOOKUP(AK60,A:N,5,FALSE))/(VLOOKUP(AK60,A:N,7,FALSE)))*(VLOOKUP(AK60,'E-REF_HNO_pop'!B:E,4,FALSE)),"-")</f>
        <v>0</v>
      </c>
      <c r="AW60" s="122">
        <f>IFERROR(((VLOOKUP(AK60,A:N,6,FALSE))/(VLOOKUP(AK60,A:N,7,FALSE)))*(VLOOKUP(AK60,'E-REF_HNO_pop'!B:E,4,FALSE)),"-")</f>
        <v>0</v>
      </c>
      <c r="AX60" s="172">
        <f t="shared" si="13"/>
        <v>4819.8</v>
      </c>
      <c r="AY60" s="176" t="s">
        <v>302</v>
      </c>
      <c r="AZ60" s="170"/>
    </row>
    <row r="61" spans="1:52" ht="15.5" x14ac:dyDescent="0.35">
      <c r="A61" s="118" t="s">
        <v>155</v>
      </c>
      <c r="B61" s="120">
        <v>1</v>
      </c>
      <c r="C61" s="120">
        <v>67</v>
      </c>
      <c r="D61" s="120">
        <v>7</v>
      </c>
      <c r="E61" s="120"/>
      <c r="F61" s="120"/>
      <c r="G61" s="120">
        <v>75</v>
      </c>
      <c r="H61" s="120"/>
      <c r="I61" s="120">
        <v>80</v>
      </c>
      <c r="J61" s="120">
        <v>21</v>
      </c>
      <c r="K61" s="120">
        <v>2</v>
      </c>
      <c r="L61" s="120"/>
      <c r="M61" s="120">
        <v>103</v>
      </c>
      <c r="N61" s="120">
        <v>178</v>
      </c>
      <c r="Q61" s="119"/>
      <c r="R61" s="119"/>
      <c r="S61" s="119"/>
      <c r="T61" s="119"/>
      <c r="U61" s="164" t="s">
        <v>155</v>
      </c>
      <c r="V61" s="213">
        <f t="shared" si="15"/>
        <v>0</v>
      </c>
      <c r="W61" s="213">
        <f t="shared" si="16"/>
        <v>0.77669902912621358</v>
      </c>
      <c r="X61" s="213">
        <f t="shared" si="17"/>
        <v>0.20388349514563106</v>
      </c>
      <c r="Y61" s="213">
        <f t="shared" si="18"/>
        <v>1.9417475728155338E-2</v>
      </c>
      <c r="Z61" s="213">
        <f t="shared" si="19"/>
        <v>0</v>
      </c>
      <c r="AA61" s="233">
        <f t="shared" si="10"/>
        <v>2</v>
      </c>
      <c r="AB61" s="220" t="s">
        <v>302</v>
      </c>
      <c r="AC61" s="216">
        <f t="shared" si="20"/>
        <v>1.3333333333333334E-2</v>
      </c>
      <c r="AD61" s="213">
        <f t="shared" si="21"/>
        <v>0.89333333333333331</v>
      </c>
      <c r="AE61" s="213">
        <f t="shared" si="22"/>
        <v>9.3333333333333338E-2</v>
      </c>
      <c r="AF61" s="213">
        <f t="shared" si="23"/>
        <v>0</v>
      </c>
      <c r="AG61" s="213">
        <f t="shared" si="24"/>
        <v>0</v>
      </c>
      <c r="AH61" s="233">
        <f t="shared" si="11"/>
        <v>2</v>
      </c>
      <c r="AI61" s="220" t="s">
        <v>302</v>
      </c>
      <c r="AK61" s="164" t="s">
        <v>155</v>
      </c>
      <c r="AL61" s="122">
        <f>IFERROR(((VLOOKUP(AK61,A:N,8,FALSE))/(VLOOKUP(AK61,A:N,13,FALSE)))*(VLOOKUP(AK61,'E-REF_HNO_pop'!B:E,3,FALSE)),"-")</f>
        <v>0</v>
      </c>
      <c r="AM61" s="122">
        <f>IFERROR(((VLOOKUP(AK61,A:N,9,FALSE))/(VLOOKUP(AK61,A:N,13,FALSE)))*(VLOOKUP(AK61,'E-REF_HNO_pop'!B:E,3,FALSE)),"-")</f>
        <v>16543.689320388348</v>
      </c>
      <c r="AN61" s="122">
        <f>IFERROR(((VLOOKUP(AK61,A:N,10,FALSE))/(VLOOKUP(AK61,A:N,13,FALSE)))*(VLOOKUP(AK61,'E-REF_HNO_pop'!B:E,3,FALSE)),"-")</f>
        <v>4342.7184466019417</v>
      </c>
      <c r="AO61" s="122">
        <f>IFERROR(((VLOOKUP(AK61,A:N,11,FALSE))/(VLOOKUP(AK61,A:N,13,FALSE)))*(VLOOKUP(AK61,'E-REF_HNO_pop'!B:E,3,FALSE)),"-")</f>
        <v>413.59223300970871</v>
      </c>
      <c r="AP61" s="122">
        <f>IFERROR(((VLOOKUP(AK61,A:N,12,FALSE))/(VLOOKUP(AK61,A:N,13,FALSE)))*(VLOOKUP(AK61,'E-REF_HNO_pop'!B:E,3,FALSE)),"-")</f>
        <v>0</v>
      </c>
      <c r="AQ61" s="122">
        <f t="shared" si="25"/>
        <v>4756.3106796116499</v>
      </c>
      <c r="AR61" s="176" t="s">
        <v>302</v>
      </c>
      <c r="AS61" s="162">
        <f>IFERROR(((VLOOKUP(AK61,A:N,2,FALSE))/(VLOOKUP(AK61,A:N,7,FALSE)))*(VLOOKUP(AK61,'E-REF_HNO_pop'!B:E,4,FALSE)),"-")</f>
        <v>1012.6933333333334</v>
      </c>
      <c r="AT61" s="122">
        <f>IFERROR(((VLOOKUP(AK61,A:N,3,FALSE))/(VLOOKUP(AK61,A:N,7,FALSE)))*(VLOOKUP(AK61,'E-REF_HNO_pop'!B:E,4,FALSE)),"-")</f>
        <v>67850.453333333338</v>
      </c>
      <c r="AU61" s="122">
        <f>IFERROR(((VLOOKUP(AK61,A:N,4,FALSE))/(VLOOKUP(AK61,A:N,7,FALSE)))*(VLOOKUP(AK61,'E-REF_HNO_pop'!B:E,4,FALSE)),"-")</f>
        <v>7088.8533333333335</v>
      </c>
      <c r="AV61" s="122">
        <f>IFERROR(((VLOOKUP(AK61,A:N,5,FALSE))/(VLOOKUP(AK61,A:N,7,FALSE)))*(VLOOKUP(AK61,'E-REF_HNO_pop'!B:E,4,FALSE)),"-")</f>
        <v>0</v>
      </c>
      <c r="AW61" s="122">
        <f>IFERROR(((VLOOKUP(AK61,A:N,6,FALSE))/(VLOOKUP(AK61,A:N,7,FALSE)))*(VLOOKUP(AK61,'E-REF_HNO_pop'!B:E,4,FALSE)),"-")</f>
        <v>0</v>
      </c>
      <c r="AX61" s="172">
        <f t="shared" si="13"/>
        <v>7088.8533333333335</v>
      </c>
      <c r="AY61" s="176" t="s">
        <v>302</v>
      </c>
      <c r="AZ61" s="170"/>
    </row>
    <row r="62" spans="1:52" ht="16" thickBot="1" x14ac:dyDescent="0.4">
      <c r="A62" s="118" t="s">
        <v>293</v>
      </c>
      <c r="B62" s="120"/>
      <c r="C62" s="120">
        <v>36</v>
      </c>
      <c r="D62" s="120">
        <v>4</v>
      </c>
      <c r="E62" s="120"/>
      <c r="F62" s="120"/>
      <c r="G62" s="120">
        <v>40</v>
      </c>
      <c r="H62" s="120"/>
      <c r="I62" s="120"/>
      <c r="J62" s="120"/>
      <c r="K62" s="120"/>
      <c r="L62" s="120"/>
      <c r="M62" s="120"/>
      <c r="N62" s="120">
        <v>40</v>
      </c>
      <c r="Q62" s="119"/>
      <c r="R62" s="119"/>
      <c r="S62" s="119"/>
      <c r="T62" s="119"/>
      <c r="U62" s="165" t="s">
        <v>111</v>
      </c>
      <c r="V62" s="215">
        <f t="shared" si="15"/>
        <v>0</v>
      </c>
      <c r="W62" s="215">
        <f t="shared" si="16"/>
        <v>1</v>
      </c>
      <c r="X62" s="215">
        <f t="shared" si="17"/>
        <v>0</v>
      </c>
      <c r="Y62" s="215">
        <f t="shared" si="18"/>
        <v>0</v>
      </c>
      <c r="Z62" s="215">
        <f t="shared" si="19"/>
        <v>0</v>
      </c>
      <c r="AA62" s="234">
        <f t="shared" si="10"/>
        <v>2</v>
      </c>
      <c r="AB62" s="221" t="s">
        <v>304</v>
      </c>
      <c r="AC62" s="217">
        <f t="shared" si="20"/>
        <v>0</v>
      </c>
      <c r="AD62" s="215">
        <f t="shared" si="21"/>
        <v>0.98639455782312924</v>
      </c>
      <c r="AE62" s="215">
        <f t="shared" si="22"/>
        <v>1.3605442176870748E-2</v>
      </c>
      <c r="AF62" s="215">
        <f t="shared" si="23"/>
        <v>0</v>
      </c>
      <c r="AG62" s="215">
        <f t="shared" si="24"/>
        <v>0</v>
      </c>
      <c r="AH62" s="234">
        <f t="shared" si="11"/>
        <v>2</v>
      </c>
      <c r="AI62" s="221" t="s">
        <v>302</v>
      </c>
      <c r="AK62" s="165" t="s">
        <v>111</v>
      </c>
      <c r="AL62" s="122">
        <f>IFERROR(((VLOOKUP(AK62,A:N,8,FALSE))/(VLOOKUP(AK62,A:N,13,FALSE)))*(VLOOKUP(AK62,'E-REF_HNO_pop'!B:E,3,FALSE)),"-")</f>
        <v>0</v>
      </c>
      <c r="AM62" s="122">
        <f>IFERROR(((VLOOKUP(AK62,A:N,9,FALSE))/(VLOOKUP(AK62,A:N,13,FALSE)))*(VLOOKUP(AK62,'E-REF_HNO_pop'!B:E,3,FALSE)),"-")</f>
        <v>4200</v>
      </c>
      <c r="AN62" s="122">
        <f>IFERROR(((VLOOKUP(AK62,A:N,10,FALSE))/(VLOOKUP(AK62,A:N,13,FALSE)))*(VLOOKUP(AK62,'E-REF_HNO_pop'!B:E,3,FALSE)),"-")</f>
        <v>0</v>
      </c>
      <c r="AO62" s="122">
        <f>IFERROR(((VLOOKUP(AK62,A:N,11,FALSE))/(VLOOKUP(AK62,A:N,13,FALSE)))*(VLOOKUP(AK62,'E-REF_HNO_pop'!B:E,3,FALSE)),"-")</f>
        <v>0</v>
      </c>
      <c r="AP62" s="122">
        <f>IFERROR(((VLOOKUP(AK62,A:N,12,FALSE))/(VLOOKUP(AK62,A:N,13,FALSE)))*(VLOOKUP(AK62,'E-REF_HNO_pop'!B:E,3,FALSE)),"-")</f>
        <v>0</v>
      </c>
      <c r="AQ62" s="125" t="s">
        <v>296</v>
      </c>
      <c r="AR62" s="177" t="s">
        <v>304</v>
      </c>
      <c r="AS62" s="174">
        <f>IFERROR(((VLOOKUP(AK62,A:N,2,FALSE))/(VLOOKUP(AK62,A:N,7,FALSE)))*(VLOOKUP(AK62,'E-REF_HNO_pop'!B:E,4,FALSE)),"-")</f>
        <v>0</v>
      </c>
      <c r="AT62" s="125">
        <f>IFERROR(((VLOOKUP(AK62,A:N,3,FALSE))/(VLOOKUP(AK62,A:N,7,FALSE)))*(VLOOKUP(AK62,'E-REF_HNO_pop'!B:E,4,FALSE)),"-")</f>
        <v>51324.081632653062</v>
      </c>
      <c r="AU62" s="125">
        <f>IFERROR(((VLOOKUP(AK62,A:N,4,FALSE))/(VLOOKUP(AK62,A:N,7,FALSE)))*(VLOOKUP(AK62,'E-REF_HNO_pop'!B:E,4,FALSE)),"-")</f>
        <v>707.91836734693879</v>
      </c>
      <c r="AV62" s="125">
        <f>IFERROR(((VLOOKUP(AK62,A:N,5,FALSE))/(VLOOKUP(AK62,A:N,7,FALSE)))*(VLOOKUP(AK62,'E-REF_HNO_pop'!B:E,4,FALSE)),"-")</f>
        <v>0</v>
      </c>
      <c r="AW62" s="125">
        <f>IFERROR(((VLOOKUP(AK62,A:N,6,FALSE))/(VLOOKUP(AK62,A:N,7,FALSE)))*(VLOOKUP(AK62,'E-REF_HNO_pop'!B:E,4,FALSE)),"-")</f>
        <v>0</v>
      </c>
      <c r="AX62" s="173">
        <f t="shared" si="13"/>
        <v>707.91836734693879</v>
      </c>
      <c r="AY62" s="177" t="s">
        <v>302</v>
      </c>
      <c r="AZ62" s="170"/>
    </row>
    <row r="63" spans="1:52" ht="15.5" x14ac:dyDescent="0.35">
      <c r="A63" s="118" t="s">
        <v>203</v>
      </c>
      <c r="B63" s="120"/>
      <c r="C63" s="120">
        <v>62</v>
      </c>
      <c r="D63" s="120">
        <v>4</v>
      </c>
      <c r="E63" s="120"/>
      <c r="F63" s="120"/>
      <c r="G63" s="120">
        <v>66</v>
      </c>
      <c r="H63" s="120">
        <v>5</v>
      </c>
      <c r="I63" s="120">
        <v>53</v>
      </c>
      <c r="J63" s="120">
        <v>6</v>
      </c>
      <c r="K63" s="120"/>
      <c r="L63" s="120"/>
      <c r="M63" s="120">
        <v>64</v>
      </c>
      <c r="N63" s="120">
        <v>130</v>
      </c>
      <c r="Q63" s="119"/>
      <c r="R63" s="119"/>
      <c r="S63" s="119"/>
      <c r="T63" s="119"/>
      <c r="U63" s="119"/>
      <c r="V63" s="119"/>
      <c r="W63" s="119"/>
      <c r="X63" s="119"/>
      <c r="Y63" s="119"/>
      <c r="Z63" s="119"/>
      <c r="AA63" s="119"/>
      <c r="AB63" s="119"/>
      <c r="AC63" s="119"/>
      <c r="AD63" s="119"/>
      <c r="AE63" s="119"/>
      <c r="AF63" s="119"/>
      <c r="AG63" s="119"/>
      <c r="AH63" s="119"/>
      <c r="AI63" s="7"/>
    </row>
    <row r="64" spans="1:52" ht="15.5" x14ac:dyDescent="0.35">
      <c r="A64" s="118" t="s">
        <v>11744</v>
      </c>
      <c r="B64" s="120">
        <v>1</v>
      </c>
      <c r="C64" s="120">
        <v>1</v>
      </c>
      <c r="D64" s="120">
        <v>1</v>
      </c>
      <c r="E64" s="120">
        <v>1</v>
      </c>
      <c r="F64" s="120">
        <v>1</v>
      </c>
      <c r="G64" s="120">
        <v>5</v>
      </c>
      <c r="H64" s="120">
        <v>1</v>
      </c>
      <c r="I64" s="120">
        <v>1</v>
      </c>
      <c r="J64" s="120">
        <v>1</v>
      </c>
      <c r="K64" s="120">
        <v>1</v>
      </c>
      <c r="L64" s="120">
        <v>1</v>
      </c>
      <c r="M64" s="120">
        <v>5</v>
      </c>
      <c r="N64" s="120">
        <v>10</v>
      </c>
      <c r="Q64" s="119"/>
      <c r="R64" s="119"/>
      <c r="S64" s="119"/>
      <c r="T64" s="119"/>
      <c r="U64" s="119"/>
      <c r="V64" s="119"/>
      <c r="W64" s="119"/>
      <c r="X64" s="119"/>
      <c r="Y64" s="119"/>
      <c r="Z64" s="119"/>
      <c r="AA64" s="119"/>
      <c r="AB64" s="119"/>
      <c r="AC64" s="119"/>
      <c r="AD64" s="119"/>
      <c r="AE64" s="119"/>
      <c r="AF64" s="119"/>
      <c r="AG64" s="119"/>
      <c r="AH64" s="119"/>
      <c r="AI64" s="7"/>
    </row>
    <row r="65" spans="1:35" ht="15.5" x14ac:dyDescent="0.35">
      <c r="A65" s="118" t="s">
        <v>173</v>
      </c>
      <c r="B65" s="120">
        <v>71</v>
      </c>
      <c r="C65" s="120">
        <v>5540</v>
      </c>
      <c r="D65" s="120">
        <v>482</v>
      </c>
      <c r="E65" s="120">
        <v>21</v>
      </c>
      <c r="F65" s="120">
        <v>1</v>
      </c>
      <c r="G65" s="120">
        <v>6115</v>
      </c>
      <c r="H65" s="120">
        <v>35</v>
      </c>
      <c r="I65" s="120">
        <v>4617</v>
      </c>
      <c r="J65" s="120">
        <v>560</v>
      </c>
      <c r="K65" s="120">
        <v>31</v>
      </c>
      <c r="L65" s="120">
        <v>1</v>
      </c>
      <c r="M65" s="120">
        <v>5244</v>
      </c>
      <c r="N65" s="120">
        <v>11359</v>
      </c>
      <c r="Q65" s="119"/>
      <c r="R65" s="119"/>
      <c r="S65" s="119"/>
      <c r="T65" s="119"/>
      <c r="U65" s="119"/>
      <c r="V65" s="119"/>
      <c r="W65" s="119"/>
      <c r="X65" s="119"/>
      <c r="Y65" s="119"/>
      <c r="Z65" s="119"/>
      <c r="AA65" s="119"/>
      <c r="AB65" s="119"/>
      <c r="AC65" s="119"/>
      <c r="AD65" s="119"/>
      <c r="AE65" s="119"/>
      <c r="AF65" s="119"/>
      <c r="AG65" s="119"/>
      <c r="AH65" s="119"/>
      <c r="AI65" s="7"/>
    </row>
    <row r="66" spans="1:35" ht="15.5" x14ac:dyDescent="0.35">
      <c r="O66" s="119"/>
      <c r="P66" s="119"/>
      <c r="Q66" s="119"/>
      <c r="R66" s="119"/>
      <c r="S66" s="119"/>
      <c r="T66" s="119"/>
      <c r="U66" s="119"/>
      <c r="V66" s="119"/>
      <c r="W66" s="119"/>
      <c r="X66" s="119"/>
      <c r="Y66" s="119"/>
      <c r="Z66" s="119"/>
      <c r="AA66" s="119"/>
      <c r="AB66" s="119"/>
      <c r="AC66" s="119"/>
      <c r="AD66" s="119"/>
      <c r="AE66" s="119"/>
      <c r="AF66" s="119"/>
      <c r="AG66" s="119"/>
      <c r="AH66" s="119"/>
      <c r="AI66" s="7"/>
    </row>
    <row r="67" spans="1:35" ht="15.5" x14ac:dyDescent="0.35">
      <c r="O67" s="119"/>
      <c r="P67" s="119"/>
      <c r="Q67" s="119"/>
      <c r="R67" s="119"/>
      <c r="S67" s="119"/>
      <c r="T67" s="119"/>
      <c r="U67" s="119"/>
      <c r="V67" s="119"/>
      <c r="W67" s="119"/>
      <c r="X67" s="119"/>
      <c r="Y67" s="119"/>
      <c r="Z67" s="119"/>
      <c r="AA67" s="119"/>
      <c r="AB67" s="119"/>
      <c r="AC67" s="119"/>
      <c r="AD67" s="119"/>
      <c r="AE67" s="119"/>
      <c r="AF67" s="119"/>
      <c r="AG67" s="119"/>
      <c r="AH67" s="119"/>
      <c r="AI67" s="7"/>
    </row>
    <row r="68" spans="1:35" ht="15.5" x14ac:dyDescent="0.35">
      <c r="O68" s="119"/>
      <c r="P68" s="119"/>
      <c r="Q68" s="119"/>
      <c r="R68" s="119"/>
      <c r="S68" s="119"/>
      <c r="T68" s="119"/>
      <c r="U68" s="119"/>
      <c r="V68" s="119"/>
      <c r="W68" s="119"/>
      <c r="X68" s="119"/>
      <c r="Y68" s="119"/>
      <c r="Z68" s="119"/>
      <c r="AA68" s="119"/>
      <c r="AB68" s="119"/>
      <c r="AC68" s="119"/>
      <c r="AD68" s="119"/>
      <c r="AE68" s="119"/>
      <c r="AF68" s="119"/>
      <c r="AG68" s="119"/>
      <c r="AH68" s="119"/>
      <c r="AI68" s="7"/>
    </row>
    <row r="69" spans="1:35" ht="15.5" x14ac:dyDescent="0.35">
      <c r="O69" s="119"/>
      <c r="P69" s="119"/>
      <c r="Q69" s="119"/>
      <c r="R69" s="119"/>
      <c r="S69" s="119"/>
      <c r="T69" s="119"/>
      <c r="U69" s="119"/>
      <c r="V69" s="119"/>
      <c r="W69" s="119"/>
      <c r="X69" s="119"/>
      <c r="Y69" s="119"/>
      <c r="Z69" s="119"/>
      <c r="AA69" s="119"/>
      <c r="AB69" s="119"/>
      <c r="AC69" s="119"/>
      <c r="AD69" s="119"/>
      <c r="AE69" s="119"/>
      <c r="AF69" s="119"/>
      <c r="AG69" s="119"/>
      <c r="AH69" s="119"/>
      <c r="AI69" s="7"/>
    </row>
    <row r="70" spans="1:35" ht="15.5" x14ac:dyDescent="0.35">
      <c r="O70" s="119"/>
      <c r="P70" s="119"/>
      <c r="Q70" s="119"/>
      <c r="R70" s="119"/>
      <c r="S70" s="119"/>
      <c r="T70" s="119"/>
      <c r="U70" s="119"/>
      <c r="V70" s="119"/>
      <c r="W70" s="119"/>
      <c r="X70" s="119"/>
      <c r="Y70" s="119"/>
      <c r="Z70" s="119"/>
      <c r="AA70" s="119"/>
      <c r="AB70" s="119"/>
      <c r="AC70" s="119"/>
      <c r="AD70" s="119"/>
      <c r="AE70" s="119"/>
      <c r="AF70" s="119"/>
      <c r="AG70" s="119"/>
      <c r="AH70" s="119"/>
      <c r="AI70" s="7"/>
    </row>
    <row r="71" spans="1:35" ht="15.5" x14ac:dyDescent="0.35">
      <c r="O71" s="119"/>
      <c r="P71" s="119"/>
      <c r="Q71" s="119"/>
      <c r="R71" s="119"/>
      <c r="S71" s="119"/>
      <c r="T71" s="119"/>
      <c r="U71" s="119"/>
      <c r="V71" s="119"/>
      <c r="W71" s="119"/>
      <c r="X71" s="119"/>
      <c r="Y71" s="119"/>
      <c r="Z71" s="119"/>
      <c r="AA71" s="119"/>
      <c r="AB71" s="119"/>
      <c r="AC71" s="119"/>
      <c r="AD71" s="119"/>
      <c r="AE71" s="119"/>
      <c r="AF71" s="119"/>
      <c r="AG71" s="119"/>
      <c r="AH71" s="119"/>
      <c r="AI71" s="7"/>
    </row>
    <row r="72" spans="1:35" ht="15.5" x14ac:dyDescent="0.35">
      <c r="O72" s="119"/>
      <c r="P72" s="119"/>
      <c r="Q72" s="119"/>
      <c r="R72" s="119"/>
      <c r="S72" s="119"/>
      <c r="T72" s="119"/>
      <c r="U72" s="119"/>
      <c r="V72" s="119"/>
      <c r="W72" s="119"/>
      <c r="X72" s="119"/>
      <c r="Y72" s="119"/>
      <c r="Z72" s="119"/>
      <c r="AA72" s="119"/>
      <c r="AB72" s="119"/>
      <c r="AC72" s="119"/>
      <c r="AD72" s="119"/>
      <c r="AE72" s="119"/>
      <c r="AF72" s="119"/>
      <c r="AG72" s="119"/>
      <c r="AH72" s="119"/>
      <c r="AI72" s="7"/>
    </row>
    <row r="73" spans="1:35" ht="15.5" x14ac:dyDescent="0.35">
      <c r="O73" s="119"/>
      <c r="P73" s="119"/>
      <c r="Q73" s="119"/>
      <c r="R73" s="119"/>
      <c r="S73" s="119"/>
      <c r="T73" s="119"/>
      <c r="U73" s="119"/>
      <c r="V73" s="119"/>
      <c r="W73" s="119"/>
      <c r="X73" s="119"/>
      <c r="Y73" s="119"/>
      <c r="Z73" s="119"/>
      <c r="AA73" s="119"/>
      <c r="AB73" s="119"/>
      <c r="AC73" s="119"/>
      <c r="AD73" s="119"/>
      <c r="AE73" s="119"/>
      <c r="AF73" s="119"/>
      <c r="AG73" s="119"/>
      <c r="AH73" s="119"/>
      <c r="AI73" s="7"/>
    </row>
    <row r="74" spans="1:35" ht="15.5" x14ac:dyDescent="0.35">
      <c r="O74" s="119"/>
      <c r="P74" s="119"/>
      <c r="Q74" s="119"/>
      <c r="R74" s="119"/>
      <c r="S74" s="119"/>
      <c r="T74" s="119"/>
      <c r="U74" s="119"/>
      <c r="V74" s="119"/>
      <c r="W74" s="119"/>
      <c r="X74" s="119"/>
      <c r="Y74" s="119"/>
      <c r="Z74" s="119"/>
      <c r="AA74" s="119"/>
      <c r="AB74" s="119"/>
      <c r="AC74" s="119"/>
      <c r="AD74" s="119"/>
      <c r="AE74" s="119"/>
      <c r="AF74" s="119"/>
      <c r="AG74" s="119"/>
      <c r="AH74" s="119"/>
      <c r="AI74" s="7"/>
    </row>
    <row r="75" spans="1:35" ht="15.5" x14ac:dyDescent="0.35">
      <c r="O75" s="119"/>
      <c r="P75" s="119"/>
      <c r="Q75" s="119"/>
      <c r="R75" s="119"/>
      <c r="S75" s="119"/>
      <c r="T75" s="119"/>
      <c r="U75" s="119"/>
      <c r="V75" s="119"/>
      <c r="W75" s="119"/>
      <c r="X75" s="119"/>
      <c r="Y75" s="119"/>
      <c r="Z75" s="119"/>
      <c r="AA75" s="119"/>
      <c r="AB75" s="119"/>
      <c r="AC75" s="119"/>
      <c r="AD75" s="119"/>
      <c r="AE75" s="119"/>
      <c r="AF75" s="119"/>
      <c r="AG75" s="119"/>
      <c r="AH75" s="119"/>
      <c r="AI75" s="7"/>
    </row>
    <row r="76" spans="1:35" ht="15.5" x14ac:dyDescent="0.35">
      <c r="O76" s="119"/>
      <c r="P76" s="119"/>
      <c r="Q76" s="119"/>
      <c r="R76" s="119"/>
      <c r="S76" s="119"/>
      <c r="T76" s="119"/>
      <c r="U76" s="119"/>
      <c r="V76" s="119"/>
      <c r="W76" s="119"/>
      <c r="X76" s="119"/>
      <c r="Y76" s="119"/>
      <c r="Z76" s="119"/>
      <c r="AA76" s="119"/>
      <c r="AB76" s="119"/>
      <c r="AC76" s="119"/>
      <c r="AD76" s="119"/>
      <c r="AE76" s="119"/>
      <c r="AF76" s="119"/>
      <c r="AG76" s="119"/>
      <c r="AH76" s="119"/>
      <c r="AI76" s="7"/>
    </row>
    <row r="77" spans="1:35" ht="15.5" x14ac:dyDescent="0.35">
      <c r="H77" s="119"/>
      <c r="I77" s="119"/>
      <c r="J77" s="119"/>
      <c r="K77" s="119"/>
      <c r="L77" s="119"/>
      <c r="M77" s="119"/>
      <c r="N77" s="119"/>
      <c r="O77" s="119"/>
      <c r="P77" s="119"/>
      <c r="Q77" s="119"/>
      <c r="R77" s="119"/>
      <c r="S77" s="119"/>
      <c r="T77" s="119"/>
      <c r="U77" s="119"/>
      <c r="V77" s="119"/>
      <c r="W77" s="119"/>
      <c r="X77" s="119"/>
      <c r="Y77" s="119"/>
      <c r="Z77" s="119"/>
      <c r="AA77" s="119"/>
      <c r="AB77" s="119"/>
      <c r="AC77" s="119"/>
      <c r="AD77" s="119"/>
      <c r="AE77" s="119"/>
      <c r="AF77" s="119"/>
      <c r="AG77" s="119"/>
      <c r="AH77" s="119"/>
      <c r="AI77" s="7"/>
    </row>
    <row r="78" spans="1:35" ht="15.5" x14ac:dyDescent="0.35">
      <c r="H78" s="119"/>
      <c r="I78" s="119"/>
      <c r="J78" s="119"/>
      <c r="K78" s="119"/>
      <c r="L78" s="119"/>
      <c r="M78" s="119"/>
      <c r="N78" s="119"/>
      <c r="O78" s="119"/>
      <c r="P78" s="119"/>
      <c r="Q78" s="119"/>
      <c r="R78" s="119"/>
      <c r="S78" s="119"/>
      <c r="T78" s="119"/>
      <c r="U78" s="119"/>
      <c r="V78" s="119"/>
      <c r="W78" s="119"/>
      <c r="X78" s="119"/>
      <c r="Y78" s="119"/>
      <c r="Z78" s="119"/>
      <c r="AA78" s="119"/>
      <c r="AB78" s="119"/>
      <c r="AC78" s="119"/>
      <c r="AD78" s="119"/>
      <c r="AE78" s="119"/>
      <c r="AF78" s="119"/>
      <c r="AG78" s="119"/>
      <c r="AH78" s="119"/>
      <c r="AI78" s="7"/>
    </row>
    <row r="79" spans="1:35" ht="15.5" x14ac:dyDescent="0.35">
      <c r="H79" s="119"/>
      <c r="I79" s="119"/>
      <c r="J79" s="119"/>
      <c r="K79" s="119"/>
      <c r="L79" s="119"/>
      <c r="M79" s="119"/>
      <c r="N79" s="119"/>
      <c r="O79" s="119"/>
      <c r="P79" s="119"/>
      <c r="Q79" s="119"/>
      <c r="R79" s="119"/>
      <c r="S79" s="119"/>
      <c r="T79" s="119"/>
      <c r="U79" s="119"/>
      <c r="V79" s="119"/>
      <c r="W79" s="119"/>
      <c r="X79" s="119"/>
      <c r="Y79" s="119"/>
      <c r="Z79" s="119"/>
      <c r="AA79" s="119"/>
      <c r="AB79" s="119"/>
      <c r="AC79" s="119"/>
      <c r="AD79" s="119"/>
      <c r="AE79" s="119"/>
      <c r="AF79" s="119"/>
      <c r="AG79" s="119"/>
      <c r="AH79" s="119"/>
      <c r="AI79" s="7"/>
    </row>
    <row r="80" spans="1:35" ht="15.5" x14ac:dyDescent="0.35">
      <c r="H80" s="119"/>
      <c r="I80" s="119"/>
      <c r="J80" s="119"/>
      <c r="K80" s="119"/>
      <c r="L80" s="119"/>
      <c r="M80" s="119"/>
      <c r="N80" s="119"/>
      <c r="O80" s="119"/>
      <c r="P80" s="119"/>
      <c r="Q80" s="119"/>
      <c r="R80" s="119"/>
      <c r="S80" s="119"/>
      <c r="T80" s="119"/>
      <c r="U80" s="119"/>
      <c r="V80" s="119"/>
      <c r="W80" s="119"/>
      <c r="X80" s="119"/>
      <c r="Y80" s="119"/>
      <c r="Z80" s="119"/>
      <c r="AA80" s="119"/>
      <c r="AB80" s="119"/>
      <c r="AC80" s="119"/>
      <c r="AD80" s="119"/>
      <c r="AE80" s="119"/>
      <c r="AF80" s="119"/>
      <c r="AG80" s="119"/>
      <c r="AH80" s="119"/>
      <c r="AI80" s="7"/>
    </row>
    <row r="81" spans="8:35" ht="15.5" x14ac:dyDescent="0.35">
      <c r="H81" s="119"/>
      <c r="I81" s="119"/>
      <c r="J81" s="119"/>
      <c r="K81" s="119"/>
      <c r="L81" s="119"/>
      <c r="M81" s="119"/>
      <c r="N81" s="119"/>
      <c r="O81" s="119"/>
      <c r="P81" s="119"/>
      <c r="Q81" s="119"/>
      <c r="R81" s="119"/>
      <c r="S81" s="119"/>
      <c r="T81" s="119"/>
      <c r="U81" s="119"/>
      <c r="V81" s="119"/>
      <c r="W81" s="119"/>
      <c r="X81" s="119"/>
      <c r="Y81" s="119"/>
      <c r="Z81" s="119"/>
      <c r="AA81" s="119"/>
      <c r="AB81" s="119"/>
      <c r="AC81" s="119"/>
      <c r="AD81" s="119"/>
      <c r="AE81" s="119"/>
      <c r="AF81" s="119"/>
      <c r="AG81" s="119"/>
      <c r="AH81" s="119"/>
      <c r="AI81" s="7"/>
    </row>
    <row r="82" spans="8:35" x14ac:dyDescent="0.35">
      <c r="H82" s="119"/>
      <c r="I82" s="119"/>
      <c r="J82" s="119"/>
      <c r="K82" s="119"/>
      <c r="L82" s="119"/>
      <c r="M82" s="119"/>
      <c r="N82" s="119"/>
      <c r="O82" s="119"/>
      <c r="P82" s="119"/>
      <c r="Q82" s="119"/>
      <c r="R82" s="119"/>
      <c r="S82" s="119"/>
      <c r="T82" s="119"/>
      <c r="U82" s="119"/>
      <c r="V82" s="119"/>
      <c r="W82" s="119"/>
      <c r="X82" s="119"/>
      <c r="Y82" s="119"/>
      <c r="Z82" s="119"/>
      <c r="AA82" s="119"/>
      <c r="AB82" s="119"/>
      <c r="AC82" s="119"/>
      <c r="AD82" s="119"/>
      <c r="AE82" s="119"/>
      <c r="AF82" s="119"/>
      <c r="AG82" s="119"/>
      <c r="AH82" s="119"/>
    </row>
    <row r="83" spans="8:35" x14ac:dyDescent="0.35">
      <c r="H83" s="119"/>
      <c r="I83" s="119"/>
      <c r="J83" s="119"/>
      <c r="K83" s="119"/>
      <c r="L83" s="119"/>
      <c r="M83" s="119"/>
      <c r="N83" s="119"/>
      <c r="O83" s="119"/>
      <c r="P83" s="119"/>
      <c r="Q83" s="119"/>
      <c r="R83" s="119"/>
      <c r="S83" s="119"/>
      <c r="T83" s="119"/>
      <c r="U83" s="119"/>
      <c r="V83" s="119"/>
      <c r="W83" s="119"/>
      <c r="X83" s="119"/>
      <c r="Y83" s="119"/>
      <c r="Z83" s="119"/>
      <c r="AA83" s="119"/>
      <c r="AB83" s="119"/>
      <c r="AC83" s="119"/>
      <c r="AD83" s="119"/>
      <c r="AE83" s="119"/>
      <c r="AF83" s="119"/>
      <c r="AG83" s="119"/>
      <c r="AH83" s="119"/>
    </row>
    <row r="84" spans="8:35" x14ac:dyDescent="0.35">
      <c r="H84" s="119"/>
      <c r="I84" s="119"/>
      <c r="J84" s="119"/>
      <c r="K84" s="119"/>
      <c r="L84" s="119"/>
      <c r="M84" s="119"/>
      <c r="N84" s="119"/>
      <c r="O84" s="119"/>
      <c r="P84" s="119"/>
      <c r="Q84" s="119"/>
      <c r="R84" s="119"/>
      <c r="S84" s="119"/>
      <c r="T84" s="119"/>
      <c r="U84" s="119"/>
      <c r="V84" s="119"/>
      <c r="W84" s="119"/>
      <c r="X84" s="119"/>
      <c r="Y84" s="119"/>
      <c r="Z84" s="119"/>
      <c r="AA84" s="119"/>
      <c r="AB84" s="119"/>
      <c r="AC84" s="119"/>
      <c r="AD84" s="119"/>
      <c r="AE84" s="119"/>
      <c r="AF84" s="119"/>
      <c r="AG84" s="119"/>
      <c r="AH84" s="119"/>
    </row>
    <row r="85" spans="8:35" x14ac:dyDescent="0.35">
      <c r="H85" s="119"/>
      <c r="I85" s="119"/>
      <c r="J85" s="119"/>
      <c r="K85" s="119"/>
      <c r="L85" s="119"/>
      <c r="M85" s="119"/>
      <c r="N85" s="119"/>
      <c r="O85" s="119"/>
      <c r="P85" s="119"/>
      <c r="Q85" s="119"/>
      <c r="R85" s="119"/>
      <c r="S85" s="119"/>
      <c r="T85" s="119"/>
      <c r="U85" s="119"/>
      <c r="V85" s="119"/>
      <c r="W85" s="119"/>
      <c r="X85" s="119"/>
      <c r="Y85" s="119"/>
      <c r="Z85" s="119"/>
      <c r="AA85" s="119"/>
      <c r="AB85" s="119"/>
      <c r="AC85" s="119"/>
      <c r="AD85" s="119"/>
      <c r="AE85" s="119"/>
      <c r="AF85" s="119"/>
      <c r="AG85" s="119"/>
      <c r="AH85" s="119"/>
    </row>
    <row r="86" spans="8:35" x14ac:dyDescent="0.35">
      <c r="H86" s="119"/>
      <c r="I86" s="119"/>
      <c r="J86" s="119"/>
      <c r="K86" s="119"/>
      <c r="L86" s="119"/>
      <c r="M86" s="119"/>
      <c r="N86" s="119"/>
      <c r="O86" s="119"/>
      <c r="P86" s="119"/>
      <c r="Q86" s="119"/>
      <c r="R86" s="119"/>
      <c r="S86" s="119"/>
      <c r="T86" s="119"/>
      <c r="U86" s="119"/>
      <c r="V86" s="119"/>
      <c r="W86" s="119"/>
      <c r="X86" s="119"/>
      <c r="Y86" s="119"/>
      <c r="Z86" s="119"/>
      <c r="AA86" s="119"/>
      <c r="AB86" s="119"/>
      <c r="AC86" s="119"/>
      <c r="AD86" s="119"/>
      <c r="AE86" s="119"/>
      <c r="AF86" s="119"/>
      <c r="AG86" s="119"/>
      <c r="AH86" s="119"/>
    </row>
    <row r="87" spans="8:35" x14ac:dyDescent="0.35">
      <c r="H87" s="119"/>
      <c r="I87" s="119"/>
      <c r="J87" s="119"/>
      <c r="K87" s="119"/>
      <c r="L87" s="119"/>
      <c r="M87" s="119"/>
      <c r="N87" s="119"/>
      <c r="O87" s="119"/>
      <c r="P87" s="119"/>
      <c r="Q87" s="119"/>
      <c r="R87" s="119"/>
      <c r="S87" s="119"/>
      <c r="T87" s="119"/>
      <c r="U87" s="119"/>
      <c r="V87" s="119"/>
      <c r="W87" s="119"/>
      <c r="X87" s="119"/>
      <c r="Y87" s="119"/>
      <c r="Z87" s="119"/>
      <c r="AA87" s="119"/>
      <c r="AB87" s="119"/>
      <c r="AC87" s="119"/>
      <c r="AD87" s="119"/>
      <c r="AE87" s="119"/>
      <c r="AF87" s="119"/>
      <c r="AG87" s="119"/>
      <c r="AH87" s="119"/>
    </row>
    <row r="88" spans="8:35" x14ac:dyDescent="0.35">
      <c r="H88" s="119"/>
      <c r="I88" s="119"/>
      <c r="J88" s="119"/>
      <c r="K88" s="119"/>
      <c r="L88" s="119"/>
      <c r="M88" s="119"/>
      <c r="N88" s="119"/>
      <c r="O88" s="119"/>
      <c r="P88" s="119"/>
      <c r="Q88" s="119"/>
      <c r="R88" s="119"/>
      <c r="S88" s="119"/>
      <c r="T88" s="119"/>
      <c r="U88" s="119"/>
      <c r="V88" s="119"/>
      <c r="W88" s="119"/>
      <c r="X88" s="119"/>
      <c r="Y88" s="119"/>
      <c r="Z88" s="119"/>
      <c r="AA88" s="119"/>
      <c r="AB88" s="119"/>
      <c r="AC88" s="119"/>
      <c r="AD88" s="119"/>
      <c r="AE88" s="119"/>
      <c r="AF88" s="119"/>
      <c r="AG88" s="119"/>
      <c r="AH88" s="119"/>
    </row>
    <row r="89" spans="8:35" x14ac:dyDescent="0.35">
      <c r="H89" s="119"/>
      <c r="I89" s="119"/>
      <c r="J89" s="119"/>
      <c r="K89" s="119"/>
      <c r="L89" s="119"/>
      <c r="M89" s="119"/>
      <c r="N89" s="119"/>
      <c r="O89" s="119"/>
      <c r="P89" s="119"/>
      <c r="Q89" s="119"/>
      <c r="R89" s="119"/>
      <c r="S89" s="119"/>
      <c r="T89" s="119"/>
      <c r="U89" s="119"/>
      <c r="V89" s="119"/>
      <c r="W89" s="119"/>
      <c r="X89" s="119"/>
      <c r="Y89" s="119"/>
      <c r="Z89" s="119"/>
      <c r="AA89" s="119"/>
      <c r="AB89" s="119"/>
      <c r="AC89" s="119"/>
      <c r="AD89" s="119"/>
      <c r="AE89" s="119"/>
      <c r="AF89" s="119"/>
      <c r="AG89" s="119"/>
      <c r="AH89" s="119"/>
    </row>
    <row r="90" spans="8:35" x14ac:dyDescent="0.35">
      <c r="H90" s="119"/>
      <c r="I90" s="119"/>
      <c r="J90" s="119"/>
      <c r="K90" s="119"/>
      <c r="L90" s="119"/>
      <c r="M90" s="119"/>
      <c r="N90" s="119"/>
      <c r="O90" s="119"/>
      <c r="P90" s="119"/>
      <c r="Q90" s="119"/>
      <c r="R90" s="119"/>
      <c r="S90" s="119"/>
      <c r="T90" s="119"/>
      <c r="U90" s="119"/>
      <c r="V90" s="119"/>
      <c r="W90" s="119"/>
      <c r="X90" s="119"/>
      <c r="Y90" s="119"/>
      <c r="Z90" s="119"/>
      <c r="AA90" s="119"/>
      <c r="AB90" s="119"/>
      <c r="AC90" s="119"/>
      <c r="AD90" s="119"/>
      <c r="AE90" s="119"/>
      <c r="AF90" s="119"/>
      <c r="AG90" s="119"/>
      <c r="AH90" s="119"/>
    </row>
    <row r="91" spans="8:35" x14ac:dyDescent="0.35">
      <c r="H91" s="119"/>
      <c r="I91" s="119"/>
      <c r="J91" s="119"/>
      <c r="K91" s="119"/>
      <c r="L91" s="119"/>
      <c r="M91" s="119"/>
      <c r="N91" s="119"/>
      <c r="O91" s="119"/>
      <c r="P91" s="119"/>
      <c r="Q91" s="119"/>
      <c r="R91" s="119"/>
      <c r="S91" s="119"/>
      <c r="T91" s="119"/>
      <c r="U91" s="119"/>
      <c r="V91" s="119"/>
      <c r="W91" s="119"/>
      <c r="X91" s="119"/>
      <c r="Y91" s="119"/>
      <c r="Z91" s="119"/>
      <c r="AA91" s="119"/>
      <c r="AB91" s="119"/>
      <c r="AC91" s="119"/>
      <c r="AD91" s="119"/>
      <c r="AE91" s="119"/>
      <c r="AF91" s="119"/>
      <c r="AG91" s="119"/>
      <c r="AH91" s="119"/>
    </row>
    <row r="92" spans="8:35" x14ac:dyDescent="0.35">
      <c r="H92" s="119"/>
      <c r="I92" s="119"/>
      <c r="J92" s="119"/>
      <c r="K92" s="119"/>
      <c r="L92" s="119"/>
      <c r="M92" s="119"/>
      <c r="N92" s="119"/>
      <c r="O92" s="119"/>
      <c r="P92" s="119"/>
      <c r="Q92" s="119"/>
      <c r="R92" s="119"/>
      <c r="S92" s="119"/>
      <c r="T92" s="119"/>
      <c r="U92" s="119"/>
      <c r="V92" s="119"/>
      <c r="W92" s="119"/>
      <c r="X92" s="119"/>
      <c r="Y92" s="119"/>
      <c r="Z92" s="119"/>
      <c r="AA92" s="119"/>
      <c r="AB92" s="119"/>
      <c r="AC92" s="119"/>
      <c r="AD92" s="119"/>
      <c r="AE92" s="119"/>
      <c r="AF92" s="119"/>
      <c r="AG92" s="119"/>
      <c r="AH92" s="119"/>
    </row>
    <row r="93" spans="8:35" x14ac:dyDescent="0.35">
      <c r="H93" s="119"/>
      <c r="I93" s="119"/>
      <c r="J93" s="119"/>
      <c r="K93" s="119"/>
      <c r="L93" s="119"/>
      <c r="M93" s="119"/>
      <c r="N93" s="119"/>
      <c r="O93" s="119"/>
      <c r="P93" s="119"/>
      <c r="Q93" s="119"/>
      <c r="R93" s="119"/>
      <c r="S93" s="119"/>
      <c r="T93" s="119"/>
      <c r="U93" s="119"/>
      <c r="V93" s="119"/>
      <c r="W93" s="119"/>
      <c r="X93" s="119"/>
      <c r="Y93" s="119"/>
      <c r="Z93" s="119"/>
      <c r="AA93" s="119"/>
      <c r="AB93" s="119"/>
      <c r="AC93" s="119"/>
      <c r="AD93" s="119"/>
      <c r="AE93" s="119"/>
      <c r="AF93" s="119"/>
      <c r="AG93" s="119"/>
      <c r="AH93" s="119"/>
    </row>
    <row r="94" spans="8:35" x14ac:dyDescent="0.35">
      <c r="H94" s="119"/>
      <c r="I94" s="119"/>
      <c r="J94" s="119"/>
      <c r="K94" s="119"/>
      <c r="L94" s="119"/>
      <c r="M94" s="119"/>
      <c r="N94" s="119"/>
      <c r="O94" s="119"/>
      <c r="P94" s="119"/>
      <c r="Q94" s="119"/>
      <c r="R94" s="119"/>
      <c r="S94" s="119"/>
      <c r="T94" s="119"/>
      <c r="U94" s="119"/>
      <c r="V94" s="119"/>
      <c r="W94" s="119"/>
      <c r="X94" s="119"/>
      <c r="Y94" s="119"/>
      <c r="Z94" s="119"/>
      <c r="AA94" s="119"/>
      <c r="AB94" s="119"/>
      <c r="AC94" s="119"/>
      <c r="AD94" s="119"/>
      <c r="AE94" s="119"/>
      <c r="AF94" s="119"/>
      <c r="AG94" s="119"/>
      <c r="AH94" s="119"/>
    </row>
    <row r="95" spans="8:35" x14ac:dyDescent="0.35">
      <c r="H95" s="119"/>
      <c r="I95" s="119"/>
      <c r="J95" s="119"/>
      <c r="K95" s="119"/>
      <c r="L95" s="119"/>
      <c r="M95" s="119"/>
      <c r="N95" s="119"/>
      <c r="O95" s="119"/>
      <c r="P95" s="119"/>
      <c r="Q95" s="119"/>
      <c r="R95" s="119"/>
      <c r="S95" s="119"/>
      <c r="T95" s="119"/>
      <c r="U95" s="119"/>
      <c r="V95" s="119"/>
      <c r="W95" s="119"/>
      <c r="X95" s="119"/>
      <c r="Y95" s="119"/>
      <c r="Z95" s="119"/>
      <c r="AA95" s="119"/>
      <c r="AB95" s="119"/>
      <c r="AC95" s="119"/>
      <c r="AD95" s="119"/>
      <c r="AE95" s="119"/>
      <c r="AF95" s="119"/>
      <c r="AG95" s="119"/>
      <c r="AH95" s="119"/>
    </row>
    <row r="96" spans="8:35" x14ac:dyDescent="0.35">
      <c r="H96" s="119"/>
      <c r="I96" s="119"/>
      <c r="J96" s="119"/>
      <c r="K96" s="119"/>
      <c r="L96" s="119"/>
      <c r="M96" s="119"/>
      <c r="N96" s="119"/>
      <c r="O96" s="119"/>
      <c r="P96" s="119"/>
      <c r="Q96" s="119"/>
      <c r="R96" s="119"/>
      <c r="S96" s="119"/>
      <c r="T96" s="119"/>
      <c r="U96" s="119"/>
      <c r="V96" s="119"/>
      <c r="W96" s="119"/>
      <c r="X96" s="119"/>
      <c r="Y96" s="119"/>
      <c r="Z96" s="119"/>
      <c r="AA96" s="119"/>
      <c r="AB96" s="119"/>
      <c r="AC96" s="119"/>
      <c r="AD96" s="119"/>
      <c r="AE96" s="119"/>
      <c r="AF96" s="119"/>
      <c r="AG96" s="119"/>
      <c r="AH96" s="119"/>
    </row>
    <row r="97" spans="8:35" x14ac:dyDescent="0.35">
      <c r="H97" s="119"/>
      <c r="I97" s="119"/>
      <c r="J97" s="119"/>
      <c r="K97" s="119"/>
      <c r="L97" s="119"/>
      <c r="M97" s="119"/>
      <c r="N97" s="119"/>
      <c r="O97" s="119"/>
      <c r="P97" s="119"/>
      <c r="Q97" s="119"/>
      <c r="R97" s="119"/>
      <c r="S97" s="119"/>
      <c r="T97" s="119"/>
      <c r="U97" s="119"/>
      <c r="V97" s="119"/>
      <c r="W97" s="119"/>
      <c r="X97" s="119"/>
      <c r="Y97" s="119"/>
      <c r="Z97" s="119"/>
      <c r="AA97" s="119"/>
      <c r="AB97" s="119"/>
      <c r="AC97" s="119"/>
      <c r="AD97" s="119"/>
      <c r="AE97" s="119"/>
      <c r="AF97" s="119"/>
      <c r="AG97" s="119"/>
      <c r="AH97" s="119"/>
    </row>
    <row r="98" spans="8:35" x14ac:dyDescent="0.35">
      <c r="H98" s="119"/>
      <c r="I98" s="119"/>
      <c r="J98" s="119"/>
      <c r="K98" s="119"/>
      <c r="L98" s="119"/>
      <c r="M98" s="119"/>
      <c r="N98" s="119"/>
      <c r="O98" s="119"/>
      <c r="P98" s="119"/>
      <c r="Q98" s="119"/>
      <c r="R98" s="119"/>
      <c r="S98" s="119"/>
      <c r="T98" s="119"/>
      <c r="U98" s="119"/>
      <c r="V98" s="119"/>
      <c r="W98" s="119"/>
      <c r="X98" s="119"/>
      <c r="Y98" s="119"/>
      <c r="Z98" s="119"/>
      <c r="AA98" s="119"/>
      <c r="AB98" s="119"/>
      <c r="AC98" s="119"/>
      <c r="AD98" s="119"/>
      <c r="AE98" s="119"/>
      <c r="AF98" s="119"/>
      <c r="AG98" s="119"/>
      <c r="AH98" s="119"/>
    </row>
    <row r="99" spans="8:35" x14ac:dyDescent="0.35">
      <c r="H99" s="119"/>
      <c r="I99" s="119"/>
      <c r="J99" s="119"/>
      <c r="K99" s="119"/>
      <c r="L99" s="119"/>
      <c r="M99" s="119"/>
      <c r="N99" s="119"/>
      <c r="O99" s="119"/>
      <c r="P99" s="119"/>
      <c r="Q99" s="119"/>
      <c r="R99" s="119"/>
      <c r="S99" s="119"/>
      <c r="T99" s="119"/>
      <c r="U99" s="119"/>
      <c r="V99" s="119"/>
      <c r="W99" s="119"/>
      <c r="X99" s="119"/>
      <c r="Y99" s="119"/>
      <c r="Z99" s="119"/>
      <c r="AA99" s="119"/>
      <c r="AB99" s="119"/>
      <c r="AC99" s="119"/>
      <c r="AD99" s="119"/>
      <c r="AE99" s="119"/>
      <c r="AF99" s="119"/>
      <c r="AG99" s="119"/>
      <c r="AH99" s="119"/>
    </row>
    <row r="100" spans="8:35" x14ac:dyDescent="0.35">
      <c r="H100" s="119"/>
      <c r="I100" s="119"/>
      <c r="J100" s="119"/>
      <c r="K100" s="119"/>
      <c r="L100" s="119"/>
      <c r="M100" s="119"/>
      <c r="N100" s="119"/>
      <c r="O100" s="119"/>
      <c r="P100" s="119"/>
      <c r="Q100" s="119"/>
      <c r="R100" s="119"/>
      <c r="S100" s="119"/>
      <c r="T100" s="119"/>
      <c r="U100" s="119"/>
      <c r="V100" s="119"/>
      <c r="W100" s="119"/>
      <c r="X100" s="119"/>
      <c r="Y100" s="119"/>
      <c r="Z100" s="119"/>
      <c r="AA100" s="119"/>
      <c r="AB100" s="119"/>
      <c r="AC100" s="119"/>
      <c r="AD100" s="119"/>
      <c r="AE100" s="119"/>
      <c r="AF100" s="119"/>
      <c r="AG100" s="119"/>
      <c r="AH100" s="119"/>
    </row>
    <row r="101" spans="8:35" x14ac:dyDescent="0.35">
      <c r="H101" s="119"/>
      <c r="I101" s="119"/>
      <c r="J101" s="119"/>
      <c r="K101" s="119"/>
      <c r="L101" s="119"/>
      <c r="M101" s="119"/>
      <c r="N101" s="119"/>
      <c r="O101" s="119"/>
      <c r="P101" s="119"/>
      <c r="Q101" s="119"/>
      <c r="R101" s="119"/>
      <c r="S101" s="119"/>
      <c r="T101" s="119"/>
      <c r="U101" s="119"/>
      <c r="V101" s="119"/>
      <c r="W101" s="119"/>
      <c r="X101" s="119"/>
      <c r="Y101" s="119"/>
      <c r="Z101" s="119"/>
      <c r="AA101" s="119"/>
      <c r="AB101" s="119"/>
      <c r="AC101" s="119"/>
      <c r="AD101" s="119"/>
      <c r="AE101" s="119"/>
      <c r="AF101" s="119"/>
      <c r="AG101" s="119"/>
      <c r="AH101" s="119"/>
    </row>
    <row r="102" spans="8:35" x14ac:dyDescent="0.35">
      <c r="H102" s="119"/>
      <c r="I102" s="119"/>
      <c r="J102" s="119"/>
      <c r="K102" s="119"/>
      <c r="L102" s="119"/>
      <c r="M102" s="119"/>
      <c r="N102" s="119"/>
      <c r="O102" s="119"/>
      <c r="P102" s="119"/>
      <c r="Q102" s="119"/>
      <c r="R102" s="119"/>
      <c r="S102" s="119"/>
      <c r="T102" s="119"/>
      <c r="U102" s="119"/>
      <c r="V102" s="119"/>
      <c r="W102" s="119"/>
      <c r="X102" s="119"/>
      <c r="Y102" s="119"/>
      <c r="Z102" s="119"/>
      <c r="AA102" s="119"/>
      <c r="AB102" s="119"/>
      <c r="AC102" s="119"/>
      <c r="AD102" s="119"/>
      <c r="AE102" s="119"/>
      <c r="AF102" s="119"/>
      <c r="AG102" s="119"/>
      <c r="AH102" s="119"/>
    </row>
    <row r="103" spans="8:35" x14ac:dyDescent="0.35">
      <c r="H103" s="119"/>
      <c r="I103" s="119"/>
      <c r="J103" s="119"/>
      <c r="K103" s="119"/>
      <c r="L103" s="119"/>
      <c r="M103" s="119"/>
      <c r="N103" s="119"/>
      <c r="O103" s="119"/>
      <c r="P103" s="119"/>
      <c r="Q103" s="119"/>
      <c r="R103" s="119"/>
      <c r="S103" s="119"/>
      <c r="T103" s="119"/>
      <c r="U103" s="119"/>
      <c r="V103" s="119"/>
      <c r="W103" s="119"/>
      <c r="X103" s="119"/>
      <c r="Y103" s="119"/>
      <c r="Z103" s="119"/>
      <c r="AA103" s="119"/>
      <c r="AB103" s="119"/>
      <c r="AC103" s="119"/>
      <c r="AD103" s="119"/>
      <c r="AE103" s="119"/>
      <c r="AF103" s="119"/>
      <c r="AG103" s="119"/>
      <c r="AH103" s="119"/>
    </row>
    <row r="104" spans="8:35" x14ac:dyDescent="0.35">
      <c r="H104" s="119"/>
      <c r="I104" s="119"/>
      <c r="J104" s="119"/>
      <c r="K104" s="119"/>
      <c r="L104" s="119"/>
      <c r="M104" s="119"/>
      <c r="N104" s="119"/>
      <c r="O104" s="119"/>
      <c r="P104" s="119"/>
      <c r="Q104" s="119"/>
      <c r="R104" s="119"/>
      <c r="S104" s="119"/>
      <c r="T104" s="119"/>
      <c r="U104" s="119"/>
      <c r="V104" s="119"/>
      <c r="W104" s="119"/>
      <c r="X104" s="119"/>
      <c r="Y104" s="119"/>
      <c r="Z104" s="119"/>
      <c r="AA104" s="119"/>
      <c r="AB104" s="119"/>
      <c r="AC104" s="119"/>
      <c r="AD104" s="119"/>
      <c r="AE104" s="119"/>
      <c r="AF104" s="119"/>
      <c r="AG104" s="119"/>
      <c r="AH104" s="119"/>
    </row>
    <row r="105" spans="8:35" x14ac:dyDescent="0.35">
      <c r="H105" s="119"/>
      <c r="I105" s="119"/>
      <c r="J105" s="119"/>
      <c r="K105" s="119"/>
      <c r="L105" s="119"/>
      <c r="M105" s="119"/>
      <c r="N105" s="119"/>
      <c r="O105" s="119"/>
      <c r="P105" s="119"/>
      <c r="Q105" s="119"/>
      <c r="R105" s="119"/>
      <c r="S105" s="119"/>
      <c r="T105" s="119"/>
      <c r="U105" s="119"/>
      <c r="V105" s="119"/>
      <c r="W105" s="119"/>
      <c r="X105" s="119"/>
      <c r="Y105" s="119"/>
      <c r="Z105" s="119"/>
      <c r="AA105" s="119"/>
      <c r="AB105" s="119"/>
      <c r="AC105" s="119"/>
      <c r="AD105" s="119"/>
      <c r="AE105" s="119"/>
      <c r="AF105" s="119"/>
      <c r="AG105" s="119"/>
      <c r="AH105" s="119"/>
    </row>
    <row r="106" spans="8:35" x14ac:dyDescent="0.35">
      <c r="H106" s="119"/>
      <c r="I106" s="119"/>
      <c r="J106" s="119"/>
      <c r="K106" s="119"/>
      <c r="L106" s="119"/>
      <c r="M106" s="119"/>
      <c r="N106" s="119"/>
      <c r="O106" s="119"/>
      <c r="P106" s="119"/>
      <c r="Q106" s="119"/>
      <c r="R106" s="119"/>
      <c r="S106" s="119"/>
      <c r="T106" s="119"/>
      <c r="U106" s="119"/>
      <c r="V106" s="119"/>
      <c r="W106" s="119"/>
      <c r="X106" s="119"/>
      <c r="Y106" s="119"/>
      <c r="Z106" s="119"/>
      <c r="AA106" s="119"/>
      <c r="AB106" s="119"/>
      <c r="AC106" s="119"/>
      <c r="AD106" s="119"/>
      <c r="AE106" s="119"/>
      <c r="AF106" s="119"/>
      <c r="AG106" s="119"/>
      <c r="AH106" s="119"/>
    </row>
    <row r="107" spans="8:35" x14ac:dyDescent="0.35">
      <c r="H107" s="119"/>
      <c r="I107" s="119"/>
      <c r="J107" s="119"/>
      <c r="K107" s="119"/>
      <c r="L107" s="119"/>
      <c r="M107" s="119"/>
      <c r="N107" s="119"/>
      <c r="O107" s="119"/>
      <c r="P107" s="119"/>
      <c r="Q107" s="119"/>
      <c r="R107" s="119"/>
      <c r="S107" s="119"/>
      <c r="T107" s="119"/>
      <c r="U107" s="119"/>
      <c r="V107" s="119"/>
      <c r="W107" s="119"/>
      <c r="X107" s="119"/>
      <c r="Y107" s="119"/>
      <c r="Z107" s="119"/>
      <c r="AA107" s="119"/>
      <c r="AB107" s="119"/>
      <c r="AC107" s="119"/>
      <c r="AD107" s="119"/>
      <c r="AE107" s="119"/>
      <c r="AF107" s="119"/>
      <c r="AG107" s="119"/>
      <c r="AH107" s="119"/>
    </row>
    <row r="108" spans="8:35" x14ac:dyDescent="0.35">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row>
    <row r="109" spans="8:35" x14ac:dyDescent="0.35">
      <c r="H109" s="119"/>
      <c r="I109" s="119"/>
      <c r="J109" s="119"/>
      <c r="K109" s="119"/>
      <c r="L109" s="119"/>
      <c r="M109" s="119"/>
      <c r="N109" s="119"/>
      <c r="O109" s="119"/>
      <c r="P109" s="119"/>
      <c r="Q109" s="119"/>
      <c r="R109" s="119"/>
      <c r="S109" s="119"/>
      <c r="T109" s="119"/>
      <c r="U109" s="119"/>
      <c r="V109" s="119"/>
      <c r="W109" s="119"/>
      <c r="X109" s="119"/>
      <c r="Y109" s="119"/>
      <c r="Z109" s="119"/>
      <c r="AA109" s="119"/>
      <c r="AB109" s="119"/>
      <c r="AC109" s="119"/>
      <c r="AD109" s="119"/>
      <c r="AE109" s="119"/>
      <c r="AF109" s="119"/>
      <c r="AG109" s="119"/>
      <c r="AH109" s="119"/>
      <c r="AI109" s="119"/>
    </row>
    <row r="110" spans="8:35" x14ac:dyDescent="0.35">
      <c r="H110" s="119"/>
      <c r="I110" s="119"/>
      <c r="J110" s="119"/>
      <c r="K110" s="119"/>
      <c r="L110" s="119"/>
      <c r="M110" s="119"/>
      <c r="N110" s="119"/>
      <c r="O110" s="119"/>
      <c r="P110" s="119"/>
      <c r="Q110" s="119"/>
      <c r="R110" s="119"/>
      <c r="S110" s="119"/>
      <c r="T110" s="119"/>
      <c r="U110" s="119"/>
      <c r="V110" s="119"/>
      <c r="W110" s="119"/>
      <c r="X110" s="119"/>
      <c r="Y110" s="119"/>
      <c r="Z110" s="119"/>
      <c r="AA110" s="119"/>
      <c r="AB110" s="119"/>
      <c r="AC110" s="119"/>
      <c r="AD110" s="119"/>
      <c r="AE110" s="119"/>
      <c r="AF110" s="119"/>
      <c r="AG110" s="119"/>
      <c r="AH110" s="119"/>
      <c r="AI110" s="119"/>
    </row>
    <row r="111" spans="8:35" x14ac:dyDescent="0.35">
      <c r="H111" s="119"/>
      <c r="I111" s="119"/>
      <c r="J111" s="119"/>
      <c r="K111" s="119"/>
      <c r="L111" s="119"/>
      <c r="M111" s="119"/>
      <c r="N111" s="119"/>
      <c r="O111" s="119"/>
      <c r="P111" s="119"/>
      <c r="Q111" s="119"/>
      <c r="R111" s="119"/>
      <c r="S111" s="119"/>
      <c r="T111" s="119"/>
      <c r="U111" s="119"/>
      <c r="V111" s="119"/>
      <c r="W111" s="119"/>
      <c r="X111" s="119"/>
      <c r="Y111" s="119"/>
      <c r="Z111" s="119"/>
      <c r="AA111" s="119"/>
      <c r="AB111" s="119"/>
      <c r="AC111" s="119"/>
      <c r="AD111" s="119"/>
      <c r="AE111" s="119"/>
      <c r="AF111" s="119"/>
      <c r="AG111" s="119"/>
      <c r="AH111" s="119"/>
      <c r="AI111" s="119"/>
    </row>
    <row r="112" spans="8:35" x14ac:dyDescent="0.35">
      <c r="H112" s="119"/>
      <c r="I112" s="119"/>
      <c r="J112" s="119"/>
      <c r="K112" s="119"/>
      <c r="L112" s="119"/>
      <c r="M112" s="119"/>
      <c r="N112" s="119"/>
      <c r="O112" s="119"/>
      <c r="P112" s="119"/>
      <c r="Q112" s="119"/>
      <c r="R112" s="119"/>
      <c r="S112" s="119"/>
      <c r="T112" s="119"/>
      <c r="U112" s="119"/>
      <c r="V112" s="119"/>
      <c r="W112" s="119"/>
      <c r="X112" s="119"/>
      <c r="Y112" s="119"/>
      <c r="Z112" s="119"/>
      <c r="AA112" s="119"/>
      <c r="AB112" s="119"/>
      <c r="AC112" s="119"/>
      <c r="AD112" s="119"/>
      <c r="AE112" s="119"/>
      <c r="AF112" s="119"/>
      <c r="AG112" s="119"/>
      <c r="AH112" s="119"/>
      <c r="AI112" s="119"/>
    </row>
    <row r="113" spans="8:35" x14ac:dyDescent="0.35">
      <c r="H113" s="119"/>
      <c r="I113" s="119"/>
      <c r="J113" s="119"/>
      <c r="K113" s="119"/>
      <c r="L113" s="119"/>
      <c r="M113" s="119"/>
      <c r="N113" s="119"/>
      <c r="O113" s="119"/>
      <c r="P113" s="119"/>
      <c r="Q113" s="119"/>
      <c r="R113" s="119"/>
      <c r="S113" s="119"/>
      <c r="T113" s="119"/>
      <c r="U113" s="119"/>
      <c r="V113" s="119"/>
      <c r="W113" s="119"/>
      <c r="X113" s="119"/>
      <c r="Y113" s="119"/>
      <c r="Z113" s="119"/>
      <c r="AA113" s="119"/>
      <c r="AB113" s="119"/>
      <c r="AC113" s="119"/>
      <c r="AD113" s="119"/>
      <c r="AE113" s="119"/>
      <c r="AF113" s="119"/>
      <c r="AG113" s="119"/>
      <c r="AH113" s="119"/>
      <c r="AI113" s="119"/>
    </row>
    <row r="114" spans="8:35" x14ac:dyDescent="0.35">
      <c r="H114" s="119"/>
      <c r="I114" s="119"/>
      <c r="J114" s="119"/>
      <c r="K114" s="119"/>
      <c r="L114" s="119"/>
      <c r="M114" s="119"/>
      <c r="N114" s="119"/>
      <c r="O114" s="119"/>
      <c r="P114" s="119"/>
      <c r="Q114" s="119"/>
      <c r="R114" s="119"/>
      <c r="S114" s="119"/>
      <c r="T114" s="119"/>
      <c r="U114" s="119"/>
      <c r="V114" s="119"/>
      <c r="W114" s="119"/>
      <c r="X114" s="119"/>
      <c r="Y114" s="119"/>
      <c r="Z114" s="119"/>
      <c r="AA114" s="119"/>
      <c r="AB114" s="119"/>
      <c r="AC114" s="119"/>
      <c r="AD114" s="119"/>
      <c r="AE114" s="119"/>
      <c r="AF114" s="119"/>
      <c r="AG114" s="119"/>
      <c r="AH114" s="119"/>
      <c r="AI114" s="119"/>
    </row>
    <row r="115" spans="8:35" x14ac:dyDescent="0.35">
      <c r="H115" s="119"/>
      <c r="I115" s="119"/>
      <c r="J115" s="119"/>
      <c r="K115" s="119"/>
      <c r="L115" s="119"/>
      <c r="M115" s="119"/>
      <c r="N115" s="119"/>
      <c r="O115" s="119"/>
      <c r="P115" s="119"/>
      <c r="Q115" s="119"/>
      <c r="R115" s="119"/>
      <c r="S115" s="119"/>
      <c r="T115" s="119"/>
      <c r="U115" s="119"/>
      <c r="V115" s="119"/>
      <c r="W115" s="119"/>
      <c r="X115" s="119"/>
      <c r="Y115" s="119"/>
      <c r="Z115" s="119"/>
      <c r="AA115" s="119"/>
      <c r="AB115" s="119"/>
      <c r="AC115" s="119"/>
      <c r="AD115" s="119"/>
      <c r="AE115" s="119"/>
      <c r="AF115" s="119"/>
      <c r="AG115" s="119"/>
      <c r="AH115" s="119"/>
      <c r="AI115" s="119"/>
    </row>
    <row r="116" spans="8:35" x14ac:dyDescent="0.35">
      <c r="H116" s="119"/>
      <c r="I116" s="119"/>
      <c r="J116" s="119"/>
      <c r="K116" s="119"/>
      <c r="L116" s="119"/>
      <c r="M116" s="119"/>
      <c r="N116" s="119"/>
      <c r="O116" s="119"/>
      <c r="P116" s="119"/>
      <c r="Q116" s="119"/>
      <c r="R116" s="119"/>
      <c r="S116" s="119"/>
      <c r="T116" s="119"/>
      <c r="U116" s="119"/>
      <c r="V116" s="119"/>
      <c r="W116" s="119"/>
      <c r="X116" s="119"/>
      <c r="Y116" s="119"/>
      <c r="Z116" s="119"/>
      <c r="AA116" s="119"/>
      <c r="AB116" s="119"/>
      <c r="AC116" s="119"/>
      <c r="AD116" s="119"/>
      <c r="AE116" s="119"/>
      <c r="AF116" s="119"/>
      <c r="AG116" s="119"/>
      <c r="AH116" s="119"/>
      <c r="AI116" s="119"/>
    </row>
    <row r="117" spans="8:35" x14ac:dyDescent="0.35">
      <c r="H117" s="119"/>
      <c r="I117" s="119"/>
      <c r="J117" s="119"/>
      <c r="K117" s="119"/>
      <c r="L117" s="119"/>
      <c r="M117" s="119"/>
      <c r="N117" s="119"/>
      <c r="O117" s="119"/>
      <c r="P117" s="119"/>
      <c r="Q117" s="119"/>
      <c r="R117" s="119"/>
      <c r="S117" s="119"/>
      <c r="T117" s="119"/>
      <c r="U117" s="119"/>
      <c r="V117" s="119"/>
      <c r="W117" s="119"/>
      <c r="X117" s="119"/>
      <c r="Y117" s="119"/>
      <c r="Z117" s="119"/>
      <c r="AA117" s="119"/>
      <c r="AB117" s="119"/>
      <c r="AC117" s="119"/>
      <c r="AD117" s="119"/>
      <c r="AE117" s="119"/>
      <c r="AF117" s="119"/>
      <c r="AG117" s="119"/>
      <c r="AH117" s="119"/>
      <c r="AI117" s="119"/>
    </row>
    <row r="118" spans="8:35" x14ac:dyDescent="0.35">
      <c r="H118" s="119"/>
      <c r="I118" s="119"/>
      <c r="J118" s="119"/>
      <c r="K118" s="119"/>
      <c r="L118" s="119"/>
      <c r="M118" s="119"/>
      <c r="N118" s="119"/>
      <c r="O118" s="119"/>
      <c r="P118" s="119"/>
      <c r="Q118" s="119"/>
      <c r="R118" s="119"/>
      <c r="S118" s="119"/>
      <c r="T118" s="119"/>
      <c r="U118" s="119"/>
      <c r="V118" s="119"/>
      <c r="W118" s="119"/>
      <c r="X118" s="119"/>
      <c r="Y118" s="119"/>
      <c r="Z118" s="119"/>
      <c r="AA118" s="119"/>
      <c r="AB118" s="119"/>
      <c r="AC118" s="119"/>
      <c r="AD118" s="119"/>
      <c r="AE118" s="119"/>
      <c r="AF118" s="119"/>
      <c r="AG118" s="119"/>
      <c r="AH118" s="119"/>
      <c r="AI118" s="119"/>
    </row>
    <row r="119" spans="8:35" x14ac:dyDescent="0.35">
      <c r="H119" s="119"/>
      <c r="I119" s="119"/>
      <c r="J119" s="119"/>
      <c r="K119" s="119"/>
      <c r="L119" s="119"/>
      <c r="M119" s="119"/>
      <c r="N119" s="119"/>
      <c r="O119" s="119"/>
      <c r="P119" s="119"/>
      <c r="Q119" s="119"/>
      <c r="R119" s="119"/>
      <c r="S119" s="119"/>
      <c r="T119" s="119"/>
      <c r="U119" s="119"/>
      <c r="V119" s="119"/>
      <c r="W119" s="119"/>
      <c r="X119" s="119"/>
      <c r="Y119" s="119"/>
      <c r="Z119" s="119"/>
      <c r="AA119" s="119"/>
      <c r="AB119" s="119"/>
      <c r="AC119" s="119"/>
      <c r="AD119" s="119"/>
      <c r="AE119" s="119"/>
      <c r="AF119" s="119"/>
      <c r="AG119" s="119"/>
      <c r="AH119" s="119"/>
      <c r="AI119" s="119"/>
    </row>
    <row r="120" spans="8:35" x14ac:dyDescent="0.35">
      <c r="H120" s="119"/>
      <c r="I120" s="119"/>
      <c r="J120" s="119"/>
      <c r="K120" s="119"/>
      <c r="L120" s="119"/>
      <c r="M120" s="119"/>
      <c r="N120" s="119"/>
      <c r="O120" s="119"/>
      <c r="P120" s="119"/>
      <c r="Q120" s="119"/>
      <c r="R120" s="119"/>
      <c r="S120" s="119"/>
      <c r="T120" s="119"/>
      <c r="U120" s="119"/>
      <c r="V120" s="119"/>
      <c r="W120" s="119"/>
      <c r="X120" s="119"/>
      <c r="Y120" s="119"/>
      <c r="Z120" s="119"/>
      <c r="AA120" s="119"/>
      <c r="AB120" s="119"/>
      <c r="AC120" s="119"/>
      <c r="AD120" s="119"/>
      <c r="AE120" s="119"/>
      <c r="AF120" s="119"/>
      <c r="AG120" s="119"/>
      <c r="AH120" s="119"/>
      <c r="AI120" s="119"/>
    </row>
    <row r="121" spans="8:35" x14ac:dyDescent="0.35">
      <c r="H121" s="119"/>
      <c r="I121" s="119"/>
      <c r="J121" s="119"/>
      <c r="K121" s="119"/>
      <c r="L121" s="119"/>
      <c r="M121" s="119"/>
      <c r="N121" s="119"/>
      <c r="O121" s="119"/>
      <c r="P121" s="119"/>
      <c r="Q121" s="119"/>
      <c r="R121" s="119"/>
      <c r="S121" s="119"/>
      <c r="T121" s="119"/>
      <c r="U121" s="119"/>
      <c r="V121" s="119"/>
      <c r="W121" s="119"/>
      <c r="X121" s="119"/>
      <c r="Y121" s="119"/>
      <c r="Z121" s="119"/>
      <c r="AA121" s="119"/>
      <c r="AB121" s="119"/>
      <c r="AC121" s="119"/>
      <c r="AD121" s="119"/>
      <c r="AE121" s="119"/>
      <c r="AF121" s="119"/>
      <c r="AG121" s="119"/>
      <c r="AH121" s="119"/>
      <c r="AI121" s="119"/>
    </row>
    <row r="122" spans="8:35" x14ac:dyDescent="0.35">
      <c r="H122" s="119"/>
      <c r="I122" s="119"/>
      <c r="J122" s="119"/>
      <c r="K122" s="119"/>
      <c r="L122" s="119"/>
      <c r="M122" s="119"/>
      <c r="N122" s="119"/>
      <c r="O122" s="119"/>
      <c r="P122" s="119"/>
      <c r="Q122" s="119"/>
      <c r="R122" s="119"/>
      <c r="S122" s="119"/>
      <c r="T122" s="119"/>
      <c r="U122" s="119"/>
      <c r="V122" s="119"/>
      <c r="W122" s="119"/>
      <c r="X122" s="119"/>
      <c r="Y122" s="119"/>
      <c r="Z122" s="119"/>
      <c r="AA122" s="119"/>
      <c r="AB122" s="119"/>
      <c r="AC122" s="119"/>
      <c r="AD122" s="119"/>
      <c r="AE122" s="119"/>
      <c r="AF122" s="119"/>
      <c r="AG122" s="119"/>
      <c r="AH122" s="119"/>
      <c r="AI122" s="119"/>
    </row>
    <row r="123" spans="8:35" x14ac:dyDescent="0.35">
      <c r="H123" s="119"/>
      <c r="I123" s="119"/>
      <c r="J123" s="119"/>
      <c r="K123" s="119"/>
      <c r="L123" s="119"/>
      <c r="M123" s="119"/>
      <c r="N123" s="119"/>
      <c r="O123" s="119"/>
      <c r="P123" s="119"/>
      <c r="Q123" s="119"/>
      <c r="R123" s="119"/>
      <c r="S123" s="119"/>
      <c r="T123" s="119"/>
      <c r="U123" s="119"/>
      <c r="V123" s="119"/>
      <c r="W123" s="119"/>
      <c r="X123" s="119"/>
      <c r="Y123" s="119"/>
      <c r="Z123" s="119"/>
      <c r="AA123" s="119"/>
      <c r="AB123" s="119"/>
      <c r="AC123" s="119"/>
      <c r="AD123" s="119"/>
      <c r="AE123" s="119"/>
      <c r="AF123" s="119"/>
      <c r="AG123" s="119"/>
      <c r="AH123" s="119"/>
      <c r="AI123" s="119"/>
    </row>
    <row r="124" spans="8:35" x14ac:dyDescent="0.35">
      <c r="H124" s="119"/>
      <c r="I124" s="119"/>
      <c r="J124" s="119"/>
      <c r="K124" s="119"/>
      <c r="L124" s="119"/>
      <c r="M124" s="119"/>
      <c r="N124" s="119"/>
      <c r="O124" s="119"/>
      <c r="P124" s="119"/>
      <c r="Q124" s="119"/>
      <c r="R124" s="119"/>
      <c r="S124" s="119"/>
      <c r="T124" s="119"/>
      <c r="U124" s="119"/>
      <c r="V124" s="119"/>
      <c r="W124" s="119"/>
      <c r="X124" s="119"/>
      <c r="Y124" s="119"/>
      <c r="Z124" s="119"/>
      <c r="AA124" s="119"/>
      <c r="AB124" s="119"/>
      <c r="AC124" s="119"/>
      <c r="AD124" s="119"/>
      <c r="AE124" s="119"/>
      <c r="AF124" s="119"/>
      <c r="AG124" s="119"/>
      <c r="AH124" s="119"/>
      <c r="AI124" s="119"/>
    </row>
    <row r="125" spans="8:35" x14ac:dyDescent="0.35">
      <c r="H125" s="119"/>
      <c r="I125" s="119"/>
      <c r="J125" s="119"/>
      <c r="K125" s="119"/>
      <c r="L125" s="119"/>
      <c r="M125" s="119"/>
      <c r="N125" s="119"/>
      <c r="O125" s="119"/>
      <c r="P125" s="119"/>
      <c r="Q125" s="119"/>
      <c r="R125" s="119"/>
      <c r="S125" s="119"/>
      <c r="T125" s="119"/>
      <c r="U125" s="119"/>
      <c r="V125" s="119"/>
      <c r="W125" s="119"/>
      <c r="X125" s="119"/>
      <c r="Y125" s="119"/>
      <c r="Z125" s="119"/>
      <c r="AA125" s="119"/>
      <c r="AB125" s="119"/>
      <c r="AC125" s="119"/>
      <c r="AD125" s="119"/>
      <c r="AE125" s="119"/>
      <c r="AF125" s="119"/>
      <c r="AG125" s="119"/>
      <c r="AH125" s="119"/>
      <c r="AI125" s="119"/>
    </row>
    <row r="126" spans="8:35" x14ac:dyDescent="0.35">
      <c r="H126" s="119"/>
      <c r="I126" s="119"/>
      <c r="J126" s="119"/>
      <c r="K126" s="119"/>
      <c r="L126" s="119"/>
      <c r="M126" s="119"/>
      <c r="N126" s="119"/>
      <c r="O126" s="119"/>
      <c r="P126" s="119"/>
      <c r="Q126" s="119"/>
      <c r="R126" s="119"/>
      <c r="S126" s="119"/>
      <c r="T126" s="119"/>
      <c r="U126" s="119"/>
      <c r="V126" s="119"/>
      <c r="W126" s="119"/>
      <c r="X126" s="119"/>
      <c r="Y126" s="119"/>
      <c r="Z126" s="119"/>
      <c r="AA126" s="119"/>
      <c r="AB126" s="119"/>
      <c r="AC126" s="119"/>
      <c r="AD126" s="119"/>
      <c r="AE126" s="119"/>
      <c r="AF126" s="119"/>
      <c r="AG126" s="119"/>
      <c r="AH126" s="119"/>
      <c r="AI126" s="119"/>
    </row>
    <row r="127" spans="8:35" x14ac:dyDescent="0.35">
      <c r="H127" s="119"/>
      <c r="I127" s="119"/>
      <c r="J127" s="119"/>
      <c r="K127" s="119"/>
      <c r="L127" s="119"/>
      <c r="M127" s="119"/>
      <c r="N127" s="119"/>
      <c r="O127" s="119"/>
      <c r="P127" s="119"/>
      <c r="Q127" s="119"/>
      <c r="R127" s="119"/>
      <c r="S127" s="119"/>
      <c r="T127" s="119"/>
      <c r="U127" s="119"/>
      <c r="V127" s="119"/>
      <c r="W127" s="119"/>
      <c r="X127" s="119"/>
      <c r="Y127" s="119"/>
      <c r="Z127" s="119"/>
      <c r="AA127" s="119"/>
      <c r="AB127" s="119"/>
      <c r="AC127" s="119"/>
      <c r="AD127" s="119"/>
      <c r="AE127" s="119"/>
      <c r="AF127" s="119"/>
      <c r="AG127" s="119"/>
      <c r="AH127" s="119"/>
      <c r="AI127" s="119"/>
    </row>
    <row r="128" spans="8:35" x14ac:dyDescent="0.35">
      <c r="H128" s="119"/>
      <c r="I128" s="119"/>
      <c r="J128" s="119"/>
      <c r="K128" s="119"/>
      <c r="L128" s="119"/>
      <c r="M128" s="119"/>
      <c r="N128" s="119"/>
      <c r="O128" s="119"/>
      <c r="P128" s="119"/>
      <c r="Q128" s="119"/>
      <c r="R128" s="119"/>
      <c r="S128" s="119"/>
      <c r="T128" s="119"/>
      <c r="U128" s="119"/>
      <c r="V128" s="119"/>
      <c r="W128" s="119"/>
      <c r="X128" s="119"/>
      <c r="Y128" s="119"/>
      <c r="Z128" s="119"/>
      <c r="AA128" s="119"/>
      <c r="AB128" s="119"/>
      <c r="AC128" s="119"/>
      <c r="AD128" s="119"/>
      <c r="AE128" s="119"/>
      <c r="AF128" s="119"/>
      <c r="AG128" s="119"/>
      <c r="AH128" s="119"/>
      <c r="AI128" s="119"/>
    </row>
    <row r="129" spans="8:35" x14ac:dyDescent="0.35">
      <c r="H129" s="119"/>
      <c r="I129" s="119"/>
      <c r="J129" s="119"/>
      <c r="K129" s="119"/>
      <c r="L129" s="119"/>
      <c r="M129" s="119"/>
      <c r="N129" s="119"/>
      <c r="O129" s="119"/>
      <c r="P129" s="119"/>
      <c r="Q129" s="119"/>
      <c r="R129" s="119"/>
      <c r="S129" s="119"/>
      <c r="T129" s="119"/>
      <c r="U129" s="119"/>
      <c r="V129" s="119"/>
      <c r="W129" s="119"/>
      <c r="X129" s="119"/>
      <c r="Y129" s="119"/>
      <c r="Z129" s="119"/>
      <c r="AA129" s="119"/>
      <c r="AB129" s="119"/>
      <c r="AC129" s="119"/>
      <c r="AD129" s="119"/>
      <c r="AE129" s="119"/>
      <c r="AF129" s="119"/>
      <c r="AG129" s="119"/>
      <c r="AH129" s="119"/>
      <c r="AI129" s="119"/>
    </row>
    <row r="130" spans="8:35" x14ac:dyDescent="0.35">
      <c r="H130" s="119"/>
      <c r="I130" s="119"/>
      <c r="J130" s="119"/>
      <c r="K130" s="119"/>
      <c r="L130" s="119"/>
      <c r="M130" s="119"/>
      <c r="N130" s="119"/>
      <c r="O130" s="119"/>
      <c r="P130" s="119"/>
      <c r="Q130" s="119"/>
      <c r="R130" s="119"/>
      <c r="S130" s="119"/>
      <c r="T130" s="119"/>
      <c r="U130" s="119"/>
      <c r="V130" s="119"/>
      <c r="W130" s="119"/>
      <c r="X130" s="119"/>
      <c r="Y130" s="119"/>
      <c r="Z130" s="119"/>
      <c r="AA130" s="119"/>
      <c r="AB130" s="119"/>
      <c r="AC130" s="119"/>
      <c r="AD130" s="119"/>
      <c r="AE130" s="119"/>
      <c r="AF130" s="119"/>
      <c r="AG130" s="119"/>
      <c r="AH130" s="119"/>
      <c r="AI130" s="119"/>
    </row>
    <row r="131" spans="8:35" x14ac:dyDescent="0.35">
      <c r="H131" s="119"/>
      <c r="I131" s="119"/>
      <c r="J131" s="119"/>
      <c r="K131" s="119"/>
      <c r="L131" s="119"/>
      <c r="M131" s="119"/>
      <c r="N131" s="119"/>
      <c r="O131" s="119"/>
      <c r="P131" s="119"/>
      <c r="Q131" s="119"/>
      <c r="R131" s="119"/>
      <c r="S131" s="119"/>
      <c r="T131" s="119"/>
      <c r="U131" s="119"/>
      <c r="V131" s="119"/>
      <c r="W131" s="119"/>
      <c r="X131" s="119"/>
      <c r="Y131" s="119"/>
      <c r="Z131" s="119"/>
      <c r="AA131" s="119"/>
      <c r="AB131" s="119"/>
      <c r="AC131" s="119"/>
      <c r="AD131" s="119"/>
      <c r="AE131" s="119"/>
      <c r="AF131" s="119"/>
      <c r="AG131" s="119"/>
      <c r="AH131" s="119"/>
      <c r="AI131" s="119"/>
    </row>
    <row r="132" spans="8:35" x14ac:dyDescent="0.35">
      <c r="H132" s="119"/>
      <c r="I132" s="119"/>
      <c r="J132" s="119"/>
      <c r="K132" s="119"/>
      <c r="L132" s="119"/>
      <c r="M132" s="119"/>
      <c r="N132" s="119"/>
      <c r="O132" s="119"/>
      <c r="P132" s="119"/>
      <c r="Q132" s="119"/>
      <c r="R132" s="119"/>
      <c r="S132" s="119"/>
      <c r="T132" s="119"/>
      <c r="U132" s="119"/>
      <c r="V132" s="119"/>
      <c r="W132" s="119"/>
      <c r="X132" s="119"/>
      <c r="Y132" s="119"/>
      <c r="Z132" s="119"/>
      <c r="AA132" s="119"/>
      <c r="AB132" s="119"/>
      <c r="AC132" s="119"/>
      <c r="AD132" s="119"/>
      <c r="AE132" s="119"/>
      <c r="AF132" s="119"/>
      <c r="AG132" s="119"/>
      <c r="AH132" s="119"/>
      <c r="AI132" s="119"/>
    </row>
    <row r="133" spans="8:35" x14ac:dyDescent="0.35">
      <c r="H133" s="119"/>
      <c r="I133" s="119"/>
      <c r="J133" s="119"/>
      <c r="K133" s="119"/>
      <c r="L133" s="119"/>
      <c r="M133" s="119"/>
      <c r="N133" s="119"/>
      <c r="O133" s="119"/>
      <c r="P133" s="119"/>
      <c r="Q133" s="119"/>
      <c r="R133" s="119"/>
      <c r="S133" s="119"/>
      <c r="T133" s="119"/>
      <c r="U133" s="119"/>
      <c r="V133" s="119"/>
      <c r="W133" s="119"/>
      <c r="X133" s="119"/>
      <c r="Y133" s="119"/>
      <c r="Z133" s="119"/>
      <c r="AA133" s="119"/>
      <c r="AB133" s="119"/>
      <c r="AC133" s="119"/>
      <c r="AD133" s="119"/>
      <c r="AE133" s="119"/>
      <c r="AF133" s="119"/>
      <c r="AG133" s="119"/>
      <c r="AH133" s="119"/>
      <c r="AI133" s="119"/>
    </row>
    <row r="134" spans="8:35" x14ac:dyDescent="0.35">
      <c r="H134" s="119"/>
      <c r="I134" s="119"/>
      <c r="J134" s="119"/>
      <c r="K134" s="119"/>
      <c r="L134" s="119"/>
      <c r="M134" s="119"/>
      <c r="N134" s="119"/>
      <c r="O134" s="119"/>
      <c r="P134" s="119"/>
      <c r="Q134" s="119"/>
      <c r="R134" s="119"/>
      <c r="S134" s="119"/>
      <c r="T134" s="119"/>
      <c r="U134" s="119"/>
      <c r="V134" s="119"/>
      <c r="W134" s="119"/>
      <c r="X134" s="119"/>
      <c r="Y134" s="119"/>
      <c r="Z134" s="119"/>
      <c r="AA134" s="119"/>
      <c r="AB134" s="119"/>
      <c r="AC134" s="119"/>
      <c r="AD134" s="119"/>
      <c r="AE134" s="119"/>
      <c r="AF134" s="119"/>
      <c r="AG134" s="119"/>
      <c r="AH134" s="119"/>
      <c r="AI134" s="119"/>
    </row>
    <row r="135" spans="8:35" x14ac:dyDescent="0.35">
      <c r="H135" s="119"/>
      <c r="I135" s="119"/>
      <c r="J135" s="119"/>
      <c r="K135" s="119"/>
      <c r="L135" s="119"/>
      <c r="M135" s="119"/>
      <c r="N135" s="119"/>
      <c r="O135" s="119"/>
      <c r="P135" s="119"/>
      <c r="Q135" s="119"/>
      <c r="R135" s="119"/>
      <c r="S135" s="119"/>
      <c r="T135" s="119"/>
      <c r="U135" s="119"/>
      <c r="V135" s="119"/>
      <c r="W135" s="119"/>
      <c r="X135" s="119"/>
      <c r="Y135" s="119"/>
      <c r="Z135" s="119"/>
      <c r="AA135" s="119"/>
      <c r="AB135" s="119"/>
      <c r="AC135" s="119"/>
      <c r="AD135" s="119"/>
      <c r="AE135" s="119"/>
      <c r="AF135" s="119"/>
      <c r="AG135" s="119"/>
      <c r="AH135" s="119"/>
      <c r="AI135" s="119"/>
    </row>
    <row r="136" spans="8:35" x14ac:dyDescent="0.35">
      <c r="H136" s="119"/>
      <c r="I136" s="119"/>
      <c r="J136" s="119"/>
      <c r="K136" s="119"/>
      <c r="L136" s="119"/>
      <c r="M136" s="119"/>
      <c r="N136" s="119"/>
      <c r="O136" s="119"/>
      <c r="P136" s="119"/>
      <c r="Q136" s="119"/>
      <c r="R136" s="119"/>
      <c r="S136" s="119"/>
      <c r="T136" s="119"/>
      <c r="U136" s="119"/>
      <c r="V136" s="119"/>
      <c r="W136" s="119"/>
      <c r="X136" s="119"/>
      <c r="Y136" s="119"/>
      <c r="Z136" s="119"/>
      <c r="AA136" s="119"/>
      <c r="AB136" s="119"/>
      <c r="AC136" s="119"/>
      <c r="AD136" s="119"/>
      <c r="AE136" s="119"/>
      <c r="AF136" s="119"/>
      <c r="AG136" s="119"/>
      <c r="AH136" s="119"/>
      <c r="AI136" s="119"/>
    </row>
  </sheetData>
  <mergeCells count="6">
    <mergeCell ref="A2:F2"/>
    <mergeCell ref="BA3:BC3"/>
    <mergeCell ref="AL3:AQ3"/>
    <mergeCell ref="AS3:AX3"/>
    <mergeCell ref="V3:AA3"/>
    <mergeCell ref="AC3:AH3"/>
  </mergeCell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27"/>
  <sheetViews>
    <sheetView topLeftCell="A40" zoomScale="60" zoomScaleNormal="60" workbookViewId="0">
      <selection activeCell="H63" sqref="H63"/>
    </sheetView>
  </sheetViews>
  <sheetFormatPr defaultColWidth="8.81640625" defaultRowHeight="14.5" x14ac:dyDescent="0.35"/>
  <cols>
    <col min="1" max="1" width="21.36328125" customWidth="1"/>
    <col min="2" max="2" width="23.6328125" customWidth="1"/>
    <col min="3" max="3" width="10" bestFit="1" customWidth="1"/>
    <col min="4" max="4" width="11" bestFit="1" customWidth="1"/>
    <col min="17" max="17" width="9.453125" bestFit="1" customWidth="1"/>
    <col min="24" max="24" width="9.453125" bestFit="1" customWidth="1"/>
    <col min="30" max="30" width="10" bestFit="1" customWidth="1"/>
    <col min="43" max="43" width="12.36328125" customWidth="1"/>
    <col min="46" max="46" width="11.81640625" customWidth="1"/>
    <col min="47" max="47" width="11" customWidth="1"/>
    <col min="48" max="48" width="11" bestFit="1" customWidth="1"/>
    <col min="49" max="49" width="9.36328125" bestFit="1" customWidth="1"/>
    <col min="50" max="50" width="9.453125" bestFit="1" customWidth="1"/>
    <col min="51" max="51" width="9.453125" customWidth="1"/>
    <col min="52" max="52" width="8.6328125" customWidth="1"/>
    <col min="53" max="53" width="9.1796875" customWidth="1"/>
    <col min="54" max="59" width="12.6328125" customWidth="1"/>
    <col min="60" max="60" width="11.453125" bestFit="1" customWidth="1"/>
    <col min="62" max="62" width="10" customWidth="1"/>
    <col min="63" max="67" width="9.6328125" customWidth="1"/>
  </cols>
  <sheetData>
    <row r="1" spans="1:69" ht="39.75" customHeight="1" thickBot="1" x14ac:dyDescent="0.4">
      <c r="A1" t="s">
        <v>305</v>
      </c>
      <c r="M1">
        <v>4</v>
      </c>
      <c r="N1">
        <v>8</v>
      </c>
      <c r="AT1" s="191" t="s">
        <v>370</v>
      </c>
      <c r="AU1" s="193" t="s">
        <v>14</v>
      </c>
      <c r="AV1" s="194" t="s">
        <v>371</v>
      </c>
      <c r="AW1" s="195" t="s">
        <v>372</v>
      </c>
      <c r="AX1" s="196" t="s">
        <v>373</v>
      </c>
      <c r="AY1" s="205" t="s">
        <v>374</v>
      </c>
      <c r="AZ1" s="206" t="s">
        <v>375</v>
      </c>
      <c r="BA1" s="207" t="s">
        <v>376</v>
      </c>
      <c r="BB1" s="205" t="s">
        <v>393</v>
      </c>
      <c r="BC1" s="206" t="s">
        <v>394</v>
      </c>
      <c r="BD1" s="206" t="s">
        <v>395</v>
      </c>
      <c r="BE1" s="206" t="s">
        <v>396</v>
      </c>
      <c r="BF1" s="207" t="s">
        <v>397</v>
      </c>
      <c r="BG1" s="258" t="s">
        <v>160</v>
      </c>
      <c r="BH1" s="205" t="s">
        <v>400</v>
      </c>
      <c r="BI1" s="206" t="s">
        <v>398</v>
      </c>
      <c r="BJ1" s="207" t="s">
        <v>399</v>
      </c>
      <c r="BK1" s="205" t="s">
        <v>401</v>
      </c>
      <c r="BL1" s="206" t="s">
        <v>402</v>
      </c>
      <c r="BM1" s="206" t="s">
        <v>403</v>
      </c>
      <c r="BN1" s="206" t="s">
        <v>404</v>
      </c>
      <c r="BO1" s="207" t="s">
        <v>405</v>
      </c>
    </row>
    <row r="2" spans="1:69" ht="15" customHeight="1" x14ac:dyDescent="0.35">
      <c r="A2" t="s">
        <v>14</v>
      </c>
      <c r="B2" t="s">
        <v>307</v>
      </c>
      <c r="C2" t="s">
        <v>367</v>
      </c>
      <c r="D2" t="s">
        <v>369</v>
      </c>
      <c r="E2" t="s">
        <v>310</v>
      </c>
      <c r="F2" t="s">
        <v>311</v>
      </c>
      <c r="G2" t="s">
        <v>312</v>
      </c>
      <c r="H2" t="s">
        <v>313</v>
      </c>
      <c r="I2" s="290" t="s">
        <v>406</v>
      </c>
      <c r="J2" s="290" t="s">
        <v>407</v>
      </c>
      <c r="K2" s="290" t="s">
        <v>408</v>
      </c>
      <c r="L2" s="290" t="s">
        <v>409</v>
      </c>
      <c r="M2" s="179" t="s">
        <v>314</v>
      </c>
      <c r="N2" s="179" t="s">
        <v>315</v>
      </c>
      <c r="O2" s="179" t="s">
        <v>316</v>
      </c>
      <c r="P2" s="179" t="s">
        <v>317</v>
      </c>
      <c r="Q2" s="180" t="s">
        <v>318</v>
      </c>
      <c r="R2" s="180" t="s">
        <v>383</v>
      </c>
      <c r="S2" s="179" t="s">
        <v>319</v>
      </c>
      <c r="T2" s="179" t="s">
        <v>320</v>
      </c>
      <c r="U2" s="179" t="s">
        <v>321</v>
      </c>
      <c r="V2" s="179" t="s">
        <v>322</v>
      </c>
      <c r="W2" s="180" t="s">
        <v>323</v>
      </c>
      <c r="X2" s="180" t="s">
        <v>384</v>
      </c>
      <c r="Y2" s="179" t="s">
        <v>324</v>
      </c>
      <c r="Z2" s="179" t="s">
        <v>325</v>
      </c>
      <c r="AA2" s="179" t="s">
        <v>326</v>
      </c>
      <c r="AB2" s="179" t="s">
        <v>327</v>
      </c>
      <c r="AC2" s="180" t="s">
        <v>328</v>
      </c>
      <c r="AD2" s="180" t="s">
        <v>385</v>
      </c>
      <c r="AE2" s="179" t="s">
        <v>329</v>
      </c>
      <c r="AF2" s="179" t="s">
        <v>330</v>
      </c>
      <c r="AG2" s="179" t="s">
        <v>331</v>
      </c>
      <c r="AH2" s="179" t="s">
        <v>332</v>
      </c>
      <c r="AI2" s="180" t="s">
        <v>333</v>
      </c>
      <c r="AJ2" s="180" t="s">
        <v>387</v>
      </c>
      <c r="AK2" s="179" t="s">
        <v>359</v>
      </c>
      <c r="AL2" s="179" t="s">
        <v>360</v>
      </c>
      <c r="AM2" s="179" t="s">
        <v>361</v>
      </c>
      <c r="AN2" s="179" t="s">
        <v>362</v>
      </c>
      <c r="AO2" s="180" t="s">
        <v>363</v>
      </c>
      <c r="AP2" s="180" t="s">
        <v>386</v>
      </c>
      <c r="AQ2" s="208" t="s">
        <v>377</v>
      </c>
      <c r="AT2" s="334" t="s">
        <v>364</v>
      </c>
      <c r="AU2" s="187" t="s">
        <v>25</v>
      </c>
      <c r="AV2" s="197">
        <f>VLOOKUP(AU2,'E-REF_HNO_pop'!B:E,2,FALSE)</f>
        <v>472223</v>
      </c>
      <c r="AW2" s="198">
        <f>VLOOKUP(AU2,'E-REF_HNO_pop'!B:E,3,FALSE)</f>
        <v>66200</v>
      </c>
      <c r="AX2" s="199">
        <f>VLOOKUP(AU2,'E-REF_HNO_pop'!B:E,4,FALSE)</f>
        <v>406023</v>
      </c>
      <c r="AY2" s="238">
        <f>VLOOKUP(AU2,'D-Results_PiN'!A:J,10,FALSE)</f>
        <v>2</v>
      </c>
      <c r="AZ2" s="214">
        <f>VLOOKUP(AU2,'D-Results_JointAnalysis'!U:AI,7,FALSE)</f>
        <v>2</v>
      </c>
      <c r="BA2" s="239">
        <f>VLOOKUP(AU2,'D-Results_JointAnalysis'!U:AI,14,FALSE)</f>
        <v>2</v>
      </c>
      <c r="BB2" s="244">
        <f>VLOOKUP(AU2,'D-Results_PiN'!A:I,5,FALSE)</f>
        <v>0</v>
      </c>
      <c r="BC2" s="245">
        <f>VLOOKUP(AU2,'D-Results_PiN'!A:I,6,FALSE)</f>
        <v>0.84797980578975907</v>
      </c>
      <c r="BD2" s="245">
        <f>VLOOKUP(AU2,'D-Results_PiN'!A:I,7,FALSE)</f>
        <v>0.15202019421024102</v>
      </c>
      <c r="BE2" s="245">
        <f>VLOOKUP(AU2,'D-Results_PiN'!A:I,8,FALSE)</f>
        <v>0</v>
      </c>
      <c r="BF2" s="245">
        <f>VLOOKUP(AU2,'D-Results_PiN'!A:I,9,FALSE)</f>
        <v>0</v>
      </c>
      <c r="BG2" s="260">
        <f>IF(BF2&gt;=0.25,5,IF(SUM(BE2:BF2)&gt;=0.25,4,IF(SUM(BD2:BF2)&gt;=0.25,3,IF(SUM(BC2:BF2)&gt;=0.25,2,1))))</f>
        <v>2</v>
      </c>
      <c r="BH2" s="252">
        <f>BI2+BJ2</f>
        <v>71787.432170542641</v>
      </c>
      <c r="BI2" s="252">
        <f>VLOOKUP(AU2,'D-Results_JointAnalysis'!AK:AX,4,FALSE)+VLOOKUP(AU2,'D-Results_JointAnalysis'!AK:AX,5,FALSE)+VLOOKUP(AU2,'D-Results_JointAnalysis'!AK:AX,6,FALSE)</f>
        <v>15395.348837209302</v>
      </c>
      <c r="BJ2" s="253">
        <f>VLOOKUP(AU2,'D-Results_JointAnalysis'!AK:AX,11,FALSE)+VLOOKUP(AU2,'D-Results_JointAnalysis'!AK:AX,12,FALSE)+VLOOKUP(AU2,'D-Results_JointAnalysis'!AK:AX,13,FALSE)</f>
        <v>56392.083333333336</v>
      </c>
      <c r="BK2" s="264">
        <f>VLOOKUP(AU2,'D-Results_JointAnalysis'!AK:AX,2,FALSE)+VLOOKUP(AU2,'D-Results_JointAnalysis'!AK:AX,9,FALSE)</f>
        <v>0</v>
      </c>
      <c r="BL2" s="254">
        <f>VLOOKUP(AU2,'D-Results_JointAnalysis'!AK:AX,3,FALSE)+VLOOKUP(AU2,'D-Results_JointAnalysis'!AK:AX,10,FALSE)</f>
        <v>400435.5678294574</v>
      </c>
      <c r="BM2" s="254">
        <f>VLOOKUP(AU2,'D-Results_JointAnalysis'!AK:AX,4,FALSE)+VLOOKUP(AU2,'D-Results_JointAnalysis'!AK:AX,11,FALSE)</f>
        <v>71787.432170542641</v>
      </c>
      <c r="BN2" s="254">
        <f>VLOOKUP(AU2,'D-Results_JointAnalysis'!AK:AX,5,FALSE)+VLOOKUP(AU2,'D-Results_JointAnalysis'!AK:AX,12,FALSE)</f>
        <v>0</v>
      </c>
      <c r="BO2" s="255">
        <f>VLOOKUP(AU2,'D-Results_JointAnalysis'!AK:AX,6,FALSE)+VLOOKUP(AU2,'D-Results_JointAnalysis'!AK:AX,13,FALSE)</f>
        <v>0</v>
      </c>
      <c r="BP2" s="273"/>
      <c r="BQ2" s="274"/>
    </row>
    <row r="3" spans="1:69" x14ac:dyDescent="0.35">
      <c r="A3" t="s">
        <v>292</v>
      </c>
      <c r="B3" t="s">
        <v>308</v>
      </c>
      <c r="C3" s="190">
        <f>VLOOKUP(A3,'E-REF_HNO_pop'!B:E,4,FALSE)</f>
        <v>85950</v>
      </c>
      <c r="D3" s="190">
        <f>VLOOKUP(A3,'E-REF_HNO_pop'!B:C,2,FALSE)</f>
        <v>85950</v>
      </c>
      <c r="E3" t="s">
        <v>151</v>
      </c>
      <c r="F3" t="s">
        <v>40</v>
      </c>
      <c r="I3" s="290">
        <f t="shared" ref="I3:I22" si="0">(IFERROR(VLOOKUP(E3,AU:AX,4,FALSE),0)/(VLOOKUP(E3,AU:AX,4,FALSE)+IFERROR(VLOOKUP(F3,AU:AX,4,FALSE),0)+IFERROR(VLOOKUP(G3,AU:AX,4,FALSE),0)+IFERROR(VLOOKUP(H3,AU:AX,4,FALSE),0)))*(4-(COUNTIF(E3:H3,"")))</f>
        <v>1.1124110363654089</v>
      </c>
      <c r="J3" s="290">
        <f t="shared" ref="J3:J22" si="1">(IFERROR(VLOOKUP(F3,AU:AX,4,FALSE),0)/(VLOOKUP(E3,AU:AX,4,FALSE)+IFERROR(VLOOKUP(F3,AU:AX,4,FALSE),0)+IFERROR(VLOOKUP(G3,AU:AX,4,FALSE),0)+IFERROR(VLOOKUP(H3,AU:AX,4,FALSE),0)))*(4-(COUNTIF(E3:H3,"")))</f>
        <v>0.88758896363459105</v>
      </c>
      <c r="K3" s="290">
        <f t="shared" ref="K3:K22" si="2">(IFERROR(VLOOKUP(G3,AU:AX,4,FALSE),0)/(VLOOKUP(E3,AU:AX,4,FALSE)+IFERROR(VLOOKUP(F3,AU:AX,4,FALSE),0)+IFERROR(VLOOKUP(G3,AU:AX,4,FALSE),0)+IFERROR(VLOOKUP(H3,AU:AX,4,FALSE),0)))*(4-(COUNTIF(E3:H3,"")))</f>
        <v>0</v>
      </c>
      <c r="L3" s="290">
        <f t="shared" ref="L3:L22" si="3">(IFERROR(VLOOKUP(H3,AU:AX,4,FALSE),0)/(VLOOKUP(E3,AU:AX,4,FALSE)+IFERROR(VLOOKUP(F3,AU:AX,4,FALSE),0)+IFERROR(VLOOKUP(G3,AU:AX,4,FALSE),0)+IFERROR(VLOOKUP(H3,AU:AX,4,FALSE),0)))*(4-(COUNTIF(E3:H3,"")))</f>
        <v>0</v>
      </c>
      <c r="M3" s="185">
        <f>IFERROR((VLOOKUP(E3,'D-Results_JointAnalysis'!A:M,2,FALSE)/VLOOKUP(E3,'D-Results_JointAnalysis'!A:M,7,FALSE)),0)</f>
        <v>0</v>
      </c>
      <c r="N3" s="185">
        <f>IFERROR((VLOOKUP(F3,'D-Results_JointAnalysis'!A:M,2,FALSE)/VLOOKUP(F3,'D-Results_JointAnalysis'!A:M,7,FALSE)),0)</f>
        <v>0</v>
      </c>
      <c r="O3" s="185">
        <f>IFERROR((VLOOKUP(G3,'D-Results_JointAnalysis'!A:M,2,FALSE)/VLOOKUP(G3,'D-Results_JointAnalysis'!A:M,7,FALSE)),0)</f>
        <v>0</v>
      </c>
      <c r="P3" s="185">
        <f>IFERROR((VLOOKUP(H3,'D-Results_JointAnalysis'!A:M,2,FALSE)/VLOOKUP(H3,'D-Results_JointAnalysis'!A:M,7,FALSE)),0)</f>
        <v>0</v>
      </c>
      <c r="Q3" s="186">
        <f>((M3*I3)+(N3*J3)+(O3*K3)+(P3*L3))/(4-(COUNTIF(I3:L3,0)))</f>
        <v>0</v>
      </c>
      <c r="R3" s="235">
        <f t="shared" ref="R3:R22" si="4">Q3*C3</f>
        <v>0</v>
      </c>
      <c r="S3" s="185">
        <f>IFERROR((VLOOKUP(E3,'D-Results_JointAnalysis'!A:M,3,FALSE)/VLOOKUP(E3,'D-Results_JointAnalysis'!A:M,7,FALSE)),0)</f>
        <v>0.88785046728971961</v>
      </c>
      <c r="T3" s="185">
        <f>IFERROR((VLOOKUP(F3,'D-Results_JointAnalysis'!A:M,3,FALSE)/VLOOKUP(F3,'D-Results_JointAnalysis'!A:M,7,FALSE)),0)</f>
        <v>0.81318681318681318</v>
      </c>
      <c r="U3" s="185">
        <f>IFERROR((VLOOKUP(G3,'D-Results_JointAnalysis'!A:M,3,FALSE)/VLOOKUP(G3,'D-Results_JointAnalysis'!A:M,7,FALSE)),0)</f>
        <v>0</v>
      </c>
      <c r="V3" s="185">
        <f>IFERROR((VLOOKUP(H3,'D-Results_JointAnalysis'!A:M,3,FALSE)/VLOOKUP(H3,'D-Results_JointAnalysis'!A:M,7,FALSE)),0)</f>
        <v>0</v>
      </c>
      <c r="W3" s="186">
        <f>((S3*I3)+(T3*J3)+(U3*K3)+(V3*L3))/(4-(COUNTIF(I3:L3,0)))</f>
        <v>0.85471514960653439</v>
      </c>
      <c r="X3" s="236">
        <f>W3*C3</f>
        <v>73462.767108681626</v>
      </c>
      <c r="Y3" s="185">
        <f>IFERROR((VLOOKUP(E3,'D-Results_JointAnalysis'!A:M,4,FALSE)/VLOOKUP(E3,'D-Results_JointAnalysis'!A:M,7,FALSE)),0)</f>
        <v>0.10280373831775701</v>
      </c>
      <c r="Z3" s="185">
        <f>IFERROR((VLOOKUP(F3,'D-Results_JointAnalysis'!A:M,4,FALSE)/VLOOKUP(F3,'D-Results_JointAnalysis'!A:M,7,FALSE)),0)</f>
        <v>0.17582417582417584</v>
      </c>
      <c r="AA3" s="185">
        <f>IFERROR((VLOOKUP(G3,'D-Results_JointAnalysis'!A:M,4,FALSE)/VLOOKUP(G3,'D-Results_JointAnalysis'!A:M,7,FALSE)),0)</f>
        <v>0</v>
      </c>
      <c r="AB3" s="185">
        <f>IFERROR((VLOOKUP(H3,'D-Results_JointAnalysis'!A:M,4,FALSE)/VLOOKUP(H3,'D-Results_JointAnalysis'!A:M,7,FALSE)),0)</f>
        <v>0</v>
      </c>
      <c r="AC3" s="186">
        <f>((Y3*I3)+(Z3*J3)+(AA3*K3)+(AB3*L3))/(4-(COUNTIF(I3:L3,0)))</f>
        <v>0.13520980554299036</v>
      </c>
      <c r="AD3" s="235">
        <f>AC3*C3</f>
        <v>11621.282786420023</v>
      </c>
      <c r="AE3" s="185">
        <f>IFERROR((VLOOKUP(E3,'D-Results_JointAnalysis'!A:M,5,FALSE)/VLOOKUP(E3,'D-Results_JointAnalysis'!A:M,7,FALSE)),0)</f>
        <v>9.3457943925233638E-3</v>
      </c>
      <c r="AF3" s="185">
        <f>IFERROR((VLOOKUP(F3,'D-Results_JointAnalysis'!A:M,5,FALSE)/VLOOKUP(F3,'D-Results_JointAnalysis'!A:M,7,FALSE)),0)</f>
        <v>1.098901098901099E-2</v>
      </c>
      <c r="AG3" s="185">
        <f>IFERROR((VLOOKUP(G3,'D-Results_JointAnalysis'!A:M,5,FALSE)/VLOOKUP(G3,'D-Results_JointAnalysis'!A:M,7,FALSE)),0)</f>
        <v>0</v>
      </c>
      <c r="AH3" s="185">
        <f>IFERROR((VLOOKUP(H3,'D-Results_JointAnalysis'!A:M,5,FALSE)/VLOOKUP(H3,'D-Results_JointAnalysis'!A:M,7,FALSE)),0)</f>
        <v>0</v>
      </c>
      <c r="AI3" s="186">
        <f>((AE3*I3)+(AF3*J3)+(AG3*K3)+(AH3*L3))/(4-(COUNTIF(I3:L3,0)))</f>
        <v>1.0075044850475169E-2</v>
      </c>
      <c r="AJ3" s="235">
        <f>AI3*C3</f>
        <v>865.95010489834078</v>
      </c>
      <c r="AK3" s="185">
        <f>IFERROR((VLOOKUP(E3,'D-Results_JointAnalysis'!A:M,6,FALSE)/VLOOKUP(E3,'D-Results_JointAnalysis'!A:M,7,FALSE)),0)</f>
        <v>0</v>
      </c>
      <c r="AL3" s="185">
        <f>IFERROR((VLOOKUP(F3,'D-Results_JointAnalysis'!A:M,6,FALSE)/VLOOKUP(F3,'D-Results_JointAnalysis'!A:M,7,FALSE)),0)</f>
        <v>0</v>
      </c>
      <c r="AM3" s="185">
        <f>IFERROR((VLOOKUP(G3,'D-Results_JointAnalysis'!A:M,6,FALSE)/VLOOKUP(G3,'D-Results_JointAnalysis'!A:M,7,FALSE)),0)</f>
        <v>0</v>
      </c>
      <c r="AN3" s="185">
        <f>IFERROR((VLOOKUP(H3,'D-Results_JointAnalysis'!A:M,6,FALSE)/VLOOKUP(H3,'D-Results_JointAnalysis'!A:M,7,FALSE)),0)</f>
        <v>0</v>
      </c>
      <c r="AO3" s="186">
        <f>((AK3*I3)+(AL3*J3)+(AM3*K3)+(AN3*L3))/(4-(COUNTIF(I3:L3,0)))</f>
        <v>0</v>
      </c>
      <c r="AP3" s="235">
        <f>AO3*C3</f>
        <v>0</v>
      </c>
      <c r="AQ3" s="211">
        <f>IF(AO3&gt;=0.25,5,IF(SUM(AI3,AO3)&gt;=0.25,4,IF(SUM(AC3,AI3,AO3)&gt;=0.25,3,IF(SUM(W3,AC3,AI3,AO3)&gt;=0.25,2,1))))</f>
        <v>2</v>
      </c>
      <c r="AT3" s="335"/>
      <c r="AU3" s="188" t="s">
        <v>28</v>
      </c>
      <c r="AV3" s="200">
        <f>VLOOKUP(AU3,'E-REF_HNO_pop'!B:E,2,FALSE)</f>
        <v>233519</v>
      </c>
      <c r="AW3" s="192">
        <f>VLOOKUP(AU3,'E-REF_HNO_pop'!B:E,3,FALSE)</f>
        <v>2600</v>
      </c>
      <c r="AX3" s="201">
        <f>VLOOKUP(AU3,'E-REF_HNO_pop'!B:E,4,FALSE)</f>
        <v>230919</v>
      </c>
      <c r="AY3" s="238">
        <f>VLOOKUP(AU3,'D-Results_PiN'!A:J,10,FALSE)</f>
        <v>2</v>
      </c>
      <c r="AZ3" s="214">
        <f>VLOOKUP(AU3,'D-Results_JointAnalysis'!U:AI,7,FALSE)</f>
        <v>2</v>
      </c>
      <c r="BA3" s="239">
        <f>VLOOKUP(AU3,'D-Results_JointAnalysis'!U:AI,14,FALSE)</f>
        <v>2</v>
      </c>
      <c r="BB3" s="244">
        <f>VLOOKUP(AU3,'D-Results_PiN'!A:I,5,FALSE)</f>
        <v>0</v>
      </c>
      <c r="BC3" s="245">
        <f>VLOOKUP(AU3,'D-Results_PiN'!A:I,6,FALSE)</f>
        <v>0.94123778978746941</v>
      </c>
      <c r="BD3" s="245">
        <f>VLOOKUP(AU3,'D-Results_PiN'!A:I,7,FALSE)</f>
        <v>5.876221021253053E-2</v>
      </c>
      <c r="BE3" s="245">
        <f>VLOOKUP(AU3,'D-Results_PiN'!A:I,8,FALSE)</f>
        <v>0</v>
      </c>
      <c r="BF3" s="245">
        <f>VLOOKUP(AU3,'D-Results_PiN'!A:I,9,FALSE)</f>
        <v>0</v>
      </c>
      <c r="BG3" s="261">
        <f t="shared" ref="BG3:BG68" si="5">IF(BF3&gt;=0.25,5,IF(SUM(BE3:BF3)&gt;=0.25,4,IF(SUM(BD3:BF3)&gt;=0.25,3,IF(SUM(BC3:BF3)&gt;=0.25,2,1))))</f>
        <v>2</v>
      </c>
      <c r="BH3" s="254">
        <f t="shared" ref="BH3:BH68" si="6">BI3+BJ3</f>
        <v>13722.092566619916</v>
      </c>
      <c r="BI3" s="254">
        <f>VLOOKUP(AU3,'D-Results_JointAnalysis'!AK:AX,4,FALSE)+VLOOKUP(AU3,'D-Results_JointAnalysis'!AK:AX,5,FALSE)+VLOOKUP(AU3,'D-Results_JointAnalysis'!AK:AX,6,FALSE)</f>
        <v>335.48387096774195</v>
      </c>
      <c r="BJ3" s="255">
        <f>VLOOKUP(AU3,'D-Results_JointAnalysis'!AK:AX,11,FALSE)+VLOOKUP(AU3,'D-Results_JointAnalysis'!AK:AX,12,FALSE)+VLOOKUP(AU3,'D-Results_JointAnalysis'!AK:AX,13,FALSE)</f>
        <v>13386.608695652174</v>
      </c>
      <c r="BK3" s="264">
        <f>VLOOKUP(AU3,'D-Results_JointAnalysis'!AK:AX,2,FALSE)+VLOOKUP(AU3,'D-Results_JointAnalysis'!AK:AX,9,FALSE)</f>
        <v>0</v>
      </c>
      <c r="BL3" s="254">
        <f>VLOOKUP(AU3,'D-Results_JointAnalysis'!AK:AX,3,FALSE)+VLOOKUP(AU3,'D-Results_JointAnalysis'!AK:AX,10,FALSE)</f>
        <v>219796.90743338008</v>
      </c>
      <c r="BM3" s="254">
        <f>VLOOKUP(AU3,'D-Results_JointAnalysis'!AK:AX,4,FALSE)+VLOOKUP(AU3,'D-Results_JointAnalysis'!AK:AX,11,FALSE)</f>
        <v>13722.092566619916</v>
      </c>
      <c r="BN3" s="254">
        <f>VLOOKUP(AU3,'D-Results_JointAnalysis'!AK:AX,5,FALSE)+VLOOKUP(AU3,'D-Results_JointAnalysis'!AK:AX,12,FALSE)</f>
        <v>0</v>
      </c>
      <c r="BO3" s="255">
        <f>VLOOKUP(AU3,'D-Results_JointAnalysis'!AK:AX,6,FALSE)+VLOOKUP(AU3,'D-Results_JointAnalysis'!AK:AX,13,FALSE)</f>
        <v>0</v>
      </c>
      <c r="BP3" s="273"/>
      <c r="BQ3" s="274"/>
    </row>
    <row r="4" spans="1:69" x14ac:dyDescent="0.35">
      <c r="A4" t="s">
        <v>47</v>
      </c>
      <c r="B4" t="s">
        <v>308</v>
      </c>
      <c r="C4" s="190">
        <f>VLOOKUP(A4,'E-REF_HNO_pop'!B:E,4,FALSE)</f>
        <v>50375</v>
      </c>
      <c r="D4" s="190">
        <f>VLOOKUP(A4,'E-REF_HNO_pop'!B:C,2,FALSE)</f>
        <v>54775</v>
      </c>
      <c r="E4" t="s">
        <v>28</v>
      </c>
      <c r="F4" t="s">
        <v>25</v>
      </c>
      <c r="I4" s="290">
        <f t="shared" si="0"/>
        <v>0.72508642859161432</v>
      </c>
      <c r="J4" s="290">
        <f t="shared" si="1"/>
        <v>1.2749135714083857</v>
      </c>
      <c r="K4" s="290">
        <f t="shared" si="2"/>
        <v>0</v>
      </c>
      <c r="L4" s="290">
        <f t="shared" si="3"/>
        <v>0</v>
      </c>
      <c r="M4" s="185">
        <f>IFERROR((VLOOKUP(E4,'D-Results_JointAnalysis'!A:M,2,FALSE)/VLOOKUP(E4,'D-Results_JointAnalysis'!A:M,7,FALSE)),0)</f>
        <v>0</v>
      </c>
      <c r="N4" s="185">
        <f>IFERROR((VLOOKUP(F4,'D-Results_JointAnalysis'!A:M,2,FALSE)/VLOOKUP(F4,'D-Results_JointAnalysis'!A:M,7,FALSE)),0)</f>
        <v>0</v>
      </c>
      <c r="O4" s="185">
        <f>IFERROR((VLOOKUP(G4,'D-Results_JointAnalysis'!A:M,2,FALSE)/VLOOKUP(G4,'D-Results_JointAnalysis'!A:M,7,FALSE)),0)</f>
        <v>0</v>
      </c>
      <c r="P4" s="185">
        <f>IFERROR((VLOOKUP(H4,'D-Results_JointAnalysis'!A:M,2,FALSE)/VLOOKUP(H4,'D-Results_JointAnalysis'!A:M,7,FALSE)),0)</f>
        <v>0</v>
      </c>
      <c r="Q4" s="186">
        <f t="shared" ref="Q4:Q22" si="7">((M4*I4)+(N4*J4)+(O4*K4)+(P4*L4))/(4-(COUNTIF(I4:L4,0)))</f>
        <v>0</v>
      </c>
      <c r="R4" s="235">
        <f t="shared" si="4"/>
        <v>0</v>
      </c>
      <c r="S4" s="185">
        <f>IFERROR((VLOOKUP(E4,'D-Results_JointAnalysis'!A:M,3,FALSE)/VLOOKUP(E4,'D-Results_JointAnalysis'!A:M,7,FALSE)),0)</f>
        <v>0.94202898550724634</v>
      </c>
      <c r="T4" s="185">
        <f>IFERROR((VLOOKUP(F4,'D-Results_JointAnalysis'!A:M,3,FALSE)/VLOOKUP(F4,'D-Results_JointAnalysis'!A:M,7,FALSE)),0)</f>
        <v>0.86111111111111116</v>
      </c>
      <c r="U4" s="185">
        <f>IFERROR((VLOOKUP(G4,'D-Results_JointAnalysis'!A:M,3,FALSE)/VLOOKUP(G4,'D-Results_JointAnalysis'!A:M,7,FALSE)),0)</f>
        <v>0</v>
      </c>
      <c r="V4" s="185">
        <f>IFERROR((VLOOKUP(H4,'D-Results_JointAnalysis'!A:M,3,FALSE)/VLOOKUP(H4,'D-Results_JointAnalysis'!A:M,7,FALSE)),0)</f>
        <v>0</v>
      </c>
      <c r="W4" s="186">
        <f t="shared" ref="W4:W22" si="8">((S4*I4)+(T4*J4)+(U4*K4)+(V4*L4))/(4-(COUNTIF(I4:L4,0)))</f>
        <v>0.89044733738867043</v>
      </c>
      <c r="X4" s="236">
        <f t="shared" ref="X4:X22" si="9">W4*C4</f>
        <v>44856.284620954277</v>
      </c>
      <c r="Y4" s="185">
        <f>IFERROR((VLOOKUP(E4,'D-Results_JointAnalysis'!A:M,4,FALSE)/VLOOKUP(E4,'D-Results_JointAnalysis'!A:M,7,FALSE)),0)</f>
        <v>5.7971014492753624E-2</v>
      </c>
      <c r="Z4" s="185">
        <f>IFERROR((VLOOKUP(F4,'D-Results_JointAnalysis'!A:M,4,FALSE)/VLOOKUP(F4,'D-Results_JointAnalysis'!A:M,7,FALSE)),0)</f>
        <v>0.1388888888888889</v>
      </c>
      <c r="AA4" s="185">
        <f>IFERROR((VLOOKUP(G4,'D-Results_JointAnalysis'!A:M,4,FALSE)/VLOOKUP(G4,'D-Results_JointAnalysis'!A:M,7,FALSE)),0)</f>
        <v>0</v>
      </c>
      <c r="AB4" s="185">
        <f>IFERROR((VLOOKUP(H4,'D-Results_JointAnalysis'!A:M,4,FALSE)/VLOOKUP(H4,'D-Results_JointAnalysis'!A:M,7,FALSE)),0)</f>
        <v>0</v>
      </c>
      <c r="AC4" s="186">
        <f t="shared" ref="AC4:AC22" si="10">((Y4*I4)+(Z4*J4)+(AA4*K4)+(AB4*L4))/(4-(COUNTIF(I4:L4,0)))</f>
        <v>0.10955266261132962</v>
      </c>
      <c r="AD4" s="235">
        <f t="shared" ref="AD4:AD22" si="11">AC4*C4</f>
        <v>5518.7153790457296</v>
      </c>
      <c r="AE4" s="185">
        <f>IFERROR((VLOOKUP(E4,'D-Results_JointAnalysis'!A:M,5,FALSE)/VLOOKUP(E4,'D-Results_JointAnalysis'!A:M,7,FALSE)),0)</f>
        <v>0</v>
      </c>
      <c r="AF4" s="185">
        <f>IFERROR((VLOOKUP(F4,'D-Results_JointAnalysis'!A:M,5,FALSE)/VLOOKUP(F4,'D-Results_JointAnalysis'!A:M,7,FALSE)),0)</f>
        <v>0</v>
      </c>
      <c r="AG4" s="185">
        <f>IFERROR((VLOOKUP(G4,'D-Results_JointAnalysis'!A:M,5,FALSE)/VLOOKUP(G4,'D-Results_JointAnalysis'!A:M,7,FALSE)),0)</f>
        <v>0</v>
      </c>
      <c r="AH4" s="185">
        <f>IFERROR((VLOOKUP(H4,'D-Results_JointAnalysis'!A:M,5,FALSE)/VLOOKUP(H4,'D-Results_JointAnalysis'!A:M,7,FALSE)),0)</f>
        <v>0</v>
      </c>
      <c r="AI4" s="186">
        <f t="shared" ref="AI4:AI22" si="12">((AE4*I4)+(AF4*J4)+(AG4*K4)+(AH4*L4))/(4-(COUNTIF(I4:L4,0)))</f>
        <v>0</v>
      </c>
      <c r="AJ4" s="235">
        <f t="shared" ref="AJ4:AJ22" si="13">AI4*C4</f>
        <v>0</v>
      </c>
      <c r="AK4" s="185">
        <f>IFERROR((VLOOKUP(E4,'D-Results_JointAnalysis'!A:M,6,FALSE)/VLOOKUP(E4,'D-Results_JointAnalysis'!A:M,7,FALSE)),0)</f>
        <v>0</v>
      </c>
      <c r="AL4" s="185">
        <f>IFERROR((VLOOKUP(F4,'D-Results_JointAnalysis'!A:M,6,FALSE)/VLOOKUP(F4,'D-Results_JointAnalysis'!A:M,7,FALSE)),0)</f>
        <v>0</v>
      </c>
      <c r="AM4" s="185">
        <f>IFERROR((VLOOKUP(G4,'D-Results_JointAnalysis'!A:M,6,FALSE)/VLOOKUP(G4,'D-Results_JointAnalysis'!A:M,7,FALSE)),0)</f>
        <v>0</v>
      </c>
      <c r="AN4" s="185">
        <f>IFERROR((VLOOKUP(H4,'D-Results_JointAnalysis'!A:M,6,FALSE)/VLOOKUP(H4,'D-Results_JointAnalysis'!A:M,7,FALSE)),0)</f>
        <v>0</v>
      </c>
      <c r="AO4" s="186">
        <f t="shared" ref="AO4:AO22" si="14">((AK4*I4)+(AL4*J4)+(AM4*K4)+(AN4*L4))/(4-(COUNTIF(I4:L4,0)))</f>
        <v>0</v>
      </c>
      <c r="AP4" s="235">
        <f t="shared" ref="AP4:AP22" si="15">AO4*C4</f>
        <v>0</v>
      </c>
      <c r="AQ4" s="211">
        <f t="shared" ref="AQ4:AQ22" si="16">IF(AO4&gt;=0.25,5,IF(SUM(AI4,AO4)&gt;=0.25,4,IF(SUM(AC4,AI4,AO4)&gt;=0.25,3,IF(SUM(W4,AC4,AI4,AO4)&gt;=0.25,2,1))))</f>
        <v>2</v>
      </c>
      <c r="AT4" s="335"/>
      <c r="AU4" s="188" t="s">
        <v>31</v>
      </c>
      <c r="AV4" s="200">
        <f>VLOOKUP(AU4,'E-REF_HNO_pop'!B:E,2,FALSE)</f>
        <v>172267</v>
      </c>
      <c r="AW4" s="192">
        <f>VLOOKUP(AU4,'E-REF_HNO_pop'!B:E,3,FALSE)</f>
        <v>18400</v>
      </c>
      <c r="AX4" s="201">
        <f>VLOOKUP(AU4,'E-REF_HNO_pop'!B:E,4,FALSE)</f>
        <v>153867</v>
      </c>
      <c r="AY4" s="238">
        <f>VLOOKUP(AU4,'D-Results_PiN'!A:J,10,FALSE)</f>
        <v>2</v>
      </c>
      <c r="AZ4" s="214">
        <f>VLOOKUP(AU4,'D-Results_JointAnalysis'!U:AI,7,FALSE)</f>
        <v>2</v>
      </c>
      <c r="BA4" s="239">
        <f>VLOOKUP(AU4,'D-Results_JointAnalysis'!U:AI,14,FALSE)</f>
        <v>2</v>
      </c>
      <c r="BB4" s="244">
        <f>VLOOKUP(AU4,'D-Results_PiN'!A:I,5,FALSE)</f>
        <v>0</v>
      </c>
      <c r="BC4" s="245">
        <f>VLOOKUP(AU4,'D-Results_PiN'!A:I,6,FALSE)</f>
        <v>0.96769866562804263</v>
      </c>
      <c r="BD4" s="245">
        <f>VLOOKUP(AU4,'D-Results_PiN'!A:I,7,FALSE)</f>
        <v>3.2301334371957299E-2</v>
      </c>
      <c r="BE4" s="245">
        <f>VLOOKUP(AU4,'D-Results_PiN'!A:I,8,FALSE)</f>
        <v>0</v>
      </c>
      <c r="BF4" s="245">
        <f>VLOOKUP(AU4,'D-Results_PiN'!A:I,9,FALSE)</f>
        <v>0</v>
      </c>
      <c r="BG4" s="261">
        <f t="shared" si="5"/>
        <v>2</v>
      </c>
      <c r="BH4" s="254">
        <f t="shared" si="6"/>
        <v>5564.453968253968</v>
      </c>
      <c r="BI4" s="254">
        <f>VLOOKUP(AU4,'D-Results_JointAnalysis'!AK:AX,4,FALSE)+VLOOKUP(AU4,'D-Results_JointAnalysis'!AK:AX,5,FALSE)+VLOOKUP(AU4,'D-Results_JointAnalysis'!AK:AX,6,FALSE)</f>
        <v>1168.2539682539682</v>
      </c>
      <c r="BJ4" s="255">
        <f>VLOOKUP(AU4,'D-Results_JointAnalysis'!AK:AX,11,FALSE)+VLOOKUP(AU4,'D-Results_JointAnalysis'!AK:AX,12,FALSE)+VLOOKUP(AU4,'D-Results_JointAnalysis'!AK:AX,13,FALSE)</f>
        <v>4396.2</v>
      </c>
      <c r="BK4" s="264">
        <f>VLOOKUP(AU4,'D-Results_JointAnalysis'!AK:AX,2,FALSE)+VLOOKUP(AU4,'D-Results_JointAnalysis'!AK:AX,9,FALSE)</f>
        <v>0</v>
      </c>
      <c r="BL4" s="254">
        <f>VLOOKUP(AU4,'D-Results_JointAnalysis'!AK:AX,3,FALSE)+VLOOKUP(AU4,'D-Results_JointAnalysis'!AK:AX,10,FALSE)</f>
        <v>166702.54603174602</v>
      </c>
      <c r="BM4" s="254">
        <f>VLOOKUP(AU4,'D-Results_JointAnalysis'!AK:AX,4,FALSE)+VLOOKUP(AU4,'D-Results_JointAnalysis'!AK:AX,11,FALSE)</f>
        <v>5564.453968253968</v>
      </c>
      <c r="BN4" s="254">
        <f>VLOOKUP(AU4,'D-Results_JointAnalysis'!AK:AX,5,FALSE)+VLOOKUP(AU4,'D-Results_JointAnalysis'!AK:AX,12,FALSE)</f>
        <v>0</v>
      </c>
      <c r="BO4" s="255">
        <f>VLOOKUP(AU4,'D-Results_JointAnalysis'!AK:AX,6,FALSE)+VLOOKUP(AU4,'D-Results_JointAnalysis'!AK:AX,13,FALSE)</f>
        <v>0</v>
      </c>
      <c r="BP4" s="273"/>
      <c r="BQ4" s="274"/>
    </row>
    <row r="5" spans="1:69" x14ac:dyDescent="0.35">
      <c r="A5" t="s">
        <v>58</v>
      </c>
      <c r="B5" t="s">
        <v>308</v>
      </c>
      <c r="C5" s="190">
        <f>VLOOKUP(A5,'E-REF_HNO_pop'!B:E,4,FALSE)</f>
        <v>117355</v>
      </c>
      <c r="D5" s="190">
        <f>VLOOKUP(A5,'E-REF_HNO_pop'!B:C,2,FALSE)</f>
        <v>126355</v>
      </c>
      <c r="E5" t="s">
        <v>28</v>
      </c>
      <c r="I5" s="290">
        <f t="shared" si="0"/>
        <v>1</v>
      </c>
      <c r="J5" s="290">
        <f t="shared" si="1"/>
        <v>0</v>
      </c>
      <c r="K5" s="290">
        <f t="shared" si="2"/>
        <v>0</v>
      </c>
      <c r="L5" s="290">
        <f t="shared" si="3"/>
        <v>0</v>
      </c>
      <c r="M5" s="185">
        <f>IFERROR((VLOOKUP(E5,'D-Results_JointAnalysis'!A:M,2,FALSE)/VLOOKUP(E5,'D-Results_JointAnalysis'!A:M,7,FALSE)),0)</f>
        <v>0</v>
      </c>
      <c r="N5" s="185">
        <f>IFERROR((VLOOKUP(F5,'D-Results_JointAnalysis'!A:M,2,FALSE)/VLOOKUP(F5,'D-Results_JointAnalysis'!A:M,7,FALSE)),0)</f>
        <v>0</v>
      </c>
      <c r="O5" s="185">
        <f>IFERROR((VLOOKUP(G5,'D-Results_JointAnalysis'!A:M,2,FALSE)/VLOOKUP(G5,'D-Results_JointAnalysis'!A:M,7,FALSE)),0)</f>
        <v>0</v>
      </c>
      <c r="P5" s="185">
        <f>IFERROR((VLOOKUP(H5,'D-Results_JointAnalysis'!A:M,2,FALSE)/VLOOKUP(H5,'D-Results_JointAnalysis'!A:M,7,FALSE)),0)</f>
        <v>0</v>
      </c>
      <c r="Q5" s="186">
        <f t="shared" si="7"/>
        <v>0</v>
      </c>
      <c r="R5" s="235">
        <f t="shared" si="4"/>
        <v>0</v>
      </c>
      <c r="S5" s="185">
        <f>IFERROR((VLOOKUP(E5,'D-Results_JointAnalysis'!A:M,3,FALSE)/VLOOKUP(E5,'D-Results_JointAnalysis'!A:M,7,FALSE)),0)</f>
        <v>0.94202898550724634</v>
      </c>
      <c r="T5" s="185">
        <f>IFERROR((VLOOKUP(F5,'D-Results_JointAnalysis'!A:M,3,FALSE)/VLOOKUP(F5,'D-Results_JointAnalysis'!A:M,7,FALSE)),0)</f>
        <v>0</v>
      </c>
      <c r="U5" s="185">
        <f>IFERROR((VLOOKUP(G5,'D-Results_JointAnalysis'!A:M,3,FALSE)/VLOOKUP(G5,'D-Results_JointAnalysis'!A:M,7,FALSE)),0)</f>
        <v>0</v>
      </c>
      <c r="V5" s="185">
        <f>IFERROR((VLOOKUP(H5,'D-Results_JointAnalysis'!A:M,3,FALSE)/VLOOKUP(H5,'D-Results_JointAnalysis'!A:M,7,FALSE)),0)</f>
        <v>0</v>
      </c>
      <c r="W5" s="186">
        <f t="shared" si="8"/>
        <v>0.94202898550724634</v>
      </c>
      <c r="X5" s="236">
        <f t="shared" si="9"/>
        <v>110551.8115942029</v>
      </c>
      <c r="Y5" s="185">
        <f>IFERROR((VLOOKUP(E5,'D-Results_JointAnalysis'!A:M,4,FALSE)/VLOOKUP(E5,'D-Results_JointAnalysis'!A:M,7,FALSE)),0)</f>
        <v>5.7971014492753624E-2</v>
      </c>
      <c r="Z5" s="185">
        <f>IFERROR((VLOOKUP(F5,'D-Results_JointAnalysis'!A:M,4,FALSE)/VLOOKUP(F5,'D-Results_JointAnalysis'!A:M,7,FALSE)),0)</f>
        <v>0</v>
      </c>
      <c r="AA5" s="185">
        <f>IFERROR((VLOOKUP(G5,'D-Results_JointAnalysis'!A:M,4,FALSE)/VLOOKUP(G5,'D-Results_JointAnalysis'!A:M,7,FALSE)),0)</f>
        <v>0</v>
      </c>
      <c r="AB5" s="185">
        <f>IFERROR((VLOOKUP(H5,'D-Results_JointAnalysis'!A:M,4,FALSE)/VLOOKUP(H5,'D-Results_JointAnalysis'!A:M,7,FALSE)),0)</f>
        <v>0</v>
      </c>
      <c r="AC5" s="186">
        <f t="shared" si="10"/>
        <v>5.7971014492753624E-2</v>
      </c>
      <c r="AD5" s="235">
        <f t="shared" si="11"/>
        <v>6803.188405797102</v>
      </c>
      <c r="AE5" s="185">
        <f>IFERROR((VLOOKUP(E5,'D-Results_JointAnalysis'!A:M,5,FALSE)/VLOOKUP(E5,'D-Results_JointAnalysis'!A:M,7,FALSE)),0)</f>
        <v>0</v>
      </c>
      <c r="AF5" s="185">
        <f>IFERROR((VLOOKUP(F5,'D-Results_JointAnalysis'!A:M,5,FALSE)/VLOOKUP(F5,'D-Results_JointAnalysis'!A:M,7,FALSE)),0)</f>
        <v>0</v>
      </c>
      <c r="AG5" s="185">
        <f>IFERROR((VLOOKUP(G5,'D-Results_JointAnalysis'!A:M,5,FALSE)/VLOOKUP(G5,'D-Results_JointAnalysis'!A:M,7,FALSE)),0)</f>
        <v>0</v>
      </c>
      <c r="AH5" s="185">
        <f>IFERROR((VLOOKUP(H5,'D-Results_JointAnalysis'!A:M,5,FALSE)/VLOOKUP(H5,'D-Results_JointAnalysis'!A:M,7,FALSE)),0)</f>
        <v>0</v>
      </c>
      <c r="AI5" s="186">
        <f t="shared" si="12"/>
        <v>0</v>
      </c>
      <c r="AJ5" s="235">
        <f t="shared" si="13"/>
        <v>0</v>
      </c>
      <c r="AK5" s="185">
        <f>IFERROR((VLOOKUP(E5,'D-Results_JointAnalysis'!A:M,6,FALSE)/VLOOKUP(E5,'D-Results_JointAnalysis'!A:M,7,FALSE)),0)</f>
        <v>0</v>
      </c>
      <c r="AL5" s="185">
        <f>IFERROR((VLOOKUP(F5,'D-Results_JointAnalysis'!A:M,6,FALSE)/VLOOKUP(F5,'D-Results_JointAnalysis'!A:M,7,FALSE)),0)</f>
        <v>0</v>
      </c>
      <c r="AM5" s="185">
        <f>IFERROR((VLOOKUP(G5,'D-Results_JointAnalysis'!A:M,6,FALSE)/VLOOKUP(G5,'D-Results_JointAnalysis'!A:M,7,FALSE)),0)</f>
        <v>0</v>
      </c>
      <c r="AN5" s="185">
        <f>IFERROR((VLOOKUP(H5,'D-Results_JointAnalysis'!A:M,6,FALSE)/VLOOKUP(H5,'D-Results_JointAnalysis'!A:M,7,FALSE)),0)</f>
        <v>0</v>
      </c>
      <c r="AO5" s="186">
        <f t="shared" si="14"/>
        <v>0</v>
      </c>
      <c r="AP5" s="235">
        <f t="shared" si="15"/>
        <v>0</v>
      </c>
      <c r="AQ5" s="211">
        <f t="shared" si="16"/>
        <v>2</v>
      </c>
      <c r="AT5" s="335"/>
      <c r="AU5" s="188" t="s">
        <v>33</v>
      </c>
      <c r="AV5" s="200">
        <f>VLOOKUP(AU5,'E-REF_HNO_pop'!B:E,2,FALSE)</f>
        <v>71363</v>
      </c>
      <c r="AW5" s="192">
        <f>VLOOKUP(AU5,'E-REF_HNO_pop'!B:E,3,FALSE)</f>
        <v>2000</v>
      </c>
      <c r="AX5" s="201">
        <f>VLOOKUP(AU5,'E-REF_HNO_pop'!B:E,4,FALSE)</f>
        <v>69363</v>
      </c>
      <c r="AY5" s="238">
        <f>VLOOKUP(AU5,'D-Results_PiN'!A:J,10,FALSE)</f>
        <v>2</v>
      </c>
      <c r="AZ5" s="214">
        <f>VLOOKUP(AU5,'D-Results_JointAnalysis'!U:AI,7,FALSE)</f>
        <v>2</v>
      </c>
      <c r="BA5" s="239">
        <f>VLOOKUP(AU5,'D-Results_JointAnalysis'!U:AI,14,FALSE)</f>
        <v>2</v>
      </c>
      <c r="BB5" s="244">
        <f>VLOOKUP(AU5,'D-Results_PiN'!A:I,5,FALSE)</f>
        <v>0</v>
      </c>
      <c r="BC5" s="245">
        <f>VLOOKUP(AU5,'D-Results_PiN'!A:I,6,FALSE)</f>
        <v>0.88812758449685147</v>
      </c>
      <c r="BD5" s="245">
        <f>VLOOKUP(AU5,'D-Results_PiN'!A:I,7,FALSE)</f>
        <v>0.11187241550314853</v>
      </c>
      <c r="BE5" s="245">
        <f>VLOOKUP(AU5,'D-Results_PiN'!A:I,8,FALSE)</f>
        <v>0</v>
      </c>
      <c r="BF5" s="245">
        <f>VLOOKUP(AU5,'D-Results_PiN'!A:I,9,FALSE)</f>
        <v>0</v>
      </c>
      <c r="BG5" s="261">
        <f t="shared" si="5"/>
        <v>2</v>
      </c>
      <c r="BH5" s="254">
        <f t="shared" si="6"/>
        <v>7983.5511875511884</v>
      </c>
      <c r="BI5" s="254">
        <f>VLOOKUP(AU5,'D-Results_JointAnalysis'!AK:AX,4,FALSE)+VLOOKUP(AU5,'D-Results_JointAnalysis'!AK:AX,5,FALSE)+VLOOKUP(AU5,'D-Results_JointAnalysis'!AK:AX,6,FALSE)</f>
        <v>484.84848484848487</v>
      </c>
      <c r="BJ5" s="255">
        <f>VLOOKUP(AU5,'D-Results_JointAnalysis'!AK:AX,11,FALSE)+VLOOKUP(AU5,'D-Results_JointAnalysis'!AK:AX,12,FALSE)+VLOOKUP(AU5,'D-Results_JointAnalysis'!AK:AX,13,FALSE)</f>
        <v>7498.7027027027034</v>
      </c>
      <c r="BK5" s="264">
        <f>VLOOKUP(AU5,'D-Results_JointAnalysis'!AK:AX,2,FALSE)+VLOOKUP(AU5,'D-Results_JointAnalysis'!AK:AX,9,FALSE)</f>
        <v>0</v>
      </c>
      <c r="BL5" s="254">
        <f>VLOOKUP(AU5,'D-Results_JointAnalysis'!AK:AX,3,FALSE)+VLOOKUP(AU5,'D-Results_JointAnalysis'!AK:AX,10,FALSE)</f>
        <v>63379.448812448813</v>
      </c>
      <c r="BM5" s="254">
        <f>VLOOKUP(AU5,'D-Results_JointAnalysis'!AK:AX,4,FALSE)+VLOOKUP(AU5,'D-Results_JointAnalysis'!AK:AX,11,FALSE)</f>
        <v>7983.5511875511884</v>
      </c>
      <c r="BN5" s="254">
        <f>VLOOKUP(AU5,'D-Results_JointAnalysis'!AK:AX,5,FALSE)+VLOOKUP(AU5,'D-Results_JointAnalysis'!AK:AX,12,FALSE)</f>
        <v>0</v>
      </c>
      <c r="BO5" s="255">
        <f>VLOOKUP(AU5,'D-Results_JointAnalysis'!AK:AX,6,FALSE)+VLOOKUP(AU5,'D-Results_JointAnalysis'!AK:AX,13,FALSE)</f>
        <v>0</v>
      </c>
      <c r="BP5" s="273"/>
      <c r="BQ5" s="274"/>
    </row>
    <row r="6" spans="1:69" x14ac:dyDescent="0.35">
      <c r="A6" t="s">
        <v>250</v>
      </c>
      <c r="B6" t="s">
        <v>308</v>
      </c>
      <c r="C6" s="190">
        <f>VLOOKUP(A6,'E-REF_HNO_pop'!B:E,4,FALSE)</f>
        <v>81606</v>
      </c>
      <c r="D6" s="190">
        <f>VLOOKUP(A6,'E-REF_HNO_pop'!B:C,2,FALSE)</f>
        <v>85206</v>
      </c>
      <c r="E6" t="s">
        <v>228</v>
      </c>
      <c r="F6" t="s">
        <v>151</v>
      </c>
      <c r="G6" t="s">
        <v>203</v>
      </c>
      <c r="I6" s="290">
        <f t="shared" si="0"/>
        <v>0.72187395713597091</v>
      </c>
      <c r="J6" s="290">
        <f t="shared" si="1"/>
        <v>1.1899078571693424</v>
      </c>
      <c r="K6" s="290">
        <f t="shared" si="2"/>
        <v>1.0882181856946866</v>
      </c>
      <c r="L6" s="290">
        <f t="shared" si="3"/>
        <v>0</v>
      </c>
      <c r="M6" s="185">
        <f>IFERROR((VLOOKUP(E6,'D-Results_JointAnalysis'!A:M,2,FALSE)/VLOOKUP(E6,'D-Results_JointAnalysis'!A:M,7,FALSE)),0)</f>
        <v>0</v>
      </c>
      <c r="N6" s="185">
        <f>IFERROR((VLOOKUP(F6,'D-Results_JointAnalysis'!A:M,2,FALSE)/VLOOKUP(F6,'D-Results_JointAnalysis'!A:M,7,FALSE)),0)</f>
        <v>0</v>
      </c>
      <c r="O6" s="185">
        <f>IFERROR((VLOOKUP(G6,'D-Results_JointAnalysis'!A:M,2,FALSE)/VLOOKUP(G6,'D-Results_JointAnalysis'!A:M,7,FALSE)),0)</f>
        <v>0</v>
      </c>
      <c r="P6" s="185">
        <f>IFERROR((VLOOKUP(H6,'D-Results_JointAnalysis'!A:M,2,FALSE)/VLOOKUP(H6,'D-Results_JointAnalysis'!A:M,7,FALSE)),0)</f>
        <v>0</v>
      </c>
      <c r="Q6" s="186">
        <f t="shared" si="7"/>
        <v>0</v>
      </c>
      <c r="R6" s="235">
        <f t="shared" si="4"/>
        <v>0</v>
      </c>
      <c r="S6" s="185">
        <f>IFERROR((VLOOKUP(E6,'D-Results_JointAnalysis'!A:M,3,FALSE)/VLOOKUP(E6,'D-Results_JointAnalysis'!A:M,7,FALSE)),0)</f>
        <v>0.91438356164383561</v>
      </c>
      <c r="T6" s="185">
        <f>IFERROR((VLOOKUP(F6,'D-Results_JointAnalysis'!A:M,3,FALSE)/VLOOKUP(F6,'D-Results_JointAnalysis'!A:M,7,FALSE)),0)</f>
        <v>0.88785046728971961</v>
      </c>
      <c r="U6" s="185">
        <f>IFERROR((VLOOKUP(G6,'D-Results_JointAnalysis'!A:M,3,FALSE)/VLOOKUP(G6,'D-Results_JointAnalysis'!A:M,7,FALSE)),0)</f>
        <v>0.93939393939393945</v>
      </c>
      <c r="V6" s="185">
        <f>IFERROR((VLOOKUP(H6,'D-Results_JointAnalysis'!A:M,3,FALSE)/VLOOKUP(H6,'D-Results_JointAnalysis'!A:M,7,FALSE)),0)</f>
        <v>0</v>
      </c>
      <c r="W6" s="186">
        <f t="shared" si="8"/>
        <v>0.91293183179442838</v>
      </c>
      <c r="X6" s="236">
        <f t="shared" si="9"/>
        <v>74500.715065416123</v>
      </c>
      <c r="Y6" s="185">
        <f>IFERROR((VLOOKUP(E6,'D-Results_JointAnalysis'!A:M,4,FALSE)/VLOOKUP(E6,'D-Results_JointAnalysis'!A:M,7,FALSE)),0)</f>
        <v>8.5616438356164379E-2</v>
      </c>
      <c r="Z6" s="185">
        <f>IFERROR((VLOOKUP(F6,'D-Results_JointAnalysis'!A:M,4,FALSE)/VLOOKUP(F6,'D-Results_JointAnalysis'!A:M,7,FALSE)),0)</f>
        <v>0.10280373831775701</v>
      </c>
      <c r="AA6" s="185">
        <f>IFERROR((VLOOKUP(G6,'D-Results_JointAnalysis'!A:M,4,FALSE)/VLOOKUP(G6,'D-Results_JointAnalysis'!A:M,7,FALSE)),0)</f>
        <v>6.0606060606060608E-2</v>
      </c>
      <c r="AB6" s="185">
        <f>IFERROR((VLOOKUP(H6,'D-Results_JointAnalysis'!A:M,4,FALSE)/VLOOKUP(H6,'D-Results_JointAnalysis'!A:M,7,FALSE)),0)</f>
        <v>0</v>
      </c>
      <c r="AC6" s="186">
        <f t="shared" si="10"/>
        <v>8.3361290145853958E-2</v>
      </c>
      <c r="AD6" s="235">
        <f t="shared" si="11"/>
        <v>6802.7814436425579</v>
      </c>
      <c r="AE6" s="185">
        <f>IFERROR((VLOOKUP(E6,'D-Results_JointAnalysis'!A:M,5,FALSE)/VLOOKUP(E6,'D-Results_JointAnalysis'!A:M,7,FALSE)),0)</f>
        <v>0</v>
      </c>
      <c r="AF6" s="185">
        <f>IFERROR((VLOOKUP(F6,'D-Results_JointAnalysis'!A:M,5,FALSE)/VLOOKUP(F6,'D-Results_JointAnalysis'!A:M,7,FALSE)),0)</f>
        <v>9.3457943925233638E-3</v>
      </c>
      <c r="AG6" s="185">
        <f>IFERROR((VLOOKUP(G6,'D-Results_JointAnalysis'!A:M,5,FALSE)/VLOOKUP(G6,'D-Results_JointAnalysis'!A:M,7,FALSE)),0)</f>
        <v>0</v>
      </c>
      <c r="AH6" s="185">
        <f>IFERROR((VLOOKUP(H6,'D-Results_JointAnalysis'!A:M,5,FALSE)/VLOOKUP(H6,'D-Results_JointAnalysis'!A:M,7,FALSE)),0)</f>
        <v>0</v>
      </c>
      <c r="AI6" s="186">
        <f t="shared" si="12"/>
        <v>3.7068780597175771E-3</v>
      </c>
      <c r="AJ6" s="235">
        <f t="shared" si="13"/>
        <v>302.50349094131258</v>
      </c>
      <c r="AK6" s="185">
        <f>IFERROR((VLOOKUP(E6,'D-Results_JointAnalysis'!A:M,6,FALSE)/VLOOKUP(E6,'D-Results_JointAnalysis'!A:M,7,FALSE)),0)</f>
        <v>0</v>
      </c>
      <c r="AL6" s="185">
        <f>IFERROR((VLOOKUP(F6,'D-Results_JointAnalysis'!A:M,6,FALSE)/VLOOKUP(F6,'D-Results_JointAnalysis'!A:M,7,FALSE)),0)</f>
        <v>0</v>
      </c>
      <c r="AM6" s="185">
        <f>IFERROR((VLOOKUP(G6,'D-Results_JointAnalysis'!A:M,6,FALSE)/VLOOKUP(G6,'D-Results_JointAnalysis'!A:M,7,FALSE)),0)</f>
        <v>0</v>
      </c>
      <c r="AN6" s="185">
        <f>IFERROR((VLOOKUP(H6,'D-Results_JointAnalysis'!A:M,6,FALSE)/VLOOKUP(H6,'D-Results_JointAnalysis'!A:M,7,FALSE)),0)</f>
        <v>0</v>
      </c>
      <c r="AO6" s="186">
        <f t="shared" si="14"/>
        <v>0</v>
      </c>
      <c r="AP6" s="235">
        <f t="shared" si="15"/>
        <v>0</v>
      </c>
      <c r="AQ6" s="211">
        <f t="shared" si="16"/>
        <v>2</v>
      </c>
      <c r="AT6" s="335"/>
      <c r="AU6" s="188" t="s">
        <v>35</v>
      </c>
      <c r="AV6" s="200">
        <f>VLOOKUP(AU6,'E-REF_HNO_pop'!B:E,2,FALSE)</f>
        <v>620749</v>
      </c>
      <c r="AW6" s="192">
        <f>VLOOKUP(AU6,'E-REF_HNO_pop'!B:E,3,FALSE)</f>
        <v>454200</v>
      </c>
      <c r="AX6" s="201">
        <f>VLOOKUP(AU6,'E-REF_HNO_pop'!B:E,4,FALSE)</f>
        <v>166549</v>
      </c>
      <c r="AY6" s="238">
        <f>VLOOKUP(AU6,'D-Results_PiN'!A:J,10,FALSE)</f>
        <v>2</v>
      </c>
      <c r="AZ6" s="214">
        <f>VLOOKUP(AU6,'D-Results_JointAnalysis'!U:AI,7,FALSE)</f>
        <v>2</v>
      </c>
      <c r="BA6" s="239">
        <f>VLOOKUP(AU6,'D-Results_JointAnalysis'!U:AI,14,FALSE)</f>
        <v>2</v>
      </c>
      <c r="BB6" s="244">
        <f>VLOOKUP(AU6,'D-Results_PiN'!A:I,5,FALSE)</f>
        <v>1.7792017223863508E-2</v>
      </c>
      <c r="BC6" s="245">
        <f>VLOOKUP(AU6,'D-Results_PiN'!A:I,6,FALSE)</f>
        <v>0.816409722845582</v>
      </c>
      <c r="BD6" s="245">
        <f>VLOOKUP(AU6,'D-Results_PiN'!A:I,7,FALSE)</f>
        <v>0.16357425777757159</v>
      </c>
      <c r="BE6" s="245">
        <f>VLOOKUP(AU6,'D-Results_PiN'!A:I,8,FALSE)</f>
        <v>2.2240021529829385E-3</v>
      </c>
      <c r="BF6" s="245">
        <f>VLOOKUP(AU6,'D-Results_PiN'!A:I,9,FALSE)</f>
        <v>0</v>
      </c>
      <c r="BG6" s="261">
        <f t="shared" si="5"/>
        <v>2</v>
      </c>
      <c r="BH6" s="254">
        <f t="shared" si="6"/>
        <v>102919.1040536318</v>
      </c>
      <c r="BI6" s="254">
        <f>VLOOKUP(AU6,'D-Results_JointAnalysis'!AK:AX,4,FALSE)+VLOOKUP(AU6,'D-Results_JointAnalysis'!AK:AX,5,FALSE)+VLOOKUP(AU6,'D-Results_JointAnalysis'!AK:AX,6,FALSE)</f>
        <v>71788.44984802432</v>
      </c>
      <c r="BJ6" s="255">
        <f>VLOOKUP(AU6,'D-Results_JointAnalysis'!AK:AX,11,FALSE)+VLOOKUP(AU6,'D-Results_JointAnalysis'!AK:AX,12,FALSE)+VLOOKUP(AU6,'D-Results_JointAnalysis'!AK:AX,13,FALSE)</f>
        <v>31130.654205607476</v>
      </c>
      <c r="BK6" s="264">
        <f>VLOOKUP(AU6,'D-Results_JointAnalysis'!AK:AX,2,FALSE)+VLOOKUP(AU6,'D-Results_JointAnalysis'!AK:AX,9,FALSE)</f>
        <v>11044.376899696048</v>
      </c>
      <c r="BL6" s="254">
        <f>VLOOKUP(AU6,'D-Results_JointAnalysis'!AK:AX,3,FALSE)+VLOOKUP(AU6,'D-Results_JointAnalysis'!AK:AX,10,FALSE)</f>
        <v>506785.51904667215</v>
      </c>
      <c r="BM6" s="254">
        <f>VLOOKUP(AU6,'D-Results_JointAnalysis'!AK:AX,4,FALSE)+VLOOKUP(AU6,'D-Results_JointAnalysis'!AK:AX,11,FALSE)</f>
        <v>101538.55694116978</v>
      </c>
      <c r="BN6" s="254">
        <f>VLOOKUP(AU6,'D-Results_JointAnalysis'!AK:AX,5,FALSE)+VLOOKUP(AU6,'D-Results_JointAnalysis'!AK:AX,12,FALSE)</f>
        <v>1380.547112462006</v>
      </c>
      <c r="BO6" s="255">
        <f>VLOOKUP(AU6,'D-Results_JointAnalysis'!AK:AX,6,FALSE)+VLOOKUP(AU6,'D-Results_JointAnalysis'!AK:AX,13,FALSE)</f>
        <v>0</v>
      </c>
      <c r="BP6" s="273"/>
      <c r="BQ6" s="274"/>
    </row>
    <row r="7" spans="1:69" x14ac:dyDescent="0.35">
      <c r="A7" t="s">
        <v>77</v>
      </c>
      <c r="B7" t="s">
        <v>308</v>
      </c>
      <c r="C7" s="190">
        <f>VLOOKUP(A7,'E-REF_HNO_pop'!B:E,4,FALSE)</f>
        <v>69425</v>
      </c>
      <c r="D7" s="190">
        <f>VLOOKUP(A7,'E-REF_HNO_pop'!B:C,2,FALSE)</f>
        <v>70925</v>
      </c>
      <c r="E7" t="s">
        <v>151</v>
      </c>
      <c r="F7" t="s">
        <v>40</v>
      </c>
      <c r="I7" s="290">
        <f t="shared" si="0"/>
        <v>1.1124110363654089</v>
      </c>
      <c r="J7" s="290">
        <f t="shared" si="1"/>
        <v>0.88758896363459105</v>
      </c>
      <c r="K7" s="290">
        <f t="shared" si="2"/>
        <v>0</v>
      </c>
      <c r="L7" s="290">
        <f t="shared" si="3"/>
        <v>0</v>
      </c>
      <c r="M7" s="185">
        <f>IFERROR((VLOOKUP(E7,'D-Results_JointAnalysis'!A:M,2,FALSE)/VLOOKUP(E7,'D-Results_JointAnalysis'!A:M,7,FALSE)),0)</f>
        <v>0</v>
      </c>
      <c r="N7" s="185">
        <f>IFERROR((VLOOKUP(F7,'D-Results_JointAnalysis'!A:M,2,FALSE)/VLOOKUP(F7,'D-Results_JointAnalysis'!A:M,7,FALSE)),0)</f>
        <v>0</v>
      </c>
      <c r="O7" s="185">
        <f>IFERROR((VLOOKUP(G7,'D-Results_JointAnalysis'!A:M,2,FALSE)/VLOOKUP(G7,'D-Results_JointAnalysis'!A:M,7,FALSE)),0)</f>
        <v>0</v>
      </c>
      <c r="P7" s="185">
        <f>IFERROR((VLOOKUP(H7,'D-Results_JointAnalysis'!A:M,2,FALSE)/VLOOKUP(H7,'D-Results_JointAnalysis'!A:M,7,FALSE)),0)</f>
        <v>0</v>
      </c>
      <c r="Q7" s="186">
        <f t="shared" si="7"/>
        <v>0</v>
      </c>
      <c r="R7" s="235">
        <f t="shared" ref="R7" si="17">Q7*C7</f>
        <v>0</v>
      </c>
      <c r="S7" s="185">
        <f>IFERROR((VLOOKUP(E7,'D-Results_JointAnalysis'!A:M,3,FALSE)/VLOOKUP(E7,'D-Results_JointAnalysis'!A:M,7,FALSE)),0)</f>
        <v>0.88785046728971961</v>
      </c>
      <c r="T7" s="185">
        <f>IFERROR((VLOOKUP(F7,'D-Results_JointAnalysis'!A:M,3,FALSE)/VLOOKUP(F7,'D-Results_JointAnalysis'!A:M,7,FALSE)),0)</f>
        <v>0.81318681318681318</v>
      </c>
      <c r="U7" s="185">
        <f>IFERROR((VLOOKUP(G7,'D-Results_JointAnalysis'!A:M,3,FALSE)/VLOOKUP(G7,'D-Results_JointAnalysis'!A:M,7,FALSE)),0)</f>
        <v>0</v>
      </c>
      <c r="V7" s="185">
        <f>IFERROR((VLOOKUP(H7,'D-Results_JointAnalysis'!A:M,3,FALSE)/VLOOKUP(H7,'D-Results_JointAnalysis'!A:M,7,FALSE)),0)</f>
        <v>0</v>
      </c>
      <c r="W7" s="186">
        <f t="shared" si="8"/>
        <v>0.85471514960653439</v>
      </c>
      <c r="X7" s="236">
        <f t="shared" ref="X7" si="18">W7*C7</f>
        <v>59338.59926143365</v>
      </c>
      <c r="Y7" s="185">
        <f>IFERROR((VLOOKUP(E7,'D-Results_JointAnalysis'!A:M,4,FALSE)/VLOOKUP(E7,'D-Results_JointAnalysis'!A:M,7,FALSE)),0)</f>
        <v>0.10280373831775701</v>
      </c>
      <c r="Z7" s="185">
        <f>IFERROR((VLOOKUP(F7,'D-Results_JointAnalysis'!A:M,4,FALSE)/VLOOKUP(F7,'D-Results_JointAnalysis'!A:M,7,FALSE)),0)</f>
        <v>0.17582417582417584</v>
      </c>
      <c r="AA7" s="185">
        <f>IFERROR((VLOOKUP(G7,'D-Results_JointAnalysis'!A:M,4,FALSE)/VLOOKUP(G7,'D-Results_JointAnalysis'!A:M,7,FALSE)),0)</f>
        <v>0</v>
      </c>
      <c r="AB7" s="185">
        <f>IFERROR((VLOOKUP(H7,'D-Results_JointAnalysis'!A:M,4,FALSE)/VLOOKUP(H7,'D-Results_JointAnalysis'!A:M,7,FALSE)),0)</f>
        <v>0</v>
      </c>
      <c r="AC7" s="186">
        <f t="shared" si="10"/>
        <v>0.13520980554299036</v>
      </c>
      <c r="AD7" s="235">
        <f t="shared" ref="AD7" si="19">AC7*C7</f>
        <v>9386.9407498221062</v>
      </c>
      <c r="AE7" s="185">
        <f>IFERROR((VLOOKUP(E7,'D-Results_JointAnalysis'!A:M,5,FALSE)/VLOOKUP(E7,'D-Results_JointAnalysis'!A:M,7,FALSE)),0)</f>
        <v>9.3457943925233638E-3</v>
      </c>
      <c r="AF7" s="185">
        <f>IFERROR((VLOOKUP(F7,'D-Results_JointAnalysis'!A:M,5,FALSE)/VLOOKUP(F7,'D-Results_JointAnalysis'!A:M,7,FALSE)),0)</f>
        <v>1.098901098901099E-2</v>
      </c>
      <c r="AG7" s="185">
        <f>IFERROR((VLOOKUP(G7,'D-Results_JointAnalysis'!A:M,5,FALSE)/VLOOKUP(G7,'D-Results_JointAnalysis'!A:M,7,FALSE)),0)</f>
        <v>0</v>
      </c>
      <c r="AH7" s="185">
        <f>IFERROR((VLOOKUP(H7,'D-Results_JointAnalysis'!A:M,5,FALSE)/VLOOKUP(H7,'D-Results_JointAnalysis'!A:M,7,FALSE)),0)</f>
        <v>0</v>
      </c>
      <c r="AI7" s="186">
        <f t="shared" si="12"/>
        <v>1.0075044850475169E-2</v>
      </c>
      <c r="AJ7" s="235">
        <f t="shared" ref="AJ7" si="20">AI7*C7</f>
        <v>699.45998874423867</v>
      </c>
      <c r="AK7" s="185">
        <f>IFERROR((VLOOKUP(E7,'D-Results_JointAnalysis'!A:M,6,FALSE)/VLOOKUP(E7,'D-Results_JointAnalysis'!A:M,7,FALSE)),0)</f>
        <v>0</v>
      </c>
      <c r="AL7" s="185">
        <f>IFERROR((VLOOKUP(F7,'D-Results_JointAnalysis'!A:M,6,FALSE)/VLOOKUP(F7,'D-Results_JointAnalysis'!A:M,7,FALSE)),0)</f>
        <v>0</v>
      </c>
      <c r="AM7" s="185">
        <f>IFERROR((VLOOKUP(G7,'D-Results_JointAnalysis'!A:M,6,FALSE)/VLOOKUP(G7,'D-Results_JointAnalysis'!A:M,7,FALSE)),0)</f>
        <v>0</v>
      </c>
      <c r="AN7" s="185">
        <f>IFERROR((VLOOKUP(H7,'D-Results_JointAnalysis'!A:M,6,FALSE)/VLOOKUP(H7,'D-Results_JointAnalysis'!A:M,7,FALSE)),0)</f>
        <v>0</v>
      </c>
      <c r="AO7" s="186">
        <f t="shared" si="14"/>
        <v>0</v>
      </c>
      <c r="AP7" s="235">
        <f t="shared" ref="AP7" si="21">AO7*C7</f>
        <v>0</v>
      </c>
      <c r="AQ7" s="211">
        <f t="shared" ref="AQ7" si="22">IF(AO7&gt;=0.25,5,IF(SUM(AI7,AO7)&gt;=0.25,4,IF(SUM(AC7,AI7,AO7)&gt;=0.25,3,IF(SUM(W7,AC7,AI7,AO7)&gt;=0.25,2,1))))</f>
        <v>2</v>
      </c>
      <c r="AT7" s="335"/>
      <c r="AU7" s="188" t="s">
        <v>38</v>
      </c>
      <c r="AV7" s="200">
        <f>VLOOKUP(AU7,'E-REF_HNO_pop'!B:E,2,FALSE)</f>
        <v>55939</v>
      </c>
      <c r="AW7" s="192">
        <f>VLOOKUP(AU7,'E-REF_HNO_pop'!B:E,3,FALSE)</f>
        <v>2700</v>
      </c>
      <c r="AX7" s="201">
        <f>VLOOKUP(AU7,'E-REF_HNO_pop'!B:E,4,FALSE)</f>
        <v>53239</v>
      </c>
      <c r="AY7" s="238">
        <f>VLOOKUP(AU7,'D-Results_PiN'!A:J,10,FALSE)</f>
        <v>2</v>
      </c>
      <c r="AZ7" s="214">
        <f>VLOOKUP(AU7,'D-Results_JointAnalysis'!U:AI,7,FALSE)</f>
        <v>2</v>
      </c>
      <c r="BA7" s="239">
        <f>VLOOKUP(AU7,'D-Results_JointAnalysis'!U:AI,14,FALSE)</f>
        <v>2</v>
      </c>
      <c r="BB7" s="244">
        <f>VLOOKUP(AU7,'D-Results_PiN'!A:I,5,FALSE)</f>
        <v>2.9551140072039111E-3</v>
      </c>
      <c r="BC7" s="245">
        <f>VLOOKUP(AU7,'D-Results_PiN'!A:I,6,FALSE)</f>
        <v>0.96510917683974973</v>
      </c>
      <c r="BD7" s="245">
        <f>VLOOKUP(AU7,'D-Results_PiN'!A:I,7,FALSE)</f>
        <v>3.1935709153046381E-2</v>
      </c>
      <c r="BE7" s="245">
        <f>VLOOKUP(AU7,'D-Results_PiN'!A:I,8,FALSE)</f>
        <v>0</v>
      </c>
      <c r="BF7" s="245">
        <f>VLOOKUP(AU7,'D-Results_PiN'!A:I,9,FALSE)</f>
        <v>0</v>
      </c>
      <c r="BG7" s="261">
        <f t="shared" ref="BG7:BG54" si="23">IF(BF7&gt;=0.25,5,IF(SUM(BE7:BF7)&gt;=0.25,4,IF(SUM(BD7:BF7)&gt;=0.25,3,IF(SUM(BC7:BF7)&gt;=0.25,2,1))))</f>
        <v>2</v>
      </c>
      <c r="BH7" s="254">
        <f t="shared" ref="BH7:BH54" si="24">BI7+BJ7</f>
        <v>1786.4516343122616</v>
      </c>
      <c r="BI7" s="254">
        <f>VLOOKUP(AU7,'D-Results_JointAnalysis'!AK:AX,4,FALSE)+VLOOKUP(AU7,'D-Results_JointAnalysis'!AK:AX,5,FALSE)+VLOOKUP(AU7,'D-Results_JointAnalysis'!AK:AX,6,FALSE)</f>
        <v>55.102040816326529</v>
      </c>
      <c r="BJ7" s="255">
        <f>VLOOKUP(AU7,'D-Results_JointAnalysis'!AK:AX,11,FALSE)+VLOOKUP(AU7,'D-Results_JointAnalysis'!AK:AX,12,FALSE)+VLOOKUP(AU7,'D-Results_JointAnalysis'!AK:AX,13,FALSE)</f>
        <v>1731.3495934959351</v>
      </c>
      <c r="BK7" s="264">
        <f>VLOOKUP(AU7,'D-Results_JointAnalysis'!AK:AX,2,FALSE)+VLOOKUP(AU7,'D-Results_JointAnalysis'!AK:AX,9,FALSE)</f>
        <v>165.30612244897958</v>
      </c>
      <c r="BL7" s="254">
        <f>VLOOKUP(AU7,'D-Results_JointAnalysis'!AK:AX,3,FALSE)+VLOOKUP(AU7,'D-Results_JointAnalysis'!AK:AX,10,FALSE)</f>
        <v>53987.242243238761</v>
      </c>
      <c r="BM7" s="254">
        <f>VLOOKUP(AU7,'D-Results_JointAnalysis'!AK:AX,4,FALSE)+VLOOKUP(AU7,'D-Results_JointAnalysis'!AK:AX,11,FALSE)</f>
        <v>1786.4516343122616</v>
      </c>
      <c r="BN7" s="254">
        <f>VLOOKUP(AU7,'D-Results_JointAnalysis'!AK:AX,5,FALSE)+VLOOKUP(AU7,'D-Results_JointAnalysis'!AK:AX,12,FALSE)</f>
        <v>0</v>
      </c>
      <c r="BO7" s="255">
        <f>VLOOKUP(AU7,'D-Results_JointAnalysis'!AK:AX,6,FALSE)+VLOOKUP(AU7,'D-Results_JointAnalysis'!AK:AX,13,FALSE)</f>
        <v>0</v>
      </c>
      <c r="BP7" s="273"/>
      <c r="BQ7" s="274"/>
    </row>
    <row r="8" spans="1:69" x14ac:dyDescent="0.35">
      <c r="A8" t="s">
        <v>78</v>
      </c>
      <c r="B8" t="s">
        <v>308</v>
      </c>
      <c r="C8" s="190">
        <f>VLOOKUP(A8,'E-REF_HNO_pop'!B:E,4,FALSE)</f>
        <v>69843</v>
      </c>
      <c r="D8" s="190">
        <f>VLOOKUP(A8,'E-REF_HNO_pop'!B:C,2,FALSE)</f>
        <v>80843</v>
      </c>
      <c r="E8" t="s">
        <v>56</v>
      </c>
      <c r="I8" s="290">
        <f t="shared" si="0"/>
        <v>1</v>
      </c>
      <c r="J8" s="290">
        <f t="shared" si="1"/>
        <v>0</v>
      </c>
      <c r="K8" s="290">
        <f t="shared" si="2"/>
        <v>0</v>
      </c>
      <c r="L8" s="290">
        <f t="shared" si="3"/>
        <v>0</v>
      </c>
      <c r="M8" s="185">
        <f>IFERROR((VLOOKUP(E8,'D-Results_JointAnalysis'!A:M,2,FALSE)/VLOOKUP(E8,'D-Results_JointAnalysis'!A:M,7,FALSE)),0)</f>
        <v>2.1739130434782608E-2</v>
      </c>
      <c r="N8" s="185">
        <f>IFERROR((VLOOKUP(F8,'D-Results_JointAnalysis'!A:M,2,FALSE)/VLOOKUP(F8,'D-Results_JointAnalysis'!A:M,7,FALSE)),0)</f>
        <v>0</v>
      </c>
      <c r="O8" s="185">
        <f>IFERROR((VLOOKUP(G8,'D-Results_JointAnalysis'!A:M,2,FALSE)/VLOOKUP(G8,'D-Results_JointAnalysis'!A:M,7,FALSE)),0)</f>
        <v>0</v>
      </c>
      <c r="P8" s="185">
        <f>IFERROR((VLOOKUP(H8,'D-Results_JointAnalysis'!A:M,2,FALSE)/VLOOKUP(H8,'D-Results_JointAnalysis'!A:M,7,FALSE)),0)</f>
        <v>0</v>
      </c>
      <c r="Q8" s="186">
        <f t="shared" si="7"/>
        <v>2.1739130434782608E-2</v>
      </c>
      <c r="R8" s="235">
        <f t="shared" si="4"/>
        <v>1518.3260869565217</v>
      </c>
      <c r="S8" s="185">
        <f>IFERROR((VLOOKUP(E8,'D-Results_JointAnalysis'!A:M,3,FALSE)/VLOOKUP(E8,'D-Results_JointAnalysis'!A:M,7,FALSE)),0)</f>
        <v>0.84782608695652173</v>
      </c>
      <c r="T8" s="185">
        <f>IFERROR((VLOOKUP(F8,'D-Results_JointAnalysis'!A:M,3,FALSE)/VLOOKUP(F8,'D-Results_JointAnalysis'!A:M,7,FALSE)),0)</f>
        <v>0</v>
      </c>
      <c r="U8" s="185">
        <f>IFERROR((VLOOKUP(G8,'D-Results_JointAnalysis'!A:M,3,FALSE)/VLOOKUP(G8,'D-Results_JointAnalysis'!A:M,7,FALSE)),0)</f>
        <v>0</v>
      </c>
      <c r="V8" s="185">
        <f>IFERROR((VLOOKUP(H8,'D-Results_JointAnalysis'!A:M,3,FALSE)/VLOOKUP(H8,'D-Results_JointAnalysis'!A:M,7,FALSE)),0)</f>
        <v>0</v>
      </c>
      <c r="W8" s="186">
        <f t="shared" si="8"/>
        <v>0.84782608695652173</v>
      </c>
      <c r="X8" s="236">
        <f t="shared" si="9"/>
        <v>59214.717391304344</v>
      </c>
      <c r="Y8" s="185">
        <f>IFERROR((VLOOKUP(E8,'D-Results_JointAnalysis'!A:M,4,FALSE)/VLOOKUP(E8,'D-Results_JointAnalysis'!A:M,7,FALSE)),0)</f>
        <v>0.13043478260869565</v>
      </c>
      <c r="Z8" s="185">
        <f>IFERROR((VLOOKUP(F8,'D-Results_JointAnalysis'!A:M,4,FALSE)/VLOOKUP(F8,'D-Results_JointAnalysis'!A:M,7,FALSE)),0)</f>
        <v>0</v>
      </c>
      <c r="AA8" s="185">
        <f>IFERROR((VLOOKUP(G8,'D-Results_JointAnalysis'!A:M,4,FALSE)/VLOOKUP(G8,'D-Results_JointAnalysis'!A:M,7,FALSE)),0)</f>
        <v>0</v>
      </c>
      <c r="AB8" s="185">
        <f>IFERROR((VLOOKUP(H8,'D-Results_JointAnalysis'!A:M,4,FALSE)/VLOOKUP(H8,'D-Results_JointAnalysis'!A:M,7,FALSE)),0)</f>
        <v>0</v>
      </c>
      <c r="AC8" s="186">
        <f t="shared" si="10"/>
        <v>0.13043478260869565</v>
      </c>
      <c r="AD8" s="235">
        <f t="shared" si="11"/>
        <v>9109.95652173913</v>
      </c>
      <c r="AE8" s="185">
        <f>IFERROR((VLOOKUP(E8,'D-Results_JointAnalysis'!A:M,5,FALSE)/VLOOKUP(E8,'D-Results_JointAnalysis'!A:M,7,FALSE)),0)</f>
        <v>0</v>
      </c>
      <c r="AF8" s="185">
        <f>IFERROR((VLOOKUP(F8,'D-Results_JointAnalysis'!A:M,5,FALSE)/VLOOKUP(F8,'D-Results_JointAnalysis'!A:M,7,FALSE)),0)</f>
        <v>0</v>
      </c>
      <c r="AG8" s="185">
        <f>IFERROR((VLOOKUP(G8,'D-Results_JointAnalysis'!A:M,5,FALSE)/VLOOKUP(G8,'D-Results_JointAnalysis'!A:M,7,FALSE)),0)</f>
        <v>0</v>
      </c>
      <c r="AH8" s="185">
        <f>IFERROR((VLOOKUP(H8,'D-Results_JointAnalysis'!A:M,5,FALSE)/VLOOKUP(H8,'D-Results_JointAnalysis'!A:M,7,FALSE)),0)</f>
        <v>0</v>
      </c>
      <c r="AI8" s="186">
        <f t="shared" si="12"/>
        <v>0</v>
      </c>
      <c r="AJ8" s="235">
        <f t="shared" si="13"/>
        <v>0</v>
      </c>
      <c r="AK8" s="185">
        <f>IFERROR((VLOOKUP(E8,'D-Results_JointAnalysis'!A:M,6,FALSE)/VLOOKUP(E8,'D-Results_JointAnalysis'!A:M,7,FALSE)),0)</f>
        <v>0</v>
      </c>
      <c r="AL8" s="185">
        <f>IFERROR((VLOOKUP(F8,'D-Results_JointAnalysis'!A:M,6,FALSE)/VLOOKUP(F8,'D-Results_JointAnalysis'!A:M,7,FALSE)),0)</f>
        <v>0</v>
      </c>
      <c r="AM8" s="185">
        <f>IFERROR((VLOOKUP(G8,'D-Results_JointAnalysis'!A:M,6,FALSE)/VLOOKUP(G8,'D-Results_JointAnalysis'!A:M,7,FALSE)),0)</f>
        <v>0</v>
      </c>
      <c r="AN8" s="185">
        <f>IFERROR((VLOOKUP(H8,'D-Results_JointAnalysis'!A:M,6,FALSE)/VLOOKUP(H8,'D-Results_JointAnalysis'!A:M,7,FALSE)),0)</f>
        <v>0</v>
      </c>
      <c r="AO8" s="186">
        <f t="shared" si="14"/>
        <v>0</v>
      </c>
      <c r="AP8" s="235">
        <f t="shared" si="15"/>
        <v>0</v>
      </c>
      <c r="AQ8" s="211">
        <f t="shared" si="16"/>
        <v>2</v>
      </c>
      <c r="AT8" s="335"/>
      <c r="AU8" s="188" t="s">
        <v>40</v>
      </c>
      <c r="AV8" s="200">
        <f>VLOOKUP(AU8,'E-REF_HNO_pop'!B:E,2,FALSE)</f>
        <v>334620</v>
      </c>
      <c r="AW8" s="192">
        <f>VLOOKUP(AU8,'E-REF_HNO_pop'!B:E,3,FALSE)</f>
        <v>61500</v>
      </c>
      <c r="AX8" s="201">
        <f>VLOOKUP(AU8,'E-REF_HNO_pop'!B:E,4,FALSE)</f>
        <v>273120</v>
      </c>
      <c r="AY8" s="238">
        <f>VLOOKUP(AU8,'D-Results_PiN'!A:J,10,FALSE)</f>
        <v>2</v>
      </c>
      <c r="AZ8" s="214">
        <f>VLOOKUP(AU8,'D-Results_JointAnalysis'!U:AI,7,FALSE)</f>
        <v>2</v>
      </c>
      <c r="BA8" s="239">
        <f>VLOOKUP(AU8,'D-Results_JointAnalysis'!U:AI,14,FALSE)</f>
        <v>2</v>
      </c>
      <c r="BB8" s="244">
        <f>VLOOKUP(AU8,'D-Results_PiN'!A:I,5,FALSE)</f>
        <v>0</v>
      </c>
      <c r="BC8" s="245">
        <f>VLOOKUP(AU8,'D-Results_PiN'!A:I,6,FALSE)</f>
        <v>0.83553497355915685</v>
      </c>
      <c r="BD8" s="245">
        <f>VLOOKUP(AU8,'D-Results_PiN'!A:I,7,FALSE)</f>
        <v>0.1554956920277219</v>
      </c>
      <c r="BE8" s="245">
        <f>VLOOKUP(AU8,'D-Results_PiN'!A:I,8,FALSE)</f>
        <v>8.9693344131213971E-3</v>
      </c>
      <c r="BF8" s="245">
        <f>VLOOKUP(AU8,'D-Results_PiN'!A:I,9,FALSE)</f>
        <v>0</v>
      </c>
      <c r="BG8" s="261">
        <f t="shared" si="23"/>
        <v>2</v>
      </c>
      <c r="BH8" s="254">
        <f t="shared" si="24"/>
        <v>55033.287147634983</v>
      </c>
      <c r="BI8" s="254">
        <f>VLOOKUP(AU8,'D-Results_JointAnalysis'!AK:AX,4,FALSE)+VLOOKUP(AU8,'D-Results_JointAnalysis'!AK:AX,5,FALSE)+VLOOKUP(AU8,'D-Results_JointAnalysis'!AK:AX,6,FALSE)</f>
        <v>4010.869565217391</v>
      </c>
      <c r="BJ8" s="255">
        <f>VLOOKUP(AU8,'D-Results_JointAnalysis'!AK:AX,11,FALSE)+VLOOKUP(AU8,'D-Results_JointAnalysis'!AK:AX,12,FALSE)+VLOOKUP(AU8,'D-Results_JointAnalysis'!AK:AX,13,FALSE)</f>
        <v>51022.417582417591</v>
      </c>
      <c r="BK8" s="264">
        <f>VLOOKUP(AU8,'D-Results_JointAnalysis'!AK:AX,2,FALSE)+VLOOKUP(AU8,'D-Results_JointAnalysis'!AK:AX,9,FALSE)</f>
        <v>0</v>
      </c>
      <c r="BL8" s="254">
        <f>VLOOKUP(AU8,'D-Results_JointAnalysis'!AK:AX,3,FALSE)+VLOOKUP(AU8,'D-Results_JointAnalysis'!AK:AX,10,FALSE)</f>
        <v>279586.71285236505</v>
      </c>
      <c r="BM8" s="254">
        <f>VLOOKUP(AU8,'D-Results_JointAnalysis'!AK:AX,4,FALSE)+VLOOKUP(AU8,'D-Results_JointAnalysis'!AK:AX,11,FALSE)</f>
        <v>52031.968466316299</v>
      </c>
      <c r="BN8" s="254">
        <f>VLOOKUP(AU8,'D-Results_JointAnalysis'!AK:AX,5,FALSE)+VLOOKUP(AU8,'D-Results_JointAnalysis'!AK:AX,12,FALSE)</f>
        <v>3001.3186813186817</v>
      </c>
      <c r="BO8" s="255">
        <f>VLOOKUP(AU8,'D-Results_JointAnalysis'!AK:AX,6,FALSE)+VLOOKUP(AU8,'D-Results_JointAnalysis'!AK:AX,13,FALSE)</f>
        <v>0</v>
      </c>
      <c r="BP8" s="273"/>
      <c r="BQ8" s="274"/>
    </row>
    <row r="9" spans="1:69" x14ac:dyDescent="0.35">
      <c r="A9" t="s">
        <v>245</v>
      </c>
      <c r="B9" t="s">
        <v>308</v>
      </c>
      <c r="C9" s="190">
        <f>VLOOKUP(A9,'E-REF_HNO_pop'!B:E,4,FALSE)</f>
        <v>69927</v>
      </c>
      <c r="D9" s="190">
        <f>VLOOKUP(A9,'E-REF_HNO_pop'!B:C,2,FALSE)</f>
        <v>91927</v>
      </c>
      <c r="E9" t="s">
        <v>148</v>
      </c>
      <c r="F9" t="s">
        <v>228</v>
      </c>
      <c r="I9" s="290">
        <f t="shared" si="0"/>
        <v>0.92712426151672256</v>
      </c>
      <c r="J9" s="290">
        <f t="shared" si="1"/>
        <v>1.0728757384832774</v>
      </c>
      <c r="K9" s="290">
        <f t="shared" si="2"/>
        <v>0</v>
      </c>
      <c r="L9" s="290">
        <f t="shared" si="3"/>
        <v>0</v>
      </c>
      <c r="M9" s="185">
        <f>IFERROR((VLOOKUP(E9,'D-Results_JointAnalysis'!A:M,2,FALSE)/VLOOKUP(E9,'D-Results_JointAnalysis'!A:M,7,FALSE)),0)</f>
        <v>0</v>
      </c>
      <c r="N9" s="185">
        <f>IFERROR((VLOOKUP(F9,'D-Results_JointAnalysis'!A:M,2,FALSE)/VLOOKUP(F9,'D-Results_JointAnalysis'!A:M,7,FALSE)),0)</f>
        <v>0</v>
      </c>
      <c r="O9" s="185">
        <f>IFERROR((VLOOKUP(G9,'D-Results_JointAnalysis'!A:M,2,FALSE)/VLOOKUP(G9,'D-Results_JointAnalysis'!A:M,7,FALSE)),0)</f>
        <v>0</v>
      </c>
      <c r="P9" s="185">
        <f>IFERROR((VLOOKUP(H9,'D-Results_JointAnalysis'!A:M,2,FALSE)/VLOOKUP(H9,'D-Results_JointAnalysis'!A:M,7,FALSE)),0)</f>
        <v>0</v>
      </c>
      <c r="Q9" s="186">
        <f t="shared" si="7"/>
        <v>0</v>
      </c>
      <c r="R9" s="235">
        <f t="shared" si="4"/>
        <v>0</v>
      </c>
      <c r="S9" s="185">
        <f>IFERROR((VLOOKUP(E9,'D-Results_JointAnalysis'!A:M,3,FALSE)/VLOOKUP(E9,'D-Results_JointAnalysis'!A:M,7,FALSE)),0)</f>
        <v>0.96610169491525422</v>
      </c>
      <c r="T9" s="185">
        <f>IFERROR((VLOOKUP(F9,'D-Results_JointAnalysis'!A:M,3,FALSE)/VLOOKUP(F9,'D-Results_JointAnalysis'!A:M,7,FALSE)),0)</f>
        <v>0.91438356164383561</v>
      </c>
      <c r="U9" s="185">
        <f>IFERROR((VLOOKUP(G9,'D-Results_JointAnalysis'!A:M,3,FALSE)/VLOOKUP(G9,'D-Results_JointAnalysis'!A:M,7,FALSE)),0)</f>
        <v>0</v>
      </c>
      <c r="V9" s="185">
        <f>IFERROR((VLOOKUP(H9,'D-Results_JointAnalysis'!A:M,3,FALSE)/VLOOKUP(H9,'D-Results_JointAnalysis'!A:M,7,FALSE)),0)</f>
        <v>0</v>
      </c>
      <c r="W9" s="186">
        <f t="shared" si="8"/>
        <v>0.9383581297019794</v>
      </c>
      <c r="X9" s="236">
        <f t="shared" si="9"/>
        <v>65616.568935670308</v>
      </c>
      <c r="Y9" s="185">
        <f>IFERROR((VLOOKUP(E9,'D-Results_JointAnalysis'!A:M,4,FALSE)/VLOOKUP(E9,'D-Results_JointAnalysis'!A:M,7,FALSE)),0)</f>
        <v>3.3898305084745763E-2</v>
      </c>
      <c r="Z9" s="185">
        <f>IFERROR((VLOOKUP(F9,'D-Results_JointAnalysis'!A:M,4,FALSE)/VLOOKUP(F9,'D-Results_JointAnalysis'!A:M,7,FALSE)),0)</f>
        <v>8.5616438356164379E-2</v>
      </c>
      <c r="AA9" s="185">
        <f>IFERROR((VLOOKUP(G9,'D-Results_JointAnalysis'!A:M,4,FALSE)/VLOOKUP(G9,'D-Results_JointAnalysis'!A:M,7,FALSE)),0)</f>
        <v>0</v>
      </c>
      <c r="AB9" s="185">
        <f>IFERROR((VLOOKUP(H9,'D-Results_JointAnalysis'!A:M,4,FALSE)/VLOOKUP(H9,'D-Results_JointAnalysis'!A:M,7,FALSE)),0)</f>
        <v>0</v>
      </c>
      <c r="AC9" s="186">
        <f t="shared" si="10"/>
        <v>6.1641870298020665E-2</v>
      </c>
      <c r="AD9" s="235">
        <f t="shared" si="11"/>
        <v>4310.4310643296913</v>
      </c>
      <c r="AE9" s="185">
        <f>IFERROR((VLOOKUP(E9,'D-Results_JointAnalysis'!A:M,5,FALSE)/VLOOKUP(E9,'D-Results_JointAnalysis'!A:M,7,FALSE)),0)</f>
        <v>0</v>
      </c>
      <c r="AF9" s="185">
        <f>IFERROR((VLOOKUP(F9,'D-Results_JointAnalysis'!A:M,5,FALSE)/VLOOKUP(F9,'D-Results_JointAnalysis'!A:M,7,FALSE)),0)</f>
        <v>0</v>
      </c>
      <c r="AG9" s="185">
        <f>IFERROR((VLOOKUP(G9,'D-Results_JointAnalysis'!A:M,5,FALSE)/VLOOKUP(G9,'D-Results_JointAnalysis'!A:M,7,FALSE)),0)</f>
        <v>0</v>
      </c>
      <c r="AH9" s="185">
        <f>IFERROR((VLOOKUP(H9,'D-Results_JointAnalysis'!A:M,5,FALSE)/VLOOKUP(H9,'D-Results_JointAnalysis'!A:M,7,FALSE)),0)</f>
        <v>0</v>
      </c>
      <c r="AI9" s="186">
        <f t="shared" si="12"/>
        <v>0</v>
      </c>
      <c r="AJ9" s="235">
        <f t="shared" si="13"/>
        <v>0</v>
      </c>
      <c r="AK9" s="185">
        <f>IFERROR((VLOOKUP(E9,'D-Results_JointAnalysis'!A:M,6,FALSE)/VLOOKUP(E9,'D-Results_JointAnalysis'!A:M,7,FALSE)),0)</f>
        <v>0</v>
      </c>
      <c r="AL9" s="185">
        <f>IFERROR((VLOOKUP(F9,'D-Results_JointAnalysis'!A:M,6,FALSE)/VLOOKUP(F9,'D-Results_JointAnalysis'!A:M,7,FALSE)),0)</f>
        <v>0</v>
      </c>
      <c r="AM9" s="185">
        <f>IFERROR((VLOOKUP(G9,'D-Results_JointAnalysis'!A:M,6,FALSE)/VLOOKUP(G9,'D-Results_JointAnalysis'!A:M,7,FALSE)),0)</f>
        <v>0</v>
      </c>
      <c r="AN9" s="185">
        <f>IFERROR((VLOOKUP(H9,'D-Results_JointAnalysis'!A:M,6,FALSE)/VLOOKUP(H9,'D-Results_JointAnalysis'!A:M,7,FALSE)),0)</f>
        <v>0</v>
      </c>
      <c r="AO9" s="186">
        <f t="shared" si="14"/>
        <v>0</v>
      </c>
      <c r="AP9" s="235">
        <f t="shared" si="15"/>
        <v>0</v>
      </c>
      <c r="AQ9" s="211">
        <f t="shared" si="16"/>
        <v>2</v>
      </c>
      <c r="AT9" s="335"/>
      <c r="AU9" s="188" t="s">
        <v>43</v>
      </c>
      <c r="AV9" s="200">
        <f>VLOOKUP(AU9,'E-REF_HNO_pop'!B:E,2,FALSE)</f>
        <v>2683312</v>
      </c>
      <c r="AW9" s="192">
        <f>VLOOKUP(AU9,'E-REF_HNO_pop'!B:E,3,FALSE)</f>
        <v>904000</v>
      </c>
      <c r="AX9" s="201">
        <f>VLOOKUP(AU9,'E-REF_HNO_pop'!B:E,4,FALSE)</f>
        <v>1779312</v>
      </c>
      <c r="AY9" s="238">
        <f>VLOOKUP(AU9,'D-Results_PiN'!A:J,10,FALSE)</f>
        <v>2</v>
      </c>
      <c r="AZ9" s="214">
        <f>VLOOKUP(AU9,'D-Results_JointAnalysis'!U:AI,7,FALSE)</f>
        <v>2</v>
      </c>
      <c r="BA9" s="239">
        <f>VLOOKUP(AU9,'D-Results_JointAnalysis'!U:AI,14,FALSE)</f>
        <v>2</v>
      </c>
      <c r="BB9" s="244">
        <f>VLOOKUP(AU9,'D-Results_PiN'!A:I,5,FALSE)</f>
        <v>1.372930145865192E-3</v>
      </c>
      <c r="BC9" s="245">
        <f>VLOOKUP(AU9,'D-Results_PiN'!A:I,6,FALSE)</f>
        <v>0.88276673770748271</v>
      </c>
      <c r="BD9" s="245">
        <f>VLOOKUP(AU9,'D-Results_PiN'!A:I,7,FALSE)</f>
        <v>0.10895752428204206</v>
      </c>
      <c r="BE9" s="245">
        <f>VLOOKUP(AU9,'D-Results_PiN'!A:I,8,FALSE)</f>
        <v>6.90280786460995E-3</v>
      </c>
      <c r="BF9" s="245">
        <f>VLOOKUP(AU9,'D-Results_PiN'!A:I,9,FALSE)</f>
        <v>0</v>
      </c>
      <c r="BG9" s="261">
        <f t="shared" si="23"/>
        <v>2</v>
      </c>
      <c r="BH9" s="254">
        <f t="shared" si="24"/>
        <v>310889.41957309708</v>
      </c>
      <c r="BI9" s="254">
        <f>VLOOKUP(AU9,'D-Results_JointAnalysis'!AK:AX,4,FALSE)+VLOOKUP(AU9,'D-Results_JointAnalysis'!AK:AX,5,FALSE)+VLOOKUP(AU9,'D-Results_JointAnalysis'!AK:AX,6,FALSE)</f>
        <v>119271.20418848169</v>
      </c>
      <c r="BJ9" s="255">
        <f>VLOOKUP(AU9,'D-Results_JointAnalysis'!AK:AX,11,FALSE)+VLOOKUP(AU9,'D-Results_JointAnalysis'!AK:AX,12,FALSE)+VLOOKUP(AU9,'D-Results_JointAnalysis'!AK:AX,13,FALSE)</f>
        <v>191618.21538461538</v>
      </c>
      <c r="BK9" s="264">
        <f>VLOOKUP(AU9,'D-Results_JointAnalysis'!AK:AX,2,FALSE)+VLOOKUP(AU9,'D-Results_JointAnalysis'!AK:AX,9,FALSE)</f>
        <v>3683.9999355618202</v>
      </c>
      <c r="BL9" s="254">
        <f>VLOOKUP(AU9,'D-Results_JointAnalysis'!AK:AX,3,FALSE)+VLOOKUP(AU9,'D-Results_JointAnalysis'!AK:AX,10,FALSE)</f>
        <v>2368738.5804913407</v>
      </c>
      <c r="BM9" s="254">
        <f>VLOOKUP(AU9,'D-Results_JointAnalysis'!AK:AX,4,FALSE)+VLOOKUP(AU9,'D-Results_JointAnalysis'!AK:AX,11,FALSE)</f>
        <v>292367.03239629482</v>
      </c>
      <c r="BN9" s="254">
        <f>VLOOKUP(AU9,'D-Results_JointAnalysis'!AK:AX,5,FALSE)+VLOOKUP(AU9,'D-Results_JointAnalysis'!AK:AX,12,FALSE)</f>
        <v>18522.387176802255</v>
      </c>
      <c r="BO9" s="255">
        <f>VLOOKUP(AU9,'D-Results_JointAnalysis'!AK:AX,6,FALSE)+VLOOKUP(AU9,'D-Results_JointAnalysis'!AK:AX,13,FALSE)</f>
        <v>0</v>
      </c>
      <c r="BP9" s="273"/>
      <c r="BQ9" s="274"/>
    </row>
    <row r="10" spans="1:69" x14ac:dyDescent="0.35">
      <c r="A10" t="s">
        <v>281</v>
      </c>
      <c r="B10" t="s">
        <v>308</v>
      </c>
      <c r="C10" s="190">
        <f>VLOOKUP(A10,'E-REF_HNO_pop'!B:E,4,FALSE)</f>
        <v>73040</v>
      </c>
      <c r="D10" s="190">
        <f>VLOOKUP(A10,'E-REF_HNO_pop'!B:C,2,FALSE)</f>
        <v>89040</v>
      </c>
      <c r="E10" t="s">
        <v>148</v>
      </c>
      <c r="F10" t="s">
        <v>228</v>
      </c>
      <c r="I10" s="290">
        <f t="shared" si="0"/>
        <v>0.92712426151672256</v>
      </c>
      <c r="J10" s="290">
        <f t="shared" si="1"/>
        <v>1.0728757384832774</v>
      </c>
      <c r="K10" s="290">
        <f t="shared" si="2"/>
        <v>0</v>
      </c>
      <c r="L10" s="290">
        <f t="shared" si="3"/>
        <v>0</v>
      </c>
      <c r="M10" s="185">
        <f>IFERROR((VLOOKUP(E10,'D-Results_JointAnalysis'!A:M,2,FALSE)/VLOOKUP(E10,'D-Results_JointAnalysis'!A:M,7,FALSE)),0)</f>
        <v>0</v>
      </c>
      <c r="N10" s="185">
        <f>IFERROR((VLOOKUP(F10,'D-Results_JointAnalysis'!A:M,2,FALSE)/VLOOKUP(F10,'D-Results_JointAnalysis'!A:M,7,FALSE)),0)</f>
        <v>0</v>
      </c>
      <c r="O10" s="185">
        <f>IFERROR((VLOOKUP(G10,'D-Results_JointAnalysis'!A:M,2,FALSE)/VLOOKUP(G10,'D-Results_JointAnalysis'!A:M,7,FALSE)),0)</f>
        <v>0</v>
      </c>
      <c r="P10" s="185">
        <f>IFERROR((VLOOKUP(H10,'D-Results_JointAnalysis'!A:M,2,FALSE)/VLOOKUP(H10,'D-Results_JointAnalysis'!A:M,7,FALSE)),0)</f>
        <v>0</v>
      </c>
      <c r="Q10" s="186">
        <f t="shared" si="7"/>
        <v>0</v>
      </c>
      <c r="R10" s="235">
        <f t="shared" si="4"/>
        <v>0</v>
      </c>
      <c r="S10" s="185">
        <f>IFERROR((VLOOKUP(E10,'D-Results_JointAnalysis'!A:M,3,FALSE)/VLOOKUP(E10,'D-Results_JointAnalysis'!A:M,7,FALSE)),0)</f>
        <v>0.96610169491525422</v>
      </c>
      <c r="T10" s="185">
        <f>IFERROR((VLOOKUP(F10,'D-Results_JointAnalysis'!A:M,3,FALSE)/VLOOKUP(F10,'D-Results_JointAnalysis'!A:M,7,FALSE)),0)</f>
        <v>0.91438356164383561</v>
      </c>
      <c r="U10" s="185">
        <f>IFERROR((VLOOKUP(G10,'D-Results_JointAnalysis'!A:M,3,FALSE)/VLOOKUP(G10,'D-Results_JointAnalysis'!A:M,7,FALSE)),0)</f>
        <v>0</v>
      </c>
      <c r="V10" s="185">
        <f>IFERROR((VLOOKUP(H10,'D-Results_JointAnalysis'!A:M,3,FALSE)/VLOOKUP(H10,'D-Results_JointAnalysis'!A:M,7,FALSE)),0)</f>
        <v>0</v>
      </c>
      <c r="W10" s="186">
        <f t="shared" si="8"/>
        <v>0.9383581297019794</v>
      </c>
      <c r="X10" s="236">
        <f t="shared" si="9"/>
        <v>68537.67779343258</v>
      </c>
      <c r="Y10" s="185">
        <f>IFERROR((VLOOKUP(E10,'D-Results_JointAnalysis'!A:M,4,FALSE)/VLOOKUP(E10,'D-Results_JointAnalysis'!A:M,7,FALSE)),0)</f>
        <v>3.3898305084745763E-2</v>
      </c>
      <c r="Z10" s="185">
        <f>IFERROR((VLOOKUP(F10,'D-Results_JointAnalysis'!A:M,4,FALSE)/VLOOKUP(F10,'D-Results_JointAnalysis'!A:M,7,FALSE)),0)</f>
        <v>8.5616438356164379E-2</v>
      </c>
      <c r="AA10" s="185">
        <f>IFERROR((VLOOKUP(G10,'D-Results_JointAnalysis'!A:M,4,FALSE)/VLOOKUP(G10,'D-Results_JointAnalysis'!A:M,7,FALSE)),0)</f>
        <v>0</v>
      </c>
      <c r="AB10" s="185">
        <f>IFERROR((VLOOKUP(H10,'D-Results_JointAnalysis'!A:M,4,FALSE)/VLOOKUP(H10,'D-Results_JointAnalysis'!A:M,7,FALSE)),0)</f>
        <v>0</v>
      </c>
      <c r="AC10" s="186">
        <f t="shared" si="10"/>
        <v>6.1641870298020665E-2</v>
      </c>
      <c r="AD10" s="235">
        <f t="shared" si="11"/>
        <v>4502.322206567429</v>
      </c>
      <c r="AE10" s="185">
        <f>IFERROR((VLOOKUP(E10,'D-Results_JointAnalysis'!A:M,5,FALSE)/VLOOKUP(E10,'D-Results_JointAnalysis'!A:M,7,FALSE)),0)</f>
        <v>0</v>
      </c>
      <c r="AF10" s="185">
        <f>IFERROR((VLOOKUP(F10,'D-Results_JointAnalysis'!A:M,5,FALSE)/VLOOKUP(F10,'D-Results_JointAnalysis'!A:M,7,FALSE)),0)</f>
        <v>0</v>
      </c>
      <c r="AG10" s="185">
        <f>IFERROR((VLOOKUP(G10,'D-Results_JointAnalysis'!A:M,5,FALSE)/VLOOKUP(G10,'D-Results_JointAnalysis'!A:M,7,FALSE)),0)</f>
        <v>0</v>
      </c>
      <c r="AH10" s="185">
        <f>IFERROR((VLOOKUP(H10,'D-Results_JointAnalysis'!A:M,5,FALSE)/VLOOKUP(H10,'D-Results_JointAnalysis'!A:M,7,FALSE)),0)</f>
        <v>0</v>
      </c>
      <c r="AI10" s="186">
        <f t="shared" si="12"/>
        <v>0</v>
      </c>
      <c r="AJ10" s="235">
        <f t="shared" si="13"/>
        <v>0</v>
      </c>
      <c r="AK10" s="185">
        <f>IFERROR((VLOOKUP(E10,'D-Results_JointAnalysis'!A:M,6,FALSE)/VLOOKUP(E10,'D-Results_JointAnalysis'!A:M,7,FALSE)),0)</f>
        <v>0</v>
      </c>
      <c r="AL10" s="185">
        <f>IFERROR((VLOOKUP(F10,'D-Results_JointAnalysis'!A:M,6,FALSE)/VLOOKUP(F10,'D-Results_JointAnalysis'!A:M,7,FALSE)),0)</f>
        <v>0</v>
      </c>
      <c r="AM10" s="185">
        <f>IFERROR((VLOOKUP(G10,'D-Results_JointAnalysis'!A:M,6,FALSE)/VLOOKUP(G10,'D-Results_JointAnalysis'!A:M,7,FALSE)),0)</f>
        <v>0</v>
      </c>
      <c r="AN10" s="185">
        <f>IFERROR((VLOOKUP(H10,'D-Results_JointAnalysis'!A:M,6,FALSE)/VLOOKUP(H10,'D-Results_JointAnalysis'!A:M,7,FALSE)),0)</f>
        <v>0</v>
      </c>
      <c r="AO10" s="186">
        <f t="shared" si="14"/>
        <v>0</v>
      </c>
      <c r="AP10" s="235">
        <f t="shared" si="15"/>
        <v>0</v>
      </c>
      <c r="AQ10" s="211">
        <f t="shared" si="16"/>
        <v>2</v>
      </c>
      <c r="AT10" s="335"/>
      <c r="AU10" s="188" t="s">
        <v>228</v>
      </c>
      <c r="AV10" s="200">
        <f>VLOOKUP(AU10,'E-REF_HNO_pop'!B:E,2,FALSE)</f>
        <v>287761</v>
      </c>
      <c r="AW10" s="192">
        <f>VLOOKUP(AU10,'E-REF_HNO_pop'!B:E,3,FALSE)</f>
        <v>80100</v>
      </c>
      <c r="AX10" s="201">
        <f>VLOOKUP(AU10,'E-REF_HNO_pop'!B:E,4,FALSE)</f>
        <v>207661</v>
      </c>
      <c r="AY10" s="238">
        <f>VLOOKUP(AU10,'D-Results_PiN'!A:J,10,FALSE)</f>
        <v>2</v>
      </c>
      <c r="AZ10" s="214">
        <f>VLOOKUP(AU10,'D-Results_JointAnalysis'!U:AI,7,FALSE)</f>
        <v>2</v>
      </c>
      <c r="BA10" s="239">
        <f>VLOOKUP(AU10,'D-Results_JointAnalysis'!U:AI,14,FALSE)</f>
        <v>2</v>
      </c>
      <c r="BB10" s="244">
        <f>VLOOKUP(AU10,'D-Results_PiN'!A:I,5,FALSE)</f>
        <v>0</v>
      </c>
      <c r="BC10" s="245">
        <f>VLOOKUP(AU10,'D-Results_PiN'!A:I,6,FALSE)</f>
        <v>0.91802928877980816</v>
      </c>
      <c r="BD10" s="245">
        <f>VLOOKUP(AU10,'D-Results_PiN'!A:I,7,FALSE)</f>
        <v>8.1970711220191936E-2</v>
      </c>
      <c r="BE10" s="245">
        <f>VLOOKUP(AU10,'D-Results_PiN'!A:I,8,FALSE)</f>
        <v>0</v>
      </c>
      <c r="BF10" s="245">
        <f>VLOOKUP(AU10,'D-Results_PiN'!A:I,9,FALSE)</f>
        <v>0</v>
      </c>
      <c r="BG10" s="261">
        <f t="shared" si="23"/>
        <v>2</v>
      </c>
      <c r="BH10" s="254">
        <f t="shared" si="24"/>
        <v>23587.97383143365</v>
      </c>
      <c r="BI10" s="254">
        <f>VLOOKUP(AU10,'D-Results_JointAnalysis'!AK:AX,4,FALSE)+VLOOKUP(AU10,'D-Results_JointAnalysis'!AK:AX,5,FALSE)+VLOOKUP(AU10,'D-Results_JointAnalysis'!AK:AX,6,FALSE)</f>
        <v>5808.7786259541981</v>
      </c>
      <c r="BJ10" s="255">
        <f>VLOOKUP(AU10,'D-Results_JointAnalysis'!AK:AX,11,FALSE)+VLOOKUP(AU10,'D-Results_JointAnalysis'!AK:AX,12,FALSE)+VLOOKUP(AU10,'D-Results_JointAnalysis'!AK:AX,13,FALSE)</f>
        <v>17779.195205479453</v>
      </c>
      <c r="BK10" s="264">
        <f>VLOOKUP(AU10,'D-Results_JointAnalysis'!AK:AX,2,FALSE)+VLOOKUP(AU10,'D-Results_JointAnalysis'!AK:AX,9,FALSE)</f>
        <v>0</v>
      </c>
      <c r="BL10" s="254">
        <f>VLOOKUP(AU10,'D-Results_JointAnalysis'!AK:AX,3,FALSE)+VLOOKUP(AU10,'D-Results_JointAnalysis'!AK:AX,10,FALSE)</f>
        <v>264173.02616856637</v>
      </c>
      <c r="BM10" s="254">
        <f>VLOOKUP(AU10,'D-Results_JointAnalysis'!AK:AX,4,FALSE)+VLOOKUP(AU10,'D-Results_JointAnalysis'!AK:AX,11,FALSE)</f>
        <v>23587.97383143365</v>
      </c>
      <c r="BN10" s="254">
        <f>VLOOKUP(AU10,'D-Results_JointAnalysis'!AK:AX,5,FALSE)+VLOOKUP(AU10,'D-Results_JointAnalysis'!AK:AX,12,FALSE)</f>
        <v>0</v>
      </c>
      <c r="BO10" s="255">
        <f>VLOOKUP(AU10,'D-Results_JointAnalysis'!AK:AX,6,FALSE)+VLOOKUP(AU10,'D-Results_JointAnalysis'!AK:AX,13,FALSE)</f>
        <v>0</v>
      </c>
      <c r="BP10" s="273"/>
      <c r="BQ10" s="274"/>
    </row>
    <row r="11" spans="1:69" x14ac:dyDescent="0.35">
      <c r="A11" t="s">
        <v>81</v>
      </c>
      <c r="B11" t="s">
        <v>308</v>
      </c>
      <c r="C11" s="190">
        <f>VLOOKUP(A11,'E-REF_HNO_pop'!B:E,4,FALSE)</f>
        <v>139632</v>
      </c>
      <c r="D11" s="190">
        <f>VLOOKUP(A11,'E-REF_HNO_pop'!B:C,2,FALSE)</f>
        <v>147032</v>
      </c>
      <c r="E11" t="s">
        <v>31</v>
      </c>
      <c r="F11" t="s">
        <v>35</v>
      </c>
      <c r="I11" s="290">
        <f t="shared" si="0"/>
        <v>0.96042020373514436</v>
      </c>
      <c r="J11" s="290">
        <f t="shared" si="1"/>
        <v>1.0395797962648556</v>
      </c>
      <c r="K11" s="290">
        <f t="shared" si="2"/>
        <v>0</v>
      </c>
      <c r="L11" s="290">
        <f t="shared" si="3"/>
        <v>0</v>
      </c>
      <c r="M11" s="185">
        <f>IFERROR((VLOOKUP(E11,'D-Results_JointAnalysis'!A:M,2,FALSE)/VLOOKUP(E11,'D-Results_JointAnalysis'!A:M,7,FALSE)),0)</f>
        <v>0</v>
      </c>
      <c r="N11" s="185">
        <f>IFERROR((VLOOKUP(F11,'D-Results_JointAnalysis'!A:M,2,FALSE)/VLOOKUP(F11,'D-Results_JointAnalysis'!A:M,7,FALSE)),0)</f>
        <v>0</v>
      </c>
      <c r="O11" s="185">
        <f>IFERROR((VLOOKUP(G11,'D-Results_JointAnalysis'!A:M,2,FALSE)/VLOOKUP(G11,'D-Results_JointAnalysis'!A:M,7,FALSE)),0)</f>
        <v>0</v>
      </c>
      <c r="P11" s="185">
        <f>IFERROR((VLOOKUP(H11,'D-Results_JointAnalysis'!A:M,2,FALSE)/VLOOKUP(H11,'D-Results_JointAnalysis'!A:M,7,FALSE)),0)</f>
        <v>0</v>
      </c>
      <c r="Q11" s="186">
        <f t="shared" si="7"/>
        <v>0</v>
      </c>
      <c r="R11" s="235">
        <f t="shared" si="4"/>
        <v>0</v>
      </c>
      <c r="S11" s="185">
        <f>IFERROR((VLOOKUP(E11,'D-Results_JointAnalysis'!A:M,3,FALSE)/VLOOKUP(E11,'D-Results_JointAnalysis'!A:M,7,FALSE)),0)</f>
        <v>0.97142857142857142</v>
      </c>
      <c r="T11" s="185">
        <f>IFERROR((VLOOKUP(F11,'D-Results_JointAnalysis'!A:M,3,FALSE)/VLOOKUP(F11,'D-Results_JointAnalysis'!A:M,7,FALSE)),0)</f>
        <v>0.81308411214953269</v>
      </c>
      <c r="U11" s="185">
        <f>IFERROR((VLOOKUP(G11,'D-Results_JointAnalysis'!A:M,3,FALSE)/VLOOKUP(G11,'D-Results_JointAnalysis'!A:M,7,FALSE)),0)</f>
        <v>0</v>
      </c>
      <c r="V11" s="185">
        <f>IFERROR((VLOOKUP(H11,'D-Results_JointAnalysis'!A:M,3,FALSE)/VLOOKUP(H11,'D-Results_JointAnalysis'!A:M,7,FALSE)),0)</f>
        <v>0</v>
      </c>
      <c r="W11" s="186">
        <f t="shared" si="8"/>
        <v>0.8891227210700855</v>
      </c>
      <c r="X11" s="236">
        <f t="shared" si="9"/>
        <v>124149.98378845818</v>
      </c>
      <c r="Y11" s="185">
        <f>IFERROR((VLOOKUP(E11,'D-Results_JointAnalysis'!A:M,4,FALSE)/VLOOKUP(E11,'D-Results_JointAnalysis'!A:M,7,FALSE)),0)</f>
        <v>2.8571428571428571E-2</v>
      </c>
      <c r="Z11" s="185">
        <f>IFERROR((VLOOKUP(F11,'D-Results_JointAnalysis'!A:M,4,FALSE)/VLOOKUP(F11,'D-Results_JointAnalysis'!A:M,7,FALSE)),0)</f>
        <v>0.18691588785046728</v>
      </c>
      <c r="AA11" s="185">
        <f>IFERROR((VLOOKUP(G11,'D-Results_JointAnalysis'!A:M,4,FALSE)/VLOOKUP(G11,'D-Results_JointAnalysis'!A:M,7,FALSE)),0)</f>
        <v>0</v>
      </c>
      <c r="AB11" s="185">
        <f>IFERROR((VLOOKUP(H11,'D-Results_JointAnalysis'!A:M,4,FALSE)/VLOOKUP(H11,'D-Results_JointAnalysis'!A:M,7,FALSE)),0)</f>
        <v>0</v>
      </c>
      <c r="AC11" s="186">
        <f t="shared" si="10"/>
        <v>0.11087727892991446</v>
      </c>
      <c r="AD11" s="235">
        <f t="shared" si="11"/>
        <v>15482.016211541815</v>
      </c>
      <c r="AE11" s="185">
        <f>IFERROR((VLOOKUP(E11,'D-Results_JointAnalysis'!A:M,5,FALSE)/VLOOKUP(E11,'D-Results_JointAnalysis'!A:M,7,FALSE)),0)</f>
        <v>0</v>
      </c>
      <c r="AF11" s="185">
        <f>IFERROR((VLOOKUP(F11,'D-Results_JointAnalysis'!A:M,5,FALSE)/VLOOKUP(F11,'D-Results_JointAnalysis'!A:M,7,FALSE)),0)</f>
        <v>0</v>
      </c>
      <c r="AG11" s="185">
        <f>IFERROR((VLOOKUP(G11,'D-Results_JointAnalysis'!A:M,5,FALSE)/VLOOKUP(G11,'D-Results_JointAnalysis'!A:M,7,FALSE)),0)</f>
        <v>0</v>
      </c>
      <c r="AH11" s="185">
        <f>IFERROR((VLOOKUP(H11,'D-Results_JointAnalysis'!A:M,5,FALSE)/VLOOKUP(H11,'D-Results_JointAnalysis'!A:M,7,FALSE)),0)</f>
        <v>0</v>
      </c>
      <c r="AI11" s="186">
        <f t="shared" si="12"/>
        <v>0</v>
      </c>
      <c r="AJ11" s="235">
        <f t="shared" si="13"/>
        <v>0</v>
      </c>
      <c r="AK11" s="185">
        <f>IFERROR((VLOOKUP(E11,'D-Results_JointAnalysis'!A:M,6,FALSE)/VLOOKUP(E11,'D-Results_JointAnalysis'!A:M,7,FALSE)),0)</f>
        <v>0</v>
      </c>
      <c r="AL11" s="185">
        <f>IFERROR((VLOOKUP(F11,'D-Results_JointAnalysis'!A:M,6,FALSE)/VLOOKUP(F11,'D-Results_JointAnalysis'!A:M,7,FALSE)),0)</f>
        <v>0</v>
      </c>
      <c r="AM11" s="185">
        <f>IFERROR((VLOOKUP(G11,'D-Results_JointAnalysis'!A:M,6,FALSE)/VLOOKUP(G11,'D-Results_JointAnalysis'!A:M,7,FALSE)),0)</f>
        <v>0</v>
      </c>
      <c r="AN11" s="185">
        <f>IFERROR((VLOOKUP(H11,'D-Results_JointAnalysis'!A:M,6,FALSE)/VLOOKUP(H11,'D-Results_JointAnalysis'!A:M,7,FALSE)),0)</f>
        <v>0</v>
      </c>
      <c r="AO11" s="186">
        <f t="shared" si="14"/>
        <v>0</v>
      </c>
      <c r="AP11" s="235">
        <f t="shared" si="15"/>
        <v>0</v>
      </c>
      <c r="AQ11" s="211">
        <f t="shared" si="16"/>
        <v>2</v>
      </c>
      <c r="AT11" s="335"/>
      <c r="AU11" s="188" t="s">
        <v>191</v>
      </c>
      <c r="AV11" s="200">
        <f>VLOOKUP(AU11,'E-REF_HNO_pop'!B:E,2,FALSE)</f>
        <v>146573</v>
      </c>
      <c r="AW11" s="192">
        <f>VLOOKUP(AU11,'E-REF_HNO_pop'!B:E,3,FALSE)</f>
        <v>12400</v>
      </c>
      <c r="AX11" s="201">
        <f>VLOOKUP(AU11,'E-REF_HNO_pop'!B:E,4,FALSE)</f>
        <v>134173</v>
      </c>
      <c r="AY11" s="238">
        <f>VLOOKUP(AU11,'D-Results_PiN'!A:J,10,FALSE)</f>
        <v>2</v>
      </c>
      <c r="AZ11" s="214">
        <f>VLOOKUP(AU11,'D-Results_JointAnalysis'!U:AI,7,FALSE)</f>
        <v>2</v>
      </c>
      <c r="BA11" s="239">
        <f>VLOOKUP(AU11,'D-Results_JointAnalysis'!U:AI,14,FALSE)</f>
        <v>2</v>
      </c>
      <c r="BB11" s="244">
        <f>VLOOKUP(AU11,'D-Results_PiN'!A:I,5,FALSE)</f>
        <v>1.3266674161571762E-2</v>
      </c>
      <c r="BC11" s="245">
        <f>VLOOKUP(AU11,'D-Results_PiN'!A:I,6,FALSE)</f>
        <v>0.91088251320977021</v>
      </c>
      <c r="BD11" s="245">
        <f>VLOOKUP(AU11,'D-Results_PiN'!A:I,7,FALSE)</f>
        <v>7.5850812628658004E-2</v>
      </c>
      <c r="BE11" s="245">
        <f>VLOOKUP(AU11,'D-Results_PiN'!A:I,8,FALSE)</f>
        <v>0</v>
      </c>
      <c r="BF11" s="245">
        <f>VLOOKUP(AU11,'D-Results_PiN'!A:I,9,FALSE)</f>
        <v>0</v>
      </c>
      <c r="BG11" s="261">
        <f t="shared" si="23"/>
        <v>2</v>
      </c>
      <c r="BH11" s="254">
        <f t="shared" si="24"/>
        <v>11117.68115942029</v>
      </c>
      <c r="BI11" s="254">
        <f>VLOOKUP(AU11,'D-Results_JointAnalysis'!AK:AX,4,FALSE)+VLOOKUP(AU11,'D-Results_JointAnalysis'!AK:AX,5,FALSE)+VLOOKUP(AU11,'D-Results_JointAnalysis'!AK:AX,6,FALSE)</f>
        <v>1395</v>
      </c>
      <c r="BJ11" s="255">
        <f>VLOOKUP(AU11,'D-Results_JointAnalysis'!AK:AX,11,FALSE)+VLOOKUP(AU11,'D-Results_JointAnalysis'!AK:AX,12,FALSE)+VLOOKUP(AU11,'D-Results_JointAnalysis'!AK:AX,13,FALSE)</f>
        <v>9722.68115942029</v>
      </c>
      <c r="BK11" s="264">
        <f>VLOOKUP(AU11,'D-Results_JointAnalysis'!AK:AX,2,FALSE)+VLOOKUP(AU11,'D-Results_JointAnalysis'!AK:AX,9,FALSE)</f>
        <v>1944.536231884058</v>
      </c>
      <c r="BL11" s="254">
        <f>VLOOKUP(AU11,'D-Results_JointAnalysis'!AK:AX,3,FALSE)+VLOOKUP(AU11,'D-Results_JointAnalysis'!AK:AX,10,FALSE)</f>
        <v>133510.78260869565</v>
      </c>
      <c r="BM11" s="254">
        <f>VLOOKUP(AU11,'D-Results_JointAnalysis'!AK:AX,4,FALSE)+VLOOKUP(AU11,'D-Results_JointAnalysis'!AK:AX,11,FALSE)</f>
        <v>11117.68115942029</v>
      </c>
      <c r="BN11" s="254">
        <f>VLOOKUP(AU11,'D-Results_JointAnalysis'!AK:AX,5,FALSE)+VLOOKUP(AU11,'D-Results_JointAnalysis'!AK:AX,12,FALSE)</f>
        <v>0</v>
      </c>
      <c r="BO11" s="255">
        <f>VLOOKUP(AU11,'D-Results_JointAnalysis'!AK:AX,6,FALSE)+VLOOKUP(AU11,'D-Results_JointAnalysis'!AK:AX,13,FALSE)</f>
        <v>0</v>
      </c>
      <c r="BP11" s="273"/>
      <c r="BQ11" s="274"/>
    </row>
    <row r="12" spans="1:69" x14ac:dyDescent="0.35">
      <c r="A12" t="s">
        <v>90</v>
      </c>
      <c r="B12" t="s">
        <v>308</v>
      </c>
      <c r="C12" s="190">
        <f>VLOOKUP(A12,'E-REF_HNO_pop'!B:E,4,FALSE)</f>
        <v>49157</v>
      </c>
      <c r="D12" s="190">
        <f>VLOOKUP(A12,'E-REF_HNO_pop'!B:C,2,FALSE)</f>
        <v>54157</v>
      </c>
      <c r="E12" t="s">
        <v>151</v>
      </c>
      <c r="I12" s="290">
        <f t="shared" si="0"/>
        <v>1</v>
      </c>
      <c r="J12" s="290">
        <f t="shared" si="1"/>
        <v>0</v>
      </c>
      <c r="K12" s="290">
        <f t="shared" si="2"/>
        <v>0</v>
      </c>
      <c r="L12" s="290">
        <f t="shared" si="3"/>
        <v>0</v>
      </c>
      <c r="M12" s="185">
        <f>IFERROR((VLOOKUP(E12,'D-Results_JointAnalysis'!A:M,2,FALSE)/VLOOKUP(E12,'D-Results_JointAnalysis'!A:M,7,FALSE)),0)</f>
        <v>0</v>
      </c>
      <c r="N12" s="185">
        <f>IFERROR((VLOOKUP(F12,'D-Results_JointAnalysis'!A:M,2,FALSE)/VLOOKUP(F12,'D-Results_JointAnalysis'!A:M,7,FALSE)),0)</f>
        <v>0</v>
      </c>
      <c r="O12" s="185">
        <f>IFERROR((VLOOKUP(G12,'D-Results_JointAnalysis'!A:M,2,FALSE)/VLOOKUP(G12,'D-Results_JointAnalysis'!A:M,7,FALSE)),0)</f>
        <v>0</v>
      </c>
      <c r="P12" s="185">
        <f>IFERROR((VLOOKUP(H12,'D-Results_JointAnalysis'!A:M,2,FALSE)/VLOOKUP(H12,'D-Results_JointAnalysis'!A:M,7,FALSE)),0)</f>
        <v>0</v>
      </c>
      <c r="Q12" s="186">
        <f t="shared" si="7"/>
        <v>0</v>
      </c>
      <c r="R12" s="235">
        <f t="shared" si="4"/>
        <v>0</v>
      </c>
      <c r="S12" s="185">
        <f>IFERROR((VLOOKUP(E12,'D-Results_JointAnalysis'!A:M,3,FALSE)/VLOOKUP(E12,'D-Results_JointAnalysis'!A:M,7,FALSE)),0)</f>
        <v>0.88785046728971961</v>
      </c>
      <c r="T12" s="185">
        <f>IFERROR((VLOOKUP(F12,'D-Results_JointAnalysis'!A:M,3,FALSE)/VLOOKUP(F12,'D-Results_JointAnalysis'!A:M,7,FALSE)),0)</f>
        <v>0</v>
      </c>
      <c r="U12" s="185">
        <f>IFERROR((VLOOKUP(G12,'D-Results_JointAnalysis'!A:M,3,FALSE)/VLOOKUP(G12,'D-Results_JointAnalysis'!A:M,7,FALSE)),0)</f>
        <v>0</v>
      </c>
      <c r="V12" s="185">
        <f>IFERROR((VLOOKUP(H12,'D-Results_JointAnalysis'!A:M,3,FALSE)/VLOOKUP(H12,'D-Results_JointAnalysis'!A:M,7,FALSE)),0)</f>
        <v>0</v>
      </c>
      <c r="W12" s="186">
        <f t="shared" si="8"/>
        <v>0.88785046728971961</v>
      </c>
      <c r="X12" s="236">
        <f t="shared" si="9"/>
        <v>43644.06542056075</v>
      </c>
      <c r="Y12" s="185">
        <f>IFERROR((VLOOKUP(E12,'D-Results_JointAnalysis'!A:M,4,FALSE)/VLOOKUP(E12,'D-Results_JointAnalysis'!A:M,7,FALSE)),0)</f>
        <v>0.10280373831775701</v>
      </c>
      <c r="Z12" s="185">
        <f>IFERROR((VLOOKUP(F12,'D-Results_JointAnalysis'!A:M,4,FALSE)/VLOOKUP(F12,'D-Results_JointAnalysis'!A:M,7,FALSE)),0)</f>
        <v>0</v>
      </c>
      <c r="AA12" s="185">
        <f>IFERROR((VLOOKUP(G12,'D-Results_JointAnalysis'!A:M,4,FALSE)/VLOOKUP(G12,'D-Results_JointAnalysis'!A:M,7,FALSE)),0)</f>
        <v>0</v>
      </c>
      <c r="AB12" s="185">
        <f>IFERROR((VLOOKUP(H12,'D-Results_JointAnalysis'!A:M,4,FALSE)/VLOOKUP(H12,'D-Results_JointAnalysis'!A:M,7,FALSE)),0)</f>
        <v>0</v>
      </c>
      <c r="AC12" s="186">
        <f t="shared" si="10"/>
        <v>0.10280373831775701</v>
      </c>
      <c r="AD12" s="235">
        <f t="shared" si="11"/>
        <v>5053.5233644859809</v>
      </c>
      <c r="AE12" s="185">
        <f>IFERROR((VLOOKUP(E12,'D-Results_JointAnalysis'!A:M,5,FALSE)/VLOOKUP(E12,'D-Results_JointAnalysis'!A:M,7,FALSE)),0)</f>
        <v>9.3457943925233638E-3</v>
      </c>
      <c r="AF12" s="185">
        <f>IFERROR((VLOOKUP(F12,'D-Results_JointAnalysis'!A:M,5,FALSE)/VLOOKUP(F12,'D-Results_JointAnalysis'!A:M,7,FALSE)),0)</f>
        <v>0</v>
      </c>
      <c r="AG12" s="185">
        <f>IFERROR((VLOOKUP(G12,'D-Results_JointAnalysis'!A:M,5,FALSE)/VLOOKUP(G12,'D-Results_JointAnalysis'!A:M,7,FALSE)),0)</f>
        <v>0</v>
      </c>
      <c r="AH12" s="185">
        <f>IFERROR((VLOOKUP(H12,'D-Results_JointAnalysis'!A:M,5,FALSE)/VLOOKUP(H12,'D-Results_JointAnalysis'!A:M,7,FALSE)),0)</f>
        <v>0</v>
      </c>
      <c r="AI12" s="186">
        <f t="shared" si="12"/>
        <v>9.3457943925233638E-3</v>
      </c>
      <c r="AJ12" s="235">
        <f t="shared" si="13"/>
        <v>459.41121495327099</v>
      </c>
      <c r="AK12" s="185">
        <f>IFERROR((VLOOKUP(E12,'D-Results_JointAnalysis'!A:M,6,FALSE)/VLOOKUP(E12,'D-Results_JointAnalysis'!A:M,7,FALSE)),0)</f>
        <v>0</v>
      </c>
      <c r="AL12" s="185">
        <f>IFERROR((VLOOKUP(F12,'D-Results_JointAnalysis'!A:M,6,FALSE)/VLOOKUP(F12,'D-Results_JointAnalysis'!A:M,7,FALSE)),0)</f>
        <v>0</v>
      </c>
      <c r="AM12" s="185">
        <f>IFERROR((VLOOKUP(G12,'D-Results_JointAnalysis'!A:M,6,FALSE)/VLOOKUP(G12,'D-Results_JointAnalysis'!A:M,7,FALSE)),0)</f>
        <v>0</v>
      </c>
      <c r="AN12" s="185">
        <f>IFERROR((VLOOKUP(H12,'D-Results_JointAnalysis'!A:M,6,FALSE)/VLOOKUP(H12,'D-Results_JointAnalysis'!A:M,7,FALSE)),0)</f>
        <v>0</v>
      </c>
      <c r="AO12" s="186">
        <f t="shared" si="14"/>
        <v>0</v>
      </c>
      <c r="AP12" s="235">
        <f t="shared" si="15"/>
        <v>0</v>
      </c>
      <c r="AQ12" s="211">
        <f t="shared" si="16"/>
        <v>2</v>
      </c>
      <c r="AT12" s="335"/>
      <c r="AU12" s="188" t="s">
        <v>52</v>
      </c>
      <c r="AV12" s="200">
        <f>VLOOKUP(AU12,'E-REF_HNO_pop'!B:E,2,FALSE)</f>
        <v>160710</v>
      </c>
      <c r="AW12" s="192">
        <f>VLOOKUP(AU12,'E-REF_HNO_pop'!B:E,3,FALSE)</f>
        <v>25800</v>
      </c>
      <c r="AX12" s="201">
        <f>VLOOKUP(AU12,'E-REF_HNO_pop'!B:E,4,FALSE)</f>
        <v>134910</v>
      </c>
      <c r="AY12" s="238">
        <f>VLOOKUP(AU12,'D-Results_PiN'!A:J,10,FALSE)</f>
        <v>2</v>
      </c>
      <c r="AZ12" s="214">
        <f>VLOOKUP(AU12,'D-Results_JointAnalysis'!U:AI,7,FALSE)</f>
        <v>2</v>
      </c>
      <c r="BA12" s="239">
        <f>VLOOKUP(AU12,'D-Results_JointAnalysis'!U:AI,14,FALSE)</f>
        <v>2</v>
      </c>
      <c r="BB12" s="244">
        <f>VLOOKUP(AU12,'D-Results_PiN'!A:I,5,FALSE)</f>
        <v>6.8609034176234748E-2</v>
      </c>
      <c r="BC12" s="245">
        <f>VLOOKUP(AU12,'D-Results_PiN'!A:I,6,FALSE)</f>
        <v>0.88724899890365239</v>
      </c>
      <c r="BD12" s="245">
        <f>VLOOKUP(AU12,'D-Results_PiN'!A:I,7,FALSE)</f>
        <v>4.4141966920112893E-2</v>
      </c>
      <c r="BE12" s="245">
        <f>VLOOKUP(AU12,'D-Results_PiN'!A:I,8,FALSE)</f>
        <v>0</v>
      </c>
      <c r="BF12" s="245">
        <f>VLOOKUP(AU12,'D-Results_PiN'!A:I,9,FALSE)</f>
        <v>0</v>
      </c>
      <c r="BG12" s="261">
        <f t="shared" si="23"/>
        <v>2</v>
      </c>
      <c r="BH12" s="254">
        <f t="shared" si="24"/>
        <v>7094.0555037313434</v>
      </c>
      <c r="BI12" s="254">
        <f>VLOOKUP(AU12,'D-Results_JointAnalysis'!AK:AX,4,FALSE)+VLOOKUP(AU12,'D-Results_JointAnalysis'!AK:AX,5,FALSE)+VLOOKUP(AU12,'D-Results_JointAnalysis'!AK:AX,6,FALSE)</f>
        <v>770.14925373134326</v>
      </c>
      <c r="BJ12" s="255">
        <f>VLOOKUP(AU12,'D-Results_JointAnalysis'!AK:AX,11,FALSE)+VLOOKUP(AU12,'D-Results_JointAnalysis'!AK:AX,12,FALSE)+VLOOKUP(AU12,'D-Results_JointAnalysis'!AK:AX,13,FALSE)</f>
        <v>6323.90625</v>
      </c>
      <c r="BK12" s="264">
        <f>VLOOKUP(AU12,'D-Results_JointAnalysis'!AK:AX,2,FALSE)+VLOOKUP(AU12,'D-Results_JointAnalysis'!AK:AX,9,FALSE)</f>
        <v>11026.157882462687</v>
      </c>
      <c r="BL12" s="254">
        <f>VLOOKUP(AU12,'D-Results_JointAnalysis'!AK:AX,3,FALSE)+VLOOKUP(AU12,'D-Results_JointAnalysis'!AK:AX,10,FALSE)</f>
        <v>142589.78661380598</v>
      </c>
      <c r="BM12" s="254">
        <f>VLOOKUP(AU12,'D-Results_JointAnalysis'!AK:AX,4,FALSE)+VLOOKUP(AU12,'D-Results_JointAnalysis'!AK:AX,11,FALSE)</f>
        <v>7094.0555037313434</v>
      </c>
      <c r="BN12" s="254">
        <f>VLOOKUP(AU12,'D-Results_JointAnalysis'!AK:AX,5,FALSE)+VLOOKUP(AU12,'D-Results_JointAnalysis'!AK:AX,12,FALSE)</f>
        <v>0</v>
      </c>
      <c r="BO12" s="255">
        <f>VLOOKUP(AU12,'D-Results_JointAnalysis'!AK:AX,6,FALSE)+VLOOKUP(AU12,'D-Results_JointAnalysis'!AK:AX,13,FALSE)</f>
        <v>0</v>
      </c>
      <c r="BP12" s="273"/>
      <c r="BQ12" s="274"/>
    </row>
    <row r="13" spans="1:69" x14ac:dyDescent="0.35">
      <c r="A13" t="s">
        <v>91</v>
      </c>
      <c r="B13" t="s">
        <v>308</v>
      </c>
      <c r="C13" s="190">
        <f>VLOOKUP(A13,'E-REF_HNO_pop'!B:E,4,FALSE)</f>
        <v>363416</v>
      </c>
      <c r="D13" s="190">
        <f>VLOOKUP(A13,'E-REF_HNO_pop'!B:C,2,FALSE)</f>
        <v>371416</v>
      </c>
      <c r="E13" t="s">
        <v>93</v>
      </c>
      <c r="F13" t="s">
        <v>28</v>
      </c>
      <c r="I13" s="290">
        <f t="shared" si="0"/>
        <v>1.0184498394326265</v>
      </c>
      <c r="J13" s="290">
        <f t="shared" si="1"/>
        <v>0.98155016056737343</v>
      </c>
      <c r="K13" s="290">
        <f t="shared" si="2"/>
        <v>0</v>
      </c>
      <c r="L13" s="290">
        <f t="shared" si="3"/>
        <v>0</v>
      </c>
      <c r="M13" s="185">
        <f>IFERROR((VLOOKUP(E13,'D-Results_JointAnalysis'!A:M,2,FALSE)/VLOOKUP(E13,'D-Results_JointAnalysis'!A:M,7,FALSE)),0)</f>
        <v>4.3165467625899283E-2</v>
      </c>
      <c r="N13" s="185">
        <f>IFERROR((VLOOKUP(F13,'D-Results_JointAnalysis'!A:M,2,FALSE)/VLOOKUP(F13,'D-Results_JointAnalysis'!A:M,7,FALSE)),0)</f>
        <v>0</v>
      </c>
      <c r="O13" s="185">
        <f>IFERROR((VLOOKUP(G13,'D-Results_JointAnalysis'!A:M,2,FALSE)/VLOOKUP(G13,'D-Results_JointAnalysis'!A:M,7,FALSE)),0)</f>
        <v>0</v>
      </c>
      <c r="P13" s="185">
        <f>IFERROR((VLOOKUP(H13,'D-Results_JointAnalysis'!A:M,2,FALSE)/VLOOKUP(H13,'D-Results_JointAnalysis'!A:M,7,FALSE)),0)</f>
        <v>0</v>
      </c>
      <c r="Q13" s="186">
        <f t="shared" si="7"/>
        <v>2.1980931786315681E-2</v>
      </c>
      <c r="R13" s="235">
        <f t="shared" si="4"/>
        <v>7988.2223060556998</v>
      </c>
      <c r="S13" s="185">
        <f>IFERROR((VLOOKUP(E13,'D-Results_JointAnalysis'!A:M,3,FALSE)/VLOOKUP(E13,'D-Results_JointAnalysis'!A:M,7,FALSE)),0)</f>
        <v>0.8920863309352518</v>
      </c>
      <c r="T13" s="185">
        <f>IFERROR((VLOOKUP(F13,'D-Results_JointAnalysis'!A:M,3,FALSE)/VLOOKUP(F13,'D-Results_JointAnalysis'!A:M,7,FALSE)),0)</f>
        <v>0.94202898550724634</v>
      </c>
      <c r="U13" s="185">
        <f>IFERROR((VLOOKUP(G13,'D-Results_JointAnalysis'!A:M,3,FALSE)/VLOOKUP(G13,'D-Results_JointAnalysis'!A:M,7,FALSE)),0)</f>
        <v>0</v>
      </c>
      <c r="V13" s="185">
        <f>IFERROR((VLOOKUP(H13,'D-Results_JointAnalysis'!A:M,3,FALSE)/VLOOKUP(H13,'D-Results_JointAnalysis'!A:M,7,FALSE)),0)</f>
        <v>0</v>
      </c>
      <c r="W13" s="186">
        <f t="shared" si="8"/>
        <v>0.91659694124240287</v>
      </c>
      <c r="X13" s="236">
        <f t="shared" si="9"/>
        <v>333105.99399854906</v>
      </c>
      <c r="Y13" s="185">
        <f>IFERROR((VLOOKUP(E13,'D-Results_JointAnalysis'!A:M,4,FALSE)/VLOOKUP(E13,'D-Results_JointAnalysis'!A:M,7,FALSE)),0)</f>
        <v>5.7553956834532377E-2</v>
      </c>
      <c r="Z13" s="185">
        <f>IFERROR((VLOOKUP(F13,'D-Results_JointAnalysis'!A:M,4,FALSE)/VLOOKUP(F13,'D-Results_JointAnalysis'!A:M,7,FALSE)),0)</f>
        <v>5.7971014492753624E-2</v>
      </c>
      <c r="AA13" s="185">
        <f>IFERROR((VLOOKUP(G13,'D-Results_JointAnalysis'!A:M,4,FALSE)/VLOOKUP(G13,'D-Results_JointAnalysis'!A:M,7,FALSE)),0)</f>
        <v>0</v>
      </c>
      <c r="AB13" s="185">
        <f>IFERROR((VLOOKUP(H13,'D-Results_JointAnalysis'!A:M,4,FALSE)/VLOOKUP(H13,'D-Results_JointAnalysis'!A:M,7,FALSE)),0)</f>
        <v>0</v>
      </c>
      <c r="AC13" s="186">
        <f t="shared" si="10"/>
        <v>5.7758638340228832E-2</v>
      </c>
      <c r="AD13" s="235">
        <f t="shared" si="11"/>
        <v>20990.413311052602</v>
      </c>
      <c r="AE13" s="185">
        <f>IFERROR((VLOOKUP(E13,'D-Results_JointAnalysis'!A:M,5,FALSE)/VLOOKUP(E13,'D-Results_JointAnalysis'!A:M,7,FALSE)),0)</f>
        <v>7.1942446043165471E-3</v>
      </c>
      <c r="AF13" s="185">
        <f>IFERROR((VLOOKUP(F13,'D-Results_JointAnalysis'!A:M,5,FALSE)/VLOOKUP(F13,'D-Results_JointAnalysis'!A:M,7,FALSE)),0)</f>
        <v>0</v>
      </c>
      <c r="AG13" s="185">
        <f>IFERROR((VLOOKUP(G13,'D-Results_JointAnalysis'!A:M,5,FALSE)/VLOOKUP(G13,'D-Results_JointAnalysis'!A:M,7,FALSE)),0)</f>
        <v>0</v>
      </c>
      <c r="AH13" s="185">
        <f>IFERROR((VLOOKUP(H13,'D-Results_JointAnalysis'!A:M,5,FALSE)/VLOOKUP(H13,'D-Results_JointAnalysis'!A:M,7,FALSE)),0)</f>
        <v>0</v>
      </c>
      <c r="AI13" s="186">
        <f t="shared" si="12"/>
        <v>3.6634886310526133E-3</v>
      </c>
      <c r="AJ13" s="235">
        <f t="shared" si="13"/>
        <v>1331.3703843426165</v>
      </c>
      <c r="AK13" s="185">
        <f>IFERROR((VLOOKUP(E13,'D-Results_JointAnalysis'!A:M,6,FALSE)/VLOOKUP(E13,'D-Results_JointAnalysis'!A:M,7,FALSE)),0)</f>
        <v>0</v>
      </c>
      <c r="AL13" s="185">
        <f>IFERROR((VLOOKUP(F13,'D-Results_JointAnalysis'!A:M,6,FALSE)/VLOOKUP(F13,'D-Results_JointAnalysis'!A:M,7,FALSE)),0)</f>
        <v>0</v>
      </c>
      <c r="AM13" s="185">
        <f>IFERROR((VLOOKUP(G13,'D-Results_JointAnalysis'!A:M,6,FALSE)/VLOOKUP(G13,'D-Results_JointAnalysis'!A:M,7,FALSE)),0)</f>
        <v>0</v>
      </c>
      <c r="AN13" s="185">
        <f>IFERROR((VLOOKUP(H13,'D-Results_JointAnalysis'!A:M,6,FALSE)/VLOOKUP(H13,'D-Results_JointAnalysis'!A:M,7,FALSE)),0)</f>
        <v>0</v>
      </c>
      <c r="AO13" s="186">
        <f t="shared" si="14"/>
        <v>0</v>
      </c>
      <c r="AP13" s="235">
        <f t="shared" si="15"/>
        <v>0</v>
      </c>
      <c r="AQ13" s="211">
        <f t="shared" si="16"/>
        <v>2</v>
      </c>
      <c r="AT13" s="335"/>
      <c r="AU13" s="188" t="s">
        <v>54</v>
      </c>
      <c r="AV13" s="200">
        <f>VLOOKUP(AU13,'E-REF_HNO_pop'!B:E,2,FALSE)</f>
        <v>365171</v>
      </c>
      <c r="AW13" s="192">
        <f>VLOOKUP(AU13,'E-REF_HNO_pop'!B:E,3,FALSE)</f>
        <v>12600</v>
      </c>
      <c r="AX13" s="201">
        <f>VLOOKUP(AU13,'E-REF_HNO_pop'!B:E,4,FALSE)</f>
        <v>352571</v>
      </c>
      <c r="AY13" s="238">
        <f>VLOOKUP(AU13,'D-Results_PiN'!A:J,10,FALSE)</f>
        <v>2</v>
      </c>
      <c r="AZ13" s="214">
        <f>VLOOKUP(AU13,'D-Results_JointAnalysis'!U:AI,7,FALSE)</f>
        <v>2</v>
      </c>
      <c r="BA13" s="239">
        <f>VLOOKUP(AU13,'D-Results_JointAnalysis'!U:AI,14,FALSE)</f>
        <v>2</v>
      </c>
      <c r="BB13" s="244">
        <f>VLOOKUP(AU13,'D-Results_PiN'!A:I,5,FALSE)</f>
        <v>0.1119266770850828</v>
      </c>
      <c r="BC13" s="245">
        <f>VLOOKUP(AU13,'D-Results_PiN'!A:I,6,FALSE)</f>
        <v>0.85261854680400584</v>
      </c>
      <c r="BD13" s="245">
        <f>VLOOKUP(AU13,'D-Results_PiN'!A:I,7,FALSE)</f>
        <v>3.5454776110911433E-2</v>
      </c>
      <c r="BE13" s="245">
        <f>VLOOKUP(AU13,'D-Results_PiN'!A:I,8,FALSE)</f>
        <v>0</v>
      </c>
      <c r="BF13" s="245">
        <f>VLOOKUP(AU13,'D-Results_PiN'!A:I,9,FALSE)</f>
        <v>0</v>
      </c>
      <c r="BG13" s="261">
        <f t="shared" si="23"/>
        <v>2</v>
      </c>
      <c r="BH13" s="254">
        <f t="shared" si="24"/>
        <v>12947.056047197639</v>
      </c>
      <c r="BI13" s="254">
        <f>VLOOKUP(AU13,'D-Results_JointAnalysis'!AK:AX,4,FALSE)+VLOOKUP(AU13,'D-Results_JointAnalysis'!AK:AX,5,FALSE)+VLOOKUP(AU13,'D-Results_JointAnalysis'!AK:AX,6,FALSE)</f>
        <v>466.66666666666663</v>
      </c>
      <c r="BJ13" s="255">
        <f>VLOOKUP(AU13,'D-Results_JointAnalysis'!AK:AX,11,FALSE)+VLOOKUP(AU13,'D-Results_JointAnalysis'!AK:AX,12,FALSE)+VLOOKUP(AU13,'D-Results_JointAnalysis'!AK:AX,13,FALSE)</f>
        <v>12480.389380530973</v>
      </c>
      <c r="BK13" s="264">
        <f>VLOOKUP(AU13,'D-Results_JointAnalysis'!AK:AX,2,FALSE)+VLOOKUP(AU13,'D-Results_JointAnalysis'!AK:AX,9,FALSE)</f>
        <v>40872.376597836774</v>
      </c>
      <c r="BL13" s="254">
        <f>VLOOKUP(AU13,'D-Results_JointAnalysis'!AK:AX,3,FALSE)+VLOOKUP(AU13,'D-Results_JointAnalysis'!AK:AX,10,FALSE)</f>
        <v>311351.56735496561</v>
      </c>
      <c r="BM13" s="254">
        <f>VLOOKUP(AU13,'D-Results_JointAnalysis'!AK:AX,4,FALSE)+VLOOKUP(AU13,'D-Results_JointAnalysis'!AK:AX,11,FALSE)</f>
        <v>12947.056047197639</v>
      </c>
      <c r="BN13" s="254">
        <f>VLOOKUP(AU13,'D-Results_JointAnalysis'!AK:AX,5,FALSE)+VLOOKUP(AU13,'D-Results_JointAnalysis'!AK:AX,12,FALSE)</f>
        <v>0</v>
      </c>
      <c r="BO13" s="255">
        <f>VLOOKUP(AU13,'D-Results_JointAnalysis'!AK:AX,6,FALSE)+VLOOKUP(AU13,'D-Results_JointAnalysis'!AK:AX,13,FALSE)</f>
        <v>0</v>
      </c>
      <c r="BP13" s="273"/>
      <c r="BQ13" s="274"/>
    </row>
    <row r="14" spans="1:69" x14ac:dyDescent="0.35">
      <c r="A14" t="s">
        <v>92</v>
      </c>
      <c r="B14" t="s">
        <v>308</v>
      </c>
      <c r="C14" s="190">
        <f>VLOOKUP(A14,'E-REF_HNO_pop'!B:E,4,FALSE)</f>
        <v>125930</v>
      </c>
      <c r="D14" s="190">
        <f>VLOOKUP(A14,'E-REF_HNO_pop'!B:C,2,FALSE)</f>
        <v>142930</v>
      </c>
      <c r="E14" t="s">
        <v>28</v>
      </c>
      <c r="I14" s="290">
        <f t="shared" si="0"/>
        <v>1</v>
      </c>
      <c r="J14" s="290">
        <f t="shared" si="1"/>
        <v>0</v>
      </c>
      <c r="K14" s="290">
        <f t="shared" si="2"/>
        <v>0</v>
      </c>
      <c r="L14" s="290">
        <f t="shared" si="3"/>
        <v>0</v>
      </c>
      <c r="M14" s="185">
        <f>IFERROR((VLOOKUP(E14,'D-Results_JointAnalysis'!A:M,2,FALSE)/VLOOKUP(E14,'D-Results_JointAnalysis'!A:M,7,FALSE)),0)</f>
        <v>0</v>
      </c>
      <c r="N14" s="185">
        <f>IFERROR((VLOOKUP(F14,'D-Results_JointAnalysis'!A:M,2,FALSE)/VLOOKUP(F14,'D-Results_JointAnalysis'!A:M,7,FALSE)),0)</f>
        <v>0</v>
      </c>
      <c r="O14" s="185">
        <f>IFERROR((VLOOKUP(G14,'D-Results_JointAnalysis'!A:M,2,FALSE)/VLOOKUP(G14,'D-Results_JointAnalysis'!A:M,7,FALSE)),0)</f>
        <v>0</v>
      </c>
      <c r="P14" s="185">
        <f>IFERROR((VLOOKUP(H14,'D-Results_JointAnalysis'!A:M,2,FALSE)/VLOOKUP(H14,'D-Results_JointAnalysis'!A:M,7,FALSE)),0)</f>
        <v>0</v>
      </c>
      <c r="Q14" s="186">
        <f t="shared" si="7"/>
        <v>0</v>
      </c>
      <c r="R14" s="235">
        <f t="shared" si="4"/>
        <v>0</v>
      </c>
      <c r="S14" s="185">
        <f>IFERROR((VLOOKUP(E14,'D-Results_JointAnalysis'!A:M,3,FALSE)/VLOOKUP(E14,'D-Results_JointAnalysis'!A:M,7,FALSE)),0)</f>
        <v>0.94202898550724634</v>
      </c>
      <c r="T14" s="185">
        <f>IFERROR((VLOOKUP(F14,'D-Results_JointAnalysis'!A:M,3,FALSE)/VLOOKUP(F14,'D-Results_JointAnalysis'!A:M,7,FALSE)),0)</f>
        <v>0</v>
      </c>
      <c r="U14" s="185">
        <f>IFERROR((VLOOKUP(G14,'D-Results_JointAnalysis'!A:M,3,FALSE)/VLOOKUP(G14,'D-Results_JointAnalysis'!A:M,7,FALSE)),0)</f>
        <v>0</v>
      </c>
      <c r="V14" s="185">
        <f>IFERROR((VLOOKUP(H14,'D-Results_JointAnalysis'!A:M,3,FALSE)/VLOOKUP(H14,'D-Results_JointAnalysis'!A:M,7,FALSE)),0)</f>
        <v>0</v>
      </c>
      <c r="W14" s="186">
        <f t="shared" si="8"/>
        <v>0.94202898550724634</v>
      </c>
      <c r="X14" s="236">
        <f t="shared" si="9"/>
        <v>118629.71014492754</v>
      </c>
      <c r="Y14" s="185">
        <f>IFERROR((VLOOKUP(E14,'D-Results_JointAnalysis'!A:M,4,FALSE)/VLOOKUP(E14,'D-Results_JointAnalysis'!A:M,7,FALSE)),0)</f>
        <v>5.7971014492753624E-2</v>
      </c>
      <c r="Z14" s="185">
        <f>IFERROR((VLOOKUP(F14,'D-Results_JointAnalysis'!A:M,4,FALSE)/VLOOKUP(F14,'D-Results_JointAnalysis'!A:M,7,FALSE)),0)</f>
        <v>0</v>
      </c>
      <c r="AA14" s="185">
        <f>IFERROR((VLOOKUP(G14,'D-Results_JointAnalysis'!A:M,4,FALSE)/VLOOKUP(G14,'D-Results_JointAnalysis'!A:M,7,FALSE)),0)</f>
        <v>0</v>
      </c>
      <c r="AB14" s="185">
        <f>IFERROR((VLOOKUP(H14,'D-Results_JointAnalysis'!A:M,4,FALSE)/VLOOKUP(H14,'D-Results_JointAnalysis'!A:M,7,FALSE)),0)</f>
        <v>0</v>
      </c>
      <c r="AC14" s="186">
        <f t="shared" si="10"/>
        <v>5.7971014492753624E-2</v>
      </c>
      <c r="AD14" s="235">
        <f t="shared" si="11"/>
        <v>7300.289855072464</v>
      </c>
      <c r="AE14" s="185">
        <f>IFERROR((VLOOKUP(E14,'D-Results_JointAnalysis'!A:M,5,FALSE)/VLOOKUP(E14,'D-Results_JointAnalysis'!A:M,7,FALSE)),0)</f>
        <v>0</v>
      </c>
      <c r="AF14" s="185">
        <f>IFERROR((VLOOKUP(F14,'D-Results_JointAnalysis'!A:M,5,FALSE)/VLOOKUP(F14,'D-Results_JointAnalysis'!A:M,7,FALSE)),0)</f>
        <v>0</v>
      </c>
      <c r="AG14" s="185">
        <f>IFERROR((VLOOKUP(G14,'D-Results_JointAnalysis'!A:M,5,FALSE)/VLOOKUP(G14,'D-Results_JointAnalysis'!A:M,7,FALSE)),0)</f>
        <v>0</v>
      </c>
      <c r="AH14" s="185">
        <f>IFERROR((VLOOKUP(H14,'D-Results_JointAnalysis'!A:M,5,FALSE)/VLOOKUP(H14,'D-Results_JointAnalysis'!A:M,7,FALSE)),0)</f>
        <v>0</v>
      </c>
      <c r="AI14" s="186">
        <f t="shared" si="12"/>
        <v>0</v>
      </c>
      <c r="AJ14" s="235">
        <f t="shared" si="13"/>
        <v>0</v>
      </c>
      <c r="AK14" s="185">
        <f>IFERROR((VLOOKUP(E14,'D-Results_JointAnalysis'!A:M,6,FALSE)/VLOOKUP(E14,'D-Results_JointAnalysis'!A:M,7,FALSE)),0)</f>
        <v>0</v>
      </c>
      <c r="AL14" s="185">
        <f>IFERROR((VLOOKUP(F14,'D-Results_JointAnalysis'!A:M,6,FALSE)/VLOOKUP(F14,'D-Results_JointAnalysis'!A:M,7,FALSE)),0)</f>
        <v>0</v>
      </c>
      <c r="AM14" s="185">
        <f>IFERROR((VLOOKUP(G14,'D-Results_JointAnalysis'!A:M,6,FALSE)/VLOOKUP(G14,'D-Results_JointAnalysis'!A:M,7,FALSE)),0)</f>
        <v>0</v>
      </c>
      <c r="AN14" s="185">
        <f>IFERROR((VLOOKUP(H14,'D-Results_JointAnalysis'!A:M,6,FALSE)/VLOOKUP(H14,'D-Results_JointAnalysis'!A:M,7,FALSE)),0)</f>
        <v>0</v>
      </c>
      <c r="AO14" s="186">
        <f t="shared" si="14"/>
        <v>0</v>
      </c>
      <c r="AP14" s="235">
        <f t="shared" si="15"/>
        <v>0</v>
      </c>
      <c r="AQ14" s="211">
        <f t="shared" si="16"/>
        <v>2</v>
      </c>
      <c r="AT14" s="335"/>
      <c r="AU14" s="188" t="s">
        <v>56</v>
      </c>
      <c r="AV14" s="200">
        <f>VLOOKUP(AU14,'E-REF_HNO_pop'!B:E,2,FALSE)</f>
        <v>671363</v>
      </c>
      <c r="AW14" s="192">
        <f>VLOOKUP(AU14,'E-REF_HNO_pop'!B:E,3,FALSE)</f>
        <v>132200</v>
      </c>
      <c r="AX14" s="201">
        <f>VLOOKUP(AU14,'E-REF_HNO_pop'!B:E,4,FALSE)</f>
        <v>539163</v>
      </c>
      <c r="AY14" s="238">
        <f>VLOOKUP(AU14,'D-Results_PiN'!A:J,10,FALSE)</f>
        <v>2</v>
      </c>
      <c r="AZ14" s="214">
        <f>VLOOKUP(AU14,'D-Results_JointAnalysis'!U:AI,7,FALSE)</f>
        <v>3</v>
      </c>
      <c r="BA14" s="239">
        <f>VLOOKUP(AU14,'D-Results_JointAnalysis'!U:AI,14,FALSE)</f>
        <v>2</v>
      </c>
      <c r="BB14" s="244">
        <f>VLOOKUP(AU14,'D-Results_PiN'!A:I,5,FALSE)</f>
        <v>1.8258875089321926E-2</v>
      </c>
      <c r="BC14" s="245">
        <f>VLOOKUP(AU14,'D-Results_PiN'!A:I,6,FALSE)</f>
        <v>0.82576126806630101</v>
      </c>
      <c r="BD14" s="245">
        <f>VLOOKUP(AU14,'D-Results_PiN'!A:I,7,FALSE)</f>
        <v>0.15117710446764135</v>
      </c>
      <c r="BE14" s="245">
        <f>VLOOKUP(AU14,'D-Results_PiN'!A:I,8,FALSE)</f>
        <v>4.8027523767357437E-3</v>
      </c>
      <c r="BF14" s="245">
        <f>VLOOKUP(AU14,'D-Results_PiN'!A:I,9,FALSE)</f>
        <v>0</v>
      </c>
      <c r="BG14" s="261">
        <f t="shared" si="23"/>
        <v>2</v>
      </c>
      <c r="BH14" s="254">
        <f t="shared" si="24"/>
        <v>104719.10463061152</v>
      </c>
      <c r="BI14" s="254">
        <f>VLOOKUP(AU14,'D-Results_JointAnalysis'!AK:AX,4,FALSE)+VLOOKUP(AU14,'D-Results_JointAnalysis'!AK:AX,5,FALSE)+VLOOKUP(AU14,'D-Results_JointAnalysis'!AK:AX,6,FALSE)</f>
        <v>34393.495934959348</v>
      </c>
      <c r="BJ14" s="255">
        <f>VLOOKUP(AU14,'D-Results_JointAnalysis'!AK:AX,11,FALSE)+VLOOKUP(AU14,'D-Results_JointAnalysis'!AK:AX,12,FALSE)+VLOOKUP(AU14,'D-Results_JointAnalysis'!AK:AX,13,FALSE)</f>
        <v>70325.608695652176</v>
      </c>
      <c r="BK14" s="264">
        <f>VLOOKUP(AU14,'D-Results_JointAnalysis'!AK:AX,2,FALSE)+VLOOKUP(AU14,'D-Results_JointAnalysis'!AK:AX,9,FALSE)</f>
        <v>12258.333156592436</v>
      </c>
      <c r="BL14" s="254">
        <f>VLOOKUP(AU14,'D-Results_JointAnalysis'!AK:AX,3,FALSE)+VLOOKUP(AU14,'D-Results_JointAnalysis'!AK:AX,10,FALSE)</f>
        <v>554385.56221279607</v>
      </c>
      <c r="BM14" s="254">
        <f>VLOOKUP(AU14,'D-Results_JointAnalysis'!AK:AX,4,FALSE)+VLOOKUP(AU14,'D-Results_JointAnalysis'!AK:AX,11,FALSE)</f>
        <v>101494.71438670909</v>
      </c>
      <c r="BN14" s="254">
        <f>VLOOKUP(AU14,'D-Results_JointAnalysis'!AK:AX,5,FALSE)+VLOOKUP(AU14,'D-Results_JointAnalysis'!AK:AX,12,FALSE)</f>
        <v>3224.3902439024391</v>
      </c>
      <c r="BO14" s="255">
        <f>VLOOKUP(AU14,'D-Results_JointAnalysis'!AK:AX,6,FALSE)+VLOOKUP(AU14,'D-Results_JointAnalysis'!AK:AX,13,FALSE)</f>
        <v>0</v>
      </c>
      <c r="BP14" s="273"/>
      <c r="BQ14" s="274"/>
    </row>
    <row r="15" spans="1:69" x14ac:dyDescent="0.35">
      <c r="A15" t="s">
        <v>94</v>
      </c>
      <c r="B15" t="s">
        <v>308</v>
      </c>
      <c r="C15" s="190">
        <f>VLOOKUP(A15,'E-REF_HNO_pop'!B:E,4,FALSE)</f>
        <v>59467</v>
      </c>
      <c r="D15" s="190">
        <f>VLOOKUP(A15,'E-REF_HNO_pop'!B:C,2,FALSE)</f>
        <v>64467</v>
      </c>
      <c r="E15" t="s">
        <v>28</v>
      </c>
      <c r="F15" t="s">
        <v>25</v>
      </c>
      <c r="I15" s="290">
        <f t="shared" si="0"/>
        <v>0.72508642859161432</v>
      </c>
      <c r="J15" s="290">
        <f t="shared" si="1"/>
        <v>1.2749135714083857</v>
      </c>
      <c r="K15" s="290">
        <f t="shared" si="2"/>
        <v>0</v>
      </c>
      <c r="L15" s="290">
        <f t="shared" si="3"/>
        <v>0</v>
      </c>
      <c r="M15" s="185">
        <f>IFERROR((VLOOKUP(E15,'D-Results_JointAnalysis'!A:M,2,FALSE)/VLOOKUP(E15,'D-Results_JointAnalysis'!A:M,7,FALSE)),0)</f>
        <v>0</v>
      </c>
      <c r="N15" s="185">
        <f>IFERROR((VLOOKUP(F15,'D-Results_JointAnalysis'!A:M,2,FALSE)/VLOOKUP(F15,'D-Results_JointAnalysis'!A:M,7,FALSE)),0)</f>
        <v>0</v>
      </c>
      <c r="O15" s="185">
        <f>IFERROR((VLOOKUP(G15,'D-Results_JointAnalysis'!A:M,2,FALSE)/VLOOKUP(G15,'D-Results_JointAnalysis'!A:M,7,FALSE)),0)</f>
        <v>0</v>
      </c>
      <c r="P15" s="185">
        <f>IFERROR((VLOOKUP(H15,'D-Results_JointAnalysis'!A:M,2,FALSE)/VLOOKUP(H15,'D-Results_JointAnalysis'!A:M,7,FALSE)),0)</f>
        <v>0</v>
      </c>
      <c r="Q15" s="186">
        <f t="shared" si="7"/>
        <v>0</v>
      </c>
      <c r="R15" s="235">
        <f t="shared" si="4"/>
        <v>0</v>
      </c>
      <c r="S15" s="185">
        <f>IFERROR((VLOOKUP(E15,'D-Results_JointAnalysis'!A:M,3,FALSE)/VLOOKUP(E15,'D-Results_JointAnalysis'!A:M,7,FALSE)),0)</f>
        <v>0.94202898550724634</v>
      </c>
      <c r="T15" s="185">
        <f>IFERROR((VLOOKUP(F15,'D-Results_JointAnalysis'!A:M,3,FALSE)/VLOOKUP(F15,'D-Results_JointAnalysis'!A:M,7,FALSE)),0)</f>
        <v>0.86111111111111116</v>
      </c>
      <c r="U15" s="185">
        <f>IFERROR((VLOOKUP(G15,'D-Results_JointAnalysis'!A:M,3,FALSE)/VLOOKUP(G15,'D-Results_JointAnalysis'!A:M,7,FALSE)),0)</f>
        <v>0</v>
      </c>
      <c r="V15" s="185">
        <f>IFERROR((VLOOKUP(H15,'D-Results_JointAnalysis'!A:M,3,FALSE)/VLOOKUP(H15,'D-Results_JointAnalysis'!A:M,7,FALSE)),0)</f>
        <v>0</v>
      </c>
      <c r="W15" s="186">
        <f t="shared" si="8"/>
        <v>0.89044733738867043</v>
      </c>
      <c r="X15" s="236">
        <f t="shared" si="9"/>
        <v>52952.231812492064</v>
      </c>
      <c r="Y15" s="185">
        <f>IFERROR((VLOOKUP(E15,'D-Results_JointAnalysis'!A:M,4,FALSE)/VLOOKUP(E15,'D-Results_JointAnalysis'!A:M,7,FALSE)),0)</f>
        <v>5.7971014492753624E-2</v>
      </c>
      <c r="Z15" s="185">
        <f>IFERROR((VLOOKUP(F15,'D-Results_JointAnalysis'!A:M,4,FALSE)/VLOOKUP(F15,'D-Results_JointAnalysis'!A:M,7,FALSE)),0)</f>
        <v>0.1388888888888889</v>
      </c>
      <c r="AA15" s="185">
        <f>IFERROR((VLOOKUP(G15,'D-Results_JointAnalysis'!A:M,4,FALSE)/VLOOKUP(G15,'D-Results_JointAnalysis'!A:M,7,FALSE)),0)</f>
        <v>0</v>
      </c>
      <c r="AB15" s="185">
        <f>IFERROR((VLOOKUP(H15,'D-Results_JointAnalysis'!A:M,4,FALSE)/VLOOKUP(H15,'D-Results_JointAnalysis'!A:M,7,FALSE)),0)</f>
        <v>0</v>
      </c>
      <c r="AC15" s="186">
        <f t="shared" si="10"/>
        <v>0.10955266261132962</v>
      </c>
      <c r="AD15" s="235">
        <f t="shared" si="11"/>
        <v>6514.7681875079388</v>
      </c>
      <c r="AE15" s="185">
        <f>IFERROR((VLOOKUP(E15,'D-Results_JointAnalysis'!A:M,5,FALSE)/VLOOKUP(E15,'D-Results_JointAnalysis'!A:M,7,FALSE)),0)</f>
        <v>0</v>
      </c>
      <c r="AF15" s="185">
        <f>IFERROR((VLOOKUP(F15,'D-Results_JointAnalysis'!A:M,5,FALSE)/VLOOKUP(F15,'D-Results_JointAnalysis'!A:M,7,FALSE)),0)</f>
        <v>0</v>
      </c>
      <c r="AG15" s="185">
        <f>IFERROR((VLOOKUP(G15,'D-Results_JointAnalysis'!A:M,5,FALSE)/VLOOKUP(G15,'D-Results_JointAnalysis'!A:M,7,FALSE)),0)</f>
        <v>0</v>
      </c>
      <c r="AH15" s="185">
        <f>IFERROR((VLOOKUP(H15,'D-Results_JointAnalysis'!A:M,5,FALSE)/VLOOKUP(H15,'D-Results_JointAnalysis'!A:M,7,FALSE)),0)</f>
        <v>0</v>
      </c>
      <c r="AI15" s="186">
        <f t="shared" si="12"/>
        <v>0</v>
      </c>
      <c r="AJ15" s="235">
        <f t="shared" si="13"/>
        <v>0</v>
      </c>
      <c r="AK15" s="185">
        <f>IFERROR((VLOOKUP(E15,'D-Results_JointAnalysis'!A:M,6,FALSE)/VLOOKUP(E15,'D-Results_JointAnalysis'!A:M,7,FALSE)),0)</f>
        <v>0</v>
      </c>
      <c r="AL15" s="185">
        <f>IFERROR((VLOOKUP(F15,'D-Results_JointAnalysis'!A:M,6,FALSE)/VLOOKUP(F15,'D-Results_JointAnalysis'!A:M,7,FALSE)),0)</f>
        <v>0</v>
      </c>
      <c r="AM15" s="185">
        <f>IFERROR((VLOOKUP(G15,'D-Results_JointAnalysis'!A:M,6,FALSE)/VLOOKUP(G15,'D-Results_JointAnalysis'!A:M,7,FALSE)),0)</f>
        <v>0</v>
      </c>
      <c r="AN15" s="185">
        <f>IFERROR((VLOOKUP(H15,'D-Results_JointAnalysis'!A:M,6,FALSE)/VLOOKUP(H15,'D-Results_JointAnalysis'!A:M,7,FALSE)),0)</f>
        <v>0</v>
      </c>
      <c r="AO15" s="186">
        <f t="shared" si="14"/>
        <v>0</v>
      </c>
      <c r="AP15" s="235">
        <f t="shared" si="15"/>
        <v>0</v>
      </c>
      <c r="AQ15" s="211">
        <f t="shared" si="16"/>
        <v>2</v>
      </c>
      <c r="AT15" s="335"/>
      <c r="AU15" s="188" t="s">
        <v>63</v>
      </c>
      <c r="AV15" s="200">
        <f>VLOOKUP(AU15,'E-REF_HNO_pop'!B:E,2,FALSE)</f>
        <v>440319</v>
      </c>
      <c r="AW15" s="192">
        <f>VLOOKUP(AU15,'E-REF_HNO_pop'!B:E,3,FALSE)</f>
        <v>65300</v>
      </c>
      <c r="AX15" s="201">
        <f>VLOOKUP(AU15,'E-REF_HNO_pop'!B:E,4,FALSE)</f>
        <v>375019</v>
      </c>
      <c r="AY15" s="238">
        <f>VLOOKUP(AU15,'D-Results_PiN'!A:J,10,FALSE)</f>
        <v>2</v>
      </c>
      <c r="AZ15" s="214">
        <f>VLOOKUP(AU15,'D-Results_JointAnalysis'!U:AI,7,FALSE)</f>
        <v>2</v>
      </c>
      <c r="BA15" s="239">
        <f>VLOOKUP(AU15,'D-Results_JointAnalysis'!U:AI,14,FALSE)</f>
        <v>2</v>
      </c>
      <c r="BB15" s="244">
        <f>VLOOKUP(AU15,'D-Results_PiN'!A:I,5,FALSE)</f>
        <v>6.9038937903176056E-2</v>
      </c>
      <c r="BC15" s="245">
        <f>VLOOKUP(AU15,'D-Results_PiN'!A:I,6,FALSE)</f>
        <v>0.89723043129560398</v>
      </c>
      <c r="BD15" s="245">
        <f>VLOOKUP(AU15,'D-Results_PiN'!A:I,7,FALSE)</f>
        <v>3.373063080121997E-2</v>
      </c>
      <c r="BE15" s="245">
        <f>VLOOKUP(AU15,'D-Results_PiN'!A:I,8,FALSE)</f>
        <v>0</v>
      </c>
      <c r="BF15" s="245">
        <f>VLOOKUP(AU15,'D-Results_PiN'!A:I,9,FALSE)</f>
        <v>0</v>
      </c>
      <c r="BG15" s="261">
        <f t="shared" si="23"/>
        <v>2</v>
      </c>
      <c r="BH15" s="254">
        <f t="shared" si="24"/>
        <v>14852.237623762376</v>
      </c>
      <c r="BI15" s="254">
        <f>VLOOKUP(AU15,'D-Results_JointAnalysis'!AK:AX,4,FALSE)+VLOOKUP(AU15,'D-Results_JointAnalysis'!AK:AX,5,FALSE)+VLOOKUP(AU15,'D-Results_JointAnalysis'!AK:AX,6,FALSE)</f>
        <v>0</v>
      </c>
      <c r="BJ15" s="255">
        <f>VLOOKUP(AU15,'D-Results_JointAnalysis'!AK:AX,11,FALSE)+VLOOKUP(AU15,'D-Results_JointAnalysis'!AK:AX,12,FALSE)+VLOOKUP(AU15,'D-Results_JointAnalysis'!AK:AX,13,FALSE)</f>
        <v>14852.237623762376</v>
      </c>
      <c r="BK15" s="264">
        <f>VLOOKUP(AU15,'D-Results_JointAnalysis'!AK:AX,2,FALSE)+VLOOKUP(AU15,'D-Results_JointAnalysis'!AK:AX,9,FALSE)</f>
        <v>30399.156098588581</v>
      </c>
      <c r="BL15" s="254">
        <f>VLOOKUP(AU15,'D-Results_JointAnalysis'!AK:AX,3,FALSE)+VLOOKUP(AU15,'D-Results_JointAnalysis'!AK:AX,10,FALSE)</f>
        <v>395067.60627764906</v>
      </c>
      <c r="BM15" s="254">
        <f>VLOOKUP(AU15,'D-Results_JointAnalysis'!AK:AX,4,FALSE)+VLOOKUP(AU15,'D-Results_JointAnalysis'!AK:AX,11,FALSE)</f>
        <v>14852.237623762376</v>
      </c>
      <c r="BN15" s="254">
        <f>VLOOKUP(AU15,'D-Results_JointAnalysis'!AK:AX,5,FALSE)+VLOOKUP(AU15,'D-Results_JointAnalysis'!AK:AX,12,FALSE)</f>
        <v>0</v>
      </c>
      <c r="BO15" s="255">
        <f>VLOOKUP(AU15,'D-Results_JointAnalysis'!AK:AX,6,FALSE)+VLOOKUP(AU15,'D-Results_JointAnalysis'!AK:AX,13,FALSE)</f>
        <v>0</v>
      </c>
      <c r="BP15" s="273"/>
      <c r="BQ15" s="274"/>
    </row>
    <row r="16" spans="1:69" x14ac:dyDescent="0.35">
      <c r="A16" t="s">
        <v>100</v>
      </c>
      <c r="B16" t="s">
        <v>308</v>
      </c>
      <c r="C16" s="190">
        <f>VLOOKUP(A16,'E-REF_HNO_pop'!B:E,4,FALSE)</f>
        <v>45490</v>
      </c>
      <c r="D16" s="190">
        <f>VLOOKUP(A16,'E-REF_HNO_pop'!B:C,2,FALSE)</f>
        <v>54490</v>
      </c>
      <c r="E16" t="s">
        <v>56</v>
      </c>
      <c r="I16" s="290">
        <f t="shared" si="0"/>
        <v>1</v>
      </c>
      <c r="J16" s="290">
        <f t="shared" si="1"/>
        <v>0</v>
      </c>
      <c r="K16" s="290">
        <f t="shared" si="2"/>
        <v>0</v>
      </c>
      <c r="L16" s="290">
        <f t="shared" si="3"/>
        <v>0</v>
      </c>
      <c r="M16" s="185">
        <f>IFERROR((VLOOKUP(E16,'D-Results_JointAnalysis'!A:M,2,FALSE)/VLOOKUP(E16,'D-Results_JointAnalysis'!A:M,7,FALSE)),0)</f>
        <v>2.1739130434782608E-2</v>
      </c>
      <c r="N16" s="185">
        <f>IFERROR((VLOOKUP(F16,'D-Results_JointAnalysis'!A:M,2,FALSE)/VLOOKUP(F16,'D-Results_JointAnalysis'!A:M,7,FALSE)),0)</f>
        <v>0</v>
      </c>
      <c r="O16" s="185">
        <f>IFERROR((VLOOKUP(G16,'D-Results_JointAnalysis'!A:M,2,FALSE)/VLOOKUP(G16,'D-Results_JointAnalysis'!A:M,7,FALSE)),0)</f>
        <v>0</v>
      </c>
      <c r="P16" s="185">
        <f>IFERROR((VLOOKUP(H16,'D-Results_JointAnalysis'!A:M,2,FALSE)/VLOOKUP(H16,'D-Results_JointAnalysis'!A:M,7,FALSE)),0)</f>
        <v>0</v>
      </c>
      <c r="Q16" s="186">
        <f t="shared" si="7"/>
        <v>2.1739130434782608E-2</v>
      </c>
      <c r="R16" s="235">
        <f t="shared" si="4"/>
        <v>988.91304347826087</v>
      </c>
      <c r="S16" s="185">
        <f>IFERROR((VLOOKUP(E16,'D-Results_JointAnalysis'!A:M,3,FALSE)/VLOOKUP(E16,'D-Results_JointAnalysis'!A:M,7,FALSE)),0)</f>
        <v>0.84782608695652173</v>
      </c>
      <c r="T16" s="185">
        <f>IFERROR((VLOOKUP(F16,'D-Results_JointAnalysis'!A:M,3,FALSE)/VLOOKUP(F16,'D-Results_JointAnalysis'!A:M,7,FALSE)),0)</f>
        <v>0</v>
      </c>
      <c r="U16" s="185">
        <f>IFERROR((VLOOKUP(G16,'D-Results_JointAnalysis'!A:M,3,FALSE)/VLOOKUP(G16,'D-Results_JointAnalysis'!A:M,7,FALSE)),0)</f>
        <v>0</v>
      </c>
      <c r="V16" s="185">
        <f>IFERROR((VLOOKUP(H16,'D-Results_JointAnalysis'!A:M,3,FALSE)/VLOOKUP(H16,'D-Results_JointAnalysis'!A:M,7,FALSE)),0)</f>
        <v>0</v>
      </c>
      <c r="W16" s="186">
        <f t="shared" si="8"/>
        <v>0.84782608695652173</v>
      </c>
      <c r="X16" s="236">
        <f t="shared" si="9"/>
        <v>38567.608695652176</v>
      </c>
      <c r="Y16" s="185">
        <f>IFERROR((VLOOKUP(E16,'D-Results_JointAnalysis'!A:M,4,FALSE)/VLOOKUP(E16,'D-Results_JointAnalysis'!A:M,7,FALSE)),0)</f>
        <v>0.13043478260869565</v>
      </c>
      <c r="Z16" s="185">
        <f>IFERROR((VLOOKUP(F16,'D-Results_JointAnalysis'!A:M,4,FALSE)/VLOOKUP(F16,'D-Results_JointAnalysis'!A:M,7,FALSE)),0)</f>
        <v>0</v>
      </c>
      <c r="AA16" s="185">
        <f>IFERROR((VLOOKUP(G16,'D-Results_JointAnalysis'!A:M,4,FALSE)/VLOOKUP(G16,'D-Results_JointAnalysis'!A:M,7,FALSE)),0)</f>
        <v>0</v>
      </c>
      <c r="AB16" s="185">
        <f>IFERROR((VLOOKUP(H16,'D-Results_JointAnalysis'!A:M,4,FALSE)/VLOOKUP(H16,'D-Results_JointAnalysis'!A:M,7,FALSE)),0)</f>
        <v>0</v>
      </c>
      <c r="AC16" s="186">
        <f t="shared" si="10"/>
        <v>0.13043478260869565</v>
      </c>
      <c r="AD16" s="235">
        <f t="shared" si="11"/>
        <v>5933.478260869565</v>
      </c>
      <c r="AE16" s="185">
        <f>IFERROR((VLOOKUP(E16,'D-Results_JointAnalysis'!A:M,5,FALSE)/VLOOKUP(E16,'D-Results_JointAnalysis'!A:M,7,FALSE)),0)</f>
        <v>0</v>
      </c>
      <c r="AF16" s="185">
        <f>IFERROR((VLOOKUP(F16,'D-Results_JointAnalysis'!A:M,5,FALSE)/VLOOKUP(F16,'D-Results_JointAnalysis'!A:M,7,FALSE)),0)</f>
        <v>0</v>
      </c>
      <c r="AG16" s="185">
        <f>IFERROR((VLOOKUP(G16,'D-Results_JointAnalysis'!A:M,5,FALSE)/VLOOKUP(G16,'D-Results_JointAnalysis'!A:M,7,FALSE)),0)</f>
        <v>0</v>
      </c>
      <c r="AH16" s="185">
        <f>IFERROR((VLOOKUP(H16,'D-Results_JointAnalysis'!A:M,5,FALSE)/VLOOKUP(H16,'D-Results_JointAnalysis'!A:M,7,FALSE)),0)</f>
        <v>0</v>
      </c>
      <c r="AI16" s="186">
        <f t="shared" si="12"/>
        <v>0</v>
      </c>
      <c r="AJ16" s="235">
        <f t="shared" si="13"/>
        <v>0</v>
      </c>
      <c r="AK16" s="185">
        <f>IFERROR((VLOOKUP(E16,'D-Results_JointAnalysis'!A:M,6,FALSE)/VLOOKUP(E16,'D-Results_JointAnalysis'!A:M,7,FALSE)),0)</f>
        <v>0</v>
      </c>
      <c r="AL16" s="185">
        <f>IFERROR((VLOOKUP(F16,'D-Results_JointAnalysis'!A:M,6,FALSE)/VLOOKUP(F16,'D-Results_JointAnalysis'!A:M,7,FALSE)),0)</f>
        <v>0</v>
      </c>
      <c r="AM16" s="185">
        <f>IFERROR((VLOOKUP(G16,'D-Results_JointAnalysis'!A:M,6,FALSE)/VLOOKUP(G16,'D-Results_JointAnalysis'!A:M,7,FALSE)),0)</f>
        <v>0</v>
      </c>
      <c r="AN16" s="185">
        <f>IFERROR((VLOOKUP(H16,'D-Results_JointAnalysis'!A:M,6,FALSE)/VLOOKUP(H16,'D-Results_JointAnalysis'!A:M,7,FALSE)),0)</f>
        <v>0</v>
      </c>
      <c r="AO16" s="186">
        <f t="shared" si="14"/>
        <v>0</v>
      </c>
      <c r="AP16" s="235">
        <f t="shared" si="15"/>
        <v>0</v>
      </c>
      <c r="AQ16" s="211">
        <f t="shared" si="16"/>
        <v>2</v>
      </c>
      <c r="AT16" s="335"/>
      <c r="AU16" s="188" t="s">
        <v>65</v>
      </c>
      <c r="AV16" s="200">
        <f>VLOOKUP(AU16,'E-REF_HNO_pop'!B:E,2,FALSE)</f>
        <v>110183</v>
      </c>
      <c r="AW16" s="192">
        <f>VLOOKUP(AU16,'E-REF_HNO_pop'!B:E,3,FALSE)</f>
        <v>2400</v>
      </c>
      <c r="AX16" s="201">
        <f>VLOOKUP(AU16,'E-REF_HNO_pop'!B:E,4,FALSE)</f>
        <v>107783</v>
      </c>
      <c r="AY16" s="238">
        <f>VLOOKUP(AU16,'D-Results_PiN'!A:J,10,FALSE)</f>
        <v>2</v>
      </c>
      <c r="AZ16" s="214">
        <f>VLOOKUP(AU16,'D-Results_JointAnalysis'!U:AI,7,FALSE)</f>
        <v>2</v>
      </c>
      <c r="BA16" s="239">
        <f>VLOOKUP(AU16,'D-Results_JointAnalysis'!U:AI,14,FALSE)</f>
        <v>2</v>
      </c>
      <c r="BB16" s="244">
        <f>VLOOKUP(AU16,'D-Results_PiN'!A:I,5,FALSE)</f>
        <v>0</v>
      </c>
      <c r="BC16" s="245">
        <f>VLOOKUP(AU16,'D-Results_PiN'!A:I,6,FALSE)</f>
        <v>0.90247651350696578</v>
      </c>
      <c r="BD16" s="245">
        <f>VLOOKUP(AU16,'D-Results_PiN'!A:I,7,FALSE)</f>
        <v>9.7523486493034287E-2</v>
      </c>
      <c r="BE16" s="245">
        <f>VLOOKUP(AU16,'D-Results_PiN'!A:I,8,FALSE)</f>
        <v>0</v>
      </c>
      <c r="BF16" s="245">
        <f>VLOOKUP(AU16,'D-Results_PiN'!A:I,9,FALSE)</f>
        <v>0</v>
      </c>
      <c r="BG16" s="261">
        <f t="shared" si="23"/>
        <v>2</v>
      </c>
      <c r="BH16" s="254">
        <f t="shared" si="24"/>
        <v>10745.430312261997</v>
      </c>
      <c r="BI16" s="254">
        <f>VLOOKUP(AU16,'D-Results_JointAnalysis'!AK:AX,4,FALSE)+VLOOKUP(AU16,'D-Results_JointAnalysis'!AK:AX,5,FALSE)+VLOOKUP(AU16,'D-Results_JointAnalysis'!AK:AX,6,FALSE)</f>
        <v>73.846153846153854</v>
      </c>
      <c r="BJ16" s="255">
        <f>VLOOKUP(AU16,'D-Results_JointAnalysis'!AK:AX,11,FALSE)+VLOOKUP(AU16,'D-Results_JointAnalysis'!AK:AX,12,FALSE)+VLOOKUP(AU16,'D-Results_JointAnalysis'!AK:AX,13,FALSE)</f>
        <v>10671.584158415842</v>
      </c>
      <c r="BK16" s="264">
        <f>VLOOKUP(AU16,'D-Results_JointAnalysis'!AK:AX,2,FALSE)+VLOOKUP(AU16,'D-Results_JointAnalysis'!AK:AX,9,FALSE)</f>
        <v>0</v>
      </c>
      <c r="BL16" s="254">
        <f>VLOOKUP(AU16,'D-Results_JointAnalysis'!AK:AX,3,FALSE)+VLOOKUP(AU16,'D-Results_JointAnalysis'!AK:AX,10,FALSE)</f>
        <v>99437.569687738011</v>
      </c>
      <c r="BM16" s="254">
        <f>VLOOKUP(AU16,'D-Results_JointAnalysis'!AK:AX,4,FALSE)+VLOOKUP(AU16,'D-Results_JointAnalysis'!AK:AX,11,FALSE)</f>
        <v>10745.430312261997</v>
      </c>
      <c r="BN16" s="254">
        <f>VLOOKUP(AU16,'D-Results_JointAnalysis'!AK:AX,5,FALSE)+VLOOKUP(AU16,'D-Results_JointAnalysis'!AK:AX,12,FALSE)</f>
        <v>0</v>
      </c>
      <c r="BO16" s="255">
        <f>VLOOKUP(AU16,'D-Results_JointAnalysis'!AK:AX,6,FALSE)+VLOOKUP(AU16,'D-Results_JointAnalysis'!AK:AX,13,FALSE)</f>
        <v>0</v>
      </c>
      <c r="BP16" s="273"/>
      <c r="BQ16" s="274"/>
    </row>
    <row r="17" spans="1:69" x14ac:dyDescent="0.35">
      <c r="A17" t="s">
        <v>293</v>
      </c>
      <c r="B17" t="s">
        <v>308</v>
      </c>
      <c r="C17" s="190">
        <f>VLOOKUP(A17,'E-REF_HNO_pop'!B:E,4,FALSE)</f>
        <v>115329</v>
      </c>
      <c r="D17" s="190">
        <f>VLOOKUP(A17,'E-REF_HNO_pop'!B:C,2,FALSE)</f>
        <v>115329</v>
      </c>
      <c r="E17" t="s">
        <v>31</v>
      </c>
      <c r="F17" t="s">
        <v>157</v>
      </c>
      <c r="G17" t="s">
        <v>35</v>
      </c>
      <c r="I17" s="290">
        <f t="shared" si="0"/>
        <v>1.038862744833267</v>
      </c>
      <c r="J17" s="290">
        <f t="shared" si="1"/>
        <v>0.83664953987212298</v>
      </c>
      <c r="K17" s="290">
        <f t="shared" si="2"/>
        <v>1.12448771529461</v>
      </c>
      <c r="L17" s="290">
        <f t="shared" si="3"/>
        <v>0</v>
      </c>
      <c r="M17" s="185">
        <f>IFERROR((VLOOKUP(E17,'D-Results_JointAnalysis'!A:M,2,FALSE)/VLOOKUP(E17,'D-Results_JointAnalysis'!A:M,7,FALSE)),0)</f>
        <v>0</v>
      </c>
      <c r="N17" s="185">
        <f>IFERROR((VLOOKUP(F17,'D-Results_JointAnalysis'!A:M,2,FALSE)/VLOOKUP(F17,'D-Results_JointAnalysis'!A:M,7,FALSE)),0)</f>
        <v>0</v>
      </c>
      <c r="O17" s="185">
        <f>IFERROR((VLOOKUP(G17,'D-Results_JointAnalysis'!A:M,2,FALSE)/VLOOKUP(G17,'D-Results_JointAnalysis'!A:M,7,FALSE)),0)</f>
        <v>0</v>
      </c>
      <c r="P17" s="185">
        <f>IFERROR((VLOOKUP(H17,'D-Results_JointAnalysis'!A:M,2,FALSE)/VLOOKUP(H17,'D-Results_JointAnalysis'!A:M,7,FALSE)),0)</f>
        <v>0</v>
      </c>
      <c r="Q17" s="186">
        <f t="shared" si="7"/>
        <v>0</v>
      </c>
      <c r="R17" s="235">
        <f t="shared" si="4"/>
        <v>0</v>
      </c>
      <c r="S17" s="185">
        <f>IFERROR((VLOOKUP(E17,'D-Results_JointAnalysis'!A:M,3,FALSE)/VLOOKUP(E17,'D-Results_JointAnalysis'!A:M,7,FALSE)),0)</f>
        <v>0.97142857142857142</v>
      </c>
      <c r="T17" s="185">
        <f>IFERROR((VLOOKUP(F17,'D-Results_JointAnalysis'!A:M,3,FALSE)/VLOOKUP(F17,'D-Results_JointAnalysis'!A:M,7,FALSE)),0)</f>
        <v>0.94444444444444442</v>
      </c>
      <c r="U17" s="185">
        <f>IFERROR((VLOOKUP(G17,'D-Results_JointAnalysis'!A:M,3,FALSE)/VLOOKUP(G17,'D-Results_JointAnalysis'!A:M,7,FALSE)),0)</f>
        <v>0.81308411214953269</v>
      </c>
      <c r="V17" s="185">
        <f>IFERROR((VLOOKUP(H17,'D-Results_JointAnalysis'!A:M,3,FALSE)/VLOOKUP(H17,'D-Results_JointAnalysis'!A:M,7,FALSE)),0)</f>
        <v>0</v>
      </c>
      <c r="W17" s="186">
        <f t="shared" si="8"/>
        <v>0.90455101920544889</v>
      </c>
      <c r="X17" s="236">
        <f t="shared" si="9"/>
        <v>104320.96449394521</v>
      </c>
      <c r="Y17" s="185">
        <f>IFERROR((VLOOKUP(E17,'D-Results_JointAnalysis'!A:M,4,FALSE)/VLOOKUP(E17,'D-Results_JointAnalysis'!A:M,7,FALSE)),0)</f>
        <v>2.8571428571428571E-2</v>
      </c>
      <c r="Z17" s="185">
        <f>IFERROR((VLOOKUP(F17,'D-Results_JointAnalysis'!A:M,4,FALSE)/VLOOKUP(F17,'D-Results_JointAnalysis'!A:M,7,FALSE)),0)</f>
        <v>5.5555555555555552E-2</v>
      </c>
      <c r="AA17" s="185">
        <f>IFERROR((VLOOKUP(G17,'D-Results_JointAnalysis'!A:M,4,FALSE)/VLOOKUP(G17,'D-Results_JointAnalysis'!A:M,7,FALSE)),0)</f>
        <v>0.18691588785046728</v>
      </c>
      <c r="AB17" s="185">
        <f>IFERROR((VLOOKUP(H17,'D-Results_JointAnalysis'!A:M,4,FALSE)/VLOOKUP(H17,'D-Results_JointAnalysis'!A:M,7,FALSE)),0)</f>
        <v>0</v>
      </c>
      <c r="AC17" s="186">
        <f t="shared" si="10"/>
        <v>9.5448980794551039E-2</v>
      </c>
      <c r="AD17" s="235">
        <f t="shared" si="11"/>
        <v>11008.035506054777</v>
      </c>
      <c r="AE17" s="185">
        <f>IFERROR((VLOOKUP(E17,'D-Results_JointAnalysis'!A:M,5,FALSE)/VLOOKUP(E17,'D-Results_JointAnalysis'!A:M,7,FALSE)),0)</f>
        <v>0</v>
      </c>
      <c r="AF17" s="185">
        <f>IFERROR((VLOOKUP(F17,'D-Results_JointAnalysis'!A:M,5,FALSE)/VLOOKUP(F17,'D-Results_JointAnalysis'!A:M,7,FALSE)),0)</f>
        <v>0</v>
      </c>
      <c r="AG17" s="185">
        <f>IFERROR((VLOOKUP(G17,'D-Results_JointAnalysis'!A:M,5,FALSE)/VLOOKUP(G17,'D-Results_JointAnalysis'!A:M,7,FALSE)),0)</f>
        <v>0</v>
      </c>
      <c r="AH17" s="185">
        <f>IFERROR((VLOOKUP(H17,'D-Results_JointAnalysis'!A:M,5,FALSE)/VLOOKUP(H17,'D-Results_JointAnalysis'!A:M,7,FALSE)),0)</f>
        <v>0</v>
      </c>
      <c r="AI17" s="186">
        <f t="shared" si="12"/>
        <v>0</v>
      </c>
      <c r="AJ17" s="235">
        <f t="shared" si="13"/>
        <v>0</v>
      </c>
      <c r="AK17" s="185">
        <f>IFERROR((VLOOKUP(E17,'D-Results_JointAnalysis'!A:M,6,FALSE)/VLOOKUP(E17,'D-Results_JointAnalysis'!A:M,7,FALSE)),0)</f>
        <v>0</v>
      </c>
      <c r="AL17" s="185">
        <f>IFERROR((VLOOKUP(F17,'D-Results_JointAnalysis'!A:M,6,FALSE)/VLOOKUP(F17,'D-Results_JointAnalysis'!A:M,7,FALSE)),0)</f>
        <v>0</v>
      </c>
      <c r="AM17" s="185">
        <f>IFERROR((VLOOKUP(G17,'D-Results_JointAnalysis'!A:M,6,FALSE)/VLOOKUP(G17,'D-Results_JointAnalysis'!A:M,7,FALSE)),0)</f>
        <v>0</v>
      </c>
      <c r="AN17" s="185">
        <f>IFERROR((VLOOKUP(H17,'D-Results_JointAnalysis'!A:M,6,FALSE)/VLOOKUP(H17,'D-Results_JointAnalysis'!A:M,7,FALSE)),0)</f>
        <v>0</v>
      </c>
      <c r="AO17" s="186">
        <f t="shared" si="14"/>
        <v>0</v>
      </c>
      <c r="AP17" s="235">
        <f t="shared" si="15"/>
        <v>0</v>
      </c>
      <c r="AQ17" s="211">
        <f t="shared" si="16"/>
        <v>2</v>
      </c>
      <c r="AT17" s="335"/>
      <c r="AU17" s="188" t="s">
        <v>68</v>
      </c>
      <c r="AV17" s="200">
        <f>VLOOKUP(AU17,'E-REF_HNO_pop'!B:E,2,FALSE)</f>
        <v>82400</v>
      </c>
      <c r="AW17" s="192">
        <f>VLOOKUP(AU17,'E-REF_HNO_pop'!B:E,3,FALSE)</f>
        <v>50700</v>
      </c>
      <c r="AX17" s="201">
        <f>VLOOKUP(AU17,'E-REF_HNO_pop'!B:E,4,FALSE)</f>
        <v>31700</v>
      </c>
      <c r="AY17" s="238">
        <f>VLOOKUP(AU17,'D-Results_PiN'!A:J,10,FALSE)</f>
        <v>2</v>
      </c>
      <c r="AZ17" s="214">
        <f>VLOOKUP(AU17,'D-Results_JointAnalysis'!U:AI,7,FALSE)</f>
        <v>2</v>
      </c>
      <c r="BA17" s="239">
        <f>VLOOKUP(AU17,'D-Results_JointAnalysis'!U:AI,14,FALSE)</f>
        <v>2</v>
      </c>
      <c r="BB17" s="244">
        <f>VLOOKUP(AU17,'D-Results_PiN'!A:I,5,FALSE)</f>
        <v>0</v>
      </c>
      <c r="BC17" s="245">
        <f>VLOOKUP(AU17,'D-Results_PiN'!A:I,6,FALSE)</f>
        <v>0.97844291982113862</v>
      </c>
      <c r="BD17" s="245">
        <f>VLOOKUP(AU17,'D-Results_PiN'!A:I,7,FALSE)</f>
        <v>2.1557080178861522E-2</v>
      </c>
      <c r="BE17" s="245">
        <f>VLOOKUP(AU17,'D-Results_PiN'!A:I,8,FALSE)</f>
        <v>0</v>
      </c>
      <c r="BF17" s="245">
        <f>VLOOKUP(AU17,'D-Results_PiN'!A:I,9,FALSE)</f>
        <v>0</v>
      </c>
      <c r="BG17" s="261">
        <f t="shared" si="23"/>
        <v>2</v>
      </c>
      <c r="BH17" s="254">
        <f t="shared" si="24"/>
        <v>1776.3034067381896</v>
      </c>
      <c r="BI17" s="254">
        <f>VLOOKUP(AU17,'D-Results_JointAnalysis'!AK:AX,4,FALSE)+VLOOKUP(AU17,'D-Results_JointAnalysis'!AK:AX,5,FALSE)+VLOOKUP(AU17,'D-Results_JointAnalysis'!AK:AX,6,FALSE)</f>
        <v>1316.8831168831171</v>
      </c>
      <c r="BJ17" s="255">
        <f>VLOOKUP(AU17,'D-Results_JointAnalysis'!AK:AX,11,FALSE)+VLOOKUP(AU17,'D-Results_JointAnalysis'!AK:AX,12,FALSE)+VLOOKUP(AU17,'D-Results_JointAnalysis'!AK:AX,13,FALSE)</f>
        <v>459.4202898550725</v>
      </c>
      <c r="BK17" s="264">
        <f>VLOOKUP(AU17,'D-Results_JointAnalysis'!AK:AX,2,FALSE)+VLOOKUP(AU17,'D-Results_JointAnalysis'!AK:AX,9,FALSE)</f>
        <v>0</v>
      </c>
      <c r="BL17" s="254">
        <f>VLOOKUP(AU17,'D-Results_JointAnalysis'!AK:AX,3,FALSE)+VLOOKUP(AU17,'D-Results_JointAnalysis'!AK:AX,10,FALSE)</f>
        <v>80623.696593261819</v>
      </c>
      <c r="BM17" s="254">
        <f>VLOOKUP(AU17,'D-Results_JointAnalysis'!AK:AX,4,FALSE)+VLOOKUP(AU17,'D-Results_JointAnalysis'!AK:AX,11,FALSE)</f>
        <v>1776.3034067381896</v>
      </c>
      <c r="BN17" s="254">
        <f>VLOOKUP(AU17,'D-Results_JointAnalysis'!AK:AX,5,FALSE)+VLOOKUP(AU17,'D-Results_JointAnalysis'!AK:AX,12,FALSE)</f>
        <v>0</v>
      </c>
      <c r="BO17" s="255">
        <f>VLOOKUP(AU17,'D-Results_JointAnalysis'!AK:AX,6,FALSE)+VLOOKUP(AU17,'D-Results_JointAnalysis'!AK:AX,13,FALSE)</f>
        <v>0</v>
      </c>
      <c r="BP17" s="273"/>
      <c r="BQ17" s="274"/>
    </row>
    <row r="18" spans="1:69" x14ac:dyDescent="0.35">
      <c r="A18" t="s">
        <v>294</v>
      </c>
      <c r="B18" t="s">
        <v>308</v>
      </c>
      <c r="C18" s="190">
        <f>VLOOKUP(A18,'E-REF_HNO_pop'!B:E,4,FALSE)</f>
        <v>73638</v>
      </c>
      <c r="D18" s="190">
        <f>VLOOKUP(A18,'E-REF_HNO_pop'!B:C,2,FALSE)</f>
        <v>75638</v>
      </c>
      <c r="E18" t="s">
        <v>273</v>
      </c>
      <c r="F18" t="s">
        <v>155</v>
      </c>
      <c r="G18" t="s">
        <v>108</v>
      </c>
      <c r="H18" t="s">
        <v>97</v>
      </c>
      <c r="I18" s="290">
        <f t="shared" si="0"/>
        <v>0.91017548773453105</v>
      </c>
      <c r="J18" s="290">
        <f t="shared" si="1"/>
        <v>1.0130073656166745</v>
      </c>
      <c r="K18" s="290">
        <f t="shared" si="2"/>
        <v>0.82554925360194997</v>
      </c>
      <c r="L18" s="290">
        <f t="shared" si="3"/>
        <v>1.2512678930468446</v>
      </c>
      <c r="M18" s="185">
        <f>IFERROR((VLOOKUP(E18,'D-Results_JointAnalysis'!A:M,2,FALSE)/VLOOKUP(E18,'D-Results_JointAnalysis'!A:M,7,FALSE)),0)</f>
        <v>0</v>
      </c>
      <c r="N18" s="185">
        <f>IFERROR((VLOOKUP(F18,'D-Results_JointAnalysis'!A:M,2,FALSE)/VLOOKUP(F18,'D-Results_JointAnalysis'!A:M,7,FALSE)),0)</f>
        <v>1.3333333333333334E-2</v>
      </c>
      <c r="O18" s="185">
        <f>IFERROR((VLOOKUP(G18,'D-Results_JointAnalysis'!A:M,2,FALSE)/VLOOKUP(G18,'D-Results_JointAnalysis'!A:M,7,FALSE)),0)</f>
        <v>0</v>
      </c>
      <c r="P18" s="185">
        <f>IFERROR((VLOOKUP(H18,'D-Results_JointAnalysis'!A:M,2,FALSE)/VLOOKUP(H18,'D-Results_JointAnalysis'!A:M,7,FALSE)),0)</f>
        <v>0</v>
      </c>
      <c r="Q18" s="186">
        <f t="shared" si="7"/>
        <v>3.3766912187222485E-3</v>
      </c>
      <c r="R18" s="235">
        <f t="shared" si="4"/>
        <v>248.65278796426892</v>
      </c>
      <c r="S18" s="185">
        <f>IFERROR((VLOOKUP(E18,'D-Results_JointAnalysis'!A:M,3,FALSE)/VLOOKUP(E18,'D-Results_JointAnalysis'!A:M,7,FALSE)),0)</f>
        <v>0.88235294117647056</v>
      </c>
      <c r="T18" s="185">
        <f>IFERROR((VLOOKUP(F18,'D-Results_JointAnalysis'!A:M,3,FALSE)/VLOOKUP(F18,'D-Results_JointAnalysis'!A:M,7,FALSE)),0)</f>
        <v>0.89333333333333331</v>
      </c>
      <c r="U18" s="185">
        <f>IFERROR((VLOOKUP(G18,'D-Results_JointAnalysis'!A:M,3,FALSE)/VLOOKUP(G18,'D-Results_JointAnalysis'!A:M,7,FALSE)),0)</f>
        <v>0.96330275229357798</v>
      </c>
      <c r="V18" s="185">
        <f>IFERROR((VLOOKUP(H18,'D-Results_JointAnalysis'!A:M,3,FALSE)/VLOOKUP(H18,'D-Results_JointAnalysis'!A:M,7,FALSE)),0)</f>
        <v>0.92957746478873238</v>
      </c>
      <c r="W18" s="186">
        <f t="shared" si="8"/>
        <v>0.91661339228638661</v>
      </c>
      <c r="X18" s="236">
        <f t="shared" si="9"/>
        <v>67497.576981184931</v>
      </c>
      <c r="Y18" s="185">
        <f>IFERROR((VLOOKUP(E18,'D-Results_JointAnalysis'!A:M,4,FALSE)/VLOOKUP(E18,'D-Results_JointAnalysis'!A:M,7,FALSE)),0)</f>
        <v>0.11764705882352941</v>
      </c>
      <c r="Z18" s="185">
        <f>IFERROR((VLOOKUP(F18,'D-Results_JointAnalysis'!A:M,4,FALSE)/VLOOKUP(F18,'D-Results_JointAnalysis'!A:M,7,FALSE)),0)</f>
        <v>9.3333333333333338E-2</v>
      </c>
      <c r="AA18" s="185">
        <f>IFERROR((VLOOKUP(G18,'D-Results_JointAnalysis'!A:M,4,FALSE)/VLOOKUP(G18,'D-Results_JointAnalysis'!A:M,7,FALSE)),0)</f>
        <v>3.669724770642202E-2</v>
      </c>
      <c r="AB18" s="185">
        <f>IFERROR((VLOOKUP(H18,'D-Results_JointAnalysis'!A:M,4,FALSE)/VLOOKUP(H18,'D-Results_JointAnalysis'!A:M,7,FALSE)),0)</f>
        <v>7.0422535211267609E-2</v>
      </c>
      <c r="AC18" s="186">
        <f t="shared" si="10"/>
        <v>8.0009916494891128E-2</v>
      </c>
      <c r="AD18" s="235">
        <f t="shared" si="11"/>
        <v>5891.7702308507933</v>
      </c>
      <c r="AE18" s="185">
        <f>IFERROR((VLOOKUP(E18,'D-Results_JointAnalysis'!A:M,5,FALSE)/VLOOKUP(E18,'D-Results_JointAnalysis'!A:M,7,FALSE)),0)</f>
        <v>0</v>
      </c>
      <c r="AF18" s="185">
        <f>IFERROR((VLOOKUP(F18,'D-Results_JointAnalysis'!A:M,5,FALSE)/VLOOKUP(F18,'D-Results_JointAnalysis'!A:M,7,FALSE)),0)</f>
        <v>0</v>
      </c>
      <c r="AG18" s="185">
        <f>IFERROR((VLOOKUP(G18,'D-Results_JointAnalysis'!A:M,5,FALSE)/VLOOKUP(G18,'D-Results_JointAnalysis'!A:M,7,FALSE)),0)</f>
        <v>0</v>
      </c>
      <c r="AH18" s="185">
        <f>IFERROR((VLOOKUP(H18,'D-Results_JointAnalysis'!A:M,5,FALSE)/VLOOKUP(H18,'D-Results_JointAnalysis'!A:M,7,FALSE)),0)</f>
        <v>0</v>
      </c>
      <c r="AI18" s="186">
        <f t="shared" si="12"/>
        <v>0</v>
      </c>
      <c r="AJ18" s="235">
        <f t="shared" si="13"/>
        <v>0</v>
      </c>
      <c r="AK18" s="185">
        <f>IFERROR((VLOOKUP(E18,'D-Results_JointAnalysis'!A:M,6,FALSE)/VLOOKUP(E18,'D-Results_JointAnalysis'!A:M,7,FALSE)),0)</f>
        <v>0</v>
      </c>
      <c r="AL18" s="185">
        <f>IFERROR((VLOOKUP(F18,'D-Results_JointAnalysis'!A:M,6,FALSE)/VLOOKUP(F18,'D-Results_JointAnalysis'!A:M,7,FALSE)),0)</f>
        <v>0</v>
      </c>
      <c r="AM18" s="185">
        <f>IFERROR((VLOOKUP(G18,'D-Results_JointAnalysis'!A:M,6,FALSE)/VLOOKUP(G18,'D-Results_JointAnalysis'!A:M,7,FALSE)),0)</f>
        <v>0</v>
      </c>
      <c r="AN18" s="185">
        <f>IFERROR((VLOOKUP(H18,'D-Results_JointAnalysis'!A:M,6,FALSE)/VLOOKUP(H18,'D-Results_JointAnalysis'!A:M,7,FALSE)),0)</f>
        <v>0</v>
      </c>
      <c r="AO18" s="186">
        <f t="shared" si="14"/>
        <v>0</v>
      </c>
      <c r="AP18" s="235">
        <f t="shared" si="15"/>
        <v>0</v>
      </c>
      <c r="AQ18" s="211">
        <f t="shared" si="16"/>
        <v>2</v>
      </c>
      <c r="AT18" s="335"/>
      <c r="AU18" s="188" t="s">
        <v>73</v>
      </c>
      <c r="AV18" s="200">
        <f>VLOOKUP(AU18,'E-REF_HNO_pop'!B:E,2,FALSE)</f>
        <v>179424</v>
      </c>
      <c r="AW18" s="192">
        <f>VLOOKUP(AU18,'E-REF_HNO_pop'!B:E,3,FALSE)</f>
        <v>6200</v>
      </c>
      <c r="AX18" s="201">
        <f>VLOOKUP(AU18,'E-REF_HNO_pop'!B:E,4,FALSE)</f>
        <v>173224</v>
      </c>
      <c r="AY18" s="238">
        <f>VLOOKUP(AU18,'D-Results_PiN'!A:J,10,FALSE)</f>
        <v>2</v>
      </c>
      <c r="AZ18" s="214">
        <f>VLOOKUP(AU18,'D-Results_JointAnalysis'!U:AI,7,FALSE)</f>
        <v>2</v>
      </c>
      <c r="BA18" s="239">
        <f>VLOOKUP(AU18,'D-Results_JointAnalysis'!U:AI,14,FALSE)</f>
        <v>2</v>
      </c>
      <c r="BB18" s="244">
        <f>VLOOKUP(AU18,'D-Results_PiN'!A:I,5,FALSE)</f>
        <v>0</v>
      </c>
      <c r="BC18" s="245">
        <f>VLOOKUP(AU18,'D-Results_PiN'!A:I,6,FALSE)</f>
        <v>0.97070702642650519</v>
      </c>
      <c r="BD18" s="245">
        <f>VLOOKUP(AU18,'D-Results_PiN'!A:I,7,FALSE)</f>
        <v>2.9292973573494772E-2</v>
      </c>
      <c r="BE18" s="245">
        <f>VLOOKUP(AU18,'D-Results_PiN'!A:I,8,FALSE)</f>
        <v>0</v>
      </c>
      <c r="BF18" s="245">
        <f>VLOOKUP(AU18,'D-Results_PiN'!A:I,9,FALSE)</f>
        <v>0</v>
      </c>
      <c r="BG18" s="261">
        <f t="shared" si="23"/>
        <v>2</v>
      </c>
      <c r="BH18" s="254">
        <f t="shared" si="24"/>
        <v>5255.862490450726</v>
      </c>
      <c r="BI18" s="254">
        <f>VLOOKUP(AU18,'D-Results_JointAnalysis'!AK:AX,4,FALSE)+VLOOKUP(AU18,'D-Results_JointAnalysis'!AK:AX,5,FALSE)+VLOOKUP(AU18,'D-Results_JointAnalysis'!AK:AX,6,FALSE)</f>
        <v>161.03896103896105</v>
      </c>
      <c r="BJ18" s="255">
        <f>VLOOKUP(AU18,'D-Results_JointAnalysis'!AK:AX,11,FALSE)+VLOOKUP(AU18,'D-Results_JointAnalysis'!AK:AX,12,FALSE)+VLOOKUP(AU18,'D-Results_JointAnalysis'!AK:AX,13,FALSE)</f>
        <v>5094.8235294117649</v>
      </c>
      <c r="BK18" s="264">
        <f>VLOOKUP(AU18,'D-Results_JointAnalysis'!AK:AX,2,FALSE)+VLOOKUP(AU18,'D-Results_JointAnalysis'!AK:AX,9,FALSE)</f>
        <v>0</v>
      </c>
      <c r="BL18" s="254">
        <f>VLOOKUP(AU18,'D-Results_JointAnalysis'!AK:AX,3,FALSE)+VLOOKUP(AU18,'D-Results_JointAnalysis'!AK:AX,10,FALSE)</f>
        <v>174168.13750954927</v>
      </c>
      <c r="BM18" s="254">
        <f>VLOOKUP(AU18,'D-Results_JointAnalysis'!AK:AX,4,FALSE)+VLOOKUP(AU18,'D-Results_JointAnalysis'!AK:AX,11,FALSE)</f>
        <v>5255.862490450726</v>
      </c>
      <c r="BN18" s="254">
        <f>VLOOKUP(AU18,'D-Results_JointAnalysis'!AK:AX,5,FALSE)+VLOOKUP(AU18,'D-Results_JointAnalysis'!AK:AX,12,FALSE)</f>
        <v>0</v>
      </c>
      <c r="BO18" s="255">
        <f>VLOOKUP(AU18,'D-Results_JointAnalysis'!AK:AX,6,FALSE)+VLOOKUP(AU18,'D-Results_JointAnalysis'!AK:AX,13,FALSE)</f>
        <v>0</v>
      </c>
      <c r="BP18" s="273"/>
      <c r="BQ18" s="274"/>
    </row>
    <row r="19" spans="1:69" x14ac:dyDescent="0.35">
      <c r="A19" t="s">
        <v>103</v>
      </c>
      <c r="B19" t="s">
        <v>308</v>
      </c>
      <c r="C19" s="190">
        <f>VLOOKUP(A19,'E-REF_HNO_pop'!B:E,4,FALSE)</f>
        <v>80645</v>
      </c>
      <c r="D19" s="190">
        <f>VLOOKUP(A19,'E-REF_HNO_pop'!B:C,2,FALSE)</f>
        <v>94645</v>
      </c>
      <c r="E19" t="s">
        <v>28</v>
      </c>
      <c r="F19" t="s">
        <v>31</v>
      </c>
      <c r="I19" s="290">
        <f t="shared" si="0"/>
        <v>1.2002463707099531</v>
      </c>
      <c r="J19" s="290">
        <f t="shared" si="1"/>
        <v>0.7997536292900469</v>
      </c>
      <c r="K19" s="290">
        <f t="shared" si="2"/>
        <v>0</v>
      </c>
      <c r="L19" s="290">
        <f t="shared" si="3"/>
        <v>0</v>
      </c>
      <c r="M19" s="185">
        <f>IFERROR((VLOOKUP(E19,'D-Results_JointAnalysis'!A:M,2,FALSE)/VLOOKUP(E19,'D-Results_JointAnalysis'!A:M,7,FALSE)),0)</f>
        <v>0</v>
      </c>
      <c r="N19" s="185">
        <f>IFERROR((VLOOKUP(F19,'D-Results_JointAnalysis'!A:M,2,FALSE)/VLOOKUP(F19,'D-Results_JointAnalysis'!A:M,7,FALSE)),0)</f>
        <v>0</v>
      </c>
      <c r="O19" s="185">
        <f>IFERROR((VLOOKUP(G19,'D-Results_JointAnalysis'!A:M,2,FALSE)/VLOOKUP(G19,'D-Results_JointAnalysis'!A:M,7,FALSE)),0)</f>
        <v>0</v>
      </c>
      <c r="P19" s="185">
        <f>IFERROR((VLOOKUP(H19,'D-Results_JointAnalysis'!A:M,2,FALSE)/VLOOKUP(H19,'D-Results_JointAnalysis'!A:M,7,FALSE)),0)</f>
        <v>0</v>
      </c>
      <c r="Q19" s="186">
        <f t="shared" si="7"/>
        <v>0</v>
      </c>
      <c r="R19" s="235">
        <f t="shared" si="4"/>
        <v>0</v>
      </c>
      <c r="S19" s="185">
        <f>IFERROR((VLOOKUP(E19,'D-Results_JointAnalysis'!A:M,3,FALSE)/VLOOKUP(E19,'D-Results_JointAnalysis'!A:M,7,FALSE)),0)</f>
        <v>0.94202898550724634</v>
      </c>
      <c r="T19" s="185">
        <f>IFERROR((VLOOKUP(F19,'D-Results_JointAnalysis'!A:M,3,FALSE)/VLOOKUP(F19,'D-Results_JointAnalysis'!A:M,7,FALSE)),0)</f>
        <v>0.97142857142857142</v>
      </c>
      <c r="U19" s="185">
        <f>IFERROR((VLOOKUP(G19,'D-Results_JointAnalysis'!A:M,3,FALSE)/VLOOKUP(G19,'D-Results_JointAnalysis'!A:M,7,FALSE)),0)</f>
        <v>0</v>
      </c>
      <c r="V19" s="185">
        <f>IFERROR((VLOOKUP(H19,'D-Results_JointAnalysis'!A:M,3,FALSE)/VLOOKUP(H19,'D-Results_JointAnalysis'!A:M,7,FALSE)),0)</f>
        <v>0</v>
      </c>
      <c r="W19" s="186">
        <f t="shared" si="8"/>
        <v>0.95378519827734842</v>
      </c>
      <c r="X19" s="236">
        <f t="shared" si="9"/>
        <v>76918.007315076757</v>
      </c>
      <c r="Y19" s="185">
        <f>IFERROR((VLOOKUP(E19,'D-Results_JointAnalysis'!A:M,4,FALSE)/VLOOKUP(E19,'D-Results_JointAnalysis'!A:M,7,FALSE)),0)</f>
        <v>5.7971014492753624E-2</v>
      </c>
      <c r="Z19" s="185">
        <f>IFERROR((VLOOKUP(F19,'D-Results_JointAnalysis'!A:M,4,FALSE)/VLOOKUP(F19,'D-Results_JointAnalysis'!A:M,7,FALSE)),0)</f>
        <v>2.8571428571428571E-2</v>
      </c>
      <c r="AA19" s="185">
        <f>IFERROR((VLOOKUP(G19,'D-Results_JointAnalysis'!A:M,4,FALSE)/VLOOKUP(G19,'D-Results_JointAnalysis'!A:M,7,FALSE)),0)</f>
        <v>0</v>
      </c>
      <c r="AB19" s="185">
        <f>IFERROR((VLOOKUP(H19,'D-Results_JointAnalysis'!A:M,4,FALSE)/VLOOKUP(H19,'D-Results_JointAnalysis'!A:M,7,FALSE)),0)</f>
        <v>0</v>
      </c>
      <c r="AC19" s="186">
        <f t="shared" si="10"/>
        <v>4.6214801722651487E-2</v>
      </c>
      <c r="AD19" s="235">
        <f t="shared" si="11"/>
        <v>3726.9926849232293</v>
      </c>
      <c r="AE19" s="185">
        <f>IFERROR((VLOOKUP(E19,'D-Results_JointAnalysis'!A:M,5,FALSE)/VLOOKUP(E19,'D-Results_JointAnalysis'!A:M,7,FALSE)),0)</f>
        <v>0</v>
      </c>
      <c r="AF19" s="185">
        <f>IFERROR((VLOOKUP(F19,'D-Results_JointAnalysis'!A:M,5,FALSE)/VLOOKUP(F19,'D-Results_JointAnalysis'!A:M,7,FALSE)),0)</f>
        <v>0</v>
      </c>
      <c r="AG19" s="185">
        <f>IFERROR((VLOOKUP(G19,'D-Results_JointAnalysis'!A:M,5,FALSE)/VLOOKUP(G19,'D-Results_JointAnalysis'!A:M,7,FALSE)),0)</f>
        <v>0</v>
      </c>
      <c r="AH19" s="185">
        <f>IFERROR((VLOOKUP(H19,'D-Results_JointAnalysis'!A:M,5,FALSE)/VLOOKUP(H19,'D-Results_JointAnalysis'!A:M,7,FALSE)),0)</f>
        <v>0</v>
      </c>
      <c r="AI19" s="186">
        <f t="shared" si="12"/>
        <v>0</v>
      </c>
      <c r="AJ19" s="235">
        <f t="shared" si="13"/>
        <v>0</v>
      </c>
      <c r="AK19" s="185">
        <f>IFERROR((VLOOKUP(E19,'D-Results_JointAnalysis'!A:M,6,FALSE)/VLOOKUP(E19,'D-Results_JointAnalysis'!A:M,7,FALSE)),0)</f>
        <v>0</v>
      </c>
      <c r="AL19" s="185">
        <f>IFERROR((VLOOKUP(F19,'D-Results_JointAnalysis'!A:M,6,FALSE)/VLOOKUP(F19,'D-Results_JointAnalysis'!A:M,7,FALSE)),0)</f>
        <v>0</v>
      </c>
      <c r="AM19" s="185">
        <f>IFERROR((VLOOKUP(G19,'D-Results_JointAnalysis'!A:M,6,FALSE)/VLOOKUP(G19,'D-Results_JointAnalysis'!A:M,7,FALSE)),0)</f>
        <v>0</v>
      </c>
      <c r="AN19" s="185">
        <f>IFERROR((VLOOKUP(H19,'D-Results_JointAnalysis'!A:M,6,FALSE)/VLOOKUP(H19,'D-Results_JointAnalysis'!A:M,7,FALSE)),0)</f>
        <v>0</v>
      </c>
      <c r="AO19" s="186">
        <f t="shared" si="14"/>
        <v>0</v>
      </c>
      <c r="AP19" s="235">
        <f t="shared" si="15"/>
        <v>0</v>
      </c>
      <c r="AQ19" s="211">
        <f t="shared" si="16"/>
        <v>2</v>
      </c>
      <c r="AT19" s="335"/>
      <c r="AU19" s="188" t="s">
        <v>75</v>
      </c>
      <c r="AV19" s="200">
        <f>VLOOKUP(AU19,'E-REF_HNO_pop'!B:E,2,FALSE)</f>
        <v>115132</v>
      </c>
      <c r="AW19" s="192">
        <f>VLOOKUP(AU19,'E-REF_HNO_pop'!B:E,3,FALSE)</f>
        <v>15600</v>
      </c>
      <c r="AX19" s="201">
        <f>VLOOKUP(AU19,'E-REF_HNO_pop'!B:E,4,FALSE)</f>
        <v>99532</v>
      </c>
      <c r="AY19" s="238">
        <f>VLOOKUP(AU19,'D-Results_PiN'!A:J,10,FALSE)</f>
        <v>2</v>
      </c>
      <c r="AZ19" s="214">
        <f>VLOOKUP(AU19,'D-Results_JointAnalysis'!U:AI,7,FALSE)</f>
        <v>2</v>
      </c>
      <c r="BA19" s="239">
        <f>VLOOKUP(AU19,'D-Results_JointAnalysis'!U:AI,14,FALSE)</f>
        <v>2</v>
      </c>
      <c r="BB19" s="244">
        <f>VLOOKUP(AU19,'D-Results_PiN'!A:I,5,FALSE)</f>
        <v>0</v>
      </c>
      <c r="BC19" s="245">
        <f>VLOOKUP(AU19,'D-Results_PiN'!A:I,6,FALSE)</f>
        <v>0.96190397658440352</v>
      </c>
      <c r="BD19" s="245">
        <f>VLOOKUP(AU19,'D-Results_PiN'!A:I,7,FALSE)</f>
        <v>3.8096023415596467E-2</v>
      </c>
      <c r="BE19" s="245">
        <f>VLOOKUP(AU19,'D-Results_PiN'!A:I,8,FALSE)</f>
        <v>0</v>
      </c>
      <c r="BF19" s="245">
        <f>VLOOKUP(AU19,'D-Results_PiN'!A:I,9,FALSE)</f>
        <v>0</v>
      </c>
      <c r="BG19" s="261">
        <f t="shared" si="23"/>
        <v>2</v>
      </c>
      <c r="BH19" s="254">
        <f t="shared" si="24"/>
        <v>4386.0713678844522</v>
      </c>
      <c r="BI19" s="254">
        <f>VLOOKUP(AU19,'D-Results_JointAnalysis'!AK:AX,4,FALSE)+VLOOKUP(AU19,'D-Results_JointAnalysis'!AK:AX,5,FALSE)+VLOOKUP(AU19,'D-Results_JointAnalysis'!AK:AX,6,FALSE)</f>
        <v>1595.4545454545455</v>
      </c>
      <c r="BJ19" s="255">
        <f>VLOOKUP(AU19,'D-Results_JointAnalysis'!AK:AX,11,FALSE)+VLOOKUP(AU19,'D-Results_JointAnalysis'!AK:AX,12,FALSE)+VLOOKUP(AU19,'D-Results_JointAnalysis'!AK:AX,13,FALSE)</f>
        <v>2790.6168224299067</v>
      </c>
      <c r="BK19" s="264">
        <f>VLOOKUP(AU19,'D-Results_JointAnalysis'!AK:AX,2,FALSE)+VLOOKUP(AU19,'D-Results_JointAnalysis'!AK:AX,9,FALSE)</f>
        <v>0</v>
      </c>
      <c r="BL19" s="254">
        <f>VLOOKUP(AU19,'D-Results_JointAnalysis'!AK:AX,3,FALSE)+VLOOKUP(AU19,'D-Results_JointAnalysis'!AK:AX,10,FALSE)</f>
        <v>110745.92863211555</v>
      </c>
      <c r="BM19" s="254">
        <f>VLOOKUP(AU19,'D-Results_JointAnalysis'!AK:AX,4,FALSE)+VLOOKUP(AU19,'D-Results_JointAnalysis'!AK:AX,11,FALSE)</f>
        <v>4386.0713678844522</v>
      </c>
      <c r="BN19" s="254">
        <f>VLOOKUP(AU19,'D-Results_JointAnalysis'!AK:AX,5,FALSE)+VLOOKUP(AU19,'D-Results_JointAnalysis'!AK:AX,12,FALSE)</f>
        <v>0</v>
      </c>
      <c r="BO19" s="255">
        <f>VLOOKUP(AU19,'D-Results_JointAnalysis'!AK:AX,6,FALSE)+VLOOKUP(AU19,'D-Results_JointAnalysis'!AK:AX,13,FALSE)</f>
        <v>0</v>
      </c>
      <c r="BP19" s="273"/>
      <c r="BQ19" s="274"/>
    </row>
    <row r="20" spans="1:69" x14ac:dyDescent="0.35">
      <c r="A20" t="s">
        <v>104</v>
      </c>
      <c r="B20" t="s">
        <v>308</v>
      </c>
      <c r="C20" s="190">
        <f>VLOOKUP(A20,'E-REF_HNO_pop'!B:E,4,FALSE)</f>
        <v>60295</v>
      </c>
      <c r="D20" s="190">
        <f>VLOOKUP(A20,'E-REF_HNO_pop'!B:C,2,FALSE)</f>
        <v>63295</v>
      </c>
      <c r="E20" t="s">
        <v>28</v>
      </c>
      <c r="I20" s="290">
        <f t="shared" si="0"/>
        <v>1</v>
      </c>
      <c r="J20" s="290">
        <f t="shared" si="1"/>
        <v>0</v>
      </c>
      <c r="K20" s="290">
        <f t="shared" si="2"/>
        <v>0</v>
      </c>
      <c r="L20" s="290">
        <f t="shared" si="3"/>
        <v>0</v>
      </c>
      <c r="M20" s="185">
        <f>IFERROR((VLOOKUP(E20,'D-Results_JointAnalysis'!A:M,2,FALSE)/VLOOKUP(E20,'D-Results_JointAnalysis'!A:M,7,FALSE)),0)</f>
        <v>0</v>
      </c>
      <c r="N20" s="185">
        <f>IFERROR((VLOOKUP(F20,'D-Results_JointAnalysis'!A:M,2,FALSE)/VLOOKUP(F20,'D-Results_JointAnalysis'!A:M,7,FALSE)),0)</f>
        <v>0</v>
      </c>
      <c r="O20" s="185">
        <f>IFERROR((VLOOKUP(G20,'D-Results_JointAnalysis'!A:M,2,FALSE)/VLOOKUP(G20,'D-Results_JointAnalysis'!A:M,7,FALSE)),0)</f>
        <v>0</v>
      </c>
      <c r="P20" s="185">
        <f>IFERROR((VLOOKUP(H20,'D-Results_JointAnalysis'!A:M,2,FALSE)/VLOOKUP(H20,'D-Results_JointAnalysis'!A:M,7,FALSE)),0)</f>
        <v>0</v>
      </c>
      <c r="Q20" s="186">
        <f t="shared" si="7"/>
        <v>0</v>
      </c>
      <c r="R20" s="235">
        <f t="shared" si="4"/>
        <v>0</v>
      </c>
      <c r="S20" s="185">
        <f>IFERROR((VLOOKUP(E20,'D-Results_JointAnalysis'!A:M,3,FALSE)/VLOOKUP(E20,'D-Results_JointAnalysis'!A:M,7,FALSE)),0)</f>
        <v>0.94202898550724634</v>
      </c>
      <c r="T20" s="185">
        <f>IFERROR((VLOOKUP(F20,'D-Results_JointAnalysis'!A:M,3,FALSE)/VLOOKUP(F20,'D-Results_JointAnalysis'!A:M,7,FALSE)),0)</f>
        <v>0</v>
      </c>
      <c r="U20" s="185">
        <f>IFERROR((VLOOKUP(G20,'D-Results_JointAnalysis'!A:M,3,FALSE)/VLOOKUP(G20,'D-Results_JointAnalysis'!A:M,7,FALSE)),0)</f>
        <v>0</v>
      </c>
      <c r="V20" s="185">
        <f>IFERROR((VLOOKUP(H20,'D-Results_JointAnalysis'!A:M,3,FALSE)/VLOOKUP(H20,'D-Results_JointAnalysis'!A:M,7,FALSE)),0)</f>
        <v>0</v>
      </c>
      <c r="W20" s="186">
        <f t="shared" si="8"/>
        <v>0.94202898550724634</v>
      </c>
      <c r="X20" s="236">
        <f t="shared" si="9"/>
        <v>56799.637681159416</v>
      </c>
      <c r="Y20" s="185">
        <f>IFERROR((VLOOKUP(E20,'D-Results_JointAnalysis'!A:M,4,FALSE)/VLOOKUP(E20,'D-Results_JointAnalysis'!A:M,7,FALSE)),0)</f>
        <v>5.7971014492753624E-2</v>
      </c>
      <c r="Z20" s="185">
        <f>IFERROR((VLOOKUP(F20,'D-Results_JointAnalysis'!A:M,4,FALSE)/VLOOKUP(F20,'D-Results_JointAnalysis'!A:M,7,FALSE)),0)</f>
        <v>0</v>
      </c>
      <c r="AA20" s="185">
        <f>IFERROR((VLOOKUP(G20,'D-Results_JointAnalysis'!A:M,4,FALSE)/VLOOKUP(G20,'D-Results_JointAnalysis'!A:M,7,FALSE)),0)</f>
        <v>0</v>
      </c>
      <c r="AB20" s="185">
        <f>IFERROR((VLOOKUP(H20,'D-Results_JointAnalysis'!A:M,4,FALSE)/VLOOKUP(H20,'D-Results_JointAnalysis'!A:M,7,FALSE)),0)</f>
        <v>0</v>
      </c>
      <c r="AC20" s="186">
        <f t="shared" si="10"/>
        <v>5.7971014492753624E-2</v>
      </c>
      <c r="AD20" s="235">
        <f t="shared" si="11"/>
        <v>3495.36231884058</v>
      </c>
      <c r="AE20" s="185">
        <f>IFERROR((VLOOKUP(E20,'D-Results_JointAnalysis'!A:M,5,FALSE)/VLOOKUP(E20,'D-Results_JointAnalysis'!A:M,7,FALSE)),0)</f>
        <v>0</v>
      </c>
      <c r="AF20" s="185">
        <f>IFERROR((VLOOKUP(F20,'D-Results_JointAnalysis'!A:M,5,FALSE)/VLOOKUP(F20,'D-Results_JointAnalysis'!A:M,7,FALSE)),0)</f>
        <v>0</v>
      </c>
      <c r="AG20" s="185">
        <f>IFERROR((VLOOKUP(G20,'D-Results_JointAnalysis'!A:M,5,FALSE)/VLOOKUP(G20,'D-Results_JointAnalysis'!A:M,7,FALSE)),0)</f>
        <v>0</v>
      </c>
      <c r="AH20" s="185">
        <f>IFERROR((VLOOKUP(H20,'D-Results_JointAnalysis'!A:M,5,FALSE)/VLOOKUP(H20,'D-Results_JointAnalysis'!A:M,7,FALSE)),0)</f>
        <v>0</v>
      </c>
      <c r="AI20" s="186">
        <f t="shared" si="12"/>
        <v>0</v>
      </c>
      <c r="AJ20" s="235">
        <f t="shared" si="13"/>
        <v>0</v>
      </c>
      <c r="AK20" s="185">
        <f>IFERROR((VLOOKUP(E20,'D-Results_JointAnalysis'!A:M,6,FALSE)/VLOOKUP(E20,'D-Results_JointAnalysis'!A:M,7,FALSE)),0)</f>
        <v>0</v>
      </c>
      <c r="AL20" s="185">
        <f>IFERROR((VLOOKUP(F20,'D-Results_JointAnalysis'!A:M,6,FALSE)/VLOOKUP(F20,'D-Results_JointAnalysis'!A:M,7,FALSE)),0)</f>
        <v>0</v>
      </c>
      <c r="AM20" s="185">
        <f>IFERROR((VLOOKUP(G20,'D-Results_JointAnalysis'!A:M,6,FALSE)/VLOOKUP(G20,'D-Results_JointAnalysis'!A:M,7,FALSE)),0)</f>
        <v>0</v>
      </c>
      <c r="AN20" s="185">
        <f>IFERROR((VLOOKUP(H20,'D-Results_JointAnalysis'!A:M,6,FALSE)/VLOOKUP(H20,'D-Results_JointAnalysis'!A:M,7,FALSE)),0)</f>
        <v>0</v>
      </c>
      <c r="AO20" s="186">
        <f t="shared" si="14"/>
        <v>0</v>
      </c>
      <c r="AP20" s="235">
        <f t="shared" si="15"/>
        <v>0</v>
      </c>
      <c r="AQ20" s="211">
        <f t="shared" si="16"/>
        <v>2</v>
      </c>
      <c r="AT20" s="335"/>
      <c r="AU20" s="188" t="s">
        <v>79</v>
      </c>
      <c r="AV20" s="200">
        <f>VLOOKUP(AU20,'E-REF_HNO_pop'!B:E,2,FALSE)</f>
        <v>81380</v>
      </c>
      <c r="AW20" s="192">
        <f>VLOOKUP(AU20,'E-REF_HNO_pop'!B:E,3,FALSE)</f>
        <v>19900</v>
      </c>
      <c r="AX20" s="201">
        <f>VLOOKUP(AU20,'E-REF_HNO_pop'!B:E,4,FALSE)</f>
        <v>61480</v>
      </c>
      <c r="AY20" s="238">
        <f>VLOOKUP(AU20,'D-Results_PiN'!A:J,10,FALSE)</f>
        <v>2</v>
      </c>
      <c r="AZ20" s="214">
        <f>VLOOKUP(AU20,'D-Results_JointAnalysis'!U:AI,7,FALSE)</f>
        <v>2</v>
      </c>
      <c r="BA20" s="239">
        <f>VLOOKUP(AU20,'D-Results_JointAnalysis'!U:AI,14,FALSE)</f>
        <v>2</v>
      </c>
      <c r="BB20" s="244">
        <f>VLOOKUP(AU20,'D-Results_PiN'!A:I,5,FALSE)</f>
        <v>0</v>
      </c>
      <c r="BC20" s="245">
        <f>VLOOKUP(AU20,'D-Results_PiN'!A:I,6,FALSE)</f>
        <v>0.97988410219442967</v>
      </c>
      <c r="BD20" s="245">
        <f>VLOOKUP(AU20,'D-Results_PiN'!A:I,7,FALSE)</f>
        <v>2.0115897805570236E-2</v>
      </c>
      <c r="BE20" s="245">
        <f>VLOOKUP(AU20,'D-Results_PiN'!A:I,8,FALSE)</f>
        <v>0</v>
      </c>
      <c r="BF20" s="245">
        <f>VLOOKUP(AU20,'D-Results_PiN'!A:I,9,FALSE)</f>
        <v>0</v>
      </c>
      <c r="BG20" s="261">
        <f t="shared" si="23"/>
        <v>2</v>
      </c>
      <c r="BH20" s="254">
        <f t="shared" si="24"/>
        <v>1637.0317634173057</v>
      </c>
      <c r="BI20" s="254">
        <f>VLOOKUP(AU20,'D-Results_JointAnalysis'!AK:AX,4,FALSE)+VLOOKUP(AU20,'D-Results_JointAnalysis'!AK:AX,5,FALSE)+VLOOKUP(AU20,'D-Results_JointAnalysis'!AK:AX,6,FALSE)</f>
        <v>239.75903614457832</v>
      </c>
      <c r="BJ20" s="255">
        <f>VLOOKUP(AU20,'D-Results_JointAnalysis'!AK:AX,11,FALSE)+VLOOKUP(AU20,'D-Results_JointAnalysis'!AK:AX,12,FALSE)+VLOOKUP(AU20,'D-Results_JointAnalysis'!AK:AX,13,FALSE)</f>
        <v>1397.2727272727273</v>
      </c>
      <c r="BK20" s="264">
        <f>VLOOKUP(AU20,'D-Results_JointAnalysis'!AK:AX,2,FALSE)+VLOOKUP(AU20,'D-Results_JointAnalysis'!AK:AX,9,FALSE)</f>
        <v>0</v>
      </c>
      <c r="BL20" s="254">
        <f>VLOOKUP(AU20,'D-Results_JointAnalysis'!AK:AX,3,FALSE)+VLOOKUP(AU20,'D-Results_JointAnalysis'!AK:AX,10,FALSE)</f>
        <v>79742.968236582688</v>
      </c>
      <c r="BM20" s="254">
        <f>VLOOKUP(AU20,'D-Results_JointAnalysis'!AK:AX,4,FALSE)+VLOOKUP(AU20,'D-Results_JointAnalysis'!AK:AX,11,FALSE)</f>
        <v>1637.0317634173057</v>
      </c>
      <c r="BN20" s="254">
        <f>VLOOKUP(AU20,'D-Results_JointAnalysis'!AK:AX,5,FALSE)+VLOOKUP(AU20,'D-Results_JointAnalysis'!AK:AX,12,FALSE)</f>
        <v>0</v>
      </c>
      <c r="BO20" s="255">
        <f>VLOOKUP(AU20,'D-Results_JointAnalysis'!AK:AX,6,FALSE)+VLOOKUP(AU20,'D-Results_JointAnalysis'!AK:AX,13,FALSE)</f>
        <v>0</v>
      </c>
      <c r="BP20" s="273"/>
      <c r="BQ20" s="274"/>
    </row>
    <row r="21" spans="1:69" x14ac:dyDescent="0.35">
      <c r="A21" t="s">
        <v>107</v>
      </c>
      <c r="B21" t="s">
        <v>308</v>
      </c>
      <c r="C21" s="190">
        <f>VLOOKUP(A21,'E-REF_HNO_pop'!B:E,4,FALSE)</f>
        <v>138718</v>
      </c>
      <c r="D21" s="190">
        <f>VLOOKUP(A21,'E-REF_HNO_pop'!B:C,2,FALSE)</f>
        <v>139718</v>
      </c>
      <c r="E21" t="s">
        <v>228</v>
      </c>
      <c r="F21" t="s">
        <v>273</v>
      </c>
      <c r="G21" t="s">
        <v>155</v>
      </c>
      <c r="H21" t="s">
        <v>35</v>
      </c>
      <c r="I21" s="290">
        <f t="shared" si="0"/>
        <v>1.6023101673598197</v>
      </c>
      <c r="J21" s="290">
        <f t="shared" si="1"/>
        <v>0.52655457905417391</v>
      </c>
      <c r="K21" s="290">
        <f t="shared" si="2"/>
        <v>0.5860448607649632</v>
      </c>
      <c r="L21" s="290">
        <f t="shared" si="3"/>
        <v>1.2850903928210431</v>
      </c>
      <c r="M21" s="185">
        <f>IFERROR((VLOOKUP(E21,'D-Results_JointAnalysis'!A:M,2,FALSE)/VLOOKUP(E21,'D-Results_JointAnalysis'!A:M,7,FALSE)),0)</f>
        <v>0</v>
      </c>
      <c r="N21" s="185">
        <f>IFERROR((VLOOKUP(F21,'D-Results_JointAnalysis'!A:M,2,FALSE)/VLOOKUP(F21,'D-Results_JointAnalysis'!A:M,7,FALSE)),0)</f>
        <v>0</v>
      </c>
      <c r="O21" s="185">
        <f>IFERROR((VLOOKUP(G21,'D-Results_JointAnalysis'!A:M,2,FALSE)/VLOOKUP(G21,'D-Results_JointAnalysis'!A:M,7,FALSE)),0)</f>
        <v>1.3333333333333334E-2</v>
      </c>
      <c r="P21" s="185">
        <f>IFERROR((VLOOKUP(H21,'D-Results_JointAnalysis'!A:M,2,FALSE)/VLOOKUP(H21,'D-Results_JointAnalysis'!A:M,7,FALSE)),0)</f>
        <v>0</v>
      </c>
      <c r="Q21" s="186">
        <f t="shared" si="7"/>
        <v>1.9534828692165441E-3</v>
      </c>
      <c r="R21" s="235">
        <f t="shared" si="4"/>
        <v>270.98323665198058</v>
      </c>
      <c r="S21" s="185">
        <f>IFERROR((VLOOKUP(E21,'D-Results_JointAnalysis'!A:M,3,FALSE)/VLOOKUP(E21,'D-Results_JointAnalysis'!A:M,7,FALSE)),0)</f>
        <v>0.91438356164383561</v>
      </c>
      <c r="T21" s="185">
        <f>IFERROR((VLOOKUP(F21,'D-Results_JointAnalysis'!A:M,3,FALSE)/VLOOKUP(F21,'D-Results_JointAnalysis'!A:M,7,FALSE)),0)</f>
        <v>0.88235294117647056</v>
      </c>
      <c r="U21" s="185">
        <f>IFERROR((VLOOKUP(G21,'D-Results_JointAnalysis'!A:M,3,FALSE)/VLOOKUP(G21,'D-Results_JointAnalysis'!A:M,7,FALSE)),0)</f>
        <v>0.89333333333333331</v>
      </c>
      <c r="V21" s="185">
        <f>IFERROR((VLOOKUP(H21,'D-Results_JointAnalysis'!A:M,3,FALSE)/VLOOKUP(H21,'D-Results_JointAnalysis'!A:M,7,FALSE)),0)</f>
        <v>0.81308411214953269</v>
      </c>
      <c r="W21" s="186">
        <f t="shared" si="8"/>
        <v>0.87453826230895415</v>
      </c>
      <c r="X21" s="236">
        <f t="shared" si="9"/>
        <v>121314.19867097351</v>
      </c>
      <c r="Y21" s="185">
        <f>IFERROR((VLOOKUP(E21,'D-Results_JointAnalysis'!A:M,4,FALSE)/VLOOKUP(E21,'D-Results_JointAnalysis'!A:M,7,FALSE)),0)</f>
        <v>8.5616438356164379E-2</v>
      </c>
      <c r="Z21" s="185">
        <f>IFERROR((VLOOKUP(F21,'D-Results_JointAnalysis'!A:M,4,FALSE)/VLOOKUP(F21,'D-Results_JointAnalysis'!A:M,7,FALSE)),0)</f>
        <v>0.11764705882352941</v>
      </c>
      <c r="AA21" s="185">
        <f>IFERROR((VLOOKUP(G21,'D-Results_JointAnalysis'!A:M,4,FALSE)/VLOOKUP(G21,'D-Results_JointAnalysis'!A:M,7,FALSE)),0)</f>
        <v>9.3333333333333338E-2</v>
      </c>
      <c r="AB21" s="185">
        <f>IFERROR((VLOOKUP(H21,'D-Results_JointAnalysis'!A:M,4,FALSE)/VLOOKUP(H21,'D-Results_JointAnalysis'!A:M,7,FALSE)),0)</f>
        <v>0.18691588785046728</v>
      </c>
      <c r="AC21" s="186">
        <f t="shared" si="10"/>
        <v>0.12350825482182921</v>
      </c>
      <c r="AD21" s="235">
        <f t="shared" si="11"/>
        <v>17132.818092374506</v>
      </c>
      <c r="AE21" s="185">
        <f>IFERROR((VLOOKUP(E21,'D-Results_JointAnalysis'!A:M,5,FALSE)/VLOOKUP(E21,'D-Results_JointAnalysis'!A:M,7,FALSE)),0)</f>
        <v>0</v>
      </c>
      <c r="AF21" s="185">
        <f>IFERROR((VLOOKUP(F21,'D-Results_JointAnalysis'!A:M,5,FALSE)/VLOOKUP(F21,'D-Results_JointAnalysis'!A:M,7,FALSE)),0)</f>
        <v>0</v>
      </c>
      <c r="AG21" s="185">
        <f>IFERROR((VLOOKUP(G21,'D-Results_JointAnalysis'!A:M,5,FALSE)/VLOOKUP(G21,'D-Results_JointAnalysis'!A:M,7,FALSE)),0)</f>
        <v>0</v>
      </c>
      <c r="AH21" s="185">
        <f>IFERROR((VLOOKUP(H21,'D-Results_JointAnalysis'!A:M,5,FALSE)/VLOOKUP(H21,'D-Results_JointAnalysis'!A:M,7,FALSE)),0)</f>
        <v>0</v>
      </c>
      <c r="AI21" s="186">
        <f t="shared" si="12"/>
        <v>0</v>
      </c>
      <c r="AJ21" s="235">
        <f t="shared" si="13"/>
        <v>0</v>
      </c>
      <c r="AK21" s="185">
        <f>IFERROR((VLOOKUP(E21,'D-Results_JointAnalysis'!A:M,6,FALSE)/VLOOKUP(E21,'D-Results_JointAnalysis'!A:M,7,FALSE)),0)</f>
        <v>0</v>
      </c>
      <c r="AL21" s="185">
        <f>IFERROR((VLOOKUP(F21,'D-Results_JointAnalysis'!A:M,6,FALSE)/VLOOKUP(F21,'D-Results_JointAnalysis'!A:M,7,FALSE)),0)</f>
        <v>0</v>
      </c>
      <c r="AM21" s="185">
        <f>IFERROR((VLOOKUP(G21,'D-Results_JointAnalysis'!A:M,6,FALSE)/VLOOKUP(G21,'D-Results_JointAnalysis'!A:M,7,FALSE)),0)</f>
        <v>0</v>
      </c>
      <c r="AN21" s="185">
        <f>IFERROR((VLOOKUP(H21,'D-Results_JointAnalysis'!A:M,6,FALSE)/VLOOKUP(H21,'D-Results_JointAnalysis'!A:M,7,FALSE)),0)</f>
        <v>0</v>
      </c>
      <c r="AO21" s="186">
        <f t="shared" si="14"/>
        <v>0</v>
      </c>
      <c r="AP21" s="235">
        <f t="shared" si="15"/>
        <v>0</v>
      </c>
      <c r="AQ21" s="211">
        <f t="shared" si="16"/>
        <v>2</v>
      </c>
      <c r="AT21" s="335"/>
      <c r="AU21" s="188" t="s">
        <v>235</v>
      </c>
      <c r="AV21" s="200">
        <f>VLOOKUP(AU21,'E-REF_HNO_pop'!B:E,2,FALSE)</f>
        <v>78655</v>
      </c>
      <c r="AW21" s="192">
        <f>VLOOKUP(AU21,'E-REF_HNO_pop'!B:E,3,FALSE)</f>
        <v>14000</v>
      </c>
      <c r="AX21" s="201">
        <f>VLOOKUP(AU21,'E-REF_HNO_pop'!B:E,4,FALSE)</f>
        <v>64655</v>
      </c>
      <c r="AY21" s="238">
        <f>VLOOKUP(AU21,'D-Results_PiN'!A:J,10,FALSE)</f>
        <v>2</v>
      </c>
      <c r="AZ21" s="214">
        <f>VLOOKUP(AU21,'D-Results_JointAnalysis'!U:AI,7,FALSE)</f>
        <v>2</v>
      </c>
      <c r="BA21" s="239">
        <f>VLOOKUP(AU21,'D-Results_JointAnalysis'!U:AI,14,FALSE)</f>
        <v>2</v>
      </c>
      <c r="BB21" s="244">
        <f>VLOOKUP(AU21,'D-Results_PiN'!A:I,5,FALSE)</f>
        <v>9.23603933834217E-3</v>
      </c>
      <c r="BC21" s="245">
        <f>VLOOKUP(AU21,'D-Results_PiN'!A:I,6,FALSE)</f>
        <v>0.98575008745355785</v>
      </c>
      <c r="BD21" s="245">
        <f>VLOOKUP(AU21,'D-Results_PiN'!A:I,7,FALSE)</f>
        <v>5.0138732080999126E-3</v>
      </c>
      <c r="BE21" s="245">
        <f>VLOOKUP(AU21,'D-Results_PiN'!A:I,8,FALSE)</f>
        <v>0</v>
      </c>
      <c r="BF21" s="245">
        <f>VLOOKUP(AU21,'D-Results_PiN'!A:I,9,FALSE)</f>
        <v>0</v>
      </c>
      <c r="BG21" s="261">
        <f t="shared" si="23"/>
        <v>2</v>
      </c>
      <c r="BH21" s="254">
        <f t="shared" si="24"/>
        <v>394.36619718309862</v>
      </c>
      <c r="BI21" s="254">
        <f>VLOOKUP(AU21,'D-Results_JointAnalysis'!AK:AX,4,FALSE)+VLOOKUP(AU21,'D-Results_JointAnalysis'!AK:AX,5,FALSE)+VLOOKUP(AU21,'D-Results_JointAnalysis'!AK:AX,6,FALSE)</f>
        <v>394.36619718309862</v>
      </c>
      <c r="BJ21" s="255">
        <f>VLOOKUP(AU21,'D-Results_JointAnalysis'!AK:AX,11,FALSE)+VLOOKUP(AU21,'D-Results_JointAnalysis'!AK:AX,12,FALSE)+VLOOKUP(AU21,'D-Results_JointAnalysis'!AK:AX,13,FALSE)</f>
        <v>0</v>
      </c>
      <c r="BK21" s="264">
        <f>VLOOKUP(AU21,'D-Results_JointAnalysis'!AK:AX,2,FALSE)+VLOOKUP(AU21,'D-Results_JointAnalysis'!AK:AX,9,FALSE)</f>
        <v>726.4606741573034</v>
      </c>
      <c r="BL21" s="254">
        <f>VLOOKUP(AU21,'D-Results_JointAnalysis'!AK:AX,3,FALSE)+VLOOKUP(AU21,'D-Results_JointAnalysis'!AK:AX,10,FALSE)</f>
        <v>77534.17312865959</v>
      </c>
      <c r="BM21" s="254">
        <f>VLOOKUP(AU21,'D-Results_JointAnalysis'!AK:AX,4,FALSE)+VLOOKUP(AU21,'D-Results_JointAnalysis'!AK:AX,11,FALSE)</f>
        <v>394.36619718309862</v>
      </c>
      <c r="BN21" s="254">
        <f>VLOOKUP(AU21,'D-Results_JointAnalysis'!AK:AX,5,FALSE)+VLOOKUP(AU21,'D-Results_JointAnalysis'!AK:AX,12,FALSE)</f>
        <v>0</v>
      </c>
      <c r="BO21" s="255">
        <f>VLOOKUP(AU21,'D-Results_JointAnalysis'!AK:AX,6,FALSE)+VLOOKUP(AU21,'D-Results_JointAnalysis'!AK:AX,13,FALSE)</f>
        <v>0</v>
      </c>
      <c r="BP21" s="273"/>
      <c r="BQ21" s="274"/>
    </row>
    <row r="22" spans="1:69" x14ac:dyDescent="0.35">
      <c r="A22" t="s">
        <v>109</v>
      </c>
      <c r="B22" t="s">
        <v>308</v>
      </c>
      <c r="C22" s="190">
        <f>VLOOKUP(A22,'E-REF_HNO_pop'!B:E,4,FALSE)</f>
        <v>69298</v>
      </c>
      <c r="D22" s="190">
        <f>VLOOKUP(A22,'E-REF_HNO_pop'!B:C,2,FALSE)</f>
        <v>69298</v>
      </c>
      <c r="E22" t="s">
        <v>148</v>
      </c>
      <c r="I22" s="290">
        <f t="shared" si="0"/>
        <v>1</v>
      </c>
      <c r="J22" s="290">
        <f t="shared" si="1"/>
        <v>0</v>
      </c>
      <c r="K22" s="290">
        <f t="shared" si="2"/>
        <v>0</v>
      </c>
      <c r="L22" s="290">
        <f t="shared" si="3"/>
        <v>0</v>
      </c>
      <c r="M22" s="185">
        <f>IFERROR((VLOOKUP(E22,'D-Results_JointAnalysis'!A:M,2,FALSE)/VLOOKUP(E22,'D-Results_JointAnalysis'!A:M,7,FALSE)),0)</f>
        <v>0</v>
      </c>
      <c r="N22" s="185">
        <f>IFERROR((VLOOKUP(F22,'D-Results_JointAnalysis'!A:M,2,FALSE)/VLOOKUP(F22,'D-Results_JointAnalysis'!A:M,7,FALSE)),0)</f>
        <v>0</v>
      </c>
      <c r="O22" s="185">
        <f>IFERROR((VLOOKUP(G22,'D-Results_JointAnalysis'!A:M,2,FALSE)/VLOOKUP(G22,'D-Results_JointAnalysis'!A:M,7,FALSE)),0)</f>
        <v>0</v>
      </c>
      <c r="P22" s="185">
        <f>IFERROR((VLOOKUP(H22,'D-Results_JointAnalysis'!A:M,2,FALSE)/VLOOKUP(H22,'D-Results_JointAnalysis'!A:M,7,FALSE)),0)</f>
        <v>0</v>
      </c>
      <c r="Q22" s="186">
        <f t="shared" si="7"/>
        <v>0</v>
      </c>
      <c r="R22" s="235">
        <f t="shared" si="4"/>
        <v>0</v>
      </c>
      <c r="S22" s="185">
        <f>IFERROR((VLOOKUP(E22,'D-Results_JointAnalysis'!A:M,3,FALSE)/VLOOKUP(E22,'D-Results_JointAnalysis'!A:M,7,FALSE)),0)</f>
        <v>0.96610169491525422</v>
      </c>
      <c r="T22" s="185">
        <f>IFERROR((VLOOKUP(F22,'D-Results_JointAnalysis'!A:M,3,FALSE)/VLOOKUP(F22,'D-Results_JointAnalysis'!A:M,7,FALSE)),0)</f>
        <v>0</v>
      </c>
      <c r="U22" s="185">
        <f>IFERROR((VLOOKUP(G22,'D-Results_JointAnalysis'!A:M,3,FALSE)/VLOOKUP(G22,'D-Results_JointAnalysis'!A:M,7,FALSE)),0)</f>
        <v>0</v>
      </c>
      <c r="V22" s="185">
        <f>IFERROR((VLOOKUP(H22,'D-Results_JointAnalysis'!A:M,3,FALSE)/VLOOKUP(H22,'D-Results_JointAnalysis'!A:M,7,FALSE)),0)</f>
        <v>0</v>
      </c>
      <c r="W22" s="186">
        <f t="shared" si="8"/>
        <v>0.96610169491525422</v>
      </c>
      <c r="X22" s="236">
        <f t="shared" si="9"/>
        <v>66948.91525423729</v>
      </c>
      <c r="Y22" s="185">
        <f>IFERROR((VLOOKUP(E22,'D-Results_JointAnalysis'!A:M,4,FALSE)/VLOOKUP(E22,'D-Results_JointAnalysis'!A:M,7,FALSE)),0)</f>
        <v>3.3898305084745763E-2</v>
      </c>
      <c r="Z22" s="185">
        <f>IFERROR((VLOOKUP(F22,'D-Results_JointAnalysis'!A:M,4,FALSE)/VLOOKUP(F22,'D-Results_JointAnalysis'!A:M,7,FALSE)),0)</f>
        <v>0</v>
      </c>
      <c r="AA22" s="185">
        <f>IFERROR((VLOOKUP(G22,'D-Results_JointAnalysis'!A:M,4,FALSE)/VLOOKUP(G22,'D-Results_JointAnalysis'!A:M,7,FALSE)),0)</f>
        <v>0</v>
      </c>
      <c r="AB22" s="185">
        <f>IFERROR((VLOOKUP(H22,'D-Results_JointAnalysis'!A:M,4,FALSE)/VLOOKUP(H22,'D-Results_JointAnalysis'!A:M,7,FALSE)),0)</f>
        <v>0</v>
      </c>
      <c r="AC22" s="186">
        <f t="shared" si="10"/>
        <v>3.3898305084745763E-2</v>
      </c>
      <c r="AD22" s="235">
        <f t="shared" si="11"/>
        <v>2349.0847457627119</v>
      </c>
      <c r="AE22" s="185">
        <f>IFERROR((VLOOKUP(E22,'D-Results_JointAnalysis'!A:M,5,FALSE)/VLOOKUP(E22,'D-Results_JointAnalysis'!A:M,7,FALSE)),0)</f>
        <v>0</v>
      </c>
      <c r="AF22" s="185">
        <f>IFERROR((VLOOKUP(F22,'D-Results_JointAnalysis'!A:M,5,FALSE)/VLOOKUP(F22,'D-Results_JointAnalysis'!A:M,7,FALSE)),0)</f>
        <v>0</v>
      </c>
      <c r="AG22" s="185">
        <f>IFERROR((VLOOKUP(G22,'D-Results_JointAnalysis'!A:M,5,FALSE)/VLOOKUP(G22,'D-Results_JointAnalysis'!A:M,7,FALSE)),0)</f>
        <v>0</v>
      </c>
      <c r="AH22" s="185">
        <f>IFERROR((VLOOKUP(H22,'D-Results_JointAnalysis'!A:M,5,FALSE)/VLOOKUP(H22,'D-Results_JointAnalysis'!A:M,7,FALSE)),0)</f>
        <v>0</v>
      </c>
      <c r="AI22" s="186">
        <f t="shared" si="12"/>
        <v>0</v>
      </c>
      <c r="AJ22" s="235">
        <f t="shared" si="13"/>
        <v>0</v>
      </c>
      <c r="AK22" s="185">
        <f>IFERROR((VLOOKUP(E22,'D-Results_JointAnalysis'!A:M,6,FALSE)/VLOOKUP(E22,'D-Results_JointAnalysis'!A:M,7,FALSE)),0)</f>
        <v>0</v>
      </c>
      <c r="AL22" s="185">
        <f>IFERROR((VLOOKUP(F22,'D-Results_JointAnalysis'!A:M,6,FALSE)/VLOOKUP(F22,'D-Results_JointAnalysis'!A:M,7,FALSE)),0)</f>
        <v>0</v>
      </c>
      <c r="AM22" s="185">
        <f>IFERROR((VLOOKUP(G22,'D-Results_JointAnalysis'!A:M,6,FALSE)/VLOOKUP(G22,'D-Results_JointAnalysis'!A:M,7,FALSE)),0)</f>
        <v>0</v>
      </c>
      <c r="AN22" s="185">
        <f>IFERROR((VLOOKUP(H22,'D-Results_JointAnalysis'!A:M,6,FALSE)/VLOOKUP(H22,'D-Results_JointAnalysis'!A:M,7,FALSE)),0)</f>
        <v>0</v>
      </c>
      <c r="AO22" s="186">
        <f t="shared" si="14"/>
        <v>0</v>
      </c>
      <c r="AP22" s="235">
        <f t="shared" si="15"/>
        <v>0</v>
      </c>
      <c r="AQ22" s="211">
        <f t="shared" si="16"/>
        <v>2</v>
      </c>
      <c r="AT22" s="335"/>
      <c r="AU22" s="188" t="s">
        <v>273</v>
      </c>
      <c r="AV22" s="200">
        <f>VLOOKUP(AU22,'E-REF_HNO_pop'!B:E,2,FALSE)</f>
        <v>71342</v>
      </c>
      <c r="AW22" s="192">
        <f>VLOOKUP(AU22,'E-REF_HNO_pop'!B:E,3,FALSE)</f>
        <v>3100</v>
      </c>
      <c r="AX22" s="201">
        <f>VLOOKUP(AU22,'E-REF_HNO_pop'!B:E,4,FALSE)</f>
        <v>68242</v>
      </c>
      <c r="AY22" s="238">
        <f>VLOOKUP(AU22,'D-Results_PiN'!A:J,10,FALSE)</f>
        <v>2</v>
      </c>
      <c r="AZ22" s="214">
        <f>VLOOKUP(AU22,'D-Results_JointAnalysis'!U:AI,7,FALSE)</f>
        <v>2</v>
      </c>
      <c r="BA22" s="239">
        <f>VLOOKUP(AU22,'D-Results_JointAnalysis'!U:AI,14,FALSE)</f>
        <v>2</v>
      </c>
      <c r="BB22" s="244">
        <f>VLOOKUP(AU22,'D-Results_PiN'!A:I,5,FALSE)</f>
        <v>0</v>
      </c>
      <c r="BC22" s="245">
        <f>VLOOKUP(AU22,'D-Results_PiN'!A:I,6,FALSE)</f>
        <v>0.87918832134350755</v>
      </c>
      <c r="BD22" s="245">
        <f>VLOOKUP(AU22,'D-Results_PiN'!A:I,7,FALSE)</f>
        <v>0.11943222898571368</v>
      </c>
      <c r="BE22" s="245">
        <f>VLOOKUP(AU22,'D-Results_PiN'!A:I,8,FALSE)</f>
        <v>1.3794496707787616E-3</v>
      </c>
      <c r="BF22" s="245">
        <f>VLOOKUP(AU22,'D-Results_PiN'!A:I,9,FALSE)</f>
        <v>0</v>
      </c>
      <c r="BG22" s="261">
        <f t="shared" si="23"/>
        <v>2</v>
      </c>
      <c r="BH22" s="254">
        <f t="shared" si="24"/>
        <v>8618.9467787114845</v>
      </c>
      <c r="BI22" s="254">
        <f>VLOOKUP(AU22,'D-Results_JointAnalysis'!AK:AX,4,FALSE)+VLOOKUP(AU22,'D-Results_JointAnalysis'!AK:AX,5,FALSE)+VLOOKUP(AU22,'D-Results_JointAnalysis'!AK:AX,6,FALSE)</f>
        <v>590.47619047619048</v>
      </c>
      <c r="BJ22" s="255">
        <f>VLOOKUP(AU22,'D-Results_JointAnalysis'!AK:AX,11,FALSE)+VLOOKUP(AU22,'D-Results_JointAnalysis'!AK:AX,12,FALSE)+VLOOKUP(AU22,'D-Results_JointAnalysis'!AK:AX,13,FALSE)</f>
        <v>8028.4705882352937</v>
      </c>
      <c r="BK22" s="264">
        <f>VLOOKUP(AU22,'D-Results_JointAnalysis'!AK:AX,2,FALSE)+VLOOKUP(AU22,'D-Results_JointAnalysis'!AK:AX,9,FALSE)</f>
        <v>0</v>
      </c>
      <c r="BL22" s="254">
        <f>VLOOKUP(AU22,'D-Results_JointAnalysis'!AK:AX,3,FALSE)+VLOOKUP(AU22,'D-Results_JointAnalysis'!AK:AX,10,FALSE)</f>
        <v>62723.053221288515</v>
      </c>
      <c r="BM22" s="254">
        <f>VLOOKUP(AU22,'D-Results_JointAnalysis'!AK:AX,4,FALSE)+VLOOKUP(AU22,'D-Results_JointAnalysis'!AK:AX,11,FALSE)</f>
        <v>8520.5340802987848</v>
      </c>
      <c r="BN22" s="254">
        <f>VLOOKUP(AU22,'D-Results_JointAnalysis'!AK:AX,5,FALSE)+VLOOKUP(AU22,'D-Results_JointAnalysis'!AK:AX,12,FALSE)</f>
        <v>98.412698412698404</v>
      </c>
      <c r="BO22" s="255">
        <f>VLOOKUP(AU22,'D-Results_JointAnalysis'!AK:AX,6,FALSE)+VLOOKUP(AU22,'D-Results_JointAnalysis'!AK:AX,13,FALSE)</f>
        <v>0</v>
      </c>
      <c r="BP22" s="273"/>
      <c r="BQ22" s="274"/>
    </row>
    <row r="23" spans="1:69" x14ac:dyDescent="0.35">
      <c r="AT23" s="335"/>
      <c r="AU23" s="188" t="s">
        <v>219</v>
      </c>
      <c r="AV23" s="200">
        <f>VLOOKUP(AU23,'E-REF_HNO_pop'!B:E,2,FALSE)</f>
        <v>87596</v>
      </c>
      <c r="AW23" s="192">
        <f>VLOOKUP(AU23,'E-REF_HNO_pop'!B:E,3,FALSE)</f>
        <v>1400</v>
      </c>
      <c r="AX23" s="201">
        <f>VLOOKUP(AU23,'E-REF_HNO_pop'!B:E,4,FALSE)</f>
        <v>86196</v>
      </c>
      <c r="AY23" s="238">
        <f>VLOOKUP(AU23,'D-Results_PiN'!A:J,10,FALSE)</f>
        <v>2</v>
      </c>
      <c r="AZ23" s="214">
        <f>VLOOKUP(AU23,'D-Results_JointAnalysis'!U:AI,7,FALSE)</f>
        <v>2</v>
      </c>
      <c r="BA23" s="239">
        <f>VLOOKUP(AU23,'D-Results_JointAnalysis'!U:AI,14,FALSE)</f>
        <v>2</v>
      </c>
      <c r="BB23" s="244">
        <f>VLOOKUP(AU23,'D-Results_PiN'!A:I,5,FALSE)</f>
        <v>0</v>
      </c>
      <c r="BC23" s="245">
        <f>VLOOKUP(AU23,'D-Results_PiN'!A:I,6,FALSE)</f>
        <v>0.92840294243203747</v>
      </c>
      <c r="BD23" s="245">
        <f>VLOOKUP(AU23,'D-Results_PiN'!A:I,7,FALSE)</f>
        <v>7.1597057567962474E-2</v>
      </c>
      <c r="BE23" s="245">
        <f>VLOOKUP(AU23,'D-Results_PiN'!A:I,8,FALSE)</f>
        <v>0</v>
      </c>
      <c r="BF23" s="245">
        <f>VLOOKUP(AU23,'D-Results_PiN'!A:I,9,FALSE)</f>
        <v>0</v>
      </c>
      <c r="BG23" s="261">
        <f t="shared" si="23"/>
        <v>2</v>
      </c>
      <c r="BH23" s="254">
        <f t="shared" si="24"/>
        <v>6271.6158547232408</v>
      </c>
      <c r="BI23" s="254">
        <f>VLOOKUP(AU23,'D-Results_JointAnalysis'!AK:AX,4,FALSE)+VLOOKUP(AU23,'D-Results_JointAnalysis'!AK:AX,5,FALSE)+VLOOKUP(AU23,'D-Results_JointAnalysis'!AK:AX,6,FALSE)</f>
        <v>40.579710144927539</v>
      </c>
      <c r="BJ23" s="255">
        <f>VLOOKUP(AU23,'D-Results_JointAnalysis'!AK:AX,11,FALSE)+VLOOKUP(AU23,'D-Results_JointAnalysis'!AK:AX,12,FALSE)+VLOOKUP(AU23,'D-Results_JointAnalysis'!AK:AX,13,FALSE)</f>
        <v>6231.0361445783128</v>
      </c>
      <c r="BK23" s="264">
        <f>VLOOKUP(AU23,'D-Results_JointAnalysis'!AK:AX,2,FALSE)+VLOOKUP(AU23,'D-Results_JointAnalysis'!AK:AX,9,FALSE)</f>
        <v>0</v>
      </c>
      <c r="BL23" s="254">
        <f>VLOOKUP(AU23,'D-Results_JointAnalysis'!AK:AX,3,FALSE)+VLOOKUP(AU23,'D-Results_JointAnalysis'!AK:AX,10,FALSE)</f>
        <v>81324.384145276752</v>
      </c>
      <c r="BM23" s="254">
        <f>VLOOKUP(AU23,'D-Results_JointAnalysis'!AK:AX,4,FALSE)+VLOOKUP(AU23,'D-Results_JointAnalysis'!AK:AX,11,FALSE)</f>
        <v>6271.6158547232408</v>
      </c>
      <c r="BN23" s="254">
        <f>VLOOKUP(AU23,'D-Results_JointAnalysis'!AK:AX,5,FALSE)+VLOOKUP(AU23,'D-Results_JointAnalysis'!AK:AX,12,FALSE)</f>
        <v>0</v>
      </c>
      <c r="BO23" s="255">
        <f>VLOOKUP(AU23,'D-Results_JointAnalysis'!AK:AX,6,FALSE)+VLOOKUP(AU23,'D-Results_JointAnalysis'!AK:AX,13,FALSE)</f>
        <v>0</v>
      </c>
      <c r="BP23" s="273"/>
      <c r="BQ23" s="274"/>
    </row>
    <row r="24" spans="1:69" x14ac:dyDescent="0.35">
      <c r="AT24" s="335"/>
      <c r="AU24" s="188" t="s">
        <v>80</v>
      </c>
      <c r="AV24" s="200">
        <f>VLOOKUP(AU24,'E-REF_HNO_pop'!B:E,2,FALSE)</f>
        <v>150060</v>
      </c>
      <c r="AW24" s="192">
        <f>VLOOKUP(AU24,'E-REF_HNO_pop'!B:E,3,FALSE)</f>
        <v>27100</v>
      </c>
      <c r="AX24" s="201">
        <f>VLOOKUP(AU24,'E-REF_HNO_pop'!B:E,4,FALSE)</f>
        <v>122960</v>
      </c>
      <c r="AY24" s="238">
        <f>VLOOKUP(AU24,'D-Results_PiN'!A:J,10,FALSE)</f>
        <v>2</v>
      </c>
      <c r="AZ24" s="214">
        <f>VLOOKUP(AU24,'D-Results_JointAnalysis'!U:AI,7,FALSE)</f>
        <v>2</v>
      </c>
      <c r="BA24" s="239">
        <f>VLOOKUP(AU24,'D-Results_JointAnalysis'!U:AI,14,FALSE)</f>
        <v>2</v>
      </c>
      <c r="BB24" s="244">
        <f>VLOOKUP(AU24,'D-Results_PiN'!A:I,5,FALSE)</f>
        <v>1.4250531671389415E-2</v>
      </c>
      <c r="BC24" s="245">
        <f>VLOOKUP(AU24,'D-Results_PiN'!A:I,6,FALSE)</f>
        <v>0.92111659112635813</v>
      </c>
      <c r="BD24" s="245">
        <f>VLOOKUP(AU24,'D-Results_PiN'!A:I,7,FALSE)</f>
        <v>6.4632877202252387E-2</v>
      </c>
      <c r="BE24" s="245">
        <f>VLOOKUP(AU24,'D-Results_PiN'!A:I,8,FALSE)</f>
        <v>0</v>
      </c>
      <c r="BF24" s="245">
        <f>VLOOKUP(AU24,'D-Results_PiN'!A:I,9,FALSE)</f>
        <v>0</v>
      </c>
      <c r="BG24" s="261">
        <f t="shared" si="23"/>
        <v>2</v>
      </c>
      <c r="BH24" s="254">
        <f t="shared" si="24"/>
        <v>9698.8095529699931</v>
      </c>
      <c r="BI24" s="254">
        <f>VLOOKUP(AU24,'D-Results_JointAnalysis'!AK:AX,4,FALSE)+VLOOKUP(AU24,'D-Results_JointAnalysis'!AK:AX,5,FALSE)+VLOOKUP(AU24,'D-Results_JointAnalysis'!AK:AX,6,FALSE)</f>
        <v>1145.0704225352113</v>
      </c>
      <c r="BJ24" s="255">
        <f>VLOOKUP(AU24,'D-Results_JointAnalysis'!AK:AX,11,FALSE)+VLOOKUP(AU24,'D-Results_JointAnalysis'!AK:AX,12,FALSE)+VLOOKUP(AU24,'D-Results_JointAnalysis'!AK:AX,13,FALSE)</f>
        <v>8553.7391304347821</v>
      </c>
      <c r="BK24" s="264">
        <f>VLOOKUP(AU24,'D-Results_JointAnalysis'!AK:AX,2,FALSE)+VLOOKUP(AU24,'D-Results_JointAnalysis'!AK:AX,9,FALSE)</f>
        <v>2138.4347826086955</v>
      </c>
      <c r="BL24" s="254">
        <f>VLOOKUP(AU24,'D-Results_JointAnalysis'!AK:AX,3,FALSE)+VLOOKUP(AU24,'D-Results_JointAnalysis'!AK:AX,10,FALSE)</f>
        <v>138222.7556644213</v>
      </c>
      <c r="BM24" s="254">
        <f>VLOOKUP(AU24,'D-Results_JointAnalysis'!AK:AX,4,FALSE)+VLOOKUP(AU24,'D-Results_JointAnalysis'!AK:AX,11,FALSE)</f>
        <v>9698.8095529699931</v>
      </c>
      <c r="BN24" s="254">
        <f>VLOOKUP(AU24,'D-Results_JointAnalysis'!AK:AX,5,FALSE)+VLOOKUP(AU24,'D-Results_JointAnalysis'!AK:AX,12,FALSE)</f>
        <v>0</v>
      </c>
      <c r="BO24" s="255">
        <f>VLOOKUP(AU24,'D-Results_JointAnalysis'!AK:AX,6,FALSE)+VLOOKUP(AU24,'D-Results_JointAnalysis'!AK:AX,13,FALSE)</f>
        <v>0</v>
      </c>
      <c r="BP24" s="273"/>
      <c r="BQ24" s="274"/>
    </row>
    <row r="25" spans="1:69" x14ac:dyDescent="0.35">
      <c r="AT25" s="335"/>
      <c r="AU25" s="188" t="s">
        <v>148</v>
      </c>
      <c r="AV25" s="200">
        <f>VLOOKUP(AU25,'E-REF_HNO_pop'!B:E,2,FALSE)</f>
        <v>212050</v>
      </c>
      <c r="AW25" s="192">
        <f>VLOOKUP(AU25,'E-REF_HNO_pop'!B:E,3,FALSE)</f>
        <v>32600</v>
      </c>
      <c r="AX25" s="201">
        <f>VLOOKUP(AU25,'E-REF_HNO_pop'!B:E,4,FALSE)</f>
        <v>179450</v>
      </c>
      <c r="AY25" s="238">
        <f>VLOOKUP(AU25,'D-Results_PiN'!A:J,10,FALSE)</f>
        <v>2</v>
      </c>
      <c r="AZ25" s="214">
        <f>VLOOKUP(AU25,'D-Results_JointAnalysis'!U:AI,7,FALSE)</f>
        <v>2</v>
      </c>
      <c r="BA25" s="239">
        <f>VLOOKUP(AU25,'D-Results_JointAnalysis'!U:AI,14,FALSE)</f>
        <v>2</v>
      </c>
      <c r="BB25" s="244">
        <f>VLOOKUP(AU25,'D-Results_PiN'!A:I,5,FALSE)</f>
        <v>2.3293534257929449E-3</v>
      </c>
      <c r="BC25" s="245">
        <f>VLOOKUP(AU25,'D-Results_PiN'!A:I,6,FALSE)</f>
        <v>0.95500765571783353</v>
      </c>
      <c r="BD25" s="245">
        <f>VLOOKUP(AU25,'D-Results_PiN'!A:I,7,FALSE)</f>
        <v>4.2662990856373456E-2</v>
      </c>
      <c r="BE25" s="245">
        <f>VLOOKUP(AU25,'D-Results_PiN'!A:I,8,FALSE)</f>
        <v>0</v>
      </c>
      <c r="BF25" s="245">
        <f>VLOOKUP(AU25,'D-Results_PiN'!A:I,9,FALSE)</f>
        <v>0</v>
      </c>
      <c r="BG25" s="261">
        <f t="shared" si="23"/>
        <v>2</v>
      </c>
      <c r="BH25" s="254">
        <f t="shared" si="24"/>
        <v>9046.6872110939912</v>
      </c>
      <c r="BI25" s="254">
        <f>VLOOKUP(AU25,'D-Results_JointAnalysis'!AK:AX,4,FALSE)+VLOOKUP(AU25,'D-Results_JointAnalysis'!AK:AX,5,FALSE)+VLOOKUP(AU25,'D-Results_JointAnalysis'!AK:AX,6,FALSE)</f>
        <v>2963.6363636363635</v>
      </c>
      <c r="BJ25" s="255">
        <f>VLOOKUP(AU25,'D-Results_JointAnalysis'!AK:AX,11,FALSE)+VLOOKUP(AU25,'D-Results_JointAnalysis'!AK:AX,12,FALSE)+VLOOKUP(AU25,'D-Results_JointAnalysis'!AK:AX,13,FALSE)</f>
        <v>6083.0508474576272</v>
      </c>
      <c r="BK25" s="264">
        <f>VLOOKUP(AU25,'D-Results_JointAnalysis'!AK:AX,2,FALSE)+VLOOKUP(AU25,'D-Results_JointAnalysis'!AK:AX,9,FALSE)</f>
        <v>493.93939393939394</v>
      </c>
      <c r="BL25" s="254">
        <f>VLOOKUP(AU25,'D-Results_JointAnalysis'!AK:AX,3,FALSE)+VLOOKUP(AU25,'D-Results_JointAnalysis'!AK:AX,10,FALSE)</f>
        <v>202509.37339496659</v>
      </c>
      <c r="BM25" s="254">
        <f>VLOOKUP(AU25,'D-Results_JointAnalysis'!AK:AX,4,FALSE)+VLOOKUP(AU25,'D-Results_JointAnalysis'!AK:AX,11,FALSE)</f>
        <v>9046.6872110939912</v>
      </c>
      <c r="BN25" s="254">
        <f>VLOOKUP(AU25,'D-Results_JointAnalysis'!AK:AX,5,FALSE)+VLOOKUP(AU25,'D-Results_JointAnalysis'!AK:AX,12,FALSE)</f>
        <v>0</v>
      </c>
      <c r="BO25" s="255">
        <f>VLOOKUP(AU25,'D-Results_JointAnalysis'!AK:AX,6,FALSE)+VLOOKUP(AU25,'D-Results_JointAnalysis'!AK:AX,13,FALSE)</f>
        <v>0</v>
      </c>
      <c r="BP25" s="273"/>
      <c r="BQ25" s="274"/>
    </row>
    <row r="26" spans="1:69" x14ac:dyDescent="0.35">
      <c r="A26" t="s">
        <v>306</v>
      </c>
      <c r="AT26" s="335"/>
      <c r="AU26" s="188" t="s">
        <v>81</v>
      </c>
      <c r="AV26" s="200">
        <f>VLOOKUP(AU26,'E-REF_HNO_pop'!B:E,2,FALSE)</f>
        <v>147032</v>
      </c>
      <c r="AW26" s="192">
        <f>VLOOKUP(AU26,'E-REF_HNO_pop'!B:E,3,FALSE)</f>
        <v>7400</v>
      </c>
      <c r="AX26" s="201">
        <f>VLOOKUP(AU26,'E-REF_HNO_pop'!B:E,4,FALSE)</f>
        <v>139632</v>
      </c>
      <c r="AY26" s="238">
        <f>VLOOKUP(AU26,'D-Results_PiN'!A:J,10,FALSE)</f>
        <v>2</v>
      </c>
      <c r="AZ26" s="214">
        <f>VLOOKUP(AU26,'D-Results_JointAnalysis'!U:AI,7,FALSE)</f>
        <v>2</v>
      </c>
      <c r="BA26" s="239">
        <f>VLOOKUP(AU26,'D-Results_JointAnalysis'!U:AI,14,FALSE)</f>
        <v>2</v>
      </c>
      <c r="BB26" s="244">
        <f>VLOOKUP(AU26,'D-Results_PiN'!A:I,5,FALSE)</f>
        <v>0</v>
      </c>
      <c r="BC26" s="245">
        <f>VLOOKUP(AU26,'D-Results_PiN'!A:I,6,FALSE)</f>
        <v>0.82429342208793077</v>
      </c>
      <c r="BD26" s="245">
        <f>VLOOKUP(AU26,'D-Results_PiN'!A:I,7,FALSE)</f>
        <v>0.13765282400413065</v>
      </c>
      <c r="BE26" s="245">
        <f>VLOOKUP(AU26,'D-Results_PiN'!A:I,8,FALSE)</f>
        <v>3.8053753907938616E-2</v>
      </c>
      <c r="BF26" s="245">
        <f>VLOOKUP(AU26,'D-Results_PiN'!A:I,9,FALSE)</f>
        <v>0</v>
      </c>
      <c r="BG26" s="261">
        <f t="shared" si="23"/>
        <v>2</v>
      </c>
      <c r="BH26" s="254">
        <f t="shared" si="24"/>
        <v>25834.489563567364</v>
      </c>
      <c r="BI26" s="254">
        <f>VLOOKUP(AU26,'D-Results_JointAnalysis'!AK:AX,4,FALSE)+VLOOKUP(AU26,'D-Results_JointAnalysis'!AK:AX,5,FALSE)+VLOOKUP(AU26,'D-Results_JointAnalysis'!AK:AX,6,FALSE)</f>
        <v>1193.5483870967741</v>
      </c>
      <c r="BJ26" s="255">
        <f>VLOOKUP(AU26,'D-Results_JointAnalysis'!AK:AX,11,FALSE)+VLOOKUP(AU26,'D-Results_JointAnalysis'!AK:AX,12,FALSE)+VLOOKUP(AU26,'D-Results_JointAnalysis'!AK:AX,13,FALSE)</f>
        <v>24640.941176470591</v>
      </c>
      <c r="BK26" s="264">
        <f>VLOOKUP(AU26,'D-Results_JointAnalysis'!AK:AX,2,FALSE)+VLOOKUP(AU26,'D-Results_JointAnalysis'!AK:AX,9,FALSE)</f>
        <v>0</v>
      </c>
      <c r="BL26" s="254">
        <f>VLOOKUP(AU26,'D-Results_JointAnalysis'!AK:AX,3,FALSE)+VLOOKUP(AU26,'D-Results_JointAnalysis'!AK:AX,10,FALSE)</f>
        <v>121197.51043643264</v>
      </c>
      <c r="BM26" s="254">
        <f>VLOOKUP(AU26,'D-Results_JointAnalysis'!AK:AX,4,FALSE)+VLOOKUP(AU26,'D-Results_JointAnalysis'!AK:AX,11,FALSE)</f>
        <v>20239.370018975336</v>
      </c>
      <c r="BN26" s="254">
        <f>VLOOKUP(AU26,'D-Results_JointAnalysis'!AK:AX,5,FALSE)+VLOOKUP(AU26,'D-Results_JointAnalysis'!AK:AX,12,FALSE)</f>
        <v>5595.1195445920303</v>
      </c>
      <c r="BO26" s="255">
        <f>VLOOKUP(AU26,'D-Results_JointAnalysis'!AK:AX,6,FALSE)+VLOOKUP(AU26,'D-Results_JointAnalysis'!AK:AX,13,FALSE)</f>
        <v>0</v>
      </c>
      <c r="BP26" s="273"/>
      <c r="BQ26" s="274"/>
    </row>
    <row r="27" spans="1:69" x14ac:dyDescent="0.35">
      <c r="A27" t="s">
        <v>14</v>
      </c>
      <c r="B27" t="s">
        <v>307</v>
      </c>
      <c r="C27" t="s">
        <v>368</v>
      </c>
      <c r="D27" t="s">
        <v>369</v>
      </c>
      <c r="E27" t="s">
        <v>310</v>
      </c>
      <c r="F27" t="s">
        <v>311</v>
      </c>
      <c r="G27" t="s">
        <v>312</v>
      </c>
      <c r="H27" t="s">
        <v>313</v>
      </c>
      <c r="I27" s="290" t="s">
        <v>406</v>
      </c>
      <c r="J27" s="290" t="s">
        <v>407</v>
      </c>
      <c r="K27" s="290" t="s">
        <v>408</v>
      </c>
      <c r="L27" s="290" t="s">
        <v>409</v>
      </c>
      <c r="M27" s="181" t="s">
        <v>334</v>
      </c>
      <c r="N27" s="181" t="s">
        <v>335</v>
      </c>
      <c r="O27" s="181" t="s">
        <v>336</v>
      </c>
      <c r="P27" s="181" t="s">
        <v>337</v>
      </c>
      <c r="Q27" s="182" t="s">
        <v>338</v>
      </c>
      <c r="R27" s="182" t="s">
        <v>392</v>
      </c>
      <c r="S27" s="181" t="s">
        <v>339</v>
      </c>
      <c r="T27" s="181" t="s">
        <v>340</v>
      </c>
      <c r="U27" s="181" t="s">
        <v>341</v>
      </c>
      <c r="V27" s="181" t="s">
        <v>342</v>
      </c>
      <c r="W27" s="182" t="s">
        <v>343</v>
      </c>
      <c r="X27" s="182" t="s">
        <v>391</v>
      </c>
      <c r="Y27" s="181" t="s">
        <v>344</v>
      </c>
      <c r="Z27" s="181" t="s">
        <v>345</v>
      </c>
      <c r="AA27" s="181" t="s">
        <v>346</v>
      </c>
      <c r="AB27" s="181" t="s">
        <v>347</v>
      </c>
      <c r="AC27" s="182" t="s">
        <v>348</v>
      </c>
      <c r="AD27" s="182" t="s">
        <v>390</v>
      </c>
      <c r="AE27" s="181" t="s">
        <v>349</v>
      </c>
      <c r="AF27" s="181" t="s">
        <v>350</v>
      </c>
      <c r="AG27" s="181" t="s">
        <v>351</v>
      </c>
      <c r="AH27" s="181" t="s">
        <v>352</v>
      </c>
      <c r="AI27" s="182" t="s">
        <v>353</v>
      </c>
      <c r="AJ27" s="182" t="s">
        <v>389</v>
      </c>
      <c r="AK27" s="181" t="s">
        <v>354</v>
      </c>
      <c r="AL27" s="181" t="s">
        <v>355</v>
      </c>
      <c r="AM27" s="181" t="s">
        <v>356</v>
      </c>
      <c r="AN27" s="181" t="s">
        <v>357</v>
      </c>
      <c r="AO27" s="182" t="s">
        <v>358</v>
      </c>
      <c r="AP27" s="182" t="s">
        <v>388</v>
      </c>
      <c r="AQ27" s="209" t="s">
        <v>378</v>
      </c>
      <c r="AT27" s="335"/>
      <c r="AU27" s="188" t="s">
        <v>82</v>
      </c>
      <c r="AV27" s="200">
        <f>VLOOKUP(AU27,'E-REF_HNO_pop'!B:E,2,FALSE)</f>
        <v>85335</v>
      </c>
      <c r="AW27" s="192">
        <f>VLOOKUP(AU27,'E-REF_HNO_pop'!B:E,3,FALSE)</f>
        <v>60500</v>
      </c>
      <c r="AX27" s="201">
        <f>VLOOKUP(AU27,'E-REF_HNO_pop'!B:E,4,FALSE)</f>
        <v>24835</v>
      </c>
      <c r="AY27" s="238">
        <f>VLOOKUP(AU27,'D-Results_PiN'!A:J,10,FALSE)</f>
        <v>2</v>
      </c>
      <c r="AZ27" s="214">
        <f>VLOOKUP(AU27,'D-Results_JointAnalysis'!U:AI,7,FALSE)</f>
        <v>2</v>
      </c>
      <c r="BA27" s="239">
        <f>VLOOKUP(AU27,'D-Results_JointAnalysis'!U:AI,14,FALSE)</f>
        <v>2</v>
      </c>
      <c r="BB27" s="244">
        <f>VLOOKUP(AU27,'D-Results_PiN'!A:I,5,FALSE)</f>
        <v>0</v>
      </c>
      <c r="BC27" s="245">
        <f>VLOOKUP(AU27,'D-Results_PiN'!A:I,6,FALSE)</f>
        <v>0.90563463232209929</v>
      </c>
      <c r="BD27" s="245">
        <f>VLOOKUP(AU27,'D-Results_PiN'!A:I,7,FALSE)</f>
        <v>9.436536767790063E-2</v>
      </c>
      <c r="BE27" s="245">
        <f>VLOOKUP(AU27,'D-Results_PiN'!A:I,8,FALSE)</f>
        <v>0</v>
      </c>
      <c r="BF27" s="245">
        <f>VLOOKUP(AU27,'D-Results_PiN'!A:I,9,FALSE)</f>
        <v>0</v>
      </c>
      <c r="BG27" s="261">
        <f t="shared" si="23"/>
        <v>2</v>
      </c>
      <c r="BH27" s="254">
        <f t="shared" si="24"/>
        <v>8052.6686507936502</v>
      </c>
      <c r="BI27" s="254">
        <f>VLOOKUP(AU27,'D-Results_JointAnalysis'!AK:AX,4,FALSE)+VLOOKUP(AU27,'D-Results_JointAnalysis'!AK:AX,5,FALSE)+VLOOKUP(AU27,'D-Results_JointAnalysis'!AK:AX,6,FALSE)</f>
        <v>6722.2222222222217</v>
      </c>
      <c r="BJ27" s="255">
        <f>VLOOKUP(AU27,'D-Results_JointAnalysis'!AK:AX,11,FALSE)+VLOOKUP(AU27,'D-Results_JointAnalysis'!AK:AX,12,FALSE)+VLOOKUP(AU27,'D-Results_JointAnalysis'!AK:AX,13,FALSE)</f>
        <v>1330.4464285714284</v>
      </c>
      <c r="BK27" s="264">
        <f>VLOOKUP(AU27,'D-Results_JointAnalysis'!AK:AX,2,FALSE)+VLOOKUP(AU27,'D-Results_JointAnalysis'!AK:AX,9,FALSE)</f>
        <v>0</v>
      </c>
      <c r="BL27" s="254">
        <f>VLOOKUP(AU27,'D-Results_JointAnalysis'!AK:AX,3,FALSE)+VLOOKUP(AU27,'D-Results_JointAnalysis'!AK:AX,10,FALSE)</f>
        <v>77282.331349206346</v>
      </c>
      <c r="BM27" s="254">
        <f>VLOOKUP(AU27,'D-Results_JointAnalysis'!AK:AX,4,FALSE)+VLOOKUP(AU27,'D-Results_JointAnalysis'!AK:AX,11,FALSE)</f>
        <v>8052.6686507936502</v>
      </c>
      <c r="BN27" s="254">
        <f>VLOOKUP(AU27,'D-Results_JointAnalysis'!AK:AX,5,FALSE)+VLOOKUP(AU27,'D-Results_JointAnalysis'!AK:AX,12,FALSE)</f>
        <v>0</v>
      </c>
      <c r="BO27" s="255">
        <f>VLOOKUP(AU27,'D-Results_JointAnalysis'!AK:AX,6,FALSE)+VLOOKUP(AU27,'D-Results_JointAnalysis'!AK:AX,13,FALSE)</f>
        <v>0</v>
      </c>
      <c r="BP27" s="273"/>
      <c r="BQ27" s="274"/>
    </row>
    <row r="28" spans="1:69" x14ac:dyDescent="0.35">
      <c r="A28" t="s">
        <v>292</v>
      </c>
      <c r="B28" t="s">
        <v>308</v>
      </c>
      <c r="C28" s="190">
        <f>VLOOKUP(A28,'E-REF_HNO_pop'!B:D,3,FALSE)</f>
        <v>0</v>
      </c>
      <c r="D28" s="190">
        <f>VLOOKUP(A28,'E-REF_HNO_pop'!B:C,2,FALSE)</f>
        <v>85950</v>
      </c>
      <c r="E28" t="s">
        <v>151</v>
      </c>
      <c r="F28" t="s">
        <v>40</v>
      </c>
      <c r="I28" s="290">
        <f t="shared" ref="I28:I60" si="25">(IFERROR(VLOOKUP(E28,AU:AX,3,FALSE),0)/(VLOOKUP(E28,AU:AX,3,FALSE)+IFERROR(VLOOKUP(F28,AU:AX,3,FALSE),0)+IFERROR(VLOOKUP(G28,AU:AX,3,FALSE),0)+IFERROR(VLOOKUP(H28,AU:AX,3,FALSE),0)))*(4-(COUNTIF(E28:H28,"")))</f>
        <v>0.55464159811985903</v>
      </c>
      <c r="J28" s="290">
        <f t="shared" ref="J28:J60" si="26">(IFERROR(VLOOKUP(F28,AU:AX,3,FALSE),0)/(VLOOKUP(E28,AU:AX,3,FALSE)+IFERROR(VLOOKUP(F28,AU:AX,3,FALSE),0)+IFERROR(VLOOKUP(G28,AU:AX,3,FALSE),0)+IFERROR(VLOOKUP(H28,AU:AX,3,FALSE),0)))*(4-(COUNTIF(E28:H28,"")))</f>
        <v>1.4453584018801411</v>
      </c>
      <c r="K28" s="290">
        <f t="shared" ref="K28:K60" si="27">(IFERROR(VLOOKUP(G28,AU:AX,3,FALSE),0)/(VLOOKUP(E28,AU:AX,3,FALSE)+IFERROR(VLOOKUP(F28,AU:AX,3,FALSE),0)+IFERROR(VLOOKUP(G28,AU:AX,3,FALSE),0)+IFERROR(VLOOKUP(H28,AU:AX,3,FALSE),0)))*(4-(COUNTIF(E28:H28,"")))</f>
        <v>0</v>
      </c>
      <c r="L28" s="290">
        <f t="shared" ref="L28:L60" si="28">(IFERROR(VLOOKUP(H28,AU:AX,3,FALSE),0)/(VLOOKUP(E28,AU:AX,3,FALSE)+IFERROR(VLOOKUP(F28,AU:AX,3,FALSE),0)+IFERROR(VLOOKUP(G28,AU:AX,3,FALSE),0)+IFERROR(VLOOKUP(H28,AU:AX,3,FALSE),0)))*(4-(COUNTIF(E28:H28,"")))</f>
        <v>0</v>
      </c>
      <c r="M28" s="183">
        <f>IFERROR((VLOOKUP(E28,'D-Results_JointAnalysis'!A:M,8,FALSE)/VLOOKUP(E28,'D-Results_JointAnalysis'!A:M,13,FALSE)),0)</f>
        <v>0</v>
      </c>
      <c r="N28" s="183">
        <f>IFERROR((VLOOKUP(F28,'D-Results_JointAnalysis'!A:M,8,FALSE)/VLOOKUP(F28,'D-Results_JointAnalysis'!A:M,13,FALSE)),0)</f>
        <v>0</v>
      </c>
      <c r="O28" s="183">
        <f>IFERROR((VLOOKUP(G28,'D-Results_JointAnalysis'!A:M,8,FALSE)/VLOOKUP(G28,'D-Results_JointAnalysis'!A:M,13,FALSE)),0)</f>
        <v>0</v>
      </c>
      <c r="P28" s="183">
        <f>IFERROR((VLOOKUP(H28,'D-Results_JointAnalysis'!A:M,8,FALSE)/VLOOKUP(H28,'D-Results_JointAnalysis'!A:M,13,FALSE)),0)</f>
        <v>0</v>
      </c>
      <c r="Q28" s="184">
        <f>((M28*I28)+(N28*J28)+(O28*K28)+(P28*L28))/(4-(COUNTIF(I28:L28,0)))</f>
        <v>0</v>
      </c>
      <c r="R28" s="237">
        <f>Q28*C28</f>
        <v>0</v>
      </c>
      <c r="S28" s="183">
        <f>IFERROR((VLOOKUP(E28,'D-Results_JointAnalysis'!A:M,9,FALSE)/VLOOKUP(E28,'D-Results_JointAnalysis'!A:M,13,FALSE)),0)</f>
        <v>0.89333333333333331</v>
      </c>
      <c r="T28" s="183">
        <f>IFERROR((VLOOKUP(F28,'D-Results_JointAnalysis'!A:M,9,FALSE)/VLOOKUP(F28,'D-Results_JointAnalysis'!A:M,13,FALSE)),0)</f>
        <v>0.93478260869565222</v>
      </c>
      <c r="U28" s="183">
        <f>IFERROR((VLOOKUP(G28,'D-Results_JointAnalysis'!A:M,9,FALSE)/VLOOKUP(G28,'D-Results_JointAnalysis'!A:M,13,FALSE)),0)</f>
        <v>0</v>
      </c>
      <c r="V28" s="183">
        <f>IFERROR((VLOOKUP(H28,'D-Results_JointAnalysis'!A:M,9,FALSE)/VLOOKUP(H28,'D-Results_JointAnalysis'!A:M,13,FALSE)),0)</f>
        <v>0</v>
      </c>
      <c r="W28" s="184">
        <f>((S28*I28)+(T28*J28)+(U28*K28)+(V28*L28))/(4-(COUNTIF(I28:L28,0)))</f>
        <v>0.92328786253171891</v>
      </c>
      <c r="X28" s="237">
        <f>W28*C28</f>
        <v>0</v>
      </c>
      <c r="Y28" s="183">
        <f>IFERROR((VLOOKUP(E28,'D-Results_JointAnalysis'!A:M,10,FALSE)/VLOOKUP(E28,'D-Results_JointAnalysis'!A:M,13,FALSE)),0)</f>
        <v>0.10666666666666667</v>
      </c>
      <c r="Z28" s="183">
        <f>IFERROR((VLOOKUP(F28,'D-Results_JointAnalysis'!A:M,10,FALSE)/VLOOKUP(F28,'D-Results_JointAnalysis'!A:M,13,FALSE)),0)</f>
        <v>6.5217391304347824E-2</v>
      </c>
      <c r="AA28" s="183">
        <f>IFERROR((VLOOKUP(G28,'D-Results_JointAnalysis'!A:M,10,FALSE)/VLOOKUP(G28,'D-Results_JointAnalysis'!A:M,13,FALSE)),0)</f>
        <v>0</v>
      </c>
      <c r="AB28" s="183">
        <f>IFERROR((VLOOKUP(H28,'D-Results_JointAnalysis'!A:M,10,FALSE)/VLOOKUP(H28,'D-Results_JointAnalysis'!A:M,13,FALSE)),0)</f>
        <v>0</v>
      </c>
      <c r="AC28" s="184">
        <f>((Y28*I28)+(Z28*J28)+(AA28*K28)+(AB28*L28))/(4-(COUNTIF(I28:L28,0)))</f>
        <v>7.671213746828115E-2</v>
      </c>
      <c r="AD28" s="237">
        <f>AC28*C28</f>
        <v>0</v>
      </c>
      <c r="AE28" s="183">
        <f>IFERROR((VLOOKUP(E28,'D-Results_JointAnalysis'!A:M,11,FALSE)/VLOOKUP(E28,'D-Results_JointAnalysis'!A:M,13,FALSE)),0)</f>
        <v>0</v>
      </c>
      <c r="AF28" s="183">
        <f>IFERROR((VLOOKUP(F28,'D-Results_JointAnalysis'!A:M,11,FALSE)/VLOOKUP(F28,'D-Results_JointAnalysis'!A:M,13,FALSE)),0)</f>
        <v>0</v>
      </c>
      <c r="AG28" s="183">
        <f>IFERROR((VLOOKUP(G28,'D-Results_JointAnalysis'!A:M,11,FALSE)/VLOOKUP(G28,'D-Results_JointAnalysis'!A:M,13,FALSE)),0)</f>
        <v>0</v>
      </c>
      <c r="AH28" s="183">
        <f>IFERROR((VLOOKUP(H28,'D-Results_JointAnalysis'!A:M,11,FALSE)/VLOOKUP(H28,'D-Results_JointAnalysis'!A:M,13,FALSE)),0)</f>
        <v>0</v>
      </c>
      <c r="AI28" s="184">
        <f>((AE28*I28)+(AF28*J28)+(AG28*K28)+(AH28*L28))/(4-(COUNTIF(I28:L28,0)))</f>
        <v>0</v>
      </c>
      <c r="AJ28" s="237">
        <f>AI28*C28</f>
        <v>0</v>
      </c>
      <c r="AK28" s="183">
        <f>IFERROR((VLOOKUP(E28,'D-Results_JointAnalysis'!A:M,12,FALSE)/VLOOKUP(E28,'D-Results_JointAnalysis'!A:M,13,FALSE)),0)</f>
        <v>0</v>
      </c>
      <c r="AL28" s="183">
        <f>IFERROR((VLOOKUP(F28,'D-Results_JointAnalysis'!A:M,12,FALSE)/VLOOKUP(F28,'D-Results_JointAnalysis'!A:M,13,FALSE)),0)</f>
        <v>0</v>
      </c>
      <c r="AM28" s="183">
        <f>IFERROR((VLOOKUP(G28,'D-Results_JointAnalysis'!A:M,12,FALSE)/VLOOKUP(G28,'D-Results_JointAnalysis'!A:M,13,FALSE)),0)</f>
        <v>0</v>
      </c>
      <c r="AN28" s="183">
        <f>IFERROR((VLOOKUP(H28,'D-Results_JointAnalysis'!A:M,12,FALSE)/VLOOKUP(H28,'D-Results_JointAnalysis'!A:M,13,FALSE)),0)</f>
        <v>0</v>
      </c>
      <c r="AO28" s="184">
        <f>((AK28*I28)+(AL28*J28)+(AM28*K28)+(AN28*L28))/(4-(COUNTIF(I28:L28,0)))</f>
        <v>0</v>
      </c>
      <c r="AP28" s="237">
        <f>AO28*C28</f>
        <v>0</v>
      </c>
      <c r="AQ28" s="210">
        <f>IF(AO28&gt;=0.25,5,IF(SUM(AI28,AO28)&gt;=0.25,4,IF(SUM(AC28,AI28,AO28)&gt;=0.25,3,IF(SUM(W28,AC28,AI28,AO28)&gt;=0.25,2,1))))</f>
        <v>2</v>
      </c>
      <c r="AT28" s="335"/>
      <c r="AU28" s="188" t="s">
        <v>84</v>
      </c>
      <c r="AV28" s="200">
        <f>VLOOKUP(AU28,'E-REF_HNO_pop'!B:E,2,FALSE)</f>
        <v>696454</v>
      </c>
      <c r="AW28" s="192">
        <f>VLOOKUP(AU28,'E-REF_HNO_pop'!B:E,3,FALSE)</f>
        <v>119800</v>
      </c>
      <c r="AX28" s="201">
        <f>VLOOKUP(AU28,'E-REF_HNO_pop'!B:E,4,FALSE)</f>
        <v>576654</v>
      </c>
      <c r="AY28" s="238">
        <f>VLOOKUP(AU28,'D-Results_PiN'!A:J,10,FALSE)</f>
        <v>3</v>
      </c>
      <c r="AZ28" s="214">
        <f>VLOOKUP(AU28,'D-Results_JointAnalysis'!U:AI,7,FALSE)</f>
        <v>3</v>
      </c>
      <c r="BA28" s="239">
        <f>VLOOKUP(AU28,'D-Results_JointAnalysis'!U:AI,14,FALSE)</f>
        <v>3</v>
      </c>
      <c r="BB28" s="244">
        <f>VLOOKUP(AU28,'D-Results_PiN'!A:I,5,FALSE)</f>
        <v>9.4626944903345063E-3</v>
      </c>
      <c r="BC28" s="245">
        <f>VLOOKUP(AU28,'D-Results_PiN'!A:I,6,FALSE)</f>
        <v>0.6714825607587942</v>
      </c>
      <c r="BD28" s="245">
        <f>VLOOKUP(AU28,'D-Results_PiN'!A:I,7,FALSE)</f>
        <v>0.2874005682653919</v>
      </c>
      <c r="BE28" s="245">
        <f>VLOOKUP(AU28,'D-Results_PiN'!A:I,8,FALSE)</f>
        <v>3.1654176485479413E-2</v>
      </c>
      <c r="BF28" s="245">
        <f>VLOOKUP(AU28,'D-Results_PiN'!A:I,9,FALSE)</f>
        <v>0</v>
      </c>
      <c r="BG28" s="261">
        <f t="shared" si="23"/>
        <v>3</v>
      </c>
      <c r="BH28" s="254">
        <f t="shared" si="24"/>
        <v>222206.95320072334</v>
      </c>
      <c r="BI28" s="254">
        <f>VLOOKUP(AU28,'D-Results_JointAnalysis'!AK:AX,4,FALSE)+VLOOKUP(AU28,'D-Results_JointAnalysis'!AK:AX,5,FALSE)+VLOOKUP(AU28,'D-Results_JointAnalysis'!AK:AX,6,FALSE)</f>
        <v>31087.341772151896</v>
      </c>
      <c r="BJ28" s="255">
        <f>VLOOKUP(AU28,'D-Results_JointAnalysis'!AK:AX,11,FALSE)+VLOOKUP(AU28,'D-Results_JointAnalysis'!AK:AX,12,FALSE)+VLOOKUP(AU28,'D-Results_JointAnalysis'!AK:AX,13,FALSE)</f>
        <v>191119.61142857143</v>
      </c>
      <c r="BK28" s="264">
        <f>VLOOKUP(AU28,'D-Results_JointAnalysis'!AK:AX,2,FALSE)+VLOOKUP(AU28,'D-Results_JointAnalysis'!AK:AX,9,FALSE)</f>
        <v>6590.3314285714287</v>
      </c>
      <c r="BL28" s="254">
        <f>VLOOKUP(AU28,'D-Results_JointAnalysis'!AK:AX,3,FALSE)+VLOOKUP(AU28,'D-Results_JointAnalysis'!AK:AX,10,FALSE)</f>
        <v>467656.71537070523</v>
      </c>
      <c r="BM28" s="254">
        <f>VLOOKUP(AU28,'D-Results_JointAnalysis'!AK:AX,4,FALSE)+VLOOKUP(AU28,'D-Results_JointAnalysis'!AK:AX,11,FALSE)</f>
        <v>200161.27537070523</v>
      </c>
      <c r="BN28" s="254">
        <f>VLOOKUP(AU28,'D-Results_JointAnalysis'!AK:AX,5,FALSE)+VLOOKUP(AU28,'D-Results_JointAnalysis'!AK:AX,12,FALSE)</f>
        <v>22045.677830018081</v>
      </c>
      <c r="BO28" s="255">
        <f>VLOOKUP(AU28,'D-Results_JointAnalysis'!AK:AX,6,FALSE)+VLOOKUP(AU28,'D-Results_JointAnalysis'!AK:AX,13,FALSE)</f>
        <v>0</v>
      </c>
      <c r="BP28" s="273"/>
      <c r="BQ28" s="274"/>
    </row>
    <row r="29" spans="1:69" x14ac:dyDescent="0.35">
      <c r="A29" t="s">
        <v>33</v>
      </c>
      <c r="B29" t="s">
        <v>309</v>
      </c>
      <c r="C29" s="190">
        <f>VLOOKUP(A29,'E-REF_HNO_pop'!B:D,3,FALSE)</f>
        <v>2000</v>
      </c>
      <c r="D29" s="190">
        <f>VLOOKUP(A29,'E-REF_HNO_pop'!B:C,2,FALSE)</f>
        <v>71363</v>
      </c>
      <c r="E29" t="s">
        <v>93</v>
      </c>
      <c r="F29" t="s">
        <v>28</v>
      </c>
      <c r="I29" s="290">
        <f t="shared" si="25"/>
        <v>1.9220389805097451</v>
      </c>
      <c r="J29" s="290">
        <f t="shared" si="26"/>
        <v>7.7961019490254871E-2</v>
      </c>
      <c r="K29" s="290">
        <f t="shared" si="27"/>
        <v>0</v>
      </c>
      <c r="L29" s="290">
        <f t="shared" si="28"/>
        <v>0</v>
      </c>
      <c r="M29" s="183">
        <f>IFERROR((VLOOKUP(E29,'D-Results_JointAnalysis'!A:M,8,FALSE)/VLOOKUP(E29,'D-Results_JointAnalysis'!A:M,13,FALSE)),0)</f>
        <v>4.5871559633027525E-3</v>
      </c>
      <c r="N29" s="183">
        <f>IFERROR((VLOOKUP(F29,'D-Results_JointAnalysis'!A:M,8,FALSE)/VLOOKUP(F29,'D-Results_JointAnalysis'!A:M,13,FALSE)),0)</f>
        <v>0</v>
      </c>
      <c r="O29" s="183">
        <f>IFERROR((VLOOKUP(G29,'D-Results_JointAnalysis'!A:M,8,FALSE)/VLOOKUP(G29,'D-Results_JointAnalysis'!A:M,13,FALSE)),0)</f>
        <v>0</v>
      </c>
      <c r="P29" s="183">
        <f>IFERROR((VLOOKUP(H29,'D-Results_JointAnalysis'!A:M,8,FALSE)/VLOOKUP(H29,'D-Results_JointAnalysis'!A:M,13,FALSE)),0)</f>
        <v>0</v>
      </c>
      <c r="Q29" s="184">
        <f t="shared" ref="Q29:Q60" si="29">((M29*I29)+(N29*J29)+(O29*K29)+(P29*L29))/(4-(COUNTIF(I29:L29,0)))</f>
        <v>4.4083462855728098E-3</v>
      </c>
      <c r="R29" s="237">
        <f t="shared" ref="R29:R60" si="30">Q29*C29</f>
        <v>8.8166925711456194</v>
      </c>
      <c r="S29" s="183">
        <f>IFERROR((VLOOKUP(E29,'D-Results_JointAnalysis'!A:M,9,FALSE)/VLOOKUP(E29,'D-Results_JointAnalysis'!A:M,13,FALSE)),0)</f>
        <v>0.8669724770642202</v>
      </c>
      <c r="T29" s="183">
        <f>IFERROR((VLOOKUP(F29,'D-Results_JointAnalysis'!A:M,9,FALSE)/VLOOKUP(F29,'D-Results_JointAnalysis'!A:M,13,FALSE)),0)</f>
        <v>0.87096774193548387</v>
      </c>
      <c r="U29" s="183">
        <f>IFERROR((VLOOKUP(G29,'D-Results_JointAnalysis'!A:M,9,FALSE)/VLOOKUP(G29,'D-Results_JointAnalysis'!A:M,13,FALSE)),0)</f>
        <v>0</v>
      </c>
      <c r="V29" s="183">
        <f>IFERROR((VLOOKUP(H29,'D-Results_JointAnalysis'!A:M,9,FALSE)/VLOOKUP(H29,'D-Results_JointAnalysis'!A:M,13,FALSE)),0)</f>
        <v>0</v>
      </c>
      <c r="W29" s="184">
        <f t="shared" ref="W29:W60" si="31">((S29*I29)+(T29*J29)+(U29*K29)+(V29*L29))/(4-(COUNTIF(I29:L29,0)))</f>
        <v>0.86712821452546884</v>
      </c>
      <c r="X29" s="237">
        <f t="shared" ref="X29:X60" si="32">W29*C29</f>
        <v>1734.2564290509376</v>
      </c>
      <c r="Y29" s="183">
        <f>IFERROR((VLOOKUP(E29,'D-Results_JointAnalysis'!A:M,10,FALSE)/VLOOKUP(E29,'D-Results_JointAnalysis'!A:M,13,FALSE)),0)</f>
        <v>0.12385321100917432</v>
      </c>
      <c r="Z29" s="183">
        <f>IFERROR((VLOOKUP(F29,'D-Results_JointAnalysis'!A:M,10,FALSE)/VLOOKUP(F29,'D-Results_JointAnalysis'!A:M,13,FALSE)),0)</f>
        <v>0.12903225806451613</v>
      </c>
      <c r="AA29" s="183">
        <f>IFERROR((VLOOKUP(G29,'D-Results_JointAnalysis'!A:M,10,FALSE)/VLOOKUP(G29,'D-Results_JointAnalysis'!A:M,13,FALSE)),0)</f>
        <v>0</v>
      </c>
      <c r="AB29" s="183">
        <f>IFERROR((VLOOKUP(H29,'D-Results_JointAnalysis'!A:M,10,FALSE)/VLOOKUP(H29,'D-Results_JointAnalysis'!A:M,13,FALSE)),0)</f>
        <v>0</v>
      </c>
      <c r="AC29" s="184">
        <f t="shared" ref="AC29:AC60" si="33">((Y29*I29)+(Z29*J29)+(AA29*K29)+(AB29*L29))/(4-(COUNTIF(I29:L29,0)))</f>
        <v>0.12405509290338554</v>
      </c>
      <c r="AD29" s="237">
        <f t="shared" ref="AD29:AD60" si="34">AC29*C29</f>
        <v>248.11018580677109</v>
      </c>
      <c r="AE29" s="183">
        <f>IFERROR((VLOOKUP(E29,'D-Results_JointAnalysis'!A:M,11,FALSE)/VLOOKUP(E29,'D-Results_JointAnalysis'!A:M,13,FALSE)),0)</f>
        <v>4.5871559633027525E-3</v>
      </c>
      <c r="AF29" s="183">
        <f>IFERROR((VLOOKUP(F29,'D-Results_JointAnalysis'!A:M,11,FALSE)/VLOOKUP(F29,'D-Results_JointAnalysis'!A:M,13,FALSE)),0)</f>
        <v>0</v>
      </c>
      <c r="AG29" s="183">
        <f>IFERROR((VLOOKUP(G29,'D-Results_JointAnalysis'!A:M,11,FALSE)/VLOOKUP(G29,'D-Results_JointAnalysis'!A:M,13,FALSE)),0)</f>
        <v>0</v>
      </c>
      <c r="AH29" s="183">
        <f>IFERROR((VLOOKUP(H29,'D-Results_JointAnalysis'!A:M,11,FALSE)/VLOOKUP(H29,'D-Results_JointAnalysis'!A:M,13,FALSE)),0)</f>
        <v>0</v>
      </c>
      <c r="AI29" s="184">
        <f t="shared" ref="AI29:AI60" si="35">((AE29*I29)+(AF29*J29)+(AG29*K29)+(AH29*L29))/(4-(COUNTIF(I29:L29,0)))</f>
        <v>4.4083462855728098E-3</v>
      </c>
      <c r="AJ29" s="237">
        <f t="shared" ref="AJ29:AJ60" si="36">AI29*C29</f>
        <v>8.8166925711456194</v>
      </c>
      <c r="AK29" s="183">
        <f>IFERROR((VLOOKUP(E29,'D-Results_JointAnalysis'!A:M,12,FALSE)/VLOOKUP(E29,'D-Results_JointAnalysis'!A:M,13,FALSE)),0)</f>
        <v>0</v>
      </c>
      <c r="AL29" s="183">
        <f>IFERROR((VLOOKUP(F29,'D-Results_JointAnalysis'!A:M,12,FALSE)/VLOOKUP(F29,'D-Results_JointAnalysis'!A:M,13,FALSE)),0)</f>
        <v>0</v>
      </c>
      <c r="AM29" s="183">
        <f>IFERROR((VLOOKUP(G29,'D-Results_JointAnalysis'!A:M,12,FALSE)/VLOOKUP(G29,'D-Results_JointAnalysis'!A:M,13,FALSE)),0)</f>
        <v>0</v>
      </c>
      <c r="AN29" s="183">
        <f>IFERROR((VLOOKUP(H29,'D-Results_JointAnalysis'!A:M,12,FALSE)/VLOOKUP(H29,'D-Results_JointAnalysis'!A:M,13,FALSE)),0)</f>
        <v>0</v>
      </c>
      <c r="AO29" s="184">
        <f t="shared" ref="AO29:AO60" si="37">((AK29*I29)+(AL29*J29)+(AM29*K29)+(AN29*L29))/(4-(COUNTIF(I29:L29,0)))</f>
        <v>0</v>
      </c>
      <c r="AP29" s="237">
        <f t="shared" ref="AP29:AP60" si="38">AO29*C29</f>
        <v>0</v>
      </c>
      <c r="AQ29" s="210">
        <f t="shared" ref="AQ29:AQ60" si="39">IF(AO29&gt;=0.25,5,IF(SUM(AI29,AO29)&gt;=0.25,4,IF(SUM(AC29,AI29,AO29)&gt;=0.25,3,IF(SUM(W29,AC29,AI29,AO29)&gt;=0.25,2,1))))</f>
        <v>2</v>
      </c>
      <c r="AT29" s="335"/>
      <c r="AU29" s="188" t="s">
        <v>85</v>
      </c>
      <c r="AV29" s="200">
        <f>VLOOKUP(AU29,'E-REF_HNO_pop'!B:E,2,FALSE)</f>
        <v>155900</v>
      </c>
      <c r="AW29" s="192">
        <f>VLOOKUP(AU29,'E-REF_HNO_pop'!B:E,3,FALSE)</f>
        <v>4900</v>
      </c>
      <c r="AX29" s="201">
        <f>VLOOKUP(AU29,'E-REF_HNO_pop'!B:E,4,FALSE)</f>
        <v>151000</v>
      </c>
      <c r="AY29" s="238">
        <f>VLOOKUP(AU29,'D-Results_PiN'!A:J,10,FALSE)</f>
        <v>2</v>
      </c>
      <c r="AZ29" s="214">
        <f>VLOOKUP(AU29,'D-Results_JointAnalysis'!U:AI,7,FALSE)</f>
        <v>2</v>
      </c>
      <c r="BA29" s="239">
        <f>VLOOKUP(AU29,'D-Results_JointAnalysis'!U:AI,14,FALSE)</f>
        <v>2</v>
      </c>
      <c r="BB29" s="244">
        <f>VLOOKUP(AU29,'D-Results_PiN'!A:I,5,FALSE)</f>
        <v>4.3055348089309089E-4</v>
      </c>
      <c r="BC29" s="245">
        <f>VLOOKUP(AU29,'D-Results_PiN'!A:I,6,FALSE)</f>
        <v>0.83881326967742065</v>
      </c>
      <c r="BD29" s="245">
        <f>VLOOKUP(AU29,'D-Results_PiN'!A:I,7,FALSE)</f>
        <v>0.13112567594243058</v>
      </c>
      <c r="BE29" s="245">
        <f>VLOOKUP(AU29,'D-Results_PiN'!A:I,8,FALSE)</f>
        <v>2.9630500899255615E-2</v>
      </c>
      <c r="BF29" s="245">
        <f>VLOOKUP(AU29,'D-Results_PiN'!A:I,9,FALSE)</f>
        <v>0</v>
      </c>
      <c r="BG29" s="261">
        <f t="shared" si="23"/>
        <v>2</v>
      </c>
      <c r="BH29" s="254">
        <f t="shared" si="24"/>
        <v>25061.887969618878</v>
      </c>
      <c r="BI29" s="254">
        <f>VLOOKUP(AU29,'D-Results_JointAnalysis'!AK:AX,4,FALSE)+VLOOKUP(AU29,'D-Results_JointAnalysis'!AK:AX,5,FALSE)+VLOOKUP(AU29,'D-Results_JointAnalysis'!AK:AX,6,FALSE)</f>
        <v>1141.0958904109589</v>
      </c>
      <c r="BJ29" s="255">
        <f>VLOOKUP(AU29,'D-Results_JointAnalysis'!AK:AX,11,FALSE)+VLOOKUP(AU29,'D-Results_JointAnalysis'!AK:AX,12,FALSE)+VLOOKUP(AU29,'D-Results_JointAnalysis'!AK:AX,13,FALSE)</f>
        <v>23920.79207920792</v>
      </c>
      <c r="BK29" s="264">
        <f>VLOOKUP(AU29,'D-Results_JointAnalysis'!AK:AX,2,FALSE)+VLOOKUP(AU29,'D-Results_JointAnalysis'!AK:AX,9,FALSE)</f>
        <v>67.123287671232873</v>
      </c>
      <c r="BL29" s="254">
        <f>VLOOKUP(AU29,'D-Results_JointAnalysis'!AK:AX,3,FALSE)+VLOOKUP(AU29,'D-Results_JointAnalysis'!AK:AX,10,FALSE)</f>
        <v>130770.98874270989</v>
      </c>
      <c r="BM29" s="254">
        <f>VLOOKUP(AU29,'D-Results_JointAnalysis'!AK:AX,4,FALSE)+VLOOKUP(AU29,'D-Results_JointAnalysis'!AK:AX,11,FALSE)</f>
        <v>20442.492879424928</v>
      </c>
      <c r="BN29" s="254">
        <f>VLOOKUP(AU29,'D-Results_JointAnalysis'!AK:AX,5,FALSE)+VLOOKUP(AU29,'D-Results_JointAnalysis'!AK:AX,12,FALSE)</f>
        <v>4619.3950901939506</v>
      </c>
      <c r="BO29" s="255">
        <f>VLOOKUP(AU29,'D-Results_JointAnalysis'!AK:AX,6,FALSE)+VLOOKUP(AU29,'D-Results_JointAnalysis'!AK:AX,13,FALSE)</f>
        <v>0</v>
      </c>
      <c r="BP29" s="273"/>
      <c r="BQ29" s="274"/>
    </row>
    <row r="30" spans="1:69" x14ac:dyDescent="0.35">
      <c r="A30" t="s">
        <v>142</v>
      </c>
      <c r="B30" t="s">
        <v>309</v>
      </c>
      <c r="C30" s="190">
        <f>VLOOKUP(A30,'E-REF_HNO_pop'!B:D,3,FALSE)</f>
        <v>2000</v>
      </c>
      <c r="D30" s="190">
        <f>VLOOKUP(A30,'E-REF_HNO_pop'!B:C,2,FALSE)</f>
        <v>42436</v>
      </c>
      <c r="E30" t="s">
        <v>56</v>
      </c>
      <c r="F30" t="s">
        <v>95</v>
      </c>
      <c r="G30" t="s">
        <v>144</v>
      </c>
      <c r="I30" s="290">
        <f t="shared" si="25"/>
        <v>2.4526901669758816</v>
      </c>
      <c r="J30" s="290">
        <f t="shared" si="26"/>
        <v>9.0909090909090912E-2</v>
      </c>
      <c r="K30" s="290">
        <f t="shared" si="27"/>
        <v>0.45640074211502779</v>
      </c>
      <c r="L30" s="290">
        <f t="shared" si="28"/>
        <v>0</v>
      </c>
      <c r="M30" s="183">
        <f>IFERROR((VLOOKUP(E30,'D-Results_JointAnalysis'!A:M,8,FALSE)/VLOOKUP(E30,'D-Results_JointAnalysis'!A:M,13,FALSE)),0)</f>
        <v>4.0650406504065045E-3</v>
      </c>
      <c r="N30" s="183">
        <f>IFERROR((VLOOKUP(F30,'D-Results_JointAnalysis'!A:M,8,FALSE)/VLOOKUP(F30,'D-Results_JointAnalysis'!A:M,13,FALSE)),0)</f>
        <v>0</v>
      </c>
      <c r="O30" s="183">
        <f>IFERROR((VLOOKUP(G30,'D-Results_JointAnalysis'!A:M,8,FALSE)/VLOOKUP(G30,'D-Results_JointAnalysis'!A:M,13,FALSE)),0)</f>
        <v>0</v>
      </c>
      <c r="P30" s="183">
        <f>IFERROR((VLOOKUP(H30,'D-Results_JointAnalysis'!A:M,8,FALSE)/VLOOKUP(H30,'D-Results_JointAnalysis'!A:M,13,FALSE)),0)</f>
        <v>0</v>
      </c>
      <c r="Q30" s="184">
        <f t="shared" si="29"/>
        <v>3.3234284105364254E-3</v>
      </c>
      <c r="R30" s="237">
        <f t="shared" si="30"/>
        <v>6.6468568210728511</v>
      </c>
      <c r="S30" s="183">
        <f>IFERROR((VLOOKUP(E30,'D-Results_JointAnalysis'!A:M,9,FALSE)/VLOOKUP(E30,'D-Results_JointAnalysis'!A:M,13,FALSE)),0)</f>
        <v>0.73577235772357719</v>
      </c>
      <c r="T30" s="183">
        <f>IFERROR((VLOOKUP(F30,'D-Results_JointAnalysis'!A:M,9,FALSE)/VLOOKUP(F30,'D-Results_JointAnalysis'!A:M,13,FALSE)),0)</f>
        <v>0.95161290322580649</v>
      </c>
      <c r="U30" s="183">
        <f>IFERROR((VLOOKUP(G30,'D-Results_JointAnalysis'!A:M,9,FALSE)/VLOOKUP(G30,'D-Results_JointAnalysis'!A:M,13,FALSE)),0)</f>
        <v>0.86956521739130432</v>
      </c>
      <c r="V30" s="183">
        <f>IFERROR((VLOOKUP(H30,'D-Results_JointAnalysis'!A:M,9,FALSE)/VLOOKUP(H30,'D-Results_JointAnalysis'!A:M,13,FALSE)),0)</f>
        <v>0</v>
      </c>
      <c r="W30" s="184">
        <f t="shared" si="31"/>
        <v>0.76266736712856797</v>
      </c>
      <c r="X30" s="237">
        <f t="shared" si="32"/>
        <v>1525.334734257136</v>
      </c>
      <c r="Y30" s="183">
        <f>IFERROR((VLOOKUP(E30,'D-Results_JointAnalysis'!A:M,10,FALSE)/VLOOKUP(E30,'D-Results_JointAnalysis'!A:M,13,FALSE)),0)</f>
        <v>0.23577235772357724</v>
      </c>
      <c r="Z30" s="183">
        <f>IFERROR((VLOOKUP(F30,'D-Results_JointAnalysis'!A:M,10,FALSE)/VLOOKUP(F30,'D-Results_JointAnalysis'!A:M,13,FALSE)),0)</f>
        <v>4.8387096774193547E-2</v>
      </c>
      <c r="AA30" s="183">
        <f>IFERROR((VLOOKUP(G30,'D-Results_JointAnalysis'!A:M,10,FALSE)/VLOOKUP(G30,'D-Results_JointAnalysis'!A:M,13,FALSE)),0)</f>
        <v>0.13043478260869565</v>
      </c>
      <c r="AB30" s="183">
        <f>IFERROR((VLOOKUP(H30,'D-Results_JointAnalysis'!A:M,10,FALSE)/VLOOKUP(H30,'D-Results_JointAnalysis'!A:M,13,FALSE)),0)</f>
        <v>0</v>
      </c>
      <c r="AC30" s="184">
        <f t="shared" si="33"/>
        <v>0.21406863399767706</v>
      </c>
      <c r="AD30" s="237">
        <f t="shared" si="34"/>
        <v>428.13726799535414</v>
      </c>
      <c r="AE30" s="183">
        <f>IFERROR((VLOOKUP(E30,'D-Results_JointAnalysis'!A:M,11,FALSE)/VLOOKUP(E30,'D-Results_JointAnalysis'!A:M,13,FALSE)),0)</f>
        <v>2.4390243902439025E-2</v>
      </c>
      <c r="AF30" s="183">
        <f>IFERROR((VLOOKUP(F30,'D-Results_JointAnalysis'!A:M,11,FALSE)/VLOOKUP(F30,'D-Results_JointAnalysis'!A:M,13,FALSE)),0)</f>
        <v>0</v>
      </c>
      <c r="AG30" s="183">
        <f>IFERROR((VLOOKUP(G30,'D-Results_JointAnalysis'!A:M,11,FALSE)/VLOOKUP(G30,'D-Results_JointAnalysis'!A:M,13,FALSE)),0)</f>
        <v>0</v>
      </c>
      <c r="AH30" s="183">
        <f>IFERROR((VLOOKUP(H30,'D-Results_JointAnalysis'!A:M,11,FALSE)/VLOOKUP(H30,'D-Results_JointAnalysis'!A:M,13,FALSE)),0)</f>
        <v>0</v>
      </c>
      <c r="AI30" s="184">
        <f t="shared" si="35"/>
        <v>1.9940570463218548E-2</v>
      </c>
      <c r="AJ30" s="237">
        <f t="shared" si="36"/>
        <v>39.881140926437098</v>
      </c>
      <c r="AK30" s="183">
        <f>IFERROR((VLOOKUP(E30,'D-Results_JointAnalysis'!A:M,12,FALSE)/VLOOKUP(E30,'D-Results_JointAnalysis'!A:M,13,FALSE)),0)</f>
        <v>0</v>
      </c>
      <c r="AL30" s="183">
        <f>IFERROR((VLOOKUP(F30,'D-Results_JointAnalysis'!A:M,12,FALSE)/VLOOKUP(F30,'D-Results_JointAnalysis'!A:M,13,FALSE)),0)</f>
        <v>0</v>
      </c>
      <c r="AM30" s="183">
        <f>IFERROR((VLOOKUP(G30,'D-Results_JointAnalysis'!A:M,12,FALSE)/VLOOKUP(G30,'D-Results_JointAnalysis'!A:M,13,FALSE)),0)</f>
        <v>0</v>
      </c>
      <c r="AN30" s="183">
        <f>IFERROR((VLOOKUP(H30,'D-Results_JointAnalysis'!A:M,12,FALSE)/VLOOKUP(H30,'D-Results_JointAnalysis'!A:M,13,FALSE)),0)</f>
        <v>0</v>
      </c>
      <c r="AO30" s="184">
        <f t="shared" si="37"/>
        <v>0</v>
      </c>
      <c r="AP30" s="237">
        <f t="shared" si="38"/>
        <v>0</v>
      </c>
      <c r="AQ30" s="210">
        <f t="shared" si="39"/>
        <v>2</v>
      </c>
      <c r="AT30" s="335"/>
      <c r="AU30" s="188" t="s">
        <v>157</v>
      </c>
      <c r="AV30" s="200">
        <f>VLOOKUP(AU30,'E-REF_HNO_pop'!B:E,2,FALSE)</f>
        <v>125417</v>
      </c>
      <c r="AW30" s="192">
        <f>VLOOKUP(AU30,'E-REF_HNO_pop'!B:E,3,FALSE)</f>
        <v>1500</v>
      </c>
      <c r="AX30" s="201">
        <f>VLOOKUP(AU30,'E-REF_HNO_pop'!B:E,4,FALSE)</f>
        <v>123917</v>
      </c>
      <c r="AY30" s="238">
        <f>VLOOKUP(AU30,'D-Results_PiN'!A:J,10,FALSE)</f>
        <v>2</v>
      </c>
      <c r="AZ30" s="214">
        <f>VLOOKUP(AU30,'D-Results_JointAnalysis'!U:AI,7,FALSE)</f>
        <v>2</v>
      </c>
      <c r="BA30" s="239">
        <f>VLOOKUP(AU30,'D-Results_JointAnalysis'!U:AI,14,FALSE)</f>
        <v>2</v>
      </c>
      <c r="BB30" s="244">
        <f>VLOOKUP(AU30,'D-Results_PiN'!A:I,5,FALSE)</f>
        <v>0</v>
      </c>
      <c r="BC30" s="245">
        <f>VLOOKUP(AU30,'D-Results_PiN'!A:I,6,FALSE)</f>
        <v>0.94420282624034901</v>
      </c>
      <c r="BD30" s="245">
        <f>VLOOKUP(AU30,'D-Results_PiN'!A:I,7,FALSE)</f>
        <v>5.5797173759650938E-2</v>
      </c>
      <c r="BE30" s="245">
        <f>VLOOKUP(AU30,'D-Results_PiN'!A:I,8,FALSE)</f>
        <v>0</v>
      </c>
      <c r="BF30" s="245">
        <f>VLOOKUP(AU30,'D-Results_PiN'!A:I,9,FALSE)</f>
        <v>0</v>
      </c>
      <c r="BG30" s="261">
        <f t="shared" si="23"/>
        <v>2</v>
      </c>
      <c r="BH30" s="254">
        <f t="shared" si="24"/>
        <v>6997.9141414141413</v>
      </c>
      <c r="BI30" s="254">
        <f>VLOOKUP(AU30,'D-Results_JointAnalysis'!AK:AX,4,FALSE)+VLOOKUP(AU30,'D-Results_JointAnalysis'!AK:AX,5,FALSE)+VLOOKUP(AU30,'D-Results_JointAnalysis'!AK:AX,6,FALSE)</f>
        <v>113.63636363636364</v>
      </c>
      <c r="BJ30" s="255">
        <f>VLOOKUP(AU30,'D-Results_JointAnalysis'!AK:AX,11,FALSE)+VLOOKUP(AU30,'D-Results_JointAnalysis'!AK:AX,12,FALSE)+VLOOKUP(AU30,'D-Results_JointAnalysis'!AK:AX,13,FALSE)</f>
        <v>6884.2777777777774</v>
      </c>
      <c r="BK30" s="264">
        <f>VLOOKUP(AU30,'D-Results_JointAnalysis'!AK:AX,2,FALSE)+VLOOKUP(AU30,'D-Results_JointAnalysis'!AK:AX,9,FALSE)</f>
        <v>0</v>
      </c>
      <c r="BL30" s="254">
        <f>VLOOKUP(AU30,'D-Results_JointAnalysis'!AK:AX,3,FALSE)+VLOOKUP(AU30,'D-Results_JointAnalysis'!AK:AX,10,FALSE)</f>
        <v>118419.08585858585</v>
      </c>
      <c r="BM30" s="254">
        <f>VLOOKUP(AU30,'D-Results_JointAnalysis'!AK:AX,4,FALSE)+VLOOKUP(AU30,'D-Results_JointAnalysis'!AK:AX,11,FALSE)</f>
        <v>6997.9141414141413</v>
      </c>
      <c r="BN30" s="254">
        <f>VLOOKUP(AU30,'D-Results_JointAnalysis'!AK:AX,5,FALSE)+VLOOKUP(AU30,'D-Results_JointAnalysis'!AK:AX,12,FALSE)</f>
        <v>0</v>
      </c>
      <c r="BO30" s="255">
        <f>VLOOKUP(AU30,'D-Results_JointAnalysis'!AK:AX,6,FALSE)+VLOOKUP(AU30,'D-Results_JointAnalysis'!AK:AX,13,FALSE)</f>
        <v>0</v>
      </c>
      <c r="BP30" s="273"/>
      <c r="BQ30" s="274"/>
    </row>
    <row r="31" spans="1:69" x14ac:dyDescent="0.35">
      <c r="A31" t="s">
        <v>47</v>
      </c>
      <c r="B31" t="s">
        <v>308</v>
      </c>
      <c r="C31" s="190">
        <f>VLOOKUP(A31,'E-REF_HNO_pop'!B:D,3,FALSE)</f>
        <v>4400</v>
      </c>
      <c r="D31" s="190">
        <f>VLOOKUP(A31,'E-REF_HNO_pop'!B:C,2,FALSE)</f>
        <v>54775</v>
      </c>
      <c r="E31" t="s">
        <v>28</v>
      </c>
      <c r="F31" t="s">
        <v>25</v>
      </c>
      <c r="I31" s="290">
        <f t="shared" si="25"/>
        <v>7.5581395348837205E-2</v>
      </c>
      <c r="J31" s="290">
        <f t="shared" si="26"/>
        <v>1.9244186046511629</v>
      </c>
      <c r="K31" s="290">
        <f t="shared" si="27"/>
        <v>0</v>
      </c>
      <c r="L31" s="290">
        <f t="shared" si="28"/>
        <v>0</v>
      </c>
      <c r="M31" s="183">
        <f>IFERROR((VLOOKUP(E31,'D-Results_JointAnalysis'!A:M,8,FALSE)/VLOOKUP(E31,'D-Results_JointAnalysis'!A:M,13,FALSE)),0)</f>
        <v>0</v>
      </c>
      <c r="N31" s="183">
        <f>IFERROR((VLOOKUP(F31,'D-Results_JointAnalysis'!A:M,8,FALSE)/VLOOKUP(F31,'D-Results_JointAnalysis'!A:M,13,FALSE)),0)</f>
        <v>0</v>
      </c>
      <c r="O31" s="183">
        <f>IFERROR((VLOOKUP(G31,'D-Results_JointAnalysis'!A:M,8,FALSE)/VLOOKUP(G31,'D-Results_JointAnalysis'!A:M,13,FALSE)),0)</f>
        <v>0</v>
      </c>
      <c r="P31" s="183">
        <f>IFERROR((VLOOKUP(H31,'D-Results_JointAnalysis'!A:M,8,FALSE)/VLOOKUP(H31,'D-Results_JointAnalysis'!A:M,13,FALSE)),0)</f>
        <v>0</v>
      </c>
      <c r="Q31" s="184">
        <f t="shared" si="29"/>
        <v>0</v>
      </c>
      <c r="R31" s="237">
        <f t="shared" si="30"/>
        <v>0</v>
      </c>
      <c r="S31" s="183">
        <f>IFERROR((VLOOKUP(E31,'D-Results_JointAnalysis'!A:M,9,FALSE)/VLOOKUP(E31,'D-Results_JointAnalysis'!A:M,13,FALSE)),0)</f>
        <v>0.87096774193548387</v>
      </c>
      <c r="T31" s="183">
        <f>IFERROR((VLOOKUP(F31,'D-Results_JointAnalysis'!A:M,9,FALSE)/VLOOKUP(F31,'D-Results_JointAnalysis'!A:M,13,FALSE)),0)</f>
        <v>0.76744186046511631</v>
      </c>
      <c r="U31" s="183">
        <f>IFERROR((VLOOKUP(G31,'D-Results_JointAnalysis'!A:M,9,FALSE)/VLOOKUP(G31,'D-Results_JointAnalysis'!A:M,13,FALSE)),0)</f>
        <v>0</v>
      </c>
      <c r="V31" s="183">
        <f>IFERROR((VLOOKUP(H31,'D-Results_JointAnalysis'!A:M,9,FALSE)/VLOOKUP(H31,'D-Results_JointAnalysis'!A:M,13,FALSE)),0)</f>
        <v>0</v>
      </c>
      <c r="W31" s="184">
        <f t="shared" si="31"/>
        <v>0.77135417575324072</v>
      </c>
      <c r="X31" s="237">
        <f t="shared" si="32"/>
        <v>3393.958373314259</v>
      </c>
      <c r="Y31" s="183">
        <f>IFERROR((VLOOKUP(E31,'D-Results_JointAnalysis'!A:M,10,FALSE)/VLOOKUP(E31,'D-Results_JointAnalysis'!A:M,13,FALSE)),0)</f>
        <v>0.12903225806451613</v>
      </c>
      <c r="Z31" s="183">
        <f>IFERROR((VLOOKUP(F31,'D-Results_JointAnalysis'!A:M,10,FALSE)/VLOOKUP(F31,'D-Results_JointAnalysis'!A:M,13,FALSE)),0)</f>
        <v>0.23255813953488372</v>
      </c>
      <c r="AA31" s="183">
        <f>IFERROR((VLOOKUP(G31,'D-Results_JointAnalysis'!A:M,10,FALSE)/VLOOKUP(G31,'D-Results_JointAnalysis'!A:M,13,FALSE)),0)</f>
        <v>0</v>
      </c>
      <c r="AB31" s="183">
        <f>IFERROR((VLOOKUP(H31,'D-Results_JointAnalysis'!A:M,10,FALSE)/VLOOKUP(H31,'D-Results_JointAnalysis'!A:M,13,FALSE)),0)</f>
        <v>0</v>
      </c>
      <c r="AC31" s="184">
        <f t="shared" si="33"/>
        <v>0.22864582424675936</v>
      </c>
      <c r="AD31" s="237">
        <f t="shared" si="34"/>
        <v>1006.0416266857412</v>
      </c>
      <c r="AE31" s="183">
        <f>IFERROR((VLOOKUP(E31,'D-Results_JointAnalysis'!A:M,11,FALSE)/VLOOKUP(E31,'D-Results_JointAnalysis'!A:M,13,FALSE)),0)</f>
        <v>0</v>
      </c>
      <c r="AF31" s="183">
        <f>IFERROR((VLOOKUP(F31,'D-Results_JointAnalysis'!A:M,11,FALSE)/VLOOKUP(F31,'D-Results_JointAnalysis'!A:M,13,FALSE)),0)</f>
        <v>0</v>
      </c>
      <c r="AG31" s="183">
        <f>IFERROR((VLOOKUP(G31,'D-Results_JointAnalysis'!A:M,11,FALSE)/VLOOKUP(G31,'D-Results_JointAnalysis'!A:M,13,FALSE)),0)</f>
        <v>0</v>
      </c>
      <c r="AH31" s="183">
        <f>IFERROR((VLOOKUP(H31,'D-Results_JointAnalysis'!A:M,11,FALSE)/VLOOKUP(H31,'D-Results_JointAnalysis'!A:M,13,FALSE)),0)</f>
        <v>0</v>
      </c>
      <c r="AI31" s="184">
        <f t="shared" si="35"/>
        <v>0</v>
      </c>
      <c r="AJ31" s="237">
        <f t="shared" si="36"/>
        <v>0</v>
      </c>
      <c r="AK31" s="183">
        <f>IFERROR((VLOOKUP(E31,'D-Results_JointAnalysis'!A:M,12,FALSE)/VLOOKUP(E31,'D-Results_JointAnalysis'!A:M,13,FALSE)),0)</f>
        <v>0</v>
      </c>
      <c r="AL31" s="183">
        <f>IFERROR((VLOOKUP(F31,'D-Results_JointAnalysis'!A:M,12,FALSE)/VLOOKUP(F31,'D-Results_JointAnalysis'!A:M,13,FALSE)),0)</f>
        <v>0</v>
      </c>
      <c r="AM31" s="183">
        <f>IFERROR((VLOOKUP(G31,'D-Results_JointAnalysis'!A:M,12,FALSE)/VLOOKUP(G31,'D-Results_JointAnalysis'!A:M,13,FALSE)),0)</f>
        <v>0</v>
      </c>
      <c r="AN31" s="183">
        <f>IFERROR((VLOOKUP(H31,'D-Results_JointAnalysis'!A:M,12,FALSE)/VLOOKUP(H31,'D-Results_JointAnalysis'!A:M,13,FALSE)),0)</f>
        <v>0</v>
      </c>
      <c r="AO31" s="184">
        <f t="shared" si="37"/>
        <v>0</v>
      </c>
      <c r="AP31" s="237">
        <f t="shared" si="38"/>
        <v>0</v>
      </c>
      <c r="AQ31" s="210">
        <f t="shared" si="39"/>
        <v>2</v>
      </c>
      <c r="AT31" s="335"/>
      <c r="AU31" s="188" t="s">
        <v>144</v>
      </c>
      <c r="AV31" s="200">
        <f>VLOOKUP(AU31,'E-REF_HNO_pop'!B:E,2,FALSE)</f>
        <v>280557</v>
      </c>
      <c r="AW31" s="192">
        <f>VLOOKUP(AU31,'E-REF_HNO_pop'!B:E,3,FALSE)</f>
        <v>24600</v>
      </c>
      <c r="AX31" s="201">
        <f>VLOOKUP(AU31,'E-REF_HNO_pop'!B:E,4,FALSE)</f>
        <v>255957</v>
      </c>
      <c r="AY31" s="238">
        <f>VLOOKUP(AU31,'D-Results_PiN'!A:J,10,FALSE)</f>
        <v>2</v>
      </c>
      <c r="AZ31" s="214">
        <f>VLOOKUP(AU31,'D-Results_JointAnalysis'!U:AI,7,FALSE)</f>
        <v>2</v>
      </c>
      <c r="BA31" s="239">
        <f>VLOOKUP(AU31,'D-Results_JointAnalysis'!U:AI,14,FALSE)</f>
        <v>2</v>
      </c>
      <c r="BB31" s="244">
        <f>VLOOKUP(AU31,'D-Results_PiN'!A:I,5,FALSE)</f>
        <v>0</v>
      </c>
      <c r="BC31" s="245">
        <f>VLOOKUP(AU31,'D-Results_PiN'!A:I,6,FALSE)</f>
        <v>0.96356812982702578</v>
      </c>
      <c r="BD31" s="245">
        <f>VLOOKUP(AU31,'D-Results_PiN'!A:I,7,FALSE)</f>
        <v>3.6431870172974182E-2</v>
      </c>
      <c r="BE31" s="245">
        <f>VLOOKUP(AU31,'D-Results_PiN'!A:I,8,FALSE)</f>
        <v>0</v>
      </c>
      <c r="BF31" s="245">
        <f>VLOOKUP(AU31,'D-Results_PiN'!A:I,9,FALSE)</f>
        <v>0</v>
      </c>
      <c r="BG31" s="261">
        <f t="shared" si="23"/>
        <v>2</v>
      </c>
      <c r="BH31" s="254">
        <f t="shared" si="24"/>
        <v>10221.216200119117</v>
      </c>
      <c r="BI31" s="254">
        <f>VLOOKUP(AU31,'D-Results_JointAnalysis'!AK:AX,4,FALSE)+VLOOKUP(AU31,'D-Results_JointAnalysis'!AK:AX,5,FALSE)+VLOOKUP(AU31,'D-Results_JointAnalysis'!AK:AX,6,FALSE)</f>
        <v>3208.695652173913</v>
      </c>
      <c r="BJ31" s="255">
        <f>VLOOKUP(AU31,'D-Results_JointAnalysis'!AK:AX,11,FALSE)+VLOOKUP(AU31,'D-Results_JointAnalysis'!AK:AX,12,FALSE)+VLOOKUP(AU31,'D-Results_JointAnalysis'!AK:AX,13,FALSE)</f>
        <v>7012.5205479452052</v>
      </c>
      <c r="BK31" s="264">
        <f>VLOOKUP(AU31,'D-Results_JointAnalysis'!AK:AX,2,FALSE)+VLOOKUP(AU31,'D-Results_JointAnalysis'!AK:AX,9,FALSE)</f>
        <v>0</v>
      </c>
      <c r="BL31" s="254">
        <f>VLOOKUP(AU31,'D-Results_JointAnalysis'!AK:AX,3,FALSE)+VLOOKUP(AU31,'D-Results_JointAnalysis'!AK:AX,10,FALSE)</f>
        <v>270335.78379988088</v>
      </c>
      <c r="BM31" s="254">
        <f>VLOOKUP(AU31,'D-Results_JointAnalysis'!AK:AX,4,FALSE)+VLOOKUP(AU31,'D-Results_JointAnalysis'!AK:AX,11,FALSE)</f>
        <v>10221.216200119117</v>
      </c>
      <c r="BN31" s="254">
        <f>VLOOKUP(AU31,'D-Results_JointAnalysis'!AK:AX,5,FALSE)+VLOOKUP(AU31,'D-Results_JointAnalysis'!AK:AX,12,FALSE)</f>
        <v>0</v>
      </c>
      <c r="BO31" s="255">
        <f>VLOOKUP(AU31,'D-Results_JointAnalysis'!AK:AX,6,FALSE)+VLOOKUP(AU31,'D-Results_JointAnalysis'!AK:AX,13,FALSE)</f>
        <v>0</v>
      </c>
      <c r="BP31" s="273"/>
      <c r="BQ31" s="274"/>
    </row>
    <row r="32" spans="1:69" x14ac:dyDescent="0.35">
      <c r="A32" t="s">
        <v>58</v>
      </c>
      <c r="B32" t="s">
        <v>308</v>
      </c>
      <c r="C32" s="190">
        <f>VLOOKUP(A32,'E-REF_HNO_pop'!B:D,3,FALSE)</f>
        <v>9000</v>
      </c>
      <c r="D32" s="190">
        <f>VLOOKUP(A32,'E-REF_HNO_pop'!B:C,2,FALSE)</f>
        <v>126355</v>
      </c>
      <c r="E32" t="s">
        <v>28</v>
      </c>
      <c r="I32" s="290">
        <f t="shared" si="25"/>
        <v>1</v>
      </c>
      <c r="J32" s="290">
        <f t="shared" si="26"/>
        <v>0</v>
      </c>
      <c r="K32" s="290">
        <f t="shared" si="27"/>
        <v>0</v>
      </c>
      <c r="L32" s="290">
        <f t="shared" si="28"/>
        <v>0</v>
      </c>
      <c r="M32" s="183">
        <f>IFERROR((VLOOKUP(E32,'D-Results_JointAnalysis'!A:M,8,FALSE)/VLOOKUP(E32,'D-Results_JointAnalysis'!A:M,13,FALSE)),0)</f>
        <v>0</v>
      </c>
      <c r="N32" s="183">
        <f>IFERROR((VLOOKUP(F32,'D-Results_JointAnalysis'!A:M,8,FALSE)/VLOOKUP(F32,'D-Results_JointAnalysis'!A:M,13,FALSE)),0)</f>
        <v>0</v>
      </c>
      <c r="O32" s="183">
        <f>IFERROR((VLOOKUP(G32,'D-Results_JointAnalysis'!A:M,8,FALSE)/VLOOKUP(G32,'D-Results_JointAnalysis'!A:M,13,FALSE)),0)</f>
        <v>0</v>
      </c>
      <c r="P32" s="183">
        <f>IFERROR((VLOOKUP(H32,'D-Results_JointAnalysis'!A:M,8,FALSE)/VLOOKUP(H32,'D-Results_JointAnalysis'!A:M,13,FALSE)),0)</f>
        <v>0</v>
      </c>
      <c r="Q32" s="184">
        <f t="shared" si="29"/>
        <v>0</v>
      </c>
      <c r="R32" s="237">
        <f t="shared" si="30"/>
        <v>0</v>
      </c>
      <c r="S32" s="183">
        <f>IFERROR((VLOOKUP(E32,'D-Results_JointAnalysis'!A:M,9,FALSE)/VLOOKUP(E32,'D-Results_JointAnalysis'!A:M,13,FALSE)),0)</f>
        <v>0.87096774193548387</v>
      </c>
      <c r="T32" s="183">
        <f>IFERROR((VLOOKUP(F32,'D-Results_JointAnalysis'!A:M,9,FALSE)/VLOOKUP(F32,'D-Results_JointAnalysis'!A:M,13,FALSE)),0)</f>
        <v>0</v>
      </c>
      <c r="U32" s="183">
        <f>IFERROR((VLOOKUP(G32,'D-Results_JointAnalysis'!A:M,9,FALSE)/VLOOKUP(G32,'D-Results_JointAnalysis'!A:M,13,FALSE)),0)</f>
        <v>0</v>
      </c>
      <c r="V32" s="183">
        <f>IFERROR((VLOOKUP(H32,'D-Results_JointAnalysis'!A:M,9,FALSE)/VLOOKUP(H32,'D-Results_JointAnalysis'!A:M,13,FALSE)),0)</f>
        <v>0</v>
      </c>
      <c r="W32" s="184">
        <f t="shared" si="31"/>
        <v>0.87096774193548387</v>
      </c>
      <c r="X32" s="237">
        <f t="shared" si="32"/>
        <v>7838.7096774193551</v>
      </c>
      <c r="Y32" s="183">
        <f>IFERROR((VLOOKUP(E32,'D-Results_JointAnalysis'!A:M,10,FALSE)/VLOOKUP(E32,'D-Results_JointAnalysis'!A:M,13,FALSE)),0)</f>
        <v>0.12903225806451613</v>
      </c>
      <c r="Z32" s="183">
        <f>IFERROR((VLOOKUP(F32,'D-Results_JointAnalysis'!A:M,10,FALSE)/VLOOKUP(F32,'D-Results_JointAnalysis'!A:M,13,FALSE)),0)</f>
        <v>0</v>
      </c>
      <c r="AA32" s="183">
        <f>IFERROR((VLOOKUP(G32,'D-Results_JointAnalysis'!A:M,10,FALSE)/VLOOKUP(G32,'D-Results_JointAnalysis'!A:M,13,FALSE)),0)</f>
        <v>0</v>
      </c>
      <c r="AB32" s="183">
        <f>IFERROR((VLOOKUP(H32,'D-Results_JointAnalysis'!A:M,10,FALSE)/VLOOKUP(H32,'D-Results_JointAnalysis'!A:M,13,FALSE)),0)</f>
        <v>0</v>
      </c>
      <c r="AC32" s="184">
        <f t="shared" si="33"/>
        <v>0.12903225806451613</v>
      </c>
      <c r="AD32" s="237">
        <f t="shared" si="34"/>
        <v>1161.2903225806451</v>
      </c>
      <c r="AE32" s="183">
        <f>IFERROR((VLOOKUP(E32,'D-Results_JointAnalysis'!A:M,11,FALSE)/VLOOKUP(E32,'D-Results_JointAnalysis'!A:M,13,FALSE)),0)</f>
        <v>0</v>
      </c>
      <c r="AF32" s="183">
        <f>IFERROR((VLOOKUP(F32,'D-Results_JointAnalysis'!A:M,11,FALSE)/VLOOKUP(F32,'D-Results_JointAnalysis'!A:M,13,FALSE)),0)</f>
        <v>0</v>
      </c>
      <c r="AG32" s="183">
        <f>IFERROR((VLOOKUP(G32,'D-Results_JointAnalysis'!A:M,11,FALSE)/VLOOKUP(G32,'D-Results_JointAnalysis'!A:M,13,FALSE)),0)</f>
        <v>0</v>
      </c>
      <c r="AH32" s="183">
        <f>IFERROR((VLOOKUP(H32,'D-Results_JointAnalysis'!A:M,11,FALSE)/VLOOKUP(H32,'D-Results_JointAnalysis'!A:M,13,FALSE)),0)</f>
        <v>0</v>
      </c>
      <c r="AI32" s="184">
        <f t="shared" si="35"/>
        <v>0</v>
      </c>
      <c r="AJ32" s="237">
        <f t="shared" si="36"/>
        <v>0</v>
      </c>
      <c r="AK32" s="183">
        <f>IFERROR((VLOOKUP(E32,'D-Results_JointAnalysis'!A:M,12,FALSE)/VLOOKUP(E32,'D-Results_JointAnalysis'!A:M,13,FALSE)),0)</f>
        <v>0</v>
      </c>
      <c r="AL32" s="183">
        <f>IFERROR((VLOOKUP(F32,'D-Results_JointAnalysis'!A:M,12,FALSE)/VLOOKUP(F32,'D-Results_JointAnalysis'!A:M,13,FALSE)),0)</f>
        <v>0</v>
      </c>
      <c r="AM32" s="183">
        <f>IFERROR((VLOOKUP(G32,'D-Results_JointAnalysis'!A:M,12,FALSE)/VLOOKUP(G32,'D-Results_JointAnalysis'!A:M,13,FALSE)),0)</f>
        <v>0</v>
      </c>
      <c r="AN32" s="183">
        <f>IFERROR((VLOOKUP(H32,'D-Results_JointAnalysis'!A:M,12,FALSE)/VLOOKUP(H32,'D-Results_JointAnalysis'!A:M,13,FALSE)),0)</f>
        <v>0</v>
      </c>
      <c r="AO32" s="184">
        <f t="shared" si="37"/>
        <v>0</v>
      </c>
      <c r="AP32" s="237">
        <f t="shared" si="38"/>
        <v>0</v>
      </c>
      <c r="AQ32" s="210">
        <f t="shared" si="39"/>
        <v>2</v>
      </c>
      <c r="AT32" s="335"/>
      <c r="AU32" s="188" t="s">
        <v>86</v>
      </c>
      <c r="AV32" s="200">
        <f>VLOOKUP(AU32,'E-REF_HNO_pop'!B:E,2,FALSE)</f>
        <v>179405</v>
      </c>
      <c r="AW32" s="192">
        <f>VLOOKUP(AU32,'E-REF_HNO_pop'!B:E,3,FALSE)</f>
        <v>4300</v>
      </c>
      <c r="AX32" s="201">
        <f>VLOOKUP(AU32,'E-REF_HNO_pop'!B:E,4,FALSE)</f>
        <v>175105</v>
      </c>
      <c r="AY32" s="238">
        <f>VLOOKUP(AU32,'D-Results_PiN'!A:J,10,FALSE)</f>
        <v>2</v>
      </c>
      <c r="AZ32" s="214">
        <f>VLOOKUP(AU32,'D-Results_JointAnalysis'!U:AI,7,FALSE)</f>
        <v>2</v>
      </c>
      <c r="BA32" s="239">
        <f>VLOOKUP(AU32,'D-Results_JointAnalysis'!U:AI,14,FALSE)</f>
        <v>2</v>
      </c>
      <c r="BB32" s="244">
        <f>VLOOKUP(AU32,'D-Results_PiN'!A:I,5,FALSE)</f>
        <v>4.4365085598607516E-2</v>
      </c>
      <c r="BC32" s="245">
        <f>VLOOKUP(AU32,'D-Results_PiN'!A:I,6,FALSE)</f>
        <v>0.93662130628770346</v>
      </c>
      <c r="BD32" s="245">
        <f>VLOOKUP(AU32,'D-Results_PiN'!A:I,7,FALSE)</f>
        <v>1.9013608113688935E-2</v>
      </c>
      <c r="BE32" s="245">
        <f>VLOOKUP(AU32,'D-Results_PiN'!A:I,8,FALSE)</f>
        <v>0</v>
      </c>
      <c r="BF32" s="245">
        <f>VLOOKUP(AU32,'D-Results_PiN'!A:I,9,FALSE)</f>
        <v>0</v>
      </c>
      <c r="BG32" s="261">
        <f t="shared" si="23"/>
        <v>2</v>
      </c>
      <c r="BH32" s="254">
        <f t="shared" si="24"/>
        <v>3411.1363636363635</v>
      </c>
      <c r="BI32" s="254">
        <f>VLOOKUP(AU32,'D-Results_JointAnalysis'!AK:AX,4,FALSE)+VLOOKUP(AU32,'D-Results_JointAnalysis'!AK:AX,5,FALSE)+VLOOKUP(AU32,'D-Results_JointAnalysis'!AK:AX,6,FALSE)</f>
        <v>0</v>
      </c>
      <c r="BJ32" s="255">
        <f>VLOOKUP(AU32,'D-Results_JointAnalysis'!AK:AX,11,FALSE)+VLOOKUP(AU32,'D-Results_JointAnalysis'!AK:AX,12,FALSE)+VLOOKUP(AU32,'D-Results_JointAnalysis'!AK:AX,13,FALSE)</f>
        <v>3411.1363636363635</v>
      </c>
      <c r="BK32" s="264">
        <f>VLOOKUP(AU32,'D-Results_JointAnalysis'!AK:AX,2,FALSE)+VLOOKUP(AU32,'D-Results_JointAnalysis'!AK:AX,9,FALSE)</f>
        <v>7959.318181818182</v>
      </c>
      <c r="BL32" s="254">
        <f>VLOOKUP(AU32,'D-Results_JointAnalysis'!AK:AX,3,FALSE)+VLOOKUP(AU32,'D-Results_JointAnalysis'!AK:AX,10,FALSE)</f>
        <v>168034.54545454544</v>
      </c>
      <c r="BM32" s="254">
        <f>VLOOKUP(AU32,'D-Results_JointAnalysis'!AK:AX,4,FALSE)+VLOOKUP(AU32,'D-Results_JointAnalysis'!AK:AX,11,FALSE)</f>
        <v>3411.1363636363635</v>
      </c>
      <c r="BN32" s="254">
        <f>VLOOKUP(AU32,'D-Results_JointAnalysis'!AK:AX,5,FALSE)+VLOOKUP(AU32,'D-Results_JointAnalysis'!AK:AX,12,FALSE)</f>
        <v>0</v>
      </c>
      <c r="BO32" s="255">
        <f>VLOOKUP(AU32,'D-Results_JointAnalysis'!AK:AX,6,FALSE)+VLOOKUP(AU32,'D-Results_JointAnalysis'!AK:AX,13,FALSE)</f>
        <v>0</v>
      </c>
      <c r="BP32" s="273"/>
      <c r="BQ32" s="274"/>
    </row>
    <row r="33" spans="1:69" x14ac:dyDescent="0.35">
      <c r="A33" t="s">
        <v>250</v>
      </c>
      <c r="B33" t="s">
        <v>308</v>
      </c>
      <c r="C33" s="190">
        <f>VLOOKUP(A33,'E-REF_HNO_pop'!B:D,3,FALSE)</f>
        <v>3600</v>
      </c>
      <c r="D33" s="190">
        <f>VLOOKUP(A33,'E-REF_HNO_pop'!B:C,2,FALSE)</f>
        <v>85206</v>
      </c>
      <c r="E33" t="s">
        <v>228</v>
      </c>
      <c r="F33" t="s">
        <v>151</v>
      </c>
      <c r="G33" t="s">
        <v>203</v>
      </c>
      <c r="I33" s="290">
        <f t="shared" si="25"/>
        <v>2.1805807622504538</v>
      </c>
      <c r="J33" s="290">
        <f t="shared" si="26"/>
        <v>0.64246823956442833</v>
      </c>
      <c r="K33" s="290">
        <f t="shared" si="27"/>
        <v>0.17695099818511797</v>
      </c>
      <c r="L33" s="290">
        <f t="shared" si="28"/>
        <v>0</v>
      </c>
      <c r="M33" s="183">
        <f>IFERROR((VLOOKUP(E33,'D-Results_JointAnalysis'!A:M,8,FALSE)/VLOOKUP(E33,'D-Results_JointAnalysis'!A:M,13,FALSE)),0)</f>
        <v>0</v>
      </c>
      <c r="N33" s="183">
        <f>IFERROR((VLOOKUP(F33,'D-Results_JointAnalysis'!A:M,8,FALSE)/VLOOKUP(F33,'D-Results_JointAnalysis'!A:M,13,FALSE)),0)</f>
        <v>0</v>
      </c>
      <c r="O33" s="183">
        <f>IFERROR((VLOOKUP(G33,'D-Results_JointAnalysis'!A:M,8,FALSE)/VLOOKUP(G33,'D-Results_JointAnalysis'!A:M,13,FALSE)),0)</f>
        <v>7.8125E-2</v>
      </c>
      <c r="P33" s="183">
        <f>IFERROR((VLOOKUP(H33,'D-Results_JointAnalysis'!A:M,8,FALSE)/VLOOKUP(H33,'D-Results_JointAnalysis'!A:M,13,FALSE)),0)</f>
        <v>0</v>
      </c>
      <c r="Q33" s="184">
        <f t="shared" si="29"/>
        <v>4.6080989110707802E-3</v>
      </c>
      <c r="R33" s="237">
        <f t="shared" si="30"/>
        <v>16.58915607985481</v>
      </c>
      <c r="S33" s="183">
        <f>IFERROR((VLOOKUP(E33,'D-Results_JointAnalysis'!A:M,9,FALSE)/VLOOKUP(E33,'D-Results_JointAnalysis'!A:M,13,FALSE)),0)</f>
        <v>0.9274809160305344</v>
      </c>
      <c r="T33" s="183">
        <f>IFERROR((VLOOKUP(F33,'D-Results_JointAnalysis'!A:M,9,FALSE)/VLOOKUP(F33,'D-Results_JointAnalysis'!A:M,13,FALSE)),0)</f>
        <v>0.89333333333333331</v>
      </c>
      <c r="U33" s="183">
        <f>IFERROR((VLOOKUP(G33,'D-Results_JointAnalysis'!A:M,9,FALSE)/VLOOKUP(G33,'D-Results_JointAnalysis'!A:M,13,FALSE)),0)</f>
        <v>0.828125</v>
      </c>
      <c r="V33" s="183">
        <f>IFERROR((VLOOKUP(H33,'D-Results_JointAnalysis'!A:M,9,FALSE)/VLOOKUP(H33,'D-Results_JointAnalysis'!A:M,13,FALSE)),0)</f>
        <v>0</v>
      </c>
      <c r="W33" s="184">
        <f t="shared" si="31"/>
        <v>0.91430762741118399</v>
      </c>
      <c r="X33" s="237">
        <f t="shared" si="32"/>
        <v>3291.5074586802625</v>
      </c>
      <c r="Y33" s="183">
        <f>IFERROR((VLOOKUP(E33,'D-Results_JointAnalysis'!A:M,10,FALSE)/VLOOKUP(E33,'D-Results_JointAnalysis'!A:M,13,FALSE)),0)</f>
        <v>7.2519083969465645E-2</v>
      </c>
      <c r="Z33" s="183">
        <f>IFERROR((VLOOKUP(F33,'D-Results_JointAnalysis'!A:M,10,FALSE)/VLOOKUP(F33,'D-Results_JointAnalysis'!A:M,13,FALSE)),0)</f>
        <v>0.10666666666666667</v>
      </c>
      <c r="AA33" s="183">
        <f>IFERROR((VLOOKUP(G33,'D-Results_JointAnalysis'!A:M,10,FALSE)/VLOOKUP(G33,'D-Results_JointAnalysis'!A:M,13,FALSE)),0)</f>
        <v>9.375E-2</v>
      </c>
      <c r="AB33" s="183">
        <f>IFERROR((VLOOKUP(H33,'D-Results_JointAnalysis'!A:M,10,FALSE)/VLOOKUP(H33,'D-Results_JointAnalysis'!A:M,13,FALSE)),0)</f>
        <v>0</v>
      </c>
      <c r="AC33" s="184">
        <f t="shared" si="33"/>
        <v>8.1084273677745303E-2</v>
      </c>
      <c r="AD33" s="237">
        <f t="shared" si="34"/>
        <v>291.90338523988311</v>
      </c>
      <c r="AE33" s="183">
        <f>IFERROR((VLOOKUP(E33,'D-Results_JointAnalysis'!A:M,11,FALSE)/VLOOKUP(E33,'D-Results_JointAnalysis'!A:M,13,FALSE)),0)</f>
        <v>0</v>
      </c>
      <c r="AF33" s="183">
        <f>IFERROR((VLOOKUP(F33,'D-Results_JointAnalysis'!A:M,11,FALSE)/VLOOKUP(F33,'D-Results_JointAnalysis'!A:M,13,FALSE)),0)</f>
        <v>0</v>
      </c>
      <c r="AG33" s="183">
        <f>IFERROR((VLOOKUP(G33,'D-Results_JointAnalysis'!A:M,11,FALSE)/VLOOKUP(G33,'D-Results_JointAnalysis'!A:M,13,FALSE)),0)</f>
        <v>0</v>
      </c>
      <c r="AH33" s="183">
        <f>IFERROR((VLOOKUP(H33,'D-Results_JointAnalysis'!A:M,11,FALSE)/VLOOKUP(H33,'D-Results_JointAnalysis'!A:M,13,FALSE)),0)</f>
        <v>0</v>
      </c>
      <c r="AI33" s="184">
        <f t="shared" si="35"/>
        <v>0</v>
      </c>
      <c r="AJ33" s="237">
        <f t="shared" si="36"/>
        <v>0</v>
      </c>
      <c r="AK33" s="183">
        <f>IFERROR((VLOOKUP(E33,'D-Results_JointAnalysis'!A:M,12,FALSE)/VLOOKUP(E33,'D-Results_JointAnalysis'!A:M,13,FALSE)),0)</f>
        <v>0</v>
      </c>
      <c r="AL33" s="183">
        <f>IFERROR((VLOOKUP(F33,'D-Results_JointAnalysis'!A:M,12,FALSE)/VLOOKUP(F33,'D-Results_JointAnalysis'!A:M,13,FALSE)),0)</f>
        <v>0</v>
      </c>
      <c r="AM33" s="183">
        <f>IFERROR((VLOOKUP(G33,'D-Results_JointAnalysis'!A:M,12,FALSE)/VLOOKUP(G33,'D-Results_JointAnalysis'!A:M,13,FALSE)),0)</f>
        <v>0</v>
      </c>
      <c r="AN33" s="183">
        <f>IFERROR((VLOOKUP(H33,'D-Results_JointAnalysis'!A:M,12,FALSE)/VLOOKUP(H33,'D-Results_JointAnalysis'!A:M,13,FALSE)),0)</f>
        <v>0</v>
      </c>
      <c r="AO33" s="184">
        <f t="shared" si="37"/>
        <v>0</v>
      </c>
      <c r="AP33" s="237">
        <f t="shared" si="38"/>
        <v>0</v>
      </c>
      <c r="AQ33" s="210">
        <f t="shared" si="39"/>
        <v>2</v>
      </c>
      <c r="AT33" s="335"/>
      <c r="AU33" s="188" t="s">
        <v>87</v>
      </c>
      <c r="AV33" s="200">
        <f>VLOOKUP(AU33,'E-REF_HNO_pop'!B:E,2,FALSE)</f>
        <v>884600</v>
      </c>
      <c r="AW33" s="192">
        <f>VLOOKUP(AU33,'E-REF_HNO_pop'!B:E,3,FALSE)</f>
        <v>166100</v>
      </c>
      <c r="AX33" s="201">
        <f>VLOOKUP(AU33,'E-REF_HNO_pop'!B:E,4,FALSE)</f>
        <v>718500</v>
      </c>
      <c r="AY33" s="238">
        <f>VLOOKUP(AU33,'D-Results_PiN'!A:J,10,FALSE)</f>
        <v>2</v>
      </c>
      <c r="AZ33" s="214">
        <f>VLOOKUP(AU33,'D-Results_JointAnalysis'!U:AI,7,FALSE)</f>
        <v>2</v>
      </c>
      <c r="BA33" s="239">
        <f>VLOOKUP(AU33,'D-Results_JointAnalysis'!U:AI,14,FALSE)</f>
        <v>2</v>
      </c>
      <c r="BB33" s="244">
        <f>VLOOKUP(AU33,'D-Results_PiN'!A:I,5,FALSE)</f>
        <v>5.600416636796935E-2</v>
      </c>
      <c r="BC33" s="245">
        <f>VLOOKUP(AU33,'D-Results_PiN'!A:I,6,FALSE)</f>
        <v>0.93617214684327488</v>
      </c>
      <c r="BD33" s="245">
        <f>VLOOKUP(AU33,'D-Results_PiN'!A:I,7,FALSE)</f>
        <v>7.8236867887557463E-3</v>
      </c>
      <c r="BE33" s="245">
        <f>VLOOKUP(AU33,'D-Results_PiN'!A:I,8,FALSE)</f>
        <v>0</v>
      </c>
      <c r="BF33" s="245">
        <f>VLOOKUP(AU33,'D-Results_PiN'!A:I,9,FALSE)</f>
        <v>0</v>
      </c>
      <c r="BG33" s="261">
        <f t="shared" si="23"/>
        <v>2</v>
      </c>
      <c r="BH33" s="254">
        <f t="shared" si="24"/>
        <v>6920.833333333333</v>
      </c>
      <c r="BI33" s="254">
        <f>VLOOKUP(AU33,'D-Results_JointAnalysis'!AK:AX,4,FALSE)+VLOOKUP(AU33,'D-Results_JointAnalysis'!AK:AX,5,FALSE)+VLOOKUP(AU33,'D-Results_JointAnalysis'!AK:AX,6,FALSE)</f>
        <v>6920.833333333333</v>
      </c>
      <c r="BJ33" s="255">
        <f>VLOOKUP(AU33,'D-Results_JointAnalysis'!AK:AX,11,FALSE)+VLOOKUP(AU33,'D-Results_JointAnalysis'!AK:AX,12,FALSE)+VLOOKUP(AU33,'D-Results_JointAnalysis'!AK:AX,13,FALSE)</f>
        <v>0</v>
      </c>
      <c r="BK33" s="264">
        <f>VLOOKUP(AU33,'D-Results_JointAnalysis'!AK:AX,2,FALSE)+VLOOKUP(AU33,'D-Results_JointAnalysis'!AK:AX,9,FALSE)</f>
        <v>49541.28556910569</v>
      </c>
      <c r="BL33" s="254">
        <f>VLOOKUP(AU33,'D-Results_JointAnalysis'!AK:AX,3,FALSE)+VLOOKUP(AU33,'D-Results_JointAnalysis'!AK:AX,10,FALSE)</f>
        <v>828137.88109756098</v>
      </c>
      <c r="BM33" s="254">
        <f>VLOOKUP(AU33,'D-Results_JointAnalysis'!AK:AX,4,FALSE)+VLOOKUP(AU33,'D-Results_JointAnalysis'!AK:AX,11,FALSE)</f>
        <v>6920.833333333333</v>
      </c>
      <c r="BN33" s="254">
        <f>VLOOKUP(AU33,'D-Results_JointAnalysis'!AK:AX,5,FALSE)+VLOOKUP(AU33,'D-Results_JointAnalysis'!AK:AX,12,FALSE)</f>
        <v>0</v>
      </c>
      <c r="BO33" s="255">
        <f>VLOOKUP(AU33,'D-Results_JointAnalysis'!AK:AX,6,FALSE)+VLOOKUP(AU33,'D-Results_JointAnalysis'!AK:AX,13,FALSE)</f>
        <v>0</v>
      </c>
      <c r="BP33" s="273"/>
      <c r="BQ33" s="274"/>
    </row>
    <row r="34" spans="1:69" x14ac:dyDescent="0.35">
      <c r="A34" t="s">
        <v>270</v>
      </c>
      <c r="B34" t="s">
        <v>309</v>
      </c>
      <c r="C34" s="190">
        <f>VLOOKUP(A34,'E-REF_HNO_pop'!B:D,3,FALSE)</f>
        <v>0</v>
      </c>
      <c r="D34" s="190">
        <f>VLOOKUP(A34,'E-REF_HNO_pop'!B:C,2,FALSE)</f>
        <v>172803</v>
      </c>
      <c r="E34" t="s">
        <v>35</v>
      </c>
      <c r="F34" t="s">
        <v>203</v>
      </c>
      <c r="G34" t="s">
        <v>25</v>
      </c>
      <c r="I34" s="290">
        <f t="shared" si="25"/>
        <v>2.5860694628961856</v>
      </c>
      <c r="J34" s="290">
        <f t="shared" si="26"/>
        <v>3.7008920098690459E-2</v>
      </c>
      <c r="K34" s="290">
        <f t="shared" si="27"/>
        <v>0.37692161700512428</v>
      </c>
      <c r="L34" s="290">
        <f t="shared" si="28"/>
        <v>0</v>
      </c>
      <c r="M34" s="183">
        <f>IFERROR((VLOOKUP(E34,'D-Results_JointAnalysis'!A:M,8,FALSE)/VLOOKUP(E34,'D-Results_JointAnalysis'!A:M,13,FALSE)),0)</f>
        <v>2.4316109422492401E-2</v>
      </c>
      <c r="N34" s="183">
        <f>IFERROR((VLOOKUP(F34,'D-Results_JointAnalysis'!A:M,8,FALSE)/VLOOKUP(F34,'D-Results_JointAnalysis'!A:M,13,FALSE)),0)</f>
        <v>7.8125E-2</v>
      </c>
      <c r="O34" s="183">
        <f>IFERROR((VLOOKUP(G34,'D-Results_JointAnalysis'!A:M,8,FALSE)/VLOOKUP(G34,'D-Results_JointAnalysis'!A:M,13,FALSE)),0)</f>
        <v>0</v>
      </c>
      <c r="P34" s="183">
        <f>IFERROR((VLOOKUP(H34,'D-Results_JointAnalysis'!A:M,8,FALSE)/VLOOKUP(H34,'D-Results_JointAnalysis'!A:M,13,FALSE)),0)</f>
        <v>0</v>
      </c>
      <c r="Q34" s="184">
        <f t="shared" si="29"/>
        <v>2.1924823305553332E-2</v>
      </c>
      <c r="R34" s="237">
        <f t="shared" si="30"/>
        <v>0</v>
      </c>
      <c r="S34" s="183">
        <f>IFERROR((VLOOKUP(E34,'D-Results_JointAnalysis'!A:M,9,FALSE)/VLOOKUP(E34,'D-Results_JointAnalysis'!A:M,13,FALSE)),0)</f>
        <v>0.81762917933130697</v>
      </c>
      <c r="T34" s="183">
        <f>IFERROR((VLOOKUP(F34,'D-Results_JointAnalysis'!A:M,9,FALSE)/VLOOKUP(F34,'D-Results_JointAnalysis'!A:M,13,FALSE)),0)</f>
        <v>0.828125</v>
      </c>
      <c r="U34" s="183">
        <f>IFERROR((VLOOKUP(G34,'D-Results_JointAnalysis'!A:M,9,FALSE)/VLOOKUP(G34,'D-Results_JointAnalysis'!A:M,13,FALSE)),0)</f>
        <v>0.76744186046511631</v>
      </c>
      <c r="V34" s="183">
        <f>IFERROR((VLOOKUP(H34,'D-Results_JointAnalysis'!A:M,9,FALSE)/VLOOKUP(H34,'D-Results_JointAnalysis'!A:M,13,FALSE)),0)</f>
        <v>0</v>
      </c>
      <c r="W34" s="184">
        <f t="shared" si="31"/>
        <v>0.81145309720074088</v>
      </c>
      <c r="X34" s="237">
        <f t="shared" si="32"/>
        <v>0</v>
      </c>
      <c r="Y34" s="183">
        <f>IFERROR((VLOOKUP(E34,'D-Results_JointAnalysis'!A:M,10,FALSE)/VLOOKUP(E34,'D-Results_JointAnalysis'!A:M,13,FALSE)),0)</f>
        <v>0.15501519756838905</v>
      </c>
      <c r="Z34" s="183">
        <f>IFERROR((VLOOKUP(F34,'D-Results_JointAnalysis'!A:M,10,FALSE)/VLOOKUP(F34,'D-Results_JointAnalysis'!A:M,13,FALSE)),0)</f>
        <v>9.375E-2</v>
      </c>
      <c r="AA34" s="183">
        <f>IFERROR((VLOOKUP(G34,'D-Results_JointAnalysis'!A:M,10,FALSE)/VLOOKUP(G34,'D-Results_JointAnalysis'!A:M,13,FALSE)),0)</f>
        <v>0.23255813953488372</v>
      </c>
      <c r="AB34" s="183">
        <f>IFERROR((VLOOKUP(H34,'D-Results_JointAnalysis'!A:M,10,FALSE)/VLOOKUP(H34,'D-Results_JointAnalysis'!A:M,13,FALSE)),0)</f>
        <v>0</v>
      </c>
      <c r="AC34" s="184">
        <f t="shared" si="33"/>
        <v>0.16400194832562462</v>
      </c>
      <c r="AD34" s="237">
        <f t="shared" si="34"/>
        <v>0</v>
      </c>
      <c r="AE34" s="183">
        <f>IFERROR((VLOOKUP(E34,'D-Results_JointAnalysis'!A:M,11,FALSE)/VLOOKUP(E34,'D-Results_JointAnalysis'!A:M,13,FALSE)),0)</f>
        <v>3.0395136778115501E-3</v>
      </c>
      <c r="AF34" s="183">
        <f>IFERROR((VLOOKUP(F34,'D-Results_JointAnalysis'!A:M,11,FALSE)/VLOOKUP(F34,'D-Results_JointAnalysis'!A:M,13,FALSE)),0)</f>
        <v>0</v>
      </c>
      <c r="AG34" s="183">
        <f>IFERROR((VLOOKUP(G34,'D-Results_JointAnalysis'!A:M,11,FALSE)/VLOOKUP(G34,'D-Results_JointAnalysis'!A:M,13,FALSE)),0)</f>
        <v>0</v>
      </c>
      <c r="AH34" s="183">
        <f>IFERROR((VLOOKUP(H34,'D-Results_JointAnalysis'!A:M,11,FALSE)/VLOOKUP(H34,'D-Results_JointAnalysis'!A:M,13,FALSE)),0)</f>
        <v>0</v>
      </c>
      <c r="AI34" s="184">
        <f t="shared" si="35"/>
        <v>2.6201311680812416E-3</v>
      </c>
      <c r="AJ34" s="237">
        <f t="shared" si="36"/>
        <v>0</v>
      </c>
      <c r="AK34" s="183">
        <f>IFERROR((VLOOKUP(E34,'D-Results_JointAnalysis'!A:M,12,FALSE)/VLOOKUP(E34,'D-Results_JointAnalysis'!A:M,13,FALSE)),0)</f>
        <v>0</v>
      </c>
      <c r="AL34" s="183">
        <f>IFERROR((VLOOKUP(F34,'D-Results_JointAnalysis'!A:M,12,FALSE)/VLOOKUP(F34,'D-Results_JointAnalysis'!A:M,13,FALSE)),0)</f>
        <v>0</v>
      </c>
      <c r="AM34" s="183">
        <f>IFERROR((VLOOKUP(G34,'D-Results_JointAnalysis'!A:M,12,FALSE)/VLOOKUP(G34,'D-Results_JointAnalysis'!A:M,13,FALSE)),0)</f>
        <v>0</v>
      </c>
      <c r="AN34" s="183">
        <f>IFERROR((VLOOKUP(H34,'D-Results_JointAnalysis'!A:M,12,FALSE)/VLOOKUP(H34,'D-Results_JointAnalysis'!A:M,13,FALSE)),0)</f>
        <v>0</v>
      </c>
      <c r="AO34" s="184">
        <f t="shared" si="37"/>
        <v>0</v>
      </c>
      <c r="AP34" s="237">
        <f t="shared" si="38"/>
        <v>0</v>
      </c>
      <c r="AQ34" s="210">
        <f t="shared" si="39"/>
        <v>2</v>
      </c>
      <c r="AT34" s="335"/>
      <c r="AU34" s="188" t="s">
        <v>151</v>
      </c>
      <c r="AV34" s="200">
        <f>VLOOKUP(AU34,'E-REF_HNO_pop'!B:E,2,FALSE)</f>
        <v>365900</v>
      </c>
      <c r="AW34" s="192">
        <f>VLOOKUP(AU34,'E-REF_HNO_pop'!B:E,3,FALSE)</f>
        <v>23600</v>
      </c>
      <c r="AX34" s="201">
        <f>VLOOKUP(AU34,'E-REF_HNO_pop'!B:E,4,FALSE)</f>
        <v>342300</v>
      </c>
      <c r="AY34" s="238">
        <f>VLOOKUP(AU34,'D-Results_PiN'!A:J,10,FALSE)</f>
        <v>2</v>
      </c>
      <c r="AZ34" s="214">
        <f>VLOOKUP(AU34,'D-Results_JointAnalysis'!U:AI,7,FALSE)</f>
        <v>2</v>
      </c>
      <c r="BA34" s="239">
        <f>VLOOKUP(AU34,'D-Results_JointAnalysis'!U:AI,14,FALSE)</f>
        <v>2</v>
      </c>
      <c r="BB34" s="244">
        <f>VLOOKUP(AU34,'D-Results_PiN'!A:I,5,FALSE)</f>
        <v>0</v>
      </c>
      <c r="BC34" s="245">
        <f>VLOOKUP(AU34,'D-Results_PiN'!A:I,6,FALSE)</f>
        <v>0.88820410390800142</v>
      </c>
      <c r="BD34" s="245">
        <f>VLOOKUP(AU34,'D-Results_PiN'!A:I,7,FALSE)</f>
        <v>0.10305289138972823</v>
      </c>
      <c r="BE34" s="245">
        <f>VLOOKUP(AU34,'D-Results_PiN'!A:I,8,FALSE)</f>
        <v>8.7430047022704228E-3</v>
      </c>
      <c r="BF34" s="245">
        <f>VLOOKUP(AU34,'D-Results_PiN'!A:I,9,FALSE)</f>
        <v>0</v>
      </c>
      <c r="BG34" s="261">
        <f t="shared" si="23"/>
        <v>2</v>
      </c>
      <c r="BH34" s="254">
        <f t="shared" si="24"/>
        <v>40906.118380062311</v>
      </c>
      <c r="BI34" s="254">
        <f>VLOOKUP(AU34,'D-Results_JointAnalysis'!AK:AX,4,FALSE)+VLOOKUP(AU34,'D-Results_JointAnalysis'!AK:AX,5,FALSE)+VLOOKUP(AU34,'D-Results_JointAnalysis'!AK:AX,6,FALSE)</f>
        <v>2517.3333333333335</v>
      </c>
      <c r="BJ34" s="255">
        <f>VLOOKUP(AU34,'D-Results_JointAnalysis'!AK:AX,11,FALSE)+VLOOKUP(AU34,'D-Results_JointAnalysis'!AK:AX,12,FALSE)+VLOOKUP(AU34,'D-Results_JointAnalysis'!AK:AX,13,FALSE)</f>
        <v>38388.785046728975</v>
      </c>
      <c r="BK34" s="264">
        <f>VLOOKUP(AU34,'D-Results_JointAnalysis'!AK:AX,2,FALSE)+VLOOKUP(AU34,'D-Results_JointAnalysis'!AK:AX,9,FALSE)</f>
        <v>0</v>
      </c>
      <c r="BL34" s="254">
        <f>VLOOKUP(AU34,'D-Results_JointAnalysis'!AK:AX,3,FALSE)+VLOOKUP(AU34,'D-Results_JointAnalysis'!AK:AX,10,FALSE)</f>
        <v>324993.88161993772</v>
      </c>
      <c r="BM34" s="254">
        <f>VLOOKUP(AU34,'D-Results_JointAnalysis'!AK:AX,4,FALSE)+VLOOKUP(AU34,'D-Results_JointAnalysis'!AK:AX,11,FALSE)</f>
        <v>37707.052959501561</v>
      </c>
      <c r="BN34" s="254">
        <f>VLOOKUP(AU34,'D-Results_JointAnalysis'!AK:AX,5,FALSE)+VLOOKUP(AU34,'D-Results_JointAnalysis'!AK:AX,12,FALSE)</f>
        <v>3199.0654205607475</v>
      </c>
      <c r="BO34" s="255">
        <f>VLOOKUP(AU34,'D-Results_JointAnalysis'!AK:AX,6,FALSE)+VLOOKUP(AU34,'D-Results_JointAnalysis'!AK:AX,13,FALSE)</f>
        <v>0</v>
      </c>
      <c r="BP34" s="273"/>
      <c r="BQ34" s="274"/>
    </row>
    <row r="35" spans="1:69" x14ac:dyDescent="0.35">
      <c r="A35" t="s">
        <v>77</v>
      </c>
      <c r="B35" t="s">
        <v>309</v>
      </c>
      <c r="C35" s="190">
        <f>VLOOKUP(A35,'E-REF_HNO_pop'!B:D,3,FALSE)</f>
        <v>1500</v>
      </c>
      <c r="D35" s="190">
        <f>VLOOKUP(A35,'E-REF_HNO_pop'!B:C,2,FALSE)</f>
        <v>70925</v>
      </c>
      <c r="E35" t="s">
        <v>151</v>
      </c>
      <c r="F35" t="s">
        <v>40</v>
      </c>
      <c r="I35" s="290">
        <f t="shared" si="25"/>
        <v>0.55464159811985903</v>
      </c>
      <c r="J35" s="290">
        <f t="shared" si="26"/>
        <v>1.4453584018801411</v>
      </c>
      <c r="K35" s="290">
        <f t="shared" si="27"/>
        <v>0</v>
      </c>
      <c r="L35" s="290">
        <f t="shared" si="28"/>
        <v>0</v>
      </c>
      <c r="M35" s="183">
        <f>IFERROR((VLOOKUP(E35,'D-Results_JointAnalysis'!A:M,8,FALSE)/VLOOKUP(E35,'D-Results_JointAnalysis'!A:M,13,FALSE)),0)</f>
        <v>0</v>
      </c>
      <c r="N35" s="183">
        <f>IFERROR((VLOOKUP(F35,'D-Results_JointAnalysis'!A:M,8,FALSE)/VLOOKUP(F35,'D-Results_JointAnalysis'!A:M,13,FALSE)),0)</f>
        <v>0</v>
      </c>
      <c r="O35" s="183">
        <f>IFERROR((VLOOKUP(G35,'D-Results_JointAnalysis'!A:M,8,FALSE)/VLOOKUP(G35,'D-Results_JointAnalysis'!A:M,13,FALSE)),0)</f>
        <v>0</v>
      </c>
      <c r="P35" s="183">
        <f>IFERROR((VLOOKUP(H35,'D-Results_JointAnalysis'!A:M,8,FALSE)/VLOOKUP(H35,'D-Results_JointAnalysis'!A:M,13,FALSE)),0)</f>
        <v>0</v>
      </c>
      <c r="Q35" s="184">
        <f t="shared" si="29"/>
        <v>0</v>
      </c>
      <c r="R35" s="237">
        <f t="shared" si="30"/>
        <v>0</v>
      </c>
      <c r="S35" s="183">
        <f>IFERROR((VLOOKUP(E35,'D-Results_JointAnalysis'!A:M,9,FALSE)/VLOOKUP(E35,'D-Results_JointAnalysis'!A:M,13,FALSE)),0)</f>
        <v>0.89333333333333331</v>
      </c>
      <c r="T35" s="183">
        <f>IFERROR((VLOOKUP(F35,'D-Results_JointAnalysis'!A:M,9,FALSE)/VLOOKUP(F35,'D-Results_JointAnalysis'!A:M,13,FALSE)),0)</f>
        <v>0.93478260869565222</v>
      </c>
      <c r="U35" s="183">
        <f>IFERROR((VLOOKUP(G35,'D-Results_JointAnalysis'!A:M,9,FALSE)/VLOOKUP(G35,'D-Results_JointAnalysis'!A:M,13,FALSE)),0)</f>
        <v>0</v>
      </c>
      <c r="V35" s="183">
        <f>IFERROR((VLOOKUP(H35,'D-Results_JointAnalysis'!A:M,9,FALSE)/VLOOKUP(H35,'D-Results_JointAnalysis'!A:M,13,FALSE)),0)</f>
        <v>0</v>
      </c>
      <c r="W35" s="184">
        <f t="shared" si="31"/>
        <v>0.92328786253171891</v>
      </c>
      <c r="X35" s="237">
        <f t="shared" si="32"/>
        <v>1384.9317937975784</v>
      </c>
      <c r="Y35" s="183">
        <f>IFERROR((VLOOKUP(E35,'D-Results_JointAnalysis'!A:M,10,FALSE)/VLOOKUP(E35,'D-Results_JointAnalysis'!A:M,13,FALSE)),0)</f>
        <v>0.10666666666666667</v>
      </c>
      <c r="Z35" s="183">
        <f>IFERROR((VLOOKUP(F35,'D-Results_JointAnalysis'!A:M,10,FALSE)/VLOOKUP(F35,'D-Results_JointAnalysis'!A:M,13,FALSE)),0)</f>
        <v>6.5217391304347824E-2</v>
      </c>
      <c r="AA35" s="183">
        <f>IFERROR((VLOOKUP(G35,'D-Results_JointAnalysis'!A:M,10,FALSE)/VLOOKUP(G35,'D-Results_JointAnalysis'!A:M,13,FALSE)),0)</f>
        <v>0</v>
      </c>
      <c r="AB35" s="183">
        <f>IFERROR((VLOOKUP(H35,'D-Results_JointAnalysis'!A:M,10,FALSE)/VLOOKUP(H35,'D-Results_JointAnalysis'!A:M,13,FALSE)),0)</f>
        <v>0</v>
      </c>
      <c r="AC35" s="184">
        <f t="shared" si="33"/>
        <v>7.671213746828115E-2</v>
      </c>
      <c r="AD35" s="237">
        <f t="shared" si="34"/>
        <v>115.06820620242172</v>
      </c>
      <c r="AE35" s="183">
        <f>IFERROR((VLOOKUP(E35,'D-Results_JointAnalysis'!A:M,11,FALSE)/VLOOKUP(E35,'D-Results_JointAnalysis'!A:M,13,FALSE)),0)</f>
        <v>0</v>
      </c>
      <c r="AF35" s="183">
        <f>IFERROR((VLOOKUP(F35,'D-Results_JointAnalysis'!A:M,11,FALSE)/VLOOKUP(F35,'D-Results_JointAnalysis'!A:M,13,FALSE)),0)</f>
        <v>0</v>
      </c>
      <c r="AG35" s="183">
        <f>IFERROR((VLOOKUP(G35,'D-Results_JointAnalysis'!A:M,11,FALSE)/VLOOKUP(G35,'D-Results_JointAnalysis'!A:M,13,FALSE)),0)</f>
        <v>0</v>
      </c>
      <c r="AH35" s="183">
        <f>IFERROR((VLOOKUP(H35,'D-Results_JointAnalysis'!A:M,11,FALSE)/VLOOKUP(H35,'D-Results_JointAnalysis'!A:M,13,FALSE)),0)</f>
        <v>0</v>
      </c>
      <c r="AI35" s="184">
        <f t="shared" si="35"/>
        <v>0</v>
      </c>
      <c r="AJ35" s="237">
        <f t="shared" si="36"/>
        <v>0</v>
      </c>
      <c r="AK35" s="183">
        <f>IFERROR((VLOOKUP(E35,'D-Results_JointAnalysis'!A:M,12,FALSE)/VLOOKUP(E35,'D-Results_JointAnalysis'!A:M,13,FALSE)),0)</f>
        <v>0</v>
      </c>
      <c r="AL35" s="183">
        <f>IFERROR((VLOOKUP(F35,'D-Results_JointAnalysis'!A:M,12,FALSE)/VLOOKUP(F35,'D-Results_JointAnalysis'!A:M,13,FALSE)),0)</f>
        <v>0</v>
      </c>
      <c r="AM35" s="183">
        <f>IFERROR((VLOOKUP(G35,'D-Results_JointAnalysis'!A:M,12,FALSE)/VLOOKUP(G35,'D-Results_JointAnalysis'!A:M,13,FALSE)),0)</f>
        <v>0</v>
      </c>
      <c r="AN35" s="183">
        <f>IFERROR((VLOOKUP(H35,'D-Results_JointAnalysis'!A:M,12,FALSE)/VLOOKUP(H35,'D-Results_JointAnalysis'!A:M,13,FALSE)),0)</f>
        <v>0</v>
      </c>
      <c r="AO35" s="184">
        <f t="shared" si="37"/>
        <v>0</v>
      </c>
      <c r="AP35" s="237">
        <f t="shared" si="38"/>
        <v>0</v>
      </c>
      <c r="AQ35" s="210">
        <f t="shared" si="39"/>
        <v>2</v>
      </c>
      <c r="AT35" s="335"/>
      <c r="AU35" s="188" t="s">
        <v>93</v>
      </c>
      <c r="AV35" s="200">
        <f>VLOOKUP(AU35,'E-REF_HNO_pop'!B:E,2,FALSE)</f>
        <v>303700</v>
      </c>
      <c r="AW35" s="192">
        <f>VLOOKUP(AU35,'E-REF_HNO_pop'!B:E,3,FALSE)</f>
        <v>64100</v>
      </c>
      <c r="AX35" s="201">
        <f>VLOOKUP(AU35,'E-REF_HNO_pop'!B:E,4,FALSE)</f>
        <v>239600</v>
      </c>
      <c r="AY35" s="238">
        <f>VLOOKUP(AU35,'D-Results_PiN'!A:J,10,FALSE)</f>
        <v>2</v>
      </c>
      <c r="AZ35" s="214">
        <f>VLOOKUP(AU35,'D-Results_JointAnalysis'!U:AI,7,FALSE)</f>
        <v>2</v>
      </c>
      <c r="BA35" s="239">
        <f>VLOOKUP(AU35,'D-Results_JointAnalysis'!U:AI,14,FALSE)</f>
        <v>2</v>
      </c>
      <c r="BB35" s="244">
        <f>VLOOKUP(AU35,'D-Results_PiN'!A:I,5,FALSE)</f>
        <v>3.5022992230533991E-2</v>
      </c>
      <c r="BC35" s="245">
        <f>VLOOKUP(AU35,'D-Results_PiN'!A:I,6,FALSE)</f>
        <v>0.88678571179421417</v>
      </c>
      <c r="BD35" s="245">
        <f>VLOOKUP(AU35,'D-Results_PiN'!A:I,7,FALSE)</f>
        <v>7.1547312753513448E-2</v>
      </c>
      <c r="BE35" s="245">
        <f>VLOOKUP(AU35,'D-Results_PiN'!A:I,8,FALSE)</f>
        <v>6.6439832217383976E-3</v>
      </c>
      <c r="BF35" s="245">
        <f>VLOOKUP(AU35,'D-Results_PiN'!A:I,9,FALSE)</f>
        <v>0</v>
      </c>
      <c r="BG35" s="261">
        <f t="shared" si="23"/>
        <v>2</v>
      </c>
      <c r="BH35" s="254">
        <f t="shared" si="24"/>
        <v>23746.696587683982</v>
      </c>
      <c r="BI35" s="254">
        <f>VLOOKUP(AU35,'D-Results_JointAnalysis'!AK:AX,4,FALSE)+VLOOKUP(AU35,'D-Results_JointAnalysis'!AK:AX,5,FALSE)+VLOOKUP(AU35,'D-Results_JointAnalysis'!AK:AX,6,FALSE)</f>
        <v>8233.0275229357794</v>
      </c>
      <c r="BJ35" s="255">
        <f>VLOOKUP(AU35,'D-Results_JointAnalysis'!AK:AX,11,FALSE)+VLOOKUP(AU35,'D-Results_JointAnalysis'!AK:AX,12,FALSE)+VLOOKUP(AU35,'D-Results_JointAnalysis'!AK:AX,13,FALSE)</f>
        <v>15513.669064748203</v>
      </c>
      <c r="BK35" s="264">
        <f>VLOOKUP(AU35,'D-Results_JointAnalysis'!AK:AX,2,FALSE)+VLOOKUP(AU35,'D-Results_JointAnalysis'!AK:AX,9,FALSE)</f>
        <v>10636.482740413174</v>
      </c>
      <c r="BL35" s="254">
        <f>VLOOKUP(AU35,'D-Results_JointAnalysis'!AK:AX,3,FALSE)+VLOOKUP(AU35,'D-Results_JointAnalysis'!AK:AX,10,FALSE)</f>
        <v>269316.82067190285</v>
      </c>
      <c r="BM35" s="254">
        <f>VLOOKUP(AU35,'D-Results_JointAnalysis'!AK:AX,4,FALSE)+VLOOKUP(AU35,'D-Results_JointAnalysis'!AK:AX,11,FALSE)</f>
        <v>21728.918883242033</v>
      </c>
      <c r="BN35" s="254">
        <f>VLOOKUP(AU35,'D-Results_JointAnalysis'!AK:AX,5,FALSE)+VLOOKUP(AU35,'D-Results_JointAnalysis'!AK:AX,12,FALSE)</f>
        <v>2017.7777044419513</v>
      </c>
      <c r="BO35" s="255">
        <f>VLOOKUP(AU35,'D-Results_JointAnalysis'!AK:AX,6,FALSE)+VLOOKUP(AU35,'D-Results_JointAnalysis'!AK:AX,13,FALSE)</f>
        <v>0</v>
      </c>
      <c r="BP35" s="273"/>
      <c r="BQ35" s="274"/>
    </row>
    <row r="36" spans="1:69" x14ac:dyDescent="0.35">
      <c r="A36" t="s">
        <v>78</v>
      </c>
      <c r="B36" t="s">
        <v>308</v>
      </c>
      <c r="C36" s="190">
        <f>VLOOKUP(A36,'E-REF_HNO_pop'!B:D,3,FALSE)</f>
        <v>11000</v>
      </c>
      <c r="D36" s="190">
        <f>VLOOKUP(A36,'E-REF_HNO_pop'!B:C,2,FALSE)</f>
        <v>80843</v>
      </c>
      <c r="E36" t="s">
        <v>56</v>
      </c>
      <c r="I36" s="290">
        <f t="shared" si="25"/>
        <v>1</v>
      </c>
      <c r="J36" s="290">
        <f t="shared" si="26"/>
        <v>0</v>
      </c>
      <c r="K36" s="290">
        <f t="shared" si="27"/>
        <v>0</v>
      </c>
      <c r="L36" s="290">
        <f t="shared" si="28"/>
        <v>0</v>
      </c>
      <c r="M36" s="183">
        <f>IFERROR((VLOOKUP(E36,'D-Results_JointAnalysis'!A:M,8,FALSE)/VLOOKUP(E36,'D-Results_JointAnalysis'!A:M,13,FALSE)),0)</f>
        <v>4.0650406504065045E-3</v>
      </c>
      <c r="N36" s="183">
        <f>IFERROR((VLOOKUP(F36,'D-Results_JointAnalysis'!A:M,8,FALSE)/VLOOKUP(F36,'D-Results_JointAnalysis'!A:M,13,FALSE)),0)</f>
        <v>0</v>
      </c>
      <c r="O36" s="183">
        <f>IFERROR((VLOOKUP(G36,'D-Results_JointAnalysis'!A:M,8,FALSE)/VLOOKUP(G36,'D-Results_JointAnalysis'!A:M,13,FALSE)),0)</f>
        <v>0</v>
      </c>
      <c r="P36" s="183">
        <f>IFERROR((VLOOKUP(H36,'D-Results_JointAnalysis'!A:M,8,FALSE)/VLOOKUP(H36,'D-Results_JointAnalysis'!A:M,13,FALSE)),0)</f>
        <v>0</v>
      </c>
      <c r="Q36" s="184">
        <f t="shared" si="29"/>
        <v>4.0650406504065045E-3</v>
      </c>
      <c r="R36" s="237">
        <f t="shared" si="30"/>
        <v>44.715447154471548</v>
      </c>
      <c r="S36" s="183">
        <f>IFERROR((VLOOKUP(E36,'D-Results_JointAnalysis'!A:M,9,FALSE)/VLOOKUP(E36,'D-Results_JointAnalysis'!A:M,13,FALSE)),0)</f>
        <v>0.73577235772357719</v>
      </c>
      <c r="T36" s="183">
        <f>IFERROR((VLOOKUP(F36,'D-Results_JointAnalysis'!A:M,9,FALSE)/VLOOKUP(F36,'D-Results_JointAnalysis'!A:M,13,FALSE)),0)</f>
        <v>0</v>
      </c>
      <c r="U36" s="183">
        <f>IFERROR((VLOOKUP(G36,'D-Results_JointAnalysis'!A:M,9,FALSE)/VLOOKUP(G36,'D-Results_JointAnalysis'!A:M,13,FALSE)),0)</f>
        <v>0</v>
      </c>
      <c r="V36" s="183">
        <f>IFERROR((VLOOKUP(H36,'D-Results_JointAnalysis'!A:M,9,FALSE)/VLOOKUP(H36,'D-Results_JointAnalysis'!A:M,13,FALSE)),0)</f>
        <v>0</v>
      </c>
      <c r="W36" s="184">
        <f t="shared" si="31"/>
        <v>0.73577235772357719</v>
      </c>
      <c r="X36" s="237">
        <f t="shared" si="32"/>
        <v>8093.4959349593491</v>
      </c>
      <c r="Y36" s="183">
        <f>IFERROR((VLOOKUP(E36,'D-Results_JointAnalysis'!A:M,10,FALSE)/VLOOKUP(E36,'D-Results_JointAnalysis'!A:M,13,FALSE)),0)</f>
        <v>0.23577235772357724</v>
      </c>
      <c r="Z36" s="183">
        <f>IFERROR((VLOOKUP(F36,'D-Results_JointAnalysis'!A:M,10,FALSE)/VLOOKUP(F36,'D-Results_JointAnalysis'!A:M,13,FALSE)),0)</f>
        <v>0</v>
      </c>
      <c r="AA36" s="183">
        <f>IFERROR((VLOOKUP(G36,'D-Results_JointAnalysis'!A:M,10,FALSE)/VLOOKUP(G36,'D-Results_JointAnalysis'!A:M,13,FALSE)),0)</f>
        <v>0</v>
      </c>
      <c r="AB36" s="183">
        <f>IFERROR((VLOOKUP(H36,'D-Results_JointAnalysis'!A:M,10,FALSE)/VLOOKUP(H36,'D-Results_JointAnalysis'!A:M,13,FALSE)),0)</f>
        <v>0</v>
      </c>
      <c r="AC36" s="184">
        <f t="shared" si="33"/>
        <v>0.23577235772357724</v>
      </c>
      <c r="AD36" s="237">
        <f t="shared" si="34"/>
        <v>2593.4959349593496</v>
      </c>
      <c r="AE36" s="183">
        <f>IFERROR((VLOOKUP(E36,'D-Results_JointAnalysis'!A:M,11,FALSE)/VLOOKUP(E36,'D-Results_JointAnalysis'!A:M,13,FALSE)),0)</f>
        <v>2.4390243902439025E-2</v>
      </c>
      <c r="AF36" s="183">
        <f>IFERROR((VLOOKUP(F36,'D-Results_JointAnalysis'!A:M,11,FALSE)/VLOOKUP(F36,'D-Results_JointAnalysis'!A:M,13,FALSE)),0)</f>
        <v>0</v>
      </c>
      <c r="AG36" s="183">
        <f>IFERROR((VLOOKUP(G36,'D-Results_JointAnalysis'!A:M,11,FALSE)/VLOOKUP(G36,'D-Results_JointAnalysis'!A:M,13,FALSE)),0)</f>
        <v>0</v>
      </c>
      <c r="AH36" s="183">
        <f>IFERROR((VLOOKUP(H36,'D-Results_JointAnalysis'!A:M,11,FALSE)/VLOOKUP(H36,'D-Results_JointAnalysis'!A:M,13,FALSE)),0)</f>
        <v>0</v>
      </c>
      <c r="AI36" s="184">
        <f t="shared" si="35"/>
        <v>2.4390243902439025E-2</v>
      </c>
      <c r="AJ36" s="237">
        <f t="shared" si="36"/>
        <v>268.29268292682929</v>
      </c>
      <c r="AK36" s="183">
        <f>IFERROR((VLOOKUP(E36,'D-Results_JointAnalysis'!A:M,12,FALSE)/VLOOKUP(E36,'D-Results_JointAnalysis'!A:M,13,FALSE)),0)</f>
        <v>0</v>
      </c>
      <c r="AL36" s="183">
        <f>IFERROR((VLOOKUP(F36,'D-Results_JointAnalysis'!A:M,12,FALSE)/VLOOKUP(F36,'D-Results_JointAnalysis'!A:M,13,FALSE)),0)</f>
        <v>0</v>
      </c>
      <c r="AM36" s="183">
        <f>IFERROR((VLOOKUP(G36,'D-Results_JointAnalysis'!A:M,12,FALSE)/VLOOKUP(G36,'D-Results_JointAnalysis'!A:M,13,FALSE)),0)</f>
        <v>0</v>
      </c>
      <c r="AN36" s="183">
        <f>IFERROR((VLOOKUP(H36,'D-Results_JointAnalysis'!A:M,12,FALSE)/VLOOKUP(H36,'D-Results_JointAnalysis'!A:M,13,FALSE)),0)</f>
        <v>0</v>
      </c>
      <c r="AO36" s="184">
        <f t="shared" si="37"/>
        <v>0</v>
      </c>
      <c r="AP36" s="237">
        <f t="shared" si="38"/>
        <v>0</v>
      </c>
      <c r="AQ36" s="210">
        <f t="shared" si="39"/>
        <v>3</v>
      </c>
      <c r="AT36" s="335"/>
      <c r="AU36" s="188" t="s">
        <v>183</v>
      </c>
      <c r="AV36" s="200">
        <f>VLOOKUP(AU36,'E-REF_HNO_pop'!B:E,2,FALSE)</f>
        <v>223473</v>
      </c>
      <c r="AW36" s="192">
        <f>VLOOKUP(AU36,'E-REF_HNO_pop'!B:E,3,FALSE)</f>
        <v>129700</v>
      </c>
      <c r="AX36" s="201">
        <f>VLOOKUP(AU36,'E-REF_HNO_pop'!B:E,4,FALSE)</f>
        <v>93773</v>
      </c>
      <c r="AY36" s="238">
        <f>VLOOKUP(AU36,'D-Results_PiN'!A:J,10,FALSE)</f>
        <v>2</v>
      </c>
      <c r="AZ36" s="214">
        <f>VLOOKUP(AU36,'D-Results_JointAnalysis'!U:AI,7,FALSE)</f>
        <v>2</v>
      </c>
      <c r="BA36" s="239">
        <f>VLOOKUP(AU36,'D-Results_JointAnalysis'!U:AI,14,FALSE)</f>
        <v>2</v>
      </c>
      <c r="BB36" s="244">
        <f>VLOOKUP(AU36,'D-Results_PiN'!A:I,5,FALSE)</f>
        <v>4.0739484220830048E-3</v>
      </c>
      <c r="BC36" s="245">
        <f>VLOOKUP(AU36,'D-Results_PiN'!A:I,6,FALSE)</f>
        <v>0.95701991608061276</v>
      </c>
      <c r="BD36" s="245">
        <f>VLOOKUP(AU36,'D-Results_PiN'!A:I,7,FALSE)</f>
        <v>3.8906135497304206E-2</v>
      </c>
      <c r="BE36" s="245">
        <f>VLOOKUP(AU36,'D-Results_PiN'!A:I,8,FALSE)</f>
        <v>0</v>
      </c>
      <c r="BF36" s="245">
        <f>VLOOKUP(AU36,'D-Results_PiN'!A:I,9,FALSE)</f>
        <v>0</v>
      </c>
      <c r="BG36" s="261">
        <f t="shared" si="23"/>
        <v>2</v>
      </c>
      <c r="BH36" s="254">
        <f t="shared" si="24"/>
        <v>8694.4708179890622</v>
      </c>
      <c r="BI36" s="254">
        <f>VLOOKUP(AU36,'D-Results_JointAnalysis'!AK:AX,4,FALSE)+VLOOKUP(AU36,'D-Results_JointAnalysis'!AK:AX,5,FALSE)+VLOOKUP(AU36,'D-Results_JointAnalysis'!AK:AX,6,FALSE)</f>
        <v>5963.2183908045972</v>
      </c>
      <c r="BJ36" s="255">
        <f>VLOOKUP(AU36,'D-Results_JointAnalysis'!AK:AX,11,FALSE)+VLOOKUP(AU36,'D-Results_JointAnalysis'!AK:AX,12,FALSE)+VLOOKUP(AU36,'D-Results_JointAnalysis'!AK:AX,13,FALSE)</f>
        <v>2731.2524271844659</v>
      </c>
      <c r="BK36" s="264">
        <f>VLOOKUP(AU36,'D-Results_JointAnalysis'!AK:AX,2,FALSE)+VLOOKUP(AU36,'D-Results_JointAnalysis'!AK:AX,9,FALSE)</f>
        <v>910.4174757281553</v>
      </c>
      <c r="BL36" s="254">
        <f>VLOOKUP(AU36,'D-Results_JointAnalysis'!AK:AX,3,FALSE)+VLOOKUP(AU36,'D-Results_JointAnalysis'!AK:AX,10,FALSE)</f>
        <v>213868.11170628277</v>
      </c>
      <c r="BM36" s="254">
        <f>VLOOKUP(AU36,'D-Results_JointAnalysis'!AK:AX,4,FALSE)+VLOOKUP(AU36,'D-Results_JointAnalysis'!AK:AX,11,FALSE)</f>
        <v>8694.4708179890622</v>
      </c>
      <c r="BN36" s="254">
        <f>VLOOKUP(AU36,'D-Results_JointAnalysis'!AK:AX,5,FALSE)+VLOOKUP(AU36,'D-Results_JointAnalysis'!AK:AX,12,FALSE)</f>
        <v>0</v>
      </c>
      <c r="BO36" s="255">
        <f>VLOOKUP(AU36,'D-Results_JointAnalysis'!AK:AX,6,FALSE)+VLOOKUP(AU36,'D-Results_JointAnalysis'!AK:AX,13,FALSE)</f>
        <v>0</v>
      </c>
      <c r="BP36" s="273"/>
      <c r="BQ36" s="274"/>
    </row>
    <row r="37" spans="1:69" x14ac:dyDescent="0.35">
      <c r="A37" t="s">
        <v>245</v>
      </c>
      <c r="B37" t="s">
        <v>308</v>
      </c>
      <c r="C37" s="190">
        <f>VLOOKUP(A37,'E-REF_HNO_pop'!B:D,3,FALSE)</f>
        <v>22000</v>
      </c>
      <c r="D37" s="190">
        <f>VLOOKUP(A37,'E-REF_HNO_pop'!B:C,2,FALSE)</f>
        <v>91927</v>
      </c>
      <c r="E37" t="s">
        <v>148</v>
      </c>
      <c r="F37" t="s">
        <v>228</v>
      </c>
      <c r="I37" s="290">
        <f t="shared" si="25"/>
        <v>0.57852706299911272</v>
      </c>
      <c r="J37" s="290">
        <f t="shared" si="26"/>
        <v>1.4214729370008874</v>
      </c>
      <c r="K37" s="290">
        <f t="shared" si="27"/>
        <v>0</v>
      </c>
      <c r="L37" s="290">
        <f t="shared" si="28"/>
        <v>0</v>
      </c>
      <c r="M37" s="183">
        <f>IFERROR((VLOOKUP(E37,'D-Results_JointAnalysis'!A:M,8,FALSE)/VLOOKUP(E37,'D-Results_JointAnalysis'!A:M,13,FALSE)),0)</f>
        <v>1.5151515151515152E-2</v>
      </c>
      <c r="N37" s="183">
        <f>IFERROR((VLOOKUP(F37,'D-Results_JointAnalysis'!A:M,8,FALSE)/VLOOKUP(F37,'D-Results_JointAnalysis'!A:M,13,FALSE)),0)</f>
        <v>0</v>
      </c>
      <c r="O37" s="183">
        <f>IFERROR((VLOOKUP(G37,'D-Results_JointAnalysis'!A:M,8,FALSE)/VLOOKUP(G37,'D-Results_JointAnalysis'!A:M,13,FALSE)),0)</f>
        <v>0</v>
      </c>
      <c r="P37" s="183">
        <f>IFERROR((VLOOKUP(H37,'D-Results_JointAnalysis'!A:M,8,FALSE)/VLOOKUP(H37,'D-Results_JointAnalysis'!A:M,13,FALSE)),0)</f>
        <v>0</v>
      </c>
      <c r="Q37" s="184">
        <f t="shared" si="29"/>
        <v>4.3827807802963087E-3</v>
      </c>
      <c r="R37" s="237">
        <f t="shared" si="30"/>
        <v>96.421177166518788</v>
      </c>
      <c r="S37" s="183">
        <f>IFERROR((VLOOKUP(E37,'D-Results_JointAnalysis'!A:M,9,FALSE)/VLOOKUP(E37,'D-Results_JointAnalysis'!A:M,13,FALSE)),0)</f>
        <v>0.89393939393939392</v>
      </c>
      <c r="T37" s="183">
        <f>IFERROR((VLOOKUP(F37,'D-Results_JointAnalysis'!A:M,9,FALSE)/VLOOKUP(F37,'D-Results_JointAnalysis'!A:M,13,FALSE)),0)</f>
        <v>0.9274809160305344</v>
      </c>
      <c r="U37" s="183">
        <f>IFERROR((VLOOKUP(G37,'D-Results_JointAnalysis'!A:M,9,FALSE)/VLOOKUP(G37,'D-Results_JointAnalysis'!A:M,13,FALSE)),0)</f>
        <v>0</v>
      </c>
      <c r="V37" s="183">
        <f>IFERROR((VLOOKUP(H37,'D-Results_JointAnalysis'!A:M,9,FALSE)/VLOOKUP(H37,'D-Results_JointAnalysis'!A:M,13,FALSE)),0)</f>
        <v>0</v>
      </c>
      <c r="W37" s="184">
        <f t="shared" si="31"/>
        <v>0.91777857689858078</v>
      </c>
      <c r="X37" s="237">
        <f t="shared" si="32"/>
        <v>20191.128691768776</v>
      </c>
      <c r="Y37" s="183">
        <f>IFERROR((VLOOKUP(E37,'D-Results_JointAnalysis'!A:M,10,FALSE)/VLOOKUP(E37,'D-Results_JointAnalysis'!A:M,13,FALSE)),0)</f>
        <v>9.0909090909090912E-2</v>
      </c>
      <c r="Z37" s="183">
        <f>IFERROR((VLOOKUP(F37,'D-Results_JointAnalysis'!A:M,10,FALSE)/VLOOKUP(F37,'D-Results_JointAnalysis'!A:M,13,FALSE)),0)</f>
        <v>7.2519083969465645E-2</v>
      </c>
      <c r="AA37" s="183">
        <f>IFERROR((VLOOKUP(G37,'D-Results_JointAnalysis'!A:M,10,FALSE)/VLOOKUP(G37,'D-Results_JointAnalysis'!A:M,13,FALSE)),0)</f>
        <v>0</v>
      </c>
      <c r="AB37" s="183">
        <f>IFERROR((VLOOKUP(H37,'D-Results_JointAnalysis'!A:M,10,FALSE)/VLOOKUP(H37,'D-Results_JointAnalysis'!A:M,13,FALSE)),0)</f>
        <v>0</v>
      </c>
      <c r="AC37" s="184">
        <f t="shared" si="33"/>
        <v>7.7838642321123003E-2</v>
      </c>
      <c r="AD37" s="237">
        <f t="shared" si="34"/>
        <v>1712.4501310647061</v>
      </c>
      <c r="AE37" s="183">
        <f>IFERROR((VLOOKUP(E37,'D-Results_JointAnalysis'!A:M,11,FALSE)/VLOOKUP(E37,'D-Results_JointAnalysis'!A:M,13,FALSE)),0)</f>
        <v>0</v>
      </c>
      <c r="AF37" s="183">
        <f>IFERROR((VLOOKUP(F37,'D-Results_JointAnalysis'!A:M,11,FALSE)/VLOOKUP(F37,'D-Results_JointAnalysis'!A:M,13,FALSE)),0)</f>
        <v>0</v>
      </c>
      <c r="AG37" s="183">
        <f>IFERROR((VLOOKUP(G37,'D-Results_JointAnalysis'!A:M,11,FALSE)/VLOOKUP(G37,'D-Results_JointAnalysis'!A:M,13,FALSE)),0)</f>
        <v>0</v>
      </c>
      <c r="AH37" s="183">
        <f>IFERROR((VLOOKUP(H37,'D-Results_JointAnalysis'!A:M,11,FALSE)/VLOOKUP(H37,'D-Results_JointAnalysis'!A:M,13,FALSE)),0)</f>
        <v>0</v>
      </c>
      <c r="AI37" s="184">
        <f t="shared" si="35"/>
        <v>0</v>
      </c>
      <c r="AJ37" s="237">
        <f t="shared" si="36"/>
        <v>0</v>
      </c>
      <c r="AK37" s="183">
        <f>IFERROR((VLOOKUP(E37,'D-Results_JointAnalysis'!A:M,12,FALSE)/VLOOKUP(E37,'D-Results_JointAnalysis'!A:M,13,FALSE)),0)</f>
        <v>0</v>
      </c>
      <c r="AL37" s="183">
        <f>IFERROR((VLOOKUP(F37,'D-Results_JointAnalysis'!A:M,12,FALSE)/VLOOKUP(F37,'D-Results_JointAnalysis'!A:M,13,FALSE)),0)</f>
        <v>0</v>
      </c>
      <c r="AM37" s="183">
        <f>IFERROR((VLOOKUP(G37,'D-Results_JointAnalysis'!A:M,12,FALSE)/VLOOKUP(G37,'D-Results_JointAnalysis'!A:M,13,FALSE)),0)</f>
        <v>0</v>
      </c>
      <c r="AN37" s="183">
        <f>IFERROR((VLOOKUP(H37,'D-Results_JointAnalysis'!A:M,12,FALSE)/VLOOKUP(H37,'D-Results_JointAnalysis'!A:M,13,FALSE)),0)</f>
        <v>0</v>
      </c>
      <c r="AO37" s="184">
        <f t="shared" si="37"/>
        <v>0</v>
      </c>
      <c r="AP37" s="237">
        <f t="shared" si="38"/>
        <v>0</v>
      </c>
      <c r="AQ37" s="210">
        <f t="shared" si="39"/>
        <v>2</v>
      </c>
      <c r="AT37" s="335"/>
      <c r="AU37" s="188" t="s">
        <v>95</v>
      </c>
      <c r="AV37" s="200">
        <f>VLOOKUP(AU37,'E-REF_HNO_pop'!B:E,2,FALSE)</f>
        <v>134008</v>
      </c>
      <c r="AW37" s="192">
        <f>VLOOKUP(AU37,'E-REF_HNO_pop'!B:E,3,FALSE)</f>
        <v>4900</v>
      </c>
      <c r="AX37" s="201">
        <f>VLOOKUP(AU37,'E-REF_HNO_pop'!B:E,4,FALSE)</f>
        <v>129108</v>
      </c>
      <c r="AY37" s="238">
        <f>VLOOKUP(AU37,'D-Results_PiN'!A:J,10,FALSE)</f>
        <v>2</v>
      </c>
      <c r="AZ37" s="214">
        <f>VLOOKUP(AU37,'D-Results_JointAnalysis'!U:AI,7,FALSE)</f>
        <v>2</v>
      </c>
      <c r="BA37" s="239">
        <f>VLOOKUP(AU37,'D-Results_JointAnalysis'!U:AI,14,FALSE)</f>
        <v>2</v>
      </c>
      <c r="BB37" s="244">
        <f>VLOOKUP(AU37,'D-Results_PiN'!A:I,5,FALSE)</f>
        <v>6.4660068376164257E-3</v>
      </c>
      <c r="BC37" s="245">
        <f>VLOOKUP(AU37,'D-Results_PiN'!A:I,6,FALSE)</f>
        <v>0.81718253526310369</v>
      </c>
      <c r="BD37" s="245">
        <f>VLOOKUP(AU37,'D-Results_PiN'!A:I,7,FALSE)</f>
        <v>0.1698854510616635</v>
      </c>
      <c r="BE37" s="245">
        <f>VLOOKUP(AU37,'D-Results_PiN'!A:I,8,FALSE)</f>
        <v>6.4660068376164257E-3</v>
      </c>
      <c r="BF37" s="245">
        <f>VLOOKUP(AU37,'D-Results_PiN'!A:I,9,FALSE)</f>
        <v>0</v>
      </c>
      <c r="BG37" s="261">
        <f t="shared" si="23"/>
        <v>2</v>
      </c>
      <c r="BH37" s="254">
        <f t="shared" si="24"/>
        <v>23632.506170166704</v>
      </c>
      <c r="BI37" s="254">
        <f>VLOOKUP(AU37,'D-Results_JointAnalysis'!AK:AX,4,FALSE)+VLOOKUP(AU37,'D-Results_JointAnalysis'!AK:AX,5,FALSE)+VLOOKUP(AU37,'D-Results_JointAnalysis'!AK:AX,6,FALSE)</f>
        <v>237.09677419354838</v>
      </c>
      <c r="BJ37" s="255">
        <f>VLOOKUP(AU37,'D-Results_JointAnalysis'!AK:AX,11,FALSE)+VLOOKUP(AU37,'D-Results_JointAnalysis'!AK:AX,12,FALSE)+VLOOKUP(AU37,'D-Results_JointAnalysis'!AK:AX,13,FALSE)</f>
        <v>23395.409395973154</v>
      </c>
      <c r="BK37" s="264">
        <f>VLOOKUP(AU37,'D-Results_JointAnalysis'!AK:AX,2,FALSE)+VLOOKUP(AU37,'D-Results_JointAnalysis'!AK:AX,9,FALSE)</f>
        <v>866.49664429530196</v>
      </c>
      <c r="BL37" s="254">
        <f>VLOOKUP(AU37,'D-Results_JointAnalysis'!AK:AX,3,FALSE)+VLOOKUP(AU37,'D-Results_JointAnalysis'!AK:AX,10,FALSE)</f>
        <v>109508.997185538</v>
      </c>
      <c r="BM37" s="254">
        <f>VLOOKUP(AU37,'D-Results_JointAnalysis'!AK:AX,4,FALSE)+VLOOKUP(AU37,'D-Results_JointAnalysis'!AK:AX,11,FALSE)</f>
        <v>22766.009525871403</v>
      </c>
      <c r="BN37" s="254">
        <f>VLOOKUP(AU37,'D-Results_JointAnalysis'!AK:AX,5,FALSE)+VLOOKUP(AU37,'D-Results_JointAnalysis'!AK:AX,12,FALSE)</f>
        <v>866.49664429530196</v>
      </c>
      <c r="BO37" s="255">
        <f>VLOOKUP(AU37,'D-Results_JointAnalysis'!AK:AX,6,FALSE)+VLOOKUP(AU37,'D-Results_JointAnalysis'!AK:AX,13,FALSE)</f>
        <v>0</v>
      </c>
      <c r="BP37" s="273"/>
      <c r="BQ37" s="274"/>
    </row>
    <row r="38" spans="1:69" x14ac:dyDescent="0.35">
      <c r="A38" t="s">
        <v>281</v>
      </c>
      <c r="B38" t="s">
        <v>308</v>
      </c>
      <c r="C38" s="190">
        <f>VLOOKUP(A38,'E-REF_HNO_pop'!B:D,3,FALSE)</f>
        <v>16000</v>
      </c>
      <c r="D38" s="190">
        <f>VLOOKUP(A38,'E-REF_HNO_pop'!B:C,2,FALSE)</f>
        <v>89040</v>
      </c>
      <c r="E38" t="s">
        <v>148</v>
      </c>
      <c r="F38" t="s">
        <v>228</v>
      </c>
      <c r="I38" s="290">
        <f t="shared" si="25"/>
        <v>0.57852706299911272</v>
      </c>
      <c r="J38" s="290">
        <f t="shared" si="26"/>
        <v>1.4214729370008874</v>
      </c>
      <c r="K38" s="290">
        <f t="shared" si="27"/>
        <v>0</v>
      </c>
      <c r="L38" s="290">
        <f t="shared" si="28"/>
        <v>0</v>
      </c>
      <c r="M38" s="183">
        <f>IFERROR((VLOOKUP(E38,'D-Results_JointAnalysis'!A:M,8,FALSE)/VLOOKUP(E38,'D-Results_JointAnalysis'!A:M,13,FALSE)),0)</f>
        <v>1.5151515151515152E-2</v>
      </c>
      <c r="N38" s="183">
        <f>IFERROR((VLOOKUP(F38,'D-Results_JointAnalysis'!A:M,8,FALSE)/VLOOKUP(F38,'D-Results_JointAnalysis'!A:M,13,FALSE)),0)</f>
        <v>0</v>
      </c>
      <c r="O38" s="183">
        <f>IFERROR((VLOOKUP(G38,'D-Results_JointAnalysis'!A:M,8,FALSE)/VLOOKUP(G38,'D-Results_JointAnalysis'!A:M,13,FALSE)),0)</f>
        <v>0</v>
      </c>
      <c r="P38" s="183">
        <f>IFERROR((VLOOKUP(H38,'D-Results_JointAnalysis'!A:M,8,FALSE)/VLOOKUP(H38,'D-Results_JointAnalysis'!A:M,13,FALSE)),0)</f>
        <v>0</v>
      </c>
      <c r="Q38" s="184">
        <f t="shared" si="29"/>
        <v>4.3827807802963087E-3</v>
      </c>
      <c r="R38" s="237">
        <f t="shared" si="30"/>
        <v>70.124492484740941</v>
      </c>
      <c r="S38" s="183">
        <f>IFERROR((VLOOKUP(E38,'D-Results_JointAnalysis'!A:M,9,FALSE)/VLOOKUP(E38,'D-Results_JointAnalysis'!A:M,13,FALSE)),0)</f>
        <v>0.89393939393939392</v>
      </c>
      <c r="T38" s="183">
        <f>IFERROR((VLOOKUP(F38,'D-Results_JointAnalysis'!A:M,9,FALSE)/VLOOKUP(F38,'D-Results_JointAnalysis'!A:M,13,FALSE)),0)</f>
        <v>0.9274809160305344</v>
      </c>
      <c r="U38" s="183">
        <f>IFERROR((VLOOKUP(G38,'D-Results_JointAnalysis'!A:M,9,FALSE)/VLOOKUP(G38,'D-Results_JointAnalysis'!A:M,13,FALSE)),0)</f>
        <v>0</v>
      </c>
      <c r="V38" s="183">
        <f>IFERROR((VLOOKUP(H38,'D-Results_JointAnalysis'!A:M,9,FALSE)/VLOOKUP(H38,'D-Results_JointAnalysis'!A:M,13,FALSE)),0)</f>
        <v>0</v>
      </c>
      <c r="W38" s="184">
        <f t="shared" si="31"/>
        <v>0.91777857689858078</v>
      </c>
      <c r="X38" s="237">
        <f t="shared" si="32"/>
        <v>14684.457230377293</v>
      </c>
      <c r="Y38" s="183">
        <f>IFERROR((VLOOKUP(E38,'D-Results_JointAnalysis'!A:M,10,FALSE)/VLOOKUP(E38,'D-Results_JointAnalysis'!A:M,13,FALSE)),0)</f>
        <v>9.0909090909090912E-2</v>
      </c>
      <c r="Z38" s="183">
        <f>IFERROR((VLOOKUP(F38,'D-Results_JointAnalysis'!A:M,10,FALSE)/VLOOKUP(F38,'D-Results_JointAnalysis'!A:M,13,FALSE)),0)</f>
        <v>7.2519083969465645E-2</v>
      </c>
      <c r="AA38" s="183">
        <f>IFERROR((VLOOKUP(G38,'D-Results_JointAnalysis'!A:M,10,FALSE)/VLOOKUP(G38,'D-Results_JointAnalysis'!A:M,13,FALSE)),0)</f>
        <v>0</v>
      </c>
      <c r="AB38" s="183">
        <f>IFERROR((VLOOKUP(H38,'D-Results_JointAnalysis'!A:M,10,FALSE)/VLOOKUP(H38,'D-Results_JointAnalysis'!A:M,13,FALSE)),0)</f>
        <v>0</v>
      </c>
      <c r="AC38" s="184">
        <f t="shared" si="33"/>
        <v>7.7838642321123003E-2</v>
      </c>
      <c r="AD38" s="237">
        <f t="shared" si="34"/>
        <v>1245.4182771379681</v>
      </c>
      <c r="AE38" s="183">
        <f>IFERROR((VLOOKUP(E38,'D-Results_JointAnalysis'!A:M,11,FALSE)/VLOOKUP(E38,'D-Results_JointAnalysis'!A:M,13,FALSE)),0)</f>
        <v>0</v>
      </c>
      <c r="AF38" s="183">
        <f>IFERROR((VLOOKUP(F38,'D-Results_JointAnalysis'!A:M,11,FALSE)/VLOOKUP(F38,'D-Results_JointAnalysis'!A:M,13,FALSE)),0)</f>
        <v>0</v>
      </c>
      <c r="AG38" s="183">
        <f>IFERROR((VLOOKUP(G38,'D-Results_JointAnalysis'!A:M,11,FALSE)/VLOOKUP(G38,'D-Results_JointAnalysis'!A:M,13,FALSE)),0)</f>
        <v>0</v>
      </c>
      <c r="AH38" s="183">
        <f>IFERROR((VLOOKUP(H38,'D-Results_JointAnalysis'!A:M,11,FALSE)/VLOOKUP(H38,'D-Results_JointAnalysis'!A:M,13,FALSE)),0)</f>
        <v>0</v>
      </c>
      <c r="AI38" s="184">
        <f t="shared" si="35"/>
        <v>0</v>
      </c>
      <c r="AJ38" s="237">
        <f t="shared" si="36"/>
        <v>0</v>
      </c>
      <c r="AK38" s="183">
        <f>IFERROR((VLOOKUP(E38,'D-Results_JointAnalysis'!A:M,12,FALSE)/VLOOKUP(E38,'D-Results_JointAnalysis'!A:M,13,FALSE)),0)</f>
        <v>0</v>
      </c>
      <c r="AL38" s="183">
        <f>IFERROR((VLOOKUP(F38,'D-Results_JointAnalysis'!A:M,12,FALSE)/VLOOKUP(F38,'D-Results_JointAnalysis'!A:M,13,FALSE)),0)</f>
        <v>0</v>
      </c>
      <c r="AM38" s="183">
        <f>IFERROR((VLOOKUP(G38,'D-Results_JointAnalysis'!A:M,12,FALSE)/VLOOKUP(G38,'D-Results_JointAnalysis'!A:M,13,FALSE)),0)</f>
        <v>0</v>
      </c>
      <c r="AN38" s="183">
        <f>IFERROR((VLOOKUP(H38,'D-Results_JointAnalysis'!A:M,12,FALSE)/VLOOKUP(H38,'D-Results_JointAnalysis'!A:M,13,FALSE)),0)</f>
        <v>0</v>
      </c>
      <c r="AO38" s="184">
        <f t="shared" si="37"/>
        <v>0</v>
      </c>
      <c r="AP38" s="237">
        <f t="shared" si="38"/>
        <v>0</v>
      </c>
      <c r="AQ38" s="210">
        <f t="shared" si="39"/>
        <v>2</v>
      </c>
      <c r="AT38" s="335"/>
      <c r="AU38" s="188" t="s">
        <v>96</v>
      </c>
      <c r="AV38" s="200">
        <f>VLOOKUP(AU38,'E-REF_HNO_pop'!B:E,2,FALSE)</f>
        <v>60867</v>
      </c>
      <c r="AW38" s="192">
        <f>VLOOKUP(AU38,'E-REF_HNO_pop'!B:E,3,FALSE)</f>
        <v>12900</v>
      </c>
      <c r="AX38" s="201">
        <f>VLOOKUP(AU38,'E-REF_HNO_pop'!B:E,4,FALSE)</f>
        <v>47967</v>
      </c>
      <c r="AY38" s="238">
        <f>VLOOKUP(AU38,'D-Results_PiN'!A:J,10,FALSE)</f>
        <v>2</v>
      </c>
      <c r="AZ38" s="214">
        <f>VLOOKUP(AU38,'D-Results_JointAnalysis'!U:AI,7,FALSE)</f>
        <v>2</v>
      </c>
      <c r="BA38" s="239">
        <f>VLOOKUP(AU38,'D-Results_JointAnalysis'!U:AI,14,FALSE)</f>
        <v>2</v>
      </c>
      <c r="BB38" s="244">
        <f>VLOOKUP(AU38,'D-Results_PiN'!A:I,5,FALSE)</f>
        <v>2.406297700517597E-2</v>
      </c>
      <c r="BC38" s="245">
        <f>VLOOKUP(AU38,'D-Results_PiN'!A:I,6,FALSE)</f>
        <v>0.96144114492153276</v>
      </c>
      <c r="BD38" s="245">
        <f>VLOOKUP(AU38,'D-Results_PiN'!A:I,7,FALSE)</f>
        <v>1.4495878073291321E-2</v>
      </c>
      <c r="BE38" s="245">
        <f>VLOOKUP(AU38,'D-Results_PiN'!A:I,8,FALSE)</f>
        <v>0</v>
      </c>
      <c r="BF38" s="245">
        <f>VLOOKUP(AU38,'D-Results_PiN'!A:I,9,FALSE)</f>
        <v>0</v>
      </c>
      <c r="BG38" s="261">
        <f t="shared" si="23"/>
        <v>2</v>
      </c>
      <c r="BH38" s="254">
        <f t="shared" si="24"/>
        <v>882.32061068702285</v>
      </c>
      <c r="BI38" s="254">
        <f>VLOOKUP(AU38,'D-Results_JointAnalysis'!AK:AX,4,FALSE)+VLOOKUP(AU38,'D-Results_JointAnalysis'!AK:AX,5,FALSE)+VLOOKUP(AU38,'D-Results_JointAnalysis'!AK:AX,6,FALSE)</f>
        <v>150</v>
      </c>
      <c r="BJ38" s="255">
        <f>VLOOKUP(AU38,'D-Results_JointAnalysis'!AK:AX,11,FALSE)+VLOOKUP(AU38,'D-Results_JointAnalysis'!AK:AX,12,FALSE)+VLOOKUP(AU38,'D-Results_JointAnalysis'!AK:AX,13,FALSE)</f>
        <v>732.32061068702285</v>
      </c>
      <c r="BK38" s="264">
        <f>VLOOKUP(AU38,'D-Results_JointAnalysis'!AK:AX,2,FALSE)+VLOOKUP(AU38,'D-Results_JointAnalysis'!AK:AX,9,FALSE)</f>
        <v>1464.6412213740457</v>
      </c>
      <c r="BL38" s="254">
        <f>VLOOKUP(AU38,'D-Results_JointAnalysis'!AK:AX,3,FALSE)+VLOOKUP(AU38,'D-Results_JointAnalysis'!AK:AX,10,FALSE)</f>
        <v>58520.038167938932</v>
      </c>
      <c r="BM38" s="254">
        <f>VLOOKUP(AU38,'D-Results_JointAnalysis'!AK:AX,4,FALSE)+VLOOKUP(AU38,'D-Results_JointAnalysis'!AK:AX,11,FALSE)</f>
        <v>882.32061068702285</v>
      </c>
      <c r="BN38" s="254">
        <f>VLOOKUP(AU38,'D-Results_JointAnalysis'!AK:AX,5,FALSE)+VLOOKUP(AU38,'D-Results_JointAnalysis'!AK:AX,12,FALSE)</f>
        <v>0</v>
      </c>
      <c r="BO38" s="255">
        <f>VLOOKUP(AU38,'D-Results_JointAnalysis'!AK:AX,6,FALSE)+VLOOKUP(AU38,'D-Results_JointAnalysis'!AK:AX,13,FALSE)</f>
        <v>0</v>
      </c>
      <c r="BP38" s="273"/>
      <c r="BQ38" s="274"/>
    </row>
    <row r="39" spans="1:69" x14ac:dyDescent="0.35">
      <c r="A39" t="s">
        <v>81</v>
      </c>
      <c r="B39" t="s">
        <v>308</v>
      </c>
      <c r="C39" s="190">
        <f>VLOOKUP(A39,'E-REF_HNO_pop'!B:D,3,FALSE)</f>
        <v>7400</v>
      </c>
      <c r="D39" s="190">
        <f>VLOOKUP(A39,'E-REF_HNO_pop'!B:C,2,FALSE)</f>
        <v>147032</v>
      </c>
      <c r="E39" t="s">
        <v>31</v>
      </c>
      <c r="F39" t="s">
        <v>35</v>
      </c>
      <c r="I39" s="290">
        <f t="shared" si="25"/>
        <v>7.786711807024968E-2</v>
      </c>
      <c r="J39" s="290">
        <f t="shared" si="26"/>
        <v>1.9221328819297503</v>
      </c>
      <c r="K39" s="290">
        <f t="shared" si="27"/>
        <v>0</v>
      </c>
      <c r="L39" s="290">
        <f t="shared" si="28"/>
        <v>0</v>
      </c>
      <c r="M39" s="183">
        <f>IFERROR((VLOOKUP(E39,'D-Results_JointAnalysis'!A:M,8,FALSE)/VLOOKUP(E39,'D-Results_JointAnalysis'!A:M,13,FALSE)),0)</f>
        <v>0</v>
      </c>
      <c r="N39" s="183">
        <f>IFERROR((VLOOKUP(F39,'D-Results_JointAnalysis'!A:M,8,FALSE)/VLOOKUP(F39,'D-Results_JointAnalysis'!A:M,13,FALSE)),0)</f>
        <v>2.4316109422492401E-2</v>
      </c>
      <c r="O39" s="183">
        <f>IFERROR((VLOOKUP(G39,'D-Results_JointAnalysis'!A:M,8,FALSE)/VLOOKUP(G39,'D-Results_JointAnalysis'!A:M,13,FALSE)),0)</f>
        <v>0</v>
      </c>
      <c r="P39" s="183">
        <f>IFERROR((VLOOKUP(H39,'D-Results_JointAnalysis'!A:M,8,FALSE)/VLOOKUP(H39,'D-Results_JointAnalysis'!A:M,13,FALSE)),0)</f>
        <v>0</v>
      </c>
      <c r="Q39" s="184">
        <f t="shared" si="29"/>
        <v>2.3369396740787238E-2</v>
      </c>
      <c r="R39" s="237">
        <f t="shared" si="30"/>
        <v>172.93353588182555</v>
      </c>
      <c r="S39" s="183">
        <f>IFERROR((VLOOKUP(E39,'D-Results_JointAnalysis'!A:M,9,FALSE)/VLOOKUP(E39,'D-Results_JointAnalysis'!A:M,13,FALSE)),0)</f>
        <v>0.93650793650793651</v>
      </c>
      <c r="T39" s="183">
        <f>IFERROR((VLOOKUP(F39,'D-Results_JointAnalysis'!A:M,9,FALSE)/VLOOKUP(F39,'D-Results_JointAnalysis'!A:M,13,FALSE)),0)</f>
        <v>0.81762917933130697</v>
      </c>
      <c r="U39" s="183">
        <f>IFERROR((VLOOKUP(G39,'D-Results_JointAnalysis'!A:M,9,FALSE)/VLOOKUP(G39,'D-Results_JointAnalysis'!A:M,13,FALSE)),0)</f>
        <v>0</v>
      </c>
      <c r="V39" s="183">
        <f>IFERROR((VLOOKUP(H39,'D-Results_JointAnalysis'!A:M,9,FALSE)/VLOOKUP(H39,'D-Results_JointAnalysis'!A:M,13,FALSE)),0)</f>
        <v>0</v>
      </c>
      <c r="W39" s="184">
        <f t="shared" si="31"/>
        <v>0.82225755244186549</v>
      </c>
      <c r="X39" s="237">
        <f t="shared" si="32"/>
        <v>6084.705888069805</v>
      </c>
      <c r="Y39" s="183">
        <f>IFERROR((VLOOKUP(E39,'D-Results_JointAnalysis'!A:M,10,FALSE)/VLOOKUP(E39,'D-Results_JointAnalysis'!A:M,13,FALSE)),0)</f>
        <v>6.3492063492063489E-2</v>
      </c>
      <c r="Z39" s="183">
        <f>IFERROR((VLOOKUP(F39,'D-Results_JointAnalysis'!A:M,10,FALSE)/VLOOKUP(F39,'D-Results_JointAnalysis'!A:M,13,FALSE)),0)</f>
        <v>0.15501519756838905</v>
      </c>
      <c r="AA39" s="183">
        <f>IFERROR((VLOOKUP(G39,'D-Results_JointAnalysis'!A:M,10,FALSE)/VLOOKUP(G39,'D-Results_JointAnalysis'!A:M,13,FALSE)),0)</f>
        <v>0</v>
      </c>
      <c r="AB39" s="183">
        <f>IFERROR((VLOOKUP(H39,'D-Results_JointAnalysis'!A:M,10,FALSE)/VLOOKUP(H39,'D-Results_JointAnalysis'!A:M,13,FALSE)),0)</f>
        <v>0</v>
      </c>
      <c r="AC39" s="184">
        <f t="shared" si="33"/>
        <v>0.15145187622474879</v>
      </c>
      <c r="AD39" s="237">
        <f t="shared" si="34"/>
        <v>1120.743884063141</v>
      </c>
      <c r="AE39" s="183">
        <f>IFERROR((VLOOKUP(E39,'D-Results_JointAnalysis'!A:M,11,FALSE)/VLOOKUP(E39,'D-Results_JointAnalysis'!A:M,13,FALSE)),0)</f>
        <v>0</v>
      </c>
      <c r="AF39" s="183">
        <f>IFERROR((VLOOKUP(F39,'D-Results_JointAnalysis'!A:M,11,FALSE)/VLOOKUP(F39,'D-Results_JointAnalysis'!A:M,13,FALSE)),0)</f>
        <v>3.0395136778115501E-3</v>
      </c>
      <c r="AG39" s="183">
        <f>IFERROR((VLOOKUP(G39,'D-Results_JointAnalysis'!A:M,11,FALSE)/VLOOKUP(G39,'D-Results_JointAnalysis'!A:M,13,FALSE)),0)</f>
        <v>0</v>
      </c>
      <c r="AH39" s="183">
        <f>IFERROR((VLOOKUP(H39,'D-Results_JointAnalysis'!A:M,11,FALSE)/VLOOKUP(H39,'D-Results_JointAnalysis'!A:M,13,FALSE)),0)</f>
        <v>0</v>
      </c>
      <c r="AI39" s="184">
        <f t="shared" si="35"/>
        <v>2.9211745925984047E-3</v>
      </c>
      <c r="AJ39" s="237">
        <f t="shared" si="36"/>
        <v>21.616691985228194</v>
      </c>
      <c r="AK39" s="183">
        <f>IFERROR((VLOOKUP(E39,'D-Results_JointAnalysis'!A:M,12,FALSE)/VLOOKUP(E39,'D-Results_JointAnalysis'!A:M,13,FALSE)),0)</f>
        <v>0</v>
      </c>
      <c r="AL39" s="183">
        <f>IFERROR((VLOOKUP(F39,'D-Results_JointAnalysis'!A:M,12,FALSE)/VLOOKUP(F39,'D-Results_JointAnalysis'!A:M,13,FALSE)),0)</f>
        <v>0</v>
      </c>
      <c r="AM39" s="183">
        <f>IFERROR((VLOOKUP(G39,'D-Results_JointAnalysis'!A:M,12,FALSE)/VLOOKUP(G39,'D-Results_JointAnalysis'!A:M,13,FALSE)),0)</f>
        <v>0</v>
      </c>
      <c r="AN39" s="183">
        <f>IFERROR((VLOOKUP(H39,'D-Results_JointAnalysis'!A:M,12,FALSE)/VLOOKUP(H39,'D-Results_JointAnalysis'!A:M,13,FALSE)),0)</f>
        <v>0</v>
      </c>
      <c r="AO39" s="184">
        <f t="shared" si="37"/>
        <v>0</v>
      </c>
      <c r="AP39" s="237">
        <f t="shared" si="38"/>
        <v>0</v>
      </c>
      <c r="AQ39" s="210">
        <f t="shared" si="39"/>
        <v>2</v>
      </c>
      <c r="AT39" s="335"/>
      <c r="AU39" s="188" t="s">
        <v>97</v>
      </c>
      <c r="AV39" s="200">
        <f>VLOOKUP(AU39,'E-REF_HNO_pop'!B:E,2,FALSE)</f>
        <v>119516</v>
      </c>
      <c r="AW39" s="192">
        <f>VLOOKUP(AU39,'E-REF_HNO_pop'!B:E,3,FALSE)</f>
        <v>25700</v>
      </c>
      <c r="AX39" s="201">
        <f>VLOOKUP(AU39,'E-REF_HNO_pop'!B:E,4,FALSE)</f>
        <v>93816</v>
      </c>
      <c r="AY39" s="238">
        <f>VLOOKUP(AU39,'D-Results_PiN'!A:J,10,FALSE)</f>
        <v>2</v>
      </c>
      <c r="AZ39" s="214">
        <f>VLOOKUP(AU39,'D-Results_JointAnalysis'!U:AI,7,FALSE)</f>
        <v>2</v>
      </c>
      <c r="BA39" s="239">
        <f>VLOOKUP(AU39,'D-Results_JointAnalysis'!U:AI,14,FALSE)</f>
        <v>2</v>
      </c>
      <c r="BB39" s="244">
        <f>VLOOKUP(AU39,'D-Results_PiN'!A:I,5,FALSE)</f>
        <v>0</v>
      </c>
      <c r="BC39" s="245">
        <f>VLOOKUP(AU39,'D-Results_PiN'!A:I,6,FALSE)</f>
        <v>0.93111095717844217</v>
      </c>
      <c r="BD39" s="245">
        <f>VLOOKUP(AU39,'D-Results_PiN'!A:I,7,FALSE)</f>
        <v>6.8889042821557736E-2</v>
      </c>
      <c r="BE39" s="245">
        <f>VLOOKUP(AU39,'D-Results_PiN'!A:I,8,FALSE)</f>
        <v>0</v>
      </c>
      <c r="BF39" s="245">
        <f>VLOOKUP(AU39,'D-Results_PiN'!A:I,9,FALSE)</f>
        <v>0</v>
      </c>
      <c r="BG39" s="261">
        <f t="shared" ref="BG39:BG43" si="40">IF(BF39&gt;=0.25,5,IF(SUM(BE39:BF39)&gt;=0.25,4,IF(SUM(BD39:BF39)&gt;=0.25,3,IF(SUM(BC39:BF39)&gt;=0.25,2,1))))</f>
        <v>2</v>
      </c>
      <c r="BH39" s="254">
        <f t="shared" ref="BH39:BH43" si="41">BI39+BJ39</f>
        <v>8233.3428418612948</v>
      </c>
      <c r="BI39" s="254">
        <f>VLOOKUP(AU39,'D-Results_JointAnalysis'!AK:AX,4,FALSE)+VLOOKUP(AU39,'D-Results_JointAnalysis'!AK:AX,5,FALSE)+VLOOKUP(AU39,'D-Results_JointAnalysis'!AK:AX,6,FALSE)</f>
        <v>1626.5822784810127</v>
      </c>
      <c r="BJ39" s="255">
        <f>VLOOKUP(AU39,'D-Results_JointAnalysis'!AK:AX,11,FALSE)+VLOOKUP(AU39,'D-Results_JointAnalysis'!AK:AX,12,FALSE)+VLOOKUP(AU39,'D-Results_JointAnalysis'!AK:AX,13,FALSE)</f>
        <v>6606.7605633802823</v>
      </c>
      <c r="BK39" s="264">
        <f>VLOOKUP(AU39,'D-Results_JointAnalysis'!AK:AX,2,FALSE)+VLOOKUP(AU39,'D-Results_JointAnalysis'!AK:AX,9,FALSE)</f>
        <v>0</v>
      </c>
      <c r="BL39" s="254">
        <f>VLOOKUP(AU39,'D-Results_JointAnalysis'!AK:AX,3,FALSE)+VLOOKUP(AU39,'D-Results_JointAnalysis'!AK:AX,10,FALSE)</f>
        <v>111282.6571581387</v>
      </c>
      <c r="BM39" s="254">
        <f>VLOOKUP(AU39,'D-Results_JointAnalysis'!AK:AX,4,FALSE)+VLOOKUP(AU39,'D-Results_JointAnalysis'!AK:AX,11,FALSE)</f>
        <v>8233.3428418612948</v>
      </c>
      <c r="BN39" s="254">
        <f>VLOOKUP(AU39,'D-Results_JointAnalysis'!AK:AX,5,FALSE)+VLOOKUP(AU39,'D-Results_JointAnalysis'!AK:AX,12,FALSE)</f>
        <v>0</v>
      </c>
      <c r="BO39" s="255">
        <f>VLOOKUP(AU39,'D-Results_JointAnalysis'!AK:AX,6,FALSE)+VLOOKUP(AU39,'D-Results_JointAnalysis'!AK:AX,13,FALSE)</f>
        <v>0</v>
      </c>
      <c r="BP39" s="273"/>
      <c r="BQ39" s="274"/>
    </row>
    <row r="40" spans="1:69" x14ac:dyDescent="0.35">
      <c r="A40" t="s">
        <v>83</v>
      </c>
      <c r="B40" t="s">
        <v>309</v>
      </c>
      <c r="C40" s="190">
        <f>VLOOKUP(A40,'E-REF_HNO_pop'!B:D,3,FALSE)</f>
        <v>22000</v>
      </c>
      <c r="D40" s="190">
        <f>VLOOKUP(A40,'E-REF_HNO_pop'!B:C,2,FALSE)</f>
        <v>143834</v>
      </c>
      <c r="E40" t="s">
        <v>144</v>
      </c>
      <c r="F40" t="s">
        <v>65</v>
      </c>
      <c r="I40" s="290">
        <f t="shared" si="25"/>
        <v>1.8222222222222222</v>
      </c>
      <c r="J40" s="290">
        <f t="shared" si="26"/>
        <v>0.17777777777777778</v>
      </c>
      <c r="K40" s="290">
        <f t="shared" si="27"/>
        <v>0</v>
      </c>
      <c r="L40" s="290">
        <f t="shared" si="28"/>
        <v>0</v>
      </c>
      <c r="M40" s="183">
        <f>IFERROR((VLOOKUP(E40,'D-Results_JointAnalysis'!A:M,8,FALSE)/VLOOKUP(E40,'D-Results_JointAnalysis'!A:M,13,FALSE)),0)</f>
        <v>0</v>
      </c>
      <c r="N40" s="183">
        <f>IFERROR((VLOOKUP(F40,'D-Results_JointAnalysis'!A:M,8,FALSE)/VLOOKUP(F40,'D-Results_JointAnalysis'!A:M,13,FALSE)),0)</f>
        <v>0</v>
      </c>
      <c r="O40" s="183">
        <f>IFERROR((VLOOKUP(G40,'D-Results_JointAnalysis'!A:M,8,FALSE)/VLOOKUP(G40,'D-Results_JointAnalysis'!A:M,13,FALSE)),0)</f>
        <v>0</v>
      </c>
      <c r="P40" s="183">
        <f>IFERROR((VLOOKUP(H40,'D-Results_JointAnalysis'!A:M,8,FALSE)/VLOOKUP(H40,'D-Results_JointAnalysis'!A:M,13,FALSE)),0)</f>
        <v>0</v>
      </c>
      <c r="Q40" s="184">
        <f t="shared" si="29"/>
        <v>0</v>
      </c>
      <c r="R40" s="237">
        <f t="shared" si="30"/>
        <v>0</v>
      </c>
      <c r="S40" s="183">
        <f>IFERROR((VLOOKUP(E40,'D-Results_JointAnalysis'!A:M,9,FALSE)/VLOOKUP(E40,'D-Results_JointAnalysis'!A:M,13,FALSE)),0)</f>
        <v>0.86956521739130432</v>
      </c>
      <c r="T40" s="183">
        <f>IFERROR((VLOOKUP(F40,'D-Results_JointAnalysis'!A:M,9,FALSE)/VLOOKUP(F40,'D-Results_JointAnalysis'!A:M,13,FALSE)),0)</f>
        <v>0.96923076923076923</v>
      </c>
      <c r="U40" s="183">
        <f>IFERROR((VLOOKUP(G40,'D-Results_JointAnalysis'!A:M,9,FALSE)/VLOOKUP(G40,'D-Results_JointAnalysis'!A:M,13,FALSE)),0)</f>
        <v>0</v>
      </c>
      <c r="V40" s="183">
        <f>IFERROR((VLOOKUP(H40,'D-Results_JointAnalysis'!A:M,9,FALSE)/VLOOKUP(H40,'D-Results_JointAnalysis'!A:M,13,FALSE)),0)</f>
        <v>0</v>
      </c>
      <c r="W40" s="184">
        <f t="shared" si="31"/>
        <v>0.87842437755481229</v>
      </c>
      <c r="X40" s="237">
        <f t="shared" si="32"/>
        <v>19325.336306205871</v>
      </c>
      <c r="Y40" s="183">
        <f>IFERROR((VLOOKUP(E40,'D-Results_JointAnalysis'!A:M,10,FALSE)/VLOOKUP(E40,'D-Results_JointAnalysis'!A:M,13,FALSE)),0)</f>
        <v>0.13043478260869565</v>
      </c>
      <c r="Z40" s="183">
        <f>IFERROR((VLOOKUP(F40,'D-Results_JointAnalysis'!A:M,10,FALSE)/VLOOKUP(F40,'D-Results_JointAnalysis'!A:M,13,FALSE)),0)</f>
        <v>3.0769230769230771E-2</v>
      </c>
      <c r="AA40" s="183">
        <f>IFERROR((VLOOKUP(G40,'D-Results_JointAnalysis'!A:M,10,FALSE)/VLOOKUP(G40,'D-Results_JointAnalysis'!A:M,13,FALSE)),0)</f>
        <v>0</v>
      </c>
      <c r="AB40" s="183">
        <f>IFERROR((VLOOKUP(H40,'D-Results_JointAnalysis'!A:M,10,FALSE)/VLOOKUP(H40,'D-Results_JointAnalysis'!A:M,13,FALSE)),0)</f>
        <v>0</v>
      </c>
      <c r="AC40" s="184">
        <f t="shared" si="33"/>
        <v>0.12157562244518766</v>
      </c>
      <c r="AD40" s="237">
        <f t="shared" si="34"/>
        <v>2674.6636937941284</v>
      </c>
      <c r="AE40" s="183">
        <f>IFERROR((VLOOKUP(E40,'D-Results_JointAnalysis'!A:M,11,FALSE)/VLOOKUP(E40,'D-Results_JointAnalysis'!A:M,13,FALSE)),0)</f>
        <v>0</v>
      </c>
      <c r="AF40" s="183">
        <f>IFERROR((VLOOKUP(F40,'D-Results_JointAnalysis'!A:M,11,FALSE)/VLOOKUP(F40,'D-Results_JointAnalysis'!A:M,13,FALSE)),0)</f>
        <v>0</v>
      </c>
      <c r="AG40" s="183">
        <f>IFERROR((VLOOKUP(G40,'D-Results_JointAnalysis'!A:M,11,FALSE)/VLOOKUP(G40,'D-Results_JointAnalysis'!A:M,13,FALSE)),0)</f>
        <v>0</v>
      </c>
      <c r="AH40" s="183">
        <f>IFERROR((VLOOKUP(H40,'D-Results_JointAnalysis'!A:M,11,FALSE)/VLOOKUP(H40,'D-Results_JointAnalysis'!A:M,13,FALSE)),0)</f>
        <v>0</v>
      </c>
      <c r="AI40" s="184">
        <f t="shared" si="35"/>
        <v>0</v>
      </c>
      <c r="AJ40" s="237">
        <f t="shared" si="36"/>
        <v>0</v>
      </c>
      <c r="AK40" s="183">
        <f>IFERROR((VLOOKUP(E40,'D-Results_JointAnalysis'!A:M,12,FALSE)/VLOOKUP(E40,'D-Results_JointAnalysis'!A:M,13,FALSE)),0)</f>
        <v>0</v>
      </c>
      <c r="AL40" s="183">
        <f>IFERROR((VLOOKUP(F40,'D-Results_JointAnalysis'!A:M,12,FALSE)/VLOOKUP(F40,'D-Results_JointAnalysis'!A:M,13,FALSE)),0)</f>
        <v>0</v>
      </c>
      <c r="AM40" s="183">
        <f>IFERROR((VLOOKUP(G40,'D-Results_JointAnalysis'!A:M,12,FALSE)/VLOOKUP(G40,'D-Results_JointAnalysis'!A:M,13,FALSE)),0)</f>
        <v>0</v>
      </c>
      <c r="AN40" s="183">
        <f>IFERROR((VLOOKUP(H40,'D-Results_JointAnalysis'!A:M,12,FALSE)/VLOOKUP(H40,'D-Results_JointAnalysis'!A:M,13,FALSE)),0)</f>
        <v>0</v>
      </c>
      <c r="AO40" s="184">
        <f t="shared" si="37"/>
        <v>0</v>
      </c>
      <c r="AP40" s="237">
        <f t="shared" si="38"/>
        <v>0</v>
      </c>
      <c r="AQ40" s="210">
        <f t="shared" si="39"/>
        <v>2</v>
      </c>
      <c r="AT40" s="335"/>
      <c r="AU40" s="188" t="s">
        <v>98</v>
      </c>
      <c r="AV40" s="200">
        <f>VLOOKUP(AU40,'E-REF_HNO_pop'!B:E,2,FALSE)</f>
        <v>247081</v>
      </c>
      <c r="AW40" s="192">
        <f>VLOOKUP(AU40,'E-REF_HNO_pop'!B:E,3,FALSE)</f>
        <v>7100</v>
      </c>
      <c r="AX40" s="201">
        <f>VLOOKUP(AU40,'E-REF_HNO_pop'!B:E,4,FALSE)</f>
        <v>239981</v>
      </c>
      <c r="AY40" s="238">
        <f>VLOOKUP(AU40,'D-Results_PiN'!A:J,10,FALSE)</f>
        <v>2</v>
      </c>
      <c r="AZ40" s="214">
        <f>VLOOKUP(AU40,'D-Results_JointAnalysis'!U:AI,7,FALSE)</f>
        <v>2</v>
      </c>
      <c r="BA40" s="239">
        <f>VLOOKUP(AU40,'D-Results_JointAnalysis'!U:AI,14,FALSE)</f>
        <v>2</v>
      </c>
      <c r="BB40" s="244">
        <f>VLOOKUP(AU40,'D-Results_PiN'!A:I,5,FALSE)</f>
        <v>0</v>
      </c>
      <c r="BC40" s="245">
        <f>VLOOKUP(AU40,'D-Results_PiN'!A:I,6,FALSE)</f>
        <v>0.92102536816017677</v>
      </c>
      <c r="BD40" s="245">
        <f>VLOOKUP(AU40,'D-Results_PiN'!A:I,7,FALSE)</f>
        <v>7.8974631839823312E-2</v>
      </c>
      <c r="BE40" s="245">
        <f>VLOOKUP(AU40,'D-Results_PiN'!A:I,8,FALSE)</f>
        <v>0</v>
      </c>
      <c r="BF40" s="245">
        <f>VLOOKUP(AU40,'D-Results_PiN'!A:I,9,FALSE)</f>
        <v>0</v>
      </c>
      <c r="BG40" s="261">
        <f t="shared" si="40"/>
        <v>2</v>
      </c>
      <c r="BH40" s="254">
        <f t="shared" si="41"/>
        <v>19513.131009615383</v>
      </c>
      <c r="BI40" s="254">
        <f>VLOOKUP(AU40,'D-Results_JointAnalysis'!AK:AX,4,FALSE)+VLOOKUP(AU40,'D-Results_JointAnalysis'!AK:AX,5,FALSE)+VLOOKUP(AU40,'D-Results_JointAnalysis'!AK:AX,6,FALSE)</f>
        <v>764.61538461538464</v>
      </c>
      <c r="BJ40" s="255">
        <f>VLOOKUP(AU40,'D-Results_JointAnalysis'!AK:AX,11,FALSE)+VLOOKUP(AU40,'D-Results_JointAnalysis'!AK:AX,12,FALSE)+VLOOKUP(AU40,'D-Results_JointAnalysis'!AK:AX,13,FALSE)</f>
        <v>18748.515625</v>
      </c>
      <c r="BK40" s="264">
        <f>VLOOKUP(AU40,'D-Results_JointAnalysis'!AK:AX,2,FALSE)+VLOOKUP(AU40,'D-Results_JointAnalysis'!AK:AX,9,FALSE)</f>
        <v>0</v>
      </c>
      <c r="BL40" s="254">
        <f>VLOOKUP(AU40,'D-Results_JointAnalysis'!AK:AX,3,FALSE)+VLOOKUP(AU40,'D-Results_JointAnalysis'!AK:AX,10,FALSE)</f>
        <v>227567.86899038462</v>
      </c>
      <c r="BM40" s="254">
        <f>VLOOKUP(AU40,'D-Results_JointAnalysis'!AK:AX,4,FALSE)+VLOOKUP(AU40,'D-Results_JointAnalysis'!AK:AX,11,FALSE)</f>
        <v>19513.131009615383</v>
      </c>
      <c r="BN40" s="254">
        <f>VLOOKUP(AU40,'D-Results_JointAnalysis'!AK:AX,5,FALSE)+VLOOKUP(AU40,'D-Results_JointAnalysis'!AK:AX,12,FALSE)</f>
        <v>0</v>
      </c>
      <c r="BO40" s="255">
        <f>VLOOKUP(AU40,'D-Results_JointAnalysis'!AK:AX,6,FALSE)+VLOOKUP(AU40,'D-Results_JointAnalysis'!AK:AX,13,FALSE)</f>
        <v>0</v>
      </c>
      <c r="BP40" s="273"/>
      <c r="BQ40" s="274"/>
    </row>
    <row r="41" spans="1:69" x14ac:dyDescent="0.35">
      <c r="A41" t="s">
        <v>89</v>
      </c>
      <c r="B41" t="s">
        <v>309</v>
      </c>
      <c r="C41" s="190">
        <f>VLOOKUP(A41,'E-REF_HNO_pop'!B:D,3,FALSE)</f>
        <v>100</v>
      </c>
      <c r="D41" s="190">
        <f>VLOOKUP(A41,'E-REF_HNO_pop'!B:C,2,FALSE)</f>
        <v>50902</v>
      </c>
      <c r="E41" t="s">
        <v>56</v>
      </c>
      <c r="I41" s="290">
        <f t="shared" si="25"/>
        <v>1</v>
      </c>
      <c r="J41" s="290">
        <f t="shared" si="26"/>
        <v>0</v>
      </c>
      <c r="K41" s="290">
        <f t="shared" si="27"/>
        <v>0</v>
      </c>
      <c r="L41" s="290">
        <f t="shared" si="28"/>
        <v>0</v>
      </c>
      <c r="M41" s="183">
        <f>IFERROR((VLOOKUP(E41,'D-Results_JointAnalysis'!A:M,8,FALSE)/VLOOKUP(E41,'D-Results_JointAnalysis'!A:M,13,FALSE)),0)</f>
        <v>4.0650406504065045E-3</v>
      </c>
      <c r="N41" s="183">
        <f>IFERROR((VLOOKUP(F41,'D-Results_JointAnalysis'!A:M,8,FALSE)/VLOOKUP(F41,'D-Results_JointAnalysis'!A:M,13,FALSE)),0)</f>
        <v>0</v>
      </c>
      <c r="O41" s="183">
        <f>IFERROR((VLOOKUP(G41,'D-Results_JointAnalysis'!A:M,8,FALSE)/VLOOKUP(G41,'D-Results_JointAnalysis'!A:M,13,FALSE)),0)</f>
        <v>0</v>
      </c>
      <c r="P41" s="183">
        <f>IFERROR((VLOOKUP(H41,'D-Results_JointAnalysis'!A:M,8,FALSE)/VLOOKUP(H41,'D-Results_JointAnalysis'!A:M,13,FALSE)),0)</f>
        <v>0</v>
      </c>
      <c r="Q41" s="184">
        <f t="shared" si="29"/>
        <v>4.0650406504065045E-3</v>
      </c>
      <c r="R41" s="237">
        <f t="shared" si="30"/>
        <v>0.40650406504065045</v>
      </c>
      <c r="S41" s="183">
        <f>IFERROR((VLOOKUP(E41,'D-Results_JointAnalysis'!A:M,9,FALSE)/VLOOKUP(E41,'D-Results_JointAnalysis'!A:M,13,FALSE)),0)</f>
        <v>0.73577235772357719</v>
      </c>
      <c r="T41" s="183">
        <f>IFERROR((VLOOKUP(F41,'D-Results_JointAnalysis'!A:M,9,FALSE)/VLOOKUP(F41,'D-Results_JointAnalysis'!A:M,13,FALSE)),0)</f>
        <v>0</v>
      </c>
      <c r="U41" s="183">
        <f>IFERROR((VLOOKUP(G41,'D-Results_JointAnalysis'!A:M,9,FALSE)/VLOOKUP(G41,'D-Results_JointAnalysis'!A:M,13,FALSE)),0)</f>
        <v>0</v>
      </c>
      <c r="V41" s="183">
        <f>IFERROR((VLOOKUP(H41,'D-Results_JointAnalysis'!A:M,9,FALSE)/VLOOKUP(H41,'D-Results_JointAnalysis'!A:M,13,FALSE)),0)</f>
        <v>0</v>
      </c>
      <c r="W41" s="184">
        <f t="shared" si="31"/>
        <v>0.73577235772357719</v>
      </c>
      <c r="X41" s="237">
        <f t="shared" si="32"/>
        <v>73.577235772357724</v>
      </c>
      <c r="Y41" s="183">
        <f>IFERROR((VLOOKUP(E41,'D-Results_JointAnalysis'!A:M,10,FALSE)/VLOOKUP(E41,'D-Results_JointAnalysis'!A:M,13,FALSE)),0)</f>
        <v>0.23577235772357724</v>
      </c>
      <c r="Z41" s="183">
        <f>IFERROR((VLOOKUP(F41,'D-Results_JointAnalysis'!A:M,10,FALSE)/VLOOKUP(F41,'D-Results_JointAnalysis'!A:M,13,FALSE)),0)</f>
        <v>0</v>
      </c>
      <c r="AA41" s="183">
        <f>IFERROR((VLOOKUP(G41,'D-Results_JointAnalysis'!A:M,10,FALSE)/VLOOKUP(G41,'D-Results_JointAnalysis'!A:M,13,FALSE)),0)</f>
        <v>0</v>
      </c>
      <c r="AB41" s="183">
        <f>IFERROR((VLOOKUP(H41,'D-Results_JointAnalysis'!A:M,10,FALSE)/VLOOKUP(H41,'D-Results_JointAnalysis'!A:M,13,FALSE)),0)</f>
        <v>0</v>
      </c>
      <c r="AC41" s="184">
        <f t="shared" si="33"/>
        <v>0.23577235772357724</v>
      </c>
      <c r="AD41" s="237">
        <f t="shared" si="34"/>
        <v>23.577235772357724</v>
      </c>
      <c r="AE41" s="183">
        <f>IFERROR((VLOOKUP(E41,'D-Results_JointAnalysis'!A:M,11,FALSE)/VLOOKUP(E41,'D-Results_JointAnalysis'!A:M,13,FALSE)),0)</f>
        <v>2.4390243902439025E-2</v>
      </c>
      <c r="AF41" s="183">
        <f>IFERROR((VLOOKUP(F41,'D-Results_JointAnalysis'!A:M,11,FALSE)/VLOOKUP(F41,'D-Results_JointAnalysis'!A:M,13,FALSE)),0)</f>
        <v>0</v>
      </c>
      <c r="AG41" s="183">
        <f>IFERROR((VLOOKUP(G41,'D-Results_JointAnalysis'!A:M,11,FALSE)/VLOOKUP(G41,'D-Results_JointAnalysis'!A:M,13,FALSE)),0)</f>
        <v>0</v>
      </c>
      <c r="AH41" s="183">
        <f>IFERROR((VLOOKUP(H41,'D-Results_JointAnalysis'!A:M,11,FALSE)/VLOOKUP(H41,'D-Results_JointAnalysis'!A:M,13,FALSE)),0)</f>
        <v>0</v>
      </c>
      <c r="AI41" s="184">
        <f t="shared" si="35"/>
        <v>2.4390243902439025E-2</v>
      </c>
      <c r="AJ41" s="237">
        <f t="shared" si="36"/>
        <v>2.4390243902439024</v>
      </c>
      <c r="AK41" s="183">
        <f>IFERROR((VLOOKUP(E41,'D-Results_JointAnalysis'!A:M,12,FALSE)/VLOOKUP(E41,'D-Results_JointAnalysis'!A:M,13,FALSE)),0)</f>
        <v>0</v>
      </c>
      <c r="AL41" s="183">
        <f>IFERROR((VLOOKUP(F41,'D-Results_JointAnalysis'!A:M,12,FALSE)/VLOOKUP(F41,'D-Results_JointAnalysis'!A:M,13,FALSE)),0)</f>
        <v>0</v>
      </c>
      <c r="AM41" s="183">
        <f>IFERROR((VLOOKUP(G41,'D-Results_JointAnalysis'!A:M,12,FALSE)/VLOOKUP(G41,'D-Results_JointAnalysis'!A:M,13,FALSE)),0)</f>
        <v>0</v>
      </c>
      <c r="AN41" s="183">
        <f>IFERROR((VLOOKUP(H41,'D-Results_JointAnalysis'!A:M,12,FALSE)/VLOOKUP(H41,'D-Results_JointAnalysis'!A:M,13,FALSE)),0)</f>
        <v>0</v>
      </c>
      <c r="AO41" s="184">
        <f t="shared" si="37"/>
        <v>0</v>
      </c>
      <c r="AP41" s="237">
        <f t="shared" si="38"/>
        <v>0</v>
      </c>
      <c r="AQ41" s="210">
        <f t="shared" si="39"/>
        <v>3</v>
      </c>
      <c r="AT41" s="335"/>
      <c r="AU41" s="188" t="s">
        <v>99</v>
      </c>
      <c r="AV41" s="200">
        <f>VLOOKUP(AU41,'E-REF_HNO_pop'!B:E,2,FALSE)</f>
        <v>82889</v>
      </c>
      <c r="AW41" s="192">
        <f>VLOOKUP(AU41,'E-REF_HNO_pop'!B:E,3,FALSE)</f>
        <v>42900</v>
      </c>
      <c r="AX41" s="201">
        <f>VLOOKUP(AU41,'E-REF_HNO_pop'!B:E,4,FALSE)</f>
        <v>39989</v>
      </c>
      <c r="AY41" s="238">
        <f>VLOOKUP(AU41,'D-Results_PiN'!A:J,10,FALSE)</f>
        <v>2</v>
      </c>
      <c r="AZ41" s="214">
        <f>VLOOKUP(AU41,'D-Results_JointAnalysis'!U:AI,7,FALSE)</f>
        <v>2</v>
      </c>
      <c r="BA41" s="239">
        <f>VLOOKUP(AU41,'D-Results_JointAnalysis'!U:AI,14,FALSE)</f>
        <v>2</v>
      </c>
      <c r="BB41" s="244">
        <f>VLOOKUP(AU41,'D-Results_PiN'!A:I,5,FALSE)</f>
        <v>0</v>
      </c>
      <c r="BC41" s="245">
        <f>VLOOKUP(AU41,'D-Results_PiN'!A:I,6,FALSE)</f>
        <v>0.98521258205896689</v>
      </c>
      <c r="BD41" s="245">
        <f>VLOOKUP(AU41,'D-Results_PiN'!A:I,7,FALSE)</f>
        <v>1.4787417941033018E-2</v>
      </c>
      <c r="BE41" s="245">
        <f>VLOOKUP(AU41,'D-Results_PiN'!A:I,8,FALSE)</f>
        <v>0</v>
      </c>
      <c r="BF41" s="245">
        <f>VLOOKUP(AU41,'D-Results_PiN'!A:I,9,FALSE)</f>
        <v>0</v>
      </c>
      <c r="BG41" s="261">
        <f t="shared" si="40"/>
        <v>2</v>
      </c>
      <c r="BH41" s="254">
        <f t="shared" si="41"/>
        <v>1225.7142857142858</v>
      </c>
      <c r="BI41" s="254">
        <f>VLOOKUP(AU41,'D-Results_JointAnalysis'!AK:AX,4,FALSE)+VLOOKUP(AU41,'D-Results_JointAnalysis'!AK:AX,5,FALSE)+VLOOKUP(AU41,'D-Results_JointAnalysis'!AK:AX,6,FALSE)</f>
        <v>1225.7142857142858</v>
      </c>
      <c r="BJ41" s="255">
        <f>VLOOKUP(AU41,'D-Results_JointAnalysis'!AK:AX,11,FALSE)+VLOOKUP(AU41,'D-Results_JointAnalysis'!AK:AX,12,FALSE)+VLOOKUP(AU41,'D-Results_JointAnalysis'!AK:AX,13,FALSE)</f>
        <v>0</v>
      </c>
      <c r="BK41" s="264">
        <f>VLOOKUP(AU41,'D-Results_JointAnalysis'!AK:AX,2,FALSE)+VLOOKUP(AU41,'D-Results_JointAnalysis'!AK:AX,9,FALSE)</f>
        <v>0</v>
      </c>
      <c r="BL41" s="254">
        <f>VLOOKUP(AU41,'D-Results_JointAnalysis'!AK:AX,3,FALSE)+VLOOKUP(AU41,'D-Results_JointAnalysis'!AK:AX,10,FALSE)</f>
        <v>81663.28571428571</v>
      </c>
      <c r="BM41" s="254">
        <f>VLOOKUP(AU41,'D-Results_JointAnalysis'!AK:AX,4,FALSE)+VLOOKUP(AU41,'D-Results_JointAnalysis'!AK:AX,11,FALSE)</f>
        <v>1225.7142857142858</v>
      </c>
      <c r="BN41" s="254">
        <f>VLOOKUP(AU41,'D-Results_JointAnalysis'!AK:AX,5,FALSE)+VLOOKUP(AU41,'D-Results_JointAnalysis'!AK:AX,12,FALSE)</f>
        <v>0</v>
      </c>
      <c r="BO41" s="255">
        <f>VLOOKUP(AU41,'D-Results_JointAnalysis'!AK:AX,6,FALSE)+VLOOKUP(AU41,'D-Results_JointAnalysis'!AK:AX,13,FALSE)</f>
        <v>0</v>
      </c>
      <c r="BP41" s="273"/>
      <c r="BQ41" s="274"/>
    </row>
    <row r="42" spans="1:69" x14ac:dyDescent="0.35">
      <c r="A42" t="s">
        <v>90</v>
      </c>
      <c r="B42" t="s">
        <v>308</v>
      </c>
      <c r="C42" s="190">
        <f>VLOOKUP(A42,'E-REF_HNO_pop'!B:D,3,FALSE)</f>
        <v>5000</v>
      </c>
      <c r="D42" s="190">
        <f>VLOOKUP(A42,'E-REF_HNO_pop'!B:C,2,FALSE)</f>
        <v>54157</v>
      </c>
      <c r="E42" t="s">
        <v>151</v>
      </c>
      <c r="I42" s="290">
        <f t="shared" si="25"/>
        <v>1</v>
      </c>
      <c r="J42" s="290">
        <f t="shared" si="26"/>
        <v>0</v>
      </c>
      <c r="K42" s="290">
        <f t="shared" si="27"/>
        <v>0</v>
      </c>
      <c r="L42" s="290">
        <f t="shared" si="28"/>
        <v>0</v>
      </c>
      <c r="M42" s="183">
        <f>IFERROR((VLOOKUP(E42,'D-Results_JointAnalysis'!A:M,8,FALSE)/VLOOKUP(E42,'D-Results_JointAnalysis'!A:M,13,FALSE)),0)</f>
        <v>0</v>
      </c>
      <c r="N42" s="183">
        <f>IFERROR((VLOOKUP(F42,'D-Results_JointAnalysis'!A:M,8,FALSE)/VLOOKUP(F42,'D-Results_JointAnalysis'!A:M,13,FALSE)),0)</f>
        <v>0</v>
      </c>
      <c r="O42" s="183">
        <f>IFERROR((VLOOKUP(G42,'D-Results_JointAnalysis'!A:M,8,FALSE)/VLOOKUP(G42,'D-Results_JointAnalysis'!A:M,13,FALSE)),0)</f>
        <v>0</v>
      </c>
      <c r="P42" s="183">
        <f>IFERROR((VLOOKUP(H42,'D-Results_JointAnalysis'!A:M,8,FALSE)/VLOOKUP(H42,'D-Results_JointAnalysis'!A:M,13,FALSE)),0)</f>
        <v>0</v>
      </c>
      <c r="Q42" s="184">
        <f t="shared" si="29"/>
        <v>0</v>
      </c>
      <c r="R42" s="237">
        <f t="shared" si="30"/>
        <v>0</v>
      </c>
      <c r="S42" s="183">
        <f>IFERROR((VLOOKUP(E42,'D-Results_JointAnalysis'!A:M,9,FALSE)/VLOOKUP(E42,'D-Results_JointAnalysis'!A:M,13,FALSE)),0)</f>
        <v>0.89333333333333331</v>
      </c>
      <c r="T42" s="183">
        <f>IFERROR((VLOOKUP(F42,'D-Results_JointAnalysis'!A:M,9,FALSE)/VLOOKUP(F42,'D-Results_JointAnalysis'!A:M,13,FALSE)),0)</f>
        <v>0</v>
      </c>
      <c r="U42" s="183">
        <f>IFERROR((VLOOKUP(G42,'D-Results_JointAnalysis'!A:M,9,FALSE)/VLOOKUP(G42,'D-Results_JointAnalysis'!A:M,13,FALSE)),0)</f>
        <v>0</v>
      </c>
      <c r="V42" s="183">
        <f>IFERROR((VLOOKUP(H42,'D-Results_JointAnalysis'!A:M,9,FALSE)/VLOOKUP(H42,'D-Results_JointAnalysis'!A:M,13,FALSE)),0)</f>
        <v>0</v>
      </c>
      <c r="W42" s="184">
        <f t="shared" si="31"/>
        <v>0.89333333333333331</v>
      </c>
      <c r="X42" s="237">
        <f t="shared" si="32"/>
        <v>4466.666666666667</v>
      </c>
      <c r="Y42" s="183">
        <f>IFERROR((VLOOKUP(E42,'D-Results_JointAnalysis'!A:M,10,FALSE)/VLOOKUP(E42,'D-Results_JointAnalysis'!A:M,13,FALSE)),0)</f>
        <v>0.10666666666666667</v>
      </c>
      <c r="Z42" s="183">
        <f>IFERROR((VLOOKUP(F42,'D-Results_JointAnalysis'!A:M,10,FALSE)/VLOOKUP(F42,'D-Results_JointAnalysis'!A:M,13,FALSE)),0)</f>
        <v>0</v>
      </c>
      <c r="AA42" s="183">
        <f>IFERROR((VLOOKUP(G42,'D-Results_JointAnalysis'!A:M,10,FALSE)/VLOOKUP(G42,'D-Results_JointAnalysis'!A:M,13,FALSE)),0)</f>
        <v>0</v>
      </c>
      <c r="AB42" s="183">
        <f>IFERROR((VLOOKUP(H42,'D-Results_JointAnalysis'!A:M,10,FALSE)/VLOOKUP(H42,'D-Results_JointAnalysis'!A:M,13,FALSE)),0)</f>
        <v>0</v>
      </c>
      <c r="AC42" s="184">
        <f t="shared" si="33"/>
        <v>0.10666666666666667</v>
      </c>
      <c r="AD42" s="237">
        <f t="shared" si="34"/>
        <v>533.33333333333337</v>
      </c>
      <c r="AE42" s="183">
        <f>IFERROR((VLOOKUP(E42,'D-Results_JointAnalysis'!A:M,11,FALSE)/VLOOKUP(E42,'D-Results_JointAnalysis'!A:M,13,FALSE)),0)</f>
        <v>0</v>
      </c>
      <c r="AF42" s="183">
        <f>IFERROR((VLOOKUP(F42,'D-Results_JointAnalysis'!A:M,11,FALSE)/VLOOKUP(F42,'D-Results_JointAnalysis'!A:M,13,FALSE)),0)</f>
        <v>0</v>
      </c>
      <c r="AG42" s="183">
        <f>IFERROR((VLOOKUP(G42,'D-Results_JointAnalysis'!A:M,11,FALSE)/VLOOKUP(G42,'D-Results_JointAnalysis'!A:M,13,FALSE)),0)</f>
        <v>0</v>
      </c>
      <c r="AH42" s="183">
        <f>IFERROR((VLOOKUP(H42,'D-Results_JointAnalysis'!A:M,11,FALSE)/VLOOKUP(H42,'D-Results_JointAnalysis'!A:M,13,FALSE)),0)</f>
        <v>0</v>
      </c>
      <c r="AI42" s="184">
        <f t="shared" si="35"/>
        <v>0</v>
      </c>
      <c r="AJ42" s="237">
        <f t="shared" si="36"/>
        <v>0</v>
      </c>
      <c r="AK42" s="183">
        <f>IFERROR((VLOOKUP(E42,'D-Results_JointAnalysis'!A:M,12,FALSE)/VLOOKUP(E42,'D-Results_JointAnalysis'!A:M,13,FALSE)),0)</f>
        <v>0</v>
      </c>
      <c r="AL42" s="183">
        <f>IFERROR((VLOOKUP(F42,'D-Results_JointAnalysis'!A:M,12,FALSE)/VLOOKUP(F42,'D-Results_JointAnalysis'!A:M,13,FALSE)),0)</f>
        <v>0</v>
      </c>
      <c r="AM42" s="183">
        <f>IFERROR((VLOOKUP(G42,'D-Results_JointAnalysis'!A:M,12,FALSE)/VLOOKUP(G42,'D-Results_JointAnalysis'!A:M,13,FALSE)),0)</f>
        <v>0</v>
      </c>
      <c r="AN42" s="183">
        <f>IFERROR((VLOOKUP(H42,'D-Results_JointAnalysis'!A:M,12,FALSE)/VLOOKUP(H42,'D-Results_JointAnalysis'!A:M,13,FALSE)),0)</f>
        <v>0</v>
      </c>
      <c r="AO42" s="184">
        <f t="shared" si="37"/>
        <v>0</v>
      </c>
      <c r="AP42" s="237">
        <f t="shared" si="38"/>
        <v>0</v>
      </c>
      <c r="AQ42" s="210">
        <f t="shared" si="39"/>
        <v>2</v>
      </c>
      <c r="AT42" s="335"/>
      <c r="AU42" s="188" t="s">
        <v>101</v>
      </c>
      <c r="AV42" s="200">
        <f>VLOOKUP(AU42,'E-REF_HNO_pop'!B:E,2,FALSE)</f>
        <v>142557</v>
      </c>
      <c r="AW42" s="192">
        <f>VLOOKUP(AU42,'E-REF_HNO_pop'!B:E,3,FALSE)</f>
        <v>8000</v>
      </c>
      <c r="AX42" s="201">
        <f>VLOOKUP(AU42,'E-REF_HNO_pop'!B:E,4,FALSE)</f>
        <v>134557</v>
      </c>
      <c r="AY42" s="238">
        <f>VLOOKUP(AU42,'D-Results_PiN'!A:J,10,FALSE)</f>
        <v>2</v>
      </c>
      <c r="AZ42" s="214">
        <f>VLOOKUP(AU42,'D-Results_JointAnalysis'!U:AI,7,FALSE)</f>
        <v>2</v>
      </c>
      <c r="BA42" s="239">
        <f>VLOOKUP(AU42,'D-Results_JointAnalysis'!U:AI,14,FALSE)</f>
        <v>2</v>
      </c>
      <c r="BB42" s="244">
        <f>VLOOKUP(AU42,'D-Results_PiN'!A:I,5,FALSE)</f>
        <v>0</v>
      </c>
      <c r="BC42" s="245">
        <f>VLOOKUP(AU42,'D-Results_PiN'!A:I,6,FALSE)</f>
        <v>0.92948080135987676</v>
      </c>
      <c r="BD42" s="245">
        <f>VLOOKUP(AU42,'D-Results_PiN'!A:I,7,FALSE)</f>
        <v>6.9668927371703493E-2</v>
      </c>
      <c r="BE42" s="245">
        <f>VLOOKUP(AU42,'D-Results_PiN'!A:I,8,FALSE)</f>
        <v>8.5027126841979853E-4</v>
      </c>
      <c r="BF42" s="245">
        <f>VLOOKUP(AU42,'D-Results_PiN'!A:I,9,FALSE)</f>
        <v>0</v>
      </c>
      <c r="BG42" s="261">
        <f t="shared" si="40"/>
        <v>2</v>
      </c>
      <c r="BH42" s="254">
        <f t="shared" si="41"/>
        <v>10053.005400540056</v>
      </c>
      <c r="BI42" s="254">
        <f>VLOOKUP(AU42,'D-Results_JointAnalysis'!AK:AX,4,FALSE)+VLOOKUP(AU42,'D-Results_JointAnalysis'!AK:AX,5,FALSE)+VLOOKUP(AU42,'D-Results_JointAnalysis'!AK:AX,6,FALSE)</f>
        <v>727.27272727272737</v>
      </c>
      <c r="BJ42" s="255">
        <f>VLOOKUP(AU42,'D-Results_JointAnalysis'!AK:AX,11,FALSE)+VLOOKUP(AU42,'D-Results_JointAnalysis'!AK:AX,12,FALSE)+VLOOKUP(AU42,'D-Results_JointAnalysis'!AK:AX,13,FALSE)</f>
        <v>9325.7326732673282</v>
      </c>
      <c r="BK42" s="264">
        <f>VLOOKUP(AU42,'D-Results_JointAnalysis'!AK:AX,2,FALSE)+VLOOKUP(AU42,'D-Results_JointAnalysis'!AK:AX,9,FALSE)</f>
        <v>0</v>
      </c>
      <c r="BL42" s="254">
        <f>VLOOKUP(AU42,'D-Results_JointAnalysis'!AK:AX,3,FALSE)+VLOOKUP(AU42,'D-Results_JointAnalysis'!AK:AX,10,FALSE)</f>
        <v>132503.99459945995</v>
      </c>
      <c r="BM42" s="254">
        <f>VLOOKUP(AU42,'D-Results_JointAnalysis'!AK:AX,4,FALSE)+VLOOKUP(AU42,'D-Results_JointAnalysis'!AK:AX,11,FALSE)</f>
        <v>9931.7932793279342</v>
      </c>
      <c r="BN42" s="254">
        <f>VLOOKUP(AU42,'D-Results_JointAnalysis'!AK:AX,5,FALSE)+VLOOKUP(AU42,'D-Results_JointAnalysis'!AK:AX,12,FALSE)</f>
        <v>121.21212121212122</v>
      </c>
      <c r="BO42" s="255">
        <f>VLOOKUP(AU42,'D-Results_JointAnalysis'!AK:AX,6,FALSE)+VLOOKUP(AU42,'D-Results_JointAnalysis'!AK:AX,13,FALSE)</f>
        <v>0</v>
      </c>
      <c r="BP42" s="273"/>
      <c r="BQ42" s="274"/>
    </row>
    <row r="43" spans="1:69" x14ac:dyDescent="0.35">
      <c r="A43" t="s">
        <v>91</v>
      </c>
      <c r="B43" t="s">
        <v>308</v>
      </c>
      <c r="C43" s="190">
        <f>VLOOKUP(A43,'E-REF_HNO_pop'!B:D,3,FALSE)</f>
        <v>8000</v>
      </c>
      <c r="D43" s="190">
        <f>VLOOKUP(A43,'E-REF_HNO_pop'!B:C,2,FALSE)</f>
        <v>371416</v>
      </c>
      <c r="E43" t="s">
        <v>93</v>
      </c>
      <c r="F43" t="s">
        <v>28</v>
      </c>
      <c r="I43" s="290">
        <f t="shared" si="25"/>
        <v>1.9220389805097451</v>
      </c>
      <c r="J43" s="290">
        <f t="shared" si="26"/>
        <v>7.7961019490254871E-2</v>
      </c>
      <c r="K43" s="290">
        <f t="shared" si="27"/>
        <v>0</v>
      </c>
      <c r="L43" s="290">
        <f t="shared" si="28"/>
        <v>0</v>
      </c>
      <c r="M43" s="183">
        <f>IFERROR((VLOOKUP(E43,'D-Results_JointAnalysis'!A:M,8,FALSE)/VLOOKUP(E43,'D-Results_JointAnalysis'!A:M,13,FALSE)),0)</f>
        <v>4.5871559633027525E-3</v>
      </c>
      <c r="N43" s="183">
        <f>IFERROR((VLOOKUP(F43,'D-Results_JointAnalysis'!A:M,8,FALSE)/VLOOKUP(F43,'D-Results_JointAnalysis'!A:M,13,FALSE)),0)</f>
        <v>0</v>
      </c>
      <c r="O43" s="183">
        <f>IFERROR((VLOOKUP(G43,'D-Results_JointAnalysis'!A:M,8,FALSE)/VLOOKUP(G43,'D-Results_JointAnalysis'!A:M,13,FALSE)),0)</f>
        <v>0</v>
      </c>
      <c r="P43" s="183">
        <f>IFERROR((VLOOKUP(H43,'D-Results_JointAnalysis'!A:M,8,FALSE)/VLOOKUP(H43,'D-Results_JointAnalysis'!A:M,13,FALSE)),0)</f>
        <v>0</v>
      </c>
      <c r="Q43" s="184">
        <f t="shared" si="29"/>
        <v>4.4083462855728098E-3</v>
      </c>
      <c r="R43" s="237">
        <f t="shared" si="30"/>
        <v>35.266770284582478</v>
      </c>
      <c r="S43" s="183">
        <f>IFERROR((VLOOKUP(E43,'D-Results_JointAnalysis'!A:M,9,FALSE)/VLOOKUP(E43,'D-Results_JointAnalysis'!A:M,13,FALSE)),0)</f>
        <v>0.8669724770642202</v>
      </c>
      <c r="T43" s="183">
        <f>IFERROR((VLOOKUP(F43,'D-Results_JointAnalysis'!A:M,9,FALSE)/VLOOKUP(F43,'D-Results_JointAnalysis'!A:M,13,FALSE)),0)</f>
        <v>0.87096774193548387</v>
      </c>
      <c r="U43" s="183">
        <f>IFERROR((VLOOKUP(G43,'D-Results_JointAnalysis'!A:M,9,FALSE)/VLOOKUP(G43,'D-Results_JointAnalysis'!A:M,13,FALSE)),0)</f>
        <v>0</v>
      </c>
      <c r="V43" s="183">
        <f>IFERROR((VLOOKUP(H43,'D-Results_JointAnalysis'!A:M,9,FALSE)/VLOOKUP(H43,'D-Results_JointAnalysis'!A:M,13,FALSE)),0)</f>
        <v>0</v>
      </c>
      <c r="W43" s="184">
        <f t="shared" si="31"/>
        <v>0.86712821452546884</v>
      </c>
      <c r="X43" s="237">
        <f t="shared" si="32"/>
        <v>6937.0257162037506</v>
      </c>
      <c r="Y43" s="183">
        <f>IFERROR((VLOOKUP(E43,'D-Results_JointAnalysis'!A:M,10,FALSE)/VLOOKUP(E43,'D-Results_JointAnalysis'!A:M,13,FALSE)),0)</f>
        <v>0.12385321100917432</v>
      </c>
      <c r="Z43" s="183">
        <f>IFERROR((VLOOKUP(F43,'D-Results_JointAnalysis'!A:M,10,FALSE)/VLOOKUP(F43,'D-Results_JointAnalysis'!A:M,13,FALSE)),0)</f>
        <v>0.12903225806451613</v>
      </c>
      <c r="AA43" s="183">
        <f>IFERROR((VLOOKUP(G43,'D-Results_JointAnalysis'!A:M,10,FALSE)/VLOOKUP(G43,'D-Results_JointAnalysis'!A:M,13,FALSE)),0)</f>
        <v>0</v>
      </c>
      <c r="AB43" s="183">
        <f>IFERROR((VLOOKUP(H43,'D-Results_JointAnalysis'!A:M,10,FALSE)/VLOOKUP(H43,'D-Results_JointAnalysis'!A:M,13,FALSE)),0)</f>
        <v>0</v>
      </c>
      <c r="AC43" s="184">
        <f t="shared" si="33"/>
        <v>0.12405509290338554</v>
      </c>
      <c r="AD43" s="237">
        <f t="shared" si="34"/>
        <v>992.44074322708434</v>
      </c>
      <c r="AE43" s="183">
        <f>IFERROR((VLOOKUP(E43,'D-Results_JointAnalysis'!A:M,11,FALSE)/VLOOKUP(E43,'D-Results_JointAnalysis'!A:M,13,FALSE)),0)</f>
        <v>4.5871559633027525E-3</v>
      </c>
      <c r="AF43" s="183">
        <f>IFERROR((VLOOKUP(F43,'D-Results_JointAnalysis'!A:M,11,FALSE)/VLOOKUP(F43,'D-Results_JointAnalysis'!A:M,13,FALSE)),0)</f>
        <v>0</v>
      </c>
      <c r="AG43" s="183">
        <f>IFERROR((VLOOKUP(G43,'D-Results_JointAnalysis'!A:M,11,FALSE)/VLOOKUP(G43,'D-Results_JointAnalysis'!A:M,13,FALSE)),0)</f>
        <v>0</v>
      </c>
      <c r="AH43" s="183">
        <f>IFERROR((VLOOKUP(H43,'D-Results_JointAnalysis'!A:M,11,FALSE)/VLOOKUP(H43,'D-Results_JointAnalysis'!A:M,13,FALSE)),0)</f>
        <v>0</v>
      </c>
      <c r="AI43" s="184">
        <f t="shared" si="35"/>
        <v>4.4083462855728098E-3</v>
      </c>
      <c r="AJ43" s="237">
        <f t="shared" si="36"/>
        <v>35.266770284582478</v>
      </c>
      <c r="AK43" s="183">
        <f>IFERROR((VLOOKUP(E43,'D-Results_JointAnalysis'!A:M,12,FALSE)/VLOOKUP(E43,'D-Results_JointAnalysis'!A:M,13,FALSE)),0)</f>
        <v>0</v>
      </c>
      <c r="AL43" s="183">
        <f>IFERROR((VLOOKUP(F43,'D-Results_JointAnalysis'!A:M,12,FALSE)/VLOOKUP(F43,'D-Results_JointAnalysis'!A:M,13,FALSE)),0)</f>
        <v>0</v>
      </c>
      <c r="AM43" s="183">
        <f>IFERROR((VLOOKUP(G43,'D-Results_JointAnalysis'!A:M,12,FALSE)/VLOOKUP(G43,'D-Results_JointAnalysis'!A:M,13,FALSE)),0)</f>
        <v>0</v>
      </c>
      <c r="AN43" s="183">
        <f>IFERROR((VLOOKUP(H43,'D-Results_JointAnalysis'!A:M,12,FALSE)/VLOOKUP(H43,'D-Results_JointAnalysis'!A:M,13,FALSE)),0)</f>
        <v>0</v>
      </c>
      <c r="AO43" s="184">
        <f t="shared" si="37"/>
        <v>0</v>
      </c>
      <c r="AP43" s="237">
        <f t="shared" si="38"/>
        <v>0</v>
      </c>
      <c r="AQ43" s="210">
        <f t="shared" si="39"/>
        <v>2</v>
      </c>
      <c r="AT43" s="335"/>
      <c r="AU43" s="188" t="s">
        <v>102</v>
      </c>
      <c r="AV43" s="200">
        <f>VLOOKUP(AU43,'E-REF_HNO_pop'!B:E,2,FALSE)</f>
        <v>126545</v>
      </c>
      <c r="AW43" s="192">
        <f>VLOOKUP(AU43,'E-REF_HNO_pop'!B:E,3,FALSE)</f>
        <v>4200</v>
      </c>
      <c r="AX43" s="201">
        <f>VLOOKUP(AU43,'E-REF_HNO_pop'!B:E,4,FALSE)</f>
        <v>122345</v>
      </c>
      <c r="AY43" s="238">
        <f>VLOOKUP(AU43,'D-Results_PiN'!A:J,10,FALSE)</f>
        <v>2</v>
      </c>
      <c r="AZ43" s="214">
        <f>VLOOKUP(AU43,'D-Results_JointAnalysis'!U:AI,7,FALSE)</f>
        <v>2</v>
      </c>
      <c r="BA43" s="239">
        <f>VLOOKUP(AU43,'D-Results_JointAnalysis'!U:AI,14,FALSE)</f>
        <v>2</v>
      </c>
      <c r="BB43" s="244">
        <f>VLOOKUP(AU43,'D-Results_PiN'!A:I,5,FALSE)</f>
        <v>0</v>
      </c>
      <c r="BC43" s="245">
        <f>VLOOKUP(AU43,'D-Results_PiN'!A:I,6,FALSE)</f>
        <v>0.87104578894229034</v>
      </c>
      <c r="BD43" s="245">
        <f>VLOOKUP(AU43,'D-Results_PiN'!A:I,7,FALSE)</f>
        <v>0.12895421105770968</v>
      </c>
      <c r="BE43" s="245">
        <f>VLOOKUP(AU43,'D-Results_PiN'!A:I,8,FALSE)</f>
        <v>0</v>
      </c>
      <c r="BF43" s="245">
        <f>VLOOKUP(AU43,'D-Results_PiN'!A:I,9,FALSE)</f>
        <v>0</v>
      </c>
      <c r="BG43" s="261">
        <f t="shared" si="40"/>
        <v>2</v>
      </c>
      <c r="BH43" s="254">
        <f t="shared" si="41"/>
        <v>16318.510638297872</v>
      </c>
      <c r="BI43" s="254">
        <f>VLOOKUP(AU43,'D-Results_JointAnalysis'!AK:AX,4,FALSE)+VLOOKUP(AU43,'D-Results_JointAnalysis'!AK:AX,5,FALSE)+VLOOKUP(AU43,'D-Results_JointAnalysis'!AK:AX,6,FALSE)</f>
        <v>700</v>
      </c>
      <c r="BJ43" s="255">
        <f>VLOOKUP(AU43,'D-Results_JointAnalysis'!AK:AX,11,FALSE)+VLOOKUP(AU43,'D-Results_JointAnalysis'!AK:AX,12,FALSE)+VLOOKUP(AU43,'D-Results_JointAnalysis'!AK:AX,13,FALSE)</f>
        <v>15618.510638297872</v>
      </c>
      <c r="BK43" s="264">
        <f>VLOOKUP(AU43,'D-Results_JointAnalysis'!AK:AX,2,FALSE)+VLOOKUP(AU43,'D-Results_JointAnalysis'!AK:AX,9,FALSE)</f>
        <v>0</v>
      </c>
      <c r="BL43" s="254">
        <f>VLOOKUP(AU43,'D-Results_JointAnalysis'!AK:AX,3,FALSE)+VLOOKUP(AU43,'D-Results_JointAnalysis'!AK:AX,10,FALSE)</f>
        <v>110226.48936170213</v>
      </c>
      <c r="BM43" s="254">
        <f>VLOOKUP(AU43,'D-Results_JointAnalysis'!AK:AX,4,FALSE)+VLOOKUP(AU43,'D-Results_JointAnalysis'!AK:AX,11,FALSE)</f>
        <v>16318.510638297872</v>
      </c>
      <c r="BN43" s="254">
        <f>VLOOKUP(AU43,'D-Results_JointAnalysis'!AK:AX,5,FALSE)+VLOOKUP(AU43,'D-Results_JointAnalysis'!AK:AX,12,FALSE)</f>
        <v>0</v>
      </c>
      <c r="BO43" s="255">
        <f>VLOOKUP(AU43,'D-Results_JointAnalysis'!AK:AX,6,FALSE)+VLOOKUP(AU43,'D-Results_JointAnalysis'!AK:AX,13,FALSE)</f>
        <v>0</v>
      </c>
      <c r="BP43" s="273"/>
      <c r="BQ43" s="274"/>
    </row>
    <row r="44" spans="1:69" x14ac:dyDescent="0.35">
      <c r="A44" t="s">
        <v>146</v>
      </c>
      <c r="B44" t="s">
        <v>309</v>
      </c>
      <c r="C44" s="190">
        <f>VLOOKUP(A44,'E-REF_HNO_pop'!B:D,3,FALSE)</f>
        <v>6000</v>
      </c>
      <c r="D44" s="190">
        <f>VLOOKUP(A44,'E-REF_HNO_pop'!B:C,2,FALSE)</f>
        <v>163358</v>
      </c>
      <c r="E44" t="s">
        <v>65</v>
      </c>
      <c r="F44" t="s">
        <v>84</v>
      </c>
      <c r="I44" s="290">
        <f t="shared" si="25"/>
        <v>3.927986906710311E-2</v>
      </c>
      <c r="J44" s="290">
        <f t="shared" si="26"/>
        <v>1.960720130932897</v>
      </c>
      <c r="K44" s="290">
        <f t="shared" si="27"/>
        <v>0</v>
      </c>
      <c r="L44" s="290">
        <f t="shared" si="28"/>
        <v>0</v>
      </c>
      <c r="M44" s="183">
        <f>IFERROR((VLOOKUP(E44,'D-Results_JointAnalysis'!A:M,8,FALSE)/VLOOKUP(E44,'D-Results_JointAnalysis'!A:M,13,FALSE)),0)</f>
        <v>0</v>
      </c>
      <c r="N44" s="183">
        <f>IFERROR((VLOOKUP(F44,'D-Results_JointAnalysis'!A:M,8,FALSE)/VLOOKUP(F44,'D-Results_JointAnalysis'!A:M,13,FALSE)),0)</f>
        <v>0</v>
      </c>
      <c r="O44" s="183">
        <f>IFERROR((VLOOKUP(G44,'D-Results_JointAnalysis'!A:M,8,FALSE)/VLOOKUP(G44,'D-Results_JointAnalysis'!A:M,13,FALSE)),0)</f>
        <v>0</v>
      </c>
      <c r="P44" s="183">
        <f>IFERROR((VLOOKUP(H44,'D-Results_JointAnalysis'!A:M,8,FALSE)/VLOOKUP(H44,'D-Results_JointAnalysis'!A:M,13,FALSE)),0)</f>
        <v>0</v>
      </c>
      <c r="Q44" s="184">
        <f t="shared" si="29"/>
        <v>0</v>
      </c>
      <c r="R44" s="237">
        <f t="shared" si="30"/>
        <v>0</v>
      </c>
      <c r="S44" s="183">
        <f>IFERROR((VLOOKUP(E44,'D-Results_JointAnalysis'!A:M,9,FALSE)/VLOOKUP(E44,'D-Results_JointAnalysis'!A:M,13,FALSE)),0)</f>
        <v>0.96923076923076923</v>
      </c>
      <c r="T44" s="183">
        <f>IFERROR((VLOOKUP(F44,'D-Results_JointAnalysis'!A:M,9,FALSE)/VLOOKUP(F44,'D-Results_JointAnalysis'!A:M,13,FALSE)),0)</f>
        <v>0.740506329113924</v>
      </c>
      <c r="U44" s="183">
        <f>IFERROR((VLOOKUP(G44,'D-Results_JointAnalysis'!A:M,9,FALSE)/VLOOKUP(G44,'D-Results_JointAnalysis'!A:M,13,FALSE)),0)</f>
        <v>0</v>
      </c>
      <c r="V44" s="183">
        <f>IFERROR((VLOOKUP(H44,'D-Results_JointAnalysis'!A:M,9,FALSE)/VLOOKUP(H44,'D-Results_JointAnalysis'!A:M,13,FALSE)),0)</f>
        <v>0</v>
      </c>
      <c r="W44" s="184">
        <f t="shared" si="31"/>
        <v>0.7449984621440422</v>
      </c>
      <c r="X44" s="237">
        <f t="shared" si="32"/>
        <v>4469.9907728642529</v>
      </c>
      <c r="Y44" s="183">
        <f>IFERROR((VLOOKUP(E44,'D-Results_JointAnalysis'!A:M,10,FALSE)/VLOOKUP(E44,'D-Results_JointAnalysis'!A:M,13,FALSE)),0)</f>
        <v>3.0769230769230771E-2</v>
      </c>
      <c r="Z44" s="183">
        <f>IFERROR((VLOOKUP(F44,'D-Results_JointAnalysis'!A:M,10,FALSE)/VLOOKUP(F44,'D-Results_JointAnalysis'!A:M,13,FALSE)),0)</f>
        <v>0.24050632911392406</v>
      </c>
      <c r="AA44" s="183">
        <f>IFERROR((VLOOKUP(G44,'D-Results_JointAnalysis'!A:M,10,FALSE)/VLOOKUP(G44,'D-Results_JointAnalysis'!A:M,13,FALSE)),0)</f>
        <v>0</v>
      </c>
      <c r="AB44" s="183">
        <f>IFERROR((VLOOKUP(H44,'D-Results_JointAnalysis'!A:M,10,FALSE)/VLOOKUP(H44,'D-Results_JointAnalysis'!A:M,13,FALSE)),0)</f>
        <v>0</v>
      </c>
      <c r="AC44" s="184">
        <f t="shared" si="33"/>
        <v>0.23638710623317724</v>
      </c>
      <c r="AD44" s="237">
        <f t="shared" si="34"/>
        <v>1418.3226373990635</v>
      </c>
      <c r="AE44" s="183">
        <f>IFERROR((VLOOKUP(E44,'D-Results_JointAnalysis'!A:M,11,FALSE)/VLOOKUP(E44,'D-Results_JointAnalysis'!A:M,13,FALSE)),0)</f>
        <v>0</v>
      </c>
      <c r="AF44" s="183">
        <f>IFERROR((VLOOKUP(F44,'D-Results_JointAnalysis'!A:M,11,FALSE)/VLOOKUP(F44,'D-Results_JointAnalysis'!A:M,13,FALSE)),0)</f>
        <v>1.8987341772151899E-2</v>
      </c>
      <c r="AG44" s="183">
        <f>IFERROR((VLOOKUP(G44,'D-Results_JointAnalysis'!A:M,11,FALSE)/VLOOKUP(G44,'D-Results_JointAnalysis'!A:M,13,FALSE)),0)</f>
        <v>0</v>
      </c>
      <c r="AH44" s="183">
        <f>IFERROR((VLOOKUP(H44,'D-Results_JointAnalysis'!A:M,11,FALSE)/VLOOKUP(H44,'D-Results_JointAnalysis'!A:M,13,FALSE)),0)</f>
        <v>0</v>
      </c>
      <c r="AI44" s="184">
        <f t="shared" si="35"/>
        <v>1.8614431622780668E-2</v>
      </c>
      <c r="AJ44" s="237">
        <f t="shared" si="36"/>
        <v>111.68658973668401</v>
      </c>
      <c r="AK44" s="183">
        <f>IFERROR((VLOOKUP(E44,'D-Results_JointAnalysis'!A:M,12,FALSE)/VLOOKUP(E44,'D-Results_JointAnalysis'!A:M,13,FALSE)),0)</f>
        <v>0</v>
      </c>
      <c r="AL44" s="183">
        <f>IFERROR((VLOOKUP(F44,'D-Results_JointAnalysis'!A:M,12,FALSE)/VLOOKUP(F44,'D-Results_JointAnalysis'!A:M,13,FALSE)),0)</f>
        <v>0</v>
      </c>
      <c r="AM44" s="183">
        <f>IFERROR((VLOOKUP(G44,'D-Results_JointAnalysis'!A:M,12,FALSE)/VLOOKUP(G44,'D-Results_JointAnalysis'!A:M,13,FALSE)),0)</f>
        <v>0</v>
      </c>
      <c r="AN44" s="183">
        <f>IFERROR((VLOOKUP(H44,'D-Results_JointAnalysis'!A:M,12,FALSE)/VLOOKUP(H44,'D-Results_JointAnalysis'!A:M,13,FALSE)),0)</f>
        <v>0</v>
      </c>
      <c r="AO44" s="184">
        <f t="shared" si="37"/>
        <v>0</v>
      </c>
      <c r="AP44" s="237">
        <f t="shared" si="38"/>
        <v>0</v>
      </c>
      <c r="AQ44" s="210">
        <f t="shared" si="39"/>
        <v>3</v>
      </c>
      <c r="AT44" s="335"/>
      <c r="AU44" s="188" t="s">
        <v>105</v>
      </c>
      <c r="AV44" s="200">
        <f>VLOOKUP(AU44,'E-REF_HNO_pop'!B:E,2,FALSE)</f>
        <v>122616</v>
      </c>
      <c r="AW44" s="192">
        <f>VLOOKUP(AU44,'E-REF_HNO_pop'!B:E,3,FALSE)</f>
        <v>8500</v>
      </c>
      <c r="AX44" s="201">
        <f>VLOOKUP(AU44,'E-REF_HNO_pop'!B:E,4,FALSE)</f>
        <v>114116</v>
      </c>
      <c r="AY44" s="238">
        <f>VLOOKUP(AU44,'D-Results_PiN'!A:J,10,FALSE)</f>
        <v>2</v>
      </c>
      <c r="AZ44" s="214">
        <f>VLOOKUP(AU44,'D-Results_JointAnalysis'!U:AI,7,FALSE)</f>
        <v>2</v>
      </c>
      <c r="BA44" s="239">
        <f>VLOOKUP(AU44,'D-Results_JointAnalysis'!U:AI,14,FALSE)</f>
        <v>2</v>
      </c>
      <c r="BB44" s="244">
        <f>VLOOKUP(AU44,'D-Results_PiN'!A:I,5,FALSE)</f>
        <v>3.6633473608664445E-2</v>
      </c>
      <c r="BC44" s="245">
        <f>VLOOKUP(AU44,'D-Results_PiN'!A:I,6,FALSE)</f>
        <v>0.91683263195667764</v>
      </c>
      <c r="BD44" s="245">
        <f>VLOOKUP(AU44,'D-Results_PiN'!A:I,7,FALSE)</f>
        <v>4.6533894434657795E-2</v>
      </c>
      <c r="BE44" s="245">
        <f>VLOOKUP(AU44,'D-Results_PiN'!A:I,8,FALSE)</f>
        <v>0</v>
      </c>
      <c r="BF44" s="245">
        <f>VLOOKUP(AU44,'D-Results_PiN'!A:I,9,FALSE)</f>
        <v>0</v>
      </c>
      <c r="BG44" s="261">
        <f t="shared" si="23"/>
        <v>2</v>
      </c>
      <c r="BH44" s="254">
        <f t="shared" si="24"/>
        <v>5705.8</v>
      </c>
      <c r="BI44" s="254">
        <f>VLOOKUP(AU44,'D-Results_JointAnalysis'!AK:AX,4,FALSE)+VLOOKUP(AU44,'D-Results_JointAnalysis'!AK:AX,5,FALSE)+VLOOKUP(AU44,'D-Results_JointAnalysis'!AK:AX,6,FALSE)</f>
        <v>0</v>
      </c>
      <c r="BJ44" s="255">
        <f>VLOOKUP(AU44,'D-Results_JointAnalysis'!AK:AX,11,FALSE)+VLOOKUP(AU44,'D-Results_JointAnalysis'!AK:AX,12,FALSE)+VLOOKUP(AU44,'D-Results_JointAnalysis'!AK:AX,13,FALSE)</f>
        <v>5705.8</v>
      </c>
      <c r="BK44" s="264">
        <f>VLOOKUP(AU44,'D-Results_JointAnalysis'!AK:AX,2,FALSE)+VLOOKUP(AU44,'D-Results_JointAnalysis'!AK:AX,9,FALSE)</f>
        <v>4491.8499999999995</v>
      </c>
      <c r="BL44" s="254">
        <f>VLOOKUP(AU44,'D-Results_JointAnalysis'!AK:AX,3,FALSE)+VLOOKUP(AU44,'D-Results_JointAnalysis'!AK:AX,10,FALSE)</f>
        <v>112418.34999999999</v>
      </c>
      <c r="BM44" s="254">
        <f>VLOOKUP(AU44,'D-Results_JointAnalysis'!AK:AX,4,FALSE)+VLOOKUP(AU44,'D-Results_JointAnalysis'!AK:AX,11,FALSE)</f>
        <v>5705.8</v>
      </c>
      <c r="BN44" s="254">
        <f>VLOOKUP(AU44,'D-Results_JointAnalysis'!AK:AX,5,FALSE)+VLOOKUP(AU44,'D-Results_JointAnalysis'!AK:AX,12,FALSE)</f>
        <v>0</v>
      </c>
      <c r="BO44" s="255">
        <f>VLOOKUP(AU44,'D-Results_JointAnalysis'!AK:AX,6,FALSE)+VLOOKUP(AU44,'D-Results_JointAnalysis'!AK:AX,13,FALSE)</f>
        <v>0</v>
      </c>
      <c r="BP44" s="273"/>
      <c r="BQ44" s="274"/>
    </row>
    <row r="45" spans="1:69" x14ac:dyDescent="0.35">
      <c r="A45" t="s">
        <v>92</v>
      </c>
      <c r="B45" t="s">
        <v>308</v>
      </c>
      <c r="C45" s="190">
        <f>VLOOKUP(A45,'E-REF_HNO_pop'!B:D,3,FALSE)</f>
        <v>17000</v>
      </c>
      <c r="D45" s="190">
        <f>VLOOKUP(A45,'E-REF_HNO_pop'!B:C,2,FALSE)</f>
        <v>142930</v>
      </c>
      <c r="E45" t="s">
        <v>28</v>
      </c>
      <c r="I45" s="290">
        <f t="shared" si="25"/>
        <v>1</v>
      </c>
      <c r="J45" s="290">
        <f t="shared" si="26"/>
        <v>0</v>
      </c>
      <c r="K45" s="290">
        <f t="shared" si="27"/>
        <v>0</v>
      </c>
      <c r="L45" s="290">
        <f t="shared" si="28"/>
        <v>0</v>
      </c>
      <c r="M45" s="183">
        <f>IFERROR((VLOOKUP(E45,'D-Results_JointAnalysis'!A:M,8,FALSE)/VLOOKUP(E45,'D-Results_JointAnalysis'!A:M,13,FALSE)),0)</f>
        <v>0</v>
      </c>
      <c r="N45" s="183">
        <f>IFERROR((VLOOKUP(F45,'D-Results_JointAnalysis'!A:M,8,FALSE)/VLOOKUP(F45,'D-Results_JointAnalysis'!A:M,13,FALSE)),0)</f>
        <v>0</v>
      </c>
      <c r="O45" s="183">
        <f>IFERROR((VLOOKUP(G45,'D-Results_JointAnalysis'!A:M,8,FALSE)/VLOOKUP(G45,'D-Results_JointAnalysis'!A:M,13,FALSE)),0)</f>
        <v>0</v>
      </c>
      <c r="P45" s="183">
        <f>IFERROR((VLOOKUP(H45,'D-Results_JointAnalysis'!A:M,8,FALSE)/VLOOKUP(H45,'D-Results_JointAnalysis'!A:M,13,FALSE)),0)</f>
        <v>0</v>
      </c>
      <c r="Q45" s="184">
        <f t="shared" si="29"/>
        <v>0</v>
      </c>
      <c r="R45" s="237">
        <f t="shared" si="30"/>
        <v>0</v>
      </c>
      <c r="S45" s="183">
        <f>IFERROR((VLOOKUP(E45,'D-Results_JointAnalysis'!A:M,9,FALSE)/VLOOKUP(E45,'D-Results_JointAnalysis'!A:M,13,FALSE)),0)</f>
        <v>0.87096774193548387</v>
      </c>
      <c r="T45" s="183">
        <f>IFERROR((VLOOKUP(F45,'D-Results_JointAnalysis'!A:M,9,FALSE)/VLOOKUP(F45,'D-Results_JointAnalysis'!A:M,13,FALSE)),0)</f>
        <v>0</v>
      </c>
      <c r="U45" s="183">
        <f>IFERROR((VLOOKUP(G45,'D-Results_JointAnalysis'!A:M,9,FALSE)/VLOOKUP(G45,'D-Results_JointAnalysis'!A:M,13,FALSE)),0)</f>
        <v>0</v>
      </c>
      <c r="V45" s="183">
        <f>IFERROR((VLOOKUP(H45,'D-Results_JointAnalysis'!A:M,9,FALSE)/VLOOKUP(H45,'D-Results_JointAnalysis'!A:M,13,FALSE)),0)</f>
        <v>0</v>
      </c>
      <c r="W45" s="184">
        <f t="shared" si="31"/>
        <v>0.87096774193548387</v>
      </c>
      <c r="X45" s="237">
        <f t="shared" si="32"/>
        <v>14806.451612903225</v>
      </c>
      <c r="Y45" s="183">
        <f>IFERROR((VLOOKUP(E45,'D-Results_JointAnalysis'!A:M,10,FALSE)/VLOOKUP(E45,'D-Results_JointAnalysis'!A:M,13,FALSE)),0)</f>
        <v>0.12903225806451613</v>
      </c>
      <c r="Z45" s="183">
        <f>IFERROR((VLOOKUP(F45,'D-Results_JointAnalysis'!A:M,10,FALSE)/VLOOKUP(F45,'D-Results_JointAnalysis'!A:M,13,FALSE)),0)</f>
        <v>0</v>
      </c>
      <c r="AA45" s="183">
        <f>IFERROR((VLOOKUP(G45,'D-Results_JointAnalysis'!A:M,10,FALSE)/VLOOKUP(G45,'D-Results_JointAnalysis'!A:M,13,FALSE)),0)</f>
        <v>0</v>
      </c>
      <c r="AB45" s="183">
        <f>IFERROR((VLOOKUP(H45,'D-Results_JointAnalysis'!A:M,10,FALSE)/VLOOKUP(H45,'D-Results_JointAnalysis'!A:M,13,FALSE)),0)</f>
        <v>0</v>
      </c>
      <c r="AC45" s="184">
        <f t="shared" si="33"/>
        <v>0.12903225806451613</v>
      </c>
      <c r="AD45" s="237">
        <f t="shared" si="34"/>
        <v>2193.5483870967741</v>
      </c>
      <c r="AE45" s="183">
        <f>IFERROR((VLOOKUP(E45,'D-Results_JointAnalysis'!A:M,11,FALSE)/VLOOKUP(E45,'D-Results_JointAnalysis'!A:M,13,FALSE)),0)</f>
        <v>0</v>
      </c>
      <c r="AF45" s="183">
        <f>IFERROR((VLOOKUP(F45,'D-Results_JointAnalysis'!A:M,11,FALSE)/VLOOKUP(F45,'D-Results_JointAnalysis'!A:M,13,FALSE)),0)</f>
        <v>0</v>
      </c>
      <c r="AG45" s="183">
        <f>IFERROR((VLOOKUP(G45,'D-Results_JointAnalysis'!A:M,11,FALSE)/VLOOKUP(G45,'D-Results_JointAnalysis'!A:M,13,FALSE)),0)</f>
        <v>0</v>
      </c>
      <c r="AH45" s="183">
        <f>IFERROR((VLOOKUP(H45,'D-Results_JointAnalysis'!A:M,11,FALSE)/VLOOKUP(H45,'D-Results_JointAnalysis'!A:M,13,FALSE)),0)</f>
        <v>0</v>
      </c>
      <c r="AI45" s="184">
        <f t="shared" si="35"/>
        <v>0</v>
      </c>
      <c r="AJ45" s="237">
        <f t="shared" si="36"/>
        <v>0</v>
      </c>
      <c r="AK45" s="183">
        <f>IFERROR((VLOOKUP(E45,'D-Results_JointAnalysis'!A:M,12,FALSE)/VLOOKUP(E45,'D-Results_JointAnalysis'!A:M,13,FALSE)),0)</f>
        <v>0</v>
      </c>
      <c r="AL45" s="183">
        <f>IFERROR((VLOOKUP(F45,'D-Results_JointAnalysis'!A:M,12,FALSE)/VLOOKUP(F45,'D-Results_JointAnalysis'!A:M,13,FALSE)),0)</f>
        <v>0</v>
      </c>
      <c r="AM45" s="183">
        <f>IFERROR((VLOOKUP(G45,'D-Results_JointAnalysis'!A:M,12,FALSE)/VLOOKUP(G45,'D-Results_JointAnalysis'!A:M,13,FALSE)),0)</f>
        <v>0</v>
      </c>
      <c r="AN45" s="183">
        <f>IFERROR((VLOOKUP(H45,'D-Results_JointAnalysis'!A:M,12,FALSE)/VLOOKUP(H45,'D-Results_JointAnalysis'!A:M,13,FALSE)),0)</f>
        <v>0</v>
      </c>
      <c r="AO45" s="184">
        <f t="shared" si="37"/>
        <v>0</v>
      </c>
      <c r="AP45" s="237">
        <f t="shared" si="38"/>
        <v>0</v>
      </c>
      <c r="AQ45" s="210">
        <f t="shared" si="39"/>
        <v>2</v>
      </c>
      <c r="AT45" s="335"/>
      <c r="AU45" s="188" t="s">
        <v>108</v>
      </c>
      <c r="AV45" s="200">
        <f>VLOOKUP(AU45,'E-REF_HNO_pop'!B:E,2,FALSE)</f>
        <v>75797</v>
      </c>
      <c r="AW45" s="192">
        <f>VLOOKUP(AU45,'E-REF_HNO_pop'!B:E,3,FALSE)</f>
        <v>13900</v>
      </c>
      <c r="AX45" s="201">
        <f>VLOOKUP(AU45,'E-REF_HNO_pop'!B:E,4,FALSE)</f>
        <v>61897</v>
      </c>
      <c r="AY45" s="238">
        <f>VLOOKUP(AU45,'D-Results_PiN'!A:J,10,FALSE)</f>
        <v>2</v>
      </c>
      <c r="AZ45" s="214">
        <f>VLOOKUP(AU45,'D-Results_JointAnalysis'!U:AI,7,FALSE)</f>
        <v>2</v>
      </c>
      <c r="BA45" s="239">
        <f>VLOOKUP(AU45,'D-Results_JointAnalysis'!U:AI,14,FALSE)</f>
        <v>2</v>
      </c>
      <c r="BB45" s="244">
        <f>VLOOKUP(AU45,'D-Results_PiN'!A:I,5,FALSE)</f>
        <v>0</v>
      </c>
      <c r="BC45" s="245">
        <f>VLOOKUP(AU45,'D-Results_PiN'!A:I,6,FALSE)</f>
        <v>0.93775677742807229</v>
      </c>
      <c r="BD45" s="245">
        <f>VLOOKUP(AU45,'D-Results_PiN'!A:I,7,FALSE)</f>
        <v>5.7841992971811598E-2</v>
      </c>
      <c r="BE45" s="245">
        <f>VLOOKUP(AU45,'D-Results_PiN'!A:I,8,FALSE)</f>
        <v>4.4012296001160996E-3</v>
      </c>
      <c r="BF45" s="245">
        <f>VLOOKUP(AU45,'D-Results_PiN'!A:I,9,FALSE)</f>
        <v>0</v>
      </c>
      <c r="BG45" s="261">
        <f t="shared" si="23"/>
        <v>2</v>
      </c>
      <c r="BH45" s="254">
        <f t="shared" si="24"/>
        <v>4717.849541284404</v>
      </c>
      <c r="BI45" s="254">
        <f>VLOOKUP(AU45,'D-Results_JointAnalysis'!AK:AX,4,FALSE)+VLOOKUP(AU45,'D-Results_JointAnalysis'!AK:AX,5,FALSE)+VLOOKUP(AU45,'D-Results_JointAnalysis'!AK:AX,6,FALSE)</f>
        <v>2446.3999999999996</v>
      </c>
      <c r="BJ45" s="255">
        <f>VLOOKUP(AU45,'D-Results_JointAnalysis'!AK:AX,11,FALSE)+VLOOKUP(AU45,'D-Results_JointAnalysis'!AK:AX,12,FALSE)+VLOOKUP(AU45,'D-Results_JointAnalysis'!AK:AX,13,FALSE)</f>
        <v>2271.4495412844039</v>
      </c>
      <c r="BK45" s="264">
        <f>VLOOKUP(AU45,'D-Results_JointAnalysis'!AK:AX,2,FALSE)+VLOOKUP(AU45,'D-Results_JointAnalysis'!AK:AX,9,FALSE)</f>
        <v>0</v>
      </c>
      <c r="BL45" s="254">
        <f>VLOOKUP(AU45,'D-Results_JointAnalysis'!AK:AX,3,FALSE)+VLOOKUP(AU45,'D-Results_JointAnalysis'!AK:AX,10,FALSE)</f>
        <v>71079.150458715594</v>
      </c>
      <c r="BM45" s="254">
        <f>VLOOKUP(AU45,'D-Results_JointAnalysis'!AK:AX,4,FALSE)+VLOOKUP(AU45,'D-Results_JointAnalysis'!AK:AX,11,FALSE)</f>
        <v>4384.2495412844037</v>
      </c>
      <c r="BN45" s="254">
        <f>VLOOKUP(AU45,'D-Results_JointAnalysis'!AK:AX,5,FALSE)+VLOOKUP(AU45,'D-Results_JointAnalysis'!AK:AX,12,FALSE)</f>
        <v>333.6</v>
      </c>
      <c r="BO45" s="255">
        <f>VLOOKUP(AU45,'D-Results_JointAnalysis'!AK:AX,6,FALSE)+VLOOKUP(AU45,'D-Results_JointAnalysis'!AK:AX,13,FALSE)</f>
        <v>0</v>
      </c>
      <c r="BP45" s="273"/>
      <c r="BQ45" s="274"/>
    </row>
    <row r="46" spans="1:69" x14ac:dyDescent="0.35">
      <c r="A46" t="s">
        <v>94</v>
      </c>
      <c r="B46" t="s">
        <v>308</v>
      </c>
      <c r="C46" s="190">
        <f>VLOOKUP(A46,'E-REF_HNO_pop'!B:D,3,FALSE)</f>
        <v>5000</v>
      </c>
      <c r="D46" s="190">
        <f>VLOOKUP(A46,'E-REF_HNO_pop'!B:C,2,FALSE)</f>
        <v>64467</v>
      </c>
      <c r="E46" t="s">
        <v>28</v>
      </c>
      <c r="F46" t="s">
        <v>25</v>
      </c>
      <c r="I46" s="290">
        <f t="shared" si="25"/>
        <v>7.5581395348837205E-2</v>
      </c>
      <c r="J46" s="290">
        <f t="shared" si="26"/>
        <v>1.9244186046511629</v>
      </c>
      <c r="K46" s="290">
        <f t="shared" si="27"/>
        <v>0</v>
      </c>
      <c r="L46" s="290">
        <f t="shared" si="28"/>
        <v>0</v>
      </c>
      <c r="M46" s="183">
        <f>IFERROR((VLOOKUP(E46,'D-Results_JointAnalysis'!A:M,8,FALSE)/VLOOKUP(E46,'D-Results_JointAnalysis'!A:M,13,FALSE)),0)</f>
        <v>0</v>
      </c>
      <c r="N46" s="183">
        <f>IFERROR((VLOOKUP(F46,'D-Results_JointAnalysis'!A:M,8,FALSE)/VLOOKUP(F46,'D-Results_JointAnalysis'!A:M,13,FALSE)),0)</f>
        <v>0</v>
      </c>
      <c r="O46" s="183">
        <f>IFERROR((VLOOKUP(G46,'D-Results_JointAnalysis'!A:M,8,FALSE)/VLOOKUP(G46,'D-Results_JointAnalysis'!A:M,13,FALSE)),0)</f>
        <v>0</v>
      </c>
      <c r="P46" s="183">
        <f>IFERROR((VLOOKUP(H46,'D-Results_JointAnalysis'!A:M,8,FALSE)/VLOOKUP(H46,'D-Results_JointAnalysis'!A:M,13,FALSE)),0)</f>
        <v>0</v>
      </c>
      <c r="Q46" s="184">
        <f t="shared" si="29"/>
        <v>0</v>
      </c>
      <c r="R46" s="237">
        <f t="shared" si="30"/>
        <v>0</v>
      </c>
      <c r="S46" s="183">
        <f>IFERROR((VLOOKUP(E46,'D-Results_JointAnalysis'!A:M,9,FALSE)/VLOOKUP(E46,'D-Results_JointAnalysis'!A:M,13,FALSE)),0)</f>
        <v>0.87096774193548387</v>
      </c>
      <c r="T46" s="183">
        <f>IFERROR((VLOOKUP(F46,'D-Results_JointAnalysis'!A:M,9,FALSE)/VLOOKUP(F46,'D-Results_JointAnalysis'!A:M,13,FALSE)),0)</f>
        <v>0.76744186046511631</v>
      </c>
      <c r="U46" s="183">
        <f>IFERROR((VLOOKUP(G46,'D-Results_JointAnalysis'!A:M,9,FALSE)/VLOOKUP(G46,'D-Results_JointAnalysis'!A:M,13,FALSE)),0)</f>
        <v>0</v>
      </c>
      <c r="V46" s="183">
        <f>IFERROR((VLOOKUP(H46,'D-Results_JointAnalysis'!A:M,9,FALSE)/VLOOKUP(H46,'D-Results_JointAnalysis'!A:M,13,FALSE)),0)</f>
        <v>0</v>
      </c>
      <c r="W46" s="184">
        <f t="shared" si="31"/>
        <v>0.77135417575324072</v>
      </c>
      <c r="X46" s="237">
        <f t="shared" si="32"/>
        <v>3856.7708787662036</v>
      </c>
      <c r="Y46" s="183">
        <f>IFERROR((VLOOKUP(E46,'D-Results_JointAnalysis'!A:M,10,FALSE)/VLOOKUP(E46,'D-Results_JointAnalysis'!A:M,13,FALSE)),0)</f>
        <v>0.12903225806451613</v>
      </c>
      <c r="Z46" s="183">
        <f>IFERROR((VLOOKUP(F46,'D-Results_JointAnalysis'!A:M,10,FALSE)/VLOOKUP(F46,'D-Results_JointAnalysis'!A:M,13,FALSE)),0)</f>
        <v>0.23255813953488372</v>
      </c>
      <c r="AA46" s="183">
        <f>IFERROR((VLOOKUP(G46,'D-Results_JointAnalysis'!A:M,10,FALSE)/VLOOKUP(G46,'D-Results_JointAnalysis'!A:M,13,FALSE)),0)</f>
        <v>0</v>
      </c>
      <c r="AB46" s="183">
        <f>IFERROR((VLOOKUP(H46,'D-Results_JointAnalysis'!A:M,10,FALSE)/VLOOKUP(H46,'D-Results_JointAnalysis'!A:M,13,FALSE)),0)</f>
        <v>0</v>
      </c>
      <c r="AC46" s="184">
        <f t="shared" si="33"/>
        <v>0.22864582424675936</v>
      </c>
      <c r="AD46" s="237">
        <f t="shared" si="34"/>
        <v>1143.2291212337968</v>
      </c>
      <c r="AE46" s="183">
        <f>IFERROR((VLOOKUP(E46,'D-Results_JointAnalysis'!A:M,11,FALSE)/VLOOKUP(E46,'D-Results_JointAnalysis'!A:M,13,FALSE)),0)</f>
        <v>0</v>
      </c>
      <c r="AF46" s="183">
        <f>IFERROR((VLOOKUP(F46,'D-Results_JointAnalysis'!A:M,11,FALSE)/VLOOKUP(F46,'D-Results_JointAnalysis'!A:M,13,FALSE)),0)</f>
        <v>0</v>
      </c>
      <c r="AG46" s="183">
        <f>IFERROR((VLOOKUP(G46,'D-Results_JointAnalysis'!A:M,11,FALSE)/VLOOKUP(G46,'D-Results_JointAnalysis'!A:M,13,FALSE)),0)</f>
        <v>0</v>
      </c>
      <c r="AH46" s="183">
        <f>IFERROR((VLOOKUP(H46,'D-Results_JointAnalysis'!A:M,11,FALSE)/VLOOKUP(H46,'D-Results_JointAnalysis'!A:M,13,FALSE)),0)</f>
        <v>0</v>
      </c>
      <c r="AI46" s="184">
        <f t="shared" si="35"/>
        <v>0</v>
      </c>
      <c r="AJ46" s="237">
        <f t="shared" si="36"/>
        <v>0</v>
      </c>
      <c r="AK46" s="183">
        <f>IFERROR((VLOOKUP(E46,'D-Results_JointAnalysis'!A:M,12,FALSE)/VLOOKUP(E46,'D-Results_JointAnalysis'!A:M,13,FALSE)),0)</f>
        <v>0</v>
      </c>
      <c r="AL46" s="183">
        <f>IFERROR((VLOOKUP(F46,'D-Results_JointAnalysis'!A:M,12,FALSE)/VLOOKUP(F46,'D-Results_JointAnalysis'!A:M,13,FALSE)),0)</f>
        <v>0</v>
      </c>
      <c r="AM46" s="183">
        <f>IFERROR((VLOOKUP(G46,'D-Results_JointAnalysis'!A:M,12,FALSE)/VLOOKUP(G46,'D-Results_JointAnalysis'!A:M,13,FALSE)),0)</f>
        <v>0</v>
      </c>
      <c r="AN46" s="183">
        <f>IFERROR((VLOOKUP(H46,'D-Results_JointAnalysis'!A:M,12,FALSE)/VLOOKUP(H46,'D-Results_JointAnalysis'!A:M,13,FALSE)),0)</f>
        <v>0</v>
      </c>
      <c r="AO46" s="184">
        <f t="shared" si="37"/>
        <v>0</v>
      </c>
      <c r="AP46" s="237">
        <f t="shared" si="38"/>
        <v>0</v>
      </c>
      <c r="AQ46" s="210">
        <f t="shared" si="39"/>
        <v>2</v>
      </c>
      <c r="AT46" s="335"/>
      <c r="AU46" s="188" t="s">
        <v>203</v>
      </c>
      <c r="AV46" s="200">
        <f>VLOOKUP(AU46,'E-REF_HNO_pop'!B:E,2,FALSE)</f>
        <v>319547</v>
      </c>
      <c r="AW46" s="192">
        <f>VLOOKUP(AU46,'E-REF_HNO_pop'!B:E,3,FALSE)</f>
        <v>6500</v>
      </c>
      <c r="AX46" s="201">
        <f>VLOOKUP(AU46,'E-REF_HNO_pop'!B:E,4,FALSE)</f>
        <v>313047</v>
      </c>
      <c r="AY46" s="238">
        <f>VLOOKUP(AU46,'D-Results_PiN'!A:J,10,FALSE)</f>
        <v>2</v>
      </c>
      <c r="AZ46" s="214">
        <f>VLOOKUP(AU46,'D-Results_JointAnalysis'!U:AI,7,FALSE)</f>
        <v>2</v>
      </c>
      <c r="BA46" s="239">
        <f>VLOOKUP(AU46,'D-Results_JointAnalysis'!U:AI,14,FALSE)</f>
        <v>2</v>
      </c>
      <c r="BB46" s="244">
        <f>VLOOKUP(AU46,'D-Results_PiN'!A:I,5,FALSE)</f>
        <v>1.5891637223945146E-3</v>
      </c>
      <c r="BC46" s="245">
        <f>VLOOKUP(AU46,'D-Results_PiN'!A:I,6,FALSE)</f>
        <v>0.9371305850014382</v>
      </c>
      <c r="BD46" s="245">
        <f>VLOOKUP(AU46,'D-Results_PiN'!A:I,7,FALSE)</f>
        <v>6.1280251276167375E-2</v>
      </c>
      <c r="BE46" s="245">
        <f>VLOOKUP(AU46,'D-Results_PiN'!A:I,8,FALSE)</f>
        <v>0</v>
      </c>
      <c r="BF46" s="245">
        <f>VLOOKUP(AU46,'D-Results_PiN'!A:I,9,FALSE)</f>
        <v>0</v>
      </c>
      <c r="BG46" s="261">
        <f t="shared" si="23"/>
        <v>2</v>
      </c>
      <c r="BH46" s="254">
        <f t="shared" si="24"/>
        <v>19581.920454545456</v>
      </c>
      <c r="BI46" s="254">
        <f>VLOOKUP(AU46,'D-Results_JointAnalysis'!AK:AX,4,FALSE)+VLOOKUP(AU46,'D-Results_JointAnalysis'!AK:AX,5,FALSE)+VLOOKUP(AU46,'D-Results_JointAnalysis'!AK:AX,6,FALSE)</f>
        <v>609.375</v>
      </c>
      <c r="BJ46" s="255">
        <f>VLOOKUP(AU46,'D-Results_JointAnalysis'!AK:AX,11,FALSE)+VLOOKUP(AU46,'D-Results_JointAnalysis'!AK:AX,12,FALSE)+VLOOKUP(AU46,'D-Results_JointAnalysis'!AK:AX,13,FALSE)</f>
        <v>18972.545454545456</v>
      </c>
      <c r="BK46" s="264">
        <f>VLOOKUP(AU46,'D-Results_JointAnalysis'!AK:AX,2,FALSE)+VLOOKUP(AU46,'D-Results_JointAnalysis'!AK:AX,9,FALSE)</f>
        <v>507.8125</v>
      </c>
      <c r="BL46" s="254">
        <f>VLOOKUP(AU46,'D-Results_JointAnalysis'!AK:AX,3,FALSE)+VLOOKUP(AU46,'D-Results_JointAnalysis'!AK:AX,10,FALSE)</f>
        <v>299457.26704545459</v>
      </c>
      <c r="BM46" s="254">
        <f>VLOOKUP(AU46,'D-Results_JointAnalysis'!AK:AX,4,FALSE)+VLOOKUP(AU46,'D-Results_JointAnalysis'!AK:AX,11,FALSE)</f>
        <v>19581.920454545456</v>
      </c>
      <c r="BN46" s="254">
        <f>VLOOKUP(AU46,'D-Results_JointAnalysis'!AK:AX,5,FALSE)+VLOOKUP(AU46,'D-Results_JointAnalysis'!AK:AX,12,FALSE)</f>
        <v>0</v>
      </c>
      <c r="BO46" s="255">
        <f>VLOOKUP(AU46,'D-Results_JointAnalysis'!AK:AX,6,FALSE)+VLOOKUP(AU46,'D-Results_JointAnalysis'!AK:AX,13,FALSE)</f>
        <v>0</v>
      </c>
      <c r="BP46" s="273"/>
      <c r="BQ46" s="274"/>
    </row>
    <row r="47" spans="1:69" x14ac:dyDescent="0.35">
      <c r="A47" t="s">
        <v>98</v>
      </c>
      <c r="B47" t="s">
        <v>309</v>
      </c>
      <c r="C47" s="190">
        <f>VLOOKUP(A47,'E-REF_HNO_pop'!B:D,3,FALSE)</f>
        <v>7100</v>
      </c>
      <c r="D47" s="190">
        <f>VLOOKUP(A47,'E-REF_HNO_pop'!B:C,2,FALSE)</f>
        <v>247081</v>
      </c>
      <c r="E47" t="s">
        <v>25</v>
      </c>
      <c r="I47" s="290">
        <f t="shared" si="25"/>
        <v>1</v>
      </c>
      <c r="J47" s="290">
        <f t="shared" si="26"/>
        <v>0</v>
      </c>
      <c r="K47" s="290">
        <f t="shared" si="27"/>
        <v>0</v>
      </c>
      <c r="L47" s="290">
        <f t="shared" si="28"/>
        <v>0</v>
      </c>
      <c r="M47" s="183">
        <f>IFERROR((VLOOKUP(E47,'D-Results_JointAnalysis'!A:M,8,FALSE)/VLOOKUP(E47,'D-Results_JointAnalysis'!A:M,13,FALSE)),0)</f>
        <v>0</v>
      </c>
      <c r="N47" s="183">
        <f>IFERROR((VLOOKUP(F47,'D-Results_JointAnalysis'!A:M,8,FALSE)/VLOOKUP(F47,'D-Results_JointAnalysis'!A:M,13,FALSE)),0)</f>
        <v>0</v>
      </c>
      <c r="O47" s="183">
        <f>IFERROR((VLOOKUP(G47,'D-Results_JointAnalysis'!A:M,8,FALSE)/VLOOKUP(G47,'D-Results_JointAnalysis'!A:M,13,FALSE)),0)</f>
        <v>0</v>
      </c>
      <c r="P47" s="183">
        <f>IFERROR((VLOOKUP(H47,'D-Results_JointAnalysis'!A:M,8,FALSE)/VLOOKUP(H47,'D-Results_JointAnalysis'!A:M,13,FALSE)),0)</f>
        <v>0</v>
      </c>
      <c r="Q47" s="184">
        <f t="shared" si="29"/>
        <v>0</v>
      </c>
      <c r="R47" s="237">
        <f t="shared" si="30"/>
        <v>0</v>
      </c>
      <c r="S47" s="183">
        <f>IFERROR((VLOOKUP(E47,'D-Results_JointAnalysis'!A:M,9,FALSE)/VLOOKUP(E47,'D-Results_JointAnalysis'!A:M,13,FALSE)),0)</f>
        <v>0.76744186046511631</v>
      </c>
      <c r="T47" s="183">
        <f>IFERROR((VLOOKUP(F47,'D-Results_JointAnalysis'!A:M,9,FALSE)/VLOOKUP(F47,'D-Results_JointAnalysis'!A:M,13,FALSE)),0)</f>
        <v>0</v>
      </c>
      <c r="U47" s="183">
        <f>IFERROR((VLOOKUP(G47,'D-Results_JointAnalysis'!A:M,9,FALSE)/VLOOKUP(G47,'D-Results_JointAnalysis'!A:M,13,FALSE)),0)</f>
        <v>0</v>
      </c>
      <c r="V47" s="183">
        <f>IFERROR((VLOOKUP(H47,'D-Results_JointAnalysis'!A:M,9,FALSE)/VLOOKUP(H47,'D-Results_JointAnalysis'!A:M,13,FALSE)),0)</f>
        <v>0</v>
      </c>
      <c r="W47" s="184">
        <f t="shared" si="31"/>
        <v>0.76744186046511631</v>
      </c>
      <c r="X47" s="237">
        <f t="shared" si="32"/>
        <v>5448.8372093023254</v>
      </c>
      <c r="Y47" s="183">
        <f>IFERROR((VLOOKUP(E47,'D-Results_JointAnalysis'!A:M,10,FALSE)/VLOOKUP(E47,'D-Results_JointAnalysis'!A:M,13,FALSE)),0)</f>
        <v>0.23255813953488372</v>
      </c>
      <c r="Z47" s="183">
        <f>IFERROR((VLOOKUP(F47,'D-Results_JointAnalysis'!A:M,10,FALSE)/VLOOKUP(F47,'D-Results_JointAnalysis'!A:M,13,FALSE)),0)</f>
        <v>0</v>
      </c>
      <c r="AA47" s="183">
        <f>IFERROR((VLOOKUP(G47,'D-Results_JointAnalysis'!A:M,10,FALSE)/VLOOKUP(G47,'D-Results_JointAnalysis'!A:M,13,FALSE)),0)</f>
        <v>0</v>
      </c>
      <c r="AB47" s="183">
        <f>IFERROR((VLOOKUP(H47,'D-Results_JointAnalysis'!A:M,10,FALSE)/VLOOKUP(H47,'D-Results_JointAnalysis'!A:M,13,FALSE)),0)</f>
        <v>0</v>
      </c>
      <c r="AC47" s="184">
        <f t="shared" si="33"/>
        <v>0.23255813953488372</v>
      </c>
      <c r="AD47" s="237">
        <f t="shared" si="34"/>
        <v>1651.1627906976744</v>
      </c>
      <c r="AE47" s="183">
        <f>IFERROR((VLOOKUP(E47,'D-Results_JointAnalysis'!A:M,11,FALSE)/VLOOKUP(E47,'D-Results_JointAnalysis'!A:M,13,FALSE)),0)</f>
        <v>0</v>
      </c>
      <c r="AF47" s="183">
        <f>IFERROR((VLOOKUP(F47,'D-Results_JointAnalysis'!A:M,11,FALSE)/VLOOKUP(F47,'D-Results_JointAnalysis'!A:M,13,FALSE)),0)</f>
        <v>0</v>
      </c>
      <c r="AG47" s="183">
        <f>IFERROR((VLOOKUP(G47,'D-Results_JointAnalysis'!A:M,11,FALSE)/VLOOKUP(G47,'D-Results_JointAnalysis'!A:M,13,FALSE)),0)</f>
        <v>0</v>
      </c>
      <c r="AH47" s="183">
        <f>IFERROR((VLOOKUP(H47,'D-Results_JointAnalysis'!A:M,11,FALSE)/VLOOKUP(H47,'D-Results_JointAnalysis'!A:M,13,FALSE)),0)</f>
        <v>0</v>
      </c>
      <c r="AI47" s="184">
        <f t="shared" si="35"/>
        <v>0</v>
      </c>
      <c r="AJ47" s="237">
        <f t="shared" si="36"/>
        <v>0</v>
      </c>
      <c r="AK47" s="183">
        <f>IFERROR((VLOOKUP(E47,'D-Results_JointAnalysis'!A:M,12,FALSE)/VLOOKUP(E47,'D-Results_JointAnalysis'!A:M,13,FALSE)),0)</f>
        <v>0</v>
      </c>
      <c r="AL47" s="183">
        <f>IFERROR((VLOOKUP(F47,'D-Results_JointAnalysis'!A:M,12,FALSE)/VLOOKUP(F47,'D-Results_JointAnalysis'!A:M,13,FALSE)),0)</f>
        <v>0</v>
      </c>
      <c r="AM47" s="183">
        <f>IFERROR((VLOOKUP(G47,'D-Results_JointAnalysis'!A:M,12,FALSE)/VLOOKUP(G47,'D-Results_JointAnalysis'!A:M,13,FALSE)),0)</f>
        <v>0</v>
      </c>
      <c r="AN47" s="183">
        <f>IFERROR((VLOOKUP(H47,'D-Results_JointAnalysis'!A:M,12,FALSE)/VLOOKUP(H47,'D-Results_JointAnalysis'!A:M,13,FALSE)),0)</f>
        <v>0</v>
      </c>
      <c r="AO47" s="184">
        <f t="shared" si="37"/>
        <v>0</v>
      </c>
      <c r="AP47" s="237">
        <f t="shared" si="38"/>
        <v>0</v>
      </c>
      <c r="AQ47" s="210">
        <f t="shared" si="39"/>
        <v>2</v>
      </c>
      <c r="AT47" s="335"/>
      <c r="AU47" s="188" t="s">
        <v>110</v>
      </c>
      <c r="AV47" s="200">
        <f>VLOOKUP(AU47,'E-REF_HNO_pop'!B:E,2,FALSE)</f>
        <v>81097</v>
      </c>
      <c r="AW47" s="192">
        <f>VLOOKUP(AU47,'E-REF_HNO_pop'!B:E,3,FALSE)</f>
        <v>8800</v>
      </c>
      <c r="AX47" s="201">
        <f>VLOOKUP(AU47,'E-REF_HNO_pop'!B:E,4,FALSE)</f>
        <v>72297</v>
      </c>
      <c r="AY47" s="238">
        <f>VLOOKUP(AU47,'D-Results_PiN'!A:J,10,FALSE)</f>
        <v>2</v>
      </c>
      <c r="AZ47" s="214">
        <f>VLOOKUP(AU47,'D-Results_JointAnalysis'!U:AI,7,FALSE)</f>
        <v>2</v>
      </c>
      <c r="BA47" s="239">
        <f>VLOOKUP(AU47,'D-Results_JointAnalysis'!U:AI,14,FALSE)</f>
        <v>2</v>
      </c>
      <c r="BB47" s="244">
        <f>VLOOKUP(AU47,'D-Results_PiN'!A:I,5,FALSE)</f>
        <v>1.4858132853249812E-2</v>
      </c>
      <c r="BC47" s="245">
        <f>VLOOKUP(AU47,'D-Results_PiN'!A:I,6,FALSE)</f>
        <v>0.92054209626684569</v>
      </c>
      <c r="BD47" s="245">
        <f>VLOOKUP(AU47,'D-Results_PiN'!A:I,7,FALSE)</f>
        <v>6.4599770879904553E-2</v>
      </c>
      <c r="BE47" s="245">
        <f>VLOOKUP(AU47,'D-Results_PiN'!A:I,8,FALSE)</f>
        <v>0</v>
      </c>
      <c r="BF47" s="245">
        <f>VLOOKUP(AU47,'D-Results_PiN'!A:I,9,FALSE)</f>
        <v>0</v>
      </c>
      <c r="BG47" s="261">
        <f t="shared" si="23"/>
        <v>2</v>
      </c>
      <c r="BH47" s="254">
        <f t="shared" si="24"/>
        <v>5238.8476190476194</v>
      </c>
      <c r="BI47" s="254">
        <f>VLOOKUP(AU47,'D-Results_JointAnalysis'!AK:AX,4,FALSE)+VLOOKUP(AU47,'D-Results_JointAnalysis'!AK:AX,5,FALSE)+VLOOKUP(AU47,'D-Results_JointAnalysis'!AK:AX,6,FALSE)</f>
        <v>419.04761904761904</v>
      </c>
      <c r="BJ47" s="255">
        <f>VLOOKUP(AU47,'D-Results_JointAnalysis'!AK:AX,11,FALSE)+VLOOKUP(AU47,'D-Results_JointAnalysis'!AK:AX,12,FALSE)+VLOOKUP(AU47,'D-Results_JointAnalysis'!AK:AX,13,FALSE)</f>
        <v>4819.8</v>
      </c>
      <c r="BK47" s="264">
        <f>VLOOKUP(AU47,'D-Results_JointAnalysis'!AK:AX,2,FALSE)+VLOOKUP(AU47,'D-Results_JointAnalysis'!AK:AX,9,FALSE)</f>
        <v>1204.95</v>
      </c>
      <c r="BL47" s="254">
        <f>VLOOKUP(AU47,'D-Results_JointAnalysis'!AK:AX,3,FALSE)+VLOOKUP(AU47,'D-Results_JointAnalysis'!AK:AX,10,FALSE)</f>
        <v>74653.202380952382</v>
      </c>
      <c r="BM47" s="254">
        <f>VLOOKUP(AU47,'D-Results_JointAnalysis'!AK:AX,4,FALSE)+VLOOKUP(AU47,'D-Results_JointAnalysis'!AK:AX,11,FALSE)</f>
        <v>5238.8476190476194</v>
      </c>
      <c r="BN47" s="254">
        <f>VLOOKUP(AU47,'D-Results_JointAnalysis'!AK:AX,5,FALSE)+VLOOKUP(AU47,'D-Results_JointAnalysis'!AK:AX,12,FALSE)</f>
        <v>0</v>
      </c>
      <c r="BO47" s="255">
        <f>VLOOKUP(AU47,'D-Results_JointAnalysis'!AK:AX,6,FALSE)+VLOOKUP(AU47,'D-Results_JointAnalysis'!AK:AX,13,FALSE)</f>
        <v>0</v>
      </c>
      <c r="BP47" s="273"/>
      <c r="BQ47" s="274"/>
    </row>
    <row r="48" spans="1:69" x14ac:dyDescent="0.35">
      <c r="A48" t="s">
        <v>100</v>
      </c>
      <c r="B48" t="s">
        <v>308</v>
      </c>
      <c r="C48" s="190">
        <f>VLOOKUP(A48,'E-REF_HNO_pop'!B:D,3,FALSE)</f>
        <v>9000</v>
      </c>
      <c r="D48" s="190">
        <f>VLOOKUP(A48,'E-REF_HNO_pop'!B:C,2,FALSE)</f>
        <v>54490</v>
      </c>
      <c r="E48" t="s">
        <v>56</v>
      </c>
      <c r="I48" s="290">
        <f t="shared" si="25"/>
        <v>1</v>
      </c>
      <c r="J48" s="290">
        <f t="shared" si="26"/>
        <v>0</v>
      </c>
      <c r="K48" s="290">
        <f t="shared" si="27"/>
        <v>0</v>
      </c>
      <c r="L48" s="290">
        <f t="shared" si="28"/>
        <v>0</v>
      </c>
      <c r="M48" s="183">
        <f>IFERROR((VLOOKUP(E48,'D-Results_JointAnalysis'!A:M,8,FALSE)/VLOOKUP(E48,'D-Results_JointAnalysis'!A:M,13,FALSE)),0)</f>
        <v>4.0650406504065045E-3</v>
      </c>
      <c r="N48" s="183">
        <f>IFERROR((VLOOKUP(F48,'D-Results_JointAnalysis'!A:M,8,FALSE)/VLOOKUP(F48,'D-Results_JointAnalysis'!A:M,13,FALSE)),0)</f>
        <v>0</v>
      </c>
      <c r="O48" s="183">
        <f>IFERROR((VLOOKUP(G48,'D-Results_JointAnalysis'!A:M,8,FALSE)/VLOOKUP(G48,'D-Results_JointAnalysis'!A:M,13,FALSE)),0)</f>
        <v>0</v>
      </c>
      <c r="P48" s="183">
        <f>IFERROR((VLOOKUP(H48,'D-Results_JointAnalysis'!A:M,8,FALSE)/VLOOKUP(H48,'D-Results_JointAnalysis'!A:M,13,FALSE)),0)</f>
        <v>0</v>
      </c>
      <c r="Q48" s="184">
        <f t="shared" si="29"/>
        <v>4.0650406504065045E-3</v>
      </c>
      <c r="R48" s="237">
        <f t="shared" si="30"/>
        <v>36.585365853658537</v>
      </c>
      <c r="S48" s="183">
        <f>IFERROR((VLOOKUP(E48,'D-Results_JointAnalysis'!A:M,9,FALSE)/VLOOKUP(E48,'D-Results_JointAnalysis'!A:M,13,FALSE)),0)</f>
        <v>0.73577235772357719</v>
      </c>
      <c r="T48" s="183">
        <f>IFERROR((VLOOKUP(F48,'D-Results_JointAnalysis'!A:M,9,FALSE)/VLOOKUP(F48,'D-Results_JointAnalysis'!A:M,13,FALSE)),0)</f>
        <v>0</v>
      </c>
      <c r="U48" s="183">
        <f>IFERROR((VLOOKUP(G48,'D-Results_JointAnalysis'!A:M,9,FALSE)/VLOOKUP(G48,'D-Results_JointAnalysis'!A:M,13,FALSE)),0)</f>
        <v>0</v>
      </c>
      <c r="V48" s="183">
        <f>IFERROR((VLOOKUP(H48,'D-Results_JointAnalysis'!A:M,9,FALSE)/VLOOKUP(H48,'D-Results_JointAnalysis'!A:M,13,FALSE)),0)</f>
        <v>0</v>
      </c>
      <c r="W48" s="184">
        <f t="shared" si="31"/>
        <v>0.73577235772357719</v>
      </c>
      <c r="X48" s="237">
        <f t="shared" si="32"/>
        <v>6621.9512195121943</v>
      </c>
      <c r="Y48" s="183">
        <f>IFERROR((VLOOKUP(E48,'D-Results_JointAnalysis'!A:M,10,FALSE)/VLOOKUP(E48,'D-Results_JointAnalysis'!A:M,13,FALSE)),0)</f>
        <v>0.23577235772357724</v>
      </c>
      <c r="Z48" s="183">
        <f>IFERROR((VLOOKUP(F48,'D-Results_JointAnalysis'!A:M,10,FALSE)/VLOOKUP(F48,'D-Results_JointAnalysis'!A:M,13,FALSE)),0)</f>
        <v>0</v>
      </c>
      <c r="AA48" s="183">
        <f>IFERROR((VLOOKUP(G48,'D-Results_JointAnalysis'!A:M,10,FALSE)/VLOOKUP(G48,'D-Results_JointAnalysis'!A:M,13,FALSE)),0)</f>
        <v>0</v>
      </c>
      <c r="AB48" s="183">
        <f>IFERROR((VLOOKUP(H48,'D-Results_JointAnalysis'!A:M,10,FALSE)/VLOOKUP(H48,'D-Results_JointAnalysis'!A:M,13,FALSE)),0)</f>
        <v>0</v>
      </c>
      <c r="AC48" s="184">
        <f t="shared" si="33"/>
        <v>0.23577235772357724</v>
      </c>
      <c r="AD48" s="237">
        <f t="shared" si="34"/>
        <v>2121.9512195121952</v>
      </c>
      <c r="AE48" s="183">
        <f>IFERROR((VLOOKUP(E48,'D-Results_JointAnalysis'!A:M,11,FALSE)/VLOOKUP(E48,'D-Results_JointAnalysis'!A:M,13,FALSE)),0)</f>
        <v>2.4390243902439025E-2</v>
      </c>
      <c r="AF48" s="183">
        <f>IFERROR((VLOOKUP(F48,'D-Results_JointAnalysis'!A:M,11,FALSE)/VLOOKUP(F48,'D-Results_JointAnalysis'!A:M,13,FALSE)),0)</f>
        <v>0</v>
      </c>
      <c r="AG48" s="183">
        <f>IFERROR((VLOOKUP(G48,'D-Results_JointAnalysis'!A:M,11,FALSE)/VLOOKUP(G48,'D-Results_JointAnalysis'!A:M,13,FALSE)),0)</f>
        <v>0</v>
      </c>
      <c r="AH48" s="183">
        <f>IFERROR((VLOOKUP(H48,'D-Results_JointAnalysis'!A:M,11,FALSE)/VLOOKUP(H48,'D-Results_JointAnalysis'!A:M,13,FALSE)),0)</f>
        <v>0</v>
      </c>
      <c r="AI48" s="184">
        <f t="shared" si="35"/>
        <v>2.4390243902439025E-2</v>
      </c>
      <c r="AJ48" s="237">
        <f t="shared" si="36"/>
        <v>219.51219512195124</v>
      </c>
      <c r="AK48" s="183">
        <f>IFERROR((VLOOKUP(E48,'D-Results_JointAnalysis'!A:M,12,FALSE)/VLOOKUP(E48,'D-Results_JointAnalysis'!A:M,13,FALSE)),0)</f>
        <v>0</v>
      </c>
      <c r="AL48" s="183">
        <f>IFERROR((VLOOKUP(F48,'D-Results_JointAnalysis'!A:M,12,FALSE)/VLOOKUP(F48,'D-Results_JointAnalysis'!A:M,13,FALSE)),0)</f>
        <v>0</v>
      </c>
      <c r="AM48" s="183">
        <f>IFERROR((VLOOKUP(G48,'D-Results_JointAnalysis'!A:M,12,FALSE)/VLOOKUP(G48,'D-Results_JointAnalysis'!A:M,13,FALSE)),0)</f>
        <v>0</v>
      </c>
      <c r="AN48" s="183">
        <f>IFERROR((VLOOKUP(H48,'D-Results_JointAnalysis'!A:M,12,FALSE)/VLOOKUP(H48,'D-Results_JointAnalysis'!A:M,13,FALSE)),0)</f>
        <v>0</v>
      </c>
      <c r="AO48" s="184">
        <f t="shared" si="37"/>
        <v>0</v>
      </c>
      <c r="AP48" s="237">
        <f t="shared" si="38"/>
        <v>0</v>
      </c>
      <c r="AQ48" s="210">
        <f t="shared" si="39"/>
        <v>3</v>
      </c>
      <c r="AT48" s="335"/>
      <c r="AU48" s="188" t="s">
        <v>155</v>
      </c>
      <c r="AV48" s="200">
        <f>VLOOKUP(AU48,'E-REF_HNO_pop'!B:E,2,FALSE)</f>
        <v>97252</v>
      </c>
      <c r="AW48" s="192">
        <f>VLOOKUP(AU48,'E-REF_HNO_pop'!B:E,3,FALSE)</f>
        <v>21300</v>
      </c>
      <c r="AX48" s="201">
        <f>VLOOKUP(AU48,'E-REF_HNO_pop'!B:E,4,FALSE)</f>
        <v>75952</v>
      </c>
      <c r="AY48" s="238">
        <f>VLOOKUP(AU48,'D-Results_PiN'!A:J,10,FALSE)</f>
        <v>2</v>
      </c>
      <c r="AZ48" s="214">
        <f>VLOOKUP(AU48,'D-Results_JointAnalysis'!U:AI,7,FALSE)</f>
        <v>2</v>
      </c>
      <c r="BA48" s="239">
        <f>VLOOKUP(AU48,'D-Results_JointAnalysis'!U:AI,14,FALSE)</f>
        <v>2</v>
      </c>
      <c r="BB48" s="244">
        <f>VLOOKUP(AU48,'D-Results_PiN'!A:I,5,FALSE)</f>
        <v>1.0413084906565761E-2</v>
      </c>
      <c r="BC48" s="245">
        <f>VLOOKUP(AU48,'D-Results_PiN'!A:I,6,FALSE)</f>
        <v>0.86778824758073547</v>
      </c>
      <c r="BD48" s="245">
        <f>VLOOKUP(AU48,'D-Results_PiN'!A:I,7,FALSE)</f>
        <v>0.11754587854167807</v>
      </c>
      <c r="BE48" s="245">
        <f>VLOOKUP(AU48,'D-Results_PiN'!A:I,8,FALSE)</f>
        <v>4.2527889710207373E-3</v>
      </c>
      <c r="BF48" s="245">
        <f>VLOOKUP(AU48,'D-Results_PiN'!A:I,9,FALSE)</f>
        <v>0</v>
      </c>
      <c r="BG48" s="261">
        <f t="shared" si="23"/>
        <v>2</v>
      </c>
      <c r="BH48" s="254">
        <f t="shared" si="24"/>
        <v>11845.164012944984</v>
      </c>
      <c r="BI48" s="254">
        <f>VLOOKUP(AU48,'D-Results_JointAnalysis'!AK:AX,4,FALSE)+VLOOKUP(AU48,'D-Results_JointAnalysis'!AK:AX,5,FALSE)+VLOOKUP(AU48,'D-Results_JointAnalysis'!AK:AX,6,FALSE)</f>
        <v>4756.3106796116499</v>
      </c>
      <c r="BJ48" s="255">
        <f>VLOOKUP(AU48,'D-Results_JointAnalysis'!AK:AX,11,FALSE)+VLOOKUP(AU48,'D-Results_JointAnalysis'!AK:AX,12,FALSE)+VLOOKUP(AU48,'D-Results_JointAnalysis'!AK:AX,13,FALSE)</f>
        <v>7088.8533333333335</v>
      </c>
      <c r="BK48" s="264">
        <f>VLOOKUP(AU48,'D-Results_JointAnalysis'!AK:AX,2,FALSE)+VLOOKUP(AU48,'D-Results_JointAnalysis'!AK:AX,9,FALSE)</f>
        <v>1012.6933333333334</v>
      </c>
      <c r="BL48" s="254">
        <f>VLOOKUP(AU48,'D-Results_JointAnalysis'!AK:AX,3,FALSE)+VLOOKUP(AU48,'D-Results_JointAnalysis'!AK:AX,10,FALSE)</f>
        <v>84394.14265372169</v>
      </c>
      <c r="BM48" s="254">
        <f>VLOOKUP(AU48,'D-Results_JointAnalysis'!AK:AX,4,FALSE)+VLOOKUP(AU48,'D-Results_JointAnalysis'!AK:AX,11,FALSE)</f>
        <v>11431.571779935275</v>
      </c>
      <c r="BN48" s="254">
        <f>VLOOKUP(AU48,'D-Results_JointAnalysis'!AK:AX,5,FALSE)+VLOOKUP(AU48,'D-Results_JointAnalysis'!AK:AX,12,FALSE)</f>
        <v>413.59223300970871</v>
      </c>
      <c r="BO48" s="255">
        <f>VLOOKUP(AU48,'D-Results_JointAnalysis'!AK:AX,6,FALSE)+VLOOKUP(AU48,'D-Results_JointAnalysis'!AK:AX,13,FALSE)</f>
        <v>0</v>
      </c>
      <c r="BP48" s="273"/>
      <c r="BQ48" s="274"/>
    </row>
    <row r="49" spans="1:69" ht="15" thickBot="1" x14ac:dyDescent="0.4">
      <c r="A49" t="s">
        <v>293</v>
      </c>
      <c r="B49" t="s">
        <v>308</v>
      </c>
      <c r="C49" s="190">
        <f>VLOOKUP(A49,'E-REF_HNO_pop'!B:D,3,FALSE)</f>
        <v>0</v>
      </c>
      <c r="D49" s="190">
        <f>VLOOKUP(A49,'E-REF_HNO_pop'!B:C,2,FALSE)</f>
        <v>115329</v>
      </c>
      <c r="E49" t="s">
        <v>31</v>
      </c>
      <c r="F49" t="s">
        <v>157</v>
      </c>
      <c r="G49" t="s">
        <v>35</v>
      </c>
      <c r="I49" s="290">
        <f t="shared" si="25"/>
        <v>0.11643113267243199</v>
      </c>
      <c r="J49" s="290">
        <f t="shared" si="26"/>
        <v>9.4916684243830408E-3</v>
      </c>
      <c r="K49" s="290">
        <f t="shared" si="27"/>
        <v>2.8740771989031848</v>
      </c>
      <c r="L49" s="290">
        <f t="shared" si="28"/>
        <v>0</v>
      </c>
      <c r="M49" s="183">
        <f>IFERROR((VLOOKUP(E49,'D-Results_JointAnalysis'!A:M,8,FALSE)/VLOOKUP(E49,'D-Results_JointAnalysis'!A:M,13,FALSE)),0)</f>
        <v>0</v>
      </c>
      <c r="N49" s="183">
        <f>IFERROR((VLOOKUP(F49,'D-Results_JointAnalysis'!A:M,8,FALSE)/VLOOKUP(F49,'D-Results_JointAnalysis'!A:M,13,FALSE)),0)</f>
        <v>0</v>
      </c>
      <c r="O49" s="183">
        <f>IFERROR((VLOOKUP(G49,'D-Results_JointAnalysis'!A:M,8,FALSE)/VLOOKUP(G49,'D-Results_JointAnalysis'!A:M,13,FALSE)),0)</f>
        <v>2.4316109422492401E-2</v>
      </c>
      <c r="P49" s="183">
        <f>IFERROR((VLOOKUP(H49,'D-Results_JointAnalysis'!A:M,8,FALSE)/VLOOKUP(H49,'D-Results_JointAnalysis'!A:M,13,FALSE)),0)</f>
        <v>0</v>
      </c>
      <c r="Q49" s="184">
        <f t="shared" si="29"/>
        <v>2.3295458552406764E-2</v>
      </c>
      <c r="R49" s="237">
        <f t="shared" si="30"/>
        <v>0</v>
      </c>
      <c r="S49" s="183">
        <f>IFERROR((VLOOKUP(E49,'D-Results_JointAnalysis'!A:M,9,FALSE)/VLOOKUP(E49,'D-Results_JointAnalysis'!A:M,13,FALSE)),0)</f>
        <v>0.93650793650793651</v>
      </c>
      <c r="T49" s="183">
        <f>IFERROR((VLOOKUP(F49,'D-Results_JointAnalysis'!A:M,9,FALSE)/VLOOKUP(F49,'D-Results_JointAnalysis'!A:M,13,FALSE)),0)</f>
        <v>0.9242424242424242</v>
      </c>
      <c r="U49" s="183">
        <f>IFERROR((VLOOKUP(G49,'D-Results_JointAnalysis'!A:M,9,FALSE)/VLOOKUP(G49,'D-Results_JointAnalysis'!A:M,13,FALSE)),0)</f>
        <v>0.81762917933130697</v>
      </c>
      <c r="V49" s="183">
        <f>IFERROR((VLOOKUP(H49,'D-Results_JointAnalysis'!A:M,9,FALSE)/VLOOKUP(H49,'D-Results_JointAnalysis'!A:M,13,FALSE)),0)</f>
        <v>0</v>
      </c>
      <c r="W49" s="184">
        <f t="shared" si="31"/>
        <v>0.8225802213043435</v>
      </c>
      <c r="X49" s="237">
        <f t="shared" si="32"/>
        <v>0</v>
      </c>
      <c r="Y49" s="183">
        <f>IFERROR((VLOOKUP(E49,'D-Results_JointAnalysis'!A:M,10,FALSE)/VLOOKUP(E49,'D-Results_JointAnalysis'!A:M,13,FALSE)),0)</f>
        <v>6.3492063492063489E-2</v>
      </c>
      <c r="Z49" s="183">
        <f>IFERROR((VLOOKUP(F49,'D-Results_JointAnalysis'!A:M,10,FALSE)/VLOOKUP(F49,'D-Results_JointAnalysis'!A:M,13,FALSE)),0)</f>
        <v>7.575757575757576E-2</v>
      </c>
      <c r="AA49" s="183">
        <f>IFERROR((VLOOKUP(G49,'D-Results_JointAnalysis'!A:M,10,FALSE)/VLOOKUP(G49,'D-Results_JointAnalysis'!A:M,13,FALSE)),0)</f>
        <v>0.15501519756838905</v>
      </c>
      <c r="AB49" s="183">
        <f>IFERROR((VLOOKUP(H49,'D-Results_JointAnalysis'!A:M,10,FALSE)/VLOOKUP(H49,'D-Results_JointAnalysis'!A:M,13,FALSE)),0)</f>
        <v>0</v>
      </c>
      <c r="AC49" s="184">
        <f t="shared" si="33"/>
        <v>0.15121238782419877</v>
      </c>
      <c r="AD49" s="237">
        <f t="shared" si="34"/>
        <v>0</v>
      </c>
      <c r="AE49" s="183">
        <f>IFERROR((VLOOKUP(E49,'D-Results_JointAnalysis'!A:M,11,FALSE)/VLOOKUP(E49,'D-Results_JointAnalysis'!A:M,13,FALSE)),0)</f>
        <v>0</v>
      </c>
      <c r="AF49" s="183">
        <f>IFERROR((VLOOKUP(F49,'D-Results_JointAnalysis'!A:M,11,FALSE)/VLOOKUP(F49,'D-Results_JointAnalysis'!A:M,13,FALSE)),0)</f>
        <v>0</v>
      </c>
      <c r="AG49" s="183">
        <f>IFERROR((VLOOKUP(G49,'D-Results_JointAnalysis'!A:M,11,FALSE)/VLOOKUP(G49,'D-Results_JointAnalysis'!A:M,13,FALSE)),0)</f>
        <v>3.0395136778115501E-3</v>
      </c>
      <c r="AH49" s="183">
        <f>IFERROR((VLOOKUP(H49,'D-Results_JointAnalysis'!A:M,11,FALSE)/VLOOKUP(H49,'D-Results_JointAnalysis'!A:M,13,FALSE)),0)</f>
        <v>0</v>
      </c>
      <c r="AI49" s="184">
        <f t="shared" si="35"/>
        <v>2.9119323190508455E-3</v>
      </c>
      <c r="AJ49" s="237">
        <f t="shared" si="36"/>
        <v>0</v>
      </c>
      <c r="AK49" s="183">
        <f>IFERROR((VLOOKUP(E49,'D-Results_JointAnalysis'!A:M,12,FALSE)/VLOOKUP(E49,'D-Results_JointAnalysis'!A:M,13,FALSE)),0)</f>
        <v>0</v>
      </c>
      <c r="AL49" s="183">
        <f>IFERROR((VLOOKUP(F49,'D-Results_JointAnalysis'!A:M,12,FALSE)/VLOOKUP(F49,'D-Results_JointAnalysis'!A:M,13,FALSE)),0)</f>
        <v>0</v>
      </c>
      <c r="AM49" s="183">
        <f>IFERROR((VLOOKUP(G49,'D-Results_JointAnalysis'!A:M,12,FALSE)/VLOOKUP(G49,'D-Results_JointAnalysis'!A:M,13,FALSE)),0)</f>
        <v>0</v>
      </c>
      <c r="AN49" s="183">
        <f>IFERROR((VLOOKUP(H49,'D-Results_JointAnalysis'!A:M,12,FALSE)/VLOOKUP(H49,'D-Results_JointAnalysis'!A:M,13,FALSE)),0)</f>
        <v>0</v>
      </c>
      <c r="AO49" s="184">
        <f t="shared" si="37"/>
        <v>0</v>
      </c>
      <c r="AP49" s="237">
        <f t="shared" si="38"/>
        <v>0</v>
      </c>
      <c r="AQ49" s="210">
        <f t="shared" si="39"/>
        <v>2</v>
      </c>
      <c r="AT49" s="336"/>
      <c r="AU49" s="189" t="s">
        <v>111</v>
      </c>
      <c r="AV49" s="202">
        <f>VLOOKUP(AU49,'E-REF_HNO_pop'!B:E,2,FALSE)</f>
        <v>56232</v>
      </c>
      <c r="AW49" s="203">
        <f>VLOOKUP(AU49,'E-REF_HNO_pop'!B:E,3,FALSE)</f>
        <v>4200</v>
      </c>
      <c r="AX49" s="204">
        <f>VLOOKUP(AU49,'E-REF_HNO_pop'!B:E,4,FALSE)</f>
        <v>52032</v>
      </c>
      <c r="AY49" s="238">
        <f>VLOOKUP(AU49,'D-Results_PiN'!A:J,10,FALSE)</f>
        <v>2</v>
      </c>
      <c r="AZ49" s="214">
        <f>VLOOKUP(AU49,'D-Results_JointAnalysis'!U:AI,7,FALSE)</f>
        <v>2</v>
      </c>
      <c r="BA49" s="239">
        <f>VLOOKUP(AU49,'D-Results_JointAnalysis'!U:AI,14,FALSE)</f>
        <v>2</v>
      </c>
      <c r="BB49" s="244">
        <f>VLOOKUP(AU49,'D-Results_PiN'!A:I,5,FALSE)</f>
        <v>0</v>
      </c>
      <c r="BC49" s="245">
        <f>VLOOKUP(AU49,'D-Results_PiN'!A:I,6,FALSE)</f>
        <v>0.98741075602242601</v>
      </c>
      <c r="BD49" s="245">
        <f>VLOOKUP(AU49,'D-Results_PiN'!A:I,7,FALSE)</f>
        <v>1.2589243977573958E-2</v>
      </c>
      <c r="BE49" s="245">
        <f>VLOOKUP(AU49,'D-Results_PiN'!A:I,8,FALSE)</f>
        <v>0</v>
      </c>
      <c r="BF49" s="245">
        <f>VLOOKUP(AU49,'D-Results_PiN'!A:I,9,FALSE)</f>
        <v>0</v>
      </c>
      <c r="BG49" s="262">
        <f t="shared" si="23"/>
        <v>2</v>
      </c>
      <c r="BH49" s="254">
        <f t="shared" si="24"/>
        <v>707.91836734693879</v>
      </c>
      <c r="BI49" s="254">
        <f>VLOOKUP(AU49,'D-Results_JointAnalysis'!AK:AX,4,FALSE)+VLOOKUP(AU49,'D-Results_JointAnalysis'!AK:AX,5,FALSE)+VLOOKUP(AU49,'D-Results_JointAnalysis'!AK:AX,6,FALSE)</f>
        <v>0</v>
      </c>
      <c r="BJ49" s="255">
        <f>VLOOKUP(AU49,'D-Results_JointAnalysis'!AK:AX,11,FALSE)+VLOOKUP(AU49,'D-Results_JointAnalysis'!AK:AX,12,FALSE)+VLOOKUP(AU49,'D-Results_JointAnalysis'!AK:AX,13,FALSE)</f>
        <v>707.91836734693879</v>
      </c>
      <c r="BK49" s="264">
        <f>VLOOKUP(AU49,'D-Results_JointAnalysis'!AK:AX,2,FALSE)+VLOOKUP(AU49,'D-Results_JointAnalysis'!AK:AX,9,FALSE)</f>
        <v>0</v>
      </c>
      <c r="BL49" s="254">
        <f>VLOOKUP(AU49,'D-Results_JointAnalysis'!AK:AX,3,FALSE)+VLOOKUP(AU49,'D-Results_JointAnalysis'!AK:AX,10,FALSE)</f>
        <v>55524.081632653062</v>
      </c>
      <c r="BM49" s="254">
        <f>VLOOKUP(AU49,'D-Results_JointAnalysis'!AK:AX,4,FALSE)+VLOOKUP(AU49,'D-Results_JointAnalysis'!AK:AX,11,FALSE)</f>
        <v>707.91836734693879</v>
      </c>
      <c r="BN49" s="254">
        <f>VLOOKUP(AU49,'D-Results_JointAnalysis'!AK:AX,5,FALSE)+VLOOKUP(AU49,'D-Results_JointAnalysis'!AK:AX,12,FALSE)</f>
        <v>0</v>
      </c>
      <c r="BO49" s="255">
        <f>VLOOKUP(AU49,'D-Results_JointAnalysis'!AK:AX,6,FALSE)+VLOOKUP(AU49,'D-Results_JointAnalysis'!AK:AX,13,FALSE)</f>
        <v>0</v>
      </c>
      <c r="BP49" s="273"/>
      <c r="BQ49" s="274"/>
    </row>
    <row r="50" spans="1:69" ht="15.75" customHeight="1" x14ac:dyDescent="0.35">
      <c r="A50" t="s">
        <v>101</v>
      </c>
      <c r="B50" t="s">
        <v>309</v>
      </c>
      <c r="C50" s="190">
        <f>VLOOKUP(A50,'E-REF_HNO_pop'!B:D,3,FALSE)</f>
        <v>8000</v>
      </c>
      <c r="D50" s="190">
        <f>VLOOKUP(A50,'E-REF_HNO_pop'!B:C,2,FALSE)</f>
        <v>142557</v>
      </c>
      <c r="E50" t="s">
        <v>56</v>
      </c>
      <c r="F50" t="s">
        <v>95</v>
      </c>
      <c r="G50" t="s">
        <v>106</v>
      </c>
      <c r="H50" t="s">
        <v>144</v>
      </c>
      <c r="I50" s="290">
        <f t="shared" si="25"/>
        <v>2.9591494124230553</v>
      </c>
      <c r="J50" s="290">
        <f t="shared" si="26"/>
        <v>0.10968102965864578</v>
      </c>
      <c r="K50" s="290">
        <f t="shared" si="27"/>
        <v>0.38052602126468943</v>
      </c>
      <c r="L50" s="290">
        <f t="shared" si="28"/>
        <v>0.55064353665360943</v>
      </c>
      <c r="M50" s="183">
        <f>IFERROR((VLOOKUP(E50,'D-Results_JointAnalysis'!A:M,8,FALSE)/VLOOKUP(E50,'D-Results_JointAnalysis'!A:M,13,FALSE)),0)</f>
        <v>4.0650406504065045E-3</v>
      </c>
      <c r="N50" s="183">
        <f>IFERROR((VLOOKUP(F50,'D-Results_JointAnalysis'!A:M,8,FALSE)/VLOOKUP(F50,'D-Results_JointAnalysis'!A:M,13,FALSE)),0)</f>
        <v>0</v>
      </c>
      <c r="O50" s="183">
        <f>IFERROR((VLOOKUP(G50,'D-Results_JointAnalysis'!A:M,8,FALSE)/VLOOKUP(G50,'D-Results_JointAnalysis'!A:M,13,FALSE)),0)</f>
        <v>0</v>
      </c>
      <c r="P50" s="183">
        <f>IFERROR((VLOOKUP(H50,'D-Results_JointAnalysis'!A:M,8,FALSE)/VLOOKUP(H50,'D-Results_JointAnalysis'!A:M,13,FALSE)),0)</f>
        <v>0</v>
      </c>
      <c r="Q50" s="184">
        <f t="shared" si="29"/>
        <v>3.0072656630315605E-3</v>
      </c>
      <c r="R50" s="237">
        <f t="shared" si="30"/>
        <v>24.058125304252485</v>
      </c>
      <c r="S50" s="183">
        <f>IFERROR((VLOOKUP(E50,'D-Results_JointAnalysis'!A:M,9,FALSE)/VLOOKUP(E50,'D-Results_JointAnalysis'!A:M,13,FALSE)),0)</f>
        <v>0.73577235772357719</v>
      </c>
      <c r="T50" s="183">
        <f>IFERROR((VLOOKUP(F50,'D-Results_JointAnalysis'!A:M,9,FALSE)/VLOOKUP(F50,'D-Results_JointAnalysis'!A:M,13,FALSE)),0)</f>
        <v>0.95161290322580649</v>
      </c>
      <c r="U50" s="183">
        <f>IFERROR((VLOOKUP(G50,'D-Results_JointAnalysis'!A:M,9,FALSE)/VLOOKUP(G50,'D-Results_JointAnalysis'!A:M,13,FALSE)),0)</f>
        <v>0</v>
      </c>
      <c r="V50" s="183">
        <f>IFERROR((VLOOKUP(H50,'D-Results_JointAnalysis'!A:M,9,FALSE)/VLOOKUP(H50,'D-Results_JointAnalysis'!A:M,13,FALSE)),0)</f>
        <v>0.86956521739130432</v>
      </c>
      <c r="W50" s="184">
        <f t="shared" si="31"/>
        <v>0.6901136724381054</v>
      </c>
      <c r="X50" s="237">
        <f t="shared" si="32"/>
        <v>5520.9093795048429</v>
      </c>
      <c r="Y50" s="183">
        <f>IFERROR((VLOOKUP(E50,'D-Results_JointAnalysis'!A:M,10,FALSE)/VLOOKUP(E50,'D-Results_JointAnalysis'!A:M,13,FALSE)),0)</f>
        <v>0.23577235772357724</v>
      </c>
      <c r="Z50" s="183">
        <f>IFERROR((VLOOKUP(F50,'D-Results_JointAnalysis'!A:M,10,FALSE)/VLOOKUP(F50,'D-Results_JointAnalysis'!A:M,13,FALSE)),0)</f>
        <v>4.8387096774193547E-2</v>
      </c>
      <c r="AA50" s="183">
        <f>IFERROR((VLOOKUP(G50,'D-Results_JointAnalysis'!A:M,10,FALSE)/VLOOKUP(G50,'D-Results_JointAnalysis'!A:M,13,FALSE)),0)</f>
        <v>0</v>
      </c>
      <c r="AB50" s="183">
        <f>IFERROR((VLOOKUP(H50,'D-Results_JointAnalysis'!A:M,10,FALSE)/VLOOKUP(H50,'D-Results_JointAnalysis'!A:M,13,FALSE)),0)</f>
        <v>0.13043478260869565</v>
      </c>
      <c r="AC50" s="184">
        <f t="shared" si="33"/>
        <v>0.19370396260450126</v>
      </c>
      <c r="AD50" s="237">
        <f t="shared" si="34"/>
        <v>1549.6317008360102</v>
      </c>
      <c r="AE50" s="183">
        <f>IFERROR((VLOOKUP(E50,'D-Results_JointAnalysis'!A:M,11,FALSE)/VLOOKUP(E50,'D-Results_JointAnalysis'!A:M,13,FALSE)),0)</f>
        <v>2.4390243902439025E-2</v>
      </c>
      <c r="AF50" s="183">
        <f>IFERROR((VLOOKUP(F50,'D-Results_JointAnalysis'!A:M,11,FALSE)/VLOOKUP(F50,'D-Results_JointAnalysis'!A:M,13,FALSE)),0)</f>
        <v>0</v>
      </c>
      <c r="AG50" s="183">
        <f>IFERROR((VLOOKUP(G50,'D-Results_JointAnalysis'!A:M,11,FALSE)/VLOOKUP(G50,'D-Results_JointAnalysis'!A:M,13,FALSE)),0)</f>
        <v>0</v>
      </c>
      <c r="AH50" s="183">
        <f>IFERROR((VLOOKUP(H50,'D-Results_JointAnalysis'!A:M,11,FALSE)/VLOOKUP(H50,'D-Results_JointAnalysis'!A:M,13,FALSE)),0)</f>
        <v>0</v>
      </c>
      <c r="AI50" s="184">
        <f t="shared" si="35"/>
        <v>1.8043593978189363E-2</v>
      </c>
      <c r="AJ50" s="237">
        <f t="shared" si="36"/>
        <v>144.34875182551491</v>
      </c>
      <c r="AK50" s="183">
        <f>IFERROR((VLOOKUP(E50,'D-Results_JointAnalysis'!A:M,12,FALSE)/VLOOKUP(E50,'D-Results_JointAnalysis'!A:M,13,FALSE)),0)</f>
        <v>0</v>
      </c>
      <c r="AL50" s="183">
        <f>IFERROR((VLOOKUP(F50,'D-Results_JointAnalysis'!A:M,12,FALSE)/VLOOKUP(F50,'D-Results_JointAnalysis'!A:M,13,FALSE)),0)</f>
        <v>0</v>
      </c>
      <c r="AM50" s="183">
        <f>IFERROR((VLOOKUP(G50,'D-Results_JointAnalysis'!A:M,12,FALSE)/VLOOKUP(G50,'D-Results_JointAnalysis'!A:M,13,FALSE)),0)</f>
        <v>0</v>
      </c>
      <c r="AN50" s="183">
        <f>IFERROR((VLOOKUP(H50,'D-Results_JointAnalysis'!A:M,12,FALSE)/VLOOKUP(H50,'D-Results_JointAnalysis'!A:M,13,FALSE)),0)</f>
        <v>0</v>
      </c>
      <c r="AO50" s="184">
        <f t="shared" si="37"/>
        <v>0</v>
      </c>
      <c r="AP50" s="237">
        <f t="shared" si="38"/>
        <v>0</v>
      </c>
      <c r="AQ50" s="210">
        <f t="shared" si="39"/>
        <v>2</v>
      </c>
      <c r="AT50" s="334" t="s">
        <v>366</v>
      </c>
      <c r="AU50" s="187" t="s">
        <v>292</v>
      </c>
      <c r="AV50" s="198">
        <f>VLOOKUP(AU50,'E-REF_HNO_pop'!B:E,2,FALSE)</f>
        <v>85950</v>
      </c>
      <c r="AW50" s="198">
        <f>VLOOKUP(AU50,'E-REF_HNO_pop'!B:E,3,FALSE)</f>
        <v>0</v>
      </c>
      <c r="AX50" s="198">
        <f>VLOOKUP(AU50,'E-REF_HNO_pop'!B:E,4,FALSE)</f>
        <v>85950</v>
      </c>
      <c r="AY50" s="241">
        <f>IF(BF50&gt;=0.25,5,IF(SUM(BE50:BF50)&gt;=0.25,4,IF(SUM(BD50:BF50)&gt;=0.25,3,IF(SUM(BC50:BF50)&gt;=0.25,2,1))))</f>
        <v>2</v>
      </c>
      <c r="AZ50" s="241">
        <f t="shared" ref="AZ50:AZ75" si="42">VLOOKUP(AU50,$A$27:$AQ$60,43,FALSE)</f>
        <v>2</v>
      </c>
      <c r="BA50" s="242">
        <f>VLOOKUP(AU50,$A$2:$AQ$22,43,FALSE)</f>
        <v>2</v>
      </c>
      <c r="BB50" s="282">
        <f t="shared" ref="BB50:BB65" si="43">(VLOOKUP(AU50,$A$27:$AQ$60,18,FALSE)+VLOOKUP(AU50,$A$2:$AQ$22,18,FALSE))/(VLOOKUP(AU50,$A$27:$AQ$60,4,FALSE))</f>
        <v>0</v>
      </c>
      <c r="BC50" s="243">
        <f t="shared" ref="BC50:BC65" si="44">(VLOOKUP(AU50,$A$27:$AQ$60,24,FALSE)+VLOOKUP(AU50,$A$2:$AQ$22,24,FALSE))/(VLOOKUP(AU50,$A$27:$AQ$60,4,FALSE))</f>
        <v>0.85471514960653439</v>
      </c>
      <c r="BD50" s="243">
        <f t="shared" ref="BD50:BD65" si="45">(VLOOKUP(AU50,$A$27:$AQ$60,30,FALSE)+VLOOKUP(AU50,$A$2:$AQ$22,30,FALSE))/(VLOOKUP(AU50,$A$27:$AQ$60,4,FALSE))</f>
        <v>0.13520980554299036</v>
      </c>
      <c r="BE50" s="243">
        <f t="shared" ref="BE50:BE65" si="46">(VLOOKUP(AU50,$A$27:$AQ$60,36,FALSE)+VLOOKUP(AU50,$A$2:$AQ$22,36,FALSE))/(VLOOKUP(AU50,$A$27:$AQ$60,4,FALSE))</f>
        <v>1.0075044850475169E-2</v>
      </c>
      <c r="BF50" s="283">
        <f t="shared" ref="BF50:BF65" si="47">(VLOOKUP(AU50,$A$27:$AQ$60,42,FALSE)+VLOOKUP(AU50,$A$2:$AQ$22,42,FALSE))/(VLOOKUP(AU50,$A$27:$AQ$60,4,FALSE))</f>
        <v>0</v>
      </c>
      <c r="BG50" s="286">
        <f>IF(BF50&gt;=0.25,5,IF(SUM(BE50:BF50)&gt;=0.25,4,IF(SUM(BD50:BF50)&gt;=0.25,3,IF(SUM(BC50:BF50)&gt;=0.25,2,1))))</f>
        <v>2</v>
      </c>
      <c r="BH50" s="263">
        <f t="shared" si="24"/>
        <v>12487.232891318363</v>
      </c>
      <c r="BI50" s="252">
        <f t="shared" ref="BI50:BI75" si="48">VLOOKUP(AU50,$A$27:$AQ$60,30,FALSE)+VLOOKUP(AU50,$A$27:$AQ$60,36,FALSE)+VLOOKUP(AU50,$A$27:$AQ$60,42,FALSE)</f>
        <v>0</v>
      </c>
      <c r="BJ50" s="253">
        <f>VLOOKUP(AU50,$A$2:$AQ$22,30,FALSE)+VLOOKUP(AU50,$A$2:$AQ$22,36,FALSE)+VLOOKUP(AU50,$A$2:$AQ$22,42,FALSE)</f>
        <v>12487.232891318363</v>
      </c>
      <c r="BK50" s="252">
        <f t="shared" ref="BK50:BK54" si="49">IFERROR((BB50*AV50),0)</f>
        <v>0</v>
      </c>
      <c r="BL50" s="252">
        <f t="shared" ref="BL50:BL54" si="50">IFERROR((BC50*$AV50),0)</f>
        <v>73462.767108681626</v>
      </c>
      <c r="BM50" s="252">
        <f t="shared" ref="BM50:BM68" si="51">IFERROR((BD50*$AV50),0)</f>
        <v>11621.282786420023</v>
      </c>
      <c r="BN50" s="252">
        <f t="shared" ref="BN50:BN68" si="52">IFERROR((BE50*$AV50),0)</f>
        <v>865.95010489834078</v>
      </c>
      <c r="BO50" s="253">
        <f t="shared" ref="BO50:BO68" si="53">IFERROR((BF50*$AV50),0)</f>
        <v>0</v>
      </c>
      <c r="BP50" s="273"/>
    </row>
    <row r="51" spans="1:69" ht="15" customHeight="1" x14ac:dyDescent="0.35">
      <c r="A51" t="s">
        <v>102</v>
      </c>
      <c r="B51" t="s">
        <v>309</v>
      </c>
      <c r="C51" s="190">
        <f>VLOOKUP(A51,'E-REF_HNO_pop'!B:D,3,FALSE)</f>
        <v>4200</v>
      </c>
      <c r="D51" s="190">
        <f>VLOOKUP(A51,'E-REF_HNO_pop'!B:C,2,FALSE)</f>
        <v>126545</v>
      </c>
      <c r="E51" t="s">
        <v>25</v>
      </c>
      <c r="F51" t="s">
        <v>203</v>
      </c>
      <c r="I51" s="290">
        <f t="shared" si="25"/>
        <v>1.8211829436038514</v>
      </c>
      <c r="J51" s="290">
        <f t="shared" si="26"/>
        <v>0.17881705639614856</v>
      </c>
      <c r="K51" s="290">
        <f t="shared" si="27"/>
        <v>0</v>
      </c>
      <c r="L51" s="290">
        <f t="shared" si="28"/>
        <v>0</v>
      </c>
      <c r="M51" s="183">
        <f>IFERROR((VLOOKUP(E51,'D-Results_JointAnalysis'!A:M,8,FALSE)/VLOOKUP(E51,'D-Results_JointAnalysis'!A:M,13,FALSE)),0)</f>
        <v>0</v>
      </c>
      <c r="N51" s="183">
        <f>IFERROR((VLOOKUP(F51,'D-Results_JointAnalysis'!A:M,8,FALSE)/VLOOKUP(F51,'D-Results_JointAnalysis'!A:M,13,FALSE)),0)</f>
        <v>7.8125E-2</v>
      </c>
      <c r="O51" s="183">
        <f>IFERROR((VLOOKUP(G51,'D-Results_JointAnalysis'!A:M,8,FALSE)/VLOOKUP(G51,'D-Results_JointAnalysis'!A:M,13,FALSE)),0)</f>
        <v>0</v>
      </c>
      <c r="P51" s="183">
        <f>IFERROR((VLOOKUP(H51,'D-Results_JointAnalysis'!A:M,8,FALSE)/VLOOKUP(H51,'D-Results_JointAnalysis'!A:M,13,FALSE)),0)</f>
        <v>0</v>
      </c>
      <c r="Q51" s="184">
        <f t="shared" si="29"/>
        <v>6.9850412654745529E-3</v>
      </c>
      <c r="R51" s="237">
        <f t="shared" si="30"/>
        <v>29.337173314993123</v>
      </c>
      <c r="S51" s="183">
        <f>IFERROR((VLOOKUP(E51,'D-Results_JointAnalysis'!A:M,9,FALSE)/VLOOKUP(E51,'D-Results_JointAnalysis'!A:M,13,FALSE)),0)</f>
        <v>0.76744186046511631</v>
      </c>
      <c r="T51" s="183">
        <f>IFERROR((VLOOKUP(F51,'D-Results_JointAnalysis'!A:M,9,FALSE)/VLOOKUP(F51,'D-Results_JointAnalysis'!A:M,13,FALSE)),0)</f>
        <v>0.828125</v>
      </c>
      <c r="U51" s="183">
        <f>IFERROR((VLOOKUP(G51,'D-Results_JointAnalysis'!A:M,9,FALSE)/VLOOKUP(G51,'D-Results_JointAnalysis'!A:M,13,FALSE)),0)</f>
        <v>0</v>
      </c>
      <c r="V51" s="183">
        <f>IFERROR((VLOOKUP(H51,'D-Results_JointAnalysis'!A:M,9,FALSE)/VLOOKUP(H51,'D-Results_JointAnalysis'!A:M,13,FALSE)),0)</f>
        <v>0</v>
      </c>
      <c r="W51" s="184">
        <f t="shared" si="31"/>
        <v>0.77286745065736862</v>
      </c>
      <c r="X51" s="237">
        <f t="shared" si="32"/>
        <v>3246.0432927609481</v>
      </c>
      <c r="Y51" s="183">
        <f>IFERROR((VLOOKUP(E51,'D-Results_JointAnalysis'!A:M,10,FALSE)/VLOOKUP(E51,'D-Results_JointAnalysis'!A:M,13,FALSE)),0)</f>
        <v>0.23255813953488372</v>
      </c>
      <c r="Z51" s="183">
        <f>IFERROR((VLOOKUP(F51,'D-Results_JointAnalysis'!A:M,10,FALSE)/VLOOKUP(F51,'D-Results_JointAnalysis'!A:M,13,FALSE)),0)</f>
        <v>9.375E-2</v>
      </c>
      <c r="AA51" s="183">
        <f>IFERROR((VLOOKUP(G51,'D-Results_JointAnalysis'!A:M,10,FALSE)/VLOOKUP(G51,'D-Results_JointAnalysis'!A:M,13,FALSE)),0)</f>
        <v>0</v>
      </c>
      <c r="AB51" s="183">
        <f>IFERROR((VLOOKUP(H51,'D-Results_JointAnalysis'!A:M,10,FALSE)/VLOOKUP(H51,'D-Results_JointAnalysis'!A:M,13,FALSE)),0)</f>
        <v>0</v>
      </c>
      <c r="AC51" s="184">
        <f t="shared" si="33"/>
        <v>0.22014750807715683</v>
      </c>
      <c r="AD51" s="237">
        <f t="shared" si="34"/>
        <v>924.61953392405871</v>
      </c>
      <c r="AE51" s="183">
        <f>IFERROR((VLOOKUP(E51,'D-Results_JointAnalysis'!A:M,11,FALSE)/VLOOKUP(E51,'D-Results_JointAnalysis'!A:M,13,FALSE)),0)</f>
        <v>0</v>
      </c>
      <c r="AF51" s="183">
        <f>IFERROR((VLOOKUP(F51,'D-Results_JointAnalysis'!A:M,11,FALSE)/VLOOKUP(F51,'D-Results_JointAnalysis'!A:M,13,FALSE)),0)</f>
        <v>0</v>
      </c>
      <c r="AG51" s="183">
        <f>IFERROR((VLOOKUP(G51,'D-Results_JointAnalysis'!A:M,11,FALSE)/VLOOKUP(G51,'D-Results_JointAnalysis'!A:M,13,FALSE)),0)</f>
        <v>0</v>
      </c>
      <c r="AH51" s="183">
        <f>IFERROR((VLOOKUP(H51,'D-Results_JointAnalysis'!A:M,11,FALSE)/VLOOKUP(H51,'D-Results_JointAnalysis'!A:M,13,FALSE)),0)</f>
        <v>0</v>
      </c>
      <c r="AI51" s="184">
        <f t="shared" si="35"/>
        <v>0</v>
      </c>
      <c r="AJ51" s="237">
        <f t="shared" si="36"/>
        <v>0</v>
      </c>
      <c r="AK51" s="183">
        <f>IFERROR((VLOOKUP(E51,'D-Results_JointAnalysis'!A:M,12,FALSE)/VLOOKUP(E51,'D-Results_JointAnalysis'!A:M,13,FALSE)),0)</f>
        <v>0</v>
      </c>
      <c r="AL51" s="183">
        <f>IFERROR((VLOOKUP(F51,'D-Results_JointAnalysis'!A:M,12,FALSE)/VLOOKUP(F51,'D-Results_JointAnalysis'!A:M,13,FALSE)),0)</f>
        <v>0</v>
      </c>
      <c r="AM51" s="183">
        <f>IFERROR((VLOOKUP(G51,'D-Results_JointAnalysis'!A:M,12,FALSE)/VLOOKUP(G51,'D-Results_JointAnalysis'!A:M,13,FALSE)),0)</f>
        <v>0</v>
      </c>
      <c r="AN51" s="183">
        <f>IFERROR((VLOOKUP(H51,'D-Results_JointAnalysis'!A:M,12,FALSE)/VLOOKUP(H51,'D-Results_JointAnalysis'!A:M,13,FALSE)),0)</f>
        <v>0</v>
      </c>
      <c r="AO51" s="184">
        <f t="shared" si="37"/>
        <v>0</v>
      </c>
      <c r="AP51" s="237">
        <f t="shared" si="38"/>
        <v>0</v>
      </c>
      <c r="AQ51" s="210">
        <f t="shared" si="39"/>
        <v>2</v>
      </c>
      <c r="AT51" s="335"/>
      <c r="AU51" s="188" t="s">
        <v>47</v>
      </c>
      <c r="AV51" s="192">
        <f>VLOOKUP(AU51,'E-REF_HNO_pop'!B:E,2,FALSE)</f>
        <v>54775</v>
      </c>
      <c r="AW51" s="192">
        <f>VLOOKUP(AU51,'E-REF_HNO_pop'!B:E,3,FALSE)</f>
        <v>4400</v>
      </c>
      <c r="AX51" s="192">
        <f>VLOOKUP(AU51,'E-REF_HNO_pop'!B:E,4,FALSE)</f>
        <v>50375</v>
      </c>
      <c r="AY51" s="238">
        <f>IF(BF51&gt;=0.25,5,IF(SUM(BE51:BF51)&gt;=0.25,4,IF(SUM(BD51:BF51)&gt;=0.25,3,IF(SUM(BC51:BF51)&gt;=0.25,2,1))))</f>
        <v>2</v>
      </c>
      <c r="AZ51" s="238">
        <f t="shared" si="42"/>
        <v>2</v>
      </c>
      <c r="BA51" s="214">
        <f t="shared" ref="BA51:BA65" si="54">VLOOKUP(AU51,$A$2:$AQ$22,43,FALSE)</f>
        <v>2</v>
      </c>
      <c r="BB51" s="244">
        <f t="shared" si="43"/>
        <v>0</v>
      </c>
      <c r="BC51" s="245">
        <f t="shared" si="44"/>
        <v>0.88088074841202257</v>
      </c>
      <c r="BD51" s="245">
        <f t="shared" si="45"/>
        <v>0.11911925158797755</v>
      </c>
      <c r="BE51" s="245">
        <f t="shared" si="46"/>
        <v>0</v>
      </c>
      <c r="BF51" s="284">
        <f t="shared" si="47"/>
        <v>0</v>
      </c>
      <c r="BG51" s="287">
        <f t="shared" si="23"/>
        <v>2</v>
      </c>
      <c r="BH51" s="264">
        <f t="shared" si="24"/>
        <v>6524.7570057314706</v>
      </c>
      <c r="BI51" s="254">
        <f t="shared" si="48"/>
        <v>1006.0416266857412</v>
      </c>
      <c r="BJ51" s="255">
        <f t="shared" ref="BJ51:BJ65" si="55">VLOOKUP(AU51,$A$2:$AQ$22,30,FALSE)+VLOOKUP(AU51,$A$2:$AQ$22,36,FALSE)+VLOOKUP(AU51,$A$2:$AQ$22,42,FALSE)</f>
        <v>5518.7153790457296</v>
      </c>
      <c r="BK51" s="254">
        <f t="shared" si="49"/>
        <v>0</v>
      </c>
      <c r="BL51" s="254">
        <f t="shared" si="50"/>
        <v>48250.242994268534</v>
      </c>
      <c r="BM51" s="254">
        <f t="shared" si="51"/>
        <v>6524.7570057314706</v>
      </c>
      <c r="BN51" s="254">
        <f t="shared" si="52"/>
        <v>0</v>
      </c>
      <c r="BO51" s="255">
        <f t="shared" si="53"/>
        <v>0</v>
      </c>
      <c r="BP51" s="273"/>
    </row>
    <row r="52" spans="1:69" x14ac:dyDescent="0.35">
      <c r="A52" t="s">
        <v>294</v>
      </c>
      <c r="B52" t="s">
        <v>308</v>
      </c>
      <c r="C52" s="190">
        <f>VLOOKUP(A52,'E-REF_HNO_pop'!B:D,3,FALSE)</f>
        <v>2000</v>
      </c>
      <c r="D52" s="190">
        <f>VLOOKUP(A52,'E-REF_HNO_pop'!B:C,2,FALSE)</f>
        <v>75638</v>
      </c>
      <c r="E52" t="s">
        <v>273</v>
      </c>
      <c r="F52" t="s">
        <v>155</v>
      </c>
      <c r="G52" t="s">
        <v>108</v>
      </c>
      <c r="H52" t="s">
        <v>97</v>
      </c>
      <c r="I52" s="290">
        <f t="shared" si="25"/>
        <v>0.19375000000000001</v>
      </c>
      <c r="J52" s="290">
        <f t="shared" si="26"/>
        <v>1.33125</v>
      </c>
      <c r="K52" s="290">
        <f t="shared" si="27"/>
        <v>0.86875000000000002</v>
      </c>
      <c r="L52" s="290">
        <f t="shared" si="28"/>
        <v>1.60625</v>
      </c>
      <c r="M52" s="183">
        <f>IFERROR((VLOOKUP(E52,'D-Results_JointAnalysis'!A:M,8,FALSE)/VLOOKUP(E52,'D-Results_JointAnalysis'!A:M,13,FALSE)),0)</f>
        <v>0</v>
      </c>
      <c r="N52" s="183">
        <f>IFERROR((VLOOKUP(F52,'D-Results_JointAnalysis'!A:M,8,FALSE)/VLOOKUP(F52,'D-Results_JointAnalysis'!A:M,13,FALSE)),0)</f>
        <v>0</v>
      </c>
      <c r="O52" s="183">
        <f>IFERROR((VLOOKUP(G52,'D-Results_JointAnalysis'!A:M,8,FALSE)/VLOOKUP(G52,'D-Results_JointAnalysis'!A:M,13,FALSE)),0)</f>
        <v>0</v>
      </c>
      <c r="P52" s="183">
        <f>IFERROR((VLOOKUP(H52,'D-Results_JointAnalysis'!A:M,8,FALSE)/VLOOKUP(H52,'D-Results_JointAnalysis'!A:M,13,FALSE)),0)</f>
        <v>0</v>
      </c>
      <c r="Q52" s="184">
        <f t="shared" si="29"/>
        <v>0</v>
      </c>
      <c r="R52" s="237">
        <f t="shared" si="30"/>
        <v>0</v>
      </c>
      <c r="S52" s="183">
        <f>IFERROR((VLOOKUP(E52,'D-Results_JointAnalysis'!A:M,9,FALSE)/VLOOKUP(E52,'D-Results_JointAnalysis'!A:M,13,FALSE)),0)</f>
        <v>0.80952380952380953</v>
      </c>
      <c r="T52" s="183">
        <f>IFERROR((VLOOKUP(F52,'D-Results_JointAnalysis'!A:M,9,FALSE)/VLOOKUP(F52,'D-Results_JointAnalysis'!A:M,13,FALSE)),0)</f>
        <v>0.77669902912621358</v>
      </c>
      <c r="U52" s="183">
        <f>IFERROR((VLOOKUP(G52,'D-Results_JointAnalysis'!A:M,9,FALSE)/VLOOKUP(G52,'D-Results_JointAnalysis'!A:M,13,FALSE)),0)</f>
        <v>0.82399999999999995</v>
      </c>
      <c r="V52" s="183">
        <f>IFERROR((VLOOKUP(H52,'D-Results_JointAnalysis'!A:M,9,FALSE)/VLOOKUP(H52,'D-Results_JointAnalysis'!A:M,13,FALSE)),0)</f>
        <v>0.93670886075949367</v>
      </c>
      <c r="W52" s="184">
        <f t="shared" si="31"/>
        <v>0.85281610705361166</v>
      </c>
      <c r="X52" s="237">
        <f t="shared" si="32"/>
        <v>1705.6322141072233</v>
      </c>
      <c r="Y52" s="183">
        <f>IFERROR((VLOOKUP(E52,'D-Results_JointAnalysis'!A:M,10,FALSE)/VLOOKUP(E52,'D-Results_JointAnalysis'!A:M,13,FALSE)),0)</f>
        <v>0.15873015873015872</v>
      </c>
      <c r="Z52" s="183">
        <f>IFERROR((VLOOKUP(F52,'D-Results_JointAnalysis'!A:M,10,FALSE)/VLOOKUP(F52,'D-Results_JointAnalysis'!A:M,13,FALSE)),0)</f>
        <v>0.20388349514563106</v>
      </c>
      <c r="AA52" s="183">
        <f>IFERROR((VLOOKUP(G52,'D-Results_JointAnalysis'!A:M,10,FALSE)/VLOOKUP(G52,'D-Results_JointAnalysis'!A:M,13,FALSE)),0)</f>
        <v>0.152</v>
      </c>
      <c r="AB52" s="183">
        <f>IFERROR((VLOOKUP(H52,'D-Results_JointAnalysis'!A:M,10,FALSE)/VLOOKUP(H52,'D-Results_JointAnalysis'!A:M,13,FALSE)),0)</f>
        <v>6.3291139240506333E-2</v>
      </c>
      <c r="AC52" s="184">
        <f t="shared" si="33"/>
        <v>0.13397131589291322</v>
      </c>
      <c r="AD52" s="237">
        <f t="shared" si="34"/>
        <v>267.94263178582645</v>
      </c>
      <c r="AE52" s="183">
        <f>IFERROR((VLOOKUP(E52,'D-Results_JointAnalysis'!A:M,11,FALSE)/VLOOKUP(E52,'D-Results_JointAnalysis'!A:M,13,FALSE)),0)</f>
        <v>3.1746031746031744E-2</v>
      </c>
      <c r="AF52" s="183">
        <f>IFERROR((VLOOKUP(F52,'D-Results_JointAnalysis'!A:M,11,FALSE)/VLOOKUP(F52,'D-Results_JointAnalysis'!A:M,13,FALSE)),0)</f>
        <v>1.9417475728155338E-2</v>
      </c>
      <c r="AG52" s="183">
        <f>IFERROR((VLOOKUP(G52,'D-Results_JointAnalysis'!A:M,11,FALSE)/VLOOKUP(G52,'D-Results_JointAnalysis'!A:M,13,FALSE)),0)</f>
        <v>2.4E-2</v>
      </c>
      <c r="AH52" s="183">
        <f>IFERROR((VLOOKUP(H52,'D-Results_JointAnalysis'!A:M,11,FALSE)/VLOOKUP(H52,'D-Results_JointAnalysis'!A:M,13,FALSE)),0)</f>
        <v>0</v>
      </c>
      <c r="AI52" s="184">
        <f t="shared" si="35"/>
        <v>1.3212577053475111E-2</v>
      </c>
      <c r="AJ52" s="237">
        <f t="shared" si="36"/>
        <v>26.425154106950224</v>
      </c>
      <c r="AK52" s="183">
        <f>IFERROR((VLOOKUP(E52,'D-Results_JointAnalysis'!A:M,12,FALSE)/VLOOKUP(E52,'D-Results_JointAnalysis'!A:M,13,FALSE)),0)</f>
        <v>0</v>
      </c>
      <c r="AL52" s="183">
        <f>IFERROR((VLOOKUP(F52,'D-Results_JointAnalysis'!A:M,12,FALSE)/VLOOKUP(F52,'D-Results_JointAnalysis'!A:M,13,FALSE)),0)</f>
        <v>0</v>
      </c>
      <c r="AM52" s="183">
        <f>IFERROR((VLOOKUP(G52,'D-Results_JointAnalysis'!A:M,12,FALSE)/VLOOKUP(G52,'D-Results_JointAnalysis'!A:M,13,FALSE)),0)</f>
        <v>0</v>
      </c>
      <c r="AN52" s="183">
        <f>IFERROR((VLOOKUP(H52,'D-Results_JointAnalysis'!A:M,12,FALSE)/VLOOKUP(H52,'D-Results_JointAnalysis'!A:M,13,FALSE)),0)</f>
        <v>0</v>
      </c>
      <c r="AO52" s="184">
        <f t="shared" si="37"/>
        <v>0</v>
      </c>
      <c r="AP52" s="237">
        <f t="shared" si="38"/>
        <v>0</v>
      </c>
      <c r="AQ52" s="210">
        <f t="shared" si="39"/>
        <v>2</v>
      </c>
      <c r="AT52" s="335"/>
      <c r="AU52" s="188" t="s">
        <v>58</v>
      </c>
      <c r="AV52" s="192">
        <f>VLOOKUP(AU52,'E-REF_HNO_pop'!B:E,2,FALSE)</f>
        <v>126355</v>
      </c>
      <c r="AW52" s="192">
        <f>VLOOKUP(AU52,'E-REF_HNO_pop'!B:E,3,FALSE)</f>
        <v>9000</v>
      </c>
      <c r="AX52" s="192">
        <f>VLOOKUP(AU52,'E-REF_HNO_pop'!B:E,4,FALSE)</f>
        <v>117355</v>
      </c>
      <c r="AY52" s="238">
        <f>IF(BF52&gt;=0.25,5,IF(SUM(BE52:BF52)&gt;=0.25,4,IF(SUM(BD52:BF52)&gt;=0.25,3,IF(SUM(BC52:BF52)&gt;=0.25,2,1))))</f>
        <v>2</v>
      </c>
      <c r="AZ52" s="238">
        <f t="shared" si="42"/>
        <v>2</v>
      </c>
      <c r="BA52" s="214">
        <f t="shared" si="54"/>
        <v>2</v>
      </c>
      <c r="BB52" s="244">
        <f t="shared" si="43"/>
        <v>0</v>
      </c>
      <c r="BC52" s="245">
        <f t="shared" si="44"/>
        <v>0.93696744308988367</v>
      </c>
      <c r="BD52" s="245">
        <f t="shared" si="45"/>
        <v>6.3032556910116319E-2</v>
      </c>
      <c r="BE52" s="245">
        <f t="shared" si="46"/>
        <v>0</v>
      </c>
      <c r="BF52" s="284">
        <f t="shared" si="47"/>
        <v>0</v>
      </c>
      <c r="BG52" s="287">
        <f t="shared" si="23"/>
        <v>2</v>
      </c>
      <c r="BH52" s="264">
        <f t="shared" si="24"/>
        <v>7964.4787283777468</v>
      </c>
      <c r="BI52" s="254">
        <f t="shared" si="48"/>
        <v>1161.2903225806451</v>
      </c>
      <c r="BJ52" s="255">
        <f t="shared" si="55"/>
        <v>6803.188405797102</v>
      </c>
      <c r="BK52" s="254">
        <f t="shared" si="49"/>
        <v>0</v>
      </c>
      <c r="BL52" s="254">
        <f t="shared" si="50"/>
        <v>118390.52127162224</v>
      </c>
      <c r="BM52" s="254">
        <f t="shared" si="51"/>
        <v>7964.4787283777478</v>
      </c>
      <c r="BN52" s="254">
        <f t="shared" si="52"/>
        <v>0</v>
      </c>
      <c r="BO52" s="255">
        <f t="shared" si="53"/>
        <v>0</v>
      </c>
      <c r="BP52" s="273"/>
    </row>
    <row r="53" spans="1:69" x14ac:dyDescent="0.35">
      <c r="A53" t="s">
        <v>88</v>
      </c>
      <c r="B53" t="s">
        <v>308</v>
      </c>
      <c r="C53" s="190">
        <f>VLOOKUP(A53,'E-REF_HNO_pop'!B:D,3,FALSE)</f>
        <v>500</v>
      </c>
      <c r="D53" s="190">
        <f>VLOOKUP(A53,'E-REF_HNO_pop'!B:C,2,FALSE)</f>
        <v>159016</v>
      </c>
      <c r="E53" t="s">
        <v>75</v>
      </c>
      <c r="F53" t="s">
        <v>148</v>
      </c>
      <c r="I53" s="290">
        <f t="shared" si="25"/>
        <v>0.64730290456431538</v>
      </c>
      <c r="J53" s="290">
        <f t="shared" si="26"/>
        <v>1.3526970954356847</v>
      </c>
      <c r="K53" s="290">
        <f t="shared" si="27"/>
        <v>0</v>
      </c>
      <c r="L53" s="290">
        <f t="shared" si="28"/>
        <v>0</v>
      </c>
      <c r="M53" s="183">
        <f>IFERROR((VLOOKUP(E53,'D-Results_JointAnalysis'!A:M,8,FALSE)/VLOOKUP(E53,'D-Results_JointAnalysis'!A:M,13,FALSE)),0)</f>
        <v>0</v>
      </c>
      <c r="N53" s="183">
        <f>IFERROR((VLOOKUP(F53,'D-Results_JointAnalysis'!A:M,8,FALSE)/VLOOKUP(F53,'D-Results_JointAnalysis'!A:M,13,FALSE)),0)</f>
        <v>1.5151515151515152E-2</v>
      </c>
      <c r="O53" s="183">
        <f>IFERROR((VLOOKUP(G53,'D-Results_JointAnalysis'!A:M,8,FALSE)/VLOOKUP(G53,'D-Results_JointAnalysis'!A:M,13,FALSE)),0)</f>
        <v>0</v>
      </c>
      <c r="P53" s="183">
        <f>IFERROR((VLOOKUP(H53,'D-Results_JointAnalysis'!A:M,8,FALSE)/VLOOKUP(H53,'D-Results_JointAnalysis'!A:M,13,FALSE)),0)</f>
        <v>0</v>
      </c>
      <c r="Q53" s="184">
        <f t="shared" si="29"/>
        <v>1.0247705268452157E-2</v>
      </c>
      <c r="R53" s="237">
        <f t="shared" si="30"/>
        <v>5.1238526342260791</v>
      </c>
      <c r="S53" s="183">
        <f>IFERROR((VLOOKUP(E53,'D-Results_JointAnalysis'!A:M,9,FALSE)/VLOOKUP(E53,'D-Results_JointAnalysis'!A:M,13,FALSE)),0)</f>
        <v>0.89772727272727271</v>
      </c>
      <c r="T53" s="183">
        <f>IFERROR((VLOOKUP(F53,'D-Results_JointAnalysis'!A:M,9,FALSE)/VLOOKUP(F53,'D-Results_JointAnalysis'!A:M,13,FALSE)),0)</f>
        <v>0.89393939393939392</v>
      </c>
      <c r="U53" s="183">
        <f>IFERROR((VLOOKUP(G53,'D-Results_JointAnalysis'!A:M,9,FALSE)/VLOOKUP(G53,'D-Results_JointAnalysis'!A:M,13,FALSE)),0)</f>
        <v>0</v>
      </c>
      <c r="V53" s="183">
        <f>IFERROR((VLOOKUP(H53,'D-Results_JointAnalysis'!A:M,9,FALSE)/VLOOKUP(H53,'D-Results_JointAnalysis'!A:M,13,FALSE)),0)</f>
        <v>0</v>
      </c>
      <c r="W53" s="184">
        <f t="shared" si="31"/>
        <v>0.89516534641015977</v>
      </c>
      <c r="X53" s="237">
        <f t="shared" si="32"/>
        <v>447.58267320507986</v>
      </c>
      <c r="Y53" s="183">
        <f>IFERROR((VLOOKUP(E53,'D-Results_JointAnalysis'!A:M,10,FALSE)/VLOOKUP(E53,'D-Results_JointAnalysis'!A:M,13,FALSE)),0)</f>
        <v>0.10227272727272728</v>
      </c>
      <c r="Z53" s="183">
        <f>IFERROR((VLOOKUP(F53,'D-Results_JointAnalysis'!A:M,10,FALSE)/VLOOKUP(F53,'D-Results_JointAnalysis'!A:M,13,FALSE)),0)</f>
        <v>9.0909090909090912E-2</v>
      </c>
      <c r="AA53" s="183">
        <f>IFERROR((VLOOKUP(G53,'D-Results_JointAnalysis'!A:M,10,FALSE)/VLOOKUP(G53,'D-Results_JointAnalysis'!A:M,13,FALSE)),0)</f>
        <v>0</v>
      </c>
      <c r="AB53" s="183">
        <f>IFERROR((VLOOKUP(H53,'D-Results_JointAnalysis'!A:M,10,FALSE)/VLOOKUP(H53,'D-Results_JointAnalysis'!A:M,13,FALSE)),0)</f>
        <v>0</v>
      </c>
      <c r="AC53" s="184">
        <f t="shared" si="33"/>
        <v>9.458694832138817E-2</v>
      </c>
      <c r="AD53" s="237">
        <f t="shared" si="34"/>
        <v>47.293474160694082</v>
      </c>
      <c r="AE53" s="183">
        <f>IFERROR((VLOOKUP(E53,'D-Results_JointAnalysis'!A:M,11,FALSE)/VLOOKUP(E53,'D-Results_JointAnalysis'!A:M,13,FALSE)),0)</f>
        <v>0</v>
      </c>
      <c r="AF53" s="183">
        <f>IFERROR((VLOOKUP(F53,'D-Results_JointAnalysis'!A:M,11,FALSE)/VLOOKUP(F53,'D-Results_JointAnalysis'!A:M,13,FALSE)),0)</f>
        <v>0</v>
      </c>
      <c r="AG53" s="183">
        <f>IFERROR((VLOOKUP(G53,'D-Results_JointAnalysis'!A:M,11,FALSE)/VLOOKUP(G53,'D-Results_JointAnalysis'!A:M,13,FALSE)),0)</f>
        <v>0</v>
      </c>
      <c r="AH53" s="183">
        <f>IFERROR((VLOOKUP(H53,'D-Results_JointAnalysis'!A:M,11,FALSE)/VLOOKUP(H53,'D-Results_JointAnalysis'!A:M,13,FALSE)),0)</f>
        <v>0</v>
      </c>
      <c r="AI53" s="184">
        <f t="shared" si="35"/>
        <v>0</v>
      </c>
      <c r="AJ53" s="237">
        <f t="shared" si="36"/>
        <v>0</v>
      </c>
      <c r="AK53" s="183">
        <f>IFERROR((VLOOKUP(E53,'D-Results_JointAnalysis'!A:M,12,FALSE)/VLOOKUP(E53,'D-Results_JointAnalysis'!A:M,13,FALSE)),0)</f>
        <v>0</v>
      </c>
      <c r="AL53" s="183">
        <f>IFERROR((VLOOKUP(F53,'D-Results_JointAnalysis'!A:M,12,FALSE)/VLOOKUP(F53,'D-Results_JointAnalysis'!A:M,13,FALSE)),0)</f>
        <v>0</v>
      </c>
      <c r="AM53" s="183">
        <f>IFERROR((VLOOKUP(G53,'D-Results_JointAnalysis'!A:M,12,FALSE)/VLOOKUP(G53,'D-Results_JointAnalysis'!A:M,13,FALSE)),0)</f>
        <v>0</v>
      </c>
      <c r="AN53" s="183">
        <f>IFERROR((VLOOKUP(H53,'D-Results_JointAnalysis'!A:M,12,FALSE)/VLOOKUP(H53,'D-Results_JointAnalysis'!A:M,13,FALSE)),0)</f>
        <v>0</v>
      </c>
      <c r="AO53" s="184">
        <f t="shared" si="37"/>
        <v>0</v>
      </c>
      <c r="AP53" s="237">
        <f t="shared" si="38"/>
        <v>0</v>
      </c>
      <c r="AQ53" s="210">
        <f t="shared" si="39"/>
        <v>2</v>
      </c>
      <c r="AT53" s="335"/>
      <c r="AU53" s="188" t="s">
        <v>78</v>
      </c>
      <c r="AV53" s="192">
        <f>VLOOKUP(AU53,'E-REF_HNO_pop'!B:E,2,FALSE)</f>
        <v>80843</v>
      </c>
      <c r="AW53" s="192">
        <f>VLOOKUP(AU53,'E-REF_HNO_pop'!B:E,3,FALSE)</f>
        <v>11000</v>
      </c>
      <c r="AX53" s="192">
        <f>VLOOKUP(AU53,'E-REF_HNO_pop'!B:E,4,FALSE)</f>
        <v>69843</v>
      </c>
      <c r="AY53" s="238">
        <f>IF(BF53&gt;=0.25,5,IF(SUM(BE53:BF53)&gt;=0.25,4,IF(SUM(BD53:BF53)&gt;=0.25,3,IF(SUM(BC53:BF53)&gt;=0.25,2,1))))</f>
        <v>2</v>
      </c>
      <c r="AZ53" s="238">
        <f t="shared" si="42"/>
        <v>3</v>
      </c>
      <c r="BA53" s="214">
        <f t="shared" si="54"/>
        <v>2</v>
      </c>
      <c r="BB53" s="244">
        <f t="shared" si="43"/>
        <v>1.9334284157082163E-2</v>
      </c>
      <c r="BC53" s="245">
        <f t="shared" si="44"/>
        <v>0.83257936155590084</v>
      </c>
      <c r="BD53" s="245">
        <f t="shared" si="45"/>
        <v>0.1447676664237903</v>
      </c>
      <c r="BE53" s="245">
        <f t="shared" si="46"/>
        <v>3.3186878632266155E-3</v>
      </c>
      <c r="BF53" s="284">
        <f t="shared" si="47"/>
        <v>0</v>
      </c>
      <c r="BG53" s="287">
        <f t="shared" si="23"/>
        <v>2</v>
      </c>
      <c r="BH53" s="264">
        <f t="shared" si="24"/>
        <v>11971.745139625309</v>
      </c>
      <c r="BI53" s="254">
        <f t="shared" si="48"/>
        <v>2861.7886178861791</v>
      </c>
      <c r="BJ53" s="255">
        <f t="shared" si="55"/>
        <v>9109.95652173913</v>
      </c>
      <c r="BK53" s="254">
        <f t="shared" si="49"/>
        <v>1563.0415341109933</v>
      </c>
      <c r="BL53" s="254">
        <f t="shared" si="50"/>
        <v>67308.213326263693</v>
      </c>
      <c r="BM53" s="254">
        <f t="shared" si="51"/>
        <v>11703.452456698478</v>
      </c>
      <c r="BN53" s="254">
        <f t="shared" si="52"/>
        <v>268.29268292682929</v>
      </c>
      <c r="BO53" s="255">
        <f t="shared" si="53"/>
        <v>0</v>
      </c>
      <c r="BP53" s="273"/>
    </row>
    <row r="54" spans="1:69" x14ac:dyDescent="0.35">
      <c r="A54" t="s">
        <v>106</v>
      </c>
      <c r="B54" t="s">
        <v>308</v>
      </c>
      <c r="C54" s="190">
        <f>VLOOKUP(A54,'E-REF_HNO_pop'!B:D,3,FALSE)</f>
        <v>17000</v>
      </c>
      <c r="D54" s="190">
        <f>VLOOKUP(A54,'E-REF_HNO_pop'!B:C,2,FALSE)</f>
        <v>78537</v>
      </c>
      <c r="E54" t="s">
        <v>110</v>
      </c>
      <c r="F54" t="s">
        <v>183</v>
      </c>
      <c r="G54" t="s">
        <v>101</v>
      </c>
      <c r="I54" s="290">
        <f t="shared" si="25"/>
        <v>0.18020477815699659</v>
      </c>
      <c r="J54" s="290">
        <f t="shared" si="26"/>
        <v>2.6559726962457337</v>
      </c>
      <c r="K54" s="290">
        <f t="shared" si="27"/>
        <v>0.16382252559726962</v>
      </c>
      <c r="L54" s="290">
        <f t="shared" si="28"/>
        <v>0</v>
      </c>
      <c r="M54" s="183">
        <f>IFERROR((VLOOKUP(E54,'D-Results_JointAnalysis'!A:M,8,FALSE)/VLOOKUP(E54,'D-Results_JointAnalysis'!A:M,13,FALSE)),0)</f>
        <v>0</v>
      </c>
      <c r="N54" s="183">
        <f>IFERROR((VLOOKUP(F54,'D-Results_JointAnalysis'!A:M,8,FALSE)/VLOOKUP(F54,'D-Results_JointAnalysis'!A:M,13,FALSE)),0)</f>
        <v>0</v>
      </c>
      <c r="O54" s="183">
        <f>IFERROR((VLOOKUP(G54,'D-Results_JointAnalysis'!A:M,8,FALSE)/VLOOKUP(G54,'D-Results_JointAnalysis'!A:M,13,FALSE)),0)</f>
        <v>0</v>
      </c>
      <c r="P54" s="183">
        <f>IFERROR((VLOOKUP(H54,'D-Results_JointAnalysis'!A:M,8,FALSE)/VLOOKUP(H54,'D-Results_JointAnalysis'!A:M,13,FALSE)),0)</f>
        <v>0</v>
      </c>
      <c r="Q54" s="184">
        <f t="shared" si="29"/>
        <v>0</v>
      </c>
      <c r="R54" s="237">
        <f t="shared" si="30"/>
        <v>0</v>
      </c>
      <c r="S54" s="183">
        <f>IFERROR((VLOOKUP(E54,'D-Results_JointAnalysis'!A:M,9,FALSE)/VLOOKUP(E54,'D-Results_JointAnalysis'!A:M,13,FALSE)),0)</f>
        <v>0.95238095238095233</v>
      </c>
      <c r="T54" s="183">
        <f>IFERROR((VLOOKUP(F54,'D-Results_JointAnalysis'!A:M,9,FALSE)/VLOOKUP(F54,'D-Results_JointAnalysis'!A:M,13,FALSE)),0)</f>
        <v>0.95402298850574707</v>
      </c>
      <c r="U54" s="183">
        <f>IFERROR((VLOOKUP(G54,'D-Results_JointAnalysis'!A:M,9,FALSE)/VLOOKUP(G54,'D-Results_JointAnalysis'!A:M,13,FALSE)),0)</f>
        <v>0.90909090909090906</v>
      </c>
      <c r="V54" s="183">
        <f>IFERROR((VLOOKUP(H54,'D-Results_JointAnalysis'!A:M,9,FALSE)/VLOOKUP(H54,'D-Results_JointAnalysis'!A:M,13,FALSE)),0)</f>
        <v>0</v>
      </c>
      <c r="W54" s="184">
        <f t="shared" si="31"/>
        <v>0.95147072534385702</v>
      </c>
      <c r="X54" s="237">
        <f t="shared" si="32"/>
        <v>16175.002330845569</v>
      </c>
      <c r="Y54" s="183">
        <f>IFERROR((VLOOKUP(E54,'D-Results_JointAnalysis'!A:M,10,FALSE)/VLOOKUP(E54,'D-Results_JointAnalysis'!A:M,13,FALSE)),0)</f>
        <v>4.7619047619047616E-2</v>
      </c>
      <c r="Z54" s="183">
        <f>IFERROR((VLOOKUP(F54,'D-Results_JointAnalysis'!A:M,10,FALSE)/VLOOKUP(F54,'D-Results_JointAnalysis'!A:M,13,FALSE)),0)</f>
        <v>4.5977011494252873E-2</v>
      </c>
      <c r="AA54" s="183">
        <f>IFERROR((VLOOKUP(G54,'D-Results_JointAnalysis'!A:M,10,FALSE)/VLOOKUP(G54,'D-Results_JointAnalysis'!A:M,13,FALSE)),0)</f>
        <v>7.575757575757576E-2</v>
      </c>
      <c r="AB54" s="183">
        <f>IFERROR((VLOOKUP(H54,'D-Results_JointAnalysis'!A:M,10,FALSE)/VLOOKUP(H54,'D-Results_JointAnalysis'!A:M,13,FALSE)),0)</f>
        <v>0</v>
      </c>
      <c r="AC54" s="184">
        <f t="shared" si="33"/>
        <v>4.7701888163227457E-2</v>
      </c>
      <c r="AD54" s="237">
        <f t="shared" si="34"/>
        <v>810.93209877486674</v>
      </c>
      <c r="AE54" s="183">
        <f>IFERROR((VLOOKUP(E54,'D-Results_JointAnalysis'!A:M,11,FALSE)/VLOOKUP(E54,'D-Results_JointAnalysis'!A:M,13,FALSE)),0)</f>
        <v>0</v>
      </c>
      <c r="AF54" s="183">
        <f>IFERROR((VLOOKUP(F54,'D-Results_JointAnalysis'!A:M,11,FALSE)/VLOOKUP(F54,'D-Results_JointAnalysis'!A:M,13,FALSE)),0)</f>
        <v>0</v>
      </c>
      <c r="AG54" s="183">
        <f>IFERROR((VLOOKUP(G54,'D-Results_JointAnalysis'!A:M,11,FALSE)/VLOOKUP(G54,'D-Results_JointAnalysis'!A:M,13,FALSE)),0)</f>
        <v>1.5151515151515152E-2</v>
      </c>
      <c r="AH54" s="183">
        <f>IFERROR((VLOOKUP(H54,'D-Results_JointAnalysis'!A:M,11,FALSE)/VLOOKUP(H54,'D-Results_JointAnalysis'!A:M,13,FALSE)),0)</f>
        <v>0</v>
      </c>
      <c r="AI54" s="184">
        <f t="shared" si="35"/>
        <v>8.2738649291550306E-4</v>
      </c>
      <c r="AJ54" s="237">
        <f t="shared" si="36"/>
        <v>14.065570379563551</v>
      </c>
      <c r="AK54" s="183">
        <f>IFERROR((VLOOKUP(E54,'D-Results_JointAnalysis'!A:M,12,FALSE)/VLOOKUP(E54,'D-Results_JointAnalysis'!A:M,13,FALSE)),0)</f>
        <v>0</v>
      </c>
      <c r="AL54" s="183">
        <f>IFERROR((VLOOKUP(F54,'D-Results_JointAnalysis'!A:M,12,FALSE)/VLOOKUP(F54,'D-Results_JointAnalysis'!A:M,13,FALSE)),0)</f>
        <v>0</v>
      </c>
      <c r="AM54" s="183">
        <f>IFERROR((VLOOKUP(G54,'D-Results_JointAnalysis'!A:M,12,FALSE)/VLOOKUP(G54,'D-Results_JointAnalysis'!A:M,13,FALSE)),0)</f>
        <v>0</v>
      </c>
      <c r="AN54" s="183">
        <f>IFERROR((VLOOKUP(H54,'D-Results_JointAnalysis'!A:M,12,FALSE)/VLOOKUP(H54,'D-Results_JointAnalysis'!A:M,13,FALSE)),0)</f>
        <v>0</v>
      </c>
      <c r="AO54" s="184">
        <f t="shared" si="37"/>
        <v>0</v>
      </c>
      <c r="AP54" s="237">
        <f t="shared" si="38"/>
        <v>0</v>
      </c>
      <c r="AQ54" s="210">
        <f t="shared" si="39"/>
        <v>2</v>
      </c>
      <c r="AT54" s="335"/>
      <c r="AU54" s="188" t="s">
        <v>245</v>
      </c>
      <c r="AV54" s="192">
        <f>VLOOKUP(AU54,'E-REF_HNO_pop'!B:E,2,FALSE)</f>
        <v>91927</v>
      </c>
      <c r="AW54" s="192">
        <f>VLOOKUP(AU54,'E-REF_HNO_pop'!B:E,3,FALSE)</f>
        <v>22000</v>
      </c>
      <c r="AX54" s="192">
        <f>VLOOKUP(AU54,'E-REF_HNO_pop'!B:E,4,FALSE)</f>
        <v>69927</v>
      </c>
      <c r="AY54" s="238">
        <f>IF(BF54&gt;=0.25,5,IF(SUM(BE54:BF54)&gt;=0.25,4,IF(SUM(BD54:BF54)&gt;=0.25,3,IF(SUM(BC54:BF54)&gt;=0.25,2,1))))</f>
        <v>2</v>
      </c>
      <c r="AZ54" s="238">
        <f t="shared" si="42"/>
        <v>2</v>
      </c>
      <c r="BA54" s="214">
        <f t="shared" si="54"/>
        <v>2</v>
      </c>
      <c r="BB54" s="244">
        <f t="shared" si="43"/>
        <v>1.048888543806703E-3</v>
      </c>
      <c r="BC54" s="245">
        <f t="shared" si="44"/>
        <v>0.93343302432842445</v>
      </c>
      <c r="BD54" s="245">
        <f t="shared" si="45"/>
        <v>6.5518087127768743E-2</v>
      </c>
      <c r="BE54" s="245">
        <f t="shared" si="46"/>
        <v>0</v>
      </c>
      <c r="BF54" s="284">
        <f t="shared" si="47"/>
        <v>0</v>
      </c>
      <c r="BG54" s="214">
        <f t="shared" si="23"/>
        <v>2</v>
      </c>
      <c r="BH54" s="289">
        <f t="shared" si="24"/>
        <v>6022.8811953943969</v>
      </c>
      <c r="BI54" s="254">
        <f t="shared" si="48"/>
        <v>1712.4501310647061</v>
      </c>
      <c r="BJ54" s="255">
        <f t="shared" si="55"/>
        <v>4310.4310643296913</v>
      </c>
      <c r="BK54" s="254">
        <f t="shared" si="49"/>
        <v>96.421177166518788</v>
      </c>
      <c r="BL54" s="254">
        <f t="shared" si="50"/>
        <v>85807.697627439076</v>
      </c>
      <c r="BM54" s="254">
        <f t="shared" si="51"/>
        <v>6022.8811953943969</v>
      </c>
      <c r="BN54" s="254">
        <f t="shared" si="52"/>
        <v>0</v>
      </c>
      <c r="BO54" s="255">
        <f t="shared" si="53"/>
        <v>0</v>
      </c>
      <c r="BP54" s="273"/>
    </row>
    <row r="55" spans="1:69" x14ac:dyDescent="0.35">
      <c r="A55" t="s">
        <v>103</v>
      </c>
      <c r="B55" t="s">
        <v>309</v>
      </c>
      <c r="C55" s="190">
        <f>VLOOKUP(A55,'E-REF_HNO_pop'!B:D,3,FALSE)</f>
        <v>14000</v>
      </c>
      <c r="D55" s="190">
        <f>VLOOKUP(A55,'E-REF_HNO_pop'!B:C,2,FALSE)</f>
        <v>94645</v>
      </c>
      <c r="E55" t="s">
        <v>28</v>
      </c>
      <c r="F55" t="s">
        <v>31</v>
      </c>
      <c r="I55" s="290">
        <f t="shared" si="25"/>
        <v>0.24761904761904763</v>
      </c>
      <c r="J55" s="290">
        <f t="shared" si="26"/>
        <v>1.7523809523809524</v>
      </c>
      <c r="K55" s="290">
        <f t="shared" si="27"/>
        <v>0</v>
      </c>
      <c r="L55" s="290">
        <f t="shared" si="28"/>
        <v>0</v>
      </c>
      <c r="M55" s="183">
        <f>IFERROR((VLOOKUP(E55,'D-Results_JointAnalysis'!A:M,8,FALSE)/VLOOKUP(E55,'D-Results_JointAnalysis'!A:M,13,FALSE)),0)</f>
        <v>0</v>
      </c>
      <c r="N55" s="183">
        <f>IFERROR((VLOOKUP(F55,'D-Results_JointAnalysis'!A:M,8,FALSE)/VLOOKUP(F55,'D-Results_JointAnalysis'!A:M,13,FALSE)),0)</f>
        <v>0</v>
      </c>
      <c r="O55" s="183">
        <f>IFERROR((VLOOKUP(G55,'D-Results_JointAnalysis'!A:M,8,FALSE)/VLOOKUP(G55,'D-Results_JointAnalysis'!A:M,13,FALSE)),0)</f>
        <v>0</v>
      </c>
      <c r="P55" s="183">
        <f>IFERROR((VLOOKUP(H55,'D-Results_JointAnalysis'!A:M,8,FALSE)/VLOOKUP(H55,'D-Results_JointAnalysis'!A:M,13,FALSE)),0)</f>
        <v>0</v>
      </c>
      <c r="Q55" s="184">
        <f t="shared" si="29"/>
        <v>0</v>
      </c>
      <c r="R55" s="237">
        <f t="shared" si="30"/>
        <v>0</v>
      </c>
      <c r="S55" s="183">
        <f>IFERROR((VLOOKUP(E55,'D-Results_JointAnalysis'!A:M,9,FALSE)/VLOOKUP(E55,'D-Results_JointAnalysis'!A:M,13,FALSE)),0)</f>
        <v>0.87096774193548387</v>
      </c>
      <c r="T55" s="183">
        <f>IFERROR((VLOOKUP(F55,'D-Results_JointAnalysis'!A:M,9,FALSE)/VLOOKUP(F55,'D-Results_JointAnalysis'!A:M,13,FALSE)),0)</f>
        <v>0.93650793650793651</v>
      </c>
      <c r="U55" s="183">
        <f>IFERROR((VLOOKUP(G55,'D-Results_JointAnalysis'!A:M,9,FALSE)/VLOOKUP(G55,'D-Results_JointAnalysis'!A:M,13,FALSE)),0)</f>
        <v>0</v>
      </c>
      <c r="V55" s="183">
        <f>IFERROR((VLOOKUP(H55,'D-Results_JointAnalysis'!A:M,9,FALSE)/VLOOKUP(H55,'D-Results_JointAnalysis'!A:M,13,FALSE)),0)</f>
        <v>0</v>
      </c>
      <c r="W55" s="184">
        <f t="shared" si="31"/>
        <v>0.92839343622753767</v>
      </c>
      <c r="X55" s="237">
        <f t="shared" si="32"/>
        <v>12997.508107185527</v>
      </c>
      <c r="Y55" s="183">
        <f>IFERROR((VLOOKUP(E55,'D-Results_JointAnalysis'!A:M,10,FALSE)/VLOOKUP(E55,'D-Results_JointAnalysis'!A:M,13,FALSE)),0)</f>
        <v>0.12903225806451613</v>
      </c>
      <c r="Z55" s="183">
        <f>IFERROR((VLOOKUP(F55,'D-Results_JointAnalysis'!A:M,10,FALSE)/VLOOKUP(F55,'D-Results_JointAnalysis'!A:M,13,FALSE)),0)</f>
        <v>6.3492063492063489E-2</v>
      </c>
      <c r="AA55" s="183">
        <f>IFERROR((VLOOKUP(G55,'D-Results_JointAnalysis'!A:M,10,FALSE)/VLOOKUP(G55,'D-Results_JointAnalysis'!A:M,13,FALSE)),0)</f>
        <v>0</v>
      </c>
      <c r="AB55" s="183">
        <f>IFERROR((VLOOKUP(H55,'D-Results_JointAnalysis'!A:M,10,FALSE)/VLOOKUP(H55,'D-Results_JointAnalysis'!A:M,13,FALSE)),0)</f>
        <v>0</v>
      </c>
      <c r="AC55" s="184">
        <f t="shared" si="33"/>
        <v>7.1606563772462384E-2</v>
      </c>
      <c r="AD55" s="237">
        <f t="shared" si="34"/>
        <v>1002.4918928144733</v>
      </c>
      <c r="AE55" s="183">
        <f>IFERROR((VLOOKUP(E55,'D-Results_JointAnalysis'!A:M,11,FALSE)/VLOOKUP(E55,'D-Results_JointAnalysis'!A:M,13,FALSE)),0)</f>
        <v>0</v>
      </c>
      <c r="AF55" s="183">
        <f>IFERROR((VLOOKUP(F55,'D-Results_JointAnalysis'!A:M,11,FALSE)/VLOOKUP(F55,'D-Results_JointAnalysis'!A:M,13,FALSE)),0)</f>
        <v>0</v>
      </c>
      <c r="AG55" s="183">
        <f>IFERROR((VLOOKUP(G55,'D-Results_JointAnalysis'!A:M,11,FALSE)/VLOOKUP(G55,'D-Results_JointAnalysis'!A:M,13,FALSE)),0)</f>
        <v>0</v>
      </c>
      <c r="AH55" s="183">
        <f>IFERROR((VLOOKUP(H55,'D-Results_JointAnalysis'!A:M,11,FALSE)/VLOOKUP(H55,'D-Results_JointAnalysis'!A:M,13,FALSE)),0)</f>
        <v>0</v>
      </c>
      <c r="AI55" s="184">
        <f t="shared" si="35"/>
        <v>0</v>
      </c>
      <c r="AJ55" s="237">
        <f t="shared" si="36"/>
        <v>0</v>
      </c>
      <c r="AK55" s="183">
        <f>IFERROR((VLOOKUP(E55,'D-Results_JointAnalysis'!A:M,12,FALSE)/VLOOKUP(E55,'D-Results_JointAnalysis'!A:M,13,FALSE)),0)</f>
        <v>0</v>
      </c>
      <c r="AL55" s="183">
        <f>IFERROR((VLOOKUP(F55,'D-Results_JointAnalysis'!A:M,12,FALSE)/VLOOKUP(F55,'D-Results_JointAnalysis'!A:M,13,FALSE)),0)</f>
        <v>0</v>
      </c>
      <c r="AM55" s="183">
        <f>IFERROR((VLOOKUP(G55,'D-Results_JointAnalysis'!A:M,12,FALSE)/VLOOKUP(G55,'D-Results_JointAnalysis'!A:M,13,FALSE)),0)</f>
        <v>0</v>
      </c>
      <c r="AN55" s="183">
        <f>IFERROR((VLOOKUP(H55,'D-Results_JointAnalysis'!A:M,12,FALSE)/VLOOKUP(H55,'D-Results_JointAnalysis'!A:M,13,FALSE)),0)</f>
        <v>0</v>
      </c>
      <c r="AO55" s="184">
        <f t="shared" si="37"/>
        <v>0</v>
      </c>
      <c r="AP55" s="237">
        <f t="shared" si="38"/>
        <v>0</v>
      </c>
      <c r="AQ55" s="210">
        <f t="shared" si="39"/>
        <v>2</v>
      </c>
      <c r="AT55" s="335"/>
      <c r="AU55" s="188" t="s">
        <v>281</v>
      </c>
      <c r="AV55" s="192">
        <f>VLOOKUP(AU55,'E-REF_HNO_pop'!B:E,2,FALSE)</f>
        <v>89040</v>
      </c>
      <c r="AW55" s="192">
        <f>VLOOKUP(AU55,'E-REF_HNO_pop'!B:E,3,FALSE)</f>
        <v>16000</v>
      </c>
      <c r="AX55" s="192">
        <f>VLOOKUP(AU55,'E-REF_HNO_pop'!B:E,4,FALSE)</f>
        <v>73040</v>
      </c>
      <c r="AY55" s="238">
        <f t="shared" ref="AY55:AY75" si="56">IF(BF55&gt;=0.25,5,IF(SUM(BE55:BF55)&gt;=0.25,4,IF(SUM(BD55:BF55)&gt;=0.25,3,IF(SUM(BC55:BF55)&gt;=0.25,2,1))))</f>
        <v>2</v>
      </c>
      <c r="AZ55" s="238">
        <f t="shared" si="42"/>
        <v>2</v>
      </c>
      <c r="BA55" s="214">
        <f t="shared" si="54"/>
        <v>2</v>
      </c>
      <c r="BB55" s="244">
        <f t="shared" si="43"/>
        <v>7.8756168558783628E-4</v>
      </c>
      <c r="BC55" s="245">
        <f t="shared" si="44"/>
        <v>0.9346600968532105</v>
      </c>
      <c r="BD55" s="245">
        <f t="shared" si="45"/>
        <v>6.4552341461201673E-2</v>
      </c>
      <c r="BE55" s="245">
        <f t="shared" si="46"/>
        <v>0</v>
      </c>
      <c r="BF55" s="284">
        <f t="shared" si="47"/>
        <v>0</v>
      </c>
      <c r="BG55" s="287">
        <f t="shared" si="5"/>
        <v>2</v>
      </c>
      <c r="BH55" s="264">
        <f t="shared" si="6"/>
        <v>5747.7404837053973</v>
      </c>
      <c r="BI55" s="254">
        <f t="shared" si="48"/>
        <v>1245.4182771379681</v>
      </c>
      <c r="BJ55" s="255">
        <f t="shared" si="55"/>
        <v>4502.322206567429</v>
      </c>
      <c r="BK55" s="254">
        <f t="shared" ref="BK55:BK68" si="57">IFERROR((BB55*AV55),0)</f>
        <v>70.124492484740941</v>
      </c>
      <c r="BL55" s="254">
        <f t="shared" ref="BL55:BL68" si="58">IFERROR((BC55*$AV55),0)</f>
        <v>83222.135023809868</v>
      </c>
      <c r="BM55" s="254">
        <f t="shared" si="51"/>
        <v>5747.7404837053973</v>
      </c>
      <c r="BN55" s="254">
        <f t="shared" si="52"/>
        <v>0</v>
      </c>
      <c r="BO55" s="255">
        <f t="shared" si="53"/>
        <v>0</v>
      </c>
      <c r="BP55" s="273"/>
    </row>
    <row r="56" spans="1:69" x14ac:dyDescent="0.35">
      <c r="A56" t="s">
        <v>104</v>
      </c>
      <c r="B56" t="s">
        <v>308</v>
      </c>
      <c r="C56" s="190">
        <f>VLOOKUP(A56,'E-REF_HNO_pop'!B:D,3,FALSE)</f>
        <v>3000</v>
      </c>
      <c r="D56" s="190">
        <f>VLOOKUP(A56,'E-REF_HNO_pop'!B:C,2,FALSE)</f>
        <v>63295</v>
      </c>
      <c r="E56" t="s">
        <v>28</v>
      </c>
      <c r="I56" s="290">
        <f t="shared" si="25"/>
        <v>1</v>
      </c>
      <c r="J56" s="290">
        <f t="shared" si="26"/>
        <v>0</v>
      </c>
      <c r="K56" s="290">
        <f t="shared" si="27"/>
        <v>0</v>
      </c>
      <c r="L56" s="290">
        <f t="shared" si="28"/>
        <v>0</v>
      </c>
      <c r="M56" s="183">
        <f>IFERROR((VLOOKUP(E56,'D-Results_JointAnalysis'!A:M,8,FALSE)/VLOOKUP(E56,'D-Results_JointAnalysis'!A:M,13,FALSE)),0)</f>
        <v>0</v>
      </c>
      <c r="N56" s="183">
        <f>IFERROR((VLOOKUP(F56,'D-Results_JointAnalysis'!A:M,8,FALSE)/VLOOKUP(F56,'D-Results_JointAnalysis'!A:M,13,FALSE)),0)</f>
        <v>0</v>
      </c>
      <c r="O56" s="183">
        <f>IFERROR((VLOOKUP(G56,'D-Results_JointAnalysis'!A:M,8,FALSE)/VLOOKUP(G56,'D-Results_JointAnalysis'!A:M,13,FALSE)),0)</f>
        <v>0</v>
      </c>
      <c r="P56" s="183">
        <f>IFERROR((VLOOKUP(H56,'D-Results_JointAnalysis'!A:M,8,FALSE)/VLOOKUP(H56,'D-Results_JointAnalysis'!A:M,13,FALSE)),0)</f>
        <v>0</v>
      </c>
      <c r="Q56" s="184">
        <f t="shared" si="29"/>
        <v>0</v>
      </c>
      <c r="R56" s="237">
        <f t="shared" si="30"/>
        <v>0</v>
      </c>
      <c r="S56" s="183">
        <f>IFERROR((VLOOKUP(E56,'D-Results_JointAnalysis'!A:M,9,FALSE)/VLOOKUP(E56,'D-Results_JointAnalysis'!A:M,13,FALSE)),0)</f>
        <v>0.87096774193548387</v>
      </c>
      <c r="T56" s="183">
        <f>IFERROR((VLOOKUP(F56,'D-Results_JointAnalysis'!A:M,9,FALSE)/VLOOKUP(F56,'D-Results_JointAnalysis'!A:M,13,FALSE)),0)</f>
        <v>0</v>
      </c>
      <c r="U56" s="183">
        <f>IFERROR((VLOOKUP(G56,'D-Results_JointAnalysis'!A:M,9,FALSE)/VLOOKUP(G56,'D-Results_JointAnalysis'!A:M,13,FALSE)),0)</f>
        <v>0</v>
      </c>
      <c r="V56" s="183">
        <f>IFERROR((VLOOKUP(H56,'D-Results_JointAnalysis'!A:M,9,FALSE)/VLOOKUP(H56,'D-Results_JointAnalysis'!A:M,13,FALSE)),0)</f>
        <v>0</v>
      </c>
      <c r="W56" s="184">
        <f t="shared" si="31"/>
        <v>0.87096774193548387</v>
      </c>
      <c r="X56" s="237">
        <f t="shared" si="32"/>
        <v>2612.9032258064517</v>
      </c>
      <c r="Y56" s="183">
        <f>IFERROR((VLOOKUP(E56,'D-Results_JointAnalysis'!A:M,10,FALSE)/VLOOKUP(E56,'D-Results_JointAnalysis'!A:M,13,FALSE)),0)</f>
        <v>0.12903225806451613</v>
      </c>
      <c r="Z56" s="183">
        <f>IFERROR((VLOOKUP(F56,'D-Results_JointAnalysis'!A:M,10,FALSE)/VLOOKUP(F56,'D-Results_JointAnalysis'!A:M,13,FALSE)),0)</f>
        <v>0</v>
      </c>
      <c r="AA56" s="183">
        <f>IFERROR((VLOOKUP(G56,'D-Results_JointAnalysis'!A:M,10,FALSE)/VLOOKUP(G56,'D-Results_JointAnalysis'!A:M,13,FALSE)),0)</f>
        <v>0</v>
      </c>
      <c r="AB56" s="183">
        <f>IFERROR((VLOOKUP(H56,'D-Results_JointAnalysis'!A:M,10,FALSE)/VLOOKUP(H56,'D-Results_JointAnalysis'!A:M,13,FALSE)),0)</f>
        <v>0</v>
      </c>
      <c r="AC56" s="184">
        <f t="shared" si="33"/>
        <v>0.12903225806451613</v>
      </c>
      <c r="AD56" s="237">
        <f t="shared" si="34"/>
        <v>387.09677419354836</v>
      </c>
      <c r="AE56" s="183">
        <f>IFERROR((VLOOKUP(E56,'D-Results_JointAnalysis'!A:M,11,FALSE)/VLOOKUP(E56,'D-Results_JointAnalysis'!A:M,13,FALSE)),0)</f>
        <v>0</v>
      </c>
      <c r="AF56" s="183">
        <f>IFERROR((VLOOKUP(F56,'D-Results_JointAnalysis'!A:M,11,FALSE)/VLOOKUP(F56,'D-Results_JointAnalysis'!A:M,13,FALSE)),0)</f>
        <v>0</v>
      </c>
      <c r="AG56" s="183">
        <f>IFERROR((VLOOKUP(G56,'D-Results_JointAnalysis'!A:M,11,FALSE)/VLOOKUP(G56,'D-Results_JointAnalysis'!A:M,13,FALSE)),0)</f>
        <v>0</v>
      </c>
      <c r="AH56" s="183">
        <f>IFERROR((VLOOKUP(H56,'D-Results_JointAnalysis'!A:M,11,FALSE)/VLOOKUP(H56,'D-Results_JointAnalysis'!A:M,13,FALSE)),0)</f>
        <v>0</v>
      </c>
      <c r="AI56" s="184">
        <f t="shared" si="35"/>
        <v>0</v>
      </c>
      <c r="AJ56" s="237">
        <f t="shared" si="36"/>
        <v>0</v>
      </c>
      <c r="AK56" s="183">
        <f>IFERROR((VLOOKUP(E56,'D-Results_JointAnalysis'!A:M,12,FALSE)/VLOOKUP(E56,'D-Results_JointAnalysis'!A:M,13,FALSE)),0)</f>
        <v>0</v>
      </c>
      <c r="AL56" s="183">
        <f>IFERROR((VLOOKUP(F56,'D-Results_JointAnalysis'!A:M,12,FALSE)/VLOOKUP(F56,'D-Results_JointAnalysis'!A:M,13,FALSE)),0)</f>
        <v>0</v>
      </c>
      <c r="AM56" s="183">
        <f>IFERROR((VLOOKUP(G56,'D-Results_JointAnalysis'!A:M,12,FALSE)/VLOOKUP(G56,'D-Results_JointAnalysis'!A:M,13,FALSE)),0)</f>
        <v>0</v>
      </c>
      <c r="AN56" s="183">
        <f>IFERROR((VLOOKUP(H56,'D-Results_JointAnalysis'!A:M,12,FALSE)/VLOOKUP(H56,'D-Results_JointAnalysis'!A:M,13,FALSE)),0)</f>
        <v>0</v>
      </c>
      <c r="AO56" s="184">
        <f t="shared" si="37"/>
        <v>0</v>
      </c>
      <c r="AP56" s="237">
        <f t="shared" si="38"/>
        <v>0</v>
      </c>
      <c r="AQ56" s="210">
        <f t="shared" si="39"/>
        <v>2</v>
      </c>
      <c r="AT56" s="335"/>
      <c r="AU56" s="188" t="s">
        <v>90</v>
      </c>
      <c r="AV56" s="192">
        <f>VLOOKUP(AU56,'E-REF_HNO_pop'!B:E,2,FALSE)</f>
        <v>54157</v>
      </c>
      <c r="AW56" s="192">
        <f>VLOOKUP(AU56,'E-REF_HNO_pop'!B:E,3,FALSE)</f>
        <v>5000</v>
      </c>
      <c r="AX56" s="192">
        <f>VLOOKUP(AU56,'E-REF_HNO_pop'!B:E,4,FALSE)</f>
        <v>49157</v>
      </c>
      <c r="AY56" s="238">
        <f t="shared" si="56"/>
        <v>2</v>
      </c>
      <c r="AZ56" s="238">
        <f t="shared" si="42"/>
        <v>2</v>
      </c>
      <c r="BA56" s="214">
        <f t="shared" si="54"/>
        <v>2</v>
      </c>
      <c r="BB56" s="244">
        <f t="shared" si="43"/>
        <v>0</v>
      </c>
      <c r="BC56" s="245">
        <f t="shared" si="44"/>
        <v>0.88835666833885585</v>
      </c>
      <c r="BD56" s="245">
        <f t="shared" si="45"/>
        <v>0.10316037996601203</v>
      </c>
      <c r="BE56" s="245">
        <f t="shared" si="46"/>
        <v>8.4829516951321349E-3</v>
      </c>
      <c r="BF56" s="284">
        <f t="shared" si="47"/>
        <v>0</v>
      </c>
      <c r="BG56" s="287">
        <f t="shared" si="5"/>
        <v>2</v>
      </c>
      <c r="BH56" s="264">
        <f t="shared" si="6"/>
        <v>6046.2679127725851</v>
      </c>
      <c r="BI56" s="254">
        <f t="shared" si="48"/>
        <v>533.33333333333337</v>
      </c>
      <c r="BJ56" s="255">
        <f t="shared" si="55"/>
        <v>5512.934579439252</v>
      </c>
      <c r="BK56" s="254">
        <f t="shared" si="57"/>
        <v>0</v>
      </c>
      <c r="BL56" s="254">
        <f t="shared" si="58"/>
        <v>48110.732087227414</v>
      </c>
      <c r="BM56" s="254">
        <f t="shared" si="51"/>
        <v>5586.8566978193139</v>
      </c>
      <c r="BN56" s="254">
        <f t="shared" si="52"/>
        <v>459.41121495327104</v>
      </c>
      <c r="BO56" s="255">
        <f t="shared" si="53"/>
        <v>0</v>
      </c>
      <c r="BP56" s="273"/>
    </row>
    <row r="57" spans="1:69" s="338" customFormat="1" x14ac:dyDescent="0.35">
      <c r="A57" s="338" t="s">
        <v>105</v>
      </c>
      <c r="B57" s="338" t="s">
        <v>308</v>
      </c>
      <c r="C57" s="339">
        <f>VLOOKUP(A57,'E-REF_HNO_pop'!B:D,3,FALSE)</f>
        <v>8500</v>
      </c>
      <c r="D57" s="339">
        <f>VLOOKUP(A57,'E-REF_HNO_pop'!B:C,2,FALSE)</f>
        <v>122616</v>
      </c>
      <c r="E57" s="338" t="s">
        <v>52</v>
      </c>
      <c r="F57" s="338" t="s">
        <v>63</v>
      </c>
      <c r="G57" s="338" t="s">
        <v>99</v>
      </c>
      <c r="I57" s="340">
        <f t="shared" si="25"/>
        <v>0.57761194029850738</v>
      </c>
      <c r="J57" s="340">
        <f t="shared" si="26"/>
        <v>1.4619402985074628</v>
      </c>
      <c r="K57" s="340">
        <f t="shared" si="27"/>
        <v>0.96044776119402986</v>
      </c>
      <c r="L57" s="340">
        <f t="shared" si="28"/>
        <v>0</v>
      </c>
      <c r="M57" s="341">
        <f>IFERROR((VLOOKUP(E57,'D-Results_JointAnalysis'!A:M,8,FALSE)/VLOOKUP(E57,'D-Results_JointAnalysis'!A:M,13,FALSE)),0)</f>
        <v>5.9701492537313432E-2</v>
      </c>
      <c r="N57" s="341">
        <f>IFERROR((VLOOKUP(F57,'D-Results_JointAnalysis'!A:M,8,FALSE)/VLOOKUP(F57,'D-Results_JointAnalysis'!A:M,13,FALSE)),0)</f>
        <v>1.0638297872340425E-2</v>
      </c>
      <c r="O57" s="341">
        <f>IFERROR((VLOOKUP(G57,'D-Results_JointAnalysis'!A:M,8,FALSE)/VLOOKUP(G57,'D-Results_JointAnalysis'!A:M,13,FALSE)),0)</f>
        <v>0</v>
      </c>
      <c r="P57" s="341">
        <f>IFERROR((VLOOKUP(H57,'D-Results_JointAnalysis'!A:M,8,FALSE)/VLOOKUP(H57,'D-Results_JointAnalysis'!A:M,13,FALSE)),0)</f>
        <v>0</v>
      </c>
      <c r="Q57" s="342">
        <f t="shared" ref="Q57:Q58" si="59">((M57*I57)+(N57*J57)+(O57*K57)+(P57*L57))/(4-(COUNTIF(I57:L57,0)))</f>
        <v>1.6678950436765049E-2</v>
      </c>
      <c r="R57" s="343">
        <f t="shared" ref="R57:R58" si="60">Q57*C57</f>
        <v>141.77107871250291</v>
      </c>
      <c r="S57" s="341">
        <f>IFERROR((VLOOKUP(E57,'D-Results_JointAnalysis'!A:M,9,FALSE)/VLOOKUP(E57,'D-Results_JointAnalysis'!A:M,13,FALSE)),0)</f>
        <v>0.91044776119402981</v>
      </c>
      <c r="T57" s="341">
        <f>IFERROR((VLOOKUP(F57,'D-Results_JointAnalysis'!A:M,9,FALSE)/VLOOKUP(F57,'D-Results_JointAnalysis'!A:M,13,FALSE)),0)</f>
        <v>0.98936170212765961</v>
      </c>
      <c r="U57" s="341">
        <f>IFERROR((VLOOKUP(G57,'D-Results_JointAnalysis'!A:M,9,FALSE)/VLOOKUP(G57,'D-Results_JointAnalysis'!A:M,13,FALSE)),0)</f>
        <v>0.97142857142857142</v>
      </c>
      <c r="V57" s="341">
        <f>IFERROR((VLOOKUP(H57,'D-Results_JointAnalysis'!A:M,9,FALSE)/VLOOKUP(H57,'D-Results_JointAnalysis'!A:M,13,FALSE)),0)</f>
        <v>0</v>
      </c>
      <c r="W57" s="342">
        <f t="shared" ref="W57:W58" si="61">((S57*I57)+(T57*J57)+(U57*K57)+(V57*L57))/(4-(COUNTIF(I57:L57,0)))</f>
        <v>0.96842654553752139</v>
      </c>
      <c r="X57" s="343">
        <f t="shared" ref="X57:X58" si="62">W57*C57</f>
        <v>8231.6256370689316</v>
      </c>
      <c r="Y57" s="341">
        <f>IFERROR((VLOOKUP(E57,'D-Results_JointAnalysis'!A:M,10,FALSE)/VLOOKUP(E57,'D-Results_JointAnalysis'!A:M,13,FALSE)),0)</f>
        <v>2.9850746268656716E-2</v>
      </c>
      <c r="Z57" s="341">
        <f>IFERROR((VLOOKUP(F57,'D-Results_JointAnalysis'!A:M,10,FALSE)/VLOOKUP(F57,'D-Results_JointAnalysis'!A:M,13,FALSE)),0)</f>
        <v>0</v>
      </c>
      <c r="AA57" s="341">
        <f>IFERROR((VLOOKUP(G57,'D-Results_JointAnalysis'!A:M,10,FALSE)/VLOOKUP(G57,'D-Results_JointAnalysis'!A:M,13,FALSE)),0)</f>
        <v>2.8571428571428571E-2</v>
      </c>
      <c r="AB57" s="341">
        <f>IFERROR((VLOOKUP(H57,'D-Results_JointAnalysis'!A:M,10,FALSE)/VLOOKUP(H57,'D-Results_JointAnalysis'!A:M,13,FALSE)),0)</f>
        <v>0</v>
      </c>
      <c r="AC57" s="342">
        <f t="shared" ref="AC57:AC58" si="63">((Y57*I57)+(Z57*J57)+(AA57*K57)+(AB57*L57))/(4-(COUNTIF(I57:L57,0)))</f>
        <v>1.4894504025713648E-2</v>
      </c>
      <c r="AD57" s="343">
        <f t="shared" ref="AD57:AD58" si="64">AC57*C57</f>
        <v>126.603284218566</v>
      </c>
      <c r="AE57" s="341">
        <f>IFERROR((VLOOKUP(E57,'D-Results_JointAnalysis'!A:M,11,FALSE)/VLOOKUP(E57,'D-Results_JointAnalysis'!A:M,13,FALSE)),0)</f>
        <v>0</v>
      </c>
      <c r="AF57" s="341">
        <f>IFERROR((VLOOKUP(F57,'D-Results_JointAnalysis'!A:M,11,FALSE)/VLOOKUP(F57,'D-Results_JointAnalysis'!A:M,13,FALSE)),0)</f>
        <v>0</v>
      </c>
      <c r="AG57" s="341">
        <f>IFERROR((VLOOKUP(G57,'D-Results_JointAnalysis'!A:M,11,FALSE)/VLOOKUP(G57,'D-Results_JointAnalysis'!A:M,13,FALSE)),0)</f>
        <v>0</v>
      </c>
      <c r="AH57" s="341">
        <f>IFERROR((VLOOKUP(H57,'D-Results_JointAnalysis'!A:M,11,FALSE)/VLOOKUP(H57,'D-Results_JointAnalysis'!A:M,13,FALSE)),0)</f>
        <v>0</v>
      </c>
      <c r="AI57" s="342">
        <f t="shared" ref="AI57:AI58" si="65">((AE57*I57)+(AF57*J57)+(AG57*K57)+(AH57*L57))/(4-(COUNTIF(I57:L57,0)))</f>
        <v>0</v>
      </c>
      <c r="AJ57" s="343">
        <f t="shared" ref="AJ57:AJ58" si="66">AI57*C57</f>
        <v>0</v>
      </c>
      <c r="AK57" s="341">
        <f>IFERROR((VLOOKUP(E57,'D-Results_JointAnalysis'!A:M,12,FALSE)/VLOOKUP(E57,'D-Results_JointAnalysis'!A:M,13,FALSE)),0)</f>
        <v>0</v>
      </c>
      <c r="AL57" s="341">
        <f>IFERROR((VLOOKUP(F57,'D-Results_JointAnalysis'!A:M,12,FALSE)/VLOOKUP(F57,'D-Results_JointAnalysis'!A:M,13,FALSE)),0)</f>
        <v>0</v>
      </c>
      <c r="AM57" s="341">
        <f>IFERROR((VLOOKUP(G57,'D-Results_JointAnalysis'!A:M,12,FALSE)/VLOOKUP(G57,'D-Results_JointAnalysis'!A:M,13,FALSE)),0)</f>
        <v>0</v>
      </c>
      <c r="AN57" s="341">
        <f>IFERROR((VLOOKUP(H57,'D-Results_JointAnalysis'!A:M,12,FALSE)/VLOOKUP(H57,'D-Results_JointAnalysis'!A:M,13,FALSE)),0)</f>
        <v>0</v>
      </c>
      <c r="AO57" s="342">
        <f t="shared" ref="AO57:AO58" si="67">((AK57*I57)+(AL57*J57)+(AM57*K57)+(AN57*L57))/(4-(COUNTIF(I57:L57,0)))</f>
        <v>0</v>
      </c>
      <c r="AP57" s="343">
        <f t="shared" ref="AP57:AP58" si="68">AO57*C57</f>
        <v>0</v>
      </c>
      <c r="AQ57" s="344">
        <f t="shared" ref="AQ57:AQ58" si="69">IF(AO57&gt;=0.25,5,IF(SUM(AI57,AO57)&gt;=0.25,4,IF(SUM(AC57,AI57,AO57)&gt;=0.25,3,IF(SUM(W57,AC57,AI57,AO57)&gt;=0.25,2,1))))</f>
        <v>2</v>
      </c>
      <c r="AT57" s="335"/>
      <c r="AU57" s="345" t="s">
        <v>91</v>
      </c>
      <c r="AV57" s="346">
        <f>VLOOKUP(AU57,'E-REF_HNO_pop'!B:E,2,FALSE)</f>
        <v>371416</v>
      </c>
      <c r="AW57" s="346">
        <f>VLOOKUP(AU57,'E-REF_HNO_pop'!B:E,3,FALSE)</f>
        <v>8000</v>
      </c>
      <c r="AX57" s="346">
        <f>VLOOKUP(AU57,'E-REF_HNO_pop'!B:E,4,FALSE)</f>
        <v>363416</v>
      </c>
      <c r="AY57" s="347">
        <f t="shared" si="56"/>
        <v>2</v>
      </c>
      <c r="AZ57" s="347">
        <f t="shared" si="42"/>
        <v>2</v>
      </c>
      <c r="BA57" s="348">
        <f t="shared" si="54"/>
        <v>2</v>
      </c>
      <c r="BB57" s="349">
        <f t="shared" si="43"/>
        <v>2.1602432518632163E-2</v>
      </c>
      <c r="BC57" s="350">
        <f t="shared" si="44"/>
        <v>0.91553142491102379</v>
      </c>
      <c r="BD57" s="350">
        <f t="shared" si="45"/>
        <v>5.9186610308332673E-2</v>
      </c>
      <c r="BE57" s="350">
        <f t="shared" si="46"/>
        <v>3.6795322620113268E-3</v>
      </c>
      <c r="BF57" s="351">
        <f t="shared" si="47"/>
        <v>0</v>
      </c>
      <c r="BG57" s="352">
        <f t="shared" si="5"/>
        <v>2</v>
      </c>
      <c r="BH57" s="353">
        <f t="shared" si="6"/>
        <v>23349.491208906886</v>
      </c>
      <c r="BI57" s="354">
        <f t="shared" si="48"/>
        <v>1027.7075135116668</v>
      </c>
      <c r="BJ57" s="355">
        <f t="shared" si="55"/>
        <v>22321.783695395217</v>
      </c>
      <c r="BK57" s="354">
        <f t="shared" si="57"/>
        <v>8023.4890763402836</v>
      </c>
      <c r="BL57" s="354">
        <f t="shared" si="58"/>
        <v>340043.01971475279</v>
      </c>
      <c r="BM57" s="354">
        <f t="shared" si="51"/>
        <v>21982.854054279687</v>
      </c>
      <c r="BN57" s="354">
        <f t="shared" si="52"/>
        <v>1366.6371546271989</v>
      </c>
      <c r="BO57" s="355">
        <f t="shared" si="53"/>
        <v>0</v>
      </c>
      <c r="BP57" s="356"/>
    </row>
    <row r="58" spans="1:69" s="338" customFormat="1" x14ac:dyDescent="0.35">
      <c r="A58" s="338" t="s">
        <v>107</v>
      </c>
      <c r="B58" s="338" t="s">
        <v>309</v>
      </c>
      <c r="C58" s="339">
        <f>VLOOKUP(A58,'E-REF_HNO_pop'!B:D,3,FALSE)</f>
        <v>1000</v>
      </c>
      <c r="D58" s="339">
        <f>VLOOKUP(A58,'E-REF_HNO_pop'!B:C,2,FALSE)</f>
        <v>139718</v>
      </c>
      <c r="E58" s="338" t="s">
        <v>228</v>
      </c>
      <c r="F58" s="338" t="s">
        <v>273</v>
      </c>
      <c r="G58" s="338" t="s">
        <v>155</v>
      </c>
      <c r="H58" s="338" t="s">
        <v>35</v>
      </c>
      <c r="I58" s="340">
        <f t="shared" si="25"/>
        <v>0.57347413638804368</v>
      </c>
      <c r="J58" s="340">
        <f t="shared" si="26"/>
        <v>2.2194379810273852E-2</v>
      </c>
      <c r="K58" s="340">
        <f t="shared" si="27"/>
        <v>0.15249686772865581</v>
      </c>
      <c r="L58" s="340">
        <f t="shared" si="28"/>
        <v>3.2518346160730265</v>
      </c>
      <c r="M58" s="341">
        <f>IFERROR((VLOOKUP(E58,'D-Results_JointAnalysis'!A:M,8,FALSE)/VLOOKUP(E58,'D-Results_JointAnalysis'!A:M,13,FALSE)),0)</f>
        <v>0</v>
      </c>
      <c r="N58" s="341">
        <f>IFERROR((VLOOKUP(F58,'D-Results_JointAnalysis'!A:M,8,FALSE)/VLOOKUP(F58,'D-Results_JointAnalysis'!A:M,13,FALSE)),0)</f>
        <v>0</v>
      </c>
      <c r="O58" s="341">
        <f>IFERROR((VLOOKUP(G58,'D-Results_JointAnalysis'!A:M,8,FALSE)/VLOOKUP(G58,'D-Results_JointAnalysis'!A:M,13,FALSE)),0)</f>
        <v>0</v>
      </c>
      <c r="P58" s="341">
        <f>IFERROR((VLOOKUP(H58,'D-Results_JointAnalysis'!A:M,8,FALSE)/VLOOKUP(H58,'D-Results_JointAnalysis'!A:M,13,FALSE)),0)</f>
        <v>2.4316109422492401E-2</v>
      </c>
      <c r="Q58" s="342">
        <f t="shared" si="59"/>
        <v>1.9767991587070068E-2</v>
      </c>
      <c r="R58" s="343">
        <f t="shared" si="60"/>
        <v>19.767991587070068</v>
      </c>
      <c r="S58" s="341">
        <f>IFERROR((VLOOKUP(E58,'D-Results_JointAnalysis'!A:M,9,FALSE)/VLOOKUP(E58,'D-Results_JointAnalysis'!A:M,13,FALSE)),0)</f>
        <v>0.9274809160305344</v>
      </c>
      <c r="T58" s="341">
        <f>IFERROR((VLOOKUP(F58,'D-Results_JointAnalysis'!A:M,9,FALSE)/VLOOKUP(F58,'D-Results_JointAnalysis'!A:M,13,FALSE)),0)</f>
        <v>0.80952380952380953</v>
      </c>
      <c r="U58" s="341">
        <f>IFERROR((VLOOKUP(G58,'D-Results_JointAnalysis'!A:M,9,FALSE)/VLOOKUP(G58,'D-Results_JointAnalysis'!A:M,13,FALSE)),0)</f>
        <v>0.77669902912621358</v>
      </c>
      <c r="V58" s="341">
        <f>IFERROR((VLOOKUP(H58,'D-Results_JointAnalysis'!A:M,9,FALSE)/VLOOKUP(H58,'D-Results_JointAnalysis'!A:M,13,FALSE)),0)</f>
        <v>0.81762917933130697</v>
      </c>
      <c r="W58" s="342">
        <f t="shared" si="61"/>
        <v>0.83177305845039839</v>
      </c>
      <c r="X58" s="343">
        <f t="shared" si="62"/>
        <v>831.77305845039837</v>
      </c>
      <c r="Y58" s="341">
        <f>IFERROR((VLOOKUP(E58,'D-Results_JointAnalysis'!A:M,10,FALSE)/VLOOKUP(E58,'D-Results_JointAnalysis'!A:M,13,FALSE)),0)</f>
        <v>7.2519083969465645E-2</v>
      </c>
      <c r="Z58" s="341">
        <f>IFERROR((VLOOKUP(F58,'D-Results_JointAnalysis'!A:M,10,FALSE)/VLOOKUP(F58,'D-Results_JointAnalysis'!A:M,13,FALSE)),0)</f>
        <v>0.15873015873015872</v>
      </c>
      <c r="AA58" s="341">
        <f>IFERROR((VLOOKUP(G58,'D-Results_JointAnalysis'!A:M,10,FALSE)/VLOOKUP(G58,'D-Results_JointAnalysis'!A:M,13,FALSE)),0)</f>
        <v>0.20388349514563106</v>
      </c>
      <c r="AB58" s="341">
        <f>IFERROR((VLOOKUP(H58,'D-Results_JointAnalysis'!A:M,10,FALSE)/VLOOKUP(H58,'D-Results_JointAnalysis'!A:M,13,FALSE)),0)</f>
        <v>0.15501519756838905</v>
      </c>
      <c r="AC58" s="342">
        <f t="shared" si="63"/>
        <v>0.14507152908570242</v>
      </c>
      <c r="AD58" s="343">
        <f t="shared" si="64"/>
        <v>145.07152908570242</v>
      </c>
      <c r="AE58" s="341">
        <f>IFERROR((VLOOKUP(E58,'D-Results_JointAnalysis'!A:M,11,FALSE)/VLOOKUP(E58,'D-Results_JointAnalysis'!A:M,13,FALSE)),0)</f>
        <v>0</v>
      </c>
      <c r="AF58" s="341">
        <f>IFERROR((VLOOKUP(F58,'D-Results_JointAnalysis'!A:M,11,FALSE)/VLOOKUP(F58,'D-Results_JointAnalysis'!A:M,13,FALSE)),0)</f>
        <v>3.1746031746031744E-2</v>
      </c>
      <c r="AG58" s="341">
        <f>IFERROR((VLOOKUP(G58,'D-Results_JointAnalysis'!A:M,11,FALSE)/VLOOKUP(G58,'D-Results_JointAnalysis'!A:M,13,FALSE)),0)</f>
        <v>1.9417475728155338E-2</v>
      </c>
      <c r="AH58" s="341">
        <f>IFERROR((VLOOKUP(H58,'D-Results_JointAnalysis'!A:M,11,FALSE)/VLOOKUP(H58,'D-Results_JointAnalysis'!A:M,13,FALSE)),0)</f>
        <v>3.0395136778115501E-3</v>
      </c>
      <c r="AI58" s="342">
        <f t="shared" si="65"/>
        <v>3.3874208768290906E-3</v>
      </c>
      <c r="AJ58" s="343">
        <f t="shared" si="66"/>
        <v>3.3874208768290908</v>
      </c>
      <c r="AK58" s="341">
        <f>IFERROR((VLOOKUP(E58,'D-Results_JointAnalysis'!A:M,12,FALSE)/VLOOKUP(E58,'D-Results_JointAnalysis'!A:M,13,FALSE)),0)</f>
        <v>0</v>
      </c>
      <c r="AL58" s="341">
        <f>IFERROR((VLOOKUP(F58,'D-Results_JointAnalysis'!A:M,12,FALSE)/VLOOKUP(F58,'D-Results_JointAnalysis'!A:M,13,FALSE)),0)</f>
        <v>0</v>
      </c>
      <c r="AM58" s="341">
        <f>IFERROR((VLOOKUP(G58,'D-Results_JointAnalysis'!A:M,12,FALSE)/VLOOKUP(G58,'D-Results_JointAnalysis'!A:M,13,FALSE)),0)</f>
        <v>0</v>
      </c>
      <c r="AN58" s="341">
        <f>IFERROR((VLOOKUP(H58,'D-Results_JointAnalysis'!A:M,12,FALSE)/VLOOKUP(H58,'D-Results_JointAnalysis'!A:M,13,FALSE)),0)</f>
        <v>0</v>
      </c>
      <c r="AO58" s="342">
        <f t="shared" si="67"/>
        <v>0</v>
      </c>
      <c r="AP58" s="343">
        <f t="shared" si="68"/>
        <v>0</v>
      </c>
      <c r="AQ58" s="344">
        <f t="shared" si="69"/>
        <v>2</v>
      </c>
      <c r="AT58" s="335"/>
      <c r="AU58" s="345" t="s">
        <v>92</v>
      </c>
      <c r="AV58" s="346">
        <f>VLOOKUP(AU58,'E-REF_HNO_pop'!B:E,2,FALSE)</f>
        <v>142930</v>
      </c>
      <c r="AW58" s="346">
        <f>VLOOKUP(AU58,'E-REF_HNO_pop'!B:E,3,FALSE)</f>
        <v>17000</v>
      </c>
      <c r="AX58" s="346">
        <f>VLOOKUP(AU58,'E-REF_HNO_pop'!B:E,4,FALSE)</f>
        <v>125930</v>
      </c>
      <c r="AY58" s="347">
        <f t="shared" si="56"/>
        <v>2</v>
      </c>
      <c r="AZ58" s="347">
        <f t="shared" si="42"/>
        <v>2</v>
      </c>
      <c r="BA58" s="348">
        <f t="shared" si="54"/>
        <v>2</v>
      </c>
      <c r="BB58" s="349">
        <f t="shared" si="43"/>
        <v>0</v>
      </c>
      <c r="BC58" s="350">
        <f t="shared" si="44"/>
        <v>0.93357700803071964</v>
      </c>
      <c r="BD58" s="350">
        <f t="shared" si="45"/>
        <v>6.6422991969280337E-2</v>
      </c>
      <c r="BE58" s="350">
        <f t="shared" si="46"/>
        <v>0</v>
      </c>
      <c r="BF58" s="351">
        <f t="shared" si="47"/>
        <v>0</v>
      </c>
      <c r="BG58" s="352">
        <f t="shared" si="5"/>
        <v>2</v>
      </c>
      <c r="BH58" s="353">
        <f t="shared" si="6"/>
        <v>9493.8382421692386</v>
      </c>
      <c r="BI58" s="354">
        <f t="shared" si="48"/>
        <v>2193.5483870967741</v>
      </c>
      <c r="BJ58" s="355">
        <f t="shared" si="55"/>
        <v>7300.289855072464</v>
      </c>
      <c r="BK58" s="354">
        <f t="shared" si="57"/>
        <v>0</v>
      </c>
      <c r="BL58" s="354">
        <f t="shared" si="58"/>
        <v>133436.16175783076</v>
      </c>
      <c r="BM58" s="354">
        <f t="shared" si="51"/>
        <v>9493.8382421692386</v>
      </c>
      <c r="BN58" s="354">
        <f t="shared" si="52"/>
        <v>0</v>
      </c>
      <c r="BO58" s="355">
        <f t="shared" si="53"/>
        <v>0</v>
      </c>
      <c r="BP58" s="356"/>
    </row>
    <row r="59" spans="1:69" x14ac:dyDescent="0.35">
      <c r="A59" t="s">
        <v>109</v>
      </c>
      <c r="B59" t="s">
        <v>308</v>
      </c>
      <c r="C59" s="190">
        <f>VLOOKUP(A59,'E-REF_HNO_pop'!B:D,3,FALSE)</f>
        <v>0</v>
      </c>
      <c r="D59" s="190">
        <f>VLOOKUP(A59,'E-REF_HNO_pop'!B:C,2,FALSE)</f>
        <v>69298</v>
      </c>
      <c r="E59" t="s">
        <v>148</v>
      </c>
      <c r="I59" s="290">
        <f t="shared" si="25"/>
        <v>1</v>
      </c>
      <c r="J59" s="290">
        <f t="shared" si="26"/>
        <v>0</v>
      </c>
      <c r="K59" s="290">
        <f t="shared" si="27"/>
        <v>0</v>
      </c>
      <c r="L59" s="290">
        <f t="shared" si="28"/>
        <v>0</v>
      </c>
      <c r="M59" s="183">
        <f>IFERROR((VLOOKUP(E59,'D-Results_JointAnalysis'!A:M,8,FALSE)/VLOOKUP(E59,'D-Results_JointAnalysis'!A:M,13,FALSE)),0)</f>
        <v>1.5151515151515152E-2</v>
      </c>
      <c r="N59" s="183">
        <f>IFERROR((VLOOKUP(F59,'D-Results_JointAnalysis'!A:M,8,FALSE)/VLOOKUP(F59,'D-Results_JointAnalysis'!A:M,13,FALSE)),0)</f>
        <v>0</v>
      </c>
      <c r="O59" s="183">
        <f>IFERROR((VLOOKUP(G59,'D-Results_JointAnalysis'!A:M,8,FALSE)/VLOOKUP(G59,'D-Results_JointAnalysis'!A:M,13,FALSE)),0)</f>
        <v>0</v>
      </c>
      <c r="P59" s="183">
        <f>IFERROR((VLOOKUP(H59,'D-Results_JointAnalysis'!A:M,8,FALSE)/VLOOKUP(H59,'D-Results_JointAnalysis'!A:M,13,FALSE)),0)</f>
        <v>0</v>
      </c>
      <c r="Q59" s="184">
        <f t="shared" si="29"/>
        <v>1.5151515151515152E-2</v>
      </c>
      <c r="R59" s="237">
        <f t="shared" si="30"/>
        <v>0</v>
      </c>
      <c r="S59" s="183">
        <f>IFERROR((VLOOKUP(E59,'D-Results_JointAnalysis'!A:M,9,FALSE)/VLOOKUP(E59,'D-Results_JointAnalysis'!A:M,13,FALSE)),0)</f>
        <v>0.89393939393939392</v>
      </c>
      <c r="T59" s="183">
        <f>IFERROR((VLOOKUP(F59,'D-Results_JointAnalysis'!A:M,9,FALSE)/VLOOKUP(F59,'D-Results_JointAnalysis'!A:M,13,FALSE)),0)</f>
        <v>0</v>
      </c>
      <c r="U59" s="183">
        <f>IFERROR((VLOOKUP(G59,'D-Results_JointAnalysis'!A:M,9,FALSE)/VLOOKUP(G59,'D-Results_JointAnalysis'!A:M,13,FALSE)),0)</f>
        <v>0</v>
      </c>
      <c r="V59" s="183">
        <f>IFERROR((VLOOKUP(H59,'D-Results_JointAnalysis'!A:M,9,FALSE)/VLOOKUP(H59,'D-Results_JointAnalysis'!A:M,13,FALSE)),0)</f>
        <v>0</v>
      </c>
      <c r="W59" s="184">
        <f t="shared" si="31"/>
        <v>0.89393939393939392</v>
      </c>
      <c r="X59" s="237">
        <f t="shared" si="32"/>
        <v>0</v>
      </c>
      <c r="Y59" s="183">
        <f>IFERROR((VLOOKUP(E59,'D-Results_JointAnalysis'!A:M,10,FALSE)/VLOOKUP(E59,'D-Results_JointAnalysis'!A:M,13,FALSE)),0)</f>
        <v>9.0909090909090912E-2</v>
      </c>
      <c r="Z59" s="183">
        <f>IFERROR((VLOOKUP(F59,'D-Results_JointAnalysis'!A:M,10,FALSE)/VLOOKUP(F59,'D-Results_JointAnalysis'!A:M,13,FALSE)),0)</f>
        <v>0</v>
      </c>
      <c r="AA59" s="183">
        <f>IFERROR((VLOOKUP(G59,'D-Results_JointAnalysis'!A:M,10,FALSE)/VLOOKUP(G59,'D-Results_JointAnalysis'!A:M,13,FALSE)),0)</f>
        <v>0</v>
      </c>
      <c r="AB59" s="183">
        <f>IFERROR((VLOOKUP(H59,'D-Results_JointAnalysis'!A:M,10,FALSE)/VLOOKUP(H59,'D-Results_JointAnalysis'!A:M,13,FALSE)),0)</f>
        <v>0</v>
      </c>
      <c r="AC59" s="184">
        <f t="shared" si="33"/>
        <v>9.0909090909090912E-2</v>
      </c>
      <c r="AD59" s="237">
        <f t="shared" si="34"/>
        <v>0</v>
      </c>
      <c r="AE59" s="183">
        <f>IFERROR((VLOOKUP(E59,'D-Results_JointAnalysis'!A:M,11,FALSE)/VLOOKUP(E59,'D-Results_JointAnalysis'!A:M,13,FALSE)),0)</f>
        <v>0</v>
      </c>
      <c r="AF59" s="183">
        <f>IFERROR((VLOOKUP(F59,'D-Results_JointAnalysis'!A:M,11,FALSE)/VLOOKUP(F59,'D-Results_JointAnalysis'!A:M,13,FALSE)),0)</f>
        <v>0</v>
      </c>
      <c r="AG59" s="183">
        <f>IFERROR((VLOOKUP(G59,'D-Results_JointAnalysis'!A:M,11,FALSE)/VLOOKUP(G59,'D-Results_JointAnalysis'!A:M,13,FALSE)),0)</f>
        <v>0</v>
      </c>
      <c r="AH59" s="183">
        <f>IFERROR((VLOOKUP(H59,'D-Results_JointAnalysis'!A:M,11,FALSE)/VLOOKUP(H59,'D-Results_JointAnalysis'!A:M,13,FALSE)),0)</f>
        <v>0</v>
      </c>
      <c r="AI59" s="184">
        <f t="shared" si="35"/>
        <v>0</v>
      </c>
      <c r="AJ59" s="237">
        <f t="shared" si="36"/>
        <v>0</v>
      </c>
      <c r="AK59" s="183">
        <f>IFERROR((VLOOKUP(E59,'D-Results_JointAnalysis'!A:M,12,FALSE)/VLOOKUP(E59,'D-Results_JointAnalysis'!A:M,13,FALSE)),0)</f>
        <v>0</v>
      </c>
      <c r="AL59" s="183">
        <f>IFERROR((VLOOKUP(F59,'D-Results_JointAnalysis'!A:M,12,FALSE)/VLOOKUP(F59,'D-Results_JointAnalysis'!A:M,13,FALSE)),0)</f>
        <v>0</v>
      </c>
      <c r="AM59" s="183">
        <f>IFERROR((VLOOKUP(G59,'D-Results_JointAnalysis'!A:M,12,FALSE)/VLOOKUP(G59,'D-Results_JointAnalysis'!A:M,13,FALSE)),0)</f>
        <v>0</v>
      </c>
      <c r="AN59" s="183">
        <f>IFERROR((VLOOKUP(H59,'D-Results_JointAnalysis'!A:M,12,FALSE)/VLOOKUP(H59,'D-Results_JointAnalysis'!A:M,13,FALSE)),0)</f>
        <v>0</v>
      </c>
      <c r="AO59" s="184">
        <f t="shared" si="37"/>
        <v>0</v>
      </c>
      <c r="AP59" s="237">
        <f t="shared" si="38"/>
        <v>0</v>
      </c>
      <c r="AQ59" s="210">
        <f t="shared" si="39"/>
        <v>2</v>
      </c>
      <c r="AT59" s="335"/>
      <c r="AU59" s="188" t="s">
        <v>94</v>
      </c>
      <c r="AV59" s="192">
        <f>VLOOKUP(AU59,'E-REF_HNO_pop'!B:E,2,FALSE)</f>
        <v>64467</v>
      </c>
      <c r="AW59" s="192">
        <f>VLOOKUP(AU59,'E-REF_HNO_pop'!B:E,3,FALSE)</f>
        <v>5000</v>
      </c>
      <c r="AX59" s="192">
        <f>VLOOKUP(AU59,'E-REF_HNO_pop'!B:E,4,FALSE)</f>
        <v>59467</v>
      </c>
      <c r="AY59" s="238">
        <f t="shared" si="56"/>
        <v>2</v>
      </c>
      <c r="AZ59" s="238">
        <f t="shared" si="42"/>
        <v>2</v>
      </c>
      <c r="BA59" s="214">
        <f t="shared" si="54"/>
        <v>2</v>
      </c>
      <c r="BB59" s="244">
        <f t="shared" si="43"/>
        <v>0</v>
      </c>
      <c r="BC59" s="245">
        <f t="shared" si="44"/>
        <v>0.8812105835738947</v>
      </c>
      <c r="BD59" s="245">
        <f t="shared" si="45"/>
        <v>0.11878941642610538</v>
      </c>
      <c r="BE59" s="245">
        <f t="shared" si="46"/>
        <v>0</v>
      </c>
      <c r="BF59" s="284">
        <f t="shared" si="47"/>
        <v>0</v>
      </c>
      <c r="BG59" s="287">
        <f t="shared" si="5"/>
        <v>2</v>
      </c>
      <c r="BH59" s="264">
        <f t="shared" si="6"/>
        <v>7657.9973087417357</v>
      </c>
      <c r="BI59" s="254">
        <f t="shared" si="48"/>
        <v>1143.2291212337968</v>
      </c>
      <c r="BJ59" s="255">
        <f t="shared" si="55"/>
        <v>6514.7681875079388</v>
      </c>
      <c r="BK59" s="254">
        <f t="shared" si="57"/>
        <v>0</v>
      </c>
      <c r="BL59" s="254">
        <f t="shared" si="58"/>
        <v>56809.002691258269</v>
      </c>
      <c r="BM59" s="254">
        <f t="shared" si="51"/>
        <v>7657.9973087417357</v>
      </c>
      <c r="BN59" s="254">
        <f t="shared" si="52"/>
        <v>0</v>
      </c>
      <c r="BO59" s="255">
        <f t="shared" si="53"/>
        <v>0</v>
      </c>
      <c r="BP59" s="273"/>
    </row>
    <row r="60" spans="1:69" x14ac:dyDescent="0.35">
      <c r="A60" t="s">
        <v>111</v>
      </c>
      <c r="B60" t="s">
        <v>309</v>
      </c>
      <c r="C60" s="190">
        <f>VLOOKUP(A60,'E-REF_HNO_pop'!B:D,3,FALSE)</f>
        <v>4200</v>
      </c>
      <c r="D60" s="190">
        <f>VLOOKUP(A60,'E-REF_HNO_pop'!B:C,2,FALSE)</f>
        <v>56232</v>
      </c>
      <c r="E60" t="s">
        <v>96</v>
      </c>
      <c r="F60" t="s">
        <v>54</v>
      </c>
      <c r="I60" s="290">
        <f t="shared" si="25"/>
        <v>1.0117647058823529</v>
      </c>
      <c r="J60" s="290">
        <f t="shared" si="26"/>
        <v>0.9882352941176471</v>
      </c>
      <c r="K60" s="290">
        <f t="shared" si="27"/>
        <v>0</v>
      </c>
      <c r="L60" s="290">
        <f t="shared" si="28"/>
        <v>0</v>
      </c>
      <c r="M60" s="183">
        <f>IFERROR((VLOOKUP(E60,'D-Results_JointAnalysis'!A:M,8,FALSE)/VLOOKUP(E60,'D-Results_JointAnalysis'!A:M,13,FALSE)),0)</f>
        <v>0</v>
      </c>
      <c r="N60" s="183">
        <f>IFERROR((VLOOKUP(F60,'D-Results_JointAnalysis'!A:M,8,FALSE)/VLOOKUP(F60,'D-Results_JointAnalysis'!A:M,13,FALSE)),0)</f>
        <v>2.4691358024691357E-2</v>
      </c>
      <c r="O60" s="183">
        <f>IFERROR((VLOOKUP(G60,'D-Results_JointAnalysis'!A:M,8,FALSE)/VLOOKUP(G60,'D-Results_JointAnalysis'!A:M,13,FALSE)),0)</f>
        <v>0</v>
      </c>
      <c r="P60" s="183">
        <f>IFERROR((VLOOKUP(H60,'D-Results_JointAnalysis'!A:M,8,FALSE)/VLOOKUP(H60,'D-Results_JointAnalysis'!A:M,13,FALSE)),0)</f>
        <v>0</v>
      </c>
      <c r="Q60" s="184">
        <f t="shared" si="29"/>
        <v>1.2200435729847494E-2</v>
      </c>
      <c r="R60" s="237">
        <f t="shared" si="30"/>
        <v>51.241830065359473</v>
      </c>
      <c r="S60" s="183">
        <f>IFERROR((VLOOKUP(E60,'D-Results_JointAnalysis'!A:M,9,FALSE)/VLOOKUP(E60,'D-Results_JointAnalysis'!A:M,13,FALSE)),0)</f>
        <v>0.98837209302325579</v>
      </c>
      <c r="T60" s="183">
        <f>IFERROR((VLOOKUP(F60,'D-Results_JointAnalysis'!A:M,9,FALSE)/VLOOKUP(F60,'D-Results_JointAnalysis'!A:M,13,FALSE)),0)</f>
        <v>0.93827160493827155</v>
      </c>
      <c r="U60" s="183">
        <f>IFERROR((VLOOKUP(G60,'D-Results_JointAnalysis'!A:M,9,FALSE)/VLOOKUP(G60,'D-Results_JointAnalysis'!A:M,13,FALSE)),0)</f>
        <v>0</v>
      </c>
      <c r="V60" s="183">
        <f>IFERROR((VLOOKUP(H60,'D-Results_JointAnalysis'!A:M,9,FALSE)/VLOOKUP(H60,'D-Results_JointAnalysis'!A:M,13,FALSE)),0)</f>
        <v>0</v>
      </c>
      <c r="W60" s="184">
        <f t="shared" si="31"/>
        <v>0.96361655773420474</v>
      </c>
      <c r="X60" s="237">
        <f t="shared" si="32"/>
        <v>4047.1895424836598</v>
      </c>
      <c r="Y60" s="183">
        <f>IFERROR((VLOOKUP(E60,'D-Results_JointAnalysis'!A:M,10,FALSE)/VLOOKUP(E60,'D-Results_JointAnalysis'!A:M,13,FALSE)),0)</f>
        <v>1.1627906976744186E-2</v>
      </c>
      <c r="Z60" s="183">
        <f>IFERROR((VLOOKUP(F60,'D-Results_JointAnalysis'!A:M,10,FALSE)/VLOOKUP(F60,'D-Results_JointAnalysis'!A:M,13,FALSE)),0)</f>
        <v>3.7037037037037035E-2</v>
      </c>
      <c r="AA60" s="183">
        <f>IFERROR((VLOOKUP(G60,'D-Results_JointAnalysis'!A:M,10,FALSE)/VLOOKUP(G60,'D-Results_JointAnalysis'!A:M,13,FALSE)),0)</f>
        <v>0</v>
      </c>
      <c r="AB60" s="183">
        <f>IFERROR((VLOOKUP(H60,'D-Results_JointAnalysis'!A:M,10,FALSE)/VLOOKUP(H60,'D-Results_JointAnalysis'!A:M,13,FALSE)),0)</f>
        <v>0</v>
      </c>
      <c r="AC60" s="184">
        <f t="shared" si="33"/>
        <v>2.4183006535947713E-2</v>
      </c>
      <c r="AD60" s="237">
        <f t="shared" si="34"/>
        <v>101.5686274509804</v>
      </c>
      <c r="AE60" s="183">
        <f>IFERROR((VLOOKUP(E60,'D-Results_JointAnalysis'!A:M,11,FALSE)/VLOOKUP(E60,'D-Results_JointAnalysis'!A:M,13,FALSE)),0)</f>
        <v>0</v>
      </c>
      <c r="AF60" s="183">
        <f>IFERROR((VLOOKUP(F60,'D-Results_JointAnalysis'!A:M,11,FALSE)/VLOOKUP(F60,'D-Results_JointAnalysis'!A:M,13,FALSE)),0)</f>
        <v>0</v>
      </c>
      <c r="AG60" s="183">
        <f>IFERROR((VLOOKUP(G60,'D-Results_JointAnalysis'!A:M,11,FALSE)/VLOOKUP(G60,'D-Results_JointAnalysis'!A:M,13,FALSE)),0)</f>
        <v>0</v>
      </c>
      <c r="AH60" s="183">
        <f>IFERROR((VLOOKUP(H60,'D-Results_JointAnalysis'!A:M,11,FALSE)/VLOOKUP(H60,'D-Results_JointAnalysis'!A:M,13,FALSE)),0)</f>
        <v>0</v>
      </c>
      <c r="AI60" s="184">
        <f t="shared" si="35"/>
        <v>0</v>
      </c>
      <c r="AJ60" s="237">
        <f t="shared" si="36"/>
        <v>0</v>
      </c>
      <c r="AK60" s="183">
        <f>IFERROR((VLOOKUP(E60,'D-Results_JointAnalysis'!A:M,12,FALSE)/VLOOKUP(E60,'D-Results_JointAnalysis'!A:M,13,FALSE)),0)</f>
        <v>0</v>
      </c>
      <c r="AL60" s="183">
        <f>IFERROR((VLOOKUP(F60,'D-Results_JointAnalysis'!A:M,12,FALSE)/VLOOKUP(F60,'D-Results_JointAnalysis'!A:M,13,FALSE)),0)</f>
        <v>0</v>
      </c>
      <c r="AM60" s="183">
        <f>IFERROR((VLOOKUP(G60,'D-Results_JointAnalysis'!A:M,12,FALSE)/VLOOKUP(G60,'D-Results_JointAnalysis'!A:M,13,FALSE)),0)</f>
        <v>0</v>
      </c>
      <c r="AN60" s="183">
        <f>IFERROR((VLOOKUP(H60,'D-Results_JointAnalysis'!A:M,12,FALSE)/VLOOKUP(H60,'D-Results_JointAnalysis'!A:M,13,FALSE)),0)</f>
        <v>0</v>
      </c>
      <c r="AO60" s="184">
        <f t="shared" si="37"/>
        <v>0</v>
      </c>
      <c r="AP60" s="237">
        <f t="shared" si="38"/>
        <v>0</v>
      </c>
      <c r="AQ60" s="210">
        <f t="shared" si="39"/>
        <v>2</v>
      </c>
      <c r="AT60" s="335"/>
      <c r="AU60" s="188" t="s">
        <v>100</v>
      </c>
      <c r="AV60" s="192">
        <f>VLOOKUP(AU60,'E-REF_HNO_pop'!B:E,2,FALSE)</f>
        <v>54490</v>
      </c>
      <c r="AW60" s="192">
        <f>VLOOKUP(AU60,'E-REF_HNO_pop'!B:E,3,FALSE)</f>
        <v>9000</v>
      </c>
      <c r="AX60" s="192">
        <f>VLOOKUP(AU60,'E-REF_HNO_pop'!B:E,4,FALSE)</f>
        <v>45490</v>
      </c>
      <c r="AY60" s="238">
        <f t="shared" si="56"/>
        <v>2</v>
      </c>
      <c r="AZ60" s="238">
        <f t="shared" si="42"/>
        <v>3</v>
      </c>
      <c r="BA60" s="214">
        <f t="shared" si="54"/>
        <v>2</v>
      </c>
      <c r="BB60" s="244">
        <f t="shared" si="43"/>
        <v>1.8819937774489252E-2</v>
      </c>
      <c r="BC60" s="245">
        <f t="shared" si="44"/>
        <v>0.82931840549026192</v>
      </c>
      <c r="BD60" s="245">
        <f t="shared" si="45"/>
        <v>0.14783317086404404</v>
      </c>
      <c r="BE60" s="245">
        <f t="shared" si="46"/>
        <v>4.0284858712048306E-3</v>
      </c>
      <c r="BF60" s="284">
        <f t="shared" si="47"/>
        <v>0</v>
      </c>
      <c r="BG60" s="287">
        <f t="shared" si="5"/>
        <v>2</v>
      </c>
      <c r="BH60" s="264">
        <f t="shared" si="6"/>
        <v>8274.9416755037109</v>
      </c>
      <c r="BI60" s="254">
        <f t="shared" si="48"/>
        <v>2341.4634146341464</v>
      </c>
      <c r="BJ60" s="255">
        <f t="shared" si="55"/>
        <v>5933.478260869565</v>
      </c>
      <c r="BK60" s="254">
        <f t="shared" si="57"/>
        <v>1025.4984093319194</v>
      </c>
      <c r="BL60" s="254">
        <f t="shared" si="58"/>
        <v>45189.559915164369</v>
      </c>
      <c r="BM60" s="254">
        <f t="shared" si="51"/>
        <v>8055.4294803817602</v>
      </c>
      <c r="BN60" s="254">
        <f t="shared" si="52"/>
        <v>219.51219512195121</v>
      </c>
      <c r="BO60" s="255">
        <f t="shared" si="53"/>
        <v>0</v>
      </c>
      <c r="BP60" s="273"/>
    </row>
    <row r="61" spans="1:69" x14ac:dyDescent="0.35">
      <c r="AT61" s="335"/>
      <c r="AU61" s="188" t="s">
        <v>294</v>
      </c>
      <c r="AV61" s="192">
        <f>VLOOKUP(AU61,'E-REF_HNO_pop'!B:E,2,FALSE)</f>
        <v>75638</v>
      </c>
      <c r="AW61" s="192">
        <f>VLOOKUP(AU61,'E-REF_HNO_pop'!B:E,3,FALSE)</f>
        <v>2000</v>
      </c>
      <c r="AX61" s="192">
        <f>VLOOKUP(AU61,'E-REF_HNO_pop'!B:E,4,FALSE)</f>
        <v>73638</v>
      </c>
      <c r="AY61" s="238">
        <f t="shared" si="56"/>
        <v>2</v>
      </c>
      <c r="AZ61" s="238">
        <f t="shared" si="42"/>
        <v>2</v>
      </c>
      <c r="BA61" s="214">
        <f t="shared" si="54"/>
        <v>2</v>
      </c>
      <c r="BB61" s="244">
        <f t="shared" si="43"/>
        <v>3.2874056421939887E-3</v>
      </c>
      <c r="BC61" s="245">
        <f t="shared" si="44"/>
        <v>0.91492648133599708</v>
      </c>
      <c r="BD61" s="245">
        <f t="shared" si="45"/>
        <v>8.1436749552296725E-2</v>
      </c>
      <c r="BE61" s="245">
        <f t="shared" si="46"/>
        <v>3.4936346951202073E-4</v>
      </c>
      <c r="BF61" s="284">
        <f t="shared" si="47"/>
        <v>0</v>
      </c>
      <c r="BG61" s="287">
        <f t="shared" si="5"/>
        <v>2</v>
      </c>
      <c r="BH61" s="264">
        <f t="shared" si="6"/>
        <v>6186.13801674357</v>
      </c>
      <c r="BI61" s="254">
        <f t="shared" si="48"/>
        <v>294.36778589277668</v>
      </c>
      <c r="BJ61" s="255">
        <f t="shared" si="55"/>
        <v>5891.7702308507933</v>
      </c>
      <c r="BK61" s="254">
        <f t="shared" si="57"/>
        <v>248.65278796426892</v>
      </c>
      <c r="BL61" s="254">
        <f t="shared" si="58"/>
        <v>69203.209195292147</v>
      </c>
      <c r="BM61" s="254">
        <f t="shared" si="51"/>
        <v>6159.7128626366193</v>
      </c>
      <c r="BN61" s="254">
        <f t="shared" si="52"/>
        <v>26.425154106950224</v>
      </c>
      <c r="BO61" s="255">
        <f t="shared" si="53"/>
        <v>0</v>
      </c>
      <c r="BP61" s="273"/>
    </row>
    <row r="62" spans="1:69" x14ac:dyDescent="0.35">
      <c r="AT62" s="335"/>
      <c r="AU62" s="188" t="s">
        <v>103</v>
      </c>
      <c r="AV62" s="192">
        <f>VLOOKUP(AU62,'E-REF_HNO_pop'!B:E,2,FALSE)</f>
        <v>94645</v>
      </c>
      <c r="AW62" s="192">
        <f>VLOOKUP(AU62,'E-REF_HNO_pop'!B:E,3,FALSE)</f>
        <v>14000</v>
      </c>
      <c r="AX62" s="192">
        <f>VLOOKUP(AU62,'E-REF_HNO_pop'!B:E,4,FALSE)</f>
        <v>80645</v>
      </c>
      <c r="AY62" s="238">
        <f t="shared" si="56"/>
        <v>2</v>
      </c>
      <c r="AZ62" s="238">
        <f t="shared" si="42"/>
        <v>2</v>
      </c>
      <c r="BA62" s="214">
        <f t="shared" si="54"/>
        <v>2</v>
      </c>
      <c r="BB62" s="244">
        <f t="shared" si="43"/>
        <v>0</v>
      </c>
      <c r="BC62" s="245">
        <f t="shared" si="44"/>
        <v>0.95002921889441894</v>
      </c>
      <c r="BD62" s="245">
        <f t="shared" si="45"/>
        <v>4.9970781105580876E-2</v>
      </c>
      <c r="BE62" s="245">
        <f t="shared" si="46"/>
        <v>0</v>
      </c>
      <c r="BF62" s="284">
        <f t="shared" si="47"/>
        <v>0</v>
      </c>
      <c r="BG62" s="287">
        <f t="shared" si="5"/>
        <v>2</v>
      </c>
      <c r="BH62" s="264">
        <f t="shared" si="6"/>
        <v>4729.4845777377022</v>
      </c>
      <c r="BI62" s="254">
        <f t="shared" si="48"/>
        <v>1002.4918928144733</v>
      </c>
      <c r="BJ62" s="255">
        <f t="shared" si="55"/>
        <v>3726.9926849232293</v>
      </c>
      <c r="BK62" s="254">
        <f t="shared" si="57"/>
        <v>0</v>
      </c>
      <c r="BL62" s="254">
        <f t="shared" si="58"/>
        <v>89915.51542226228</v>
      </c>
      <c r="BM62" s="254">
        <f t="shared" si="51"/>
        <v>4729.4845777377022</v>
      </c>
      <c r="BN62" s="254">
        <f t="shared" si="52"/>
        <v>0</v>
      </c>
      <c r="BO62" s="255">
        <f t="shared" si="53"/>
        <v>0</v>
      </c>
      <c r="BP62" s="273"/>
    </row>
    <row r="63" spans="1:69" x14ac:dyDescent="0.35">
      <c r="AT63" s="335"/>
      <c r="AU63" s="188" t="s">
        <v>104</v>
      </c>
      <c r="AV63" s="192">
        <f>VLOOKUP(AU63,'E-REF_HNO_pop'!B:E,2,FALSE)</f>
        <v>63295</v>
      </c>
      <c r="AW63" s="192">
        <f>VLOOKUP(AU63,'E-REF_HNO_pop'!B:E,3,FALSE)</f>
        <v>3000</v>
      </c>
      <c r="AX63" s="192">
        <f>VLOOKUP(AU63,'E-REF_HNO_pop'!B:E,4,FALSE)</f>
        <v>60295</v>
      </c>
      <c r="AY63" s="238">
        <f t="shared" si="56"/>
        <v>2</v>
      </c>
      <c r="AZ63" s="238">
        <f t="shared" si="42"/>
        <v>2</v>
      </c>
      <c r="BA63" s="214">
        <f t="shared" si="54"/>
        <v>2</v>
      </c>
      <c r="BB63" s="244">
        <f t="shared" si="43"/>
        <v>0</v>
      </c>
      <c r="BC63" s="245">
        <f t="shared" si="44"/>
        <v>0.93866088801589176</v>
      </c>
      <c r="BD63" s="245">
        <f t="shared" si="45"/>
        <v>6.1339111984108199E-2</v>
      </c>
      <c r="BE63" s="245">
        <f t="shared" si="46"/>
        <v>0</v>
      </c>
      <c r="BF63" s="284">
        <f t="shared" si="47"/>
        <v>0</v>
      </c>
      <c r="BG63" s="287">
        <f t="shared" si="5"/>
        <v>2</v>
      </c>
      <c r="BH63" s="264">
        <f t="shared" si="6"/>
        <v>3882.4590930341283</v>
      </c>
      <c r="BI63" s="254">
        <f t="shared" si="48"/>
        <v>387.09677419354836</v>
      </c>
      <c r="BJ63" s="255">
        <f t="shared" si="55"/>
        <v>3495.36231884058</v>
      </c>
      <c r="BK63" s="254">
        <f t="shared" si="57"/>
        <v>0</v>
      </c>
      <c r="BL63" s="254">
        <f t="shared" si="58"/>
        <v>59412.540906965871</v>
      </c>
      <c r="BM63" s="254">
        <f t="shared" si="51"/>
        <v>3882.4590930341283</v>
      </c>
      <c r="BN63" s="254">
        <f t="shared" si="52"/>
        <v>0</v>
      </c>
      <c r="BO63" s="255">
        <f t="shared" si="53"/>
        <v>0</v>
      </c>
      <c r="BP63" s="273"/>
    </row>
    <row r="64" spans="1:69" x14ac:dyDescent="0.35">
      <c r="AT64" s="335"/>
      <c r="AU64" s="188" t="s">
        <v>107</v>
      </c>
      <c r="AV64" s="192">
        <f>VLOOKUP(AU64,'E-REF_HNO_pop'!B:E,2,FALSE)</f>
        <v>139718</v>
      </c>
      <c r="AW64" s="192">
        <f>VLOOKUP(AU64,'E-REF_HNO_pop'!B:E,3,FALSE)</f>
        <v>1000</v>
      </c>
      <c r="AX64" s="192">
        <f>VLOOKUP(AU64,'E-REF_HNO_pop'!B:E,4,FALSE)</f>
        <v>138718</v>
      </c>
      <c r="AY64" s="238">
        <f t="shared" si="56"/>
        <v>2</v>
      </c>
      <c r="AZ64" s="238">
        <f t="shared" si="42"/>
        <v>2</v>
      </c>
      <c r="BA64" s="214">
        <f t="shared" si="54"/>
        <v>2</v>
      </c>
      <c r="BB64" s="244">
        <f t="shared" si="43"/>
        <v>2.0809861881722516E-3</v>
      </c>
      <c r="BC64" s="245">
        <f t="shared" si="44"/>
        <v>0.8742321800299454</v>
      </c>
      <c r="BD64" s="245">
        <f t="shared" si="45"/>
        <v>0.12366258908272525</v>
      </c>
      <c r="BE64" s="245">
        <f t="shared" si="46"/>
        <v>2.4244699157081341E-5</v>
      </c>
      <c r="BF64" s="284">
        <f t="shared" si="47"/>
        <v>0</v>
      </c>
      <c r="BG64" s="287">
        <f t="shared" si="5"/>
        <v>2</v>
      </c>
      <c r="BH64" s="264">
        <f t="shared" si="6"/>
        <v>17281.277042337038</v>
      </c>
      <c r="BI64" s="254">
        <f t="shared" si="48"/>
        <v>148.45894996253151</v>
      </c>
      <c r="BJ64" s="255">
        <f t="shared" si="55"/>
        <v>17132.818092374506</v>
      </c>
      <c r="BK64" s="254">
        <f t="shared" si="57"/>
        <v>290.75122823905065</v>
      </c>
      <c r="BL64" s="254">
        <f t="shared" si="58"/>
        <v>122145.97172942391</v>
      </c>
      <c r="BM64" s="254">
        <f t="shared" si="51"/>
        <v>17277.889621460206</v>
      </c>
      <c r="BN64" s="254">
        <f t="shared" si="52"/>
        <v>3.3874208768290908</v>
      </c>
      <c r="BO64" s="255">
        <f t="shared" si="53"/>
        <v>0</v>
      </c>
      <c r="BP64" s="273"/>
    </row>
    <row r="65" spans="46:68" ht="15" thickBot="1" x14ac:dyDescent="0.4">
      <c r="AT65" s="336"/>
      <c r="AU65" s="189" t="s">
        <v>109</v>
      </c>
      <c r="AV65" s="203">
        <f>VLOOKUP(AU65,'E-REF_HNO_pop'!B:E,2,FALSE)</f>
        <v>69298</v>
      </c>
      <c r="AW65" s="203">
        <f>VLOOKUP(AU65,'E-REF_HNO_pop'!B:E,3,FALSE)</f>
        <v>0</v>
      </c>
      <c r="AX65" s="203">
        <f>VLOOKUP(AU65,'E-REF_HNO_pop'!B:E,4,FALSE)</f>
        <v>69298</v>
      </c>
      <c r="AY65" s="240">
        <f t="shared" si="56"/>
        <v>2</v>
      </c>
      <c r="AZ65" s="240">
        <f t="shared" si="42"/>
        <v>2</v>
      </c>
      <c r="BA65" s="218">
        <f t="shared" si="54"/>
        <v>2</v>
      </c>
      <c r="BB65" s="246">
        <f t="shared" si="43"/>
        <v>0</v>
      </c>
      <c r="BC65" s="247">
        <f t="shared" si="44"/>
        <v>0.96610169491525422</v>
      </c>
      <c r="BD65" s="247">
        <f t="shared" si="45"/>
        <v>3.3898305084745763E-2</v>
      </c>
      <c r="BE65" s="247">
        <f t="shared" si="46"/>
        <v>0</v>
      </c>
      <c r="BF65" s="285">
        <f t="shared" si="47"/>
        <v>0</v>
      </c>
      <c r="BG65" s="288">
        <f t="shared" si="5"/>
        <v>2</v>
      </c>
      <c r="BH65" s="265">
        <f t="shared" si="6"/>
        <v>2349.0847457627119</v>
      </c>
      <c r="BI65" s="256">
        <f t="shared" si="48"/>
        <v>0</v>
      </c>
      <c r="BJ65" s="257">
        <f t="shared" si="55"/>
        <v>2349.0847457627119</v>
      </c>
      <c r="BK65" s="256">
        <f t="shared" si="57"/>
        <v>0</v>
      </c>
      <c r="BL65" s="256">
        <f t="shared" si="58"/>
        <v>66948.91525423729</v>
      </c>
      <c r="BM65" s="256">
        <f t="shared" si="51"/>
        <v>2349.0847457627119</v>
      </c>
      <c r="BN65" s="256">
        <f t="shared" si="52"/>
        <v>0</v>
      </c>
      <c r="BO65" s="257">
        <f t="shared" si="53"/>
        <v>0</v>
      </c>
      <c r="BP65" s="273"/>
    </row>
    <row r="66" spans="46:68" x14ac:dyDescent="0.35">
      <c r="AT66" s="334" t="s">
        <v>365</v>
      </c>
      <c r="AU66" s="187" t="s">
        <v>142</v>
      </c>
      <c r="AV66" s="197">
        <f>VLOOKUP(AU66,'E-REF_HNO_pop'!B:E,2,FALSE)</f>
        <v>42436</v>
      </c>
      <c r="AW66" s="198">
        <f>VLOOKUP(AU66,'E-REF_HNO_pop'!B:E,3,FALSE)</f>
        <v>2000</v>
      </c>
      <c r="AX66" s="198">
        <f>VLOOKUP(AU66,'E-REF_HNO_pop'!B:E,4,FALSE)</f>
        <v>40436</v>
      </c>
      <c r="AY66" s="241">
        <f t="shared" si="56"/>
        <v>2</v>
      </c>
      <c r="AZ66" s="241">
        <f t="shared" si="42"/>
        <v>2</v>
      </c>
      <c r="BA66" s="242">
        <f>VLOOKUP(AU66,'D-Results_JointAnalysis'!U:AI,14,FALSE)</f>
        <v>2</v>
      </c>
      <c r="BB66" s="282">
        <f>(VLOOKUP(AU66,$A$27:$AQ$60,18,FALSE)+VLOOKUP(AU66,'D-Results_JointAnalysis'!AK:AX,9,FALSE))/(VLOOKUP(AU66,$A$27:$AQ$60,4,FALSE))</f>
        <v>1.5663250120352652E-4</v>
      </c>
      <c r="BC66" s="243">
        <f>(VLOOKUP(AU66,$A$27:$AQ$60,24,FALSE)+VLOOKUP(AU66,'D-Results_JointAnalysis'!AK:AX,10,FALSE))/(VLOOKUP(AU66,$A$27:$AQ$60,4,FALSE))</f>
        <v>0.95538051929289458</v>
      </c>
      <c r="BD66" s="243">
        <f>(VLOOKUP(AU66,$A$27:$AQ$60,30,FALSE)+VLOOKUP(AU66,'D-Results_JointAnalysis'!AK:AX,11,FALSE))/(VLOOKUP(AU66,$A$27:$AQ$60,4,FALSE))</f>
        <v>4.3523053198680682E-2</v>
      </c>
      <c r="BE66" s="243">
        <f>(VLOOKUP(AU66,$A$27:$AQ$60,36,FALSE)+VLOOKUP(AU66,'D-Results_JointAnalysis'!AK:AX,12,FALSE))/(VLOOKUP(AU66,$A$27:$AQ$60,4,FALSE))</f>
        <v>9.3979500722115889E-4</v>
      </c>
      <c r="BF66" s="283">
        <f>(VLOOKUP(AU66,$A$27:$AQ$60,42,FALSE)+VLOOKUP(AU66,'D-Results_JointAnalysis'!AK:AX,13,FALSE))/(VLOOKUP(AU66,$A$27:$AQ$60,4,FALSE))</f>
        <v>0</v>
      </c>
      <c r="BG66" s="278">
        <f t="shared" si="5"/>
        <v>2</v>
      </c>
      <c r="BH66" s="264">
        <f t="shared" si="6"/>
        <v>1886.8254264656507</v>
      </c>
      <c r="BI66" s="254">
        <f t="shared" si="48"/>
        <v>468.01840892179121</v>
      </c>
      <c r="BJ66" s="255">
        <f>VLOOKUP(AU66,'D-Results_JointAnalysis'!AK:AX,11,FALSE)+VLOOKUP(AU66,'D-Results_JointAnalysis'!AK:AX,12,FALSE)+VLOOKUP(AU66,'D-Results_JointAnalysis'!AK:AX,13,FALSE)</f>
        <v>1418.8070175438595</v>
      </c>
      <c r="BK66" s="263">
        <f t="shared" si="57"/>
        <v>6.6468568210728511</v>
      </c>
      <c r="BL66" s="252">
        <f t="shared" si="58"/>
        <v>40542.527716713274</v>
      </c>
      <c r="BM66" s="252">
        <f t="shared" si="51"/>
        <v>1846.9442855392135</v>
      </c>
      <c r="BN66" s="252">
        <f t="shared" si="52"/>
        <v>39.881140926437098</v>
      </c>
      <c r="BO66" s="253">
        <f t="shared" si="53"/>
        <v>0</v>
      </c>
      <c r="BP66" s="273"/>
    </row>
    <row r="67" spans="46:68" x14ac:dyDescent="0.35">
      <c r="AT67" s="335"/>
      <c r="AU67" s="188" t="s">
        <v>250</v>
      </c>
      <c r="AV67" s="200">
        <f>VLOOKUP(AU67,'E-REF_HNO_pop'!B:E,2,FALSE)</f>
        <v>85206</v>
      </c>
      <c r="AW67" s="192">
        <f>VLOOKUP(AU67,'E-REF_HNO_pop'!B:E,3,FALSE)</f>
        <v>3600</v>
      </c>
      <c r="AX67" s="192">
        <f>VLOOKUP(AU67,'E-REF_HNO_pop'!B:E,4,FALSE)</f>
        <v>81606</v>
      </c>
      <c r="AY67" s="238">
        <f t="shared" si="56"/>
        <v>2</v>
      </c>
      <c r="AZ67" s="238">
        <f t="shared" si="42"/>
        <v>2</v>
      </c>
      <c r="BA67" s="214">
        <f>VLOOKUP(AU67,'D-Results_JointAnalysis'!U:AI,14,FALSE)</f>
        <v>2</v>
      </c>
      <c r="BB67" s="244">
        <f>(VLOOKUP(AU67,$A$27:$AQ$60,18,FALSE)+VLOOKUP(AU67,'D-Results_JointAnalysis'!AK:AX,9,FALSE))/(VLOOKUP(AU67,$A$27:$AQ$60,4,FALSE))</f>
        <v>1.9469469379920204E-4</v>
      </c>
      <c r="BC67" s="245">
        <f>(VLOOKUP(AU67,$A$27:$AQ$60,24,FALSE)+VLOOKUP(AU67,'D-Results_JointAnalysis'!AK:AX,10,FALSE))/(VLOOKUP(AU67,$A$27:$AQ$60,4,FALSE))</f>
        <v>0.92955972112545071</v>
      </c>
      <c r="BD67" s="245">
        <f>(VLOOKUP(AU67,$A$27:$AQ$60,30,FALSE)+VLOOKUP(AU67,'D-Results_JointAnalysis'!AK:AX,11,FALSE))/(VLOOKUP(AU67,$A$27:$AQ$60,4,FALSE))</f>
        <v>7.0245584180750179E-2</v>
      </c>
      <c r="BE67" s="245">
        <f>(VLOOKUP(AU67,$A$27:$AQ$60,36,FALSE)+VLOOKUP(AU67,'D-Results_JointAnalysis'!AK:AX,12,FALSE))/(VLOOKUP(AU67,$A$27:$AQ$60,4,FALSE))</f>
        <v>0</v>
      </c>
      <c r="BF67" s="284">
        <f>(VLOOKUP(AU67,$A$27:$AQ$60,42,FALSE)+VLOOKUP(AU67,'D-Results_JointAnalysis'!AK:AX,13,FALSE))/(VLOOKUP(AU67,$A$27:$AQ$60,4,FALSE))</f>
        <v>0</v>
      </c>
      <c r="BG67" s="279">
        <f t="shared" si="5"/>
        <v>2</v>
      </c>
      <c r="BH67" s="264">
        <f t="shared" si="6"/>
        <v>5985.3452457049998</v>
      </c>
      <c r="BI67" s="254">
        <f t="shared" si="48"/>
        <v>291.90338523988311</v>
      </c>
      <c r="BJ67" s="255">
        <f>VLOOKUP(AU67,'D-Results_JointAnalysis'!AK:AX,11,FALSE)+VLOOKUP(AU67,'D-Results_JointAnalysis'!AK:AX,12,FALSE)+VLOOKUP(AU67,'D-Results_JointAnalysis'!AK:AX,13,FALSE)</f>
        <v>5693.4418604651164</v>
      </c>
      <c r="BK67" s="264">
        <f t="shared" si="57"/>
        <v>16.58915607985481</v>
      </c>
      <c r="BL67" s="254">
        <f t="shared" si="58"/>
        <v>79204.065598215151</v>
      </c>
      <c r="BM67" s="254">
        <f t="shared" si="51"/>
        <v>5985.3452457049998</v>
      </c>
      <c r="BN67" s="254">
        <f t="shared" si="52"/>
        <v>0</v>
      </c>
      <c r="BO67" s="255">
        <f t="shared" si="53"/>
        <v>0</v>
      </c>
      <c r="BP67" s="273"/>
    </row>
    <row r="68" spans="46:68" x14ac:dyDescent="0.35">
      <c r="AT68" s="335"/>
      <c r="AU68" s="188" t="s">
        <v>270</v>
      </c>
      <c r="AV68" s="200">
        <f>VLOOKUP(AU68,'E-REF_HNO_pop'!B:E,2,FALSE)</f>
        <v>172803</v>
      </c>
      <c r="AW68" s="192">
        <f>VLOOKUP(AU68,'E-REF_HNO_pop'!B:E,3,FALSE)</f>
        <v>0</v>
      </c>
      <c r="AX68" s="192">
        <f>VLOOKUP(AU68,'E-REF_HNO_pop'!B:E,4,FALSE)</f>
        <v>172803</v>
      </c>
      <c r="AY68" s="238">
        <f t="shared" si="56"/>
        <v>2</v>
      </c>
      <c r="AZ68" s="238">
        <f t="shared" si="42"/>
        <v>2</v>
      </c>
      <c r="BA68" s="214">
        <f>VLOOKUP(AU68,'D-Results_JointAnalysis'!U:AI,14,FALSE)</f>
        <v>2</v>
      </c>
      <c r="BB68" s="244">
        <f>(VLOOKUP(AU68,$A$27:$AQ$60,18,FALSE)+VLOOKUP(AU68,'D-Results_JointAnalysis'!AK:AX,9,FALSE))/(VLOOKUP(AU68,$A$27:$AQ$60,4,FALSE))</f>
        <v>0</v>
      </c>
      <c r="BC68" s="245">
        <f>(VLOOKUP(AU68,$A$27:$AQ$60,24,FALSE)+VLOOKUP(AU68,'D-Results_JointAnalysis'!AK:AX,10,FALSE))/(VLOOKUP(AU68,$A$27:$AQ$60,4,FALSE))</f>
        <v>0.91025641025641024</v>
      </c>
      <c r="BD68" s="245">
        <f>(VLOOKUP(AU68,$A$27:$AQ$60,30,FALSE)+VLOOKUP(AU68,'D-Results_JointAnalysis'!AK:AX,11,FALSE))/(VLOOKUP(AU68,$A$27:$AQ$60,4,FALSE))</f>
        <v>8.9743589743589744E-2</v>
      </c>
      <c r="BE68" s="245">
        <f>(VLOOKUP(AU68,$A$27:$AQ$60,36,FALSE)+VLOOKUP(AU68,'D-Results_JointAnalysis'!AK:AX,12,FALSE))/(VLOOKUP(AU68,$A$27:$AQ$60,4,FALSE))</f>
        <v>0</v>
      </c>
      <c r="BF68" s="284">
        <f>(VLOOKUP(AU68,$A$27:$AQ$60,42,FALSE)+VLOOKUP(AU68,'D-Results_JointAnalysis'!AK:AX,13,FALSE))/(VLOOKUP(AU68,$A$27:$AQ$60,4,FALSE))</f>
        <v>0</v>
      </c>
      <c r="BG68" s="279">
        <f t="shared" si="5"/>
        <v>2</v>
      </c>
      <c r="BH68" s="264">
        <f t="shared" si="6"/>
        <v>15507.961538461539</v>
      </c>
      <c r="BI68" s="254">
        <f t="shared" si="48"/>
        <v>0</v>
      </c>
      <c r="BJ68" s="255">
        <f>VLOOKUP(AU68,'D-Results_JointAnalysis'!AK:AX,11,FALSE)+VLOOKUP(AU68,'D-Results_JointAnalysis'!AK:AX,12,FALSE)+VLOOKUP(AU68,'D-Results_JointAnalysis'!AK:AX,13,FALSE)</f>
        <v>15507.961538461539</v>
      </c>
      <c r="BK68" s="264">
        <f t="shared" si="57"/>
        <v>0</v>
      </c>
      <c r="BL68" s="254">
        <f t="shared" si="58"/>
        <v>157295.03846153847</v>
      </c>
      <c r="BM68" s="254">
        <f t="shared" si="51"/>
        <v>15507.961538461539</v>
      </c>
      <c r="BN68" s="254">
        <f t="shared" si="52"/>
        <v>0</v>
      </c>
      <c r="BO68" s="255">
        <f t="shared" si="53"/>
        <v>0</v>
      </c>
      <c r="BP68" s="273"/>
    </row>
    <row r="69" spans="46:68" x14ac:dyDescent="0.35">
      <c r="AT69" s="335"/>
      <c r="AU69" s="188" t="s">
        <v>77</v>
      </c>
      <c r="AV69" s="200">
        <f>VLOOKUP(AU69,'E-REF_HNO_pop'!B:E,2,FALSE)</f>
        <v>70925</v>
      </c>
      <c r="AW69" s="192">
        <f>VLOOKUP(AU69,'E-REF_HNO_pop'!B:E,3,FALSE)</f>
        <v>1500</v>
      </c>
      <c r="AX69" s="192">
        <f>VLOOKUP(AU69,'E-REF_HNO_pop'!B:E,4,FALSE)</f>
        <v>69425</v>
      </c>
      <c r="AY69" s="238">
        <f t="shared" si="56"/>
        <v>2</v>
      </c>
      <c r="AZ69" s="238">
        <f t="shared" si="42"/>
        <v>2</v>
      </c>
      <c r="BA69" s="214">
        <f>VLOOKUP(AU69,'D-Results_JointAnalysis'!U:AI,14,FALSE)</f>
        <v>2</v>
      </c>
      <c r="BB69" s="244">
        <f>(VLOOKUP(AU69,$A$27:$AQ$60,18,FALSE)+VLOOKUP(AU69,'D-Results_JointAnalysis'!AK:AX,9,FALSE))/(VLOOKUP(AU69,$A$27:$AQ$60,4,FALSE))</f>
        <v>0</v>
      </c>
      <c r="BC69" s="245">
        <f>(VLOOKUP(AU69,$A$27:$AQ$60,24,FALSE)+VLOOKUP(AU69,'D-Results_JointAnalysis'!AK:AX,10,FALSE))/(VLOOKUP(AU69,$A$27:$AQ$60,4,FALSE))</f>
        <v>0.9907896157803866</v>
      </c>
      <c r="BD69" s="245">
        <f>(VLOOKUP(AU69,$A$27:$AQ$60,30,FALSE)+VLOOKUP(AU69,'D-Results_JointAnalysis'!AK:AX,11,FALSE))/(VLOOKUP(AU69,$A$27:$AQ$60,4,FALSE))</f>
        <v>9.2103842196131838E-3</v>
      </c>
      <c r="BE69" s="245">
        <f>(VLOOKUP(AU69,$A$27:$AQ$60,36,FALSE)+VLOOKUP(AU69,'D-Results_JointAnalysis'!AK:AX,12,FALSE))/(VLOOKUP(AU69,$A$27:$AQ$60,4,FALSE))</f>
        <v>0</v>
      </c>
      <c r="BF69" s="284">
        <f>(VLOOKUP(AU69,$A$27:$AQ$60,42,FALSE)+VLOOKUP(AU69,'D-Results_JointAnalysis'!AK:AX,13,FALSE))/(VLOOKUP(AU69,$A$27:$AQ$60,4,FALSE))</f>
        <v>0</v>
      </c>
      <c r="BG69" s="279">
        <f t="shared" ref="BG69:BG75" si="70">IF(BF69&gt;=0.25,5,IF(SUM(BE69:BF69)&gt;=0.25,4,IF(SUM(BD69:BF69)&gt;=0.25,3,IF(SUM(BC69:BF69)&gt;=0.25,2,1))))</f>
        <v>2</v>
      </c>
      <c r="BH69" s="264">
        <f t="shared" ref="BH69:BH75" si="71">BI69+BJ69</f>
        <v>653.24650077606509</v>
      </c>
      <c r="BI69" s="254">
        <f t="shared" si="48"/>
        <v>115.06820620242172</v>
      </c>
      <c r="BJ69" s="255">
        <f>VLOOKUP(AU69,'D-Results_JointAnalysis'!AK:AX,11,FALSE)+VLOOKUP(AU69,'D-Results_JointAnalysis'!AK:AX,12,FALSE)+VLOOKUP(AU69,'D-Results_JointAnalysis'!AK:AX,13,FALSE)</f>
        <v>538.17829457364337</v>
      </c>
      <c r="BK69" s="264">
        <f t="shared" ref="BK69:BK75" si="72">IFERROR((BB69*AV69),0)</f>
        <v>0</v>
      </c>
      <c r="BL69" s="254">
        <f t="shared" ref="BL69:BL75" si="73">IFERROR((BC69*$AV69),0)</f>
        <v>70271.753499223923</v>
      </c>
      <c r="BM69" s="254">
        <f t="shared" ref="BM69:BM75" si="74">IFERROR((BD69*$AV69),0)</f>
        <v>653.24650077606509</v>
      </c>
      <c r="BN69" s="254">
        <f t="shared" ref="BN69:BN75" si="75">IFERROR((BE69*$AV69),0)</f>
        <v>0</v>
      </c>
      <c r="BO69" s="255">
        <f t="shared" ref="BO69:BO75" si="76">IFERROR((BF69*$AV69),0)</f>
        <v>0</v>
      </c>
      <c r="BP69" s="273"/>
    </row>
    <row r="70" spans="46:68" x14ac:dyDescent="0.35">
      <c r="AT70" s="335"/>
      <c r="AU70" s="188" t="s">
        <v>83</v>
      </c>
      <c r="AV70" s="200">
        <f>VLOOKUP(AU70,'E-REF_HNO_pop'!B:E,2,FALSE)</f>
        <v>143834</v>
      </c>
      <c r="AW70" s="192">
        <f>VLOOKUP(AU70,'E-REF_HNO_pop'!B:E,3,FALSE)</f>
        <v>22000</v>
      </c>
      <c r="AX70" s="192">
        <f>VLOOKUP(AU70,'E-REF_HNO_pop'!B:E,4,FALSE)</f>
        <v>121834</v>
      </c>
      <c r="AY70" s="238">
        <f t="shared" si="56"/>
        <v>2</v>
      </c>
      <c r="AZ70" s="238">
        <f t="shared" si="42"/>
        <v>2</v>
      </c>
      <c r="BA70" s="214">
        <f>VLOOKUP(AU70,'D-Results_JointAnalysis'!U:AI,14,FALSE)</f>
        <v>2</v>
      </c>
      <c r="BB70" s="244">
        <f>(VLOOKUP(AU70,$A$27:$AQ$60,18,FALSE)+VLOOKUP(AU70,'D-Results_JointAnalysis'!AK:AX,9,FALSE))/(VLOOKUP(AU70,$A$27:$AQ$60,4,FALSE))</f>
        <v>0</v>
      </c>
      <c r="BC70" s="245">
        <f>(VLOOKUP(AU70,$A$27:$AQ$60,24,FALSE)+VLOOKUP(AU70,'D-Results_JointAnalysis'!AK:AX,10,FALSE))/(VLOOKUP(AU70,$A$27:$AQ$60,4,FALSE))</f>
        <v>0.94561383826666934</v>
      </c>
      <c r="BD70" s="245">
        <f>(VLOOKUP(AU70,$A$27:$AQ$60,30,FALSE)+VLOOKUP(AU70,'D-Results_JointAnalysis'!AK:AX,11,FALSE))/(VLOOKUP(AU70,$A$27:$AQ$60,4,FALSE))</f>
        <v>5.4386161733330607E-2</v>
      </c>
      <c r="BE70" s="245">
        <f>(VLOOKUP(AU70,$A$27:$AQ$60,36,FALSE)+VLOOKUP(AU70,'D-Results_JointAnalysis'!AK:AX,12,FALSE))/(VLOOKUP(AU70,$A$27:$AQ$60,4,FALSE))</f>
        <v>0</v>
      </c>
      <c r="BF70" s="284">
        <f>(VLOOKUP(AU70,$A$27:$AQ$60,42,FALSE)+VLOOKUP(AU70,'D-Results_JointAnalysis'!AK:AX,13,FALSE))/(VLOOKUP(AU70,$A$27:$AQ$60,4,FALSE))</f>
        <v>0</v>
      </c>
      <c r="BG70" s="279">
        <f t="shared" si="70"/>
        <v>2</v>
      </c>
      <c r="BH70" s="264">
        <f t="shared" si="71"/>
        <v>7822.5791867518747</v>
      </c>
      <c r="BI70" s="254">
        <f t="shared" si="48"/>
        <v>2674.6636937941284</v>
      </c>
      <c r="BJ70" s="255">
        <f>VLOOKUP(AU70,'D-Results_JointAnalysis'!AK:AX,11,FALSE)+VLOOKUP(AU70,'D-Results_JointAnalysis'!AK:AX,12,FALSE)+VLOOKUP(AU70,'D-Results_JointAnalysis'!AK:AX,13,FALSE)</f>
        <v>5147.9154929577462</v>
      </c>
      <c r="BK70" s="264">
        <f t="shared" si="72"/>
        <v>0</v>
      </c>
      <c r="BL70" s="254">
        <f t="shared" si="73"/>
        <v>136011.42081324811</v>
      </c>
      <c r="BM70" s="254">
        <f t="shared" si="74"/>
        <v>7822.5791867518747</v>
      </c>
      <c r="BN70" s="254">
        <f t="shared" si="75"/>
        <v>0</v>
      </c>
      <c r="BO70" s="255">
        <f t="shared" si="76"/>
        <v>0</v>
      </c>
      <c r="BP70" s="273"/>
    </row>
    <row r="71" spans="46:68" x14ac:dyDescent="0.35">
      <c r="AT71" s="335"/>
      <c r="AU71" s="188" t="s">
        <v>88</v>
      </c>
      <c r="AV71" s="200">
        <f>VLOOKUP(AU71,'E-REF_HNO_pop'!B:E,2,FALSE)</f>
        <v>159016</v>
      </c>
      <c r="AW71" s="192">
        <f>VLOOKUP(AU71,'E-REF_HNO_pop'!B:E,3,FALSE)</f>
        <v>500</v>
      </c>
      <c r="AX71" s="192">
        <f>VLOOKUP(AU71,'E-REF_HNO_pop'!B:E,4,FALSE)</f>
        <v>158516</v>
      </c>
      <c r="AY71" s="238">
        <f t="shared" si="56"/>
        <v>2</v>
      </c>
      <c r="AZ71" s="238">
        <f t="shared" si="42"/>
        <v>2</v>
      </c>
      <c r="BA71" s="214">
        <f>VLOOKUP(AU71,'D-Results_JointAnalysis'!U:AI,14,FALSE)</f>
        <v>2</v>
      </c>
      <c r="BB71" s="244">
        <f>(VLOOKUP(AU71,$A$27:$AQ$60,18,FALSE)+VLOOKUP(AU71,'D-Results_JointAnalysis'!AK:AX,9,FALSE))/(VLOOKUP(AU71,$A$27:$AQ$60,4,FALSE))</f>
        <v>3.2222245775431898E-5</v>
      </c>
      <c r="BC71" s="245">
        <f>(VLOOKUP(AU71,$A$27:$AQ$60,24,FALSE)+VLOOKUP(AU71,'D-Results_JointAnalysis'!AK:AX,10,FALSE))/(VLOOKUP(AU71,$A$27:$AQ$60,4,FALSE))</f>
        <v>0.95257482134700489</v>
      </c>
      <c r="BD71" s="245">
        <f>(VLOOKUP(AU71,$A$27:$AQ$60,30,FALSE)+VLOOKUP(AU71,'D-Results_JointAnalysis'!AK:AX,11,FALSE))/(VLOOKUP(AU71,$A$27:$AQ$60,4,FALSE))</f>
        <v>3.9543699223571822E-2</v>
      </c>
      <c r="BE71" s="245">
        <f>(VLOOKUP(AU71,$A$27:$AQ$60,36,FALSE)+VLOOKUP(AU71,'D-Results_JointAnalysis'!AK:AX,12,FALSE))/(VLOOKUP(AU71,$A$27:$AQ$60,4,FALSE))</f>
        <v>7.849257183647939E-3</v>
      </c>
      <c r="BF71" s="284">
        <f>(VLOOKUP(AU71,$A$27:$AQ$60,42,FALSE)+VLOOKUP(AU71,'D-Results_JointAnalysis'!AK:AX,13,FALSE))/(VLOOKUP(AU71,$A$27:$AQ$60,4,FALSE))</f>
        <v>0</v>
      </c>
      <c r="BG71" s="279">
        <f t="shared" si="70"/>
        <v>2</v>
      </c>
      <c r="BH71" s="264">
        <f t="shared" si="71"/>
        <v>7536.2383560504577</v>
      </c>
      <c r="BI71" s="254">
        <f t="shared" si="48"/>
        <v>47.293474160694082</v>
      </c>
      <c r="BJ71" s="255">
        <f>VLOOKUP(AU71,'D-Results_JointAnalysis'!AK:AX,11,FALSE)+VLOOKUP(AU71,'D-Results_JointAnalysis'!AK:AX,12,FALSE)+VLOOKUP(AU71,'D-Results_JointAnalysis'!AK:AX,13,FALSE)</f>
        <v>7488.9448818897636</v>
      </c>
      <c r="BK71" s="264">
        <f t="shared" si="72"/>
        <v>5.1238526342260791</v>
      </c>
      <c r="BL71" s="254">
        <f t="shared" si="73"/>
        <v>151474.63779131533</v>
      </c>
      <c r="BM71" s="254">
        <f t="shared" si="74"/>
        <v>6288.0808757354971</v>
      </c>
      <c r="BN71" s="254">
        <f t="shared" si="75"/>
        <v>1248.1574803149606</v>
      </c>
      <c r="BO71" s="255">
        <f t="shared" si="76"/>
        <v>0</v>
      </c>
      <c r="BP71" s="273"/>
    </row>
    <row r="72" spans="46:68" x14ac:dyDescent="0.35">
      <c r="AT72" s="335"/>
      <c r="AU72" s="188" t="s">
        <v>89</v>
      </c>
      <c r="AV72" s="200">
        <f>VLOOKUP(AU72,'E-REF_HNO_pop'!B:E,2,FALSE)</f>
        <v>50902</v>
      </c>
      <c r="AW72" s="192">
        <f>VLOOKUP(AU72,'E-REF_HNO_pop'!B:E,3,FALSE)</f>
        <v>100</v>
      </c>
      <c r="AX72" s="192">
        <f>VLOOKUP(AU72,'E-REF_HNO_pop'!B:E,4,FALSE)</f>
        <v>50802</v>
      </c>
      <c r="AY72" s="238">
        <f t="shared" si="56"/>
        <v>2</v>
      </c>
      <c r="AZ72" s="238">
        <f t="shared" si="42"/>
        <v>3</v>
      </c>
      <c r="BA72" s="214">
        <f>VLOOKUP(AU72,'D-Results_JointAnalysis'!U:AI,14,FALSE)</f>
        <v>2</v>
      </c>
      <c r="BB72" s="244">
        <f>(VLOOKUP(AU72,$A$27:$AQ$60,18,FALSE)+VLOOKUP(AU72,'D-Results_JointAnalysis'!AK:AX,9,FALSE))/(VLOOKUP(AU72,$A$27:$AQ$60,4,FALSE))</f>
        <v>7.9860136151948932E-6</v>
      </c>
      <c r="BC72" s="245">
        <f>(VLOOKUP(AU72,$A$27:$AQ$60,24,FALSE)+VLOOKUP(AU72,'D-Results_JointAnalysis'!AK:AX,10,FALSE))/(VLOOKUP(AU72,$A$27:$AQ$60,4,FALSE))</f>
        <v>0.86930237337796934</v>
      </c>
      <c r="BD72" s="245">
        <f>(VLOOKUP(AU72,$A$27:$AQ$60,30,FALSE)+VLOOKUP(AU72,'D-Results_JointAnalysis'!AK:AX,11,FALSE))/(VLOOKUP(AU72,$A$27:$AQ$60,4,FALSE))</f>
        <v>0.13064172452672418</v>
      </c>
      <c r="BE72" s="245">
        <f>(VLOOKUP(AU72,$A$27:$AQ$60,36,FALSE)+VLOOKUP(AU72,'D-Results_JointAnalysis'!AK:AX,12,FALSE))/(VLOOKUP(AU72,$A$27:$AQ$60,4,FALSE))</f>
        <v>4.7916081691169352E-5</v>
      </c>
      <c r="BF72" s="284">
        <f>(VLOOKUP(AU72,$A$27:$AQ$60,42,FALSE)+VLOOKUP(AU72,'D-Results_JointAnalysis'!AK:AX,13,FALSE))/(VLOOKUP(AU72,$A$27:$AQ$60,4,FALSE))</f>
        <v>0</v>
      </c>
      <c r="BG72" s="279">
        <f t="shared" si="70"/>
        <v>2</v>
      </c>
      <c r="BH72" s="264">
        <f t="shared" si="71"/>
        <v>6652.3640862495577</v>
      </c>
      <c r="BI72" s="254">
        <f t="shared" si="48"/>
        <v>26.016260162601625</v>
      </c>
      <c r="BJ72" s="255">
        <f>VLOOKUP(AU72,'D-Results_JointAnalysis'!AK:AX,11,FALSE)+VLOOKUP(AU72,'D-Results_JointAnalysis'!AK:AX,12,FALSE)+VLOOKUP(AU72,'D-Results_JointAnalysis'!AK:AX,13,FALSE)</f>
        <v>6626.347826086956</v>
      </c>
      <c r="BK72" s="264">
        <f t="shared" si="72"/>
        <v>0.40650406504065045</v>
      </c>
      <c r="BL72" s="254">
        <f t="shared" si="73"/>
        <v>44249.229409685395</v>
      </c>
      <c r="BM72" s="254">
        <f t="shared" si="74"/>
        <v>6649.9250618593142</v>
      </c>
      <c r="BN72" s="254">
        <f t="shared" si="75"/>
        <v>2.4390243902439024</v>
      </c>
      <c r="BO72" s="255">
        <f t="shared" si="76"/>
        <v>0</v>
      </c>
      <c r="BP72" s="273"/>
    </row>
    <row r="73" spans="46:68" x14ac:dyDescent="0.35">
      <c r="AT73" s="335"/>
      <c r="AU73" s="188" t="s">
        <v>146</v>
      </c>
      <c r="AV73" s="200">
        <f>VLOOKUP(AU73,'E-REF_HNO_pop'!B:E,2,FALSE)</f>
        <v>163358</v>
      </c>
      <c r="AW73" s="192">
        <f>VLOOKUP(AU73,'E-REF_HNO_pop'!B:E,3,FALSE)</f>
        <v>6000</v>
      </c>
      <c r="AX73" s="192">
        <f>VLOOKUP(AU73,'E-REF_HNO_pop'!B:E,4,FALSE)</f>
        <v>157358</v>
      </c>
      <c r="AY73" s="238">
        <f t="shared" si="56"/>
        <v>2</v>
      </c>
      <c r="AZ73" s="238">
        <f t="shared" si="42"/>
        <v>3</v>
      </c>
      <c r="BA73" s="214">
        <f>VLOOKUP(AU73,'D-Results_JointAnalysis'!U:AI,14,FALSE)</f>
        <v>2</v>
      </c>
      <c r="BB73" s="244">
        <f>(VLOOKUP(AU73,$A$27:$AQ$60,18,FALSE)+VLOOKUP(AU73,'D-Results_JointAnalysis'!AK:AX,9,FALSE))/(VLOOKUP(AU73,$A$27:$AQ$60,4,FALSE))</f>
        <v>0</v>
      </c>
      <c r="BC73" s="245">
        <f>(VLOOKUP(AU73,$A$27:$AQ$60,24,FALSE)+VLOOKUP(AU73,'D-Results_JointAnalysis'!AK:AX,10,FALSE))/(VLOOKUP(AU73,$A$27:$AQ$60,4,FALSE))</f>
        <v>0.77796382270527087</v>
      </c>
      <c r="BD73" s="245">
        <f>(VLOOKUP(AU73,$A$27:$AQ$60,30,FALSE)+VLOOKUP(AU73,'D-Results_JointAnalysis'!AK:AX,11,FALSE))/(VLOOKUP(AU73,$A$27:$AQ$60,4,FALSE))</f>
        <v>0.2213524850988362</v>
      </c>
      <c r="BE73" s="245">
        <f>(VLOOKUP(AU73,$A$27:$AQ$60,36,FALSE)+VLOOKUP(AU73,'D-Results_JointAnalysis'!AK:AX,12,FALSE))/(VLOOKUP(AU73,$A$27:$AQ$60,4,FALSE))</f>
        <v>6.836921958929714E-4</v>
      </c>
      <c r="BF73" s="284">
        <f>(VLOOKUP(AU73,$A$27:$AQ$60,42,FALSE)+VLOOKUP(AU73,'D-Results_JointAnalysis'!AK:AX,13,FALSE))/(VLOOKUP(AU73,$A$27:$AQ$60,4,FALSE))</f>
        <v>0</v>
      </c>
      <c r="BG73" s="279">
        <f t="shared" si="70"/>
        <v>2</v>
      </c>
      <c r="BH73" s="264">
        <f t="shared" si="71"/>
        <v>36271.385850512372</v>
      </c>
      <c r="BI73" s="254">
        <f t="shared" si="48"/>
        <v>1530.0092271357476</v>
      </c>
      <c r="BJ73" s="255">
        <f>VLOOKUP(AU73,'D-Results_JointAnalysis'!AK:AX,11,FALSE)+VLOOKUP(AU73,'D-Results_JointAnalysis'!AK:AX,12,FALSE)+VLOOKUP(AU73,'D-Results_JointAnalysis'!AK:AX,13,FALSE)</f>
        <v>34741.376623376622</v>
      </c>
      <c r="BK73" s="264">
        <f t="shared" si="72"/>
        <v>0</v>
      </c>
      <c r="BL73" s="254">
        <f t="shared" si="73"/>
        <v>127086.61414948764</v>
      </c>
      <c r="BM73" s="254">
        <f t="shared" si="74"/>
        <v>36159.699260775684</v>
      </c>
      <c r="BN73" s="254">
        <f t="shared" si="75"/>
        <v>111.68658973668403</v>
      </c>
      <c r="BO73" s="255">
        <f t="shared" si="76"/>
        <v>0</v>
      </c>
      <c r="BP73" s="273"/>
    </row>
    <row r="74" spans="46:68" x14ac:dyDescent="0.35">
      <c r="AT74" s="335"/>
      <c r="AU74" s="188" t="s">
        <v>293</v>
      </c>
      <c r="AV74" s="200">
        <f>VLOOKUP(AU74,'E-REF_HNO_pop'!B:E,2,FALSE)</f>
        <v>115329</v>
      </c>
      <c r="AW74" s="192">
        <f>VLOOKUP(AU74,'E-REF_HNO_pop'!B:E,3,FALSE)</f>
        <v>0</v>
      </c>
      <c r="AX74" s="192">
        <f>VLOOKUP(AU74,'E-REF_HNO_pop'!B:E,4,FALSE)</f>
        <v>115329</v>
      </c>
      <c r="AY74" s="238">
        <f t="shared" si="56"/>
        <v>2</v>
      </c>
      <c r="AZ74" s="238">
        <f t="shared" si="42"/>
        <v>2</v>
      </c>
      <c r="BA74" s="214">
        <f>VLOOKUP(AU74,'D-Results_JointAnalysis'!U:AI,14,FALSE)</f>
        <v>2</v>
      </c>
      <c r="BB74" s="244">
        <f>(VLOOKUP(AU74,$A$27:$AQ$60,18,FALSE)+VLOOKUP(AU74,'D-Results_JointAnalysis'!AK:AX,9,FALSE))/(VLOOKUP(AU74,$A$27:$AQ$60,4,FALSE))</f>
        <v>0</v>
      </c>
      <c r="BC74" s="245">
        <f>(VLOOKUP(AU74,$A$27:$AQ$60,24,FALSE)+VLOOKUP(AU74,'D-Results_JointAnalysis'!AK:AX,10,FALSE))/(VLOOKUP(AU74,$A$27:$AQ$60,4,FALSE))</f>
        <v>0.9</v>
      </c>
      <c r="BD74" s="245">
        <f>(VLOOKUP(AU74,$A$27:$AQ$60,30,FALSE)+VLOOKUP(AU74,'D-Results_JointAnalysis'!AK:AX,11,FALSE))/(VLOOKUP(AU74,$A$27:$AQ$60,4,FALSE))</f>
        <v>0.10000000000000002</v>
      </c>
      <c r="BE74" s="245">
        <f>(VLOOKUP(AU74,$A$27:$AQ$60,36,FALSE)+VLOOKUP(AU74,'D-Results_JointAnalysis'!AK:AX,12,FALSE))/(VLOOKUP(AU74,$A$27:$AQ$60,4,FALSE))</f>
        <v>0</v>
      </c>
      <c r="BF74" s="284">
        <f>(VLOOKUP(AU74,$A$27:$AQ$60,42,FALSE)+VLOOKUP(AU74,'D-Results_JointAnalysis'!AK:AX,13,FALSE))/(VLOOKUP(AU74,$A$27:$AQ$60,4,FALSE))</f>
        <v>0</v>
      </c>
      <c r="BG74" s="279">
        <f t="shared" si="70"/>
        <v>2</v>
      </c>
      <c r="BH74" s="264">
        <f t="shared" si="71"/>
        <v>11532.900000000001</v>
      </c>
      <c r="BI74" s="254">
        <f t="shared" si="48"/>
        <v>0</v>
      </c>
      <c r="BJ74" s="255">
        <f>VLOOKUP(AU74,'D-Results_JointAnalysis'!AK:AX,11,FALSE)+VLOOKUP(AU74,'D-Results_JointAnalysis'!AK:AX,12,FALSE)+VLOOKUP(AU74,'D-Results_JointAnalysis'!AK:AX,13,FALSE)</f>
        <v>11532.900000000001</v>
      </c>
      <c r="BK74" s="264">
        <f t="shared" si="72"/>
        <v>0</v>
      </c>
      <c r="BL74" s="254">
        <f t="shared" si="73"/>
        <v>103796.1</v>
      </c>
      <c r="BM74" s="254">
        <f t="shared" si="74"/>
        <v>11532.900000000001</v>
      </c>
      <c r="BN74" s="254">
        <f t="shared" si="75"/>
        <v>0</v>
      </c>
      <c r="BO74" s="255">
        <f t="shared" si="76"/>
        <v>0</v>
      </c>
      <c r="BP74" s="273"/>
    </row>
    <row r="75" spans="46:68" ht="15" thickBot="1" x14ac:dyDescent="0.4">
      <c r="AT75" s="335"/>
      <c r="AU75" s="188" t="s">
        <v>106</v>
      </c>
      <c r="AV75" s="200">
        <f>VLOOKUP(AU75,'E-REF_HNO_pop'!B:E,2,FALSE)</f>
        <v>78537</v>
      </c>
      <c r="AW75" s="192">
        <f>VLOOKUP(AU75,'E-REF_HNO_pop'!B:E,3,FALSE)</f>
        <v>17000</v>
      </c>
      <c r="AX75" s="192">
        <f>VLOOKUP(AU75,'E-REF_HNO_pop'!B:E,4,FALSE)</f>
        <v>61537</v>
      </c>
      <c r="AY75" s="238">
        <f t="shared" si="56"/>
        <v>2</v>
      </c>
      <c r="AZ75" s="240">
        <f t="shared" si="42"/>
        <v>2</v>
      </c>
      <c r="BA75" s="218">
        <f>VLOOKUP(AU75,'D-Results_JointAnalysis'!U:AI,14,FALSE)</f>
        <v>2</v>
      </c>
      <c r="BB75" s="246">
        <f>(VLOOKUP(AU75,$A$27:$AQ$60,18,FALSE)+VLOOKUP(AU75,'D-Results_JointAnalysis'!AK:AX,9,FALSE))/(VLOOKUP(AU75,$A$27:$AQ$60,4,FALSE))</f>
        <v>0</v>
      </c>
      <c r="BC75" s="247">
        <f>(VLOOKUP(AU75,$A$27:$AQ$60,24,FALSE)+VLOOKUP(AU75,'D-Results_JointAnalysis'!AK:AX,10,FALSE))/(VLOOKUP(AU75,$A$27:$AQ$60,4,FALSE))</f>
        <v>0.96802853591767091</v>
      </c>
      <c r="BD75" s="247">
        <f>(VLOOKUP(AU75,$A$27:$AQ$60,30,FALSE)+VLOOKUP(AU75,'D-Results_JointAnalysis'!AK:AX,11,FALSE))/(VLOOKUP(AU75,$A$27:$AQ$60,4,FALSE))</f>
        <v>3.1792369255947119E-2</v>
      </c>
      <c r="BE75" s="247">
        <f>(VLOOKUP(AU75,$A$27:$AQ$60,36,FALSE)+VLOOKUP(AU75,'D-Results_JointAnalysis'!AK:AX,12,FALSE))/(VLOOKUP(AU75,$A$27:$AQ$60,4,FALSE))</f>
        <v>1.7909482638200531E-4</v>
      </c>
      <c r="BF75" s="285">
        <f>(VLOOKUP(AU75,$A$27:$AQ$60,42,FALSE)+VLOOKUP(AU75,'D-Results_JointAnalysis'!AK:AX,13,FALSE))/(VLOOKUP(AU75,$A$27:$AQ$60,4,FALSE))</f>
        <v>0</v>
      </c>
      <c r="BG75" s="280">
        <f t="shared" si="70"/>
        <v>2</v>
      </c>
      <c r="BH75" s="265">
        <f t="shared" si="71"/>
        <v>2510.9428746338822</v>
      </c>
      <c r="BI75" s="256">
        <f t="shared" si="48"/>
        <v>824.99766915443024</v>
      </c>
      <c r="BJ75" s="257">
        <f>VLOOKUP(AU75,'D-Results_JointAnalysis'!AK:AX,11,FALSE)+VLOOKUP(AU75,'D-Results_JointAnalysis'!AK:AX,12,FALSE)+VLOOKUP(AU75,'D-Results_JointAnalysis'!AK:AX,13,FALSE)</f>
        <v>1685.9452054794519</v>
      </c>
      <c r="BK75" s="264">
        <f t="shared" si="72"/>
        <v>0</v>
      </c>
      <c r="BL75" s="254">
        <f t="shared" si="73"/>
        <v>76026.057125366118</v>
      </c>
      <c r="BM75" s="254">
        <f t="shared" si="74"/>
        <v>2496.8773042543189</v>
      </c>
      <c r="BN75" s="254">
        <f t="shared" si="75"/>
        <v>14.065570379563551</v>
      </c>
      <c r="BO75" s="255">
        <f t="shared" si="76"/>
        <v>0</v>
      </c>
      <c r="BP75" s="273"/>
    </row>
    <row r="76" spans="46:68" ht="15" thickBot="1" x14ac:dyDescent="0.4">
      <c r="AT76" s="194" t="s">
        <v>15</v>
      </c>
      <c r="AU76" s="248" t="s">
        <v>15</v>
      </c>
      <c r="AV76" s="251">
        <f>SUM(AV2:AV75)</f>
        <v>15739178</v>
      </c>
      <c r="AW76" s="249">
        <f>SUM(AW2:AW75)</f>
        <v>2967500</v>
      </c>
      <c r="AX76" s="250">
        <f>SUM(AX2:AX75)</f>
        <v>12771678</v>
      </c>
      <c r="AY76" s="251"/>
      <c r="AZ76" s="276"/>
      <c r="BA76" s="277"/>
      <c r="BB76" s="281"/>
      <c r="BC76" s="276"/>
      <c r="BD76" s="276"/>
      <c r="BE76" s="276"/>
      <c r="BF76" s="276"/>
      <c r="BG76" s="259"/>
      <c r="BH76" s="276">
        <f>SUM(BH2:BH75)</f>
        <v>1547875.0465276975</v>
      </c>
      <c r="BI76" s="276">
        <f>SUM(BI2:BI75)</f>
        <v>367664.78607230919</v>
      </c>
      <c r="BJ76" s="276">
        <f>SUM(BJ2:BJ75)</f>
        <v>1180210.2604553881</v>
      </c>
      <c r="BK76" s="266">
        <f>SUM(BK2:BK75)</f>
        <v>211353.22523332524</v>
      </c>
      <c r="BL76" s="267">
        <f t="shared" ref="BL76:BO76" si="77">SUM(BL2:BL75)</f>
        <v>13979949.728238974</v>
      </c>
      <c r="BM76" s="267">
        <f t="shared" si="77"/>
        <v>1477810.2082932161</v>
      </c>
      <c r="BN76" s="267">
        <f t="shared" si="77"/>
        <v>70064.838234481213</v>
      </c>
      <c r="BO76" s="268">
        <f t="shared" si="77"/>
        <v>0</v>
      </c>
    </row>
    <row r="126" s="178" customFormat="1" x14ac:dyDescent="0.35"/>
    <row r="127" s="178" customFormat="1" x14ac:dyDescent="0.35"/>
  </sheetData>
  <mergeCells count="3">
    <mergeCell ref="AT66:AT75"/>
    <mergeCell ref="AT50:AT65"/>
    <mergeCell ref="AT2:AT49"/>
  </mergeCells>
  <conditionalFormatting sqref="AT50">
    <cfRule type="duplicateValues" dxfId="5" priority="1"/>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workbookViewId="0">
      <selection activeCell="N9" sqref="N9"/>
    </sheetView>
  </sheetViews>
  <sheetFormatPr defaultColWidth="8.81640625" defaultRowHeight="14.5" x14ac:dyDescent="0.35"/>
  <cols>
    <col min="1" max="1" width="13.453125" bestFit="1" customWidth="1"/>
    <col min="2" max="2" width="9.1796875" customWidth="1"/>
    <col min="3" max="3" width="13.36328125" bestFit="1" customWidth="1"/>
    <col min="4" max="4" width="9" bestFit="1" customWidth="1"/>
    <col min="5" max="5" width="6.36328125" customWidth="1"/>
    <col min="6" max="6" width="5.36328125" customWidth="1"/>
    <col min="7" max="7" width="5.1796875" customWidth="1"/>
    <col min="8" max="8" width="4.81640625" customWidth="1"/>
    <col min="9" max="9" width="5.36328125" customWidth="1"/>
    <col min="10" max="10" width="13.6328125" customWidth="1"/>
    <col min="15" max="15" width="9.36328125" customWidth="1"/>
  </cols>
  <sheetData>
    <row r="1" spans="1:18" x14ac:dyDescent="0.35">
      <c r="A1" s="11"/>
      <c r="B1" s="12" t="s">
        <v>9</v>
      </c>
      <c r="C1" s="13"/>
      <c r="D1" s="13"/>
      <c r="E1" s="337" t="s">
        <v>18</v>
      </c>
      <c r="F1" s="337"/>
      <c r="G1" s="337"/>
      <c r="H1" s="337"/>
      <c r="I1" s="337"/>
      <c r="J1" s="14"/>
    </row>
    <row r="2" spans="1:18" x14ac:dyDescent="0.35">
      <c r="A2" s="15" t="s">
        <v>14</v>
      </c>
      <c r="B2" s="16" t="s">
        <v>15</v>
      </c>
      <c r="C2" s="16" t="s">
        <v>16</v>
      </c>
      <c r="D2" s="16" t="s">
        <v>17</v>
      </c>
      <c r="E2" s="155">
        <v>1</v>
      </c>
      <c r="F2" s="156">
        <v>2</v>
      </c>
      <c r="G2" s="157">
        <v>3</v>
      </c>
      <c r="H2" s="158">
        <v>4</v>
      </c>
      <c r="I2" s="159">
        <v>5</v>
      </c>
      <c r="J2" s="17" t="s">
        <v>160</v>
      </c>
    </row>
    <row r="3" spans="1:18" x14ac:dyDescent="0.35">
      <c r="A3" s="18" t="s">
        <v>292</v>
      </c>
      <c r="B3" s="19">
        <f>SUM(C3:D3)</f>
        <v>0</v>
      </c>
      <c r="C3" s="19" t="str">
        <f>IFERROR(VLOOKUP(A3,'D-Results_JointAnalysis'!AK:AX,13,FALSE),"-")</f>
        <v>-</v>
      </c>
      <c r="D3" s="19" t="str">
        <f>IFERROR(VLOOKUP(A3,'D-Results_JointAnalysis'!AK:AX,7,FALSE),"-")</f>
        <v>-</v>
      </c>
      <c r="E3" s="145" t="str">
        <f>IFERROR((VLOOKUP(A3,'D-Results_JointAnalysis'!AK:AX,2,FALSE)+VLOOKUP(A3,'D-Results_JointAnalysis'!AK:AX,9,FALSE))/VLOOKUP(A3,'E-REF_HNO_pop'!B:C,2,FALSE),"-")</f>
        <v>-</v>
      </c>
      <c r="F3" s="146" t="str">
        <f>IFERROR((VLOOKUP(A3,'D-Results_JointAnalysis'!AK:AX,3,FALSE)+VLOOKUP(A3,'D-Results_JointAnalysis'!AK:AX,10,FALSE))/VLOOKUP(A3,'E-REF_HNO_pop'!B:C,2,FALSE),"-")</f>
        <v>-</v>
      </c>
      <c r="G3" s="147" t="str">
        <f>IFERROR((VLOOKUP(A3,'D-Results_JointAnalysis'!AK:AX,4,FALSE)+VLOOKUP(A3,'D-Results_JointAnalysis'!AK:AX,11,FALSE))/VLOOKUP(A3,'E-REF_HNO_pop'!B:C,2,FALSE),"-")</f>
        <v>-</v>
      </c>
      <c r="H3" s="151" t="str">
        <f>IFERROR((VLOOKUP(A3,'D-Results_JointAnalysis'!AK:AX,5,FALSE)+VLOOKUP(A3,'D-Results_JointAnalysis'!AK:AX,12,FALSE))/VLOOKUP(A3,'E-REF_HNO_pop'!B:C,2,FALSE),"-")</f>
        <v>-</v>
      </c>
      <c r="I3" s="152" t="str">
        <f>IFERROR((VLOOKUP(A3,'D-Results_JointAnalysis'!AK:AX,6,FALSE)+VLOOKUP(A3,'D-Results_JointAnalysis'!AK:AX,13,FALSE))/VLOOKUP(A3,'E-REF_HNO_pop'!B:C,2,FALSE),"-")</f>
        <v>-</v>
      </c>
      <c r="J3" s="138" t="str">
        <f>IF(I3="-","-",IF(I3&gt;=0.25,5,IF(SUM(H3:I3)&gt;=0.25,4,IF(SUM(G3:I3)&gt;=0.25,3,IF(SUM(F3:I3)&gt;=0.25,2,1)))))</f>
        <v>-</v>
      </c>
    </row>
    <row r="4" spans="1:18" x14ac:dyDescent="0.35">
      <c r="A4" s="18" t="s">
        <v>25</v>
      </c>
      <c r="B4" s="19">
        <f t="shared" ref="B4:B67" si="0">SUM(C4:D4)</f>
        <v>71787.432170542641</v>
      </c>
      <c r="C4" s="19">
        <f>IFERROR(VLOOKUP(A4,'D-Results_JointAnalysis'!AK:AX,14,FALSE),"-")</f>
        <v>56392.083333333336</v>
      </c>
      <c r="D4" s="19">
        <f>IFERROR(VLOOKUP(A4,'D-Results_JointAnalysis'!AK:AX,7,FALSE),"-")</f>
        <v>15395.348837209302</v>
      </c>
      <c r="E4" s="145">
        <f>IFERROR((VLOOKUP(A4,'D-Results_JointAnalysis'!AK:AX,2,FALSE)+VLOOKUP(A4,'D-Results_JointAnalysis'!AK:AX,9,FALSE))/VLOOKUP(A4,'E-REF_HNO_pop'!B:C,2,FALSE),"-")</f>
        <v>0</v>
      </c>
      <c r="F4" s="146">
        <f>IFERROR((VLOOKUP(A4,'D-Results_JointAnalysis'!AK:AX,3,FALSE)+VLOOKUP(A4,'D-Results_JointAnalysis'!AK:AX,10,FALSE))/VLOOKUP(A4,'E-REF_HNO_pop'!B:C,2,FALSE),"-")</f>
        <v>0.84797980578975907</v>
      </c>
      <c r="G4" s="147">
        <f>IFERROR((VLOOKUP(A4,'D-Results_JointAnalysis'!AK:AX,4,FALSE)+VLOOKUP(A4,'D-Results_JointAnalysis'!AK:AX,11,FALSE))/VLOOKUP(A4,'E-REF_HNO_pop'!B:C,2,FALSE),"-")</f>
        <v>0.15202019421024102</v>
      </c>
      <c r="H4" s="151">
        <f>IFERROR((VLOOKUP(A4,'D-Results_JointAnalysis'!AK:AX,5,FALSE)+VLOOKUP(A4,'D-Results_JointAnalysis'!AK:AX,12,FALSE))/VLOOKUP(A4,'E-REF_HNO_pop'!B:C,2,FALSE),"-")</f>
        <v>0</v>
      </c>
      <c r="I4" s="152">
        <f>IFERROR((VLOOKUP(A4,'D-Results_JointAnalysis'!AK:AX,6,FALSE)+VLOOKUP(A4,'D-Results_JointAnalysis'!AK:AX,13,FALSE))/VLOOKUP(A4,'E-REF_HNO_pop'!B:C,2,FALSE),"-")</f>
        <v>0</v>
      </c>
      <c r="J4" s="138">
        <f>IF(I4="-","-",IF(I4&gt;=0.25,5,IF(SUM(H4:I4)&gt;=0.25,4,IF(SUM(G4:I4)&gt;=0.25,3,IF(SUM(F4:I4)&gt;=0.25,2,1)))))</f>
        <v>2</v>
      </c>
    </row>
    <row r="5" spans="1:18" x14ac:dyDescent="0.35">
      <c r="A5" s="18" t="s">
        <v>28</v>
      </c>
      <c r="B5" s="19">
        <f t="shared" si="0"/>
        <v>13722.092566619916</v>
      </c>
      <c r="C5" s="19">
        <f>IFERROR(VLOOKUP(A5,'D-Results_JointAnalysis'!AK:AX,14,FALSE),"-")</f>
        <v>13386.608695652174</v>
      </c>
      <c r="D5" s="19">
        <f>IFERROR(VLOOKUP(A5,'D-Results_JointAnalysis'!AK:AX,7,FALSE),"-")</f>
        <v>335.48387096774195</v>
      </c>
      <c r="E5" s="145">
        <f>IFERROR((VLOOKUP(A5,'D-Results_JointAnalysis'!AK:AX,2,FALSE)+VLOOKUP(A5,'D-Results_JointAnalysis'!AK:AX,9,FALSE))/VLOOKUP(A5,'E-REF_HNO_pop'!B:C,2,FALSE),"-")</f>
        <v>0</v>
      </c>
      <c r="F5" s="146">
        <f>IFERROR((VLOOKUP(A5,'D-Results_JointAnalysis'!AK:AX,3,FALSE)+VLOOKUP(A5,'D-Results_JointAnalysis'!AK:AX,10,FALSE))/VLOOKUP(A5,'E-REF_HNO_pop'!B:C,2,FALSE),"-")</f>
        <v>0.94123778978746941</v>
      </c>
      <c r="G5" s="147">
        <f>IFERROR((VLOOKUP(A5,'D-Results_JointAnalysis'!AK:AX,4,FALSE)+VLOOKUP(A5,'D-Results_JointAnalysis'!AK:AX,11,FALSE))/VLOOKUP(A5,'E-REF_HNO_pop'!B:C,2,FALSE),"-")</f>
        <v>5.876221021253053E-2</v>
      </c>
      <c r="H5" s="151">
        <f>IFERROR((VLOOKUP(A5,'D-Results_JointAnalysis'!AK:AX,5,FALSE)+VLOOKUP(A5,'D-Results_JointAnalysis'!AK:AX,12,FALSE))/VLOOKUP(A5,'E-REF_HNO_pop'!B:C,2,FALSE),"-")</f>
        <v>0</v>
      </c>
      <c r="I5" s="152">
        <f>IFERROR((VLOOKUP(A5,'D-Results_JointAnalysis'!AK:AX,6,FALSE)+VLOOKUP(A5,'D-Results_JointAnalysis'!AK:AX,13,FALSE))/VLOOKUP(A5,'E-REF_HNO_pop'!B:C,2,FALSE),"-")</f>
        <v>0</v>
      </c>
      <c r="J5" s="138">
        <f t="shared" ref="J5:J67" si="1">IF(I5="-","-",IF(I5&gt;=0.25,5,IF(SUM(H5:I5)&gt;=0.25,4,IF(SUM(G5:I5)&gt;=0.25,3,IF(SUM(F5:I5)&gt;=0.25,2,1)))))</f>
        <v>2</v>
      </c>
    </row>
    <row r="6" spans="1:18" x14ac:dyDescent="0.35">
      <c r="A6" s="18" t="s">
        <v>31</v>
      </c>
      <c r="B6" s="19">
        <f t="shared" si="0"/>
        <v>5564.453968253968</v>
      </c>
      <c r="C6" s="19">
        <f>IFERROR(VLOOKUP(A6,'D-Results_JointAnalysis'!AK:AX,14,FALSE),"-")</f>
        <v>4396.2</v>
      </c>
      <c r="D6" s="19">
        <f>IFERROR(VLOOKUP(A6,'D-Results_JointAnalysis'!AK:AX,7,FALSE),"-")</f>
        <v>1168.2539682539682</v>
      </c>
      <c r="E6" s="145">
        <f>IFERROR((VLOOKUP(A6,'D-Results_JointAnalysis'!AK:AX,2,FALSE)+VLOOKUP(A6,'D-Results_JointAnalysis'!AK:AX,9,FALSE))/VLOOKUP(A6,'E-REF_HNO_pop'!B:C,2,FALSE),"-")</f>
        <v>0</v>
      </c>
      <c r="F6" s="146">
        <f>IFERROR((VLOOKUP(A6,'D-Results_JointAnalysis'!AK:AX,3,FALSE)+VLOOKUP(A6,'D-Results_JointAnalysis'!AK:AX,10,FALSE))/VLOOKUP(A6,'E-REF_HNO_pop'!B:C,2,FALSE),"-")</f>
        <v>0.96769866562804263</v>
      </c>
      <c r="G6" s="147">
        <f>IFERROR((VLOOKUP(A6,'D-Results_JointAnalysis'!AK:AX,4,FALSE)+VLOOKUP(A6,'D-Results_JointAnalysis'!AK:AX,11,FALSE))/VLOOKUP(A6,'E-REF_HNO_pop'!B:C,2,FALSE),"-")</f>
        <v>3.2301334371957299E-2</v>
      </c>
      <c r="H6" s="151">
        <f>IFERROR((VLOOKUP(A6,'D-Results_JointAnalysis'!AK:AX,5,FALSE)+VLOOKUP(A6,'D-Results_JointAnalysis'!AK:AX,12,FALSE))/VLOOKUP(A6,'E-REF_HNO_pop'!B:C,2,FALSE),"-")</f>
        <v>0</v>
      </c>
      <c r="I6" s="152">
        <f>IFERROR((VLOOKUP(A6,'D-Results_JointAnalysis'!AK:AX,6,FALSE)+VLOOKUP(A6,'D-Results_JointAnalysis'!AK:AX,13,FALSE))/VLOOKUP(A6,'E-REF_HNO_pop'!B:C,2,FALSE),"-")</f>
        <v>0</v>
      </c>
      <c r="J6" s="138">
        <f t="shared" si="1"/>
        <v>2</v>
      </c>
    </row>
    <row r="7" spans="1:18" x14ac:dyDescent="0.35">
      <c r="A7" s="18" t="s">
        <v>33</v>
      </c>
      <c r="B7" s="19">
        <f t="shared" si="0"/>
        <v>7498.7027027027034</v>
      </c>
      <c r="C7" s="19">
        <f>IFERROR(VLOOKUP(A7,'D-Results_JointAnalysis'!AK:AX,14,FALSE),"-")</f>
        <v>7498.7027027027034</v>
      </c>
      <c r="D7" s="19" t="str">
        <f>IFERROR(VLOOKUP(A7,'D-Results_JointAnalysis'!AK:AX,7,FALSE),"-")</f>
        <v>-</v>
      </c>
      <c r="E7" s="145">
        <f>IFERROR((VLOOKUP(A7,'D-Results_JointAnalysis'!AK:AX,2,FALSE)+VLOOKUP(A7,'D-Results_JointAnalysis'!AK:AX,9,FALSE))/VLOOKUP(A7,'E-REF_HNO_pop'!B:C,2,FALSE),"-")</f>
        <v>0</v>
      </c>
      <c r="F7" s="146">
        <f>IFERROR((VLOOKUP(A7,'D-Results_JointAnalysis'!AK:AX,3,FALSE)+VLOOKUP(A7,'D-Results_JointAnalysis'!AK:AX,10,FALSE))/VLOOKUP(A7,'E-REF_HNO_pop'!B:C,2,FALSE),"-")</f>
        <v>0.88812758449685147</v>
      </c>
      <c r="G7" s="147">
        <f>IFERROR((VLOOKUP(A7,'D-Results_JointAnalysis'!AK:AX,4,FALSE)+VLOOKUP(A7,'D-Results_JointAnalysis'!AK:AX,11,FALSE))/VLOOKUP(A7,'E-REF_HNO_pop'!B:C,2,FALSE),"-")</f>
        <v>0.11187241550314853</v>
      </c>
      <c r="H7" s="151">
        <f>IFERROR((VLOOKUP(A7,'D-Results_JointAnalysis'!AK:AX,5,FALSE)+VLOOKUP(A7,'D-Results_JointAnalysis'!AK:AX,12,FALSE))/VLOOKUP(A7,'E-REF_HNO_pop'!B:C,2,FALSE),"-")</f>
        <v>0</v>
      </c>
      <c r="I7" s="152">
        <f>IFERROR((VLOOKUP(A7,'D-Results_JointAnalysis'!AK:AX,6,FALSE)+VLOOKUP(A7,'D-Results_JointAnalysis'!AK:AX,13,FALSE))/VLOOKUP(A7,'E-REF_HNO_pop'!B:C,2,FALSE),"-")</f>
        <v>0</v>
      </c>
      <c r="J7" s="138">
        <f t="shared" si="1"/>
        <v>2</v>
      </c>
    </row>
    <row r="8" spans="1:18" x14ac:dyDescent="0.35">
      <c r="A8" s="18" t="s">
        <v>35</v>
      </c>
      <c r="B8" s="19">
        <f t="shared" si="0"/>
        <v>102919.1040536318</v>
      </c>
      <c r="C8" s="19">
        <f>IFERROR(VLOOKUP(A8,'D-Results_JointAnalysis'!AK:AX,14,FALSE),"-")</f>
        <v>31130.654205607476</v>
      </c>
      <c r="D8" s="19">
        <f>IFERROR(VLOOKUP(A8,'D-Results_JointAnalysis'!AK:AX,7,FALSE),"-")</f>
        <v>71788.44984802432</v>
      </c>
      <c r="E8" s="145">
        <f>IFERROR((VLOOKUP(A8,'D-Results_JointAnalysis'!AK:AX,2,FALSE)+VLOOKUP(A8,'D-Results_JointAnalysis'!AK:AX,9,FALSE))/VLOOKUP(A8,'E-REF_HNO_pop'!B:C,2,FALSE),"-")</f>
        <v>1.7792017223863508E-2</v>
      </c>
      <c r="F8" s="146">
        <f>IFERROR((VLOOKUP(A8,'D-Results_JointAnalysis'!AK:AX,3,FALSE)+VLOOKUP(A8,'D-Results_JointAnalysis'!AK:AX,10,FALSE))/VLOOKUP(A8,'E-REF_HNO_pop'!B:C,2,FALSE),"-")</f>
        <v>0.816409722845582</v>
      </c>
      <c r="G8" s="147">
        <f>IFERROR((VLOOKUP(A8,'D-Results_JointAnalysis'!AK:AX,4,FALSE)+VLOOKUP(A8,'D-Results_JointAnalysis'!AK:AX,11,FALSE))/VLOOKUP(A8,'E-REF_HNO_pop'!B:C,2,FALSE),"-")</f>
        <v>0.16357425777757159</v>
      </c>
      <c r="H8" s="151">
        <f>IFERROR((VLOOKUP(A8,'D-Results_JointAnalysis'!AK:AX,5,FALSE)+VLOOKUP(A8,'D-Results_JointAnalysis'!AK:AX,12,FALSE))/VLOOKUP(A8,'E-REF_HNO_pop'!B:C,2,FALSE),"-")</f>
        <v>2.2240021529829385E-3</v>
      </c>
      <c r="I8" s="152">
        <f>IFERROR((VLOOKUP(A8,'D-Results_JointAnalysis'!AK:AX,6,FALSE)+VLOOKUP(A8,'D-Results_JointAnalysis'!AK:AX,13,FALSE))/VLOOKUP(A8,'E-REF_HNO_pop'!B:C,2,FALSE),"-")</f>
        <v>0</v>
      </c>
      <c r="J8" s="138">
        <f t="shared" si="1"/>
        <v>2</v>
      </c>
    </row>
    <row r="9" spans="1:18" x14ac:dyDescent="0.35">
      <c r="A9" s="18" t="s">
        <v>38</v>
      </c>
      <c r="B9" s="19">
        <f t="shared" si="0"/>
        <v>1786.4516343122616</v>
      </c>
      <c r="C9" s="19">
        <f>IFERROR(VLOOKUP(A9,'D-Results_JointAnalysis'!AK:AX,14,FALSE),"-")</f>
        <v>1731.3495934959351</v>
      </c>
      <c r="D9" s="19">
        <f>IFERROR(VLOOKUP(A9,'D-Results_JointAnalysis'!AK:AX,7,FALSE),"-")</f>
        <v>55.102040816326529</v>
      </c>
      <c r="E9" s="145">
        <f>IFERROR((VLOOKUP(A9,'D-Results_JointAnalysis'!AK:AX,2,FALSE)+VLOOKUP(A9,'D-Results_JointAnalysis'!AK:AX,9,FALSE))/VLOOKUP(A9,'E-REF_HNO_pop'!B:C,2,FALSE),"-")</f>
        <v>2.9551140072039111E-3</v>
      </c>
      <c r="F9" s="146">
        <f>IFERROR((VLOOKUP(A9,'D-Results_JointAnalysis'!AK:AX,3,FALSE)+VLOOKUP(A9,'D-Results_JointAnalysis'!AK:AX,10,FALSE))/VLOOKUP(A9,'E-REF_HNO_pop'!B:C,2,FALSE),"-")</f>
        <v>0.96510917683974973</v>
      </c>
      <c r="G9" s="147">
        <f>IFERROR((VLOOKUP(A9,'D-Results_JointAnalysis'!AK:AX,4,FALSE)+VLOOKUP(A9,'D-Results_JointAnalysis'!AK:AX,11,FALSE))/VLOOKUP(A9,'E-REF_HNO_pop'!B:C,2,FALSE),"-")</f>
        <v>3.1935709153046381E-2</v>
      </c>
      <c r="H9" s="151">
        <f>IFERROR((VLOOKUP(A9,'D-Results_JointAnalysis'!AK:AX,5,FALSE)+VLOOKUP(A9,'D-Results_JointAnalysis'!AK:AX,12,FALSE))/VLOOKUP(A9,'E-REF_HNO_pop'!B:C,2,FALSE),"-")</f>
        <v>0</v>
      </c>
      <c r="I9" s="152">
        <f>IFERROR((VLOOKUP(A9,'D-Results_JointAnalysis'!AK:AX,6,FALSE)+VLOOKUP(A9,'D-Results_JointAnalysis'!AK:AX,13,FALSE))/VLOOKUP(A9,'E-REF_HNO_pop'!B:C,2,FALSE),"-")</f>
        <v>0</v>
      </c>
      <c r="J9" s="138">
        <f t="shared" si="1"/>
        <v>2</v>
      </c>
    </row>
    <row r="10" spans="1:18" x14ac:dyDescent="0.35">
      <c r="A10" s="18" t="s">
        <v>40</v>
      </c>
      <c r="B10" s="19">
        <f t="shared" si="0"/>
        <v>55033.287147634983</v>
      </c>
      <c r="C10" s="19">
        <f>IFERROR(VLOOKUP(A10,'D-Results_JointAnalysis'!AK:AX,14,FALSE),"-")</f>
        <v>51022.417582417591</v>
      </c>
      <c r="D10" s="19">
        <f>IFERROR(VLOOKUP(A10,'D-Results_JointAnalysis'!AK:AX,7,FALSE),"-")</f>
        <v>4010.869565217391</v>
      </c>
      <c r="E10" s="145">
        <f>IFERROR((VLOOKUP(A10,'D-Results_JointAnalysis'!AK:AX,2,FALSE)+VLOOKUP(A10,'D-Results_JointAnalysis'!AK:AX,9,FALSE))/VLOOKUP(A10,'E-REF_HNO_pop'!B:C,2,FALSE),"-")</f>
        <v>0</v>
      </c>
      <c r="F10" s="146">
        <f>IFERROR((VLOOKUP(A10,'D-Results_JointAnalysis'!AK:AX,3,FALSE)+VLOOKUP(A10,'D-Results_JointAnalysis'!AK:AX,10,FALSE))/VLOOKUP(A10,'E-REF_HNO_pop'!B:C,2,FALSE),"-")</f>
        <v>0.83553497355915685</v>
      </c>
      <c r="G10" s="147">
        <f>IFERROR((VLOOKUP(A10,'D-Results_JointAnalysis'!AK:AX,4,FALSE)+VLOOKUP(A10,'D-Results_JointAnalysis'!AK:AX,11,FALSE))/VLOOKUP(A10,'E-REF_HNO_pop'!B:C,2,FALSE),"-")</f>
        <v>0.1554956920277219</v>
      </c>
      <c r="H10" s="151">
        <f>IFERROR((VLOOKUP(A10,'D-Results_JointAnalysis'!AK:AX,5,FALSE)+VLOOKUP(A10,'D-Results_JointAnalysis'!AK:AX,12,FALSE))/VLOOKUP(A10,'E-REF_HNO_pop'!B:C,2,FALSE),"-")</f>
        <v>8.9693344131213971E-3</v>
      </c>
      <c r="I10" s="152">
        <f>IFERROR((VLOOKUP(A10,'D-Results_JointAnalysis'!AK:AX,6,FALSE)+VLOOKUP(A10,'D-Results_JointAnalysis'!AK:AX,13,FALSE))/VLOOKUP(A10,'E-REF_HNO_pop'!B:C,2,FALSE),"-")</f>
        <v>0</v>
      </c>
      <c r="J10" s="138">
        <f t="shared" si="1"/>
        <v>2</v>
      </c>
    </row>
    <row r="11" spans="1:18" x14ac:dyDescent="0.35">
      <c r="A11" s="18" t="s">
        <v>43</v>
      </c>
      <c r="B11" s="19">
        <f t="shared" si="0"/>
        <v>310889.41957309708</v>
      </c>
      <c r="C11" s="19">
        <f>IFERROR(VLOOKUP(A11,'D-Results_JointAnalysis'!AK:AX,14,FALSE),"-")</f>
        <v>191618.21538461538</v>
      </c>
      <c r="D11" s="19">
        <f>IFERROR(VLOOKUP(A11,'D-Results_JointAnalysis'!AK:AX,7,FALSE),"-")</f>
        <v>119271.20418848169</v>
      </c>
      <c r="E11" s="145">
        <f>IFERROR((VLOOKUP(A11,'D-Results_JointAnalysis'!AK:AX,2,FALSE)+VLOOKUP(A11,'D-Results_JointAnalysis'!AK:AX,9,FALSE))/VLOOKUP(A11,'E-REF_HNO_pop'!B:C,2,FALSE),"-")</f>
        <v>1.372930145865192E-3</v>
      </c>
      <c r="F11" s="146">
        <f>IFERROR((VLOOKUP(A11,'D-Results_JointAnalysis'!AK:AX,3,FALSE)+VLOOKUP(A11,'D-Results_JointAnalysis'!AK:AX,10,FALSE))/VLOOKUP(A11,'E-REF_HNO_pop'!B:C,2,FALSE),"-")</f>
        <v>0.88276673770748271</v>
      </c>
      <c r="G11" s="147">
        <f>IFERROR((VLOOKUP(A11,'D-Results_JointAnalysis'!AK:AX,4,FALSE)+VLOOKUP(A11,'D-Results_JointAnalysis'!AK:AX,11,FALSE))/VLOOKUP(A11,'E-REF_HNO_pop'!B:C,2,FALSE),"-")</f>
        <v>0.10895752428204206</v>
      </c>
      <c r="H11" s="151">
        <f>IFERROR((VLOOKUP(A11,'D-Results_JointAnalysis'!AK:AX,5,FALSE)+VLOOKUP(A11,'D-Results_JointAnalysis'!AK:AX,12,FALSE))/VLOOKUP(A11,'E-REF_HNO_pop'!B:C,2,FALSE),"-")</f>
        <v>6.90280786460995E-3</v>
      </c>
      <c r="I11" s="152">
        <f>IFERROR((VLOOKUP(A11,'D-Results_JointAnalysis'!AK:AX,6,FALSE)+VLOOKUP(A11,'D-Results_JointAnalysis'!AK:AX,13,FALSE))/VLOOKUP(A11,'E-REF_HNO_pop'!B:C,2,FALSE),"-")</f>
        <v>0</v>
      </c>
      <c r="J11" s="138">
        <f t="shared" si="1"/>
        <v>2</v>
      </c>
    </row>
    <row r="12" spans="1:18" x14ac:dyDescent="0.35">
      <c r="A12" s="18" t="s">
        <v>142</v>
      </c>
      <c r="B12" s="19">
        <f t="shared" si="0"/>
        <v>1418.8070175438595</v>
      </c>
      <c r="C12" s="19">
        <f>IFERROR(VLOOKUP(A12,'D-Results_JointAnalysis'!AK:AX,14,FALSE),"-")</f>
        <v>1418.8070175438595</v>
      </c>
      <c r="D12" s="19" t="str">
        <f>IFERROR(VLOOKUP(A12,'D-Results_JointAnalysis'!AK:AX,7,FALSE),"-")</f>
        <v>-</v>
      </c>
      <c r="E12" s="145" t="str">
        <f>IFERROR((VLOOKUP(A12,'D-Results_JointAnalysis'!AK:AX,2,FALSE)+VLOOKUP(A12,'D-Results_JointAnalysis'!AK:AX,9,FALSE))/VLOOKUP(A12,'E-REF_HNO_pop'!B:C,2,FALSE),"-")</f>
        <v>-</v>
      </c>
      <c r="F12" s="146" t="str">
        <f>IFERROR((VLOOKUP(A12,'D-Results_JointAnalysis'!AK:AX,3,FALSE)+VLOOKUP(A12,'D-Results_JointAnalysis'!AK:AX,10,FALSE))/VLOOKUP(A12,'E-REF_HNO_pop'!B:C,2,FALSE),"-")</f>
        <v>-</v>
      </c>
      <c r="G12" s="147" t="str">
        <f>IFERROR((VLOOKUP(A12,'D-Results_JointAnalysis'!AK:AX,4,FALSE)+VLOOKUP(A12,'D-Results_JointAnalysis'!AK:AX,11,FALSE))/VLOOKUP(A12,'E-REF_HNO_pop'!B:C,2,FALSE),"-")</f>
        <v>-</v>
      </c>
      <c r="H12" s="151" t="str">
        <f>IFERROR((VLOOKUP(A12,'D-Results_JointAnalysis'!AK:AX,5,FALSE)+VLOOKUP(A12,'D-Results_JointAnalysis'!AK:AX,12,FALSE))/VLOOKUP(A12,'E-REF_HNO_pop'!B:C,2,FALSE),"-")</f>
        <v>-</v>
      </c>
      <c r="I12" s="152" t="str">
        <f>IFERROR((VLOOKUP(A12,'D-Results_JointAnalysis'!AK:AX,6,FALSE)+VLOOKUP(A12,'D-Results_JointAnalysis'!AK:AX,13,FALSE))/VLOOKUP(A12,'E-REF_HNO_pop'!B:C,2,FALSE),"-")</f>
        <v>-</v>
      </c>
      <c r="J12" s="138" t="str">
        <f t="shared" si="1"/>
        <v>-</v>
      </c>
      <c r="Q12" s="275"/>
      <c r="R12" s="275"/>
    </row>
    <row r="13" spans="1:18" x14ac:dyDescent="0.35">
      <c r="A13" s="18" t="s">
        <v>47</v>
      </c>
      <c r="B13" s="19">
        <f t="shared" si="0"/>
        <v>0</v>
      </c>
      <c r="C13" s="19" t="str">
        <f>IFERROR(VLOOKUP(A13,'D-Results_JointAnalysis'!AK:AX,14,FALSE),"-")</f>
        <v>-</v>
      </c>
      <c r="D13" s="19" t="str">
        <f>IFERROR(VLOOKUP(A13,'D-Results_JointAnalysis'!AK:AX,7,FALSE),"-")</f>
        <v>-</v>
      </c>
      <c r="E13" s="145" t="str">
        <f>IFERROR((VLOOKUP(A13,'D-Results_JointAnalysis'!AK:AX,2,FALSE)+VLOOKUP(A13,'D-Results_JointAnalysis'!AK:AX,9,FALSE))/VLOOKUP(A13,'E-REF_HNO_pop'!B:C,2,FALSE),"-")</f>
        <v>-</v>
      </c>
      <c r="F13" s="146" t="str">
        <f>IFERROR((VLOOKUP(A13,'D-Results_JointAnalysis'!AK:AX,3,FALSE)+VLOOKUP(A13,'D-Results_JointAnalysis'!AK:AX,10,FALSE))/VLOOKUP(A13,'E-REF_HNO_pop'!B:C,2,FALSE),"-")</f>
        <v>-</v>
      </c>
      <c r="G13" s="147" t="str">
        <f>IFERROR((VLOOKUP(A13,'D-Results_JointAnalysis'!AK:AX,4,FALSE)+VLOOKUP(A13,'D-Results_JointAnalysis'!AK:AX,11,FALSE))/VLOOKUP(A13,'E-REF_HNO_pop'!B:C,2,FALSE),"-")</f>
        <v>-</v>
      </c>
      <c r="H13" s="151" t="str">
        <f>IFERROR((VLOOKUP(A13,'D-Results_JointAnalysis'!AK:AX,5,FALSE)+VLOOKUP(A13,'D-Results_JointAnalysis'!AK:AX,12,FALSE))/VLOOKUP(A13,'E-REF_HNO_pop'!B:C,2,FALSE),"-")</f>
        <v>-</v>
      </c>
      <c r="I13" s="152" t="str">
        <f>IFERROR((VLOOKUP(A13,'D-Results_JointAnalysis'!AK:AX,6,FALSE)+VLOOKUP(A13,'D-Results_JointAnalysis'!AK:AX,13,FALSE))/VLOOKUP(A13,'E-REF_HNO_pop'!B:C,2,FALSE),"-")</f>
        <v>-</v>
      </c>
      <c r="J13" s="138" t="str">
        <f t="shared" si="1"/>
        <v>-</v>
      </c>
    </row>
    <row r="14" spans="1:18" x14ac:dyDescent="0.35">
      <c r="A14" s="18" t="s">
        <v>228</v>
      </c>
      <c r="B14" s="19">
        <f t="shared" si="0"/>
        <v>23587.97383143365</v>
      </c>
      <c r="C14" s="19">
        <f>IFERROR(VLOOKUP(A14,'D-Results_JointAnalysis'!AK:AX,14,FALSE),"-")</f>
        <v>17779.195205479453</v>
      </c>
      <c r="D14" s="19">
        <f>IFERROR(VLOOKUP(A14,'D-Results_JointAnalysis'!AK:AX,7,FALSE),"-")</f>
        <v>5808.7786259541981</v>
      </c>
      <c r="E14" s="145">
        <f>IFERROR((VLOOKUP(A14,'D-Results_JointAnalysis'!AK:AX,2,FALSE)+VLOOKUP(A14,'D-Results_JointAnalysis'!AK:AX,9,FALSE))/VLOOKUP(A14,'E-REF_HNO_pop'!B:C,2,FALSE),"-")</f>
        <v>0</v>
      </c>
      <c r="F14" s="146">
        <f>IFERROR((VLOOKUP(A14,'D-Results_JointAnalysis'!AK:AX,3,FALSE)+VLOOKUP(A14,'D-Results_JointAnalysis'!AK:AX,10,FALSE))/VLOOKUP(A14,'E-REF_HNO_pop'!B:C,2,FALSE),"-")</f>
        <v>0.91802928877980816</v>
      </c>
      <c r="G14" s="147">
        <f>IFERROR((VLOOKUP(A14,'D-Results_JointAnalysis'!AK:AX,4,FALSE)+VLOOKUP(A14,'D-Results_JointAnalysis'!AK:AX,11,FALSE))/VLOOKUP(A14,'E-REF_HNO_pop'!B:C,2,FALSE),"-")</f>
        <v>8.1970711220191936E-2</v>
      </c>
      <c r="H14" s="151">
        <f>IFERROR((VLOOKUP(A14,'D-Results_JointAnalysis'!AK:AX,5,FALSE)+VLOOKUP(A14,'D-Results_JointAnalysis'!AK:AX,12,FALSE))/VLOOKUP(A14,'E-REF_HNO_pop'!B:C,2,FALSE),"-")</f>
        <v>0</v>
      </c>
      <c r="I14" s="152">
        <f>IFERROR((VLOOKUP(A14,'D-Results_JointAnalysis'!AK:AX,6,FALSE)+VLOOKUP(A14,'D-Results_JointAnalysis'!AK:AX,13,FALSE))/VLOOKUP(A14,'E-REF_HNO_pop'!B:C,2,FALSE),"-")</f>
        <v>0</v>
      </c>
      <c r="J14" s="138">
        <f t="shared" si="1"/>
        <v>2</v>
      </c>
    </row>
    <row r="15" spans="1:18" x14ac:dyDescent="0.35">
      <c r="A15" s="18" t="s">
        <v>191</v>
      </c>
      <c r="B15" s="19">
        <f t="shared" si="0"/>
        <v>11117.68115942029</v>
      </c>
      <c r="C15" s="19">
        <f>IFERROR(VLOOKUP(A15,'D-Results_JointAnalysis'!AK:AX,14,FALSE),"-")</f>
        <v>9722.68115942029</v>
      </c>
      <c r="D15" s="19">
        <f>IFERROR(VLOOKUP(A15,'D-Results_JointAnalysis'!AK:AX,7,FALSE),"-")</f>
        <v>1395</v>
      </c>
      <c r="E15" s="145">
        <f>IFERROR((VLOOKUP(A15,'D-Results_JointAnalysis'!AK:AX,2,FALSE)+VLOOKUP(A15,'D-Results_JointAnalysis'!AK:AX,9,FALSE))/VLOOKUP(A15,'E-REF_HNO_pop'!B:C,2,FALSE),"-")</f>
        <v>1.3266674161571762E-2</v>
      </c>
      <c r="F15" s="146">
        <f>IFERROR((VLOOKUP(A15,'D-Results_JointAnalysis'!AK:AX,3,FALSE)+VLOOKUP(A15,'D-Results_JointAnalysis'!AK:AX,10,FALSE))/VLOOKUP(A15,'E-REF_HNO_pop'!B:C,2,FALSE),"-")</f>
        <v>0.91088251320977021</v>
      </c>
      <c r="G15" s="147">
        <f>IFERROR((VLOOKUP(A15,'D-Results_JointAnalysis'!AK:AX,4,FALSE)+VLOOKUP(A15,'D-Results_JointAnalysis'!AK:AX,11,FALSE))/VLOOKUP(A15,'E-REF_HNO_pop'!B:C,2,FALSE),"-")</f>
        <v>7.5850812628658004E-2</v>
      </c>
      <c r="H15" s="151">
        <f>IFERROR((VLOOKUP(A15,'D-Results_JointAnalysis'!AK:AX,5,FALSE)+VLOOKUP(A15,'D-Results_JointAnalysis'!AK:AX,12,FALSE))/VLOOKUP(A15,'E-REF_HNO_pop'!B:C,2,FALSE),"-")</f>
        <v>0</v>
      </c>
      <c r="I15" s="152">
        <f>IFERROR((VLOOKUP(A15,'D-Results_JointAnalysis'!AK:AX,6,FALSE)+VLOOKUP(A15,'D-Results_JointAnalysis'!AK:AX,13,FALSE))/VLOOKUP(A15,'E-REF_HNO_pop'!B:C,2,FALSE),"-")</f>
        <v>0</v>
      </c>
      <c r="J15" s="138">
        <f t="shared" si="1"/>
        <v>2</v>
      </c>
    </row>
    <row r="16" spans="1:18" x14ac:dyDescent="0.35">
      <c r="A16" s="18" t="s">
        <v>52</v>
      </c>
      <c r="B16" s="19">
        <f t="shared" si="0"/>
        <v>7094.0555037313434</v>
      </c>
      <c r="C16" s="19">
        <f>IFERROR(VLOOKUP(A16,'D-Results_JointAnalysis'!AK:AX,14,FALSE),"-")</f>
        <v>6323.90625</v>
      </c>
      <c r="D16" s="19">
        <f>IFERROR(VLOOKUP(A16,'D-Results_JointAnalysis'!AK:AX,7,FALSE),"-")</f>
        <v>770.14925373134326</v>
      </c>
      <c r="E16" s="145">
        <f>IFERROR((VLOOKUP(A16,'D-Results_JointAnalysis'!AK:AX,2,FALSE)+VLOOKUP(A16,'D-Results_JointAnalysis'!AK:AX,9,FALSE))/VLOOKUP(A16,'E-REF_HNO_pop'!B:C,2,FALSE),"-")</f>
        <v>6.8609034176234748E-2</v>
      </c>
      <c r="F16" s="146">
        <f>IFERROR((VLOOKUP(A16,'D-Results_JointAnalysis'!AK:AX,3,FALSE)+VLOOKUP(A16,'D-Results_JointAnalysis'!AK:AX,10,FALSE))/VLOOKUP(A16,'E-REF_HNO_pop'!B:C,2,FALSE),"-")</f>
        <v>0.88724899890365239</v>
      </c>
      <c r="G16" s="147">
        <f>IFERROR((VLOOKUP(A16,'D-Results_JointAnalysis'!AK:AX,4,FALSE)+VLOOKUP(A16,'D-Results_JointAnalysis'!AK:AX,11,FALSE))/VLOOKUP(A16,'E-REF_HNO_pop'!B:C,2,FALSE),"-")</f>
        <v>4.4141966920112893E-2</v>
      </c>
      <c r="H16" s="151">
        <f>IFERROR((VLOOKUP(A16,'D-Results_JointAnalysis'!AK:AX,5,FALSE)+VLOOKUP(A16,'D-Results_JointAnalysis'!AK:AX,12,FALSE))/VLOOKUP(A16,'E-REF_HNO_pop'!B:C,2,FALSE),"-")</f>
        <v>0</v>
      </c>
      <c r="I16" s="152">
        <f>IFERROR((VLOOKUP(A16,'D-Results_JointAnalysis'!AK:AX,6,FALSE)+VLOOKUP(A16,'D-Results_JointAnalysis'!AK:AX,13,FALSE))/VLOOKUP(A16,'E-REF_HNO_pop'!B:C,2,FALSE),"-")</f>
        <v>0</v>
      </c>
      <c r="J16" s="138">
        <f t="shared" si="1"/>
        <v>2</v>
      </c>
    </row>
    <row r="17" spans="1:10" x14ac:dyDescent="0.35">
      <c r="A17" s="18" t="s">
        <v>54</v>
      </c>
      <c r="B17" s="19">
        <f t="shared" si="0"/>
        <v>12947.056047197639</v>
      </c>
      <c r="C17" s="19">
        <f>IFERROR(VLOOKUP(A17,'D-Results_JointAnalysis'!AK:AX,14,FALSE),"-")</f>
        <v>12480.389380530973</v>
      </c>
      <c r="D17" s="19">
        <f>IFERROR(VLOOKUP(A17,'D-Results_JointAnalysis'!AK:AX,7,FALSE),"-")</f>
        <v>466.66666666666663</v>
      </c>
      <c r="E17" s="145">
        <f>IFERROR((VLOOKUP(A17,'D-Results_JointAnalysis'!AK:AX,2,FALSE)+VLOOKUP(A17,'D-Results_JointAnalysis'!AK:AX,9,FALSE))/VLOOKUP(A17,'E-REF_HNO_pop'!B:C,2,FALSE),"-")</f>
        <v>0.1119266770850828</v>
      </c>
      <c r="F17" s="146">
        <f>IFERROR((VLOOKUP(A17,'D-Results_JointAnalysis'!AK:AX,3,FALSE)+VLOOKUP(A17,'D-Results_JointAnalysis'!AK:AX,10,FALSE))/VLOOKUP(A17,'E-REF_HNO_pop'!B:C,2,FALSE),"-")</f>
        <v>0.85261854680400584</v>
      </c>
      <c r="G17" s="147">
        <f>IFERROR((VLOOKUP(A17,'D-Results_JointAnalysis'!AK:AX,4,FALSE)+VLOOKUP(A17,'D-Results_JointAnalysis'!AK:AX,11,FALSE))/VLOOKUP(A17,'E-REF_HNO_pop'!B:C,2,FALSE),"-")</f>
        <v>3.5454776110911433E-2</v>
      </c>
      <c r="H17" s="151">
        <f>IFERROR((VLOOKUP(A17,'D-Results_JointAnalysis'!AK:AX,5,FALSE)+VLOOKUP(A17,'D-Results_JointAnalysis'!AK:AX,12,FALSE))/VLOOKUP(A17,'E-REF_HNO_pop'!B:C,2,FALSE),"-")</f>
        <v>0</v>
      </c>
      <c r="I17" s="152">
        <f>IFERROR((VLOOKUP(A17,'D-Results_JointAnalysis'!AK:AX,6,FALSE)+VLOOKUP(A17,'D-Results_JointAnalysis'!AK:AX,13,FALSE))/VLOOKUP(A17,'E-REF_HNO_pop'!B:C,2,FALSE),"-")</f>
        <v>0</v>
      </c>
      <c r="J17" s="138">
        <f t="shared" si="1"/>
        <v>2</v>
      </c>
    </row>
    <row r="18" spans="1:10" x14ac:dyDescent="0.35">
      <c r="A18" s="18" t="s">
        <v>56</v>
      </c>
      <c r="B18" s="19">
        <f t="shared" si="0"/>
        <v>104719.10463061152</v>
      </c>
      <c r="C18" s="19">
        <f>IFERROR(VLOOKUP(A18,'D-Results_JointAnalysis'!AK:AX,14,FALSE),"-")</f>
        <v>70325.608695652176</v>
      </c>
      <c r="D18" s="19">
        <f>IFERROR(VLOOKUP(A18,'D-Results_JointAnalysis'!AK:AX,7,FALSE),"-")</f>
        <v>34393.495934959348</v>
      </c>
      <c r="E18" s="145">
        <f>IFERROR((VLOOKUP(A18,'D-Results_JointAnalysis'!AK:AX,2,FALSE)+VLOOKUP(A18,'D-Results_JointAnalysis'!AK:AX,9,FALSE))/VLOOKUP(A18,'E-REF_HNO_pop'!B:C,2,FALSE),"-")</f>
        <v>1.8258875089321926E-2</v>
      </c>
      <c r="F18" s="146">
        <f>IFERROR((VLOOKUP(A18,'D-Results_JointAnalysis'!AK:AX,3,FALSE)+VLOOKUP(A18,'D-Results_JointAnalysis'!AK:AX,10,FALSE))/VLOOKUP(A18,'E-REF_HNO_pop'!B:C,2,FALSE),"-")</f>
        <v>0.82576126806630101</v>
      </c>
      <c r="G18" s="147">
        <f>IFERROR((VLOOKUP(A18,'D-Results_JointAnalysis'!AK:AX,4,FALSE)+VLOOKUP(A18,'D-Results_JointAnalysis'!AK:AX,11,FALSE))/VLOOKUP(A18,'E-REF_HNO_pop'!B:C,2,FALSE),"-")</f>
        <v>0.15117710446764135</v>
      </c>
      <c r="H18" s="151">
        <f>IFERROR((VLOOKUP(A18,'D-Results_JointAnalysis'!AK:AX,5,FALSE)+VLOOKUP(A18,'D-Results_JointAnalysis'!AK:AX,12,FALSE))/VLOOKUP(A18,'E-REF_HNO_pop'!B:C,2,FALSE),"-")</f>
        <v>4.8027523767357437E-3</v>
      </c>
      <c r="I18" s="152">
        <f>IFERROR((VLOOKUP(A18,'D-Results_JointAnalysis'!AK:AX,6,FALSE)+VLOOKUP(A18,'D-Results_JointAnalysis'!AK:AX,13,FALSE))/VLOOKUP(A18,'E-REF_HNO_pop'!B:C,2,FALSE),"-")</f>
        <v>0</v>
      </c>
      <c r="J18" s="138">
        <f t="shared" si="1"/>
        <v>2</v>
      </c>
    </row>
    <row r="19" spans="1:10" x14ac:dyDescent="0.35">
      <c r="A19" s="18" t="s">
        <v>58</v>
      </c>
      <c r="B19" s="19">
        <f t="shared" si="0"/>
        <v>0</v>
      </c>
      <c r="C19" s="19" t="str">
        <f>IFERROR(VLOOKUP(A19,'D-Results_JointAnalysis'!AK:AX,14,FALSE),"-")</f>
        <v>-</v>
      </c>
      <c r="D19" s="19" t="str">
        <f>IFERROR(VLOOKUP(A19,'D-Results_JointAnalysis'!AK:AX,7,FALSE),"-")</f>
        <v>-</v>
      </c>
      <c r="E19" s="145" t="str">
        <f>IFERROR((VLOOKUP(A19,'D-Results_JointAnalysis'!AK:AX,2,FALSE)+VLOOKUP(A19,'D-Results_JointAnalysis'!AK:AX,9,FALSE))/VLOOKUP(A19,'E-REF_HNO_pop'!B:C,2,FALSE),"-")</f>
        <v>-</v>
      </c>
      <c r="F19" s="146" t="str">
        <f>IFERROR((VLOOKUP(A19,'D-Results_JointAnalysis'!AK:AX,3,FALSE)+VLOOKUP(A19,'D-Results_JointAnalysis'!AK:AX,10,FALSE))/VLOOKUP(A19,'E-REF_HNO_pop'!B:C,2,FALSE),"-")</f>
        <v>-</v>
      </c>
      <c r="G19" s="147" t="str">
        <f>IFERROR((VLOOKUP(A19,'D-Results_JointAnalysis'!AK:AX,4,FALSE)+VLOOKUP(A19,'D-Results_JointAnalysis'!AK:AX,11,FALSE))/VLOOKUP(A19,'E-REF_HNO_pop'!B:C,2,FALSE),"-")</f>
        <v>-</v>
      </c>
      <c r="H19" s="151" t="str">
        <f>IFERROR((VLOOKUP(A19,'D-Results_JointAnalysis'!AK:AX,5,FALSE)+VLOOKUP(A19,'D-Results_JointAnalysis'!AK:AX,12,FALSE))/VLOOKUP(A19,'E-REF_HNO_pop'!B:C,2,FALSE),"-")</f>
        <v>-</v>
      </c>
      <c r="I19" s="152" t="str">
        <f>IFERROR((VLOOKUP(A19,'D-Results_JointAnalysis'!AK:AX,6,FALSE)+VLOOKUP(A19,'D-Results_JointAnalysis'!AK:AX,13,FALSE))/VLOOKUP(A19,'E-REF_HNO_pop'!B:C,2,FALSE),"-")</f>
        <v>-</v>
      </c>
      <c r="J19" s="138" t="str">
        <f t="shared" si="1"/>
        <v>-</v>
      </c>
    </row>
    <row r="20" spans="1:10" x14ac:dyDescent="0.35">
      <c r="A20" s="18" t="s">
        <v>250</v>
      </c>
      <c r="B20" s="19">
        <f t="shared" si="0"/>
        <v>5693.4418604651164</v>
      </c>
      <c r="C20" s="19">
        <f>IFERROR(VLOOKUP(A20,'D-Results_JointAnalysis'!AK:AX,14,FALSE),"-")</f>
        <v>5693.4418604651164</v>
      </c>
      <c r="D20" s="19">
        <f>IFERROR(VLOOKUP(A20,'D-Results_JointAnalysis'!AK:AX,7,FALSE),"-")</f>
        <v>0</v>
      </c>
      <c r="E20" s="145" t="str">
        <f>IFERROR((VLOOKUP(A20,'D-Results_JointAnalysis'!AK:AX,2,FALSE)+VLOOKUP(A20,'D-Results_JointAnalysis'!AK:AX,9,FALSE))/VLOOKUP(A20,'E-REF_HNO_pop'!B:C,2,FALSE),"-")</f>
        <v>-</v>
      </c>
      <c r="F20" s="146" t="str">
        <f>IFERROR((VLOOKUP(A20,'D-Results_JointAnalysis'!AK:AX,3,FALSE)+VLOOKUP(A20,'D-Results_JointAnalysis'!AK:AX,10,FALSE))/VLOOKUP(A20,'E-REF_HNO_pop'!B:C,2,FALSE),"-")</f>
        <v>-</v>
      </c>
      <c r="G20" s="147" t="str">
        <f>IFERROR((VLOOKUP(A20,'D-Results_JointAnalysis'!AK:AX,4,FALSE)+VLOOKUP(A20,'D-Results_JointAnalysis'!AK:AX,11,FALSE))/VLOOKUP(A20,'E-REF_HNO_pop'!B:C,2,FALSE),"-")</f>
        <v>-</v>
      </c>
      <c r="H20" s="151" t="str">
        <f>IFERROR((VLOOKUP(A20,'D-Results_JointAnalysis'!AK:AX,5,FALSE)+VLOOKUP(A20,'D-Results_JointAnalysis'!AK:AX,12,FALSE))/VLOOKUP(A20,'E-REF_HNO_pop'!B:C,2,FALSE),"-")</f>
        <v>-</v>
      </c>
      <c r="I20" s="152" t="str">
        <f>IFERROR((VLOOKUP(A20,'D-Results_JointAnalysis'!AK:AX,6,FALSE)+VLOOKUP(A20,'D-Results_JointAnalysis'!AK:AX,13,FALSE))/VLOOKUP(A20,'E-REF_HNO_pop'!B:C,2,FALSE),"-")</f>
        <v>-</v>
      </c>
      <c r="J20" s="138" t="str">
        <f t="shared" si="1"/>
        <v>-</v>
      </c>
    </row>
    <row r="21" spans="1:10" x14ac:dyDescent="0.35">
      <c r="A21" s="18" t="s">
        <v>63</v>
      </c>
      <c r="B21" s="19">
        <f t="shared" si="0"/>
        <v>14852.237623762376</v>
      </c>
      <c r="C21" s="19">
        <f>IFERROR(VLOOKUP(A21,'D-Results_JointAnalysis'!AK:AX,14,FALSE),"-")</f>
        <v>14852.237623762376</v>
      </c>
      <c r="D21" s="19">
        <f>IFERROR(VLOOKUP(A21,'D-Results_JointAnalysis'!AK:AX,7,FALSE),"-")</f>
        <v>0</v>
      </c>
      <c r="E21" s="145">
        <f>IFERROR((VLOOKUP(A21,'D-Results_JointAnalysis'!AK:AX,2,FALSE)+VLOOKUP(A21,'D-Results_JointAnalysis'!AK:AX,9,FALSE))/VLOOKUP(A21,'E-REF_HNO_pop'!B:C,2,FALSE),"-")</f>
        <v>6.9038937903176056E-2</v>
      </c>
      <c r="F21" s="146">
        <f>IFERROR((VLOOKUP(A21,'D-Results_JointAnalysis'!AK:AX,3,FALSE)+VLOOKUP(A21,'D-Results_JointAnalysis'!AK:AX,10,FALSE))/VLOOKUP(A21,'E-REF_HNO_pop'!B:C,2,FALSE),"-")</f>
        <v>0.89723043129560398</v>
      </c>
      <c r="G21" s="147">
        <f>IFERROR((VLOOKUP(A21,'D-Results_JointAnalysis'!AK:AX,4,FALSE)+VLOOKUP(A21,'D-Results_JointAnalysis'!AK:AX,11,FALSE))/VLOOKUP(A21,'E-REF_HNO_pop'!B:C,2,FALSE),"-")</f>
        <v>3.373063080121997E-2</v>
      </c>
      <c r="H21" s="151">
        <f>IFERROR((VLOOKUP(A21,'D-Results_JointAnalysis'!AK:AX,5,FALSE)+VLOOKUP(A21,'D-Results_JointAnalysis'!AK:AX,12,FALSE))/VLOOKUP(A21,'E-REF_HNO_pop'!B:C,2,FALSE),"-")</f>
        <v>0</v>
      </c>
      <c r="I21" s="152">
        <f>IFERROR((VLOOKUP(A21,'D-Results_JointAnalysis'!AK:AX,6,FALSE)+VLOOKUP(A21,'D-Results_JointAnalysis'!AK:AX,13,FALSE))/VLOOKUP(A21,'E-REF_HNO_pop'!B:C,2,FALSE),"-")</f>
        <v>0</v>
      </c>
      <c r="J21" s="138">
        <f t="shared" si="1"/>
        <v>2</v>
      </c>
    </row>
    <row r="22" spans="1:10" x14ac:dyDescent="0.35">
      <c r="A22" s="18" t="s">
        <v>65</v>
      </c>
      <c r="B22" s="19">
        <f t="shared" si="0"/>
        <v>10745.430312261997</v>
      </c>
      <c r="C22" s="19">
        <f>IFERROR(VLOOKUP(A22,'D-Results_JointAnalysis'!AK:AX,14,FALSE),"-")</f>
        <v>10671.584158415842</v>
      </c>
      <c r="D22" s="19">
        <f>IFERROR(VLOOKUP(A22,'D-Results_JointAnalysis'!AK:AX,7,FALSE),"-")</f>
        <v>73.846153846153854</v>
      </c>
      <c r="E22" s="145">
        <f>IFERROR((VLOOKUP(A22,'D-Results_JointAnalysis'!AK:AX,2,FALSE)+VLOOKUP(A22,'D-Results_JointAnalysis'!AK:AX,9,FALSE))/VLOOKUP(A22,'E-REF_HNO_pop'!B:C,2,FALSE),"-")</f>
        <v>0</v>
      </c>
      <c r="F22" s="146">
        <f>IFERROR((VLOOKUP(A22,'D-Results_JointAnalysis'!AK:AX,3,FALSE)+VLOOKUP(A22,'D-Results_JointAnalysis'!AK:AX,10,FALSE))/VLOOKUP(A22,'E-REF_HNO_pop'!B:C,2,FALSE),"-")</f>
        <v>0.90247651350696578</v>
      </c>
      <c r="G22" s="147">
        <f>IFERROR((VLOOKUP(A22,'D-Results_JointAnalysis'!AK:AX,4,FALSE)+VLOOKUP(A22,'D-Results_JointAnalysis'!AK:AX,11,FALSE))/VLOOKUP(A22,'E-REF_HNO_pop'!B:C,2,FALSE),"-")</f>
        <v>9.7523486493034287E-2</v>
      </c>
      <c r="H22" s="151">
        <f>IFERROR((VLOOKUP(A22,'D-Results_JointAnalysis'!AK:AX,5,FALSE)+VLOOKUP(A22,'D-Results_JointAnalysis'!AK:AX,12,FALSE))/VLOOKUP(A22,'E-REF_HNO_pop'!B:C,2,FALSE),"-")</f>
        <v>0</v>
      </c>
      <c r="I22" s="152">
        <f>IFERROR((VLOOKUP(A22,'D-Results_JointAnalysis'!AK:AX,6,FALSE)+VLOOKUP(A22,'D-Results_JointAnalysis'!AK:AX,13,FALSE))/VLOOKUP(A22,'E-REF_HNO_pop'!B:C,2,FALSE),"-")</f>
        <v>0</v>
      </c>
      <c r="J22" s="138">
        <f t="shared" si="1"/>
        <v>2</v>
      </c>
    </row>
    <row r="23" spans="1:10" x14ac:dyDescent="0.35">
      <c r="A23" s="18" t="s">
        <v>68</v>
      </c>
      <c r="B23" s="19">
        <f t="shared" si="0"/>
        <v>459.4202898550725</v>
      </c>
      <c r="C23" s="19">
        <f>IFERROR(VLOOKUP(A23,'D-Results_JointAnalysis'!AK:AX,14,FALSE),"-")</f>
        <v>459.4202898550725</v>
      </c>
      <c r="D23" s="19" t="str">
        <f>IFERROR(VLOOKUP(A23,'D-Results_JointAnalysis'!AK:AX,7,FALSE),"-")</f>
        <v>-</v>
      </c>
      <c r="E23" s="145">
        <f>IFERROR((VLOOKUP(A23,'D-Results_JointAnalysis'!AK:AX,2,FALSE)+VLOOKUP(A23,'D-Results_JointAnalysis'!AK:AX,9,FALSE))/VLOOKUP(A23,'E-REF_HNO_pop'!B:C,2,FALSE),"-")</f>
        <v>0</v>
      </c>
      <c r="F23" s="146">
        <f>IFERROR((VLOOKUP(A23,'D-Results_JointAnalysis'!AK:AX,3,FALSE)+VLOOKUP(A23,'D-Results_JointAnalysis'!AK:AX,10,FALSE))/VLOOKUP(A23,'E-REF_HNO_pop'!B:C,2,FALSE),"-")</f>
        <v>0.97844291982113862</v>
      </c>
      <c r="G23" s="147">
        <f>IFERROR((VLOOKUP(A23,'D-Results_JointAnalysis'!AK:AX,4,FALSE)+VLOOKUP(A23,'D-Results_JointAnalysis'!AK:AX,11,FALSE))/VLOOKUP(A23,'E-REF_HNO_pop'!B:C,2,FALSE),"-")</f>
        <v>2.1557080178861522E-2</v>
      </c>
      <c r="H23" s="151">
        <f>IFERROR((VLOOKUP(A23,'D-Results_JointAnalysis'!AK:AX,5,FALSE)+VLOOKUP(A23,'D-Results_JointAnalysis'!AK:AX,12,FALSE))/VLOOKUP(A23,'E-REF_HNO_pop'!B:C,2,FALSE),"-")</f>
        <v>0</v>
      </c>
      <c r="I23" s="152">
        <f>IFERROR((VLOOKUP(A23,'D-Results_JointAnalysis'!AK:AX,6,FALSE)+VLOOKUP(A23,'D-Results_JointAnalysis'!AK:AX,13,FALSE))/VLOOKUP(A23,'E-REF_HNO_pop'!B:C,2,FALSE),"-")</f>
        <v>0</v>
      </c>
      <c r="J23" s="138">
        <f t="shared" si="1"/>
        <v>2</v>
      </c>
    </row>
    <row r="24" spans="1:10" x14ac:dyDescent="0.35">
      <c r="A24" s="18" t="s">
        <v>270</v>
      </c>
      <c r="B24" s="19">
        <f t="shared" si="0"/>
        <v>15507.961538461539</v>
      </c>
      <c r="C24" s="19">
        <f>IFERROR(VLOOKUP(A24,'D-Results_JointAnalysis'!AK:AX,14,FALSE),"-")</f>
        <v>15507.961538461539</v>
      </c>
      <c r="D24" s="19">
        <f>IFERROR(VLOOKUP(A24,'D-Results_JointAnalysis'!AK:AX,7,FALSE),"-")</f>
        <v>0</v>
      </c>
      <c r="E24" s="145" t="str">
        <f>IFERROR((VLOOKUP(A24,'D-Results_JointAnalysis'!AK:AX,2,FALSE)+VLOOKUP(A24,'D-Results_JointAnalysis'!AK:AX,9,FALSE))/VLOOKUP(A24,'E-REF_HNO_pop'!B:C,2,FALSE),"-")</f>
        <v>-</v>
      </c>
      <c r="F24" s="146" t="str">
        <f>IFERROR((VLOOKUP(A24,'D-Results_JointAnalysis'!AK:AX,3,FALSE)+VLOOKUP(A24,'D-Results_JointAnalysis'!AK:AX,10,FALSE))/VLOOKUP(A24,'E-REF_HNO_pop'!B:C,2,FALSE),"-")</f>
        <v>-</v>
      </c>
      <c r="G24" s="147" t="str">
        <f>IFERROR((VLOOKUP(A24,'D-Results_JointAnalysis'!AK:AX,4,FALSE)+VLOOKUP(A24,'D-Results_JointAnalysis'!AK:AX,11,FALSE))/VLOOKUP(A24,'E-REF_HNO_pop'!B:C,2,FALSE),"-")</f>
        <v>-</v>
      </c>
      <c r="H24" s="151" t="str">
        <f>IFERROR((VLOOKUP(A24,'D-Results_JointAnalysis'!AK:AX,5,FALSE)+VLOOKUP(A24,'D-Results_JointAnalysis'!AK:AX,12,FALSE))/VLOOKUP(A24,'E-REF_HNO_pop'!B:C,2,FALSE),"-")</f>
        <v>-</v>
      </c>
      <c r="I24" s="152" t="str">
        <f>IFERROR((VLOOKUP(A24,'D-Results_JointAnalysis'!AK:AX,6,FALSE)+VLOOKUP(A24,'D-Results_JointAnalysis'!AK:AX,13,FALSE))/VLOOKUP(A24,'E-REF_HNO_pop'!B:C,2,FALSE),"-")</f>
        <v>-</v>
      </c>
      <c r="J24" s="138" t="str">
        <f t="shared" si="1"/>
        <v>-</v>
      </c>
    </row>
    <row r="25" spans="1:10" x14ac:dyDescent="0.35">
      <c r="A25" s="18" t="s">
        <v>73</v>
      </c>
      <c r="B25" s="19">
        <f t="shared" si="0"/>
        <v>5255.862490450726</v>
      </c>
      <c r="C25" s="19">
        <f>IFERROR(VLOOKUP(A25,'D-Results_JointAnalysis'!AK:AX,14,FALSE),"-")</f>
        <v>5094.8235294117649</v>
      </c>
      <c r="D25" s="19">
        <f>IFERROR(VLOOKUP(A25,'D-Results_JointAnalysis'!AK:AX,7,FALSE),"-")</f>
        <v>161.03896103896105</v>
      </c>
      <c r="E25" s="145">
        <f>IFERROR((VLOOKUP(A25,'D-Results_JointAnalysis'!AK:AX,2,FALSE)+VLOOKUP(A25,'D-Results_JointAnalysis'!AK:AX,9,FALSE))/VLOOKUP(A25,'E-REF_HNO_pop'!B:C,2,FALSE),"-")</f>
        <v>0</v>
      </c>
      <c r="F25" s="146">
        <f>IFERROR((VLOOKUP(A25,'D-Results_JointAnalysis'!AK:AX,3,FALSE)+VLOOKUP(A25,'D-Results_JointAnalysis'!AK:AX,10,FALSE))/VLOOKUP(A25,'E-REF_HNO_pop'!B:C,2,FALSE),"-")</f>
        <v>0.97070702642650519</v>
      </c>
      <c r="G25" s="147">
        <f>IFERROR((VLOOKUP(A25,'D-Results_JointAnalysis'!AK:AX,4,FALSE)+VLOOKUP(A25,'D-Results_JointAnalysis'!AK:AX,11,FALSE))/VLOOKUP(A25,'E-REF_HNO_pop'!B:C,2,FALSE),"-")</f>
        <v>2.9292973573494772E-2</v>
      </c>
      <c r="H25" s="151">
        <f>IFERROR((VLOOKUP(A25,'D-Results_JointAnalysis'!AK:AX,5,FALSE)+VLOOKUP(A25,'D-Results_JointAnalysis'!AK:AX,12,FALSE))/VLOOKUP(A25,'E-REF_HNO_pop'!B:C,2,FALSE),"-")</f>
        <v>0</v>
      </c>
      <c r="I25" s="152">
        <f>IFERROR((VLOOKUP(A25,'D-Results_JointAnalysis'!AK:AX,6,FALSE)+VLOOKUP(A25,'D-Results_JointAnalysis'!AK:AX,13,FALSE))/VLOOKUP(A25,'E-REF_HNO_pop'!B:C,2,FALSE),"-")</f>
        <v>0</v>
      </c>
      <c r="J25" s="138">
        <f t="shared" si="1"/>
        <v>2</v>
      </c>
    </row>
    <row r="26" spans="1:10" x14ac:dyDescent="0.35">
      <c r="A26" s="18" t="s">
        <v>75</v>
      </c>
      <c r="B26" s="19">
        <f t="shared" si="0"/>
        <v>2790.6168224299067</v>
      </c>
      <c r="C26" s="19">
        <f>IFERROR(VLOOKUP(A26,'D-Results_JointAnalysis'!AK:AX,14,FALSE),"-")</f>
        <v>2790.6168224299067</v>
      </c>
      <c r="D26" s="19" t="str">
        <f>IFERROR(VLOOKUP(A26,'D-Results_JointAnalysis'!AK:AX,7,FALSE),"-")</f>
        <v>-</v>
      </c>
      <c r="E26" s="145">
        <f>IFERROR((VLOOKUP(A26,'D-Results_JointAnalysis'!AK:AX,2,FALSE)+VLOOKUP(A26,'D-Results_JointAnalysis'!AK:AX,9,FALSE))/VLOOKUP(A26,'E-REF_HNO_pop'!B:C,2,FALSE),"-")</f>
        <v>0</v>
      </c>
      <c r="F26" s="146">
        <f>IFERROR((VLOOKUP(A26,'D-Results_JointAnalysis'!AK:AX,3,FALSE)+VLOOKUP(A26,'D-Results_JointAnalysis'!AK:AX,10,FALSE))/VLOOKUP(A26,'E-REF_HNO_pop'!B:C,2,FALSE),"-")</f>
        <v>0.96190397658440352</v>
      </c>
      <c r="G26" s="147">
        <f>IFERROR((VLOOKUP(A26,'D-Results_JointAnalysis'!AK:AX,4,FALSE)+VLOOKUP(A26,'D-Results_JointAnalysis'!AK:AX,11,FALSE))/VLOOKUP(A26,'E-REF_HNO_pop'!B:C,2,FALSE),"-")</f>
        <v>3.8096023415596467E-2</v>
      </c>
      <c r="H26" s="151">
        <f>IFERROR((VLOOKUP(A26,'D-Results_JointAnalysis'!AK:AX,5,FALSE)+VLOOKUP(A26,'D-Results_JointAnalysis'!AK:AX,12,FALSE))/VLOOKUP(A26,'E-REF_HNO_pop'!B:C,2,FALSE),"-")</f>
        <v>0</v>
      </c>
      <c r="I26" s="152">
        <f>IFERROR((VLOOKUP(A26,'D-Results_JointAnalysis'!AK:AX,6,FALSE)+VLOOKUP(A26,'D-Results_JointAnalysis'!AK:AX,13,FALSE))/VLOOKUP(A26,'E-REF_HNO_pop'!B:C,2,FALSE),"-")</f>
        <v>0</v>
      </c>
      <c r="J26" s="138">
        <f t="shared" si="1"/>
        <v>2</v>
      </c>
    </row>
    <row r="27" spans="1:10" x14ac:dyDescent="0.35">
      <c r="A27" s="18" t="s">
        <v>77</v>
      </c>
      <c r="B27" s="19">
        <f t="shared" si="0"/>
        <v>538.17829457364337</v>
      </c>
      <c r="C27" s="19">
        <f>IFERROR(VLOOKUP(A27,'D-Results_JointAnalysis'!AK:AX,14,FALSE),"-")</f>
        <v>538.17829457364337</v>
      </c>
      <c r="D27" s="19">
        <f>IFERROR(VLOOKUP(A27,'D-Results_JointAnalysis'!AK:AX,7,FALSE),"-")</f>
        <v>0</v>
      </c>
      <c r="E27" s="145" t="str">
        <f>IFERROR((VLOOKUP(A27,'D-Results_JointAnalysis'!AK:AX,2,FALSE)+VLOOKUP(A27,'D-Results_JointAnalysis'!AK:AX,9,FALSE))/VLOOKUP(A27,'E-REF_HNO_pop'!B:C,2,FALSE),"-")</f>
        <v>-</v>
      </c>
      <c r="F27" s="146" t="str">
        <f>IFERROR((VLOOKUP(A27,'D-Results_JointAnalysis'!AK:AX,3,FALSE)+VLOOKUP(A27,'D-Results_JointAnalysis'!AK:AX,10,FALSE))/VLOOKUP(A27,'E-REF_HNO_pop'!B:C,2,FALSE),"-")</f>
        <v>-</v>
      </c>
      <c r="G27" s="147" t="str">
        <f>IFERROR((VLOOKUP(A27,'D-Results_JointAnalysis'!AK:AX,4,FALSE)+VLOOKUP(A27,'D-Results_JointAnalysis'!AK:AX,11,FALSE))/VLOOKUP(A27,'E-REF_HNO_pop'!B:C,2,FALSE),"-")</f>
        <v>-</v>
      </c>
      <c r="H27" s="151" t="str">
        <f>IFERROR((VLOOKUP(A27,'D-Results_JointAnalysis'!AK:AX,5,FALSE)+VLOOKUP(A27,'D-Results_JointAnalysis'!AK:AX,12,FALSE))/VLOOKUP(A27,'E-REF_HNO_pop'!B:C,2,FALSE),"-")</f>
        <v>-</v>
      </c>
      <c r="I27" s="152" t="str">
        <f>IFERROR((VLOOKUP(A27,'D-Results_JointAnalysis'!AK:AX,6,FALSE)+VLOOKUP(A27,'D-Results_JointAnalysis'!AK:AX,13,FALSE))/VLOOKUP(A27,'E-REF_HNO_pop'!B:C,2,FALSE),"-")</f>
        <v>-</v>
      </c>
      <c r="J27" s="138" t="str">
        <f t="shared" si="1"/>
        <v>-</v>
      </c>
    </row>
    <row r="28" spans="1:10" x14ac:dyDescent="0.35">
      <c r="A28" s="18" t="s">
        <v>78</v>
      </c>
      <c r="B28" s="19">
        <f t="shared" si="0"/>
        <v>0</v>
      </c>
      <c r="C28" s="19" t="str">
        <f>IFERROR(VLOOKUP(A28,'D-Results_JointAnalysis'!AK:AX,14,FALSE),"-")</f>
        <v>-</v>
      </c>
      <c r="D28" s="19" t="str">
        <f>IFERROR(VLOOKUP(A28,'D-Results_JointAnalysis'!AK:AX,7,FALSE),"-")</f>
        <v>-</v>
      </c>
      <c r="E28" s="145" t="str">
        <f>IFERROR((VLOOKUP(A28,'D-Results_JointAnalysis'!AK:AX,2,FALSE)+VLOOKUP(A28,'D-Results_JointAnalysis'!AK:AX,9,FALSE))/VLOOKUP(A28,'E-REF_HNO_pop'!B:C,2,FALSE),"-")</f>
        <v>-</v>
      </c>
      <c r="F28" s="146" t="str">
        <f>IFERROR((VLOOKUP(A28,'D-Results_JointAnalysis'!AK:AX,3,FALSE)+VLOOKUP(A28,'D-Results_JointAnalysis'!AK:AX,10,FALSE))/VLOOKUP(A28,'E-REF_HNO_pop'!B:C,2,FALSE),"-")</f>
        <v>-</v>
      </c>
      <c r="G28" s="147" t="str">
        <f>IFERROR((VLOOKUP(A28,'D-Results_JointAnalysis'!AK:AX,4,FALSE)+VLOOKUP(A28,'D-Results_JointAnalysis'!AK:AX,11,FALSE))/VLOOKUP(A28,'E-REF_HNO_pop'!B:C,2,FALSE),"-")</f>
        <v>-</v>
      </c>
      <c r="H28" s="151" t="str">
        <f>IFERROR((VLOOKUP(A28,'D-Results_JointAnalysis'!AK:AX,5,FALSE)+VLOOKUP(A28,'D-Results_JointAnalysis'!AK:AX,12,FALSE))/VLOOKUP(A28,'E-REF_HNO_pop'!B:C,2,FALSE),"-")</f>
        <v>-</v>
      </c>
      <c r="I28" s="152" t="str">
        <f>IFERROR((VLOOKUP(A28,'D-Results_JointAnalysis'!AK:AX,6,FALSE)+VLOOKUP(A28,'D-Results_JointAnalysis'!AK:AX,13,FALSE))/VLOOKUP(A28,'E-REF_HNO_pop'!B:C,2,FALSE),"-")</f>
        <v>-</v>
      </c>
      <c r="J28" s="138" t="str">
        <f t="shared" si="1"/>
        <v>-</v>
      </c>
    </row>
    <row r="29" spans="1:10" x14ac:dyDescent="0.35">
      <c r="A29" s="18" t="s">
        <v>79</v>
      </c>
      <c r="B29" s="19">
        <f t="shared" si="0"/>
        <v>1637.0317634173057</v>
      </c>
      <c r="C29" s="19">
        <f>IFERROR(VLOOKUP(A29,'D-Results_JointAnalysis'!AK:AX,14,FALSE),"-")</f>
        <v>1397.2727272727273</v>
      </c>
      <c r="D29" s="19">
        <f>IFERROR(VLOOKUP(A29,'D-Results_JointAnalysis'!AK:AX,7,FALSE),"-")</f>
        <v>239.75903614457832</v>
      </c>
      <c r="E29" s="145">
        <f>IFERROR((VLOOKUP(A29,'D-Results_JointAnalysis'!AK:AX,2,FALSE)+VLOOKUP(A29,'D-Results_JointAnalysis'!AK:AX,9,FALSE))/VLOOKUP(A29,'E-REF_HNO_pop'!B:C,2,FALSE),"-")</f>
        <v>0</v>
      </c>
      <c r="F29" s="146">
        <f>IFERROR((VLOOKUP(A29,'D-Results_JointAnalysis'!AK:AX,3,FALSE)+VLOOKUP(A29,'D-Results_JointAnalysis'!AK:AX,10,FALSE))/VLOOKUP(A29,'E-REF_HNO_pop'!B:C,2,FALSE),"-")</f>
        <v>0.97988410219442967</v>
      </c>
      <c r="G29" s="147">
        <f>IFERROR((VLOOKUP(A29,'D-Results_JointAnalysis'!AK:AX,4,FALSE)+VLOOKUP(A29,'D-Results_JointAnalysis'!AK:AX,11,FALSE))/VLOOKUP(A29,'E-REF_HNO_pop'!B:C,2,FALSE),"-")</f>
        <v>2.0115897805570236E-2</v>
      </c>
      <c r="H29" s="151">
        <f>IFERROR((VLOOKUP(A29,'D-Results_JointAnalysis'!AK:AX,5,FALSE)+VLOOKUP(A29,'D-Results_JointAnalysis'!AK:AX,12,FALSE))/VLOOKUP(A29,'E-REF_HNO_pop'!B:C,2,FALSE),"-")</f>
        <v>0</v>
      </c>
      <c r="I29" s="152">
        <f>IFERROR((VLOOKUP(A29,'D-Results_JointAnalysis'!AK:AX,6,FALSE)+VLOOKUP(A29,'D-Results_JointAnalysis'!AK:AX,13,FALSE))/VLOOKUP(A29,'E-REF_HNO_pop'!B:C,2,FALSE),"-")</f>
        <v>0</v>
      </c>
      <c r="J29" s="138">
        <f t="shared" si="1"/>
        <v>2</v>
      </c>
    </row>
    <row r="30" spans="1:10" x14ac:dyDescent="0.35">
      <c r="A30" s="18" t="s">
        <v>235</v>
      </c>
      <c r="B30" s="19">
        <f t="shared" si="0"/>
        <v>394.36619718309862</v>
      </c>
      <c r="C30" s="19">
        <f>IFERROR(VLOOKUP(A30,'D-Results_JointAnalysis'!AK:AX,14,FALSE),"-")</f>
        <v>0</v>
      </c>
      <c r="D30" s="19">
        <f>IFERROR(VLOOKUP(A30,'D-Results_JointAnalysis'!AK:AX,7,FALSE),"-")</f>
        <v>394.36619718309862</v>
      </c>
      <c r="E30" s="145">
        <f>IFERROR((VLOOKUP(A30,'D-Results_JointAnalysis'!AK:AX,2,FALSE)+VLOOKUP(A30,'D-Results_JointAnalysis'!AK:AX,9,FALSE))/VLOOKUP(A30,'E-REF_HNO_pop'!B:C,2,FALSE),"-")</f>
        <v>9.23603933834217E-3</v>
      </c>
      <c r="F30" s="146">
        <f>IFERROR((VLOOKUP(A30,'D-Results_JointAnalysis'!AK:AX,3,FALSE)+VLOOKUP(A30,'D-Results_JointAnalysis'!AK:AX,10,FALSE))/VLOOKUP(A30,'E-REF_HNO_pop'!B:C,2,FALSE),"-")</f>
        <v>0.98575008745355785</v>
      </c>
      <c r="G30" s="147">
        <f>IFERROR((VLOOKUP(A30,'D-Results_JointAnalysis'!AK:AX,4,FALSE)+VLOOKUP(A30,'D-Results_JointAnalysis'!AK:AX,11,FALSE))/VLOOKUP(A30,'E-REF_HNO_pop'!B:C,2,FALSE),"-")</f>
        <v>5.0138732080999126E-3</v>
      </c>
      <c r="H30" s="151">
        <f>IFERROR((VLOOKUP(A30,'D-Results_JointAnalysis'!AK:AX,5,FALSE)+VLOOKUP(A30,'D-Results_JointAnalysis'!AK:AX,12,FALSE))/VLOOKUP(A30,'E-REF_HNO_pop'!B:C,2,FALSE),"-")</f>
        <v>0</v>
      </c>
      <c r="I30" s="152">
        <f>IFERROR((VLOOKUP(A30,'D-Results_JointAnalysis'!AK:AX,6,FALSE)+VLOOKUP(A30,'D-Results_JointAnalysis'!AK:AX,13,FALSE))/VLOOKUP(A30,'E-REF_HNO_pop'!B:C,2,FALSE),"-")</f>
        <v>0</v>
      </c>
      <c r="J30" s="138">
        <f t="shared" si="1"/>
        <v>2</v>
      </c>
    </row>
    <row r="31" spans="1:10" x14ac:dyDescent="0.35">
      <c r="A31" s="18" t="s">
        <v>273</v>
      </c>
      <c r="B31" s="19">
        <f t="shared" si="0"/>
        <v>8618.9467787114845</v>
      </c>
      <c r="C31" s="19">
        <f>IFERROR(VLOOKUP(A31,'D-Results_JointAnalysis'!AK:AX,14,FALSE),"-")</f>
        <v>8028.4705882352937</v>
      </c>
      <c r="D31" s="19">
        <f>IFERROR(VLOOKUP(A31,'D-Results_JointAnalysis'!AK:AX,7,FALSE),"-")</f>
        <v>590.47619047619048</v>
      </c>
      <c r="E31" s="145">
        <f>IFERROR((VLOOKUP(A31,'D-Results_JointAnalysis'!AK:AX,2,FALSE)+VLOOKUP(A31,'D-Results_JointAnalysis'!AK:AX,9,FALSE))/VLOOKUP(A31,'E-REF_HNO_pop'!B:C,2,FALSE),"-")</f>
        <v>0</v>
      </c>
      <c r="F31" s="146">
        <f>IFERROR((VLOOKUP(A31,'D-Results_JointAnalysis'!AK:AX,3,FALSE)+VLOOKUP(A31,'D-Results_JointAnalysis'!AK:AX,10,FALSE))/VLOOKUP(A31,'E-REF_HNO_pop'!B:C,2,FALSE),"-")</f>
        <v>0.87918832134350755</v>
      </c>
      <c r="G31" s="147">
        <f>IFERROR((VLOOKUP(A31,'D-Results_JointAnalysis'!AK:AX,4,FALSE)+VLOOKUP(A31,'D-Results_JointAnalysis'!AK:AX,11,FALSE))/VLOOKUP(A31,'E-REF_HNO_pop'!B:C,2,FALSE),"-")</f>
        <v>0.11943222898571368</v>
      </c>
      <c r="H31" s="151">
        <f>IFERROR((VLOOKUP(A31,'D-Results_JointAnalysis'!AK:AX,5,FALSE)+VLOOKUP(A31,'D-Results_JointAnalysis'!AK:AX,12,FALSE))/VLOOKUP(A31,'E-REF_HNO_pop'!B:C,2,FALSE),"-")</f>
        <v>1.3794496707787616E-3</v>
      </c>
      <c r="I31" s="152">
        <f>IFERROR((VLOOKUP(A31,'D-Results_JointAnalysis'!AK:AX,6,FALSE)+VLOOKUP(A31,'D-Results_JointAnalysis'!AK:AX,13,FALSE))/VLOOKUP(A31,'E-REF_HNO_pop'!B:C,2,FALSE),"-")</f>
        <v>0</v>
      </c>
      <c r="J31" s="138">
        <f t="shared" si="1"/>
        <v>2</v>
      </c>
    </row>
    <row r="32" spans="1:10" x14ac:dyDescent="0.35">
      <c r="A32" s="18" t="s">
        <v>245</v>
      </c>
      <c r="B32" s="19">
        <f t="shared" si="0"/>
        <v>0</v>
      </c>
      <c r="C32" s="19" t="str">
        <f>IFERROR(VLOOKUP(A32,'D-Results_JointAnalysis'!AK:AX,14,FALSE),"-")</f>
        <v>-</v>
      </c>
      <c r="D32" s="19" t="str">
        <f>IFERROR(VLOOKUP(A32,'D-Results_JointAnalysis'!AK:AX,7,FALSE),"-")</f>
        <v>-</v>
      </c>
      <c r="E32" s="145" t="str">
        <f>IFERROR((VLOOKUP(A32,'D-Results_JointAnalysis'!AK:AX,2,FALSE)+VLOOKUP(A32,'D-Results_JointAnalysis'!AK:AX,9,FALSE))/VLOOKUP(A32,'E-REF_HNO_pop'!B:C,2,FALSE),"-")</f>
        <v>-</v>
      </c>
      <c r="F32" s="146" t="str">
        <f>IFERROR((VLOOKUP(A32,'D-Results_JointAnalysis'!AK:AX,3,FALSE)+VLOOKUP(A32,'D-Results_JointAnalysis'!AK:AX,10,FALSE))/VLOOKUP(A32,'E-REF_HNO_pop'!B:C,2,FALSE),"-")</f>
        <v>-</v>
      </c>
      <c r="G32" s="147" t="str">
        <f>IFERROR((VLOOKUP(A32,'D-Results_JointAnalysis'!AK:AX,4,FALSE)+VLOOKUP(A32,'D-Results_JointAnalysis'!AK:AX,11,FALSE))/VLOOKUP(A32,'E-REF_HNO_pop'!B:C,2,FALSE),"-")</f>
        <v>-</v>
      </c>
      <c r="H32" s="151" t="str">
        <f>IFERROR((VLOOKUP(A32,'D-Results_JointAnalysis'!AK:AX,5,FALSE)+VLOOKUP(A32,'D-Results_JointAnalysis'!AK:AX,12,FALSE))/VLOOKUP(A32,'E-REF_HNO_pop'!B:C,2,FALSE),"-")</f>
        <v>-</v>
      </c>
      <c r="I32" s="152" t="str">
        <f>IFERROR((VLOOKUP(A32,'D-Results_JointAnalysis'!AK:AX,6,FALSE)+VLOOKUP(A32,'D-Results_JointAnalysis'!AK:AX,13,FALSE))/VLOOKUP(A32,'E-REF_HNO_pop'!B:C,2,FALSE),"-")</f>
        <v>-</v>
      </c>
      <c r="J32" s="138" t="str">
        <f t="shared" si="1"/>
        <v>-</v>
      </c>
    </row>
    <row r="33" spans="1:10" x14ac:dyDescent="0.35">
      <c r="A33" s="18" t="s">
        <v>281</v>
      </c>
      <c r="B33" s="19">
        <f t="shared" si="0"/>
        <v>0</v>
      </c>
      <c r="C33" s="19" t="str">
        <f>IFERROR(VLOOKUP(A33,'D-Results_JointAnalysis'!AK:AX,14,FALSE),"-")</f>
        <v>-</v>
      </c>
      <c r="D33" s="19" t="str">
        <f>IFERROR(VLOOKUP(A33,'D-Results_JointAnalysis'!AK:AX,7,FALSE),"-")</f>
        <v>-</v>
      </c>
      <c r="E33" s="145" t="str">
        <f>IFERROR((VLOOKUP(A33,'D-Results_JointAnalysis'!AK:AX,2,FALSE)+VLOOKUP(A33,'D-Results_JointAnalysis'!AK:AX,9,FALSE))/VLOOKUP(A33,'E-REF_HNO_pop'!B:C,2,FALSE),"-")</f>
        <v>-</v>
      </c>
      <c r="F33" s="146" t="str">
        <f>IFERROR((VLOOKUP(A33,'D-Results_JointAnalysis'!AK:AX,3,FALSE)+VLOOKUP(A33,'D-Results_JointAnalysis'!AK:AX,10,FALSE))/VLOOKUP(A33,'E-REF_HNO_pop'!B:C,2,FALSE),"-")</f>
        <v>-</v>
      </c>
      <c r="G33" s="147" t="str">
        <f>IFERROR((VLOOKUP(A33,'D-Results_JointAnalysis'!AK:AX,4,FALSE)+VLOOKUP(A33,'D-Results_JointAnalysis'!AK:AX,11,FALSE))/VLOOKUP(A33,'E-REF_HNO_pop'!B:C,2,FALSE),"-")</f>
        <v>-</v>
      </c>
      <c r="H33" s="151" t="str">
        <f>IFERROR((VLOOKUP(A33,'D-Results_JointAnalysis'!AK:AX,5,FALSE)+VLOOKUP(A33,'D-Results_JointAnalysis'!AK:AX,12,FALSE))/VLOOKUP(A33,'E-REF_HNO_pop'!B:C,2,FALSE),"-")</f>
        <v>-</v>
      </c>
      <c r="I33" s="152" t="str">
        <f>IFERROR((VLOOKUP(A33,'D-Results_JointAnalysis'!AK:AX,6,FALSE)+VLOOKUP(A33,'D-Results_JointAnalysis'!AK:AX,13,FALSE))/VLOOKUP(A33,'E-REF_HNO_pop'!B:C,2,FALSE),"-")</f>
        <v>-</v>
      </c>
      <c r="J33" s="138" t="str">
        <f t="shared" si="1"/>
        <v>-</v>
      </c>
    </row>
    <row r="34" spans="1:10" x14ac:dyDescent="0.35">
      <c r="A34" s="18" t="s">
        <v>219</v>
      </c>
      <c r="B34" s="19">
        <f t="shared" si="0"/>
        <v>6271.6158547232408</v>
      </c>
      <c r="C34" s="19">
        <f>IFERROR(VLOOKUP(A34,'D-Results_JointAnalysis'!AK:AX,14,FALSE),"-")</f>
        <v>6231.0361445783128</v>
      </c>
      <c r="D34" s="19">
        <f>IFERROR(VLOOKUP(A34,'D-Results_JointAnalysis'!AK:AX,7,FALSE),"-")</f>
        <v>40.579710144927539</v>
      </c>
      <c r="E34" s="145">
        <f>IFERROR((VLOOKUP(A34,'D-Results_JointAnalysis'!AK:AX,2,FALSE)+VLOOKUP(A34,'D-Results_JointAnalysis'!AK:AX,9,FALSE))/VLOOKUP(A34,'E-REF_HNO_pop'!B:C,2,FALSE),"-")</f>
        <v>0</v>
      </c>
      <c r="F34" s="146">
        <f>IFERROR((VLOOKUP(A34,'D-Results_JointAnalysis'!AK:AX,3,FALSE)+VLOOKUP(A34,'D-Results_JointAnalysis'!AK:AX,10,FALSE))/VLOOKUP(A34,'E-REF_HNO_pop'!B:C,2,FALSE),"-")</f>
        <v>0.92840294243203747</v>
      </c>
      <c r="G34" s="147">
        <f>IFERROR((VLOOKUP(A34,'D-Results_JointAnalysis'!AK:AX,4,FALSE)+VLOOKUP(A34,'D-Results_JointAnalysis'!AK:AX,11,FALSE))/VLOOKUP(A34,'E-REF_HNO_pop'!B:C,2,FALSE),"-")</f>
        <v>7.1597057567962474E-2</v>
      </c>
      <c r="H34" s="151">
        <f>IFERROR((VLOOKUP(A34,'D-Results_JointAnalysis'!AK:AX,5,FALSE)+VLOOKUP(A34,'D-Results_JointAnalysis'!AK:AX,12,FALSE))/VLOOKUP(A34,'E-REF_HNO_pop'!B:C,2,FALSE),"-")</f>
        <v>0</v>
      </c>
      <c r="I34" s="152">
        <f>IFERROR((VLOOKUP(A34,'D-Results_JointAnalysis'!AK:AX,6,FALSE)+VLOOKUP(A34,'D-Results_JointAnalysis'!AK:AX,13,FALSE))/VLOOKUP(A34,'E-REF_HNO_pop'!B:C,2,FALSE),"-")</f>
        <v>0</v>
      </c>
      <c r="J34" s="138">
        <f t="shared" si="1"/>
        <v>2</v>
      </c>
    </row>
    <row r="35" spans="1:10" x14ac:dyDescent="0.35">
      <c r="A35" s="18" t="s">
        <v>80</v>
      </c>
      <c r="B35" s="19">
        <f t="shared" si="0"/>
        <v>9698.8095529699931</v>
      </c>
      <c r="C35" s="19">
        <f>IFERROR(VLOOKUP(A35,'D-Results_JointAnalysis'!AK:AX,14,FALSE),"-")</f>
        <v>8553.7391304347821</v>
      </c>
      <c r="D35" s="19">
        <f>IFERROR(VLOOKUP(A35,'D-Results_JointAnalysis'!AK:AX,7,FALSE),"-")</f>
        <v>1145.0704225352113</v>
      </c>
      <c r="E35" s="145">
        <f>IFERROR((VLOOKUP(A35,'D-Results_JointAnalysis'!AK:AX,2,FALSE)+VLOOKUP(A35,'D-Results_JointAnalysis'!AK:AX,9,FALSE))/VLOOKUP(A35,'E-REF_HNO_pop'!B:C,2,FALSE),"-")</f>
        <v>1.4250531671389415E-2</v>
      </c>
      <c r="F35" s="146">
        <f>IFERROR((VLOOKUP(A35,'D-Results_JointAnalysis'!AK:AX,3,FALSE)+VLOOKUP(A35,'D-Results_JointAnalysis'!AK:AX,10,FALSE))/VLOOKUP(A35,'E-REF_HNO_pop'!B:C,2,FALSE),"-")</f>
        <v>0.92111659112635813</v>
      </c>
      <c r="G35" s="147">
        <f>IFERROR((VLOOKUP(A35,'D-Results_JointAnalysis'!AK:AX,4,FALSE)+VLOOKUP(A35,'D-Results_JointAnalysis'!AK:AX,11,FALSE))/VLOOKUP(A35,'E-REF_HNO_pop'!B:C,2,FALSE),"-")</f>
        <v>6.4632877202252387E-2</v>
      </c>
      <c r="H35" s="151">
        <f>IFERROR((VLOOKUP(A35,'D-Results_JointAnalysis'!AK:AX,5,FALSE)+VLOOKUP(A35,'D-Results_JointAnalysis'!AK:AX,12,FALSE))/VLOOKUP(A35,'E-REF_HNO_pop'!B:C,2,FALSE),"-")</f>
        <v>0</v>
      </c>
      <c r="I35" s="152">
        <f>IFERROR((VLOOKUP(A35,'D-Results_JointAnalysis'!AK:AX,6,FALSE)+VLOOKUP(A35,'D-Results_JointAnalysis'!AK:AX,13,FALSE))/VLOOKUP(A35,'E-REF_HNO_pop'!B:C,2,FALSE),"-")</f>
        <v>0</v>
      </c>
      <c r="J35" s="138">
        <f t="shared" si="1"/>
        <v>2</v>
      </c>
    </row>
    <row r="36" spans="1:10" x14ac:dyDescent="0.35">
      <c r="A36" s="18" t="s">
        <v>148</v>
      </c>
      <c r="B36" s="19">
        <f t="shared" si="0"/>
        <v>9046.6872110939912</v>
      </c>
      <c r="C36" s="19">
        <f>IFERROR(VLOOKUP(A36,'D-Results_JointAnalysis'!AK:AX,14,FALSE),"-")</f>
        <v>6083.0508474576272</v>
      </c>
      <c r="D36" s="19">
        <f>IFERROR(VLOOKUP(A36,'D-Results_JointAnalysis'!AK:AX,7,FALSE),"-")</f>
        <v>2963.6363636363635</v>
      </c>
      <c r="E36" s="145">
        <f>IFERROR((VLOOKUP(A36,'D-Results_JointAnalysis'!AK:AX,2,FALSE)+VLOOKUP(A36,'D-Results_JointAnalysis'!AK:AX,9,FALSE))/VLOOKUP(A36,'E-REF_HNO_pop'!B:C,2,FALSE),"-")</f>
        <v>2.3293534257929449E-3</v>
      </c>
      <c r="F36" s="146">
        <f>IFERROR((VLOOKUP(A36,'D-Results_JointAnalysis'!AK:AX,3,FALSE)+VLOOKUP(A36,'D-Results_JointAnalysis'!AK:AX,10,FALSE))/VLOOKUP(A36,'E-REF_HNO_pop'!B:C,2,FALSE),"-")</f>
        <v>0.95500765571783353</v>
      </c>
      <c r="G36" s="147">
        <f>IFERROR((VLOOKUP(A36,'D-Results_JointAnalysis'!AK:AX,4,FALSE)+VLOOKUP(A36,'D-Results_JointAnalysis'!AK:AX,11,FALSE))/VLOOKUP(A36,'E-REF_HNO_pop'!B:C,2,FALSE),"-")</f>
        <v>4.2662990856373456E-2</v>
      </c>
      <c r="H36" s="151">
        <f>IFERROR((VLOOKUP(A36,'D-Results_JointAnalysis'!AK:AX,5,FALSE)+VLOOKUP(A36,'D-Results_JointAnalysis'!AK:AX,12,FALSE))/VLOOKUP(A36,'E-REF_HNO_pop'!B:C,2,FALSE),"-")</f>
        <v>0</v>
      </c>
      <c r="I36" s="152">
        <f>IFERROR((VLOOKUP(A36,'D-Results_JointAnalysis'!AK:AX,6,FALSE)+VLOOKUP(A36,'D-Results_JointAnalysis'!AK:AX,13,FALSE))/VLOOKUP(A36,'E-REF_HNO_pop'!B:C,2,FALSE),"-")</f>
        <v>0</v>
      </c>
      <c r="J36" s="138">
        <f t="shared" si="1"/>
        <v>2</v>
      </c>
    </row>
    <row r="37" spans="1:10" x14ac:dyDescent="0.35">
      <c r="A37" s="18" t="s">
        <v>81</v>
      </c>
      <c r="B37" s="19">
        <f t="shared" si="0"/>
        <v>24640.941176470591</v>
      </c>
      <c r="C37" s="19">
        <f>IFERROR(VLOOKUP(A37,'D-Results_JointAnalysis'!AK:AX,14,FALSE),"-")</f>
        <v>24640.941176470591</v>
      </c>
      <c r="D37" s="19" t="str">
        <f>IFERROR(VLOOKUP(A37,'D-Results_JointAnalysis'!AK:AX,7,FALSE),"-")</f>
        <v>-</v>
      </c>
      <c r="E37" s="145">
        <f>IFERROR((VLOOKUP(A37,'D-Results_JointAnalysis'!AK:AX,2,FALSE)+VLOOKUP(A37,'D-Results_JointAnalysis'!AK:AX,9,FALSE))/VLOOKUP(A37,'E-REF_HNO_pop'!B:C,2,FALSE),"-")</f>
        <v>0</v>
      </c>
      <c r="F37" s="146">
        <f>IFERROR((VLOOKUP(A37,'D-Results_JointAnalysis'!AK:AX,3,FALSE)+VLOOKUP(A37,'D-Results_JointAnalysis'!AK:AX,10,FALSE))/VLOOKUP(A37,'E-REF_HNO_pop'!B:C,2,FALSE),"-")</f>
        <v>0.82429342208793077</v>
      </c>
      <c r="G37" s="147">
        <f>IFERROR((VLOOKUP(A37,'D-Results_JointAnalysis'!AK:AX,4,FALSE)+VLOOKUP(A37,'D-Results_JointAnalysis'!AK:AX,11,FALSE))/VLOOKUP(A37,'E-REF_HNO_pop'!B:C,2,FALSE),"-")</f>
        <v>0.13765282400413065</v>
      </c>
      <c r="H37" s="151">
        <f>IFERROR((VLOOKUP(A37,'D-Results_JointAnalysis'!AK:AX,5,FALSE)+VLOOKUP(A37,'D-Results_JointAnalysis'!AK:AX,12,FALSE))/VLOOKUP(A37,'E-REF_HNO_pop'!B:C,2,FALSE),"-")</f>
        <v>3.8053753907938616E-2</v>
      </c>
      <c r="I37" s="152">
        <f>IFERROR((VLOOKUP(A37,'D-Results_JointAnalysis'!AK:AX,6,FALSE)+VLOOKUP(A37,'D-Results_JointAnalysis'!AK:AX,13,FALSE))/VLOOKUP(A37,'E-REF_HNO_pop'!B:C,2,FALSE),"-")</f>
        <v>0</v>
      </c>
      <c r="J37" s="138">
        <f t="shared" si="1"/>
        <v>2</v>
      </c>
    </row>
    <row r="38" spans="1:10" x14ac:dyDescent="0.35">
      <c r="A38" s="18" t="s">
        <v>82</v>
      </c>
      <c r="B38" s="19">
        <f t="shared" si="0"/>
        <v>8052.6686507936502</v>
      </c>
      <c r="C38" s="19">
        <f>IFERROR(VLOOKUP(A38,'D-Results_JointAnalysis'!AK:AX,14,FALSE),"-")</f>
        <v>1330.4464285714284</v>
      </c>
      <c r="D38" s="19">
        <f>IFERROR(VLOOKUP(A38,'D-Results_JointAnalysis'!AK:AX,7,FALSE),"-")</f>
        <v>6722.2222222222217</v>
      </c>
      <c r="E38" s="145">
        <f>IFERROR((VLOOKUP(A38,'D-Results_JointAnalysis'!AK:AX,2,FALSE)+VLOOKUP(A38,'D-Results_JointAnalysis'!AK:AX,9,FALSE))/VLOOKUP(A38,'E-REF_HNO_pop'!B:C,2,FALSE),"-")</f>
        <v>0</v>
      </c>
      <c r="F38" s="146">
        <f>IFERROR((VLOOKUP(A38,'D-Results_JointAnalysis'!AK:AX,3,FALSE)+VLOOKUP(A38,'D-Results_JointAnalysis'!AK:AX,10,FALSE))/VLOOKUP(A38,'E-REF_HNO_pop'!B:C,2,FALSE),"-")</f>
        <v>0.90563463232209929</v>
      </c>
      <c r="G38" s="147">
        <f>IFERROR((VLOOKUP(A38,'D-Results_JointAnalysis'!AK:AX,4,FALSE)+VLOOKUP(A38,'D-Results_JointAnalysis'!AK:AX,11,FALSE))/VLOOKUP(A38,'E-REF_HNO_pop'!B:C,2,FALSE),"-")</f>
        <v>9.436536767790063E-2</v>
      </c>
      <c r="H38" s="151">
        <f>IFERROR((VLOOKUP(A38,'D-Results_JointAnalysis'!AK:AX,5,FALSE)+VLOOKUP(A38,'D-Results_JointAnalysis'!AK:AX,12,FALSE))/VLOOKUP(A38,'E-REF_HNO_pop'!B:C,2,FALSE),"-")</f>
        <v>0</v>
      </c>
      <c r="I38" s="152">
        <f>IFERROR((VLOOKUP(A38,'D-Results_JointAnalysis'!AK:AX,6,FALSE)+VLOOKUP(A38,'D-Results_JointAnalysis'!AK:AX,13,FALSE))/VLOOKUP(A38,'E-REF_HNO_pop'!B:C,2,FALSE),"-")</f>
        <v>0</v>
      </c>
      <c r="J38" s="138">
        <f t="shared" si="1"/>
        <v>2</v>
      </c>
    </row>
    <row r="39" spans="1:10" x14ac:dyDescent="0.35">
      <c r="A39" s="18" t="s">
        <v>83</v>
      </c>
      <c r="B39" s="19">
        <f t="shared" si="0"/>
        <v>5147.9154929577462</v>
      </c>
      <c r="C39" s="19">
        <f>IFERROR(VLOOKUP(A39,'D-Results_JointAnalysis'!AK:AX,14,FALSE),"-")</f>
        <v>5147.9154929577462</v>
      </c>
      <c r="D39" s="19">
        <f>IFERROR(VLOOKUP(A39,'D-Results_JointAnalysis'!AK:AX,7,FALSE),"-")</f>
        <v>0</v>
      </c>
      <c r="E39" s="145" t="str">
        <f>IFERROR((VLOOKUP(A39,'D-Results_JointAnalysis'!AK:AX,2,FALSE)+VLOOKUP(A39,'D-Results_JointAnalysis'!AK:AX,9,FALSE))/VLOOKUP(A39,'E-REF_HNO_pop'!B:C,2,FALSE),"-")</f>
        <v>-</v>
      </c>
      <c r="F39" s="146" t="str">
        <f>IFERROR((VLOOKUP(A39,'D-Results_JointAnalysis'!AK:AX,3,FALSE)+VLOOKUP(A39,'D-Results_JointAnalysis'!AK:AX,10,FALSE))/VLOOKUP(A39,'E-REF_HNO_pop'!B:C,2,FALSE),"-")</f>
        <v>-</v>
      </c>
      <c r="G39" s="147" t="str">
        <f>IFERROR((VLOOKUP(A39,'D-Results_JointAnalysis'!AK:AX,4,FALSE)+VLOOKUP(A39,'D-Results_JointAnalysis'!AK:AX,11,FALSE))/VLOOKUP(A39,'E-REF_HNO_pop'!B:C,2,FALSE),"-")</f>
        <v>-</v>
      </c>
      <c r="H39" s="151" t="str">
        <f>IFERROR((VLOOKUP(A39,'D-Results_JointAnalysis'!AK:AX,5,FALSE)+VLOOKUP(A39,'D-Results_JointAnalysis'!AK:AX,12,FALSE))/VLOOKUP(A39,'E-REF_HNO_pop'!B:C,2,FALSE),"-")</f>
        <v>-</v>
      </c>
      <c r="I39" s="152" t="str">
        <f>IFERROR((VLOOKUP(A39,'D-Results_JointAnalysis'!AK:AX,6,FALSE)+VLOOKUP(A39,'D-Results_JointAnalysis'!AK:AX,13,FALSE))/VLOOKUP(A39,'E-REF_HNO_pop'!B:C,2,FALSE),"-")</f>
        <v>-</v>
      </c>
      <c r="J39" s="138" t="str">
        <f t="shared" si="1"/>
        <v>-</v>
      </c>
    </row>
    <row r="40" spans="1:10" x14ac:dyDescent="0.35">
      <c r="A40" s="18" t="s">
        <v>84</v>
      </c>
      <c r="B40" s="19">
        <f t="shared" si="0"/>
        <v>222206.95320072334</v>
      </c>
      <c r="C40" s="19">
        <f>IFERROR(VLOOKUP(A40,'D-Results_JointAnalysis'!AK:AX,14,FALSE),"-")</f>
        <v>191119.61142857143</v>
      </c>
      <c r="D40" s="19">
        <f>IFERROR(VLOOKUP(A40,'D-Results_JointAnalysis'!AK:AX,7,FALSE),"-")</f>
        <v>31087.341772151896</v>
      </c>
      <c r="E40" s="145">
        <f>IFERROR((VLOOKUP(A40,'D-Results_JointAnalysis'!AK:AX,2,FALSE)+VLOOKUP(A40,'D-Results_JointAnalysis'!AK:AX,9,FALSE))/VLOOKUP(A40,'E-REF_HNO_pop'!B:C,2,FALSE),"-")</f>
        <v>9.4626944903345063E-3</v>
      </c>
      <c r="F40" s="146">
        <f>IFERROR((VLOOKUP(A40,'D-Results_JointAnalysis'!AK:AX,3,FALSE)+VLOOKUP(A40,'D-Results_JointAnalysis'!AK:AX,10,FALSE))/VLOOKUP(A40,'E-REF_HNO_pop'!B:C,2,FALSE),"-")</f>
        <v>0.6714825607587942</v>
      </c>
      <c r="G40" s="147">
        <f>IFERROR((VLOOKUP(A40,'D-Results_JointAnalysis'!AK:AX,4,FALSE)+VLOOKUP(A40,'D-Results_JointAnalysis'!AK:AX,11,FALSE))/VLOOKUP(A40,'E-REF_HNO_pop'!B:C,2,FALSE),"-")</f>
        <v>0.2874005682653919</v>
      </c>
      <c r="H40" s="151">
        <f>IFERROR((VLOOKUP(A40,'D-Results_JointAnalysis'!AK:AX,5,FALSE)+VLOOKUP(A40,'D-Results_JointAnalysis'!AK:AX,12,FALSE))/VLOOKUP(A40,'E-REF_HNO_pop'!B:C,2,FALSE),"-")</f>
        <v>3.1654176485479413E-2</v>
      </c>
      <c r="I40" s="152">
        <f>IFERROR((VLOOKUP(A40,'D-Results_JointAnalysis'!AK:AX,6,FALSE)+VLOOKUP(A40,'D-Results_JointAnalysis'!AK:AX,13,FALSE))/VLOOKUP(A40,'E-REF_HNO_pop'!B:C,2,FALSE),"-")</f>
        <v>0</v>
      </c>
      <c r="J40" s="138">
        <f t="shared" si="1"/>
        <v>3</v>
      </c>
    </row>
    <row r="41" spans="1:10" x14ac:dyDescent="0.35">
      <c r="A41" s="18" t="s">
        <v>85</v>
      </c>
      <c r="B41" s="19">
        <f t="shared" si="0"/>
        <v>25061.887969618878</v>
      </c>
      <c r="C41" s="19">
        <f>IFERROR(VLOOKUP(A41,'D-Results_JointAnalysis'!AK:AX,14,FALSE),"-")</f>
        <v>23920.79207920792</v>
      </c>
      <c r="D41" s="19">
        <f>IFERROR(VLOOKUP(A41,'D-Results_JointAnalysis'!AK:AX,7,FALSE),"-")</f>
        <v>1141.0958904109589</v>
      </c>
      <c r="E41" s="145">
        <f>IFERROR((VLOOKUP(A41,'D-Results_JointAnalysis'!AK:AX,2,FALSE)+VLOOKUP(A41,'D-Results_JointAnalysis'!AK:AX,9,FALSE))/VLOOKUP(A41,'E-REF_HNO_pop'!B:C,2,FALSE),"-")</f>
        <v>4.3055348089309089E-4</v>
      </c>
      <c r="F41" s="146">
        <f>IFERROR((VLOOKUP(A41,'D-Results_JointAnalysis'!AK:AX,3,FALSE)+VLOOKUP(A41,'D-Results_JointAnalysis'!AK:AX,10,FALSE))/VLOOKUP(A41,'E-REF_HNO_pop'!B:C,2,FALSE),"-")</f>
        <v>0.83881326967742065</v>
      </c>
      <c r="G41" s="147">
        <f>IFERROR((VLOOKUP(A41,'D-Results_JointAnalysis'!AK:AX,4,FALSE)+VLOOKUP(A41,'D-Results_JointAnalysis'!AK:AX,11,FALSE))/VLOOKUP(A41,'E-REF_HNO_pop'!B:C,2,FALSE),"-")</f>
        <v>0.13112567594243058</v>
      </c>
      <c r="H41" s="151">
        <f>IFERROR((VLOOKUP(A41,'D-Results_JointAnalysis'!AK:AX,5,FALSE)+VLOOKUP(A41,'D-Results_JointAnalysis'!AK:AX,12,FALSE))/VLOOKUP(A41,'E-REF_HNO_pop'!B:C,2,FALSE),"-")</f>
        <v>2.9630500899255615E-2</v>
      </c>
      <c r="I41" s="152">
        <f>IFERROR((VLOOKUP(A41,'D-Results_JointAnalysis'!AK:AX,6,FALSE)+VLOOKUP(A41,'D-Results_JointAnalysis'!AK:AX,13,FALSE))/VLOOKUP(A41,'E-REF_HNO_pop'!B:C,2,FALSE),"-")</f>
        <v>0</v>
      </c>
      <c r="J41" s="138">
        <f t="shared" si="1"/>
        <v>2</v>
      </c>
    </row>
    <row r="42" spans="1:10" x14ac:dyDescent="0.35">
      <c r="A42" s="18" t="s">
        <v>157</v>
      </c>
      <c r="B42" s="19">
        <f t="shared" si="0"/>
        <v>6997.9141414141413</v>
      </c>
      <c r="C42" s="19">
        <f>IFERROR(VLOOKUP(A42,'D-Results_JointAnalysis'!AK:AX,14,FALSE),"-")</f>
        <v>6884.2777777777774</v>
      </c>
      <c r="D42" s="19">
        <f>IFERROR(VLOOKUP(A42,'D-Results_JointAnalysis'!AK:AX,7,FALSE),"-")</f>
        <v>113.63636363636364</v>
      </c>
      <c r="E42" s="145">
        <f>IFERROR((VLOOKUP(A42,'D-Results_JointAnalysis'!AK:AX,2,FALSE)+VLOOKUP(A42,'D-Results_JointAnalysis'!AK:AX,9,FALSE))/VLOOKUP(A42,'E-REF_HNO_pop'!B:C,2,FALSE),"-")</f>
        <v>0</v>
      </c>
      <c r="F42" s="146">
        <f>IFERROR((VLOOKUP(A42,'D-Results_JointAnalysis'!AK:AX,3,FALSE)+VLOOKUP(A42,'D-Results_JointAnalysis'!AK:AX,10,FALSE))/VLOOKUP(A42,'E-REF_HNO_pop'!B:C,2,FALSE),"-")</f>
        <v>0.94420282624034901</v>
      </c>
      <c r="G42" s="147">
        <f>IFERROR((VLOOKUP(A42,'D-Results_JointAnalysis'!AK:AX,4,FALSE)+VLOOKUP(A42,'D-Results_JointAnalysis'!AK:AX,11,FALSE))/VLOOKUP(A42,'E-REF_HNO_pop'!B:C,2,FALSE),"-")</f>
        <v>5.5797173759650938E-2</v>
      </c>
      <c r="H42" s="151">
        <f>IFERROR((VLOOKUP(A42,'D-Results_JointAnalysis'!AK:AX,5,FALSE)+VLOOKUP(A42,'D-Results_JointAnalysis'!AK:AX,12,FALSE))/VLOOKUP(A42,'E-REF_HNO_pop'!B:C,2,FALSE),"-")</f>
        <v>0</v>
      </c>
      <c r="I42" s="152">
        <f>IFERROR((VLOOKUP(A42,'D-Results_JointAnalysis'!AK:AX,6,FALSE)+VLOOKUP(A42,'D-Results_JointAnalysis'!AK:AX,13,FALSE))/VLOOKUP(A42,'E-REF_HNO_pop'!B:C,2,FALSE),"-")</f>
        <v>0</v>
      </c>
      <c r="J42" s="138">
        <f t="shared" si="1"/>
        <v>2</v>
      </c>
    </row>
    <row r="43" spans="1:10" x14ac:dyDescent="0.35">
      <c r="A43" s="18" t="s">
        <v>144</v>
      </c>
      <c r="B43" s="19">
        <f t="shared" si="0"/>
        <v>10221.216200119117</v>
      </c>
      <c r="C43" s="19">
        <f>IFERROR(VLOOKUP(A43,'D-Results_JointAnalysis'!AK:AX,14,FALSE),"-")</f>
        <v>7012.5205479452052</v>
      </c>
      <c r="D43" s="19">
        <f>IFERROR(VLOOKUP(A43,'D-Results_JointAnalysis'!AK:AX,7,FALSE),"-")</f>
        <v>3208.695652173913</v>
      </c>
      <c r="E43" s="145">
        <f>IFERROR((VLOOKUP(A43,'D-Results_JointAnalysis'!AK:AX,2,FALSE)+VLOOKUP(A43,'D-Results_JointAnalysis'!AK:AX,9,FALSE))/VLOOKUP(A43,'E-REF_HNO_pop'!B:C,2,FALSE),"-")</f>
        <v>0</v>
      </c>
      <c r="F43" s="146">
        <f>IFERROR((VLOOKUP(A43,'D-Results_JointAnalysis'!AK:AX,3,FALSE)+VLOOKUP(A43,'D-Results_JointAnalysis'!AK:AX,10,FALSE))/VLOOKUP(A43,'E-REF_HNO_pop'!B:C,2,FALSE),"-")</f>
        <v>0.96356812982702578</v>
      </c>
      <c r="G43" s="147">
        <f>IFERROR((VLOOKUP(A43,'D-Results_JointAnalysis'!AK:AX,4,FALSE)+VLOOKUP(A43,'D-Results_JointAnalysis'!AK:AX,11,FALSE))/VLOOKUP(A43,'E-REF_HNO_pop'!B:C,2,FALSE),"-")</f>
        <v>3.6431870172974182E-2</v>
      </c>
      <c r="H43" s="151">
        <f>IFERROR((VLOOKUP(A43,'D-Results_JointAnalysis'!AK:AX,5,FALSE)+VLOOKUP(A43,'D-Results_JointAnalysis'!AK:AX,12,FALSE))/VLOOKUP(A43,'E-REF_HNO_pop'!B:C,2,FALSE),"-")</f>
        <v>0</v>
      </c>
      <c r="I43" s="152">
        <f>IFERROR((VLOOKUP(A43,'D-Results_JointAnalysis'!AK:AX,6,FALSE)+VLOOKUP(A43,'D-Results_JointAnalysis'!AK:AX,13,FALSE))/VLOOKUP(A43,'E-REF_HNO_pop'!B:C,2,FALSE),"-")</f>
        <v>0</v>
      </c>
      <c r="J43" s="138">
        <f t="shared" si="1"/>
        <v>2</v>
      </c>
    </row>
    <row r="44" spans="1:10" x14ac:dyDescent="0.35">
      <c r="A44" s="18" t="s">
        <v>86</v>
      </c>
      <c r="B44" s="19">
        <f t="shared" si="0"/>
        <v>3411.1363636363635</v>
      </c>
      <c r="C44" s="19">
        <f>IFERROR(VLOOKUP(A44,'D-Results_JointAnalysis'!AK:AX,14,FALSE),"-")</f>
        <v>3411.1363636363635</v>
      </c>
      <c r="D44" s="19">
        <f>IFERROR(VLOOKUP(A44,'D-Results_JointAnalysis'!AK:AX,7,FALSE),"-")</f>
        <v>0</v>
      </c>
      <c r="E44" s="145">
        <f>IFERROR((VLOOKUP(A44,'D-Results_JointAnalysis'!AK:AX,2,FALSE)+VLOOKUP(A44,'D-Results_JointAnalysis'!AK:AX,9,FALSE))/VLOOKUP(A44,'E-REF_HNO_pop'!B:C,2,FALSE),"-")</f>
        <v>4.4365085598607516E-2</v>
      </c>
      <c r="F44" s="146">
        <f>IFERROR((VLOOKUP(A44,'D-Results_JointAnalysis'!AK:AX,3,FALSE)+VLOOKUP(A44,'D-Results_JointAnalysis'!AK:AX,10,FALSE))/VLOOKUP(A44,'E-REF_HNO_pop'!B:C,2,FALSE),"-")</f>
        <v>0.93662130628770346</v>
      </c>
      <c r="G44" s="147">
        <f>IFERROR((VLOOKUP(A44,'D-Results_JointAnalysis'!AK:AX,4,FALSE)+VLOOKUP(A44,'D-Results_JointAnalysis'!AK:AX,11,FALSE))/VLOOKUP(A44,'E-REF_HNO_pop'!B:C,2,FALSE),"-")</f>
        <v>1.9013608113688935E-2</v>
      </c>
      <c r="H44" s="151">
        <f>IFERROR((VLOOKUP(A44,'D-Results_JointAnalysis'!AK:AX,5,FALSE)+VLOOKUP(A44,'D-Results_JointAnalysis'!AK:AX,12,FALSE))/VLOOKUP(A44,'E-REF_HNO_pop'!B:C,2,FALSE),"-")</f>
        <v>0</v>
      </c>
      <c r="I44" s="152">
        <f>IFERROR((VLOOKUP(A44,'D-Results_JointAnalysis'!AK:AX,6,FALSE)+VLOOKUP(A44,'D-Results_JointAnalysis'!AK:AX,13,FALSE))/VLOOKUP(A44,'E-REF_HNO_pop'!B:C,2,FALSE),"-")</f>
        <v>0</v>
      </c>
      <c r="J44" s="138">
        <f t="shared" si="1"/>
        <v>2</v>
      </c>
    </row>
    <row r="45" spans="1:10" x14ac:dyDescent="0.35">
      <c r="A45" s="18" t="s">
        <v>87</v>
      </c>
      <c r="B45" s="19">
        <f t="shared" si="0"/>
        <v>0</v>
      </c>
      <c r="C45" s="19">
        <f>IFERROR(VLOOKUP(A45,'D-Results_JointAnalysis'!AK:AX,14,FALSE),"-")</f>
        <v>0</v>
      </c>
      <c r="D45" s="19" t="str">
        <f>IFERROR(VLOOKUP(A45,'D-Results_JointAnalysis'!AK:AX,7,FALSE),"-")</f>
        <v>-</v>
      </c>
      <c r="E45" s="145">
        <f>IFERROR((VLOOKUP(A45,'D-Results_JointAnalysis'!AK:AX,2,FALSE)+VLOOKUP(A45,'D-Results_JointAnalysis'!AK:AX,9,FALSE))/VLOOKUP(A45,'E-REF_HNO_pop'!B:C,2,FALSE),"-")</f>
        <v>5.600416636796935E-2</v>
      </c>
      <c r="F45" s="146">
        <f>IFERROR((VLOOKUP(A45,'D-Results_JointAnalysis'!AK:AX,3,FALSE)+VLOOKUP(A45,'D-Results_JointAnalysis'!AK:AX,10,FALSE))/VLOOKUP(A45,'E-REF_HNO_pop'!B:C,2,FALSE),"-")</f>
        <v>0.93617214684327488</v>
      </c>
      <c r="G45" s="147">
        <f>IFERROR((VLOOKUP(A45,'D-Results_JointAnalysis'!AK:AX,4,FALSE)+VLOOKUP(A45,'D-Results_JointAnalysis'!AK:AX,11,FALSE))/VLOOKUP(A45,'E-REF_HNO_pop'!B:C,2,FALSE),"-")</f>
        <v>7.8236867887557463E-3</v>
      </c>
      <c r="H45" s="151">
        <f>IFERROR((VLOOKUP(A45,'D-Results_JointAnalysis'!AK:AX,5,FALSE)+VLOOKUP(A45,'D-Results_JointAnalysis'!AK:AX,12,FALSE))/VLOOKUP(A45,'E-REF_HNO_pop'!B:C,2,FALSE),"-")</f>
        <v>0</v>
      </c>
      <c r="I45" s="152">
        <f>IFERROR((VLOOKUP(A45,'D-Results_JointAnalysis'!AK:AX,6,FALSE)+VLOOKUP(A45,'D-Results_JointAnalysis'!AK:AX,13,FALSE))/VLOOKUP(A45,'E-REF_HNO_pop'!B:C,2,FALSE),"-")</f>
        <v>0</v>
      </c>
      <c r="J45" s="138">
        <f t="shared" si="1"/>
        <v>2</v>
      </c>
    </row>
    <row r="46" spans="1:10" x14ac:dyDescent="0.35">
      <c r="A46" s="18" t="s">
        <v>88</v>
      </c>
      <c r="B46" s="19">
        <f t="shared" si="0"/>
        <v>7488.9448818897636</v>
      </c>
      <c r="C46" s="19">
        <f>IFERROR(VLOOKUP(A46,'D-Results_JointAnalysis'!AK:AX,14,FALSE),"-")</f>
        <v>7488.9448818897636</v>
      </c>
      <c r="D46" s="19" t="str">
        <f>IFERROR(VLOOKUP(A46,'D-Results_JointAnalysis'!AK:AX,7,FALSE),"-")</f>
        <v>-</v>
      </c>
      <c r="E46" s="145" t="str">
        <f>IFERROR((VLOOKUP(A46,'D-Results_JointAnalysis'!AK:AX,2,FALSE)+VLOOKUP(A46,'D-Results_JointAnalysis'!AK:AX,9,FALSE))/VLOOKUP(A46,'E-REF_HNO_pop'!B:C,2,FALSE),"-")</f>
        <v>-</v>
      </c>
      <c r="F46" s="146" t="str">
        <f>IFERROR((VLOOKUP(A46,'D-Results_JointAnalysis'!AK:AX,3,FALSE)+VLOOKUP(A46,'D-Results_JointAnalysis'!AK:AX,10,FALSE))/VLOOKUP(A46,'E-REF_HNO_pop'!B:C,2,FALSE),"-")</f>
        <v>-</v>
      </c>
      <c r="G46" s="147" t="str">
        <f>IFERROR((VLOOKUP(A46,'D-Results_JointAnalysis'!AK:AX,4,FALSE)+VLOOKUP(A46,'D-Results_JointAnalysis'!AK:AX,11,FALSE))/VLOOKUP(A46,'E-REF_HNO_pop'!B:C,2,FALSE),"-")</f>
        <v>-</v>
      </c>
      <c r="H46" s="151" t="str">
        <f>IFERROR((VLOOKUP(A46,'D-Results_JointAnalysis'!AK:AX,5,FALSE)+VLOOKUP(A46,'D-Results_JointAnalysis'!AK:AX,12,FALSE))/VLOOKUP(A46,'E-REF_HNO_pop'!B:C,2,FALSE),"-")</f>
        <v>-</v>
      </c>
      <c r="I46" s="152" t="str">
        <f>IFERROR((VLOOKUP(A46,'D-Results_JointAnalysis'!AK:AX,6,FALSE)+VLOOKUP(A46,'D-Results_JointAnalysis'!AK:AX,13,FALSE))/VLOOKUP(A46,'E-REF_HNO_pop'!B:C,2,FALSE),"-")</f>
        <v>-</v>
      </c>
      <c r="J46" s="138" t="str">
        <f t="shared" si="1"/>
        <v>-</v>
      </c>
    </row>
    <row r="47" spans="1:10" x14ac:dyDescent="0.35">
      <c r="A47" s="18" t="s">
        <v>89</v>
      </c>
      <c r="B47" s="19">
        <f t="shared" si="0"/>
        <v>6626.347826086956</v>
      </c>
      <c r="C47" s="19">
        <f>IFERROR(VLOOKUP(A47,'D-Results_JointAnalysis'!AK:AX,14,FALSE),"-")</f>
        <v>6626.347826086956</v>
      </c>
      <c r="D47" s="19">
        <f>IFERROR(VLOOKUP(A47,'D-Results_JointAnalysis'!AK:AX,7,FALSE),"-")</f>
        <v>0</v>
      </c>
      <c r="E47" s="145" t="str">
        <f>IFERROR((VLOOKUP(A47,'D-Results_JointAnalysis'!AK:AX,2,FALSE)+VLOOKUP(A47,'D-Results_JointAnalysis'!AK:AX,9,FALSE))/VLOOKUP(A47,'E-REF_HNO_pop'!B:C,2,FALSE),"-")</f>
        <v>-</v>
      </c>
      <c r="F47" s="146" t="str">
        <f>IFERROR((VLOOKUP(A47,'D-Results_JointAnalysis'!AK:AX,3,FALSE)+VLOOKUP(A47,'D-Results_JointAnalysis'!AK:AX,10,FALSE))/VLOOKUP(A47,'E-REF_HNO_pop'!B:C,2,FALSE),"-")</f>
        <v>-</v>
      </c>
      <c r="G47" s="147" t="str">
        <f>IFERROR((VLOOKUP(A47,'D-Results_JointAnalysis'!AK:AX,4,FALSE)+VLOOKUP(A47,'D-Results_JointAnalysis'!AK:AX,11,FALSE))/VLOOKUP(A47,'E-REF_HNO_pop'!B:C,2,FALSE),"-")</f>
        <v>-</v>
      </c>
      <c r="H47" s="151" t="str">
        <f>IFERROR((VLOOKUP(A47,'D-Results_JointAnalysis'!AK:AX,5,FALSE)+VLOOKUP(A47,'D-Results_JointAnalysis'!AK:AX,12,FALSE))/VLOOKUP(A47,'E-REF_HNO_pop'!B:C,2,FALSE),"-")</f>
        <v>-</v>
      </c>
      <c r="I47" s="152" t="str">
        <f>IFERROR((VLOOKUP(A47,'D-Results_JointAnalysis'!AK:AX,6,FALSE)+VLOOKUP(A47,'D-Results_JointAnalysis'!AK:AX,13,FALSE))/VLOOKUP(A47,'E-REF_HNO_pop'!B:C,2,FALSE),"-")</f>
        <v>-</v>
      </c>
      <c r="J47" s="138" t="str">
        <f t="shared" si="1"/>
        <v>-</v>
      </c>
    </row>
    <row r="48" spans="1:10" x14ac:dyDescent="0.35">
      <c r="A48" s="18" t="s">
        <v>90</v>
      </c>
      <c r="B48" s="19">
        <f t="shared" si="0"/>
        <v>0</v>
      </c>
      <c r="C48" s="19" t="str">
        <f>IFERROR(VLOOKUP(A48,'D-Results_JointAnalysis'!AK:AX,14,FALSE),"-")</f>
        <v>-</v>
      </c>
      <c r="D48" s="19" t="str">
        <f>IFERROR(VLOOKUP(A48,'D-Results_JointAnalysis'!AK:AX,7,FALSE),"-")</f>
        <v>-</v>
      </c>
      <c r="E48" s="145" t="str">
        <f>IFERROR((VLOOKUP(A48,'D-Results_JointAnalysis'!AK:AX,2,FALSE)+VLOOKUP(A48,'D-Results_JointAnalysis'!AK:AX,9,FALSE))/VLOOKUP(A48,'E-REF_HNO_pop'!B:C,2,FALSE),"-")</f>
        <v>-</v>
      </c>
      <c r="F48" s="146" t="str">
        <f>IFERROR((VLOOKUP(A48,'D-Results_JointAnalysis'!AK:AX,3,FALSE)+VLOOKUP(A48,'D-Results_JointAnalysis'!AK:AX,10,FALSE))/VLOOKUP(A48,'E-REF_HNO_pop'!B:C,2,FALSE),"-")</f>
        <v>-</v>
      </c>
      <c r="G48" s="147" t="str">
        <f>IFERROR((VLOOKUP(A48,'D-Results_JointAnalysis'!AK:AX,4,FALSE)+VLOOKUP(A48,'D-Results_JointAnalysis'!AK:AX,11,FALSE))/VLOOKUP(A48,'E-REF_HNO_pop'!B:C,2,FALSE),"-")</f>
        <v>-</v>
      </c>
      <c r="H48" s="151" t="str">
        <f>IFERROR((VLOOKUP(A48,'D-Results_JointAnalysis'!AK:AX,5,FALSE)+VLOOKUP(A48,'D-Results_JointAnalysis'!AK:AX,12,FALSE))/VLOOKUP(A48,'E-REF_HNO_pop'!B:C,2,FALSE),"-")</f>
        <v>-</v>
      </c>
      <c r="I48" s="152" t="str">
        <f>IFERROR((VLOOKUP(A48,'D-Results_JointAnalysis'!AK:AX,6,FALSE)+VLOOKUP(A48,'D-Results_JointAnalysis'!AK:AX,13,FALSE))/VLOOKUP(A48,'E-REF_HNO_pop'!B:C,2,FALSE),"-")</f>
        <v>-</v>
      </c>
      <c r="J48" s="138" t="str">
        <f t="shared" si="1"/>
        <v>-</v>
      </c>
    </row>
    <row r="49" spans="1:10" x14ac:dyDescent="0.35">
      <c r="A49" s="18" t="s">
        <v>91</v>
      </c>
      <c r="B49" s="19">
        <f t="shared" si="0"/>
        <v>0</v>
      </c>
      <c r="C49" s="19" t="str">
        <f>IFERROR(VLOOKUP(A49,'D-Results_JointAnalysis'!AK:AX,14,FALSE),"-")</f>
        <v>-</v>
      </c>
      <c r="D49" s="19" t="str">
        <f>IFERROR(VLOOKUP(A49,'D-Results_JointAnalysis'!AK:AX,7,FALSE),"-")</f>
        <v>-</v>
      </c>
      <c r="E49" s="145" t="str">
        <f>IFERROR((VLOOKUP(A49,'D-Results_JointAnalysis'!AK:AX,2,FALSE)+VLOOKUP(A49,'D-Results_JointAnalysis'!AK:AX,9,FALSE))/VLOOKUP(A49,'E-REF_HNO_pop'!B:C,2,FALSE),"-")</f>
        <v>-</v>
      </c>
      <c r="F49" s="146" t="str">
        <f>IFERROR((VLOOKUP(A49,'D-Results_JointAnalysis'!AK:AX,3,FALSE)+VLOOKUP(A49,'D-Results_JointAnalysis'!AK:AX,10,FALSE))/VLOOKUP(A49,'E-REF_HNO_pop'!B:C,2,FALSE),"-")</f>
        <v>-</v>
      </c>
      <c r="G49" s="147" t="str">
        <f>IFERROR((VLOOKUP(A49,'D-Results_JointAnalysis'!AK:AX,4,FALSE)+VLOOKUP(A49,'D-Results_JointAnalysis'!AK:AX,11,FALSE))/VLOOKUP(A49,'E-REF_HNO_pop'!B:C,2,FALSE),"-")</f>
        <v>-</v>
      </c>
      <c r="H49" s="151" t="str">
        <f>IFERROR((VLOOKUP(A49,'D-Results_JointAnalysis'!AK:AX,5,FALSE)+VLOOKUP(A49,'D-Results_JointAnalysis'!AK:AX,12,FALSE))/VLOOKUP(A49,'E-REF_HNO_pop'!B:C,2,FALSE),"-")</f>
        <v>-</v>
      </c>
      <c r="I49" s="152" t="str">
        <f>IFERROR((VLOOKUP(A49,'D-Results_JointAnalysis'!AK:AX,6,FALSE)+VLOOKUP(A49,'D-Results_JointAnalysis'!AK:AX,13,FALSE))/VLOOKUP(A49,'E-REF_HNO_pop'!B:C,2,FALSE),"-")</f>
        <v>-</v>
      </c>
      <c r="J49" s="138" t="str">
        <f t="shared" si="1"/>
        <v>-</v>
      </c>
    </row>
    <row r="50" spans="1:10" x14ac:dyDescent="0.35">
      <c r="A50" s="18" t="s">
        <v>146</v>
      </c>
      <c r="B50" s="19">
        <f t="shared" si="0"/>
        <v>34741.376623376622</v>
      </c>
      <c r="C50" s="19">
        <f>IFERROR(VLOOKUP(A50,'D-Results_JointAnalysis'!AK:AX,14,FALSE),"-")</f>
        <v>34741.376623376622</v>
      </c>
      <c r="D50" s="19">
        <f>IFERROR(VLOOKUP(A50,'D-Results_JointAnalysis'!AK:AX,7,FALSE),"-")</f>
        <v>0</v>
      </c>
      <c r="E50" s="145" t="str">
        <f>IFERROR((VLOOKUP(A50,'D-Results_JointAnalysis'!AK:AX,2,FALSE)+VLOOKUP(A50,'D-Results_JointAnalysis'!AK:AX,9,FALSE))/VLOOKUP(A50,'E-REF_HNO_pop'!B:C,2,FALSE),"-")</f>
        <v>-</v>
      </c>
      <c r="F50" s="146" t="str">
        <f>IFERROR((VLOOKUP(A50,'D-Results_JointAnalysis'!AK:AX,3,FALSE)+VLOOKUP(A50,'D-Results_JointAnalysis'!AK:AX,10,FALSE))/VLOOKUP(A50,'E-REF_HNO_pop'!B:C,2,FALSE),"-")</f>
        <v>-</v>
      </c>
      <c r="G50" s="147" t="str">
        <f>IFERROR((VLOOKUP(A50,'D-Results_JointAnalysis'!AK:AX,4,FALSE)+VLOOKUP(A50,'D-Results_JointAnalysis'!AK:AX,11,FALSE))/VLOOKUP(A50,'E-REF_HNO_pop'!B:C,2,FALSE),"-")</f>
        <v>-</v>
      </c>
      <c r="H50" s="151" t="str">
        <f>IFERROR((VLOOKUP(A50,'D-Results_JointAnalysis'!AK:AX,5,FALSE)+VLOOKUP(A50,'D-Results_JointAnalysis'!AK:AX,12,FALSE))/VLOOKUP(A50,'E-REF_HNO_pop'!B:C,2,FALSE),"-")</f>
        <v>-</v>
      </c>
      <c r="I50" s="152" t="str">
        <f>IFERROR((VLOOKUP(A50,'D-Results_JointAnalysis'!AK:AX,6,FALSE)+VLOOKUP(A50,'D-Results_JointAnalysis'!AK:AX,13,FALSE))/VLOOKUP(A50,'E-REF_HNO_pop'!B:C,2,FALSE),"-")</f>
        <v>-</v>
      </c>
      <c r="J50" s="138" t="str">
        <f t="shared" si="1"/>
        <v>-</v>
      </c>
    </row>
    <row r="51" spans="1:10" x14ac:dyDescent="0.35">
      <c r="A51" s="18" t="s">
        <v>92</v>
      </c>
      <c r="B51" s="19">
        <f t="shared" si="0"/>
        <v>0</v>
      </c>
      <c r="C51" s="19" t="str">
        <f>IFERROR(VLOOKUP(A51,'D-Results_JointAnalysis'!AK:AX,14,FALSE),"-")</f>
        <v>-</v>
      </c>
      <c r="D51" s="19" t="str">
        <f>IFERROR(VLOOKUP(A51,'D-Results_JointAnalysis'!AK:AX,7,FALSE),"-")</f>
        <v>-</v>
      </c>
      <c r="E51" s="145" t="str">
        <f>IFERROR((VLOOKUP(A51,'D-Results_JointAnalysis'!AK:AX,2,FALSE)+VLOOKUP(A51,'D-Results_JointAnalysis'!AK:AX,9,FALSE))/VLOOKUP(A51,'E-REF_HNO_pop'!B:C,2,FALSE),"-")</f>
        <v>-</v>
      </c>
      <c r="F51" s="146" t="str">
        <f>IFERROR((VLOOKUP(A51,'D-Results_JointAnalysis'!AK:AX,3,FALSE)+VLOOKUP(A51,'D-Results_JointAnalysis'!AK:AX,10,FALSE))/VLOOKUP(A51,'E-REF_HNO_pop'!B:C,2,FALSE),"-")</f>
        <v>-</v>
      </c>
      <c r="G51" s="147" t="str">
        <f>IFERROR((VLOOKUP(A51,'D-Results_JointAnalysis'!AK:AX,4,FALSE)+VLOOKUP(A51,'D-Results_JointAnalysis'!AK:AX,11,FALSE))/VLOOKUP(A51,'E-REF_HNO_pop'!B:C,2,FALSE),"-")</f>
        <v>-</v>
      </c>
      <c r="H51" s="151" t="str">
        <f>IFERROR((VLOOKUP(A51,'D-Results_JointAnalysis'!AK:AX,5,FALSE)+VLOOKUP(A51,'D-Results_JointAnalysis'!AK:AX,12,FALSE))/VLOOKUP(A51,'E-REF_HNO_pop'!B:C,2,FALSE),"-")</f>
        <v>-</v>
      </c>
      <c r="I51" s="152" t="str">
        <f>IFERROR((VLOOKUP(A51,'D-Results_JointAnalysis'!AK:AX,6,FALSE)+VLOOKUP(A51,'D-Results_JointAnalysis'!AK:AX,13,FALSE))/VLOOKUP(A51,'E-REF_HNO_pop'!B:C,2,FALSE),"-")</f>
        <v>-</v>
      </c>
      <c r="J51" s="138" t="str">
        <f t="shared" si="1"/>
        <v>-</v>
      </c>
    </row>
    <row r="52" spans="1:10" x14ac:dyDescent="0.35">
      <c r="A52" s="18" t="s">
        <v>151</v>
      </c>
      <c r="B52" s="19">
        <f t="shared" si="0"/>
        <v>40906.118380062311</v>
      </c>
      <c r="C52" s="19">
        <f>IFERROR(VLOOKUP(A52,'D-Results_JointAnalysis'!AK:AX,14,FALSE),"-")</f>
        <v>38388.785046728975</v>
      </c>
      <c r="D52" s="19">
        <f>IFERROR(VLOOKUP(A52,'D-Results_JointAnalysis'!AK:AX,7,FALSE),"-")</f>
        <v>2517.3333333333335</v>
      </c>
      <c r="E52" s="145">
        <f>IFERROR((VLOOKUP(A52,'D-Results_JointAnalysis'!AK:AX,2,FALSE)+VLOOKUP(A52,'D-Results_JointAnalysis'!AK:AX,9,FALSE))/VLOOKUP(A52,'E-REF_HNO_pop'!B:C,2,FALSE),"-")</f>
        <v>0</v>
      </c>
      <c r="F52" s="146">
        <f>IFERROR((VLOOKUP(A52,'D-Results_JointAnalysis'!AK:AX,3,FALSE)+VLOOKUP(A52,'D-Results_JointAnalysis'!AK:AX,10,FALSE))/VLOOKUP(A52,'E-REF_HNO_pop'!B:C,2,FALSE),"-")</f>
        <v>0.88820410390800142</v>
      </c>
      <c r="G52" s="147">
        <f>IFERROR((VLOOKUP(A52,'D-Results_JointAnalysis'!AK:AX,4,FALSE)+VLOOKUP(A52,'D-Results_JointAnalysis'!AK:AX,11,FALSE))/VLOOKUP(A52,'E-REF_HNO_pop'!B:C,2,FALSE),"-")</f>
        <v>0.10305289138972823</v>
      </c>
      <c r="H52" s="151">
        <f>IFERROR((VLOOKUP(A52,'D-Results_JointAnalysis'!AK:AX,5,FALSE)+VLOOKUP(A52,'D-Results_JointAnalysis'!AK:AX,12,FALSE))/VLOOKUP(A52,'E-REF_HNO_pop'!B:C,2,FALSE),"-")</f>
        <v>8.7430047022704228E-3</v>
      </c>
      <c r="I52" s="152">
        <f>IFERROR((VLOOKUP(A52,'D-Results_JointAnalysis'!AK:AX,6,FALSE)+VLOOKUP(A52,'D-Results_JointAnalysis'!AK:AX,13,FALSE))/VLOOKUP(A52,'E-REF_HNO_pop'!B:C,2,FALSE),"-")</f>
        <v>0</v>
      </c>
      <c r="J52" s="138">
        <f t="shared" si="1"/>
        <v>2</v>
      </c>
    </row>
    <row r="53" spans="1:10" x14ac:dyDescent="0.35">
      <c r="A53" s="18" t="s">
        <v>93</v>
      </c>
      <c r="B53" s="19">
        <f t="shared" si="0"/>
        <v>23746.696587683982</v>
      </c>
      <c r="C53" s="19">
        <f>IFERROR(VLOOKUP(A53,'D-Results_JointAnalysis'!AK:AX,14,FALSE),"-")</f>
        <v>15513.669064748203</v>
      </c>
      <c r="D53" s="19">
        <f>IFERROR(VLOOKUP(A53,'D-Results_JointAnalysis'!AK:AX,7,FALSE),"-")</f>
        <v>8233.0275229357794</v>
      </c>
      <c r="E53" s="145">
        <f>IFERROR((VLOOKUP(A53,'D-Results_JointAnalysis'!AK:AX,2,FALSE)+VLOOKUP(A53,'D-Results_JointAnalysis'!AK:AX,9,FALSE))/VLOOKUP(A53,'E-REF_HNO_pop'!B:C,2,FALSE),"-")</f>
        <v>3.5022992230533991E-2</v>
      </c>
      <c r="F53" s="146">
        <f>IFERROR((VLOOKUP(A53,'D-Results_JointAnalysis'!AK:AX,3,FALSE)+VLOOKUP(A53,'D-Results_JointAnalysis'!AK:AX,10,FALSE))/VLOOKUP(A53,'E-REF_HNO_pop'!B:C,2,FALSE),"-")</f>
        <v>0.88678571179421417</v>
      </c>
      <c r="G53" s="147">
        <f>IFERROR((VLOOKUP(A53,'D-Results_JointAnalysis'!AK:AX,4,FALSE)+VLOOKUP(A53,'D-Results_JointAnalysis'!AK:AX,11,FALSE))/VLOOKUP(A53,'E-REF_HNO_pop'!B:C,2,FALSE),"-")</f>
        <v>7.1547312753513448E-2</v>
      </c>
      <c r="H53" s="151">
        <f>IFERROR((VLOOKUP(A53,'D-Results_JointAnalysis'!AK:AX,5,FALSE)+VLOOKUP(A53,'D-Results_JointAnalysis'!AK:AX,12,FALSE))/VLOOKUP(A53,'E-REF_HNO_pop'!B:C,2,FALSE),"-")</f>
        <v>6.6439832217383976E-3</v>
      </c>
      <c r="I53" s="152">
        <f>IFERROR((VLOOKUP(A53,'D-Results_JointAnalysis'!AK:AX,6,FALSE)+VLOOKUP(A53,'D-Results_JointAnalysis'!AK:AX,13,FALSE))/VLOOKUP(A53,'E-REF_HNO_pop'!B:C,2,FALSE),"-")</f>
        <v>0</v>
      </c>
      <c r="J53" s="138">
        <f t="shared" si="1"/>
        <v>2</v>
      </c>
    </row>
    <row r="54" spans="1:10" x14ac:dyDescent="0.35">
      <c r="A54" s="18" t="s">
        <v>94</v>
      </c>
      <c r="B54" s="19">
        <f t="shared" si="0"/>
        <v>0</v>
      </c>
      <c r="C54" s="19" t="str">
        <f>IFERROR(VLOOKUP(A54,'D-Results_JointAnalysis'!AK:AX,14,FALSE),"-")</f>
        <v>-</v>
      </c>
      <c r="D54" s="19" t="str">
        <f>IFERROR(VLOOKUP(A54,'D-Results_JointAnalysis'!AK:AX,7,FALSE),"-")</f>
        <v>-</v>
      </c>
      <c r="E54" s="145" t="str">
        <f>IFERROR((VLOOKUP(A54,'D-Results_JointAnalysis'!AK:AX,2,FALSE)+VLOOKUP(A54,'D-Results_JointAnalysis'!AK:AX,9,FALSE))/VLOOKUP(A54,'E-REF_HNO_pop'!B:C,2,FALSE),"-")</f>
        <v>-</v>
      </c>
      <c r="F54" s="146" t="str">
        <f>IFERROR((VLOOKUP(A54,'D-Results_JointAnalysis'!AK:AX,3,FALSE)+VLOOKUP(A54,'D-Results_JointAnalysis'!AK:AX,10,FALSE))/VLOOKUP(A54,'E-REF_HNO_pop'!B:C,2,FALSE),"-")</f>
        <v>-</v>
      </c>
      <c r="G54" s="147" t="str">
        <f>IFERROR((VLOOKUP(A54,'D-Results_JointAnalysis'!AK:AX,4,FALSE)+VLOOKUP(A54,'D-Results_JointAnalysis'!AK:AX,11,FALSE))/VLOOKUP(A54,'E-REF_HNO_pop'!B:C,2,FALSE),"-")</f>
        <v>-</v>
      </c>
      <c r="H54" s="151" t="str">
        <f>IFERROR((VLOOKUP(A54,'D-Results_JointAnalysis'!AK:AX,5,FALSE)+VLOOKUP(A54,'D-Results_JointAnalysis'!AK:AX,12,FALSE))/VLOOKUP(A54,'E-REF_HNO_pop'!B:C,2,FALSE),"-")</f>
        <v>-</v>
      </c>
      <c r="I54" s="152" t="str">
        <f>IFERROR((VLOOKUP(A54,'D-Results_JointAnalysis'!AK:AX,6,FALSE)+VLOOKUP(A54,'D-Results_JointAnalysis'!AK:AX,13,FALSE))/VLOOKUP(A54,'E-REF_HNO_pop'!B:C,2,FALSE),"-")</f>
        <v>-</v>
      </c>
      <c r="J54" s="138" t="str">
        <f t="shared" si="1"/>
        <v>-</v>
      </c>
    </row>
    <row r="55" spans="1:10" x14ac:dyDescent="0.35">
      <c r="A55" s="18" t="s">
        <v>183</v>
      </c>
      <c r="B55" s="19">
        <f t="shared" si="0"/>
        <v>8694.4708179890622</v>
      </c>
      <c r="C55" s="19">
        <f>IFERROR(VLOOKUP(A55,'D-Results_JointAnalysis'!AK:AX,14,FALSE),"-")</f>
        <v>2731.2524271844659</v>
      </c>
      <c r="D55" s="19">
        <f>IFERROR(VLOOKUP(A55,'D-Results_JointAnalysis'!AK:AX,7,FALSE),"-")</f>
        <v>5963.2183908045972</v>
      </c>
      <c r="E55" s="145">
        <f>IFERROR((VLOOKUP(A55,'D-Results_JointAnalysis'!AK:AX,2,FALSE)+VLOOKUP(A55,'D-Results_JointAnalysis'!AK:AX,9,FALSE))/VLOOKUP(A55,'E-REF_HNO_pop'!B:C,2,FALSE),"-")</f>
        <v>4.0739484220830048E-3</v>
      </c>
      <c r="F55" s="146">
        <f>IFERROR((VLOOKUP(A55,'D-Results_JointAnalysis'!AK:AX,3,FALSE)+VLOOKUP(A55,'D-Results_JointAnalysis'!AK:AX,10,FALSE))/VLOOKUP(A55,'E-REF_HNO_pop'!B:C,2,FALSE),"-")</f>
        <v>0.95701991608061276</v>
      </c>
      <c r="G55" s="147">
        <f>IFERROR((VLOOKUP(A55,'D-Results_JointAnalysis'!AK:AX,4,FALSE)+VLOOKUP(A55,'D-Results_JointAnalysis'!AK:AX,11,FALSE))/VLOOKUP(A55,'E-REF_HNO_pop'!B:C,2,FALSE),"-")</f>
        <v>3.8906135497304206E-2</v>
      </c>
      <c r="H55" s="151">
        <f>IFERROR((VLOOKUP(A55,'D-Results_JointAnalysis'!AK:AX,5,FALSE)+VLOOKUP(A55,'D-Results_JointAnalysis'!AK:AX,12,FALSE))/VLOOKUP(A55,'E-REF_HNO_pop'!B:C,2,FALSE),"-")</f>
        <v>0</v>
      </c>
      <c r="I55" s="152">
        <f>IFERROR((VLOOKUP(A55,'D-Results_JointAnalysis'!AK:AX,6,FALSE)+VLOOKUP(A55,'D-Results_JointAnalysis'!AK:AX,13,FALSE))/VLOOKUP(A55,'E-REF_HNO_pop'!B:C,2,FALSE),"-")</f>
        <v>0</v>
      </c>
      <c r="J55" s="138">
        <f t="shared" si="1"/>
        <v>2</v>
      </c>
    </row>
    <row r="56" spans="1:10" x14ac:dyDescent="0.35">
      <c r="A56" s="18" t="s">
        <v>95</v>
      </c>
      <c r="B56" s="19">
        <f t="shared" si="0"/>
        <v>23632.506170166704</v>
      </c>
      <c r="C56" s="19">
        <f>IFERROR(VLOOKUP(A56,'D-Results_JointAnalysis'!AK:AX,14,FALSE),"-")</f>
        <v>23395.409395973154</v>
      </c>
      <c r="D56" s="19">
        <f>IFERROR(VLOOKUP(A56,'D-Results_JointAnalysis'!AK:AX,7,FALSE),"-")</f>
        <v>237.09677419354838</v>
      </c>
      <c r="E56" s="145">
        <f>IFERROR((VLOOKUP(A56,'D-Results_JointAnalysis'!AK:AX,2,FALSE)+VLOOKUP(A56,'D-Results_JointAnalysis'!AK:AX,9,FALSE))/VLOOKUP(A56,'E-REF_HNO_pop'!B:C,2,FALSE),"-")</f>
        <v>6.4660068376164257E-3</v>
      </c>
      <c r="F56" s="146">
        <f>IFERROR((VLOOKUP(A56,'D-Results_JointAnalysis'!AK:AX,3,FALSE)+VLOOKUP(A56,'D-Results_JointAnalysis'!AK:AX,10,FALSE))/VLOOKUP(A56,'E-REF_HNO_pop'!B:C,2,FALSE),"-")</f>
        <v>0.81718253526310369</v>
      </c>
      <c r="G56" s="147">
        <f>IFERROR((VLOOKUP(A56,'D-Results_JointAnalysis'!AK:AX,4,FALSE)+VLOOKUP(A56,'D-Results_JointAnalysis'!AK:AX,11,FALSE))/VLOOKUP(A56,'E-REF_HNO_pop'!B:C,2,FALSE),"-")</f>
        <v>0.1698854510616635</v>
      </c>
      <c r="H56" s="151">
        <f>IFERROR((VLOOKUP(A56,'D-Results_JointAnalysis'!AK:AX,5,FALSE)+VLOOKUP(A56,'D-Results_JointAnalysis'!AK:AX,12,FALSE))/VLOOKUP(A56,'E-REF_HNO_pop'!B:C,2,FALSE),"-")</f>
        <v>6.4660068376164257E-3</v>
      </c>
      <c r="I56" s="152">
        <f>IFERROR((VLOOKUP(A56,'D-Results_JointAnalysis'!AK:AX,6,FALSE)+VLOOKUP(A56,'D-Results_JointAnalysis'!AK:AX,13,FALSE))/VLOOKUP(A56,'E-REF_HNO_pop'!B:C,2,FALSE),"-")</f>
        <v>0</v>
      </c>
      <c r="J56" s="138">
        <f t="shared" si="1"/>
        <v>2</v>
      </c>
    </row>
    <row r="57" spans="1:10" x14ac:dyDescent="0.35">
      <c r="A57" s="18" t="s">
        <v>96</v>
      </c>
      <c r="B57" s="19">
        <f t="shared" si="0"/>
        <v>732.32061068702285</v>
      </c>
      <c r="C57" s="19">
        <f>IFERROR(VLOOKUP(A57,'D-Results_JointAnalysis'!AK:AX,14,FALSE),"-")</f>
        <v>732.32061068702285</v>
      </c>
      <c r="D57" s="19" t="str">
        <f>IFERROR(VLOOKUP(A57,'D-Results_JointAnalysis'!AK:AX,7,FALSE),"-")</f>
        <v>-</v>
      </c>
      <c r="E57" s="145">
        <f>IFERROR((VLOOKUP(A57,'D-Results_JointAnalysis'!AK:AX,2,FALSE)+VLOOKUP(A57,'D-Results_JointAnalysis'!AK:AX,9,FALSE))/VLOOKUP(A57,'E-REF_HNO_pop'!B:C,2,FALSE),"-")</f>
        <v>2.406297700517597E-2</v>
      </c>
      <c r="F57" s="146">
        <f>IFERROR((VLOOKUP(A57,'D-Results_JointAnalysis'!AK:AX,3,FALSE)+VLOOKUP(A57,'D-Results_JointAnalysis'!AK:AX,10,FALSE))/VLOOKUP(A57,'E-REF_HNO_pop'!B:C,2,FALSE),"-")</f>
        <v>0.96144114492153276</v>
      </c>
      <c r="G57" s="147">
        <f>IFERROR((VLOOKUP(A57,'D-Results_JointAnalysis'!AK:AX,4,FALSE)+VLOOKUP(A57,'D-Results_JointAnalysis'!AK:AX,11,FALSE))/VLOOKUP(A57,'E-REF_HNO_pop'!B:C,2,FALSE),"-")</f>
        <v>1.4495878073291321E-2</v>
      </c>
      <c r="H57" s="151">
        <f>IFERROR((VLOOKUP(A57,'D-Results_JointAnalysis'!AK:AX,5,FALSE)+VLOOKUP(A57,'D-Results_JointAnalysis'!AK:AX,12,FALSE))/VLOOKUP(A57,'E-REF_HNO_pop'!B:C,2,FALSE),"-")</f>
        <v>0</v>
      </c>
      <c r="I57" s="152">
        <f>IFERROR((VLOOKUP(A57,'D-Results_JointAnalysis'!AK:AX,6,FALSE)+VLOOKUP(A57,'D-Results_JointAnalysis'!AK:AX,13,FALSE))/VLOOKUP(A57,'E-REF_HNO_pop'!B:C,2,FALSE),"-")</f>
        <v>0</v>
      </c>
      <c r="J57" s="138">
        <f t="shared" si="1"/>
        <v>2</v>
      </c>
    </row>
    <row r="58" spans="1:10" x14ac:dyDescent="0.35">
      <c r="A58" s="18" t="s">
        <v>97</v>
      </c>
      <c r="B58" s="19">
        <f t="shared" si="0"/>
        <v>8233.3428418612948</v>
      </c>
      <c r="C58" s="19">
        <f>IFERROR(VLOOKUP(A58,'D-Results_JointAnalysis'!AK:AX,14,FALSE),"-")</f>
        <v>6606.7605633802823</v>
      </c>
      <c r="D58" s="19">
        <f>IFERROR(VLOOKUP(A58,'D-Results_JointAnalysis'!AK:AX,7,FALSE),"-")</f>
        <v>1626.5822784810127</v>
      </c>
      <c r="E58" s="145">
        <f>IFERROR((VLOOKUP(A58,'D-Results_JointAnalysis'!AK:AX,2,FALSE)+VLOOKUP(A58,'D-Results_JointAnalysis'!AK:AX,9,FALSE))/VLOOKUP(A58,'E-REF_HNO_pop'!B:C,2,FALSE),"-")</f>
        <v>0</v>
      </c>
      <c r="F58" s="146">
        <f>IFERROR((VLOOKUP(A58,'D-Results_JointAnalysis'!AK:AX,3,FALSE)+VLOOKUP(A58,'D-Results_JointAnalysis'!AK:AX,10,FALSE))/VLOOKUP(A58,'E-REF_HNO_pop'!B:C,2,FALSE),"-")</f>
        <v>0.93111095717844217</v>
      </c>
      <c r="G58" s="147">
        <f>IFERROR((VLOOKUP(A58,'D-Results_JointAnalysis'!AK:AX,4,FALSE)+VLOOKUP(A58,'D-Results_JointAnalysis'!AK:AX,11,FALSE))/VLOOKUP(A58,'E-REF_HNO_pop'!B:C,2,FALSE),"-")</f>
        <v>6.8889042821557736E-2</v>
      </c>
      <c r="H58" s="151">
        <f>IFERROR((VLOOKUP(A58,'D-Results_JointAnalysis'!AK:AX,5,FALSE)+VLOOKUP(A58,'D-Results_JointAnalysis'!AK:AX,12,FALSE))/VLOOKUP(A58,'E-REF_HNO_pop'!B:C,2,FALSE),"-")</f>
        <v>0</v>
      </c>
      <c r="I58" s="152">
        <f>IFERROR((VLOOKUP(A58,'D-Results_JointAnalysis'!AK:AX,6,FALSE)+VLOOKUP(A58,'D-Results_JointAnalysis'!AK:AX,13,FALSE))/VLOOKUP(A58,'E-REF_HNO_pop'!B:C,2,FALSE),"-")</f>
        <v>0</v>
      </c>
      <c r="J58" s="138">
        <f t="shared" si="1"/>
        <v>2</v>
      </c>
    </row>
    <row r="59" spans="1:10" x14ac:dyDescent="0.35">
      <c r="A59" s="18" t="s">
        <v>98</v>
      </c>
      <c r="B59" s="19">
        <f t="shared" si="0"/>
        <v>19513.131009615383</v>
      </c>
      <c r="C59" s="19">
        <f>IFERROR(VLOOKUP(A59,'D-Results_JointAnalysis'!AK:AX,14,FALSE),"-")</f>
        <v>18748.515625</v>
      </c>
      <c r="D59" s="19">
        <f>IFERROR(VLOOKUP(A59,'D-Results_JointAnalysis'!AK:AX,7,FALSE),"-")</f>
        <v>764.61538461538464</v>
      </c>
      <c r="E59" s="145">
        <f>IFERROR((VLOOKUP(A59,'D-Results_JointAnalysis'!AK:AX,2,FALSE)+VLOOKUP(A59,'D-Results_JointAnalysis'!AK:AX,9,FALSE))/VLOOKUP(A59,'E-REF_HNO_pop'!B:C,2,FALSE),"-")</f>
        <v>0</v>
      </c>
      <c r="F59" s="146">
        <f>IFERROR((VLOOKUP(A59,'D-Results_JointAnalysis'!AK:AX,3,FALSE)+VLOOKUP(A59,'D-Results_JointAnalysis'!AK:AX,10,FALSE))/VLOOKUP(A59,'E-REF_HNO_pop'!B:C,2,FALSE),"-")</f>
        <v>0.92102536816017677</v>
      </c>
      <c r="G59" s="147">
        <f>IFERROR((VLOOKUP(A59,'D-Results_JointAnalysis'!AK:AX,4,FALSE)+VLOOKUP(A59,'D-Results_JointAnalysis'!AK:AX,11,FALSE))/VLOOKUP(A59,'E-REF_HNO_pop'!B:C,2,FALSE),"-")</f>
        <v>7.8974631839823312E-2</v>
      </c>
      <c r="H59" s="151">
        <f>IFERROR((VLOOKUP(A59,'D-Results_JointAnalysis'!AK:AX,5,FALSE)+VLOOKUP(A59,'D-Results_JointAnalysis'!AK:AX,12,FALSE))/VLOOKUP(A59,'E-REF_HNO_pop'!B:C,2,FALSE),"-")</f>
        <v>0</v>
      </c>
      <c r="I59" s="152">
        <f>IFERROR((VLOOKUP(A59,'D-Results_JointAnalysis'!AK:AX,6,FALSE)+VLOOKUP(A59,'D-Results_JointAnalysis'!AK:AX,13,FALSE))/VLOOKUP(A59,'E-REF_HNO_pop'!B:C,2,FALSE),"-")</f>
        <v>0</v>
      </c>
      <c r="J59" s="138">
        <f t="shared" si="1"/>
        <v>2</v>
      </c>
    </row>
    <row r="60" spans="1:10" x14ac:dyDescent="0.35">
      <c r="A60" s="18" t="s">
        <v>99</v>
      </c>
      <c r="B60" s="19">
        <f t="shared" si="0"/>
        <v>1225.7142857142858</v>
      </c>
      <c r="C60" s="19">
        <f>IFERROR(VLOOKUP(A60,'D-Results_JointAnalysis'!AK:AX,14,FALSE),"-")</f>
        <v>0</v>
      </c>
      <c r="D60" s="19">
        <f>IFERROR(VLOOKUP(A60,'D-Results_JointAnalysis'!AK:AX,7,FALSE),"-")</f>
        <v>1225.7142857142858</v>
      </c>
      <c r="E60" s="145">
        <f>IFERROR((VLOOKUP(A60,'D-Results_JointAnalysis'!AK:AX,2,FALSE)+VLOOKUP(A60,'D-Results_JointAnalysis'!AK:AX,9,FALSE))/VLOOKUP(A60,'E-REF_HNO_pop'!B:C,2,FALSE),"-")</f>
        <v>0</v>
      </c>
      <c r="F60" s="146">
        <f>IFERROR((VLOOKUP(A60,'D-Results_JointAnalysis'!AK:AX,3,FALSE)+VLOOKUP(A60,'D-Results_JointAnalysis'!AK:AX,10,FALSE))/VLOOKUP(A60,'E-REF_HNO_pop'!B:C,2,FALSE),"-")</f>
        <v>0.98521258205896689</v>
      </c>
      <c r="G60" s="147">
        <f>IFERROR((VLOOKUP(A60,'D-Results_JointAnalysis'!AK:AX,4,FALSE)+VLOOKUP(A60,'D-Results_JointAnalysis'!AK:AX,11,FALSE))/VLOOKUP(A60,'E-REF_HNO_pop'!B:C,2,FALSE),"-")</f>
        <v>1.4787417941033018E-2</v>
      </c>
      <c r="H60" s="151">
        <f>IFERROR((VLOOKUP(A60,'D-Results_JointAnalysis'!AK:AX,5,FALSE)+VLOOKUP(A60,'D-Results_JointAnalysis'!AK:AX,12,FALSE))/VLOOKUP(A60,'E-REF_HNO_pop'!B:C,2,FALSE),"-")</f>
        <v>0</v>
      </c>
      <c r="I60" s="152">
        <f>IFERROR((VLOOKUP(A60,'D-Results_JointAnalysis'!AK:AX,6,FALSE)+VLOOKUP(A60,'D-Results_JointAnalysis'!AK:AX,13,FALSE))/VLOOKUP(A60,'E-REF_HNO_pop'!B:C,2,FALSE),"-")</f>
        <v>0</v>
      </c>
      <c r="J60" s="138">
        <f t="shared" si="1"/>
        <v>2</v>
      </c>
    </row>
    <row r="61" spans="1:10" x14ac:dyDescent="0.35">
      <c r="A61" s="18" t="s">
        <v>100</v>
      </c>
      <c r="B61" s="19">
        <f t="shared" si="0"/>
        <v>0</v>
      </c>
      <c r="C61" s="19" t="str">
        <f>IFERROR(VLOOKUP(A61,'D-Results_JointAnalysis'!AK:AX,14,FALSE),"-")</f>
        <v>-</v>
      </c>
      <c r="D61" s="19" t="str">
        <f>IFERROR(VLOOKUP(A61,'D-Results_JointAnalysis'!AK:AX,7,FALSE),"-")</f>
        <v>-</v>
      </c>
      <c r="E61" s="145" t="str">
        <f>IFERROR((VLOOKUP(A61,'D-Results_JointAnalysis'!AK:AX,2,FALSE)+VLOOKUP(A61,'D-Results_JointAnalysis'!AK:AX,9,FALSE))/VLOOKUP(A61,'E-REF_HNO_pop'!B:C,2,FALSE),"-")</f>
        <v>-</v>
      </c>
      <c r="F61" s="146" t="str">
        <f>IFERROR((VLOOKUP(A61,'D-Results_JointAnalysis'!AK:AX,3,FALSE)+VLOOKUP(A61,'D-Results_JointAnalysis'!AK:AX,10,FALSE))/VLOOKUP(A61,'E-REF_HNO_pop'!B:C,2,FALSE),"-")</f>
        <v>-</v>
      </c>
      <c r="G61" s="147" t="str">
        <f>IFERROR((VLOOKUP(A61,'D-Results_JointAnalysis'!AK:AX,4,FALSE)+VLOOKUP(A61,'D-Results_JointAnalysis'!AK:AX,11,FALSE))/VLOOKUP(A61,'E-REF_HNO_pop'!B:C,2,FALSE),"-")</f>
        <v>-</v>
      </c>
      <c r="H61" s="151" t="str">
        <f>IFERROR((VLOOKUP(A61,'D-Results_JointAnalysis'!AK:AX,5,FALSE)+VLOOKUP(A61,'D-Results_JointAnalysis'!AK:AX,12,FALSE))/VLOOKUP(A61,'E-REF_HNO_pop'!B:C,2,FALSE),"-")</f>
        <v>-</v>
      </c>
      <c r="I61" s="152" t="str">
        <f>IFERROR((VLOOKUP(A61,'D-Results_JointAnalysis'!AK:AX,6,FALSE)+VLOOKUP(A61,'D-Results_JointAnalysis'!AK:AX,13,FALSE))/VLOOKUP(A61,'E-REF_HNO_pop'!B:C,2,FALSE),"-")</f>
        <v>-</v>
      </c>
      <c r="J61" s="138" t="str">
        <f t="shared" si="1"/>
        <v>-</v>
      </c>
    </row>
    <row r="62" spans="1:10" x14ac:dyDescent="0.35">
      <c r="A62" s="18" t="s">
        <v>293</v>
      </c>
      <c r="B62" s="19">
        <f t="shared" si="0"/>
        <v>11532.900000000001</v>
      </c>
      <c r="C62" s="19">
        <f>IFERROR(VLOOKUP(A62,'D-Results_JointAnalysis'!AK:AX,14,FALSE),"-")</f>
        <v>11532.900000000001</v>
      </c>
      <c r="D62" s="19">
        <f>IFERROR(VLOOKUP(A62,'D-Results_JointAnalysis'!AK:AX,7,FALSE),"-")</f>
        <v>0</v>
      </c>
      <c r="E62" s="145" t="str">
        <f>IFERROR((VLOOKUP(A62,'D-Results_JointAnalysis'!AK:AX,2,FALSE)+VLOOKUP(A62,'D-Results_JointAnalysis'!AK:AX,9,FALSE))/VLOOKUP(A62,'E-REF_HNO_pop'!B:C,2,FALSE),"-")</f>
        <v>-</v>
      </c>
      <c r="F62" s="146" t="str">
        <f>IFERROR((VLOOKUP(A62,'D-Results_JointAnalysis'!AK:AX,3,FALSE)+VLOOKUP(A62,'D-Results_JointAnalysis'!AK:AX,10,FALSE))/VLOOKUP(A62,'E-REF_HNO_pop'!B:C,2,FALSE),"-")</f>
        <v>-</v>
      </c>
      <c r="G62" s="147" t="str">
        <f>IFERROR((VLOOKUP(A62,'D-Results_JointAnalysis'!AK:AX,4,FALSE)+VLOOKUP(A62,'D-Results_JointAnalysis'!AK:AX,11,FALSE))/VLOOKUP(A62,'E-REF_HNO_pop'!B:C,2,FALSE),"-")</f>
        <v>-</v>
      </c>
      <c r="H62" s="151" t="str">
        <f>IFERROR((VLOOKUP(A62,'D-Results_JointAnalysis'!AK:AX,5,FALSE)+VLOOKUP(A62,'D-Results_JointAnalysis'!AK:AX,12,FALSE))/VLOOKUP(A62,'E-REF_HNO_pop'!B:C,2,FALSE),"-")</f>
        <v>-</v>
      </c>
      <c r="I62" s="152" t="str">
        <f>IFERROR((VLOOKUP(A62,'D-Results_JointAnalysis'!AK:AX,6,FALSE)+VLOOKUP(A62,'D-Results_JointAnalysis'!AK:AX,13,FALSE))/VLOOKUP(A62,'E-REF_HNO_pop'!B:C,2,FALSE),"-")</f>
        <v>-</v>
      </c>
      <c r="J62" s="138" t="str">
        <f t="shared" si="1"/>
        <v>-</v>
      </c>
    </row>
    <row r="63" spans="1:10" x14ac:dyDescent="0.35">
      <c r="A63" s="18" t="s">
        <v>101</v>
      </c>
      <c r="B63" s="19">
        <f t="shared" si="0"/>
        <v>9325.7326732673282</v>
      </c>
      <c r="C63" s="19">
        <f>IFERROR(VLOOKUP(A63,'D-Results_JointAnalysis'!AK:AX,14,FALSE),"-")</f>
        <v>9325.7326732673282</v>
      </c>
      <c r="D63" s="19" t="str">
        <f>IFERROR(VLOOKUP(A63,'D-Results_JointAnalysis'!AK:AX,7,FALSE),"-")</f>
        <v>-</v>
      </c>
      <c r="E63" s="145">
        <f>IFERROR((VLOOKUP(A63,'D-Results_JointAnalysis'!AK:AX,2,FALSE)+VLOOKUP(A63,'D-Results_JointAnalysis'!AK:AX,9,FALSE))/VLOOKUP(A63,'E-REF_HNO_pop'!B:C,2,FALSE),"-")</f>
        <v>0</v>
      </c>
      <c r="F63" s="146">
        <f>IFERROR((VLOOKUP(A63,'D-Results_JointAnalysis'!AK:AX,3,FALSE)+VLOOKUP(A63,'D-Results_JointAnalysis'!AK:AX,10,FALSE))/VLOOKUP(A63,'E-REF_HNO_pop'!B:C,2,FALSE),"-")</f>
        <v>0.92948080135987676</v>
      </c>
      <c r="G63" s="147">
        <f>IFERROR((VLOOKUP(A63,'D-Results_JointAnalysis'!AK:AX,4,FALSE)+VLOOKUP(A63,'D-Results_JointAnalysis'!AK:AX,11,FALSE))/VLOOKUP(A63,'E-REF_HNO_pop'!B:C,2,FALSE),"-")</f>
        <v>6.9668927371703493E-2</v>
      </c>
      <c r="H63" s="151">
        <f>IFERROR((VLOOKUP(A63,'D-Results_JointAnalysis'!AK:AX,5,FALSE)+VLOOKUP(A63,'D-Results_JointAnalysis'!AK:AX,12,FALSE))/VLOOKUP(A63,'E-REF_HNO_pop'!B:C,2,FALSE),"-")</f>
        <v>8.5027126841979853E-4</v>
      </c>
      <c r="I63" s="152">
        <f>IFERROR((VLOOKUP(A63,'D-Results_JointAnalysis'!AK:AX,6,FALSE)+VLOOKUP(A63,'D-Results_JointAnalysis'!AK:AX,13,FALSE))/VLOOKUP(A63,'E-REF_HNO_pop'!B:C,2,FALSE),"-")</f>
        <v>0</v>
      </c>
      <c r="J63" s="138">
        <f t="shared" si="1"/>
        <v>2</v>
      </c>
    </row>
    <row r="64" spans="1:10" x14ac:dyDescent="0.35">
      <c r="A64" s="18" t="s">
        <v>102</v>
      </c>
      <c r="B64" s="19">
        <f t="shared" si="0"/>
        <v>15618.510638297872</v>
      </c>
      <c r="C64" s="19">
        <f>IFERROR(VLOOKUP(A64,'D-Results_JointAnalysis'!AK:AX,14,FALSE),"-")</f>
        <v>15618.510638297872</v>
      </c>
      <c r="D64" s="19" t="str">
        <f>IFERROR(VLOOKUP(A64,'D-Results_JointAnalysis'!AK:AX,7,FALSE),"-")</f>
        <v>-</v>
      </c>
      <c r="E64" s="145">
        <f>IFERROR((VLOOKUP(A64,'D-Results_JointAnalysis'!AK:AX,2,FALSE)+VLOOKUP(A64,'D-Results_JointAnalysis'!AK:AX,9,FALSE))/VLOOKUP(A64,'E-REF_HNO_pop'!B:C,2,FALSE),"-")</f>
        <v>0</v>
      </c>
      <c r="F64" s="146">
        <f>IFERROR((VLOOKUP(A64,'D-Results_JointAnalysis'!AK:AX,3,FALSE)+VLOOKUP(A64,'D-Results_JointAnalysis'!AK:AX,10,FALSE))/VLOOKUP(A64,'E-REF_HNO_pop'!B:C,2,FALSE),"-")</f>
        <v>0.87104578894229034</v>
      </c>
      <c r="G64" s="147">
        <f>IFERROR((VLOOKUP(A64,'D-Results_JointAnalysis'!AK:AX,4,FALSE)+VLOOKUP(A64,'D-Results_JointAnalysis'!AK:AX,11,FALSE))/VLOOKUP(A64,'E-REF_HNO_pop'!B:C,2,FALSE),"-")</f>
        <v>0.12895421105770968</v>
      </c>
      <c r="H64" s="151">
        <f>IFERROR((VLOOKUP(A64,'D-Results_JointAnalysis'!AK:AX,5,FALSE)+VLOOKUP(A64,'D-Results_JointAnalysis'!AK:AX,12,FALSE))/VLOOKUP(A64,'E-REF_HNO_pop'!B:C,2,FALSE),"-")</f>
        <v>0</v>
      </c>
      <c r="I64" s="152">
        <f>IFERROR((VLOOKUP(A64,'D-Results_JointAnalysis'!AK:AX,6,FALSE)+VLOOKUP(A64,'D-Results_JointAnalysis'!AK:AX,13,FALSE))/VLOOKUP(A64,'E-REF_HNO_pop'!B:C,2,FALSE),"-")</f>
        <v>0</v>
      </c>
      <c r="J64" s="138">
        <f t="shared" si="1"/>
        <v>2</v>
      </c>
    </row>
    <row r="65" spans="1:10" x14ac:dyDescent="0.35">
      <c r="A65" s="18" t="s">
        <v>294</v>
      </c>
      <c r="B65" s="19">
        <f t="shared" si="0"/>
        <v>0</v>
      </c>
      <c r="C65" s="19" t="str">
        <f>IFERROR(VLOOKUP(A65,'D-Results_JointAnalysis'!AK:AX,14,FALSE),"-")</f>
        <v>-</v>
      </c>
      <c r="D65" s="19" t="str">
        <f>IFERROR(VLOOKUP(A65,'D-Results_JointAnalysis'!AK:AX,7,FALSE),"-")</f>
        <v>-</v>
      </c>
      <c r="E65" s="145" t="str">
        <f>IFERROR((VLOOKUP(A65,'D-Results_JointAnalysis'!AK:AX,2,FALSE)+VLOOKUP(A65,'D-Results_JointAnalysis'!AK:AX,9,FALSE))/VLOOKUP(A65,'E-REF_HNO_pop'!B:C,2,FALSE),"-")</f>
        <v>-</v>
      </c>
      <c r="F65" s="146" t="str">
        <f>IFERROR((VLOOKUP(A65,'D-Results_JointAnalysis'!AK:AX,3,FALSE)+VLOOKUP(A65,'D-Results_JointAnalysis'!AK:AX,10,FALSE))/VLOOKUP(A65,'E-REF_HNO_pop'!B:C,2,FALSE),"-")</f>
        <v>-</v>
      </c>
      <c r="G65" s="147" t="str">
        <f>IFERROR((VLOOKUP(A65,'D-Results_JointAnalysis'!AK:AX,4,FALSE)+VLOOKUP(A65,'D-Results_JointAnalysis'!AK:AX,11,FALSE))/VLOOKUP(A65,'E-REF_HNO_pop'!B:C,2,FALSE),"-")</f>
        <v>-</v>
      </c>
      <c r="H65" s="151" t="str">
        <f>IFERROR((VLOOKUP(A65,'D-Results_JointAnalysis'!AK:AX,5,FALSE)+VLOOKUP(A65,'D-Results_JointAnalysis'!AK:AX,12,FALSE))/VLOOKUP(A65,'E-REF_HNO_pop'!B:C,2,FALSE),"-")</f>
        <v>-</v>
      </c>
      <c r="I65" s="152" t="str">
        <f>IFERROR((VLOOKUP(A65,'D-Results_JointAnalysis'!AK:AX,6,FALSE)+VLOOKUP(A65,'D-Results_JointAnalysis'!AK:AX,13,FALSE))/VLOOKUP(A65,'E-REF_HNO_pop'!B:C,2,FALSE),"-")</f>
        <v>-</v>
      </c>
      <c r="J65" s="138" t="str">
        <f t="shared" si="1"/>
        <v>-</v>
      </c>
    </row>
    <row r="66" spans="1:10" x14ac:dyDescent="0.35">
      <c r="A66" s="18" t="s">
        <v>103</v>
      </c>
      <c r="B66" s="19">
        <f t="shared" si="0"/>
        <v>0</v>
      </c>
      <c r="C66" s="19" t="str">
        <f>IFERROR(VLOOKUP(A66,'D-Results_JointAnalysis'!AK:AX,14,FALSE),"-")</f>
        <v>-</v>
      </c>
      <c r="D66" s="19" t="str">
        <f>IFERROR(VLOOKUP(A66,'D-Results_JointAnalysis'!AK:AX,7,FALSE),"-")</f>
        <v>-</v>
      </c>
      <c r="E66" s="145" t="str">
        <f>IFERROR((VLOOKUP(A66,'D-Results_JointAnalysis'!AK:AX,2,FALSE)+VLOOKUP(A66,'D-Results_JointAnalysis'!AK:AX,9,FALSE))/VLOOKUP(A66,'E-REF_HNO_pop'!B:C,2,FALSE),"-")</f>
        <v>-</v>
      </c>
      <c r="F66" s="146" t="str">
        <f>IFERROR((VLOOKUP(A66,'D-Results_JointAnalysis'!AK:AX,3,FALSE)+VLOOKUP(A66,'D-Results_JointAnalysis'!AK:AX,10,FALSE))/VLOOKUP(A66,'E-REF_HNO_pop'!B:C,2,FALSE),"-")</f>
        <v>-</v>
      </c>
      <c r="G66" s="147" t="str">
        <f>IFERROR((VLOOKUP(A66,'D-Results_JointAnalysis'!AK:AX,4,FALSE)+VLOOKUP(A66,'D-Results_JointAnalysis'!AK:AX,11,FALSE))/VLOOKUP(A66,'E-REF_HNO_pop'!B:C,2,FALSE),"-")</f>
        <v>-</v>
      </c>
      <c r="H66" s="151" t="str">
        <f>IFERROR((VLOOKUP(A66,'D-Results_JointAnalysis'!AK:AX,5,FALSE)+VLOOKUP(A66,'D-Results_JointAnalysis'!AK:AX,12,FALSE))/VLOOKUP(A66,'E-REF_HNO_pop'!B:C,2,FALSE),"-")</f>
        <v>-</v>
      </c>
      <c r="I66" s="152" t="str">
        <f>IFERROR((VLOOKUP(A66,'D-Results_JointAnalysis'!AK:AX,6,FALSE)+VLOOKUP(A66,'D-Results_JointAnalysis'!AK:AX,13,FALSE))/VLOOKUP(A66,'E-REF_HNO_pop'!B:C,2,FALSE),"-")</f>
        <v>-</v>
      </c>
      <c r="J66" s="138" t="str">
        <f t="shared" si="1"/>
        <v>-</v>
      </c>
    </row>
    <row r="67" spans="1:10" x14ac:dyDescent="0.35">
      <c r="A67" s="18" t="s">
        <v>104</v>
      </c>
      <c r="B67" s="19">
        <f t="shared" si="0"/>
        <v>0</v>
      </c>
      <c r="C67" s="19" t="str">
        <f>IFERROR(VLOOKUP(A67,'D-Results_JointAnalysis'!AK:AX,14,FALSE),"-")</f>
        <v>-</v>
      </c>
      <c r="D67" s="19" t="str">
        <f>IFERROR(VLOOKUP(A67,'D-Results_JointAnalysis'!AK:AX,7,FALSE),"-")</f>
        <v>-</v>
      </c>
      <c r="E67" s="145" t="str">
        <f>IFERROR((VLOOKUP(A67,'D-Results_JointAnalysis'!AK:AX,2,FALSE)+VLOOKUP(A67,'D-Results_JointAnalysis'!AK:AX,9,FALSE))/VLOOKUP(A67,'E-REF_HNO_pop'!B:C,2,FALSE),"-")</f>
        <v>-</v>
      </c>
      <c r="F67" s="146" t="str">
        <f>IFERROR((VLOOKUP(A67,'D-Results_JointAnalysis'!AK:AX,3,FALSE)+VLOOKUP(A67,'D-Results_JointAnalysis'!AK:AX,10,FALSE))/VLOOKUP(A67,'E-REF_HNO_pop'!B:C,2,FALSE),"-")</f>
        <v>-</v>
      </c>
      <c r="G67" s="147" t="str">
        <f>IFERROR((VLOOKUP(A67,'D-Results_JointAnalysis'!AK:AX,4,FALSE)+VLOOKUP(A67,'D-Results_JointAnalysis'!AK:AX,11,FALSE))/VLOOKUP(A67,'E-REF_HNO_pop'!B:C,2,FALSE),"-")</f>
        <v>-</v>
      </c>
      <c r="H67" s="151" t="str">
        <f>IFERROR((VLOOKUP(A67,'D-Results_JointAnalysis'!AK:AX,5,FALSE)+VLOOKUP(A67,'D-Results_JointAnalysis'!AK:AX,12,FALSE))/VLOOKUP(A67,'E-REF_HNO_pop'!B:C,2,FALSE),"-")</f>
        <v>-</v>
      </c>
      <c r="I67" s="152" t="str">
        <f>IFERROR((VLOOKUP(A67,'D-Results_JointAnalysis'!AK:AX,6,FALSE)+VLOOKUP(A67,'D-Results_JointAnalysis'!AK:AX,13,FALSE))/VLOOKUP(A67,'E-REF_HNO_pop'!B:C,2,FALSE),"-")</f>
        <v>-</v>
      </c>
      <c r="J67" s="138" t="str">
        <f t="shared" si="1"/>
        <v>-</v>
      </c>
    </row>
    <row r="68" spans="1:10" x14ac:dyDescent="0.35">
      <c r="A68" s="18" t="s">
        <v>105</v>
      </c>
      <c r="B68" s="19">
        <f t="shared" ref="B68:B76" si="2">SUM(C68:D68)</f>
        <v>5705.8</v>
      </c>
      <c r="C68" s="19">
        <f>IFERROR(VLOOKUP(A68,'D-Results_JointAnalysis'!AK:AX,14,FALSE),"-")</f>
        <v>5705.8</v>
      </c>
      <c r="D68" s="19" t="str">
        <f>IFERROR(VLOOKUP(A68,'D-Results_JointAnalysis'!AK:AX,7,FALSE),"-")</f>
        <v>-</v>
      </c>
      <c r="E68" s="145">
        <f>IFERROR((VLOOKUP(A68,'D-Results_JointAnalysis'!AK:AX,2,FALSE)+VLOOKUP(A68,'D-Results_JointAnalysis'!AK:AX,9,FALSE))/VLOOKUP(A68,'E-REF_HNO_pop'!B:C,2,FALSE),"-")</f>
        <v>3.6633473608664445E-2</v>
      </c>
      <c r="F68" s="146">
        <f>IFERROR((VLOOKUP(A68,'D-Results_JointAnalysis'!AK:AX,3,FALSE)+VLOOKUP(A68,'D-Results_JointAnalysis'!AK:AX,10,FALSE))/VLOOKUP(A68,'E-REF_HNO_pop'!B:C,2,FALSE),"-")</f>
        <v>0.91683263195667764</v>
      </c>
      <c r="G68" s="147">
        <f>IFERROR((VLOOKUP(A68,'D-Results_JointAnalysis'!AK:AX,4,FALSE)+VLOOKUP(A68,'D-Results_JointAnalysis'!AK:AX,11,FALSE))/VLOOKUP(A68,'E-REF_HNO_pop'!B:C,2,FALSE),"-")</f>
        <v>4.6533894434657795E-2</v>
      </c>
      <c r="H68" s="151">
        <f>IFERROR((VLOOKUP(A68,'D-Results_JointAnalysis'!AK:AX,5,FALSE)+VLOOKUP(A68,'D-Results_JointAnalysis'!AK:AX,12,FALSE))/VLOOKUP(A68,'E-REF_HNO_pop'!B:C,2,FALSE),"-")</f>
        <v>0</v>
      </c>
      <c r="I68" s="152">
        <f>IFERROR((VLOOKUP(A68,'D-Results_JointAnalysis'!AK:AX,6,FALSE)+VLOOKUP(A68,'D-Results_JointAnalysis'!AK:AX,13,FALSE))/VLOOKUP(A68,'E-REF_HNO_pop'!B:C,2,FALSE),"-")</f>
        <v>0</v>
      </c>
      <c r="J68" s="138">
        <f t="shared" ref="J68:J77" si="3">IF(I68="-","-",IF(I68&gt;=0.25,5,IF(SUM(H68:I68)&gt;=0.25,4,IF(SUM(G68:I68)&gt;=0.25,3,IF(SUM(F68:I68)&gt;=0.25,2,1)))))</f>
        <v>2</v>
      </c>
    </row>
    <row r="69" spans="1:10" x14ac:dyDescent="0.35">
      <c r="A69" s="18" t="s">
        <v>106</v>
      </c>
      <c r="B69" s="19">
        <f t="shared" si="2"/>
        <v>1685.9452054794519</v>
      </c>
      <c r="C69" s="19">
        <f>IFERROR(VLOOKUP(A69,'D-Results_JointAnalysis'!AK:AX,14,FALSE),"-")</f>
        <v>1685.9452054794519</v>
      </c>
      <c r="D69" s="19">
        <f>IFERROR(VLOOKUP(A69,'D-Results_JointAnalysis'!AK:AX,7,FALSE),"-")</f>
        <v>0</v>
      </c>
      <c r="E69" s="145" t="str">
        <f>IFERROR((VLOOKUP(A69,'D-Results_JointAnalysis'!AK:AX,2,FALSE)+VLOOKUP(A69,'D-Results_JointAnalysis'!AK:AX,9,FALSE))/VLOOKUP(A69,'E-REF_HNO_pop'!B:C,2,FALSE),"-")</f>
        <v>-</v>
      </c>
      <c r="F69" s="146" t="str">
        <f>IFERROR((VLOOKUP(A69,'D-Results_JointAnalysis'!AK:AX,3,FALSE)+VLOOKUP(A69,'D-Results_JointAnalysis'!AK:AX,10,FALSE))/VLOOKUP(A69,'E-REF_HNO_pop'!B:C,2,FALSE),"-")</f>
        <v>-</v>
      </c>
      <c r="G69" s="147" t="str">
        <f>IFERROR((VLOOKUP(A69,'D-Results_JointAnalysis'!AK:AX,4,FALSE)+VLOOKUP(A69,'D-Results_JointAnalysis'!AK:AX,11,FALSE))/VLOOKUP(A69,'E-REF_HNO_pop'!B:C,2,FALSE),"-")</f>
        <v>-</v>
      </c>
      <c r="H69" s="151" t="str">
        <f>IFERROR((VLOOKUP(A69,'D-Results_JointAnalysis'!AK:AX,5,FALSE)+VLOOKUP(A69,'D-Results_JointAnalysis'!AK:AX,12,FALSE))/VLOOKUP(A69,'E-REF_HNO_pop'!B:C,2,FALSE),"-")</f>
        <v>-</v>
      </c>
      <c r="I69" s="152" t="str">
        <f>IFERROR((VLOOKUP(A69,'D-Results_JointAnalysis'!AK:AX,6,FALSE)+VLOOKUP(A69,'D-Results_JointAnalysis'!AK:AX,13,FALSE))/VLOOKUP(A69,'E-REF_HNO_pop'!B:C,2,FALSE),"-")</f>
        <v>-</v>
      </c>
      <c r="J69" s="138" t="str">
        <f t="shared" si="3"/>
        <v>-</v>
      </c>
    </row>
    <row r="70" spans="1:10" x14ac:dyDescent="0.35">
      <c r="A70" s="18" t="s">
        <v>107</v>
      </c>
      <c r="B70" s="19">
        <f t="shared" si="2"/>
        <v>0</v>
      </c>
      <c r="C70" s="19" t="str">
        <f>IFERROR(VLOOKUP(A70,'D-Results_JointAnalysis'!AK:AX,14,FALSE),"-")</f>
        <v>-</v>
      </c>
      <c r="D70" s="19" t="str">
        <f>IFERROR(VLOOKUP(A70,'D-Results_JointAnalysis'!AK:AX,7,FALSE),"-")</f>
        <v>-</v>
      </c>
      <c r="E70" s="145" t="str">
        <f>IFERROR((VLOOKUP(A70,'D-Results_JointAnalysis'!AK:AX,2,FALSE)+VLOOKUP(A70,'D-Results_JointAnalysis'!AK:AX,9,FALSE))/VLOOKUP(A70,'E-REF_HNO_pop'!B:C,2,FALSE),"-")</f>
        <v>-</v>
      </c>
      <c r="F70" s="146" t="str">
        <f>IFERROR((VLOOKUP(A70,'D-Results_JointAnalysis'!AK:AX,3,FALSE)+VLOOKUP(A70,'D-Results_JointAnalysis'!AK:AX,10,FALSE))/VLOOKUP(A70,'E-REF_HNO_pop'!B:C,2,FALSE),"-")</f>
        <v>-</v>
      </c>
      <c r="G70" s="147" t="str">
        <f>IFERROR((VLOOKUP(A70,'D-Results_JointAnalysis'!AK:AX,4,FALSE)+VLOOKUP(A70,'D-Results_JointAnalysis'!AK:AX,11,FALSE))/VLOOKUP(A70,'E-REF_HNO_pop'!B:C,2,FALSE),"-")</f>
        <v>-</v>
      </c>
      <c r="H70" s="151" t="str">
        <f>IFERROR((VLOOKUP(A70,'D-Results_JointAnalysis'!AK:AX,5,FALSE)+VLOOKUP(A70,'D-Results_JointAnalysis'!AK:AX,12,FALSE))/VLOOKUP(A70,'E-REF_HNO_pop'!B:C,2,FALSE),"-")</f>
        <v>-</v>
      </c>
      <c r="I70" s="152" t="str">
        <f>IFERROR((VLOOKUP(A70,'D-Results_JointAnalysis'!AK:AX,6,FALSE)+VLOOKUP(A70,'D-Results_JointAnalysis'!AK:AX,13,FALSE))/VLOOKUP(A70,'E-REF_HNO_pop'!B:C,2,FALSE),"-")</f>
        <v>-</v>
      </c>
      <c r="J70" s="138" t="str">
        <f t="shared" si="3"/>
        <v>-</v>
      </c>
    </row>
    <row r="71" spans="1:10" x14ac:dyDescent="0.35">
      <c r="A71" s="18" t="s">
        <v>108</v>
      </c>
      <c r="B71" s="19">
        <f t="shared" si="2"/>
        <v>4717.849541284404</v>
      </c>
      <c r="C71" s="19">
        <f>IFERROR(VLOOKUP(A71,'D-Results_JointAnalysis'!AK:AX,14,FALSE),"-")</f>
        <v>2271.4495412844039</v>
      </c>
      <c r="D71" s="19">
        <f>IFERROR(VLOOKUP(A71,'D-Results_JointAnalysis'!AK:AX,7,FALSE),"-")</f>
        <v>2446.3999999999996</v>
      </c>
      <c r="E71" s="145">
        <f>IFERROR((VLOOKUP(A71,'D-Results_JointAnalysis'!AK:AX,2,FALSE)+VLOOKUP(A71,'D-Results_JointAnalysis'!AK:AX,9,FALSE))/VLOOKUP(A71,'E-REF_HNO_pop'!B:C,2,FALSE),"-")</f>
        <v>0</v>
      </c>
      <c r="F71" s="146">
        <f>IFERROR((VLOOKUP(A71,'D-Results_JointAnalysis'!AK:AX,3,FALSE)+VLOOKUP(A71,'D-Results_JointAnalysis'!AK:AX,10,FALSE))/VLOOKUP(A71,'E-REF_HNO_pop'!B:C,2,FALSE),"-")</f>
        <v>0.93775677742807229</v>
      </c>
      <c r="G71" s="147">
        <f>IFERROR((VLOOKUP(A71,'D-Results_JointAnalysis'!AK:AX,4,FALSE)+VLOOKUP(A71,'D-Results_JointAnalysis'!AK:AX,11,FALSE))/VLOOKUP(A71,'E-REF_HNO_pop'!B:C,2,FALSE),"-")</f>
        <v>5.7841992971811598E-2</v>
      </c>
      <c r="H71" s="151">
        <f>IFERROR((VLOOKUP(A71,'D-Results_JointAnalysis'!AK:AX,5,FALSE)+VLOOKUP(A71,'D-Results_JointAnalysis'!AK:AX,12,FALSE))/VLOOKUP(A71,'E-REF_HNO_pop'!B:C,2,FALSE),"-")</f>
        <v>4.4012296001160996E-3</v>
      </c>
      <c r="I71" s="152">
        <f>IFERROR((VLOOKUP(A71,'D-Results_JointAnalysis'!AK:AX,6,FALSE)+VLOOKUP(A71,'D-Results_JointAnalysis'!AK:AX,13,FALSE))/VLOOKUP(A71,'E-REF_HNO_pop'!B:C,2,FALSE),"-")</f>
        <v>0</v>
      </c>
      <c r="J71" s="138">
        <f t="shared" si="3"/>
        <v>2</v>
      </c>
    </row>
    <row r="72" spans="1:10" x14ac:dyDescent="0.35">
      <c r="A72" s="18" t="s">
        <v>203</v>
      </c>
      <c r="B72" s="19">
        <f t="shared" si="2"/>
        <v>19581.920454545456</v>
      </c>
      <c r="C72" s="19">
        <f>IFERROR(VLOOKUP(A72,'D-Results_JointAnalysis'!AK:AX,14,FALSE),"-")</f>
        <v>18972.545454545456</v>
      </c>
      <c r="D72" s="19">
        <f>IFERROR(VLOOKUP(A72,'D-Results_JointAnalysis'!AK:AX,7,FALSE),"-")</f>
        <v>609.375</v>
      </c>
      <c r="E72" s="145">
        <f>IFERROR((VLOOKUP(A72,'D-Results_JointAnalysis'!AK:AX,2,FALSE)+VLOOKUP(A72,'D-Results_JointAnalysis'!AK:AX,9,FALSE))/VLOOKUP(A72,'E-REF_HNO_pop'!B:C,2,FALSE),"-")</f>
        <v>1.5891637223945146E-3</v>
      </c>
      <c r="F72" s="146">
        <f>IFERROR((VLOOKUP(A72,'D-Results_JointAnalysis'!AK:AX,3,FALSE)+VLOOKUP(A72,'D-Results_JointAnalysis'!AK:AX,10,FALSE))/VLOOKUP(A72,'E-REF_HNO_pop'!B:C,2,FALSE),"-")</f>
        <v>0.9371305850014382</v>
      </c>
      <c r="G72" s="147">
        <f>IFERROR((VLOOKUP(A72,'D-Results_JointAnalysis'!AK:AX,4,FALSE)+VLOOKUP(A72,'D-Results_JointAnalysis'!AK:AX,11,FALSE))/VLOOKUP(A72,'E-REF_HNO_pop'!B:C,2,FALSE),"-")</f>
        <v>6.1280251276167375E-2</v>
      </c>
      <c r="H72" s="151">
        <f>IFERROR((VLOOKUP(A72,'D-Results_JointAnalysis'!AK:AX,5,FALSE)+VLOOKUP(A72,'D-Results_JointAnalysis'!AK:AX,12,FALSE))/VLOOKUP(A72,'E-REF_HNO_pop'!B:C,2,FALSE),"-")</f>
        <v>0</v>
      </c>
      <c r="I72" s="152">
        <f>IFERROR((VLOOKUP(A72,'D-Results_JointAnalysis'!AK:AX,6,FALSE)+VLOOKUP(A72,'D-Results_JointAnalysis'!AK:AX,13,FALSE))/VLOOKUP(A72,'E-REF_HNO_pop'!B:C,2,FALSE),"-")</f>
        <v>0</v>
      </c>
      <c r="J72" s="138">
        <f t="shared" si="3"/>
        <v>2</v>
      </c>
    </row>
    <row r="73" spans="1:10" x14ac:dyDescent="0.35">
      <c r="A73" s="18" t="s">
        <v>109</v>
      </c>
      <c r="B73" s="19">
        <f t="shared" si="2"/>
        <v>0</v>
      </c>
      <c r="C73" s="19" t="str">
        <f>IFERROR(VLOOKUP(A73,'D-Results_JointAnalysis'!AK:AX,14,FALSE),"-")</f>
        <v>-</v>
      </c>
      <c r="D73" s="19" t="str">
        <f>IFERROR(VLOOKUP(A73,'D-Results_JointAnalysis'!AK:AX,7,FALSE),"-")</f>
        <v>-</v>
      </c>
      <c r="E73" s="145" t="str">
        <f>IFERROR((VLOOKUP(A73,'D-Results_JointAnalysis'!AK:AX,2,FALSE)+VLOOKUP(A73,'D-Results_JointAnalysis'!AK:AX,9,FALSE))/VLOOKUP(A73,'E-REF_HNO_pop'!B:C,2,FALSE),"-")</f>
        <v>-</v>
      </c>
      <c r="F73" s="146" t="str">
        <f>IFERROR((VLOOKUP(A73,'D-Results_JointAnalysis'!AK:AX,3,FALSE)+VLOOKUP(A73,'D-Results_JointAnalysis'!AK:AX,10,FALSE))/VLOOKUP(A73,'E-REF_HNO_pop'!B:C,2,FALSE),"-")</f>
        <v>-</v>
      </c>
      <c r="G73" s="147" t="str">
        <f>IFERROR((VLOOKUP(A73,'D-Results_JointAnalysis'!AK:AX,4,FALSE)+VLOOKUP(A73,'D-Results_JointAnalysis'!AK:AX,11,FALSE))/VLOOKUP(A73,'E-REF_HNO_pop'!B:C,2,FALSE),"-")</f>
        <v>-</v>
      </c>
      <c r="H73" s="151" t="str">
        <f>IFERROR((VLOOKUP(A73,'D-Results_JointAnalysis'!AK:AX,5,FALSE)+VLOOKUP(A73,'D-Results_JointAnalysis'!AK:AX,12,FALSE))/VLOOKUP(A73,'E-REF_HNO_pop'!B:C,2,FALSE),"-")</f>
        <v>-</v>
      </c>
      <c r="I73" s="152" t="str">
        <f>IFERROR((VLOOKUP(A73,'D-Results_JointAnalysis'!AK:AX,6,FALSE)+VLOOKUP(A73,'D-Results_JointAnalysis'!AK:AX,13,FALSE))/VLOOKUP(A73,'E-REF_HNO_pop'!B:C,2,FALSE),"-")</f>
        <v>-</v>
      </c>
      <c r="J73" s="138" t="str">
        <f t="shared" si="3"/>
        <v>-</v>
      </c>
    </row>
    <row r="74" spans="1:10" x14ac:dyDescent="0.35">
      <c r="A74" s="18" t="s">
        <v>110</v>
      </c>
      <c r="B74" s="19">
        <f t="shared" si="2"/>
        <v>5238.8476190476194</v>
      </c>
      <c r="C74" s="19">
        <f>IFERROR(VLOOKUP(A74,'D-Results_JointAnalysis'!AK:AX,14,FALSE),"-")</f>
        <v>4819.8</v>
      </c>
      <c r="D74" s="19">
        <f>IFERROR(VLOOKUP(A74,'D-Results_JointAnalysis'!AK:AX,7,FALSE),"-")</f>
        <v>419.04761904761904</v>
      </c>
      <c r="E74" s="145">
        <f>IFERROR((VLOOKUP(A74,'D-Results_JointAnalysis'!AK:AX,2,FALSE)+VLOOKUP(A74,'D-Results_JointAnalysis'!AK:AX,9,FALSE))/VLOOKUP(A74,'E-REF_HNO_pop'!B:C,2,FALSE),"-")</f>
        <v>1.4858132853249812E-2</v>
      </c>
      <c r="F74" s="146">
        <f>IFERROR((VLOOKUP(A74,'D-Results_JointAnalysis'!AK:AX,3,FALSE)+VLOOKUP(A74,'D-Results_JointAnalysis'!AK:AX,10,FALSE))/VLOOKUP(A74,'E-REF_HNO_pop'!B:C,2,FALSE),"-")</f>
        <v>0.92054209626684569</v>
      </c>
      <c r="G74" s="147">
        <f>IFERROR((VLOOKUP(A74,'D-Results_JointAnalysis'!AK:AX,4,FALSE)+VLOOKUP(A74,'D-Results_JointAnalysis'!AK:AX,11,FALSE))/VLOOKUP(A74,'E-REF_HNO_pop'!B:C,2,FALSE),"-")</f>
        <v>6.4599770879904553E-2</v>
      </c>
      <c r="H74" s="151">
        <f>IFERROR((VLOOKUP(A74,'D-Results_JointAnalysis'!AK:AX,5,FALSE)+VLOOKUP(A74,'D-Results_JointAnalysis'!AK:AX,12,FALSE))/VLOOKUP(A74,'E-REF_HNO_pop'!B:C,2,FALSE),"-")</f>
        <v>0</v>
      </c>
      <c r="I74" s="152">
        <f>IFERROR((VLOOKUP(A74,'D-Results_JointAnalysis'!AK:AX,6,FALSE)+VLOOKUP(A74,'D-Results_JointAnalysis'!AK:AX,13,FALSE))/VLOOKUP(A74,'E-REF_HNO_pop'!B:C,2,FALSE),"-")</f>
        <v>0</v>
      </c>
      <c r="J74" s="138">
        <f t="shared" si="3"/>
        <v>2</v>
      </c>
    </row>
    <row r="75" spans="1:10" x14ac:dyDescent="0.35">
      <c r="A75" s="18" t="s">
        <v>155</v>
      </c>
      <c r="B75" s="19">
        <f t="shared" si="2"/>
        <v>11845.164012944984</v>
      </c>
      <c r="C75" s="19">
        <f>IFERROR(VLOOKUP(A75,'D-Results_JointAnalysis'!AK:AX,14,FALSE),"-")</f>
        <v>7088.8533333333335</v>
      </c>
      <c r="D75" s="19">
        <f>IFERROR(VLOOKUP(A75,'D-Results_JointAnalysis'!AK:AX,7,FALSE),"-")</f>
        <v>4756.3106796116499</v>
      </c>
      <c r="E75" s="145">
        <f>IFERROR((VLOOKUP(A75,'D-Results_JointAnalysis'!AK:AX,2,FALSE)+VLOOKUP(A75,'D-Results_JointAnalysis'!AK:AX,9,FALSE))/VLOOKUP(A75,'E-REF_HNO_pop'!B:C,2,FALSE),"-")</f>
        <v>1.0413084906565761E-2</v>
      </c>
      <c r="F75" s="146">
        <f>IFERROR((VLOOKUP(A75,'D-Results_JointAnalysis'!AK:AX,3,FALSE)+VLOOKUP(A75,'D-Results_JointAnalysis'!AK:AX,10,FALSE))/VLOOKUP(A75,'E-REF_HNO_pop'!B:C,2,FALSE),"-")</f>
        <v>0.86778824758073547</v>
      </c>
      <c r="G75" s="147">
        <f>IFERROR((VLOOKUP(A75,'D-Results_JointAnalysis'!AK:AX,4,FALSE)+VLOOKUP(A75,'D-Results_JointAnalysis'!AK:AX,11,FALSE))/VLOOKUP(A75,'E-REF_HNO_pop'!B:C,2,FALSE),"-")</f>
        <v>0.11754587854167807</v>
      </c>
      <c r="H75" s="151">
        <f>IFERROR((VLOOKUP(A75,'D-Results_JointAnalysis'!AK:AX,5,FALSE)+VLOOKUP(A75,'D-Results_JointAnalysis'!AK:AX,12,FALSE))/VLOOKUP(A75,'E-REF_HNO_pop'!B:C,2,FALSE),"-")</f>
        <v>4.2527889710207373E-3</v>
      </c>
      <c r="I75" s="152">
        <f>IFERROR((VLOOKUP(A75,'D-Results_JointAnalysis'!AK:AX,6,FALSE)+VLOOKUP(A75,'D-Results_JointAnalysis'!AK:AX,13,FALSE))/VLOOKUP(A75,'E-REF_HNO_pop'!B:C,2,FALSE),"-")</f>
        <v>0</v>
      </c>
      <c r="J75" s="138">
        <f t="shared" si="3"/>
        <v>2</v>
      </c>
    </row>
    <row r="76" spans="1:10" x14ac:dyDescent="0.35">
      <c r="A76" s="18" t="s">
        <v>111</v>
      </c>
      <c r="B76" s="19">
        <f t="shared" si="2"/>
        <v>707.91836734693879</v>
      </c>
      <c r="C76" s="19">
        <f>IFERROR(VLOOKUP(A76,'D-Results_JointAnalysis'!AK:AX,14,FALSE),"-")</f>
        <v>707.91836734693879</v>
      </c>
      <c r="D76" s="19" t="str">
        <f>IFERROR(VLOOKUP(A76,'D-Results_JointAnalysis'!AK:AX,7,FALSE),"-")</f>
        <v>-</v>
      </c>
      <c r="E76" s="145">
        <f>IFERROR((VLOOKUP(A76,'D-Results_JointAnalysis'!AK:AX,2,FALSE)+VLOOKUP(A76,'D-Results_JointAnalysis'!AK:AX,9,FALSE))/VLOOKUP(A76,'E-REF_HNO_pop'!B:C,2,FALSE),"-")</f>
        <v>0</v>
      </c>
      <c r="F76" s="146">
        <f>IFERROR((VLOOKUP(A76,'D-Results_JointAnalysis'!AK:AX,3,FALSE)+VLOOKUP(A76,'D-Results_JointAnalysis'!AK:AX,10,FALSE))/VLOOKUP(A76,'E-REF_HNO_pop'!B:C,2,FALSE),"-")</f>
        <v>0.98741075602242601</v>
      </c>
      <c r="G76" s="147">
        <f>IFERROR((VLOOKUP(A76,'D-Results_JointAnalysis'!AK:AX,4,FALSE)+VLOOKUP(A76,'D-Results_JointAnalysis'!AK:AX,11,FALSE))/VLOOKUP(A76,'E-REF_HNO_pop'!B:C,2,FALSE),"-")</f>
        <v>1.2589243977573958E-2</v>
      </c>
      <c r="H76" s="151">
        <f>IFERROR((VLOOKUP(A76,'D-Results_JointAnalysis'!AK:AX,5,FALSE)+VLOOKUP(A76,'D-Results_JointAnalysis'!AK:AX,12,FALSE))/VLOOKUP(A76,'E-REF_HNO_pop'!B:C,2,FALSE),"-")</f>
        <v>0</v>
      </c>
      <c r="I76" s="152">
        <f>IFERROR((VLOOKUP(A76,'D-Results_JointAnalysis'!AK:AX,6,FALSE)+VLOOKUP(A76,'D-Results_JointAnalysis'!AK:AX,13,FALSE))/VLOOKUP(A76,'E-REF_HNO_pop'!B:C,2,FALSE),"-")</f>
        <v>0</v>
      </c>
      <c r="J76" s="138">
        <f t="shared" si="3"/>
        <v>2</v>
      </c>
    </row>
    <row r="77" spans="1:10" x14ac:dyDescent="0.35">
      <c r="A77" s="20" t="s">
        <v>112</v>
      </c>
      <c r="B77" s="144">
        <f>SUM(B3:B76)</f>
        <v>1388838.4203401748</v>
      </c>
      <c r="C77" s="144">
        <f t="shared" ref="C77:D77" si="4">SUM(C3:C76)</f>
        <v>1057299.1313355542</v>
      </c>
      <c r="D77" s="144">
        <f t="shared" si="4"/>
        <v>331539.28900462022</v>
      </c>
      <c r="E77" s="148">
        <f>IFERROR(AVERAGE(E3:E76),"-")</f>
        <v>1.1925384661498601E-2</v>
      </c>
      <c r="F77" s="149">
        <f t="shared" ref="F77:I77" si="5">IFERROR(AVERAGE(F3:F76),"-")</f>
        <v>0.90908904038099958</v>
      </c>
      <c r="G77" s="150">
        <f t="shared" si="5"/>
        <v>7.5756948658083287E-2</v>
      </c>
      <c r="H77" s="153">
        <f t="shared" si="5"/>
        <v>3.2286262994184237E-3</v>
      </c>
      <c r="I77" s="154">
        <f t="shared" si="5"/>
        <v>0</v>
      </c>
      <c r="J77" s="138">
        <f t="shared" si="3"/>
        <v>2</v>
      </c>
    </row>
    <row r="86" spans="12:12" x14ac:dyDescent="0.35">
      <c r="L86" s="178"/>
    </row>
  </sheetData>
  <mergeCells count="1">
    <mergeCell ref="E1:I1"/>
  </mergeCells>
  <conditionalFormatting sqref="J3:J77">
    <cfRule type="cellIs" dxfId="4" priority="1" operator="equal">
      <formula>5</formula>
    </cfRule>
    <cfRule type="cellIs" dxfId="3" priority="2" operator="equal">
      <formula>4</formula>
    </cfRule>
    <cfRule type="cellIs" dxfId="2" priority="3" operator="equal">
      <formula>3</formula>
    </cfRule>
    <cfRule type="cellIs" dxfId="1" priority="4" operator="equal">
      <formula>2</formula>
    </cfRule>
    <cfRule type="cellIs" dxfId="0" priority="5" operator="equal">
      <formula>1</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E16" sqref="E16"/>
    </sheetView>
  </sheetViews>
  <sheetFormatPr defaultColWidth="9.1796875" defaultRowHeight="15.5" x14ac:dyDescent="0.35"/>
  <cols>
    <col min="1" max="1" width="18.453125" style="292" bestFit="1" customWidth="1"/>
    <col min="2" max="2" width="16.453125" style="292" bestFit="1" customWidth="1"/>
    <col min="3" max="3" width="28.453125" style="292" customWidth="1"/>
    <col min="4" max="4" width="16.453125" style="292" customWidth="1"/>
    <col min="5" max="5" width="26.1796875" style="292" customWidth="1"/>
    <col min="6" max="6" width="11.36328125" style="292" customWidth="1"/>
    <col min="7" max="9" width="10.81640625" style="292" customWidth="1"/>
    <col min="10" max="10" width="22.453125" style="292" customWidth="1"/>
    <col min="11" max="11" width="12.453125" style="292" customWidth="1"/>
    <col min="12" max="12" width="12.36328125" style="292" customWidth="1"/>
    <col min="13" max="13" width="12" style="292" customWidth="1"/>
    <col min="14" max="14" width="11" style="292" customWidth="1"/>
    <col min="15" max="15" width="23.6328125" style="292" customWidth="1"/>
    <col min="16" max="16" width="12.453125" style="292" customWidth="1"/>
    <col min="17" max="17" width="10.6328125" style="292" customWidth="1"/>
    <col min="18" max="18" width="12" style="292" customWidth="1"/>
    <col min="19" max="19" width="12.1796875" style="292" customWidth="1"/>
    <col min="20" max="20" width="24.81640625" style="292" customWidth="1"/>
    <col min="21" max="21" width="11.453125" style="292" customWidth="1"/>
    <col min="22" max="16384" width="9.1796875" style="292"/>
  </cols>
  <sheetData>
    <row r="1" spans="1:22" ht="21" x14ac:dyDescent="0.5">
      <c r="A1" s="291" t="s">
        <v>11746</v>
      </c>
    </row>
    <row r="2" spans="1:22" ht="16" thickBot="1" x14ac:dyDescent="0.4"/>
    <row r="3" spans="1:22" s="293" customFormat="1" x14ac:dyDescent="0.35">
      <c r="F3" s="294" t="s">
        <v>124</v>
      </c>
      <c r="G3" s="295"/>
      <c r="H3" s="295"/>
      <c r="I3" s="295"/>
      <c r="J3" s="296"/>
      <c r="K3" s="294" t="s">
        <v>125</v>
      </c>
      <c r="L3" s="295"/>
      <c r="M3" s="295"/>
      <c r="N3" s="295"/>
      <c r="O3" s="296"/>
      <c r="P3" s="294" t="s">
        <v>126</v>
      </c>
      <c r="Q3" s="295"/>
      <c r="R3" s="295"/>
      <c r="S3" s="295"/>
      <c r="T3" s="296"/>
    </row>
    <row r="4" spans="1:22" s="293" customFormat="1" x14ac:dyDescent="0.35">
      <c r="F4" s="8">
        <v>0.65789749070551218</v>
      </c>
      <c r="G4" s="9">
        <v>0.14783609665133987</v>
      </c>
      <c r="H4" s="9">
        <v>0.15196454550983962</v>
      </c>
      <c r="I4" s="9">
        <v>4.2301867133308323E-2</v>
      </c>
      <c r="J4" s="10">
        <v>1</v>
      </c>
      <c r="K4" s="8">
        <v>0.63288424276901456</v>
      </c>
      <c r="L4" s="9">
        <v>0.16434435852510923</v>
      </c>
      <c r="M4" s="9">
        <v>0.16400780659978531</v>
      </c>
      <c r="N4" s="9">
        <v>3.876359210609092E-2</v>
      </c>
      <c r="O4" s="10">
        <v>1</v>
      </c>
      <c r="P4" s="8">
        <v>0.63825515354824647</v>
      </c>
      <c r="Q4" s="9">
        <v>0.16079966085652547</v>
      </c>
      <c r="R4" s="9">
        <v>0.16142184571340593</v>
      </c>
      <c r="S4" s="9">
        <v>3.9523339881822189E-2</v>
      </c>
      <c r="T4" s="10">
        <v>1</v>
      </c>
    </row>
    <row r="5" spans="1:22" s="293" customFormat="1" ht="16" thickBot="1" x14ac:dyDescent="0.4">
      <c r="F5" s="297">
        <v>1741454</v>
      </c>
      <c r="G5" s="298">
        <v>391322</v>
      </c>
      <c r="H5" s="298">
        <v>402250</v>
      </c>
      <c r="I5" s="298">
        <v>111973</v>
      </c>
      <c r="J5" s="299">
        <v>2646999</v>
      </c>
      <c r="K5" s="297">
        <v>6126653</v>
      </c>
      <c r="L5" s="298">
        <v>1590940</v>
      </c>
      <c r="M5" s="298">
        <v>1587682</v>
      </c>
      <c r="N5" s="298">
        <v>375252</v>
      </c>
      <c r="O5" s="299">
        <v>9680527</v>
      </c>
      <c r="P5" s="297">
        <v>7868107</v>
      </c>
      <c r="Q5" s="298">
        <v>1982262</v>
      </c>
      <c r="R5" s="298">
        <v>1989932</v>
      </c>
      <c r="S5" s="298">
        <v>487225</v>
      </c>
      <c r="T5" s="299">
        <v>12327526</v>
      </c>
    </row>
    <row r="6" spans="1:22" s="306" customFormat="1" ht="16.5" thickTop="1" thickBot="1" x14ac:dyDescent="0.4">
      <c r="A6" s="300" t="s">
        <v>127</v>
      </c>
      <c r="B6" s="300" t="s">
        <v>14</v>
      </c>
      <c r="C6" s="301" t="s">
        <v>128</v>
      </c>
      <c r="D6" s="301" t="s">
        <v>129</v>
      </c>
      <c r="E6" s="301" t="s">
        <v>130</v>
      </c>
      <c r="F6" s="302" t="s">
        <v>131</v>
      </c>
      <c r="G6" s="301" t="s">
        <v>132</v>
      </c>
      <c r="H6" s="301" t="s">
        <v>133</v>
      </c>
      <c r="I6" s="301" t="s">
        <v>134</v>
      </c>
      <c r="J6" s="303" t="s">
        <v>135</v>
      </c>
      <c r="K6" s="302" t="s">
        <v>11747</v>
      </c>
      <c r="L6" s="301" t="s">
        <v>11748</v>
      </c>
      <c r="M6" s="301" t="s">
        <v>11749</v>
      </c>
      <c r="N6" s="301" t="s">
        <v>11750</v>
      </c>
      <c r="O6" s="303" t="s">
        <v>11751</v>
      </c>
      <c r="P6" s="302" t="s">
        <v>11752</v>
      </c>
      <c r="Q6" s="301" t="s">
        <v>11753</v>
      </c>
      <c r="R6" s="301" t="s">
        <v>11754</v>
      </c>
      <c r="S6" s="301" t="s">
        <v>11755</v>
      </c>
      <c r="T6" s="301" t="s">
        <v>11756</v>
      </c>
      <c r="U6" s="304"/>
      <c r="V6" s="305"/>
    </row>
    <row r="7" spans="1:22" x14ac:dyDescent="0.35">
      <c r="A7" s="292" t="s">
        <v>150</v>
      </c>
      <c r="B7" s="292" t="s">
        <v>292</v>
      </c>
      <c r="C7" s="307">
        <v>85950</v>
      </c>
      <c r="D7" s="307">
        <v>0</v>
      </c>
      <c r="E7" s="307">
        <v>85950</v>
      </c>
      <c r="F7" s="308">
        <v>0</v>
      </c>
      <c r="G7" s="307">
        <v>0</v>
      </c>
      <c r="H7" s="307">
        <v>0</v>
      </c>
      <c r="I7" s="307">
        <v>0</v>
      </c>
      <c r="J7" s="309">
        <v>0</v>
      </c>
      <c r="K7" s="308">
        <v>53232</v>
      </c>
      <c r="L7" s="307">
        <v>15076</v>
      </c>
      <c r="M7" s="307">
        <v>14796</v>
      </c>
      <c r="N7" s="307">
        <v>2847</v>
      </c>
      <c r="O7" s="309">
        <v>85951</v>
      </c>
      <c r="P7" s="308">
        <v>53232</v>
      </c>
      <c r="Q7" s="307">
        <v>15076</v>
      </c>
      <c r="R7" s="307">
        <v>14796</v>
      </c>
      <c r="S7" s="307">
        <v>2847</v>
      </c>
      <c r="T7" s="309">
        <v>85951</v>
      </c>
      <c r="U7" s="307"/>
      <c r="V7" s="309"/>
    </row>
    <row r="8" spans="1:22" x14ac:dyDescent="0.35">
      <c r="A8" s="292" t="s">
        <v>152</v>
      </c>
      <c r="B8" s="292" t="s">
        <v>25</v>
      </c>
      <c r="C8" s="307">
        <v>472223</v>
      </c>
      <c r="D8" s="307">
        <v>66200</v>
      </c>
      <c r="E8" s="307">
        <v>406023</v>
      </c>
      <c r="F8" s="308">
        <v>38358</v>
      </c>
      <c r="G8" s="307">
        <v>12219</v>
      </c>
      <c r="H8" s="307">
        <v>11307</v>
      </c>
      <c r="I8" s="307">
        <v>4316</v>
      </c>
      <c r="J8" s="309">
        <v>66200</v>
      </c>
      <c r="K8" s="308">
        <v>251463</v>
      </c>
      <c r="L8" s="307">
        <v>71217</v>
      </c>
      <c r="M8" s="307">
        <v>69894</v>
      </c>
      <c r="N8" s="307">
        <v>13450</v>
      </c>
      <c r="O8" s="309">
        <v>406024</v>
      </c>
      <c r="P8" s="308">
        <v>289821</v>
      </c>
      <c r="Q8" s="307">
        <v>83436</v>
      </c>
      <c r="R8" s="307">
        <v>81201</v>
      </c>
      <c r="S8" s="307">
        <v>17766</v>
      </c>
      <c r="T8" s="309">
        <v>472224</v>
      </c>
      <c r="U8" s="307"/>
      <c r="V8" s="309"/>
    </row>
    <row r="9" spans="1:22" x14ac:dyDescent="0.35">
      <c r="A9" s="292" t="s">
        <v>159</v>
      </c>
      <c r="B9" s="292" t="s">
        <v>28</v>
      </c>
      <c r="C9" s="307">
        <v>233519</v>
      </c>
      <c r="D9" s="307">
        <v>2600</v>
      </c>
      <c r="E9" s="307">
        <v>230919</v>
      </c>
      <c r="F9" s="308">
        <v>1507</v>
      </c>
      <c r="G9" s="307">
        <v>480</v>
      </c>
      <c r="H9" s="307">
        <v>444</v>
      </c>
      <c r="I9" s="307">
        <v>170</v>
      </c>
      <c r="J9" s="309">
        <v>2601</v>
      </c>
      <c r="K9" s="308">
        <v>143016</v>
      </c>
      <c r="L9" s="307">
        <v>40503</v>
      </c>
      <c r="M9" s="307">
        <v>39751</v>
      </c>
      <c r="N9" s="307">
        <v>7649</v>
      </c>
      <c r="O9" s="309">
        <v>230919</v>
      </c>
      <c r="P9" s="308">
        <v>144523</v>
      </c>
      <c r="Q9" s="307">
        <v>40983</v>
      </c>
      <c r="R9" s="307">
        <v>40195</v>
      </c>
      <c r="S9" s="307">
        <v>7819</v>
      </c>
      <c r="T9" s="309">
        <v>233520</v>
      </c>
      <c r="U9" s="307"/>
      <c r="V9" s="309"/>
    </row>
    <row r="10" spans="1:22" x14ac:dyDescent="0.35">
      <c r="A10" s="292" t="s">
        <v>156</v>
      </c>
      <c r="B10" s="292" t="s">
        <v>31</v>
      </c>
      <c r="C10" s="307">
        <v>172267</v>
      </c>
      <c r="D10" s="307">
        <v>18400</v>
      </c>
      <c r="E10" s="307">
        <v>153867</v>
      </c>
      <c r="F10" s="308">
        <v>10662</v>
      </c>
      <c r="G10" s="307">
        <v>3396</v>
      </c>
      <c r="H10" s="307">
        <v>3143</v>
      </c>
      <c r="I10" s="307">
        <v>1200</v>
      </c>
      <c r="J10" s="309">
        <v>18401</v>
      </c>
      <c r="K10" s="308">
        <v>95295</v>
      </c>
      <c r="L10" s="307">
        <v>26988</v>
      </c>
      <c r="M10" s="307">
        <v>26487</v>
      </c>
      <c r="N10" s="307">
        <v>5097</v>
      </c>
      <c r="O10" s="309">
        <v>153867</v>
      </c>
      <c r="P10" s="308">
        <v>105957</v>
      </c>
      <c r="Q10" s="307">
        <v>30384</v>
      </c>
      <c r="R10" s="307">
        <v>29630</v>
      </c>
      <c r="S10" s="307">
        <v>6297</v>
      </c>
      <c r="T10" s="309">
        <v>172268</v>
      </c>
      <c r="U10" s="307"/>
      <c r="V10" s="309"/>
    </row>
    <row r="11" spans="1:22" x14ac:dyDescent="0.35">
      <c r="A11" s="292" t="s">
        <v>159</v>
      </c>
      <c r="B11" s="292" t="s">
        <v>33</v>
      </c>
      <c r="C11" s="307">
        <v>71363</v>
      </c>
      <c r="D11" s="307">
        <v>2000</v>
      </c>
      <c r="E11" s="307">
        <v>69363</v>
      </c>
      <c r="F11" s="308">
        <v>1113</v>
      </c>
      <c r="G11" s="307">
        <v>399</v>
      </c>
      <c r="H11" s="307">
        <v>373</v>
      </c>
      <c r="I11" s="307">
        <v>115</v>
      </c>
      <c r="J11" s="309">
        <v>2000</v>
      </c>
      <c r="K11" s="308">
        <v>40590</v>
      </c>
      <c r="L11" s="307">
        <v>13752</v>
      </c>
      <c r="M11" s="307">
        <v>13359</v>
      </c>
      <c r="N11" s="307">
        <v>1662</v>
      </c>
      <c r="O11" s="309">
        <v>69363</v>
      </c>
      <c r="P11" s="308">
        <v>41703</v>
      </c>
      <c r="Q11" s="307">
        <v>14151</v>
      </c>
      <c r="R11" s="307">
        <v>13732</v>
      </c>
      <c r="S11" s="307">
        <v>1777</v>
      </c>
      <c r="T11" s="309">
        <v>71363</v>
      </c>
      <c r="U11" s="307"/>
      <c r="V11" s="309"/>
    </row>
    <row r="12" spans="1:22" x14ac:dyDescent="0.35">
      <c r="A12" s="292" t="s">
        <v>153</v>
      </c>
      <c r="B12" s="292" t="s">
        <v>35</v>
      </c>
      <c r="C12" s="307">
        <v>620749</v>
      </c>
      <c r="D12" s="307">
        <v>454200</v>
      </c>
      <c r="E12" s="307">
        <v>166549</v>
      </c>
      <c r="F12" s="308">
        <v>252758</v>
      </c>
      <c r="G12" s="307">
        <v>90622</v>
      </c>
      <c r="H12" s="307">
        <v>84617</v>
      </c>
      <c r="I12" s="307">
        <v>26204</v>
      </c>
      <c r="J12" s="309">
        <v>454201</v>
      </c>
      <c r="K12" s="308">
        <v>97462</v>
      </c>
      <c r="L12" s="307">
        <v>33020</v>
      </c>
      <c r="M12" s="307">
        <v>32076</v>
      </c>
      <c r="N12" s="307">
        <v>3991</v>
      </c>
      <c r="O12" s="309">
        <v>166549</v>
      </c>
      <c r="P12" s="308">
        <v>350220</v>
      </c>
      <c r="Q12" s="307">
        <v>123642</v>
      </c>
      <c r="R12" s="307">
        <v>116693</v>
      </c>
      <c r="S12" s="307">
        <v>30195</v>
      </c>
      <c r="T12" s="309">
        <v>620750</v>
      </c>
      <c r="U12" s="307"/>
      <c r="V12" s="309"/>
    </row>
    <row r="13" spans="1:22" x14ac:dyDescent="0.35">
      <c r="A13" s="292" t="s">
        <v>136</v>
      </c>
      <c r="B13" s="292" t="s">
        <v>38</v>
      </c>
      <c r="C13" s="307">
        <v>55939</v>
      </c>
      <c r="D13" s="307">
        <v>2700</v>
      </c>
      <c r="E13" s="307">
        <v>53239</v>
      </c>
      <c r="F13" s="308">
        <v>1503</v>
      </c>
      <c r="G13" s="307">
        <v>539</v>
      </c>
      <c r="H13" s="307">
        <v>503</v>
      </c>
      <c r="I13" s="307">
        <v>156</v>
      </c>
      <c r="J13" s="309">
        <v>2701</v>
      </c>
      <c r="K13" s="308">
        <v>31155</v>
      </c>
      <c r="L13" s="307">
        <v>10555</v>
      </c>
      <c r="M13" s="307">
        <v>10253</v>
      </c>
      <c r="N13" s="307">
        <v>1276</v>
      </c>
      <c r="O13" s="309">
        <v>53239</v>
      </c>
      <c r="P13" s="308">
        <v>32658</v>
      </c>
      <c r="Q13" s="307">
        <v>11094</v>
      </c>
      <c r="R13" s="307">
        <v>10756</v>
      </c>
      <c r="S13" s="307">
        <v>1432</v>
      </c>
      <c r="T13" s="309">
        <v>55940</v>
      </c>
      <c r="U13" s="307"/>
      <c r="V13" s="309"/>
    </row>
    <row r="14" spans="1:22" x14ac:dyDescent="0.35">
      <c r="A14" s="292" t="s">
        <v>150</v>
      </c>
      <c r="B14" s="292" t="s">
        <v>40</v>
      </c>
      <c r="C14" s="307">
        <v>334620</v>
      </c>
      <c r="D14" s="307">
        <v>61500</v>
      </c>
      <c r="E14" s="307">
        <v>273120</v>
      </c>
      <c r="F14" s="308">
        <v>37728</v>
      </c>
      <c r="G14" s="307">
        <v>10809</v>
      </c>
      <c r="H14" s="307">
        <v>10911</v>
      </c>
      <c r="I14" s="307">
        <v>2052</v>
      </c>
      <c r="J14" s="309">
        <v>61500</v>
      </c>
      <c r="K14" s="308">
        <v>173266</v>
      </c>
      <c r="L14" s="307">
        <v>45703</v>
      </c>
      <c r="M14" s="307">
        <v>48153</v>
      </c>
      <c r="N14" s="307">
        <v>5998</v>
      </c>
      <c r="O14" s="309">
        <v>273120</v>
      </c>
      <c r="P14" s="308">
        <v>210994</v>
      </c>
      <c r="Q14" s="307">
        <v>56512</v>
      </c>
      <c r="R14" s="307">
        <v>59064</v>
      </c>
      <c r="S14" s="307">
        <v>8050</v>
      </c>
      <c r="T14" s="309">
        <v>334620</v>
      </c>
      <c r="U14" s="307"/>
      <c r="V14" s="309"/>
    </row>
    <row r="15" spans="1:22" x14ac:dyDescent="0.35">
      <c r="A15" s="292" t="s">
        <v>43</v>
      </c>
      <c r="B15" s="292" t="s">
        <v>43</v>
      </c>
      <c r="C15" s="307">
        <v>2683312</v>
      </c>
      <c r="D15" s="307">
        <v>904000</v>
      </c>
      <c r="E15" s="307">
        <v>1779312</v>
      </c>
      <c r="F15" s="308">
        <v>554567</v>
      </c>
      <c r="G15" s="307">
        <v>158879</v>
      </c>
      <c r="H15" s="307">
        <v>160387</v>
      </c>
      <c r="I15" s="307">
        <v>30167</v>
      </c>
      <c r="J15" s="309">
        <v>904000</v>
      </c>
      <c r="K15" s="308">
        <v>1128787</v>
      </c>
      <c r="L15" s="307">
        <v>297744</v>
      </c>
      <c r="M15" s="307">
        <v>313705</v>
      </c>
      <c r="N15" s="307">
        <v>39076</v>
      </c>
      <c r="O15" s="309">
        <v>1779312</v>
      </c>
      <c r="P15" s="308">
        <v>1683354</v>
      </c>
      <c r="Q15" s="307">
        <v>456623</v>
      </c>
      <c r="R15" s="307">
        <v>474092</v>
      </c>
      <c r="S15" s="307">
        <v>69243</v>
      </c>
      <c r="T15" s="309">
        <v>2683312</v>
      </c>
      <c r="U15" s="307"/>
      <c r="V15" s="309"/>
    </row>
    <row r="16" spans="1:22" x14ac:dyDescent="0.35">
      <c r="A16" s="292" t="s">
        <v>141</v>
      </c>
      <c r="B16" s="292" t="s">
        <v>142</v>
      </c>
      <c r="C16" s="307">
        <v>42436</v>
      </c>
      <c r="D16" s="307">
        <v>2000</v>
      </c>
      <c r="E16" s="307">
        <v>40436</v>
      </c>
      <c r="F16" s="308">
        <v>1227</v>
      </c>
      <c r="G16" s="307">
        <v>352</v>
      </c>
      <c r="H16" s="307">
        <v>355</v>
      </c>
      <c r="I16" s="307">
        <v>67</v>
      </c>
      <c r="J16" s="309">
        <v>2001</v>
      </c>
      <c r="K16" s="308">
        <v>25652</v>
      </c>
      <c r="L16" s="307">
        <v>6766</v>
      </c>
      <c r="M16" s="307">
        <v>7129</v>
      </c>
      <c r="N16" s="307">
        <v>888</v>
      </c>
      <c r="O16" s="309">
        <v>40435</v>
      </c>
      <c r="P16" s="308">
        <v>26879</v>
      </c>
      <c r="Q16" s="307">
        <v>7118</v>
      </c>
      <c r="R16" s="307">
        <v>7484</v>
      </c>
      <c r="S16" s="307">
        <v>955</v>
      </c>
      <c r="T16" s="309">
        <v>42436</v>
      </c>
      <c r="U16" s="307"/>
      <c r="V16" s="309"/>
    </row>
    <row r="17" spans="1:22" x14ac:dyDescent="0.35">
      <c r="A17" s="292" t="s">
        <v>152</v>
      </c>
      <c r="B17" s="292" t="s">
        <v>47</v>
      </c>
      <c r="C17" s="307">
        <v>54775</v>
      </c>
      <c r="D17" s="307">
        <v>4400</v>
      </c>
      <c r="E17" s="307">
        <v>50375</v>
      </c>
      <c r="F17" s="308">
        <v>2699</v>
      </c>
      <c r="G17" s="307">
        <v>773</v>
      </c>
      <c r="H17" s="307">
        <v>781</v>
      </c>
      <c r="I17" s="307">
        <v>147</v>
      </c>
      <c r="J17" s="309">
        <v>4400</v>
      </c>
      <c r="K17" s="308">
        <v>31958</v>
      </c>
      <c r="L17" s="307">
        <v>8430</v>
      </c>
      <c r="M17" s="307">
        <v>8881</v>
      </c>
      <c r="N17" s="307">
        <v>1106</v>
      </c>
      <c r="O17" s="309">
        <v>50375</v>
      </c>
      <c r="P17" s="308">
        <v>34657</v>
      </c>
      <c r="Q17" s="307">
        <v>9203</v>
      </c>
      <c r="R17" s="307">
        <v>9662</v>
      </c>
      <c r="S17" s="307">
        <v>1253</v>
      </c>
      <c r="T17" s="309">
        <v>54775</v>
      </c>
      <c r="U17" s="307"/>
      <c r="V17" s="309"/>
    </row>
    <row r="18" spans="1:22" x14ac:dyDescent="0.35">
      <c r="A18" s="292" t="s">
        <v>149</v>
      </c>
      <c r="B18" s="292" t="s">
        <v>228</v>
      </c>
      <c r="C18" s="307">
        <v>287761</v>
      </c>
      <c r="D18" s="307">
        <v>80100</v>
      </c>
      <c r="E18" s="307">
        <v>207661</v>
      </c>
      <c r="F18" s="308">
        <v>53101</v>
      </c>
      <c r="G18" s="307">
        <v>12503</v>
      </c>
      <c r="H18" s="307">
        <v>12628</v>
      </c>
      <c r="I18" s="307">
        <v>1868</v>
      </c>
      <c r="J18" s="309">
        <v>80100</v>
      </c>
      <c r="K18" s="308">
        <v>129135</v>
      </c>
      <c r="L18" s="307">
        <v>37119</v>
      </c>
      <c r="M18" s="307">
        <v>35325</v>
      </c>
      <c r="N18" s="307">
        <v>6082</v>
      </c>
      <c r="O18" s="309">
        <v>207661</v>
      </c>
      <c r="P18" s="308">
        <v>182236</v>
      </c>
      <c r="Q18" s="307">
        <v>49622</v>
      </c>
      <c r="R18" s="307">
        <v>47953</v>
      </c>
      <c r="S18" s="307">
        <v>7950</v>
      </c>
      <c r="T18" s="309">
        <v>287761</v>
      </c>
      <c r="U18" s="307"/>
      <c r="V18" s="309"/>
    </row>
    <row r="19" spans="1:22" x14ac:dyDescent="0.35">
      <c r="A19" s="292" t="s">
        <v>156</v>
      </c>
      <c r="B19" s="292" t="s">
        <v>191</v>
      </c>
      <c r="C19" s="307">
        <v>146573</v>
      </c>
      <c r="D19" s="307">
        <v>12400</v>
      </c>
      <c r="E19" s="307">
        <v>134173</v>
      </c>
      <c r="F19" s="308">
        <v>8220</v>
      </c>
      <c r="G19" s="307">
        <v>1936</v>
      </c>
      <c r="H19" s="307">
        <v>1955</v>
      </c>
      <c r="I19" s="307">
        <v>289</v>
      </c>
      <c r="J19" s="309">
        <v>12400</v>
      </c>
      <c r="K19" s="308">
        <v>83436</v>
      </c>
      <c r="L19" s="307">
        <v>23983</v>
      </c>
      <c r="M19" s="307">
        <v>22824</v>
      </c>
      <c r="N19" s="307">
        <v>3930</v>
      </c>
      <c r="O19" s="309">
        <v>134173</v>
      </c>
      <c r="P19" s="308">
        <v>91656</v>
      </c>
      <c r="Q19" s="307">
        <v>25919</v>
      </c>
      <c r="R19" s="307">
        <v>24779</v>
      </c>
      <c r="S19" s="307">
        <v>4219</v>
      </c>
      <c r="T19" s="309">
        <v>146573</v>
      </c>
      <c r="U19" s="307"/>
      <c r="V19" s="309"/>
    </row>
    <row r="20" spans="1:22" x14ac:dyDescent="0.35">
      <c r="A20" s="292" t="s">
        <v>137</v>
      </c>
      <c r="B20" s="292" t="s">
        <v>52</v>
      </c>
      <c r="C20" s="307">
        <v>160710</v>
      </c>
      <c r="D20" s="307">
        <v>25800</v>
      </c>
      <c r="E20" s="307">
        <v>134910</v>
      </c>
      <c r="F20" s="308">
        <v>17104</v>
      </c>
      <c r="G20" s="307">
        <v>4027</v>
      </c>
      <c r="H20" s="307">
        <v>4067</v>
      </c>
      <c r="I20" s="307">
        <v>602</v>
      </c>
      <c r="J20" s="309">
        <v>25800</v>
      </c>
      <c r="K20" s="308">
        <v>83894</v>
      </c>
      <c r="L20" s="307">
        <v>24115</v>
      </c>
      <c r="M20" s="307">
        <v>22949</v>
      </c>
      <c r="N20" s="307">
        <v>3952</v>
      </c>
      <c r="O20" s="309">
        <v>134910</v>
      </c>
      <c r="P20" s="308">
        <v>100998</v>
      </c>
      <c r="Q20" s="307">
        <v>28142</v>
      </c>
      <c r="R20" s="307">
        <v>27016</v>
      </c>
      <c r="S20" s="307">
        <v>4554</v>
      </c>
      <c r="T20" s="309">
        <v>160710</v>
      </c>
      <c r="U20" s="307"/>
      <c r="V20" s="309"/>
    </row>
    <row r="21" spans="1:22" x14ac:dyDescent="0.35">
      <c r="A21" s="292" t="s">
        <v>136</v>
      </c>
      <c r="B21" s="292" t="s">
        <v>54</v>
      </c>
      <c r="C21" s="307">
        <v>365171</v>
      </c>
      <c r="D21" s="307">
        <v>12600</v>
      </c>
      <c r="E21" s="307">
        <v>352571</v>
      </c>
      <c r="F21" s="308">
        <v>8353</v>
      </c>
      <c r="G21" s="307">
        <v>1967</v>
      </c>
      <c r="H21" s="307">
        <v>1986</v>
      </c>
      <c r="I21" s="307">
        <v>294</v>
      </c>
      <c r="J21" s="309">
        <v>12600</v>
      </c>
      <c r="K21" s="308">
        <v>219248</v>
      </c>
      <c r="L21" s="307">
        <v>63021</v>
      </c>
      <c r="M21" s="307">
        <v>59975</v>
      </c>
      <c r="N21" s="307">
        <v>10327</v>
      </c>
      <c r="O21" s="309">
        <v>352571</v>
      </c>
      <c r="P21" s="308">
        <v>227601</v>
      </c>
      <c r="Q21" s="307">
        <v>64988</v>
      </c>
      <c r="R21" s="307">
        <v>61961</v>
      </c>
      <c r="S21" s="307">
        <v>10621</v>
      </c>
      <c r="T21" s="309">
        <v>365171</v>
      </c>
      <c r="U21" s="307"/>
      <c r="V21" s="309"/>
    </row>
    <row r="22" spans="1:22" x14ac:dyDescent="0.35">
      <c r="A22" s="292" t="s">
        <v>141</v>
      </c>
      <c r="B22" s="292" t="s">
        <v>56</v>
      </c>
      <c r="C22" s="307">
        <v>671363</v>
      </c>
      <c r="D22" s="307">
        <v>132200</v>
      </c>
      <c r="E22" s="307">
        <v>539163</v>
      </c>
      <c r="F22" s="308">
        <v>87001</v>
      </c>
      <c r="G22" s="307">
        <v>18435</v>
      </c>
      <c r="H22" s="307">
        <v>19729</v>
      </c>
      <c r="I22" s="307">
        <v>7034</v>
      </c>
      <c r="J22" s="309">
        <v>132199</v>
      </c>
      <c r="K22" s="308">
        <v>336977</v>
      </c>
      <c r="L22" s="307">
        <v>87778</v>
      </c>
      <c r="M22" s="307">
        <v>91723</v>
      </c>
      <c r="N22" s="307">
        <v>22684</v>
      </c>
      <c r="O22" s="309">
        <v>539162</v>
      </c>
      <c r="P22" s="308">
        <v>423978</v>
      </c>
      <c r="Q22" s="307">
        <v>106213</v>
      </c>
      <c r="R22" s="307">
        <v>111452</v>
      </c>
      <c r="S22" s="307">
        <v>29718</v>
      </c>
      <c r="T22" s="309">
        <v>671361</v>
      </c>
      <c r="U22" s="307"/>
      <c r="V22" s="309"/>
    </row>
    <row r="23" spans="1:22" x14ac:dyDescent="0.35">
      <c r="A23" s="292" t="s">
        <v>158</v>
      </c>
      <c r="B23" s="292" t="s">
        <v>58</v>
      </c>
      <c r="C23" s="307">
        <v>126355</v>
      </c>
      <c r="D23" s="307">
        <v>9000</v>
      </c>
      <c r="E23" s="307">
        <v>117355</v>
      </c>
      <c r="F23" s="308">
        <v>5923</v>
      </c>
      <c r="G23" s="307">
        <v>1255</v>
      </c>
      <c r="H23" s="307">
        <v>1343</v>
      </c>
      <c r="I23" s="307">
        <v>479</v>
      </c>
      <c r="J23" s="309">
        <v>9000</v>
      </c>
      <c r="K23" s="308">
        <v>73347</v>
      </c>
      <c r="L23" s="307">
        <v>19106</v>
      </c>
      <c r="M23" s="307">
        <v>19965</v>
      </c>
      <c r="N23" s="307">
        <v>4937</v>
      </c>
      <c r="O23" s="309">
        <v>117355</v>
      </c>
      <c r="P23" s="308">
        <v>79270</v>
      </c>
      <c r="Q23" s="307">
        <v>20361</v>
      </c>
      <c r="R23" s="307">
        <v>21308</v>
      </c>
      <c r="S23" s="307">
        <v>5416</v>
      </c>
      <c r="T23" s="309">
        <v>126355</v>
      </c>
      <c r="U23" s="307"/>
      <c r="V23" s="309"/>
    </row>
    <row r="24" spans="1:22" x14ac:dyDescent="0.35">
      <c r="A24" s="292" t="s">
        <v>149</v>
      </c>
      <c r="B24" s="292" t="s">
        <v>250</v>
      </c>
      <c r="C24" s="307">
        <v>85206</v>
      </c>
      <c r="D24" s="307">
        <v>3600</v>
      </c>
      <c r="E24" s="307">
        <v>81606</v>
      </c>
      <c r="F24" s="308">
        <v>2369</v>
      </c>
      <c r="G24" s="307">
        <v>502</v>
      </c>
      <c r="H24" s="307">
        <v>537</v>
      </c>
      <c r="I24" s="307">
        <v>192</v>
      </c>
      <c r="J24" s="309">
        <v>3600</v>
      </c>
      <c r="K24" s="308">
        <v>51004</v>
      </c>
      <c r="L24" s="307">
        <v>13286</v>
      </c>
      <c r="M24" s="307">
        <v>13883</v>
      </c>
      <c r="N24" s="307">
        <v>3433</v>
      </c>
      <c r="O24" s="309">
        <v>81606</v>
      </c>
      <c r="P24" s="308">
        <v>53373</v>
      </c>
      <c r="Q24" s="307">
        <v>13788</v>
      </c>
      <c r="R24" s="307">
        <v>14420</v>
      </c>
      <c r="S24" s="307">
        <v>3625</v>
      </c>
      <c r="T24" s="309">
        <v>85206</v>
      </c>
      <c r="U24" s="307"/>
      <c r="V24" s="309"/>
    </row>
    <row r="25" spans="1:22" x14ac:dyDescent="0.35">
      <c r="A25" s="292" t="s">
        <v>138</v>
      </c>
      <c r="B25" s="292" t="s">
        <v>63</v>
      </c>
      <c r="C25" s="307">
        <v>440319</v>
      </c>
      <c r="D25" s="307">
        <v>65300</v>
      </c>
      <c r="E25" s="307">
        <v>375019</v>
      </c>
      <c r="F25" s="308">
        <v>40860</v>
      </c>
      <c r="G25" s="307">
        <v>10358</v>
      </c>
      <c r="H25" s="307">
        <v>10263</v>
      </c>
      <c r="I25" s="307">
        <v>3819</v>
      </c>
      <c r="J25" s="309">
        <v>65300</v>
      </c>
      <c r="K25" s="308">
        <v>233948</v>
      </c>
      <c r="L25" s="307">
        <v>65633</v>
      </c>
      <c r="M25" s="307">
        <v>68833</v>
      </c>
      <c r="N25" s="307">
        <v>6605</v>
      </c>
      <c r="O25" s="309">
        <v>375019</v>
      </c>
      <c r="P25" s="308">
        <v>274808</v>
      </c>
      <c r="Q25" s="307">
        <v>75991</v>
      </c>
      <c r="R25" s="307">
        <v>79096</v>
      </c>
      <c r="S25" s="307">
        <v>10424</v>
      </c>
      <c r="T25" s="309">
        <v>440319</v>
      </c>
      <c r="U25" s="307"/>
      <c r="V25" s="309"/>
    </row>
    <row r="26" spans="1:22" x14ac:dyDescent="0.35">
      <c r="A26" s="292" t="s">
        <v>143</v>
      </c>
      <c r="B26" s="292" t="s">
        <v>65</v>
      </c>
      <c r="C26" s="307">
        <v>110183</v>
      </c>
      <c r="D26" s="307">
        <v>2400</v>
      </c>
      <c r="E26" s="307">
        <v>107783</v>
      </c>
      <c r="F26" s="308">
        <v>1502</v>
      </c>
      <c r="G26" s="307">
        <v>381</v>
      </c>
      <c r="H26" s="307">
        <v>377</v>
      </c>
      <c r="I26" s="307">
        <v>140</v>
      </c>
      <c r="J26" s="309">
        <v>2400</v>
      </c>
      <c r="K26" s="308">
        <v>67238</v>
      </c>
      <c r="L26" s="307">
        <v>18864</v>
      </c>
      <c r="M26" s="307">
        <v>19783</v>
      </c>
      <c r="N26" s="307">
        <v>1898</v>
      </c>
      <c r="O26" s="309">
        <v>107783</v>
      </c>
      <c r="P26" s="308">
        <v>68740</v>
      </c>
      <c r="Q26" s="307">
        <v>19245</v>
      </c>
      <c r="R26" s="307">
        <v>20160</v>
      </c>
      <c r="S26" s="307">
        <v>2038</v>
      </c>
      <c r="T26" s="309">
        <v>110183</v>
      </c>
      <c r="U26" s="307"/>
      <c r="V26" s="309"/>
    </row>
    <row r="27" spans="1:22" x14ac:dyDescent="0.35">
      <c r="A27" s="292" t="s">
        <v>138</v>
      </c>
      <c r="B27" s="292" t="s">
        <v>68</v>
      </c>
      <c r="C27" s="307">
        <v>82400</v>
      </c>
      <c r="D27" s="307">
        <v>50700</v>
      </c>
      <c r="E27" s="307">
        <v>31700</v>
      </c>
      <c r="F27" s="308">
        <v>31725</v>
      </c>
      <c r="G27" s="307">
        <v>8042</v>
      </c>
      <c r="H27" s="307">
        <v>7968</v>
      </c>
      <c r="I27" s="307">
        <v>2965</v>
      </c>
      <c r="J27" s="309">
        <v>50700</v>
      </c>
      <c r="K27" s="308">
        <v>19775</v>
      </c>
      <c r="L27" s="307">
        <v>5548</v>
      </c>
      <c r="M27" s="307">
        <v>5818</v>
      </c>
      <c r="N27" s="307">
        <v>558</v>
      </c>
      <c r="O27" s="309">
        <v>31699</v>
      </c>
      <c r="P27" s="308">
        <v>51500</v>
      </c>
      <c r="Q27" s="307">
        <v>13590</v>
      </c>
      <c r="R27" s="307">
        <v>13786</v>
      </c>
      <c r="S27" s="307">
        <v>3523</v>
      </c>
      <c r="T27" s="309">
        <v>82399</v>
      </c>
      <c r="U27" s="307"/>
      <c r="V27" s="309"/>
    </row>
    <row r="28" spans="1:22" x14ac:dyDescent="0.35">
      <c r="A28" s="292" t="s">
        <v>153</v>
      </c>
      <c r="B28" s="292" t="s">
        <v>270</v>
      </c>
      <c r="C28" s="307">
        <v>172803</v>
      </c>
      <c r="D28" s="307">
        <v>0</v>
      </c>
      <c r="E28" s="307">
        <v>172803</v>
      </c>
      <c r="F28" s="308">
        <v>0</v>
      </c>
      <c r="G28" s="307">
        <v>0</v>
      </c>
      <c r="H28" s="307">
        <v>0</v>
      </c>
      <c r="I28" s="307">
        <v>0</v>
      </c>
      <c r="J28" s="309">
        <v>0</v>
      </c>
      <c r="K28" s="308">
        <v>107800</v>
      </c>
      <c r="L28" s="307">
        <v>30243</v>
      </c>
      <c r="M28" s="307">
        <v>31717</v>
      </c>
      <c r="N28" s="307">
        <v>3043</v>
      </c>
      <c r="O28" s="309">
        <v>172803</v>
      </c>
      <c r="P28" s="308">
        <v>107800</v>
      </c>
      <c r="Q28" s="307">
        <v>30243</v>
      </c>
      <c r="R28" s="307">
        <v>31717</v>
      </c>
      <c r="S28" s="307">
        <v>3043</v>
      </c>
      <c r="T28" s="309">
        <v>172803</v>
      </c>
      <c r="U28" s="307"/>
      <c r="V28" s="309"/>
    </row>
    <row r="29" spans="1:22" x14ac:dyDescent="0.35">
      <c r="A29" s="292" t="s">
        <v>147</v>
      </c>
      <c r="B29" s="292" t="s">
        <v>73</v>
      </c>
      <c r="C29" s="307">
        <v>179424</v>
      </c>
      <c r="D29" s="307">
        <v>6200</v>
      </c>
      <c r="E29" s="307">
        <v>173224</v>
      </c>
      <c r="F29" s="308">
        <v>3880</v>
      </c>
      <c r="G29" s="307">
        <v>983</v>
      </c>
      <c r="H29" s="307">
        <v>974</v>
      </c>
      <c r="I29" s="307">
        <v>363</v>
      </c>
      <c r="J29" s="309">
        <v>6200</v>
      </c>
      <c r="K29" s="308">
        <v>108062</v>
      </c>
      <c r="L29" s="307">
        <v>30317</v>
      </c>
      <c r="M29" s="307">
        <v>31794</v>
      </c>
      <c r="N29" s="307">
        <v>3051</v>
      </c>
      <c r="O29" s="309">
        <v>173224</v>
      </c>
      <c r="P29" s="308">
        <v>111942</v>
      </c>
      <c r="Q29" s="307">
        <v>31300</v>
      </c>
      <c r="R29" s="307">
        <v>32768</v>
      </c>
      <c r="S29" s="307">
        <v>3414</v>
      </c>
      <c r="T29" s="309">
        <v>179424</v>
      </c>
      <c r="U29" s="307"/>
      <c r="V29" s="309"/>
    </row>
    <row r="30" spans="1:22" x14ac:dyDescent="0.35">
      <c r="A30" s="292" t="s">
        <v>147</v>
      </c>
      <c r="B30" s="292" t="s">
        <v>75</v>
      </c>
      <c r="C30" s="307">
        <v>115132</v>
      </c>
      <c r="D30" s="307">
        <v>15600</v>
      </c>
      <c r="E30" s="307">
        <v>99532</v>
      </c>
      <c r="F30" s="308">
        <v>9761</v>
      </c>
      <c r="G30" s="307">
        <v>2475</v>
      </c>
      <c r="H30" s="307">
        <v>2452</v>
      </c>
      <c r="I30" s="307">
        <v>912</v>
      </c>
      <c r="J30" s="309">
        <v>15600</v>
      </c>
      <c r="K30" s="308">
        <v>62091</v>
      </c>
      <c r="L30" s="307">
        <v>17419</v>
      </c>
      <c r="M30" s="307">
        <v>18269</v>
      </c>
      <c r="N30" s="307">
        <v>1753</v>
      </c>
      <c r="O30" s="309">
        <v>99532</v>
      </c>
      <c r="P30" s="308">
        <v>71852</v>
      </c>
      <c r="Q30" s="307">
        <v>19894</v>
      </c>
      <c r="R30" s="307">
        <v>20721</v>
      </c>
      <c r="S30" s="307">
        <v>2665</v>
      </c>
      <c r="T30" s="309">
        <v>115132</v>
      </c>
      <c r="U30" s="307"/>
      <c r="V30" s="309"/>
    </row>
    <row r="31" spans="1:22" x14ac:dyDescent="0.35">
      <c r="A31" s="292" t="s">
        <v>150</v>
      </c>
      <c r="B31" s="292" t="s">
        <v>77</v>
      </c>
      <c r="C31" s="307">
        <v>70925</v>
      </c>
      <c r="D31" s="307">
        <v>1500</v>
      </c>
      <c r="E31" s="307">
        <v>69425</v>
      </c>
      <c r="F31" s="308">
        <v>1009</v>
      </c>
      <c r="G31" s="307">
        <v>213</v>
      </c>
      <c r="H31" s="307">
        <v>237</v>
      </c>
      <c r="I31" s="307">
        <v>41</v>
      </c>
      <c r="J31" s="309">
        <v>1500</v>
      </c>
      <c r="K31" s="308">
        <v>44875</v>
      </c>
      <c r="L31" s="307">
        <v>10745</v>
      </c>
      <c r="M31" s="307">
        <v>11477</v>
      </c>
      <c r="N31" s="307">
        <v>2329</v>
      </c>
      <c r="O31" s="309">
        <v>69426</v>
      </c>
      <c r="P31" s="308">
        <v>45884</v>
      </c>
      <c r="Q31" s="307">
        <v>10958</v>
      </c>
      <c r="R31" s="307">
        <v>11714</v>
      </c>
      <c r="S31" s="307">
        <v>2370</v>
      </c>
      <c r="T31" s="309">
        <v>70926</v>
      </c>
      <c r="U31" s="307"/>
      <c r="V31" s="309"/>
    </row>
    <row r="32" spans="1:22" x14ac:dyDescent="0.35">
      <c r="A32" s="292" t="s">
        <v>141</v>
      </c>
      <c r="B32" s="292" t="s">
        <v>78</v>
      </c>
      <c r="C32" s="307">
        <v>80843</v>
      </c>
      <c r="D32" s="307">
        <v>11000</v>
      </c>
      <c r="E32" s="307">
        <v>69843</v>
      </c>
      <c r="F32" s="308">
        <v>7401</v>
      </c>
      <c r="G32" s="307">
        <v>1562</v>
      </c>
      <c r="H32" s="307">
        <v>1735</v>
      </c>
      <c r="I32" s="307">
        <v>302</v>
      </c>
      <c r="J32" s="309">
        <v>11000</v>
      </c>
      <c r="K32" s="308">
        <v>45145</v>
      </c>
      <c r="L32" s="307">
        <v>10809</v>
      </c>
      <c r="M32" s="307">
        <v>11546</v>
      </c>
      <c r="N32" s="307">
        <v>2343</v>
      </c>
      <c r="O32" s="309">
        <v>69843</v>
      </c>
      <c r="P32" s="308">
        <v>52546</v>
      </c>
      <c r="Q32" s="307">
        <v>12371</v>
      </c>
      <c r="R32" s="307">
        <v>13281</v>
      </c>
      <c r="S32" s="307">
        <v>2645</v>
      </c>
      <c r="T32" s="309">
        <v>80843</v>
      </c>
      <c r="U32" s="307"/>
      <c r="V32" s="309"/>
    </row>
    <row r="33" spans="1:22" x14ac:dyDescent="0.35">
      <c r="A33" s="292" t="s">
        <v>139</v>
      </c>
      <c r="B33" s="292" t="s">
        <v>79</v>
      </c>
      <c r="C33" s="307">
        <v>81380</v>
      </c>
      <c r="D33" s="307">
        <v>19900</v>
      </c>
      <c r="E33" s="307">
        <v>61480</v>
      </c>
      <c r="F33" s="308">
        <v>13388</v>
      </c>
      <c r="G33" s="307">
        <v>2826</v>
      </c>
      <c r="H33" s="307">
        <v>3139</v>
      </c>
      <c r="I33" s="307">
        <v>547</v>
      </c>
      <c r="J33" s="309">
        <v>19900</v>
      </c>
      <c r="K33" s="308">
        <v>39740</v>
      </c>
      <c r="L33" s="307">
        <v>9515</v>
      </c>
      <c r="M33" s="307">
        <v>10163</v>
      </c>
      <c r="N33" s="307">
        <v>2062</v>
      </c>
      <c r="O33" s="309">
        <v>61480</v>
      </c>
      <c r="P33" s="308">
        <v>53128</v>
      </c>
      <c r="Q33" s="307">
        <v>12341</v>
      </c>
      <c r="R33" s="307">
        <v>13302</v>
      </c>
      <c r="S33" s="307">
        <v>2609</v>
      </c>
      <c r="T33" s="309">
        <v>81380</v>
      </c>
      <c r="U33" s="307"/>
      <c r="V33" s="309"/>
    </row>
    <row r="34" spans="1:22" x14ac:dyDescent="0.35">
      <c r="A34" s="292" t="s">
        <v>140</v>
      </c>
      <c r="B34" s="292" t="s">
        <v>235</v>
      </c>
      <c r="C34" s="307">
        <v>78655</v>
      </c>
      <c r="D34" s="307">
        <v>14000</v>
      </c>
      <c r="E34" s="307">
        <v>64655</v>
      </c>
      <c r="F34" s="308">
        <v>9226</v>
      </c>
      <c r="G34" s="307">
        <v>2033</v>
      </c>
      <c r="H34" s="307">
        <v>2210</v>
      </c>
      <c r="I34" s="307">
        <v>530</v>
      </c>
      <c r="J34" s="309">
        <v>13999</v>
      </c>
      <c r="K34" s="308">
        <v>38591</v>
      </c>
      <c r="L34" s="307">
        <v>11651</v>
      </c>
      <c r="M34" s="307">
        <v>11405</v>
      </c>
      <c r="N34" s="307">
        <v>3008</v>
      </c>
      <c r="O34" s="309">
        <v>64655</v>
      </c>
      <c r="P34" s="308">
        <v>47817</v>
      </c>
      <c r="Q34" s="307">
        <v>13684</v>
      </c>
      <c r="R34" s="307">
        <v>13615</v>
      </c>
      <c r="S34" s="307">
        <v>3538</v>
      </c>
      <c r="T34" s="309">
        <v>78654</v>
      </c>
      <c r="U34" s="307"/>
      <c r="V34" s="309"/>
    </row>
    <row r="35" spans="1:22" x14ac:dyDescent="0.35">
      <c r="A35" s="292" t="s">
        <v>154</v>
      </c>
      <c r="B35" s="292" t="s">
        <v>273</v>
      </c>
      <c r="C35" s="307">
        <v>71342</v>
      </c>
      <c r="D35" s="307">
        <v>3100</v>
      </c>
      <c r="E35" s="307">
        <v>68242</v>
      </c>
      <c r="F35" s="308">
        <v>2043</v>
      </c>
      <c r="G35" s="307">
        <v>450</v>
      </c>
      <c r="H35" s="307">
        <v>489</v>
      </c>
      <c r="I35" s="307">
        <v>117</v>
      </c>
      <c r="J35" s="309">
        <v>3099</v>
      </c>
      <c r="K35" s="308">
        <v>40732</v>
      </c>
      <c r="L35" s="307">
        <v>12297</v>
      </c>
      <c r="M35" s="307">
        <v>12038</v>
      </c>
      <c r="N35" s="307">
        <v>3175</v>
      </c>
      <c r="O35" s="309">
        <v>68242</v>
      </c>
      <c r="P35" s="308">
        <v>42775</v>
      </c>
      <c r="Q35" s="307">
        <v>12747</v>
      </c>
      <c r="R35" s="307">
        <v>12527</v>
      </c>
      <c r="S35" s="307">
        <v>3292</v>
      </c>
      <c r="T35" s="309">
        <v>71341</v>
      </c>
      <c r="U35" s="307"/>
      <c r="V35" s="309"/>
    </row>
    <row r="36" spans="1:22" x14ac:dyDescent="0.35">
      <c r="A36" s="292" t="s">
        <v>147</v>
      </c>
      <c r="B36" s="292" t="s">
        <v>245</v>
      </c>
      <c r="C36" s="307">
        <v>91927</v>
      </c>
      <c r="D36" s="307">
        <v>22000</v>
      </c>
      <c r="E36" s="307">
        <v>69927</v>
      </c>
      <c r="F36" s="308">
        <v>14498</v>
      </c>
      <c r="G36" s="307">
        <v>3195</v>
      </c>
      <c r="H36" s="307">
        <v>3473</v>
      </c>
      <c r="I36" s="307">
        <v>834</v>
      </c>
      <c r="J36" s="309">
        <v>22000</v>
      </c>
      <c r="K36" s="308">
        <v>41737</v>
      </c>
      <c r="L36" s="307">
        <v>12601</v>
      </c>
      <c r="M36" s="307">
        <v>12335</v>
      </c>
      <c r="N36" s="307">
        <v>3254</v>
      </c>
      <c r="O36" s="309">
        <v>69927</v>
      </c>
      <c r="P36" s="308">
        <v>56235</v>
      </c>
      <c r="Q36" s="307">
        <v>15796</v>
      </c>
      <c r="R36" s="307">
        <v>15808</v>
      </c>
      <c r="S36" s="307">
        <v>4088</v>
      </c>
      <c r="T36" s="309">
        <v>91927</v>
      </c>
      <c r="U36" s="307"/>
      <c r="V36" s="309"/>
    </row>
    <row r="37" spans="1:22" x14ac:dyDescent="0.35">
      <c r="A37" s="292" t="s">
        <v>147</v>
      </c>
      <c r="B37" s="292" t="s">
        <v>281</v>
      </c>
      <c r="C37" s="307">
        <v>89040</v>
      </c>
      <c r="D37" s="307">
        <v>16000</v>
      </c>
      <c r="E37" s="307">
        <v>73040</v>
      </c>
      <c r="F37" s="308">
        <v>10544</v>
      </c>
      <c r="G37" s="307">
        <v>2324</v>
      </c>
      <c r="H37" s="307">
        <v>2526</v>
      </c>
      <c r="I37" s="307">
        <v>606</v>
      </c>
      <c r="J37" s="309">
        <v>16000</v>
      </c>
      <c r="K37" s="308">
        <v>43595</v>
      </c>
      <c r="L37" s="307">
        <v>13162</v>
      </c>
      <c r="M37" s="307">
        <v>12884</v>
      </c>
      <c r="N37" s="307">
        <v>3399</v>
      </c>
      <c r="O37" s="309">
        <v>73040</v>
      </c>
      <c r="P37" s="308">
        <v>54139</v>
      </c>
      <c r="Q37" s="307">
        <v>15486</v>
      </c>
      <c r="R37" s="307">
        <v>15410</v>
      </c>
      <c r="S37" s="307">
        <v>4005</v>
      </c>
      <c r="T37" s="309">
        <v>89040</v>
      </c>
      <c r="U37" s="307"/>
      <c r="V37" s="309"/>
    </row>
    <row r="38" spans="1:22" x14ac:dyDescent="0.35">
      <c r="A38" s="292" t="s">
        <v>156</v>
      </c>
      <c r="B38" s="292" t="s">
        <v>219</v>
      </c>
      <c r="C38" s="307">
        <v>87596</v>
      </c>
      <c r="D38" s="307">
        <v>1400</v>
      </c>
      <c r="E38" s="307">
        <v>86196</v>
      </c>
      <c r="F38" s="308">
        <v>923</v>
      </c>
      <c r="G38" s="307">
        <v>203</v>
      </c>
      <c r="H38" s="307">
        <v>221</v>
      </c>
      <c r="I38" s="307">
        <v>53</v>
      </c>
      <c r="J38" s="309">
        <v>1400</v>
      </c>
      <c r="K38" s="308">
        <v>51448</v>
      </c>
      <c r="L38" s="307">
        <v>15533</v>
      </c>
      <c r="M38" s="307">
        <v>15205</v>
      </c>
      <c r="N38" s="307">
        <v>4011</v>
      </c>
      <c r="O38" s="309">
        <v>86197</v>
      </c>
      <c r="P38" s="308">
        <v>52371</v>
      </c>
      <c r="Q38" s="307">
        <v>15736</v>
      </c>
      <c r="R38" s="307">
        <v>15426</v>
      </c>
      <c r="S38" s="307">
        <v>4064</v>
      </c>
      <c r="T38" s="309">
        <v>87597</v>
      </c>
      <c r="U38" s="307"/>
      <c r="V38" s="309"/>
    </row>
    <row r="39" spans="1:22" x14ac:dyDescent="0.35">
      <c r="A39" s="292" t="s">
        <v>140</v>
      </c>
      <c r="B39" s="292" t="s">
        <v>80</v>
      </c>
      <c r="C39" s="307">
        <v>150060</v>
      </c>
      <c r="D39" s="307">
        <v>27100</v>
      </c>
      <c r="E39" s="307">
        <v>122960</v>
      </c>
      <c r="F39" s="308">
        <v>18221</v>
      </c>
      <c r="G39" s="307">
        <v>4005</v>
      </c>
      <c r="H39" s="307">
        <v>3860</v>
      </c>
      <c r="I39" s="307">
        <v>1013</v>
      </c>
      <c r="J39" s="309">
        <v>27099</v>
      </c>
      <c r="K39" s="308">
        <v>73195</v>
      </c>
      <c r="L39" s="307">
        <v>19667</v>
      </c>
      <c r="M39" s="307">
        <v>19068</v>
      </c>
      <c r="N39" s="307">
        <v>11030</v>
      </c>
      <c r="O39" s="309">
        <v>122960</v>
      </c>
      <c r="P39" s="308">
        <v>91416</v>
      </c>
      <c r="Q39" s="307">
        <v>23672</v>
      </c>
      <c r="R39" s="307">
        <v>22928</v>
      </c>
      <c r="S39" s="307">
        <v>12043</v>
      </c>
      <c r="T39" s="309">
        <v>150059</v>
      </c>
      <c r="U39" s="307"/>
      <c r="V39" s="309"/>
    </row>
    <row r="40" spans="1:22" x14ac:dyDescent="0.35">
      <c r="A40" s="292" t="s">
        <v>147</v>
      </c>
      <c r="B40" s="292" t="s">
        <v>148</v>
      </c>
      <c r="C40" s="307">
        <v>212050</v>
      </c>
      <c r="D40" s="307">
        <v>32600</v>
      </c>
      <c r="E40" s="307">
        <v>179450</v>
      </c>
      <c r="F40" s="308">
        <v>21919</v>
      </c>
      <c r="G40" s="307">
        <v>4818</v>
      </c>
      <c r="H40" s="307">
        <v>4644</v>
      </c>
      <c r="I40" s="307">
        <v>1219</v>
      </c>
      <c r="J40" s="309">
        <v>32600</v>
      </c>
      <c r="K40" s="308">
        <v>106821</v>
      </c>
      <c r="L40" s="307">
        <v>28702</v>
      </c>
      <c r="M40" s="307">
        <v>27828</v>
      </c>
      <c r="N40" s="307">
        <v>16098</v>
      </c>
      <c r="O40" s="309">
        <v>179449</v>
      </c>
      <c r="P40" s="308">
        <v>128740</v>
      </c>
      <c r="Q40" s="307">
        <v>33520</v>
      </c>
      <c r="R40" s="307">
        <v>32472</v>
      </c>
      <c r="S40" s="307">
        <v>17317</v>
      </c>
      <c r="T40" s="309">
        <v>212049</v>
      </c>
      <c r="U40" s="307"/>
      <c r="V40" s="309"/>
    </row>
    <row r="41" spans="1:22" x14ac:dyDescent="0.35">
      <c r="A41" s="292" t="s">
        <v>153</v>
      </c>
      <c r="B41" s="292" t="s">
        <v>81</v>
      </c>
      <c r="C41" s="307">
        <v>147032</v>
      </c>
      <c r="D41" s="307">
        <v>7400</v>
      </c>
      <c r="E41" s="307">
        <v>139632</v>
      </c>
      <c r="F41" s="308">
        <v>4975</v>
      </c>
      <c r="G41" s="307">
        <v>1094</v>
      </c>
      <c r="H41" s="307">
        <v>1054</v>
      </c>
      <c r="I41" s="307">
        <v>277</v>
      </c>
      <c r="J41" s="309">
        <v>7400</v>
      </c>
      <c r="K41" s="308">
        <v>83119</v>
      </c>
      <c r="L41" s="307">
        <v>22333</v>
      </c>
      <c r="M41" s="307">
        <v>21654</v>
      </c>
      <c r="N41" s="307">
        <v>12526</v>
      </c>
      <c r="O41" s="309">
        <v>139632</v>
      </c>
      <c r="P41" s="308">
        <v>88094</v>
      </c>
      <c r="Q41" s="307">
        <v>23427</v>
      </c>
      <c r="R41" s="307">
        <v>22708</v>
      </c>
      <c r="S41" s="307">
        <v>12803</v>
      </c>
      <c r="T41" s="309">
        <v>147032</v>
      </c>
      <c r="U41" s="307"/>
      <c r="V41" s="309"/>
    </row>
    <row r="42" spans="1:22" x14ac:dyDescent="0.35">
      <c r="A42" s="292" t="s">
        <v>156</v>
      </c>
      <c r="B42" s="292" t="s">
        <v>82</v>
      </c>
      <c r="C42" s="307">
        <v>85335</v>
      </c>
      <c r="D42" s="307">
        <v>60500</v>
      </c>
      <c r="E42" s="307">
        <v>24835</v>
      </c>
      <c r="F42" s="308">
        <v>40678</v>
      </c>
      <c r="G42" s="307">
        <v>8941</v>
      </c>
      <c r="H42" s="307">
        <v>8618</v>
      </c>
      <c r="I42" s="307">
        <v>2262</v>
      </c>
      <c r="J42" s="309">
        <v>60499</v>
      </c>
      <c r="K42" s="308">
        <v>14784</v>
      </c>
      <c r="L42" s="307">
        <v>3972</v>
      </c>
      <c r="M42" s="307">
        <v>3851</v>
      </c>
      <c r="N42" s="307">
        <v>2228</v>
      </c>
      <c r="O42" s="309">
        <v>24835</v>
      </c>
      <c r="P42" s="308">
        <v>55462</v>
      </c>
      <c r="Q42" s="307">
        <v>12913</v>
      </c>
      <c r="R42" s="307">
        <v>12469</v>
      </c>
      <c r="S42" s="307">
        <v>4490</v>
      </c>
      <c r="T42" s="309">
        <v>85334</v>
      </c>
      <c r="U42" s="307"/>
      <c r="V42" s="309"/>
    </row>
    <row r="43" spans="1:22" x14ac:dyDescent="0.35">
      <c r="A43" s="292" t="s">
        <v>143</v>
      </c>
      <c r="B43" s="292" t="s">
        <v>83</v>
      </c>
      <c r="C43" s="307">
        <v>143834</v>
      </c>
      <c r="D43" s="307">
        <v>22000</v>
      </c>
      <c r="E43" s="307">
        <v>121834</v>
      </c>
      <c r="F43" s="308">
        <v>14792</v>
      </c>
      <c r="G43" s="307">
        <v>3251</v>
      </c>
      <c r="H43" s="307">
        <v>3134</v>
      </c>
      <c r="I43" s="307">
        <v>823</v>
      </c>
      <c r="J43" s="309">
        <v>22000</v>
      </c>
      <c r="K43" s="308">
        <v>72524</v>
      </c>
      <c r="L43" s="307">
        <v>19487</v>
      </c>
      <c r="M43" s="307">
        <v>18894</v>
      </c>
      <c r="N43" s="307">
        <v>10929</v>
      </c>
      <c r="O43" s="309">
        <v>121834</v>
      </c>
      <c r="P43" s="308">
        <v>87316</v>
      </c>
      <c r="Q43" s="307">
        <v>22738</v>
      </c>
      <c r="R43" s="307">
        <v>22028</v>
      </c>
      <c r="S43" s="307">
        <v>11752</v>
      </c>
      <c r="T43" s="309">
        <v>143834</v>
      </c>
      <c r="U43" s="307"/>
      <c r="V43" s="309"/>
    </row>
    <row r="44" spans="1:22" x14ac:dyDescent="0.35">
      <c r="A44" s="292" t="s">
        <v>145</v>
      </c>
      <c r="B44" s="292" t="s">
        <v>84</v>
      </c>
      <c r="C44" s="307">
        <v>696454</v>
      </c>
      <c r="D44" s="307">
        <v>119800</v>
      </c>
      <c r="E44" s="307">
        <v>576654</v>
      </c>
      <c r="F44" s="308">
        <v>90113</v>
      </c>
      <c r="G44" s="307">
        <v>13661</v>
      </c>
      <c r="H44" s="307">
        <v>13267</v>
      </c>
      <c r="I44" s="307">
        <v>2759</v>
      </c>
      <c r="J44" s="309">
        <v>119800</v>
      </c>
      <c r="K44" s="308">
        <v>392178</v>
      </c>
      <c r="L44" s="307">
        <v>82948</v>
      </c>
      <c r="M44" s="307">
        <v>76312</v>
      </c>
      <c r="N44" s="307">
        <v>25216</v>
      </c>
      <c r="O44" s="309">
        <v>576654</v>
      </c>
      <c r="P44" s="308">
        <v>482291</v>
      </c>
      <c r="Q44" s="307">
        <v>96609</v>
      </c>
      <c r="R44" s="307">
        <v>89579</v>
      </c>
      <c r="S44" s="307">
        <v>27975</v>
      </c>
      <c r="T44" s="309">
        <v>696454</v>
      </c>
      <c r="U44" s="307"/>
      <c r="V44" s="309"/>
    </row>
    <row r="45" spans="1:22" x14ac:dyDescent="0.35">
      <c r="A45" s="292" t="s">
        <v>145</v>
      </c>
      <c r="B45" s="292" t="s">
        <v>85</v>
      </c>
      <c r="C45" s="307">
        <v>155900</v>
      </c>
      <c r="D45" s="307">
        <v>4900</v>
      </c>
      <c r="E45" s="307">
        <v>151000</v>
      </c>
      <c r="F45" s="308">
        <v>3686</v>
      </c>
      <c r="G45" s="307">
        <v>559</v>
      </c>
      <c r="H45" s="307">
        <v>543</v>
      </c>
      <c r="I45" s="307">
        <v>113</v>
      </c>
      <c r="J45" s="309">
        <v>4901</v>
      </c>
      <c r="K45" s="308">
        <v>102694</v>
      </c>
      <c r="L45" s="307">
        <v>21720</v>
      </c>
      <c r="M45" s="307">
        <v>19983</v>
      </c>
      <c r="N45" s="307">
        <v>6603</v>
      </c>
      <c r="O45" s="309">
        <v>151000</v>
      </c>
      <c r="P45" s="308">
        <v>106380</v>
      </c>
      <c r="Q45" s="307">
        <v>22279</v>
      </c>
      <c r="R45" s="307">
        <v>20526</v>
      </c>
      <c r="S45" s="307">
        <v>6716</v>
      </c>
      <c r="T45" s="309">
        <v>155901</v>
      </c>
      <c r="U45" s="307"/>
      <c r="V45" s="309"/>
    </row>
    <row r="46" spans="1:22" x14ac:dyDescent="0.35">
      <c r="A46" s="292" t="s">
        <v>156</v>
      </c>
      <c r="B46" s="292" t="s">
        <v>157</v>
      </c>
      <c r="C46" s="307">
        <v>125417</v>
      </c>
      <c r="D46" s="307">
        <v>1500</v>
      </c>
      <c r="E46" s="307">
        <v>123917</v>
      </c>
      <c r="F46" s="308">
        <v>1128</v>
      </c>
      <c r="G46" s="307">
        <v>171</v>
      </c>
      <c r="H46" s="307">
        <v>166</v>
      </c>
      <c r="I46" s="307">
        <v>35</v>
      </c>
      <c r="J46" s="309">
        <v>1500</v>
      </c>
      <c r="K46" s="308">
        <v>84275</v>
      </c>
      <c r="L46" s="307">
        <v>17825</v>
      </c>
      <c r="M46" s="307">
        <v>16399</v>
      </c>
      <c r="N46" s="307">
        <v>5419</v>
      </c>
      <c r="O46" s="309">
        <v>123918</v>
      </c>
      <c r="P46" s="308">
        <v>85403</v>
      </c>
      <c r="Q46" s="307">
        <v>17996</v>
      </c>
      <c r="R46" s="307">
        <v>16565</v>
      </c>
      <c r="S46" s="307">
        <v>5454</v>
      </c>
      <c r="T46" s="309">
        <v>125418</v>
      </c>
      <c r="U46" s="307"/>
      <c r="V46" s="309"/>
    </row>
    <row r="47" spans="1:22" x14ac:dyDescent="0.35">
      <c r="A47" s="292" t="s">
        <v>143</v>
      </c>
      <c r="B47" s="292" t="s">
        <v>144</v>
      </c>
      <c r="C47" s="307">
        <v>280557</v>
      </c>
      <c r="D47" s="307">
        <v>24600</v>
      </c>
      <c r="E47" s="307">
        <v>255957</v>
      </c>
      <c r="F47" s="308">
        <v>13465</v>
      </c>
      <c r="G47" s="307">
        <v>4620</v>
      </c>
      <c r="H47" s="307">
        <v>4580</v>
      </c>
      <c r="I47" s="307">
        <v>1935</v>
      </c>
      <c r="J47" s="309">
        <v>24600</v>
      </c>
      <c r="K47" s="308">
        <v>159842</v>
      </c>
      <c r="L47" s="307">
        <v>45008</v>
      </c>
      <c r="M47" s="307">
        <v>41222</v>
      </c>
      <c r="N47" s="307">
        <v>9885</v>
      </c>
      <c r="O47" s="309">
        <v>255957</v>
      </c>
      <c r="P47" s="308">
        <v>173307</v>
      </c>
      <c r="Q47" s="307">
        <v>49628</v>
      </c>
      <c r="R47" s="307">
        <v>45802</v>
      </c>
      <c r="S47" s="307">
        <v>11820</v>
      </c>
      <c r="T47" s="309">
        <v>280557</v>
      </c>
      <c r="U47" s="307"/>
      <c r="V47" s="309"/>
    </row>
    <row r="48" spans="1:22" x14ac:dyDescent="0.35">
      <c r="A48" s="292" t="s">
        <v>137</v>
      </c>
      <c r="B48" s="292" t="s">
        <v>86</v>
      </c>
      <c r="C48" s="307">
        <v>179405</v>
      </c>
      <c r="D48" s="307">
        <v>4300</v>
      </c>
      <c r="E48" s="307">
        <v>175105</v>
      </c>
      <c r="F48" s="308">
        <v>2354</v>
      </c>
      <c r="G48" s="307">
        <v>808</v>
      </c>
      <c r="H48" s="307">
        <v>801</v>
      </c>
      <c r="I48" s="307">
        <v>338</v>
      </c>
      <c r="J48" s="309">
        <v>4301</v>
      </c>
      <c r="K48" s="308">
        <v>109351</v>
      </c>
      <c r="L48" s="307">
        <v>30791</v>
      </c>
      <c r="M48" s="307">
        <v>28201</v>
      </c>
      <c r="N48" s="307">
        <v>6762</v>
      </c>
      <c r="O48" s="309">
        <v>175105</v>
      </c>
      <c r="P48" s="308">
        <v>111705</v>
      </c>
      <c r="Q48" s="307">
        <v>31599</v>
      </c>
      <c r="R48" s="307">
        <v>29002</v>
      </c>
      <c r="S48" s="307">
        <v>7100</v>
      </c>
      <c r="T48" s="309">
        <v>179406</v>
      </c>
      <c r="U48" s="307"/>
      <c r="V48" s="309"/>
    </row>
    <row r="49" spans="1:22" x14ac:dyDescent="0.35">
      <c r="A49" s="292" t="s">
        <v>137</v>
      </c>
      <c r="B49" s="292" t="s">
        <v>87</v>
      </c>
      <c r="C49" s="307">
        <v>884600</v>
      </c>
      <c r="D49" s="307">
        <v>166100</v>
      </c>
      <c r="E49" s="307">
        <v>718500</v>
      </c>
      <c r="F49" s="308">
        <v>90915</v>
      </c>
      <c r="G49" s="307">
        <v>31194</v>
      </c>
      <c r="H49" s="307">
        <v>30927</v>
      </c>
      <c r="I49" s="307">
        <v>13064</v>
      </c>
      <c r="J49" s="309">
        <v>166100</v>
      </c>
      <c r="K49" s="308">
        <v>448694</v>
      </c>
      <c r="L49" s="307">
        <v>126343</v>
      </c>
      <c r="M49" s="307">
        <v>115716</v>
      </c>
      <c r="N49" s="307">
        <v>27748</v>
      </c>
      <c r="O49" s="309">
        <v>718501</v>
      </c>
      <c r="P49" s="308">
        <v>539609</v>
      </c>
      <c r="Q49" s="307">
        <v>157537</v>
      </c>
      <c r="R49" s="307">
        <v>146643</v>
      </c>
      <c r="S49" s="307">
        <v>40812</v>
      </c>
      <c r="T49" s="309">
        <v>884601</v>
      </c>
      <c r="U49" s="307"/>
      <c r="V49" s="309"/>
    </row>
    <row r="50" spans="1:22" x14ac:dyDescent="0.35">
      <c r="A50" s="292" t="s">
        <v>145</v>
      </c>
      <c r="B50" s="292" t="s">
        <v>88</v>
      </c>
      <c r="C50" s="307">
        <v>159016</v>
      </c>
      <c r="D50" s="307">
        <v>500</v>
      </c>
      <c r="E50" s="307">
        <v>158516</v>
      </c>
      <c r="F50" s="308">
        <v>274</v>
      </c>
      <c r="G50" s="307">
        <v>94</v>
      </c>
      <c r="H50" s="307">
        <v>93</v>
      </c>
      <c r="I50" s="307">
        <v>39</v>
      </c>
      <c r="J50" s="309">
        <v>500</v>
      </c>
      <c r="K50" s="308">
        <v>98991</v>
      </c>
      <c r="L50" s="307">
        <v>27874</v>
      </c>
      <c r="M50" s="307">
        <v>25529</v>
      </c>
      <c r="N50" s="307">
        <v>6122</v>
      </c>
      <c r="O50" s="309">
        <v>158516</v>
      </c>
      <c r="P50" s="308">
        <v>99265</v>
      </c>
      <c r="Q50" s="307">
        <v>27968</v>
      </c>
      <c r="R50" s="307">
        <v>25622</v>
      </c>
      <c r="S50" s="307">
        <v>6161</v>
      </c>
      <c r="T50" s="309">
        <v>159016</v>
      </c>
      <c r="U50" s="307"/>
      <c r="V50" s="309"/>
    </row>
    <row r="51" spans="1:22" x14ac:dyDescent="0.35">
      <c r="A51" s="292" t="s">
        <v>141</v>
      </c>
      <c r="B51" s="292" t="s">
        <v>89</v>
      </c>
      <c r="C51" s="307">
        <v>50902</v>
      </c>
      <c r="D51" s="307">
        <v>100</v>
      </c>
      <c r="E51" s="307">
        <v>50802</v>
      </c>
      <c r="F51" s="308">
        <v>69</v>
      </c>
      <c r="G51" s="307">
        <v>13</v>
      </c>
      <c r="H51" s="307">
        <v>15</v>
      </c>
      <c r="I51" s="307">
        <v>3</v>
      </c>
      <c r="J51" s="309">
        <v>100</v>
      </c>
      <c r="K51" s="308">
        <v>32816</v>
      </c>
      <c r="L51" s="307">
        <v>7528</v>
      </c>
      <c r="M51" s="307">
        <v>7580</v>
      </c>
      <c r="N51" s="307">
        <v>2879</v>
      </c>
      <c r="O51" s="309">
        <v>50803</v>
      </c>
      <c r="P51" s="308">
        <v>32885</v>
      </c>
      <c r="Q51" s="307">
        <v>7541</v>
      </c>
      <c r="R51" s="307">
        <v>7595</v>
      </c>
      <c r="S51" s="307">
        <v>2882</v>
      </c>
      <c r="T51" s="309">
        <v>50903</v>
      </c>
      <c r="U51" s="307"/>
      <c r="V51" s="309"/>
    </row>
    <row r="52" spans="1:22" x14ac:dyDescent="0.35">
      <c r="A52" s="292" t="s">
        <v>149</v>
      </c>
      <c r="B52" s="292" t="s">
        <v>90</v>
      </c>
      <c r="C52" s="307">
        <v>54157</v>
      </c>
      <c r="D52" s="307">
        <v>5000</v>
      </c>
      <c r="E52" s="307">
        <v>49157</v>
      </c>
      <c r="F52" s="308">
        <v>3426</v>
      </c>
      <c r="G52" s="307">
        <v>652</v>
      </c>
      <c r="H52" s="307">
        <v>617</v>
      </c>
      <c r="I52" s="307">
        <v>305</v>
      </c>
      <c r="J52" s="309">
        <v>5000</v>
      </c>
      <c r="K52" s="308">
        <v>32396</v>
      </c>
      <c r="L52" s="307">
        <v>7882</v>
      </c>
      <c r="M52" s="307">
        <v>7305</v>
      </c>
      <c r="N52" s="307">
        <v>1574</v>
      </c>
      <c r="O52" s="309">
        <v>49157</v>
      </c>
      <c r="P52" s="308">
        <v>35822</v>
      </c>
      <c r="Q52" s="307">
        <v>8534</v>
      </c>
      <c r="R52" s="307">
        <v>7922</v>
      </c>
      <c r="S52" s="307">
        <v>1879</v>
      </c>
      <c r="T52" s="309">
        <v>54157</v>
      </c>
      <c r="U52" s="307"/>
      <c r="V52" s="309"/>
    </row>
    <row r="53" spans="1:22" x14ac:dyDescent="0.35">
      <c r="A53" s="292" t="s">
        <v>159</v>
      </c>
      <c r="B53" s="292" t="s">
        <v>91</v>
      </c>
      <c r="C53" s="307">
        <v>371416</v>
      </c>
      <c r="D53" s="307">
        <v>8000</v>
      </c>
      <c r="E53" s="307">
        <v>363416</v>
      </c>
      <c r="F53" s="308">
        <v>5482</v>
      </c>
      <c r="G53" s="307">
        <v>1043</v>
      </c>
      <c r="H53" s="307">
        <v>987</v>
      </c>
      <c r="I53" s="307">
        <v>488</v>
      </c>
      <c r="J53" s="309">
        <v>8000</v>
      </c>
      <c r="K53" s="308">
        <v>239502</v>
      </c>
      <c r="L53" s="307">
        <v>58275</v>
      </c>
      <c r="M53" s="307">
        <v>54005</v>
      </c>
      <c r="N53" s="307">
        <v>11634</v>
      </c>
      <c r="O53" s="309">
        <v>363416</v>
      </c>
      <c r="P53" s="308">
        <v>244984</v>
      </c>
      <c r="Q53" s="307">
        <v>59318</v>
      </c>
      <c r="R53" s="307">
        <v>54992</v>
      </c>
      <c r="S53" s="307">
        <v>12122</v>
      </c>
      <c r="T53" s="309">
        <v>371416</v>
      </c>
      <c r="U53" s="307"/>
      <c r="V53" s="309"/>
    </row>
    <row r="54" spans="1:22" x14ac:dyDescent="0.35">
      <c r="A54" s="292" t="s">
        <v>145</v>
      </c>
      <c r="B54" s="292" t="s">
        <v>146</v>
      </c>
      <c r="C54" s="307">
        <v>163358</v>
      </c>
      <c r="D54" s="307">
        <v>6000</v>
      </c>
      <c r="E54" s="307">
        <v>157358</v>
      </c>
      <c r="F54" s="308">
        <v>4112</v>
      </c>
      <c r="G54" s="307">
        <v>782</v>
      </c>
      <c r="H54" s="307">
        <v>740</v>
      </c>
      <c r="I54" s="307">
        <v>366</v>
      </c>
      <c r="J54" s="309">
        <v>6000</v>
      </c>
      <c r="K54" s="308">
        <v>103704</v>
      </c>
      <c r="L54" s="307">
        <v>25233</v>
      </c>
      <c r="M54" s="307">
        <v>23384</v>
      </c>
      <c r="N54" s="307">
        <v>5037</v>
      </c>
      <c r="O54" s="309">
        <v>157358</v>
      </c>
      <c r="P54" s="308">
        <v>107816</v>
      </c>
      <c r="Q54" s="307">
        <v>26015</v>
      </c>
      <c r="R54" s="307">
        <v>24124</v>
      </c>
      <c r="S54" s="307">
        <v>5403</v>
      </c>
      <c r="T54" s="309">
        <v>163358</v>
      </c>
      <c r="U54" s="307"/>
      <c r="V54" s="309"/>
    </row>
    <row r="55" spans="1:22" x14ac:dyDescent="0.35">
      <c r="A55" s="292" t="s">
        <v>158</v>
      </c>
      <c r="B55" s="292" t="s">
        <v>92</v>
      </c>
      <c r="C55" s="307">
        <v>142930</v>
      </c>
      <c r="D55" s="307">
        <v>17000</v>
      </c>
      <c r="E55" s="307">
        <v>125930</v>
      </c>
      <c r="F55" s="308">
        <v>11650</v>
      </c>
      <c r="G55" s="307">
        <v>2216</v>
      </c>
      <c r="H55" s="307">
        <v>2096</v>
      </c>
      <c r="I55" s="307">
        <v>1037</v>
      </c>
      <c r="J55" s="309">
        <v>16999</v>
      </c>
      <c r="K55" s="308">
        <v>82992</v>
      </c>
      <c r="L55" s="307">
        <v>20193</v>
      </c>
      <c r="M55" s="307">
        <v>18714</v>
      </c>
      <c r="N55" s="307">
        <v>4031</v>
      </c>
      <c r="O55" s="309">
        <v>125930</v>
      </c>
      <c r="P55" s="308">
        <v>94642</v>
      </c>
      <c r="Q55" s="307">
        <v>22409</v>
      </c>
      <c r="R55" s="307">
        <v>20810</v>
      </c>
      <c r="S55" s="307">
        <v>5068</v>
      </c>
      <c r="T55" s="309">
        <v>142929</v>
      </c>
      <c r="U55" s="307"/>
      <c r="V55" s="309"/>
    </row>
    <row r="56" spans="1:22" x14ac:dyDescent="0.35">
      <c r="A56" s="292" t="s">
        <v>150</v>
      </c>
      <c r="B56" s="292" t="s">
        <v>151</v>
      </c>
      <c r="C56" s="307">
        <v>365900</v>
      </c>
      <c r="D56" s="307">
        <v>23600</v>
      </c>
      <c r="E56" s="307">
        <v>342300</v>
      </c>
      <c r="F56" s="308">
        <v>16173</v>
      </c>
      <c r="G56" s="307">
        <v>3077</v>
      </c>
      <c r="H56" s="307">
        <v>2910</v>
      </c>
      <c r="I56" s="307">
        <v>1440</v>
      </c>
      <c r="J56" s="309">
        <v>23600</v>
      </c>
      <c r="K56" s="308">
        <v>225586</v>
      </c>
      <c r="L56" s="307">
        <v>54889</v>
      </c>
      <c r="M56" s="307">
        <v>50867</v>
      </c>
      <c r="N56" s="307">
        <v>10958</v>
      </c>
      <c r="O56" s="309">
        <v>342300</v>
      </c>
      <c r="P56" s="308">
        <v>241759</v>
      </c>
      <c r="Q56" s="307">
        <v>57966</v>
      </c>
      <c r="R56" s="307">
        <v>53777</v>
      </c>
      <c r="S56" s="307">
        <v>12398</v>
      </c>
      <c r="T56" s="309">
        <v>365900</v>
      </c>
      <c r="U56" s="307"/>
      <c r="V56" s="309"/>
    </row>
    <row r="57" spans="1:22" x14ac:dyDescent="0.35">
      <c r="A57" s="292" t="s">
        <v>159</v>
      </c>
      <c r="B57" s="292" t="s">
        <v>93</v>
      </c>
      <c r="C57" s="307">
        <v>303700</v>
      </c>
      <c r="D57" s="307">
        <v>64100</v>
      </c>
      <c r="E57" s="307">
        <v>239600</v>
      </c>
      <c r="F57" s="308">
        <v>43927</v>
      </c>
      <c r="G57" s="307">
        <v>8357</v>
      </c>
      <c r="H57" s="307">
        <v>7904</v>
      </c>
      <c r="I57" s="307">
        <v>3911</v>
      </c>
      <c r="J57" s="309">
        <v>64099</v>
      </c>
      <c r="K57" s="308">
        <v>157904</v>
      </c>
      <c r="L57" s="307">
        <v>38420</v>
      </c>
      <c r="M57" s="307">
        <v>35606</v>
      </c>
      <c r="N57" s="307">
        <v>7670</v>
      </c>
      <c r="O57" s="309">
        <v>239600</v>
      </c>
      <c r="P57" s="308">
        <v>201831</v>
      </c>
      <c r="Q57" s="307">
        <v>46777</v>
      </c>
      <c r="R57" s="307">
        <v>43510</v>
      </c>
      <c r="S57" s="307">
        <v>11581</v>
      </c>
      <c r="T57" s="309">
        <v>303699</v>
      </c>
      <c r="U57" s="307"/>
      <c r="V57" s="309"/>
    </row>
    <row r="58" spans="1:22" x14ac:dyDescent="0.35">
      <c r="A58" s="292" t="s">
        <v>152</v>
      </c>
      <c r="B58" s="292" t="s">
        <v>94</v>
      </c>
      <c r="C58" s="307">
        <v>64467</v>
      </c>
      <c r="D58" s="307">
        <v>5000</v>
      </c>
      <c r="E58" s="307">
        <v>59467</v>
      </c>
      <c r="F58" s="308">
        <v>3426</v>
      </c>
      <c r="G58" s="307">
        <v>652</v>
      </c>
      <c r="H58" s="307">
        <v>617</v>
      </c>
      <c r="I58" s="307">
        <v>305</v>
      </c>
      <c r="J58" s="309">
        <v>5000</v>
      </c>
      <c r="K58" s="308">
        <v>39191</v>
      </c>
      <c r="L58" s="307">
        <v>9536</v>
      </c>
      <c r="M58" s="307">
        <v>8837</v>
      </c>
      <c r="N58" s="307">
        <v>1904</v>
      </c>
      <c r="O58" s="309">
        <v>59468</v>
      </c>
      <c r="P58" s="308">
        <v>42617</v>
      </c>
      <c r="Q58" s="307">
        <v>10188</v>
      </c>
      <c r="R58" s="307">
        <v>9454</v>
      </c>
      <c r="S58" s="307">
        <v>2209</v>
      </c>
      <c r="T58" s="309">
        <v>64468</v>
      </c>
      <c r="U58" s="307"/>
      <c r="V58" s="309"/>
    </row>
    <row r="59" spans="1:22" x14ac:dyDescent="0.35">
      <c r="A59" s="292" t="s">
        <v>139</v>
      </c>
      <c r="B59" s="292" t="s">
        <v>183</v>
      </c>
      <c r="C59" s="307">
        <v>223473</v>
      </c>
      <c r="D59" s="307">
        <v>129700</v>
      </c>
      <c r="E59" s="307">
        <v>93773</v>
      </c>
      <c r="F59" s="308">
        <v>87212</v>
      </c>
      <c r="G59" s="307">
        <v>16686</v>
      </c>
      <c r="H59" s="307">
        <v>18234</v>
      </c>
      <c r="I59" s="307">
        <v>7569</v>
      </c>
      <c r="J59" s="309">
        <v>129701</v>
      </c>
      <c r="K59" s="308">
        <v>66076</v>
      </c>
      <c r="L59" s="307">
        <v>13456</v>
      </c>
      <c r="M59" s="307">
        <v>12514</v>
      </c>
      <c r="N59" s="307">
        <v>1728</v>
      </c>
      <c r="O59" s="309">
        <v>93774</v>
      </c>
      <c r="P59" s="308">
        <v>153288</v>
      </c>
      <c r="Q59" s="307">
        <v>30142</v>
      </c>
      <c r="R59" s="307">
        <v>30748</v>
      </c>
      <c r="S59" s="307">
        <v>9297</v>
      </c>
      <c r="T59" s="309">
        <v>223475</v>
      </c>
      <c r="U59" s="307"/>
      <c r="V59" s="309"/>
    </row>
    <row r="60" spans="1:22" x14ac:dyDescent="0.35">
      <c r="A60" s="292" t="s">
        <v>140</v>
      </c>
      <c r="B60" s="292" t="s">
        <v>95</v>
      </c>
      <c r="C60" s="307">
        <v>134008</v>
      </c>
      <c r="D60" s="307">
        <v>4900</v>
      </c>
      <c r="E60" s="307">
        <v>129108</v>
      </c>
      <c r="F60" s="308">
        <v>3295</v>
      </c>
      <c r="G60" s="307">
        <v>630</v>
      </c>
      <c r="H60" s="307">
        <v>689</v>
      </c>
      <c r="I60" s="307">
        <v>286</v>
      </c>
      <c r="J60" s="309">
        <v>4900</v>
      </c>
      <c r="K60" s="308">
        <v>90974</v>
      </c>
      <c r="L60" s="307">
        <v>18526</v>
      </c>
      <c r="M60" s="307">
        <v>17229</v>
      </c>
      <c r="N60" s="307">
        <v>2379</v>
      </c>
      <c r="O60" s="309">
        <v>129108</v>
      </c>
      <c r="P60" s="308">
        <v>94269</v>
      </c>
      <c r="Q60" s="307">
        <v>19156</v>
      </c>
      <c r="R60" s="307">
        <v>17918</v>
      </c>
      <c r="S60" s="307">
        <v>2665</v>
      </c>
      <c r="T60" s="309">
        <v>134008</v>
      </c>
      <c r="U60" s="307"/>
      <c r="V60" s="309"/>
    </row>
    <row r="61" spans="1:22" x14ac:dyDescent="0.35">
      <c r="A61" s="292" t="s">
        <v>136</v>
      </c>
      <c r="B61" s="292" t="s">
        <v>96</v>
      </c>
      <c r="C61" s="307">
        <v>60867</v>
      </c>
      <c r="D61" s="307">
        <v>12900</v>
      </c>
      <c r="E61" s="307">
        <v>47967</v>
      </c>
      <c r="F61" s="308">
        <v>8674</v>
      </c>
      <c r="G61" s="307">
        <v>1660</v>
      </c>
      <c r="H61" s="307">
        <v>1814</v>
      </c>
      <c r="I61" s="307">
        <v>753</v>
      </c>
      <c r="J61" s="309">
        <v>12901</v>
      </c>
      <c r="K61" s="308">
        <v>33799</v>
      </c>
      <c r="L61" s="307">
        <v>6883</v>
      </c>
      <c r="M61" s="307">
        <v>6401</v>
      </c>
      <c r="N61" s="307">
        <v>884</v>
      </c>
      <c r="O61" s="309">
        <v>47967</v>
      </c>
      <c r="P61" s="308">
        <v>42473</v>
      </c>
      <c r="Q61" s="307">
        <v>8543</v>
      </c>
      <c r="R61" s="307">
        <v>8215</v>
      </c>
      <c r="S61" s="307">
        <v>1637</v>
      </c>
      <c r="T61" s="309">
        <v>60868</v>
      </c>
      <c r="U61" s="307"/>
      <c r="V61" s="309"/>
    </row>
    <row r="62" spans="1:22" x14ac:dyDescent="0.35">
      <c r="A62" s="292" t="s">
        <v>156</v>
      </c>
      <c r="B62" s="292" t="s">
        <v>97</v>
      </c>
      <c r="C62" s="307">
        <v>119516</v>
      </c>
      <c r="D62" s="307">
        <v>25700</v>
      </c>
      <c r="E62" s="307">
        <v>93816</v>
      </c>
      <c r="F62" s="308">
        <v>17281</v>
      </c>
      <c r="G62" s="307">
        <v>3306</v>
      </c>
      <c r="H62" s="307">
        <v>3613</v>
      </c>
      <c r="I62" s="307">
        <v>1500</v>
      </c>
      <c r="J62" s="309">
        <v>25700</v>
      </c>
      <c r="K62" s="308">
        <v>66106</v>
      </c>
      <c r="L62" s="307">
        <v>13462</v>
      </c>
      <c r="M62" s="307">
        <v>12519</v>
      </c>
      <c r="N62" s="307">
        <v>1729</v>
      </c>
      <c r="O62" s="309">
        <v>93816</v>
      </c>
      <c r="P62" s="308">
        <v>83387</v>
      </c>
      <c r="Q62" s="307">
        <v>16768</v>
      </c>
      <c r="R62" s="307">
        <v>16132</v>
      </c>
      <c r="S62" s="307">
        <v>3229</v>
      </c>
      <c r="T62" s="309">
        <v>119516</v>
      </c>
      <c r="U62" s="307"/>
      <c r="V62" s="309"/>
    </row>
    <row r="63" spans="1:22" x14ac:dyDescent="0.35">
      <c r="A63" s="292" t="s">
        <v>152</v>
      </c>
      <c r="B63" s="292" t="s">
        <v>98</v>
      </c>
      <c r="C63" s="307">
        <v>247081</v>
      </c>
      <c r="D63" s="307">
        <v>7100</v>
      </c>
      <c r="E63" s="307">
        <v>239981</v>
      </c>
      <c r="F63" s="308">
        <v>4384</v>
      </c>
      <c r="G63" s="307">
        <v>1109</v>
      </c>
      <c r="H63" s="307">
        <v>1204</v>
      </c>
      <c r="I63" s="307">
        <v>403</v>
      </c>
      <c r="J63" s="309">
        <v>7100</v>
      </c>
      <c r="K63" s="308">
        <v>143128</v>
      </c>
      <c r="L63" s="307">
        <v>43867</v>
      </c>
      <c r="M63" s="307">
        <v>43007</v>
      </c>
      <c r="N63" s="307">
        <v>9978</v>
      </c>
      <c r="O63" s="309">
        <v>239980</v>
      </c>
      <c r="P63" s="308">
        <v>147512</v>
      </c>
      <c r="Q63" s="307">
        <v>44976</v>
      </c>
      <c r="R63" s="307">
        <v>44211</v>
      </c>
      <c r="S63" s="307">
        <v>10381</v>
      </c>
      <c r="T63" s="309">
        <v>247080</v>
      </c>
      <c r="U63" s="307"/>
      <c r="V63" s="309"/>
    </row>
    <row r="64" spans="1:22" x14ac:dyDescent="0.35">
      <c r="A64" s="292" t="s">
        <v>138</v>
      </c>
      <c r="B64" s="292" t="s">
        <v>99</v>
      </c>
      <c r="C64" s="307">
        <v>82889</v>
      </c>
      <c r="D64" s="307">
        <v>42900</v>
      </c>
      <c r="E64" s="307">
        <v>39989</v>
      </c>
      <c r="F64" s="308">
        <v>26491</v>
      </c>
      <c r="G64" s="307">
        <v>6699</v>
      </c>
      <c r="H64" s="307">
        <v>7274</v>
      </c>
      <c r="I64" s="307">
        <v>2436</v>
      </c>
      <c r="J64" s="309">
        <v>42900</v>
      </c>
      <c r="K64" s="308">
        <v>23850</v>
      </c>
      <c r="L64" s="307">
        <v>7310</v>
      </c>
      <c r="M64" s="307">
        <v>7166</v>
      </c>
      <c r="N64" s="307">
        <v>1663</v>
      </c>
      <c r="O64" s="309">
        <v>39989</v>
      </c>
      <c r="P64" s="308">
        <v>50341</v>
      </c>
      <c r="Q64" s="307">
        <v>14009</v>
      </c>
      <c r="R64" s="307">
        <v>14440</v>
      </c>
      <c r="S64" s="307">
        <v>4099</v>
      </c>
      <c r="T64" s="309">
        <v>82889</v>
      </c>
      <c r="U64" s="307"/>
      <c r="V64" s="309"/>
    </row>
    <row r="65" spans="1:22" x14ac:dyDescent="0.35">
      <c r="A65" s="292" t="s">
        <v>141</v>
      </c>
      <c r="B65" s="292" t="s">
        <v>100</v>
      </c>
      <c r="C65" s="307">
        <v>54490</v>
      </c>
      <c r="D65" s="307">
        <v>9000</v>
      </c>
      <c r="E65" s="307">
        <v>45490</v>
      </c>
      <c r="F65" s="308">
        <v>5558</v>
      </c>
      <c r="G65" s="307">
        <v>1405</v>
      </c>
      <c r="H65" s="307">
        <v>1526</v>
      </c>
      <c r="I65" s="307">
        <v>511</v>
      </c>
      <c r="J65" s="309">
        <v>9000</v>
      </c>
      <c r="K65" s="308">
        <v>27131</v>
      </c>
      <c r="L65" s="307">
        <v>8315</v>
      </c>
      <c r="M65" s="307">
        <v>8152</v>
      </c>
      <c r="N65" s="307">
        <v>1891</v>
      </c>
      <c r="O65" s="309">
        <v>45489</v>
      </c>
      <c r="P65" s="308">
        <v>32689</v>
      </c>
      <c r="Q65" s="307">
        <v>9720</v>
      </c>
      <c r="R65" s="307">
        <v>9678</v>
      </c>
      <c r="S65" s="307">
        <v>2402</v>
      </c>
      <c r="T65" s="309">
        <v>54489</v>
      </c>
      <c r="U65" s="307"/>
      <c r="V65" s="309"/>
    </row>
    <row r="66" spans="1:22" x14ac:dyDescent="0.35">
      <c r="A66" s="292" t="s">
        <v>153</v>
      </c>
      <c r="B66" s="292" t="s">
        <v>293</v>
      </c>
      <c r="C66" s="307">
        <v>115329</v>
      </c>
      <c r="D66" s="307">
        <v>0</v>
      </c>
      <c r="E66" s="307">
        <v>115329</v>
      </c>
      <c r="F66" s="308">
        <v>0</v>
      </c>
      <c r="G66" s="307">
        <v>0</v>
      </c>
      <c r="H66" s="307">
        <v>0</v>
      </c>
      <c r="I66" s="307">
        <v>0</v>
      </c>
      <c r="J66" s="309">
        <v>0</v>
      </c>
      <c r="K66" s="308">
        <v>68784</v>
      </c>
      <c r="L66" s="307">
        <v>21082</v>
      </c>
      <c r="M66" s="307">
        <v>20668</v>
      </c>
      <c r="N66" s="307">
        <v>4795</v>
      </c>
      <c r="O66" s="309">
        <v>115329</v>
      </c>
      <c r="P66" s="308">
        <v>68784</v>
      </c>
      <c r="Q66" s="307">
        <v>21082</v>
      </c>
      <c r="R66" s="307">
        <v>20668</v>
      </c>
      <c r="S66" s="307">
        <v>4795</v>
      </c>
      <c r="T66" s="309">
        <v>115329</v>
      </c>
      <c r="U66" s="307"/>
      <c r="V66" s="309"/>
    </row>
    <row r="67" spans="1:22" x14ac:dyDescent="0.35">
      <c r="A67" s="292" t="s">
        <v>141</v>
      </c>
      <c r="B67" s="292" t="s">
        <v>101</v>
      </c>
      <c r="C67" s="307">
        <v>142557</v>
      </c>
      <c r="D67" s="307">
        <v>8000</v>
      </c>
      <c r="E67" s="307">
        <v>134557</v>
      </c>
      <c r="F67" s="308">
        <v>4940</v>
      </c>
      <c r="G67" s="307">
        <v>1249</v>
      </c>
      <c r="H67" s="307">
        <v>1356</v>
      </c>
      <c r="I67" s="307">
        <v>454</v>
      </c>
      <c r="J67" s="309">
        <v>7999</v>
      </c>
      <c r="K67" s="308">
        <v>80252</v>
      </c>
      <c r="L67" s="307">
        <v>24596</v>
      </c>
      <c r="M67" s="307">
        <v>24114</v>
      </c>
      <c r="N67" s="307">
        <v>5594</v>
      </c>
      <c r="O67" s="309">
        <v>134556</v>
      </c>
      <c r="P67" s="308">
        <v>85192</v>
      </c>
      <c r="Q67" s="307">
        <v>25845</v>
      </c>
      <c r="R67" s="307">
        <v>25470</v>
      </c>
      <c r="S67" s="307">
        <v>6048</v>
      </c>
      <c r="T67" s="309">
        <v>142555</v>
      </c>
      <c r="U67" s="307"/>
      <c r="V67" s="309"/>
    </row>
    <row r="68" spans="1:22" x14ac:dyDescent="0.35">
      <c r="A68" s="292" t="s">
        <v>152</v>
      </c>
      <c r="B68" s="292" t="s">
        <v>102</v>
      </c>
      <c r="C68" s="307">
        <v>126545</v>
      </c>
      <c r="D68" s="307">
        <v>4200</v>
      </c>
      <c r="E68" s="307">
        <v>122345</v>
      </c>
      <c r="F68" s="308">
        <v>2603</v>
      </c>
      <c r="G68" s="307">
        <v>722</v>
      </c>
      <c r="H68" s="307">
        <v>686</v>
      </c>
      <c r="I68" s="307">
        <v>188</v>
      </c>
      <c r="J68" s="309">
        <v>4199</v>
      </c>
      <c r="K68" s="308">
        <v>78433</v>
      </c>
      <c r="L68" s="307">
        <v>20697</v>
      </c>
      <c r="M68" s="307">
        <v>19578</v>
      </c>
      <c r="N68" s="307">
        <v>3636</v>
      </c>
      <c r="O68" s="309">
        <v>122344</v>
      </c>
      <c r="P68" s="308">
        <v>81036</v>
      </c>
      <c r="Q68" s="307">
        <v>21419</v>
      </c>
      <c r="R68" s="307">
        <v>20264</v>
      </c>
      <c r="S68" s="307">
        <v>3824</v>
      </c>
      <c r="T68" s="309">
        <v>126543</v>
      </c>
      <c r="U68" s="307"/>
      <c r="V68" s="309"/>
    </row>
    <row r="69" spans="1:22" x14ac:dyDescent="0.35">
      <c r="A69" s="292" t="s">
        <v>154</v>
      </c>
      <c r="B69" s="292" t="s">
        <v>294</v>
      </c>
      <c r="C69" s="307">
        <v>75638</v>
      </c>
      <c r="D69" s="307">
        <v>2000</v>
      </c>
      <c r="E69" s="307">
        <v>73638</v>
      </c>
      <c r="F69" s="308">
        <v>1240</v>
      </c>
      <c r="G69" s="307">
        <v>344</v>
      </c>
      <c r="H69" s="307">
        <v>327</v>
      </c>
      <c r="I69" s="307">
        <v>89</v>
      </c>
      <c r="J69" s="309">
        <v>2000</v>
      </c>
      <c r="K69" s="308">
        <v>47208</v>
      </c>
      <c r="L69" s="307">
        <v>12457</v>
      </c>
      <c r="M69" s="307">
        <v>11784</v>
      </c>
      <c r="N69" s="307">
        <v>2188</v>
      </c>
      <c r="O69" s="309">
        <v>73637</v>
      </c>
      <c r="P69" s="308">
        <v>48448</v>
      </c>
      <c r="Q69" s="307">
        <v>12801</v>
      </c>
      <c r="R69" s="307">
        <v>12111</v>
      </c>
      <c r="S69" s="307">
        <v>2277</v>
      </c>
      <c r="T69" s="309">
        <v>75637</v>
      </c>
      <c r="U69" s="307"/>
      <c r="V69" s="309"/>
    </row>
    <row r="70" spans="1:22" x14ac:dyDescent="0.35">
      <c r="A70" s="292" t="s">
        <v>158</v>
      </c>
      <c r="B70" s="292" t="s">
        <v>103</v>
      </c>
      <c r="C70" s="307">
        <v>94645</v>
      </c>
      <c r="D70" s="307">
        <v>14000</v>
      </c>
      <c r="E70" s="307">
        <v>80645</v>
      </c>
      <c r="F70" s="308">
        <v>8678</v>
      </c>
      <c r="G70" s="307">
        <v>2408</v>
      </c>
      <c r="H70" s="307">
        <v>2288</v>
      </c>
      <c r="I70" s="307">
        <v>626</v>
      </c>
      <c r="J70" s="309">
        <v>14000</v>
      </c>
      <c r="K70" s="308">
        <v>51700</v>
      </c>
      <c r="L70" s="307">
        <v>13643</v>
      </c>
      <c r="M70" s="307">
        <v>12905</v>
      </c>
      <c r="N70" s="307">
        <v>2397</v>
      </c>
      <c r="O70" s="309">
        <v>80645</v>
      </c>
      <c r="P70" s="308">
        <v>60378</v>
      </c>
      <c r="Q70" s="307">
        <v>16051</v>
      </c>
      <c r="R70" s="307">
        <v>15193</v>
      </c>
      <c r="S70" s="307">
        <v>3023</v>
      </c>
      <c r="T70" s="309">
        <v>94645</v>
      </c>
      <c r="U70" s="307"/>
      <c r="V70" s="309"/>
    </row>
    <row r="71" spans="1:22" x14ac:dyDescent="0.35">
      <c r="A71" s="292" t="s">
        <v>152</v>
      </c>
      <c r="B71" s="292" t="s">
        <v>104</v>
      </c>
      <c r="C71" s="307">
        <v>63295</v>
      </c>
      <c r="D71" s="307">
        <v>3000</v>
      </c>
      <c r="E71" s="307">
        <v>60295</v>
      </c>
      <c r="F71" s="308">
        <v>1860</v>
      </c>
      <c r="G71" s="307">
        <v>516</v>
      </c>
      <c r="H71" s="307">
        <v>490</v>
      </c>
      <c r="I71" s="307">
        <v>134</v>
      </c>
      <c r="J71" s="309">
        <v>3000</v>
      </c>
      <c r="K71" s="308">
        <v>38654</v>
      </c>
      <c r="L71" s="307">
        <v>10200</v>
      </c>
      <c r="M71" s="307">
        <v>9649</v>
      </c>
      <c r="N71" s="307">
        <v>1792</v>
      </c>
      <c r="O71" s="309">
        <v>60295</v>
      </c>
      <c r="P71" s="308">
        <v>40514</v>
      </c>
      <c r="Q71" s="307">
        <v>10716</v>
      </c>
      <c r="R71" s="307">
        <v>10139</v>
      </c>
      <c r="S71" s="307">
        <v>1926</v>
      </c>
      <c r="T71" s="309">
        <v>63295</v>
      </c>
      <c r="U71" s="307"/>
      <c r="V71" s="309"/>
    </row>
    <row r="72" spans="1:22" x14ac:dyDescent="0.35">
      <c r="A72" s="292" t="s">
        <v>138</v>
      </c>
      <c r="B72" s="292" t="s">
        <v>105</v>
      </c>
      <c r="C72" s="307">
        <v>122616</v>
      </c>
      <c r="D72" s="307">
        <v>8500</v>
      </c>
      <c r="E72" s="307">
        <v>114116</v>
      </c>
      <c r="F72" s="308">
        <v>5269</v>
      </c>
      <c r="G72" s="307">
        <v>1462</v>
      </c>
      <c r="H72" s="307">
        <v>1389</v>
      </c>
      <c r="I72" s="307">
        <v>380</v>
      </c>
      <c r="J72" s="309">
        <v>8500</v>
      </c>
      <c r="K72" s="308">
        <v>73158</v>
      </c>
      <c r="L72" s="307">
        <v>19305</v>
      </c>
      <c r="M72" s="307">
        <v>18262</v>
      </c>
      <c r="N72" s="307">
        <v>3391</v>
      </c>
      <c r="O72" s="309">
        <v>114116</v>
      </c>
      <c r="P72" s="308">
        <v>78427</v>
      </c>
      <c r="Q72" s="307">
        <v>20767</v>
      </c>
      <c r="R72" s="307">
        <v>19651</v>
      </c>
      <c r="S72" s="307">
        <v>3771</v>
      </c>
      <c r="T72" s="309">
        <v>122616</v>
      </c>
      <c r="U72" s="307"/>
      <c r="V72" s="309"/>
    </row>
    <row r="73" spans="1:22" x14ac:dyDescent="0.35">
      <c r="A73" s="292" t="s">
        <v>139</v>
      </c>
      <c r="B73" s="292" t="s">
        <v>106</v>
      </c>
      <c r="C73" s="307">
        <v>78537</v>
      </c>
      <c r="D73" s="307">
        <v>17000</v>
      </c>
      <c r="E73" s="307">
        <v>61537</v>
      </c>
      <c r="F73" s="308">
        <v>10537</v>
      </c>
      <c r="G73" s="307">
        <v>2924</v>
      </c>
      <c r="H73" s="307">
        <v>2778</v>
      </c>
      <c r="I73" s="307">
        <v>760</v>
      </c>
      <c r="J73" s="309">
        <v>16999</v>
      </c>
      <c r="K73" s="308">
        <v>39450</v>
      </c>
      <c r="L73" s="307">
        <v>10410</v>
      </c>
      <c r="M73" s="307">
        <v>9848</v>
      </c>
      <c r="N73" s="307">
        <v>1829</v>
      </c>
      <c r="O73" s="309">
        <v>61537</v>
      </c>
      <c r="P73" s="308">
        <v>49987</v>
      </c>
      <c r="Q73" s="307">
        <v>13334</v>
      </c>
      <c r="R73" s="307">
        <v>12626</v>
      </c>
      <c r="S73" s="307">
        <v>2589</v>
      </c>
      <c r="T73" s="309">
        <v>78536</v>
      </c>
      <c r="U73" s="307"/>
      <c r="V73" s="309"/>
    </row>
    <row r="74" spans="1:22" x14ac:dyDescent="0.35">
      <c r="A74" s="292" t="s">
        <v>154</v>
      </c>
      <c r="B74" s="292" t="s">
        <v>107</v>
      </c>
      <c r="C74" s="307">
        <v>139718</v>
      </c>
      <c r="D74" s="307">
        <v>1000</v>
      </c>
      <c r="E74" s="307">
        <v>138718</v>
      </c>
      <c r="F74" s="308">
        <v>678</v>
      </c>
      <c r="G74" s="307">
        <v>134</v>
      </c>
      <c r="H74" s="307">
        <v>148</v>
      </c>
      <c r="I74" s="307">
        <v>41</v>
      </c>
      <c r="J74" s="309">
        <v>1001</v>
      </c>
      <c r="K74" s="308">
        <v>89575</v>
      </c>
      <c r="L74" s="307">
        <v>18922</v>
      </c>
      <c r="M74" s="307">
        <v>22598</v>
      </c>
      <c r="N74" s="307">
        <v>7623</v>
      </c>
      <c r="O74" s="309">
        <v>138718</v>
      </c>
      <c r="P74" s="308">
        <v>90253</v>
      </c>
      <c r="Q74" s="307">
        <v>19056</v>
      </c>
      <c r="R74" s="307">
        <v>22746</v>
      </c>
      <c r="S74" s="307">
        <v>7664</v>
      </c>
      <c r="T74" s="309">
        <v>139719</v>
      </c>
      <c r="U74" s="307"/>
      <c r="V74" s="309"/>
    </row>
    <row r="75" spans="1:22" x14ac:dyDescent="0.35">
      <c r="A75" s="292" t="s">
        <v>154</v>
      </c>
      <c r="B75" s="292" t="s">
        <v>108</v>
      </c>
      <c r="C75" s="307">
        <v>75797</v>
      </c>
      <c r="D75" s="307">
        <v>13900</v>
      </c>
      <c r="E75" s="307">
        <v>61897</v>
      </c>
      <c r="F75" s="308">
        <v>9424</v>
      </c>
      <c r="G75" s="307">
        <v>1859</v>
      </c>
      <c r="H75" s="307">
        <v>2051</v>
      </c>
      <c r="I75" s="307">
        <v>567</v>
      </c>
      <c r="J75" s="309">
        <v>13901</v>
      </c>
      <c r="K75" s="308">
        <v>39969</v>
      </c>
      <c r="L75" s="307">
        <v>8443</v>
      </c>
      <c r="M75" s="307">
        <v>10083</v>
      </c>
      <c r="N75" s="307">
        <v>3402</v>
      </c>
      <c r="O75" s="309">
        <v>61897</v>
      </c>
      <c r="P75" s="308">
        <v>49393</v>
      </c>
      <c r="Q75" s="307">
        <v>10302</v>
      </c>
      <c r="R75" s="307">
        <v>12134</v>
      </c>
      <c r="S75" s="307">
        <v>3969</v>
      </c>
      <c r="T75" s="309">
        <v>75798</v>
      </c>
      <c r="U75" s="307"/>
      <c r="V75" s="309"/>
    </row>
    <row r="76" spans="1:22" x14ac:dyDescent="0.35">
      <c r="A76" s="292" t="s">
        <v>152</v>
      </c>
      <c r="B76" s="292" t="s">
        <v>203</v>
      </c>
      <c r="C76" s="307">
        <v>319547</v>
      </c>
      <c r="D76" s="307">
        <v>6500</v>
      </c>
      <c r="E76" s="307">
        <v>313047</v>
      </c>
      <c r="F76" s="308">
        <v>4407</v>
      </c>
      <c r="G76" s="307">
        <v>869</v>
      </c>
      <c r="H76" s="307">
        <v>959</v>
      </c>
      <c r="I76" s="307">
        <v>265</v>
      </c>
      <c r="J76" s="309">
        <v>6500</v>
      </c>
      <c r="K76" s="308">
        <v>202144</v>
      </c>
      <c r="L76" s="307">
        <v>42702</v>
      </c>
      <c r="M76" s="307">
        <v>50997</v>
      </c>
      <c r="N76" s="307">
        <v>17204</v>
      </c>
      <c r="O76" s="309">
        <v>313047</v>
      </c>
      <c r="P76" s="308">
        <v>206551</v>
      </c>
      <c r="Q76" s="307">
        <v>43571</v>
      </c>
      <c r="R76" s="307">
        <v>51956</v>
      </c>
      <c r="S76" s="307">
        <v>17469</v>
      </c>
      <c r="T76" s="309">
        <v>319547</v>
      </c>
      <c r="U76" s="307"/>
      <c r="V76" s="309"/>
    </row>
    <row r="77" spans="1:22" x14ac:dyDescent="0.35">
      <c r="A77" s="292" t="s">
        <v>145</v>
      </c>
      <c r="B77" s="292" t="s">
        <v>109</v>
      </c>
      <c r="C77" s="307">
        <v>69298</v>
      </c>
      <c r="D77" s="307">
        <v>0</v>
      </c>
      <c r="E77" s="307">
        <v>69298</v>
      </c>
      <c r="F77" s="308">
        <v>0</v>
      </c>
      <c r="G77" s="307">
        <v>0</v>
      </c>
      <c r="H77" s="307">
        <v>0</v>
      </c>
      <c r="I77" s="307">
        <v>0</v>
      </c>
      <c r="J77" s="309">
        <v>0</v>
      </c>
      <c r="K77" s="308">
        <v>44748</v>
      </c>
      <c r="L77" s="307">
        <v>9453</v>
      </c>
      <c r="M77" s="307">
        <v>11289</v>
      </c>
      <c r="N77" s="307">
        <v>3808</v>
      </c>
      <c r="O77" s="309">
        <v>69298</v>
      </c>
      <c r="P77" s="308">
        <v>44748</v>
      </c>
      <c r="Q77" s="307">
        <v>9453</v>
      </c>
      <c r="R77" s="307">
        <v>11289</v>
      </c>
      <c r="S77" s="307">
        <v>3808</v>
      </c>
      <c r="T77" s="309">
        <v>69298</v>
      </c>
      <c r="U77" s="307"/>
      <c r="V77" s="309"/>
    </row>
    <row r="78" spans="1:22" x14ac:dyDescent="0.35">
      <c r="A78" s="292" t="s">
        <v>139</v>
      </c>
      <c r="B78" s="292" t="s">
        <v>110</v>
      </c>
      <c r="C78" s="307">
        <v>81097</v>
      </c>
      <c r="D78" s="307">
        <v>8800</v>
      </c>
      <c r="E78" s="307">
        <v>72297</v>
      </c>
      <c r="F78" s="308">
        <v>5966</v>
      </c>
      <c r="G78" s="307">
        <v>1177</v>
      </c>
      <c r="H78" s="307">
        <v>1298</v>
      </c>
      <c r="I78" s="307">
        <v>359</v>
      </c>
      <c r="J78" s="309">
        <v>8800</v>
      </c>
      <c r="K78" s="308">
        <v>46684</v>
      </c>
      <c r="L78" s="307">
        <v>9862</v>
      </c>
      <c r="M78" s="307">
        <v>11778</v>
      </c>
      <c r="N78" s="307">
        <v>3973</v>
      </c>
      <c r="O78" s="309">
        <v>72297</v>
      </c>
      <c r="P78" s="308">
        <v>52650</v>
      </c>
      <c r="Q78" s="307">
        <v>11039</v>
      </c>
      <c r="R78" s="307">
        <v>13076</v>
      </c>
      <c r="S78" s="307">
        <v>4332</v>
      </c>
      <c r="T78" s="309">
        <v>81097</v>
      </c>
      <c r="U78" s="307"/>
      <c r="V78" s="309"/>
    </row>
    <row r="79" spans="1:22" x14ac:dyDescent="0.35">
      <c r="A79" s="292" t="s">
        <v>154</v>
      </c>
      <c r="B79" s="292" t="s">
        <v>155</v>
      </c>
      <c r="C79" s="307">
        <v>97252</v>
      </c>
      <c r="D79" s="307">
        <v>21300</v>
      </c>
      <c r="E79" s="307">
        <v>75952</v>
      </c>
      <c r="F79" s="308">
        <v>14441</v>
      </c>
      <c r="G79" s="307">
        <v>2848</v>
      </c>
      <c r="H79" s="307">
        <v>3142</v>
      </c>
      <c r="I79" s="307">
        <v>869</v>
      </c>
      <c r="J79" s="309">
        <v>21300</v>
      </c>
      <c r="K79" s="308">
        <v>49045</v>
      </c>
      <c r="L79" s="307">
        <v>10360</v>
      </c>
      <c r="M79" s="307">
        <v>12373</v>
      </c>
      <c r="N79" s="307">
        <v>4174</v>
      </c>
      <c r="O79" s="309">
        <v>75952</v>
      </c>
      <c r="P79" s="308">
        <v>63486</v>
      </c>
      <c r="Q79" s="307">
        <v>13208</v>
      </c>
      <c r="R79" s="307">
        <v>15515</v>
      </c>
      <c r="S79" s="307">
        <v>5043</v>
      </c>
      <c r="T79" s="309">
        <v>97252</v>
      </c>
      <c r="U79" s="307"/>
      <c r="V79" s="309"/>
    </row>
    <row r="80" spans="1:22" ht="16" thickBot="1" x14ac:dyDescent="0.4">
      <c r="A80" s="292" t="s">
        <v>136</v>
      </c>
      <c r="B80" s="292" t="s">
        <v>111</v>
      </c>
      <c r="C80" s="307">
        <v>56232</v>
      </c>
      <c r="D80" s="307">
        <v>4200</v>
      </c>
      <c r="E80" s="307">
        <v>52032</v>
      </c>
      <c r="F80" s="310">
        <v>2847</v>
      </c>
      <c r="G80" s="311">
        <v>562</v>
      </c>
      <c r="H80" s="311">
        <v>620</v>
      </c>
      <c r="I80" s="311">
        <v>171</v>
      </c>
      <c r="J80" s="312">
        <v>4200</v>
      </c>
      <c r="K80" s="310">
        <v>33599</v>
      </c>
      <c r="L80" s="311">
        <v>7098</v>
      </c>
      <c r="M80" s="311">
        <v>8476</v>
      </c>
      <c r="N80" s="311">
        <v>2859</v>
      </c>
      <c r="O80" s="312">
        <v>52032</v>
      </c>
      <c r="P80" s="310">
        <v>36446</v>
      </c>
      <c r="Q80" s="311">
        <v>7660</v>
      </c>
      <c r="R80" s="311">
        <v>9096</v>
      </c>
      <c r="S80" s="311">
        <v>3030</v>
      </c>
      <c r="T80" s="312">
        <v>56232</v>
      </c>
      <c r="U80" s="311"/>
      <c r="V80" s="312"/>
    </row>
    <row r="81" spans="6:20" x14ac:dyDescent="0.35">
      <c r="F81" s="307"/>
      <c r="G81" s="307"/>
      <c r="H81" s="307"/>
      <c r="I81" s="307"/>
      <c r="J81" s="307"/>
      <c r="K81" s="307"/>
      <c r="L81" s="307"/>
      <c r="M81" s="307"/>
      <c r="N81" s="307"/>
      <c r="O81" s="307"/>
      <c r="P81" s="307"/>
      <c r="Q81" s="307"/>
      <c r="R81" s="307"/>
      <c r="S81" s="307"/>
      <c r="T81" s="307"/>
    </row>
    <row r="82" spans="6:20" x14ac:dyDescent="0.35">
      <c r="F82" s="307"/>
      <c r="G82" s="307"/>
      <c r="H82" s="307"/>
      <c r="I82" s="307"/>
      <c r="J82" s="307"/>
      <c r="K82" s="307"/>
      <c r="L82" s="307"/>
      <c r="M82" s="307"/>
      <c r="N82" s="307"/>
      <c r="O82" s="307"/>
      <c r="P82" s="307"/>
      <c r="Q82" s="307"/>
      <c r="R82" s="307"/>
      <c r="S82" s="307"/>
      <c r="T82" s="307"/>
    </row>
    <row r="83" spans="6:20" x14ac:dyDescent="0.35">
      <c r="F83" s="307"/>
      <c r="G83" s="307"/>
      <c r="H83" s="307"/>
      <c r="I83" s="307"/>
      <c r="J83" s="307"/>
      <c r="K83" s="307"/>
      <c r="L83" s="307"/>
      <c r="M83" s="307"/>
      <c r="N83" s="307"/>
      <c r="O83" s="307"/>
      <c r="P83" s="307"/>
      <c r="Q83" s="307"/>
      <c r="R83" s="307"/>
      <c r="S83" s="307"/>
      <c r="T83" s="307"/>
    </row>
    <row r="84" spans="6:20" x14ac:dyDescent="0.35">
      <c r="F84" s="307"/>
      <c r="G84" s="307"/>
      <c r="H84" s="307"/>
      <c r="I84" s="307"/>
      <c r="J84" s="307"/>
      <c r="K84" s="307"/>
      <c r="L84" s="307"/>
      <c r="M84" s="307"/>
      <c r="N84" s="307"/>
      <c r="O84" s="307"/>
      <c r="P84" s="307"/>
      <c r="Q84" s="307"/>
      <c r="R84" s="307"/>
      <c r="S84" s="307"/>
      <c r="T84" s="307"/>
    </row>
    <row r="85" spans="6:20" x14ac:dyDescent="0.35">
      <c r="F85" s="307"/>
      <c r="G85" s="307"/>
      <c r="H85" s="307"/>
      <c r="I85" s="307"/>
      <c r="J85" s="307"/>
      <c r="K85" s="307"/>
      <c r="L85" s="307"/>
      <c r="M85" s="307"/>
      <c r="N85" s="307"/>
      <c r="O85" s="307"/>
      <c r="P85" s="307"/>
      <c r="Q85" s="307"/>
      <c r="R85" s="307"/>
      <c r="S85" s="307"/>
      <c r="T85" s="307"/>
    </row>
    <row r="86" spans="6:20" x14ac:dyDescent="0.35">
      <c r="F86" s="307"/>
      <c r="G86" s="307"/>
      <c r="H86" s="307"/>
      <c r="I86" s="307"/>
      <c r="J86" s="307"/>
      <c r="K86" s="307"/>
      <c r="L86" s="307"/>
      <c r="M86" s="307"/>
      <c r="N86" s="307"/>
      <c r="O86" s="307"/>
      <c r="P86" s="307"/>
      <c r="Q86" s="307"/>
      <c r="R86" s="307"/>
      <c r="S86" s="307"/>
      <c r="T86" s="307"/>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H9" sqref="H9"/>
    </sheetView>
  </sheetViews>
  <sheetFormatPr defaultRowHeight="14.5" x14ac:dyDescent="0.35"/>
  <cols>
    <col min="1" max="1" width="3.453125" customWidth="1"/>
    <col min="7" max="7" width="30.90625" customWidth="1"/>
    <col min="8" max="8" width="28.81640625" customWidth="1"/>
    <col min="9" max="9" width="22" customWidth="1"/>
    <col min="10" max="10" width="21.1796875" customWidth="1"/>
    <col min="11" max="11" width="18.1796875" customWidth="1"/>
  </cols>
  <sheetData>
    <row r="1" spans="1:11" x14ac:dyDescent="0.35">
      <c r="A1" s="357" t="s">
        <v>11796</v>
      </c>
      <c r="B1" s="357" t="s">
        <v>410</v>
      </c>
      <c r="C1" s="357" t="s">
        <v>118</v>
      </c>
      <c r="D1" s="357" t="s">
        <v>119</v>
      </c>
      <c r="E1" s="357" t="s">
        <v>11797</v>
      </c>
      <c r="F1" s="357" t="s">
        <v>11798</v>
      </c>
      <c r="G1" s="358" t="s">
        <v>113</v>
      </c>
      <c r="H1" s="359" t="s">
        <v>114</v>
      </c>
      <c r="I1" s="360" t="s">
        <v>115</v>
      </c>
      <c r="J1" s="361" t="s">
        <v>116</v>
      </c>
      <c r="K1" s="362" t="s">
        <v>117</v>
      </c>
    </row>
    <row r="2" spans="1:11" x14ac:dyDescent="0.35">
      <c r="A2" s="363">
        <v>1</v>
      </c>
      <c r="B2" s="364" t="s">
        <v>414</v>
      </c>
      <c r="C2" s="364" t="s">
        <v>11799</v>
      </c>
      <c r="D2" s="364" t="s">
        <v>11800</v>
      </c>
      <c r="E2" s="364"/>
      <c r="F2" s="364" t="s">
        <v>295</v>
      </c>
      <c r="G2" s="364" t="s">
        <v>11801</v>
      </c>
      <c r="H2" s="364" t="s">
        <v>11820</v>
      </c>
      <c r="I2" s="364" t="s">
        <v>11819</v>
      </c>
      <c r="J2" s="364" t="s">
        <v>11802</v>
      </c>
      <c r="K2" s="364" t="s">
        <v>411</v>
      </c>
    </row>
    <row r="3" spans="1:11" x14ac:dyDescent="0.35">
      <c r="A3" s="365">
        <v>2</v>
      </c>
      <c r="B3" s="366" t="s">
        <v>415</v>
      </c>
      <c r="C3" s="366" t="s">
        <v>11803</v>
      </c>
      <c r="D3" s="366" t="s">
        <v>11804</v>
      </c>
      <c r="E3" s="366"/>
      <c r="F3" s="366" t="s">
        <v>295</v>
      </c>
      <c r="G3" s="366" t="s">
        <v>11805</v>
      </c>
      <c r="H3" s="366" t="s">
        <v>11806</v>
      </c>
      <c r="I3" s="366" t="s">
        <v>11807</v>
      </c>
      <c r="J3" s="366" t="s">
        <v>11808</v>
      </c>
      <c r="K3" s="366" t="s">
        <v>411</v>
      </c>
    </row>
    <row r="4" spans="1:11" x14ac:dyDescent="0.35">
      <c r="A4" s="367">
        <v>3</v>
      </c>
      <c r="B4" s="368" t="s">
        <v>416</v>
      </c>
      <c r="C4" s="368" t="s">
        <v>11809</v>
      </c>
      <c r="D4" s="368" t="s">
        <v>11810</v>
      </c>
      <c r="E4" s="368"/>
      <c r="F4" s="368" t="s">
        <v>295</v>
      </c>
      <c r="G4" s="368" t="s">
        <v>412</v>
      </c>
      <c r="H4" s="368" t="s">
        <v>411</v>
      </c>
      <c r="I4" s="368" t="s">
        <v>411</v>
      </c>
      <c r="J4" s="368" t="s">
        <v>413</v>
      </c>
      <c r="K4" s="368" t="s">
        <v>411</v>
      </c>
    </row>
    <row r="5" spans="1:11" x14ac:dyDescent="0.35">
      <c r="A5" s="369">
        <v>4</v>
      </c>
      <c r="B5" s="370" t="s">
        <v>11811</v>
      </c>
      <c r="C5" s="370" t="s">
        <v>11812</v>
      </c>
      <c r="D5" s="370" t="s">
        <v>11813</v>
      </c>
      <c r="E5" s="370"/>
      <c r="F5" s="370" t="s">
        <v>295</v>
      </c>
      <c r="G5" s="370" t="s">
        <v>11814</v>
      </c>
      <c r="H5" s="370" t="s">
        <v>11815</v>
      </c>
      <c r="I5" s="370" t="s">
        <v>11816</v>
      </c>
      <c r="J5" s="370" t="s">
        <v>11817</v>
      </c>
      <c r="K5" s="370" t="s">
        <v>11818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A-Summary</vt:lpstr>
      <vt:lpstr>C-HH_AL_Aggregation</vt:lpstr>
      <vt:lpstr>D-Results_JointAnalysis</vt:lpstr>
      <vt:lpstr>C-H2R_Estimation</vt:lpstr>
      <vt:lpstr>D-Results_PiN</vt:lpstr>
      <vt:lpstr>E-REF_HNO_pop</vt:lpstr>
      <vt:lpstr>Indicators &amp; Thresholds -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2021-08-25T18:02:29Z</dcterms:modified>
</cp:coreProperties>
</file>